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customProperty6.bin" ContentType="application/vnd.openxmlformats-officedocument.spreadsheetml.customProperty"/>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ustomProperty7.bin" ContentType="application/vnd.openxmlformats-officedocument.spreadsheetml.customProperty"/>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ustomProperty10.bin" ContentType="application/vnd.openxmlformats-officedocument.spreadsheetml.customProperty"/>
  <Override PartName="/xl/drawings/drawing7.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ustomProperty11.bin" ContentType="application/vnd.openxmlformats-officedocument.spreadsheetml.customProperty"/>
  <Override PartName="/xl/drawings/drawing8.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9.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0.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Users\SAbedi26\Downloads\"/>
    </mc:Choice>
  </mc:AlternateContent>
  <xr:revisionPtr revIDLastSave="0" documentId="8_{923EA61C-B4A3-4D9A-B542-5F93FC38DBCB}" xr6:coauthVersionLast="47" xr6:coauthVersionMax="47" xr10:uidLastSave="{00000000-0000-0000-0000-000000000000}"/>
  <bookViews>
    <workbookView xWindow="-110" yWindow="-110" windowWidth="25180" windowHeight="16140" firstSheet="13" activeTab="1" xr2:uid="{687F740C-EBF1-42D4-B2AC-D81766F56C7E}"/>
  </bookViews>
  <sheets>
    <sheet name="__snloffice" sheetId="230" state="veryHidden" r:id="rId1"/>
    <sheet name="Historical Financials" sheetId="8" r:id="rId2"/>
    <sheet name="Capital Structure" sheetId="11" r:id="rId3"/>
    <sheet name="_CIQHiddenCacheSheet" sheetId="250" state="veryHidden" r:id="rId4"/>
    <sheet name="Liquidity Model" sheetId="195" r:id="rId5"/>
    <sheet name="O1" sheetId="47" r:id="rId6"/>
    <sheet name="O2" sheetId="128" r:id="rId7"/>
    <sheet name="O3" sheetId="217" r:id="rId8"/>
    <sheet name="Amend &amp; Extend" sheetId="247" r:id="rId9"/>
    <sheet name="Uptier + New Money" sheetId="232" r:id="rId10"/>
    <sheet name="Uptier + New Money - Sensitize" sheetId="233" r:id="rId11"/>
    <sheet name="Uptier + New Money - Interest" sheetId="239" r:id="rId12"/>
    <sheet name="Drop-Down" sheetId="222" r:id="rId13"/>
    <sheet name="Uptier" sheetId="223" r:id="rId14"/>
    <sheet name="Discount Capture Outputs" sheetId="188" r:id="rId15"/>
    <sheet name="Tariff Slide" sheetId="225" r:id="rId16"/>
    <sheet name="Industry Data" sheetId="126" r:id="rId17"/>
    <sheet name="Steel Pricing" sheetId="209" r:id="rId18"/>
    <sheet name="Pricing" sheetId="5" r:id="rId19"/>
    <sheet name="Holders" sheetId="172" r:id="rId20"/>
    <sheet name="A&amp;E Timeline" sheetId="252" r:id="rId21"/>
  </sheets>
  <definedNames>
    <definedName name="\0" localSheetId="19">#REF!</definedName>
    <definedName name="\0" localSheetId="4">#REF!</definedName>
    <definedName name="\0">#REF!</definedName>
    <definedName name="\a" localSheetId="19">#REF!</definedName>
    <definedName name="\a">#REF!</definedName>
    <definedName name="\B" localSheetId="19">#REF!</definedName>
    <definedName name="\B">#REF!</definedName>
    <definedName name="\c">#N/A</definedName>
    <definedName name="\D">#REF!</definedName>
    <definedName name="\DD">#REF!</definedName>
    <definedName name="\E">#REF!</definedName>
    <definedName name="\f">#N/A</definedName>
    <definedName name="\ffff" hidden="1">#REF!</definedName>
    <definedName name="\G">#REF!</definedName>
    <definedName name="\H">#REF!</definedName>
    <definedName name="\I">#REF!</definedName>
    <definedName name="\J">#REF!</definedName>
    <definedName name="\K">#REF!</definedName>
    <definedName name="\kl" localSheetId="11" hidden="1">{"Page1",#N/A,FALSE,"CompCo";"Page2",#N/A,FALSE,"CompCo"}</definedName>
    <definedName name="\kl" hidden="1">{"Page1",#N/A,FALSE,"CompCo";"Page2",#N/A,FALSE,"CompCo"}</definedName>
    <definedName name="\l">#N/A</definedName>
    <definedName name="\m">#N/A</definedName>
    <definedName name="\N">#REF!</definedName>
    <definedName name="\O">#REF!</definedName>
    <definedName name="\P">#REF!</definedName>
    <definedName name="\q">#N/A</definedName>
    <definedName name="\r">#N/A</definedName>
    <definedName name="\S">#REF!</definedName>
    <definedName name="\sum" localSheetId="15" hidden="1">{"Input A",#N/A,FALSE,"Inputs";"Input B",#N/A,FALSE,"Inputs";"Equity A",#N/A,FALSE,"Equity";"Equity B",#N/A,FALSE,"Equity"}</definedName>
    <definedName name="\sum" localSheetId="11" hidden="1">{"Input A",#N/A,FALSE,"Inputs";"Input B",#N/A,FALSE,"Inputs";"Equity A",#N/A,FALSE,"Equity";"Equity B",#N/A,FALSE,"Equity"}</definedName>
    <definedName name="\sum" hidden="1">{"Input A",#N/A,FALSE,"Inputs";"Input B",#N/A,FALSE,"Inputs";"Equity A",#N/A,FALSE,"Equity";"Equity B",#N/A,FALSE,"Equity"}</definedName>
    <definedName name="\t">#N/A</definedName>
    <definedName name="\U">#REF!</definedName>
    <definedName name="\V">#REF!</definedName>
    <definedName name="\w">#N/A</definedName>
    <definedName name="\X">#REF!</definedName>
    <definedName name="\Z">#REF!</definedName>
    <definedName name="_" localSheetId="2" hidden="1">#REF!</definedName>
    <definedName name="_" localSheetId="1" hidden="1">#REF!</definedName>
    <definedName name="_" localSheetId="19" hidden="1">#REF!</definedName>
    <definedName name="_" hidden="1">#REF!</definedName>
    <definedName name="____" hidden="1">7</definedName>
    <definedName name="_____________________________dd2" localSheetId="11" hidden="1">{"Summary analysis",#N/A,FALSE,"Total";"OCPH analysis",#N/A,FALSE,"Total";"detail analysis",#N/A,FALSE,"Total"}</definedName>
    <definedName name="_____________________________dd2" hidden="1">{"Summary analysis",#N/A,FALSE,"Total";"OCPH analysis",#N/A,FALSE,"Total";"detail analysis",#N/A,FALSE,"Total"}</definedName>
    <definedName name="_____________________________jax4" localSheetId="11" hidden="1">{"Summary analysis",#N/A,FALSE,"Total";"OCPH analysis",#N/A,FALSE,"Total";"detail analysis",#N/A,FALSE,"Total"}</definedName>
    <definedName name="_____________________________jax4" hidden="1">{"Summary analysis",#N/A,FALSE,"Total";"OCPH analysis",#N/A,FALSE,"Total";"detail analysis",#N/A,FALSE,"Total"}</definedName>
    <definedName name="_____________________________sky2" localSheetId="11" hidden="1">{"Summary analysis",#N/A,FALSE,"Total";"OCPH analysis",#N/A,FALSE,"Total";"detail analysis",#N/A,FALSE,"Total"}</definedName>
    <definedName name="_____________________________sky2" hidden="1">{"Summary analysis",#N/A,FALSE,"Total";"OCPH analysis",#N/A,FALSE,"Total";"detail analysis",#N/A,FALSE,"Total"}</definedName>
    <definedName name="___________________________act1" localSheetId="11" hidden="1">{#N/A,#N/A,FALSE,"Division Sum";#N/A,#N/A,FALSE,"Bucket Sum";"ACTUALS",#N/A,FALSE,"Receipts";"D ACTUALS",#N/A,FALSE,"Disbursements";"I ACTUALS",#N/A,FALSE,"Intercompany";"A ACT",#N/A,FALSE,"Affiliates";#N/A,#N/A,FALSE,"Non-Operating"}</definedName>
    <definedName name="___________________________act1" hidden="1">{#N/A,#N/A,FALSE,"Division Sum";#N/A,#N/A,FALSE,"Bucket Sum";"ACTUALS",#N/A,FALSE,"Receipts";"D ACTUALS",#N/A,FALSE,"Disbursements";"I ACTUALS",#N/A,FALSE,"Intercompany";"A ACT",#N/A,FALSE,"Affiliates";#N/A,#N/A,FALSE,"Non-Operating"}</definedName>
    <definedName name="___________________________dd2" localSheetId="11" hidden="1">{"Summary analysis",#N/A,FALSE,"Total";"OCPH analysis",#N/A,FALSE,"Total";"detail analysis",#N/A,FALSE,"Total"}</definedName>
    <definedName name="___________________________dd2" hidden="1">{"Summary analysis",#N/A,FALSE,"Total";"OCPH analysis",#N/A,FALSE,"Total";"detail analysis",#N/A,FALSE,"Total"}</definedName>
    <definedName name="___________________________jax4" localSheetId="11" hidden="1">{"Summary analysis",#N/A,FALSE,"Total";"OCPH analysis",#N/A,FALSE,"Total";"detail analysis",#N/A,FALSE,"Total"}</definedName>
    <definedName name="___________________________jax4" hidden="1">{"Summary analysis",#N/A,FALSE,"Total";"OCPH analysis",#N/A,FALSE,"Total";"detail analysis",#N/A,FALSE,"Total"}</definedName>
    <definedName name="___________________________sky2" localSheetId="11" hidden="1">{"Summary analysis",#N/A,FALSE,"Total";"OCPH analysis",#N/A,FALSE,"Total";"detail analysis",#N/A,FALSE,"Total"}</definedName>
    <definedName name="___________________________sky2" hidden="1">{"Summary analysis",#N/A,FALSE,"Total";"OCPH analysis",#N/A,FALSE,"Total";"detail analysis",#N/A,FALSE,"Total"}</definedName>
    <definedName name="_________________________act1" localSheetId="11" hidden="1">{#N/A,#N/A,FALSE,"Division Sum";#N/A,#N/A,FALSE,"Bucket Sum";"ACTUALS",#N/A,FALSE,"Receipts";"D ACTUALS",#N/A,FALSE,"Disbursements";"I ACTUALS",#N/A,FALSE,"Intercompany";"A ACT",#N/A,FALSE,"Affiliates";#N/A,#N/A,FALSE,"Non-Operating"}</definedName>
    <definedName name="_________________________act1" hidden="1">{#N/A,#N/A,FALSE,"Division Sum";#N/A,#N/A,FALSE,"Bucket Sum";"ACTUALS",#N/A,FALSE,"Receipts";"D ACTUALS",#N/A,FALSE,"Disbursements";"I ACTUALS",#N/A,FALSE,"Intercompany";"A ACT",#N/A,FALSE,"Affiliates";#N/A,#N/A,FALSE,"Non-Operating"}</definedName>
    <definedName name="_________________________dd2" localSheetId="11" hidden="1">{"Summary analysis",#N/A,FALSE,"Total";"OCPH analysis",#N/A,FALSE,"Total";"detail analysis",#N/A,FALSE,"Total"}</definedName>
    <definedName name="_________________________dd2" hidden="1">{"Summary analysis",#N/A,FALSE,"Total";"OCPH analysis",#N/A,FALSE,"Total";"detail analysis",#N/A,FALSE,"Total"}</definedName>
    <definedName name="_________________________jax4" localSheetId="11" hidden="1">{"Summary analysis",#N/A,FALSE,"Total";"OCPH analysis",#N/A,FALSE,"Total";"detail analysis",#N/A,FALSE,"Total"}</definedName>
    <definedName name="_________________________jax4" hidden="1">{"Summary analysis",#N/A,FALSE,"Total";"OCPH analysis",#N/A,FALSE,"Total";"detail analysis",#N/A,FALSE,"Total"}</definedName>
    <definedName name="_________________________sky2" localSheetId="11" hidden="1">{"Summary analysis",#N/A,FALSE,"Total";"OCPH analysis",#N/A,FALSE,"Total";"detail analysis",#N/A,FALSE,"Total"}</definedName>
    <definedName name="_________________________sky2" hidden="1">{"Summary analysis",#N/A,FALSE,"Total";"OCPH analysis",#N/A,FALSE,"Total";"detail analysis",#N/A,FALSE,"Total"}</definedName>
    <definedName name="_________________________vvv1" localSheetId="4">{"bbtday",#N/A,FALSE,"ban0930";"banksday",#N/A,FALSE,"ban0930";"compday",#N/A,FALSE,"ban0930"}</definedName>
    <definedName name="_________________________vvv1" localSheetId="11">{"bbtday",#N/A,FALSE,"ban0930";"banksday",#N/A,FALSE,"ban0930";"compday",#N/A,FALSE,"ban0930"}</definedName>
    <definedName name="_________________________vvv1">{"bbtday",#N/A,FALSE,"ban0930";"banksday",#N/A,FALSE,"ban0930";"compday",#N/A,FALSE,"ban0930"}</definedName>
    <definedName name="_________________________x1" localSheetId="4">{"compweek",#N/A,FALSE,"ban0930";"bankweek",#N/A,FALSE,"ban0930"}</definedName>
    <definedName name="_________________________x1" localSheetId="11">{"compweek",#N/A,FALSE,"ban0930";"bankweek",#N/A,FALSE,"ban0930"}</definedName>
    <definedName name="_________________________x1">{"compweek",#N/A,FALSE,"ban0930";"bankweek",#N/A,FALSE,"ban0930"}</definedName>
    <definedName name="_________________________y1" localSheetId="4">{"bbtday",#N/A,FALSE,"ban0930";"banksday",#N/A,FALSE,"ban0930";"compday",#N/A,FALSE,"ban0930"}</definedName>
    <definedName name="_________________________y1" localSheetId="11">{"bbtday",#N/A,FALSE,"ban0930";"banksday",#N/A,FALSE,"ban0930";"compday",#N/A,FALSE,"ban0930"}</definedName>
    <definedName name="_________________________y1">{"bbtday",#N/A,FALSE,"ban0930";"banksday",#N/A,FALSE,"ban0930";"compday",#N/A,FALSE,"ban0930"}</definedName>
    <definedName name="________________________vvv1" localSheetId="4">{"bbtday",#N/A,FALSE,"ban0930";"banksday",#N/A,FALSE,"ban0930";"compday",#N/A,FALSE,"ban0930"}</definedName>
    <definedName name="________________________vvv1" localSheetId="11">{"bbtday",#N/A,FALSE,"ban0930";"banksday",#N/A,FALSE,"ban0930";"compday",#N/A,FALSE,"ban0930"}</definedName>
    <definedName name="________________________vvv1">{"bbtday",#N/A,FALSE,"ban0930";"banksday",#N/A,FALSE,"ban0930";"compday",#N/A,FALSE,"ban0930"}</definedName>
    <definedName name="________________________x1" localSheetId="4">{"compweek",#N/A,FALSE,"ban0930";"bankweek",#N/A,FALSE,"ban0930"}</definedName>
    <definedName name="________________________x1" localSheetId="11">{"compweek",#N/A,FALSE,"ban0930";"bankweek",#N/A,FALSE,"ban0930"}</definedName>
    <definedName name="________________________x1">{"compweek",#N/A,FALSE,"ban0930";"bankweek",#N/A,FALSE,"ban0930"}</definedName>
    <definedName name="________________________y1" localSheetId="4">{"bbtday",#N/A,FALSE,"ban0930";"banksday",#N/A,FALSE,"ban0930";"compday",#N/A,FALSE,"ban0930"}</definedName>
    <definedName name="________________________y1" localSheetId="11">{"bbtday",#N/A,FALSE,"ban0930";"banksday",#N/A,FALSE,"ban0930";"compday",#N/A,FALSE,"ban0930"}</definedName>
    <definedName name="________________________y1">{"bbtday",#N/A,FALSE,"ban0930";"banksday",#N/A,FALSE,"ban0930";"compday",#N/A,FALSE,"ban0930"}</definedName>
    <definedName name="_______________________act1" localSheetId="11" hidden="1">{#N/A,#N/A,FALSE,"Division Sum";#N/A,#N/A,FALSE,"Bucket Sum";"ACTUALS",#N/A,FALSE,"Receipts";"D ACTUALS",#N/A,FALSE,"Disbursements";"I ACTUALS",#N/A,FALSE,"Intercompany";"A ACT",#N/A,FALSE,"Affiliates";#N/A,#N/A,FALSE,"Non-Operating"}</definedName>
    <definedName name="_______________________act1" hidden="1">{#N/A,#N/A,FALSE,"Division Sum";#N/A,#N/A,FALSE,"Bucket Sum";"ACTUALS",#N/A,FALSE,"Receipts";"D ACTUALS",#N/A,FALSE,"Disbursements";"I ACTUALS",#N/A,FALSE,"Intercompany";"A ACT",#N/A,FALSE,"Affiliates";#N/A,#N/A,FALSE,"Non-Operating"}</definedName>
    <definedName name="_______________________dd2" localSheetId="11" hidden="1">{"Summary analysis",#N/A,FALSE,"Total";"OCPH analysis",#N/A,FALSE,"Total";"detail analysis",#N/A,FALSE,"Total"}</definedName>
    <definedName name="_______________________dd2" hidden="1">{"Summary analysis",#N/A,FALSE,"Total";"OCPH analysis",#N/A,FALSE,"Total";"detail analysis",#N/A,FALSE,"Total"}</definedName>
    <definedName name="_______________________jax4" localSheetId="11" hidden="1">{"Summary analysis",#N/A,FALSE,"Total";"OCPH analysis",#N/A,FALSE,"Total";"detail analysis",#N/A,FALSE,"Total"}</definedName>
    <definedName name="_______________________jax4" hidden="1">{"Summary analysis",#N/A,FALSE,"Total";"OCPH analysis",#N/A,FALSE,"Total";"detail analysis",#N/A,FALSE,"Total"}</definedName>
    <definedName name="_______________________sky2" localSheetId="11" hidden="1">{"Summary analysis",#N/A,FALSE,"Total";"OCPH analysis",#N/A,FALSE,"Total";"detail analysis",#N/A,FALSE,"Total"}</definedName>
    <definedName name="_______________________sky2" hidden="1">{"Summary analysis",#N/A,FALSE,"Total";"OCPH analysis",#N/A,FALSE,"Total";"detail analysis",#N/A,FALSE,"Total"}</definedName>
    <definedName name="_______________________vvv1" localSheetId="4">{"bbtday",#N/A,FALSE,"ban0930";"banksday",#N/A,FALSE,"ban0930";"compday",#N/A,FALSE,"ban0930"}</definedName>
    <definedName name="_______________________vvv1" localSheetId="11">{"bbtday",#N/A,FALSE,"ban0930";"banksday",#N/A,FALSE,"ban0930";"compday",#N/A,FALSE,"ban0930"}</definedName>
    <definedName name="_______________________vvv1">{"bbtday",#N/A,FALSE,"ban0930";"banksday",#N/A,FALSE,"ban0930";"compday",#N/A,FALSE,"ban0930"}</definedName>
    <definedName name="_______________________x1" localSheetId="4">{"compweek",#N/A,FALSE,"ban0930";"bankweek",#N/A,FALSE,"ban0930"}</definedName>
    <definedName name="_______________________x1" localSheetId="11">{"compweek",#N/A,FALSE,"ban0930";"bankweek",#N/A,FALSE,"ban0930"}</definedName>
    <definedName name="_______________________x1">{"compweek",#N/A,FALSE,"ban0930";"bankweek",#N/A,FALSE,"ban0930"}</definedName>
    <definedName name="_______________________y1" localSheetId="4">{"bbtday",#N/A,FALSE,"ban0930";"banksday",#N/A,FALSE,"ban0930";"compday",#N/A,FALSE,"ban0930"}</definedName>
    <definedName name="_______________________y1" localSheetId="11">{"bbtday",#N/A,FALSE,"ban0930";"banksday",#N/A,FALSE,"ban0930";"compday",#N/A,FALSE,"ban0930"}</definedName>
    <definedName name="_______________________y1">{"bbtday",#N/A,FALSE,"ban0930";"banksday",#N/A,FALSE,"ban0930";"compday",#N/A,FALSE,"ban0930"}</definedName>
    <definedName name="______________________act1" localSheetId="11" hidden="1">{#N/A,#N/A,FALSE,"Division Sum";#N/A,#N/A,FALSE,"Bucket Sum";"ACTUALS",#N/A,FALSE,"Receipts";"D ACTUALS",#N/A,FALSE,"Disbursements";"I ACTUALS",#N/A,FALSE,"Intercompany";"A ACT",#N/A,FALSE,"Affiliates";#N/A,#N/A,FALSE,"Non-Operating"}</definedName>
    <definedName name="______________________act1" hidden="1">{#N/A,#N/A,FALSE,"Division Sum";#N/A,#N/A,FALSE,"Bucket Sum";"ACTUALS",#N/A,FALSE,"Receipts";"D ACTUALS",#N/A,FALSE,"Disbursements";"I ACTUALS",#N/A,FALSE,"Intercompany";"A ACT",#N/A,FALSE,"Affiliates";#N/A,#N/A,FALSE,"Non-Operating"}</definedName>
    <definedName name="_____________________T123456" localSheetId="11" hidden="1">{"COUNT",#N/A,FALSE,"AB"}</definedName>
    <definedName name="_____________________T123456" hidden="1">{"COUNT",#N/A,FALSE,"AB"}</definedName>
    <definedName name="_____________________T12347" localSheetId="11" hidden="1">{"COUNT",#N/A,FALSE,"AB"}</definedName>
    <definedName name="_____________________T12347" hidden="1">{"COUNT",#N/A,FALSE,"AB"}</definedName>
    <definedName name="_____________________vvv1" localSheetId="4">{"bbtday",#N/A,FALSE,"ban0930";"banksday",#N/A,FALSE,"ban0930";"compday",#N/A,FALSE,"ban0930"}</definedName>
    <definedName name="_____________________vvv1" localSheetId="11">{"bbtday",#N/A,FALSE,"ban0930";"banksday",#N/A,FALSE,"ban0930";"compday",#N/A,FALSE,"ban0930"}</definedName>
    <definedName name="_____________________vvv1">{"bbtday",#N/A,FALSE,"ban0930";"banksday",#N/A,FALSE,"ban0930";"compday",#N/A,FALSE,"ban0930"}</definedName>
    <definedName name="_____________________x1" localSheetId="4">{"compweek",#N/A,FALSE,"ban0930";"bankweek",#N/A,FALSE,"ban0930"}</definedName>
    <definedName name="_____________________x1" localSheetId="11">{"compweek",#N/A,FALSE,"ban0930";"bankweek",#N/A,FALSE,"ban0930"}</definedName>
    <definedName name="_____________________x1">{"compweek",#N/A,FALSE,"ban0930";"bankweek",#N/A,FALSE,"ban0930"}</definedName>
    <definedName name="_____________________y1" localSheetId="4">{"bbtday",#N/A,FALSE,"ban0930";"banksday",#N/A,FALSE,"ban0930";"compday",#N/A,FALSE,"ban0930"}</definedName>
    <definedName name="_____________________y1" localSheetId="11">{"bbtday",#N/A,FALSE,"ban0930";"banksday",#N/A,FALSE,"ban0930";"compday",#N/A,FALSE,"ban0930"}</definedName>
    <definedName name="_____________________y1">{"bbtday",#N/A,FALSE,"ban0930";"banksday",#N/A,FALSE,"ban0930";"compday",#N/A,FALSE,"ban0930"}</definedName>
    <definedName name="___________________vvv1" localSheetId="4">{"bbtday",#N/A,FALSE,"ban0930";"banksday",#N/A,FALSE,"ban0930";"compday",#N/A,FALSE,"ban0930"}</definedName>
    <definedName name="___________________vvv1" localSheetId="11">{"bbtday",#N/A,FALSE,"ban0930";"banksday",#N/A,FALSE,"ban0930";"compday",#N/A,FALSE,"ban0930"}</definedName>
    <definedName name="___________________vvv1">{"bbtday",#N/A,FALSE,"ban0930";"banksday",#N/A,FALSE,"ban0930";"compday",#N/A,FALSE,"ban0930"}</definedName>
    <definedName name="___________________x1" localSheetId="4">{"compweek",#N/A,FALSE,"ban0930";"bankweek",#N/A,FALSE,"ban0930"}</definedName>
    <definedName name="___________________x1" localSheetId="11">{"compweek",#N/A,FALSE,"ban0930";"bankweek",#N/A,FALSE,"ban0930"}</definedName>
    <definedName name="___________________x1">{"compweek",#N/A,FALSE,"ban0930";"bankweek",#N/A,FALSE,"ban0930"}</definedName>
    <definedName name="___________________y1" localSheetId="4">{"bbtday",#N/A,FALSE,"ban0930";"banksday",#N/A,FALSE,"ban0930";"compday",#N/A,FALSE,"ban0930"}</definedName>
    <definedName name="___________________y1" localSheetId="11">{"bbtday",#N/A,FALSE,"ban0930";"banksday",#N/A,FALSE,"ban0930";"compday",#N/A,FALSE,"ban0930"}</definedName>
    <definedName name="___________________y1">{"bbtday",#N/A,FALSE,"ban0930";"banksday",#N/A,FALSE,"ban0930";"compday",#N/A,FALSE,"ban0930"}</definedName>
    <definedName name="__________________T123456" localSheetId="11" hidden="1">{"COUNT",#N/A,FALSE,"AB"}</definedName>
    <definedName name="__________________T123456" hidden="1">{"COUNT",#N/A,FALSE,"AB"}</definedName>
    <definedName name="__________________T12347" localSheetId="11" hidden="1">{"COUNT",#N/A,FALSE,"AB"}</definedName>
    <definedName name="__________________T12347" hidden="1">{"COUNT",#N/A,FALSE,"AB"}</definedName>
    <definedName name="__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Grp16" localSheetId="4" hidden="1">{#N/A,#N/A,FALSE,"PMTABB";#N/A,#N/A,FALSE,"PMTABB"}</definedName>
    <definedName name="_________________Grp16" localSheetId="11" hidden="1">{#N/A,#N/A,FALSE,"PMTABB";#N/A,#N/A,FALSE,"PMTABB"}</definedName>
    <definedName name="_________________Grp16" hidden="1">{#N/A,#N/A,FALSE,"PMTABB";#N/A,#N/A,FALSE,"PMTABB"}</definedName>
    <definedName name="_________________vvv1" localSheetId="4">{"bbtday",#N/A,FALSE,"ban0930";"banksday",#N/A,FALSE,"ban0930";"compday",#N/A,FALSE,"ban0930"}</definedName>
    <definedName name="_________________vvv1" localSheetId="11">{"bbtday",#N/A,FALSE,"ban0930";"banksday",#N/A,FALSE,"ban0930";"compday",#N/A,FALSE,"ban0930"}</definedName>
    <definedName name="_________________vvv1">{"bbtday",#N/A,FALSE,"ban0930";"banksday",#N/A,FALSE,"ban0930";"compday",#N/A,FALSE,"ban0930"}</definedName>
    <definedName name="_________________x1" localSheetId="4">{"compweek",#N/A,FALSE,"ban0930";"bankweek",#N/A,FALSE,"ban0930"}</definedName>
    <definedName name="_________________x1" localSheetId="11">{"compweek",#N/A,FALSE,"ban0930";"bankweek",#N/A,FALSE,"ban0930"}</definedName>
    <definedName name="_________________x1">{"compweek",#N/A,FALSE,"ban0930";"bankweek",#N/A,FALSE,"ban0930"}</definedName>
    <definedName name="_________________y1" localSheetId="4">{"bbtday",#N/A,FALSE,"ban0930";"banksday",#N/A,FALSE,"ban0930";"compday",#N/A,FALSE,"ban0930"}</definedName>
    <definedName name="_________________y1" localSheetId="11">{"bbtday",#N/A,FALSE,"ban0930";"banksday",#N/A,FALSE,"ban0930";"compday",#N/A,FALSE,"ban0930"}</definedName>
    <definedName name="_________________y1">{"bbtday",#N/A,FALSE,"ban0930";"banksday",#N/A,FALSE,"ban0930";"compday",#N/A,FALSE,"ban0930"}</definedName>
    <definedName name="_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Grp16" localSheetId="4" hidden="1">{#N/A,#N/A,FALSE,"PMTABB";#N/A,#N/A,FALSE,"PMTABB"}</definedName>
    <definedName name="________________Grp16" localSheetId="11" hidden="1">{#N/A,#N/A,FALSE,"PMTABB";#N/A,#N/A,FALSE,"PMTABB"}</definedName>
    <definedName name="________________Grp16" hidden="1">{#N/A,#N/A,FALSE,"PMTABB";#N/A,#N/A,FALSE,"PMTABB"}</definedName>
    <definedName name="________________sec3" hidden="1">#REF!</definedName>
    <definedName name="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dd2" localSheetId="11" hidden="1">{"Summary analysis",#N/A,FALSE,"Total";"OCPH analysis",#N/A,FALSE,"Total";"detail analysis",#N/A,FALSE,"Total"}</definedName>
    <definedName name="_______________dd2" hidden="1">{"Summary analysis",#N/A,FALSE,"Total";"OCPH analysis",#N/A,FALSE,"Total";"detail analysis",#N/A,FALSE,"Total"}</definedName>
    <definedName name="_______________Grp16" localSheetId="4" hidden="1">{#N/A,#N/A,FALSE,"PMTABB";#N/A,#N/A,FALSE,"PMTABB"}</definedName>
    <definedName name="_______________Grp16" localSheetId="11" hidden="1">{#N/A,#N/A,FALSE,"PMTABB";#N/A,#N/A,FALSE,"PMTABB"}</definedName>
    <definedName name="_______________Grp16" hidden="1">{#N/A,#N/A,FALSE,"PMTABB";#N/A,#N/A,FALSE,"PMTABB"}</definedName>
    <definedName name="_______________jax4" localSheetId="11" hidden="1">{"Summary analysis",#N/A,FALSE,"Total";"OCPH analysis",#N/A,FALSE,"Total";"detail analysis",#N/A,FALSE,"Total"}</definedName>
    <definedName name="_______________jax4" hidden="1">{"Summary analysis",#N/A,FALSE,"Total";"OCPH analysis",#N/A,FALSE,"Total";"detail analysis",#N/A,FALSE,"Total"}</definedName>
    <definedName name="_______________sec3" hidden="1">#REF!</definedName>
    <definedName name="_______________sky2" localSheetId="11" hidden="1">{"Summary analysis",#N/A,FALSE,"Total";"OCPH analysis",#N/A,FALSE,"Total";"detail analysis",#N/A,FALSE,"Total"}</definedName>
    <definedName name="_______________sky2" hidden="1">{"Summary analysis",#N/A,FALSE,"Total";"OCPH analysis",#N/A,FALSE,"Total";"detail analysis",#N/A,FALSE,"Total"}</definedName>
    <definedName name="_______________var3" localSheetId="4" hidden="1">{"'777'!$A$1:$H$41"}</definedName>
    <definedName name="_______________var3" localSheetId="11" hidden="1">{"'777'!$A$1:$H$41"}</definedName>
    <definedName name="_______________var3" hidden="1">{"'777'!$A$1:$H$41"}</definedName>
    <definedName name="_______________vvv1" localSheetId="4">{"bbtday",#N/A,FALSE,"ban0930";"banksday",#N/A,FALSE,"ban0930";"compday",#N/A,FALSE,"ban0930"}</definedName>
    <definedName name="_______________vvv1" localSheetId="11">{"bbtday",#N/A,FALSE,"ban0930";"banksday",#N/A,FALSE,"ban0930";"compday",#N/A,FALSE,"ban0930"}</definedName>
    <definedName name="_______________vvv1">{"bbtday",#N/A,FALSE,"ban0930";"banksday",#N/A,FALSE,"ban0930";"compday",#N/A,FALSE,"ban0930"}</definedName>
    <definedName name="_______________x1" localSheetId="4">{"compweek",#N/A,FALSE,"ban0930";"bankweek",#N/A,FALSE,"ban0930"}</definedName>
    <definedName name="_______________x1" localSheetId="11">{"compweek",#N/A,FALSE,"ban0930";"bankweek",#N/A,FALSE,"ban0930"}</definedName>
    <definedName name="_______________x1">{"compweek",#N/A,FALSE,"ban0930";"bankweek",#N/A,FALSE,"ban0930"}</definedName>
    <definedName name="_______________y1" localSheetId="4">{"bbtday",#N/A,FALSE,"ban0930";"banksday",#N/A,FALSE,"ban0930";"compday",#N/A,FALSE,"ban0930"}</definedName>
    <definedName name="_______________y1" localSheetId="11">{"bbtday",#N/A,FALSE,"ban0930";"banksday",#N/A,FALSE,"ban0930";"compday",#N/A,FALSE,"ban0930"}</definedName>
    <definedName name="_______________y1">{"bbtday",#N/A,FALSE,"ban0930";"banksday",#N/A,FALSE,"ban0930";"compday",#N/A,FALSE,"ban0930"}</definedName>
    <definedName name="______________a2" localSheetId="11" hidden="1">{"TotalGeralDespesasPorArea",#N/A,FALSE,"VinculosAccessEfetivo"}</definedName>
    <definedName name="______________a2" hidden="1">{"TotalGeralDespesasPorArea",#N/A,FALSE,"VinculosAccessEfetivo"}</definedName>
    <definedName name="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act1" localSheetId="11" hidden="1">{#N/A,#N/A,FALSE,"Division Sum";#N/A,#N/A,FALSE,"Bucket Sum";"ACTUALS",#N/A,FALSE,"Receipts";"D ACTUALS",#N/A,FALSE,"Disbursements";"I ACTUALS",#N/A,FALSE,"Intercompany";"A ACT",#N/A,FALSE,"Affiliates";#N/A,#N/A,FALSE,"Non-Operating"}</definedName>
    <definedName name="______________act1" hidden="1">{#N/A,#N/A,FALSE,"Division Sum";#N/A,#N/A,FALSE,"Bucket Sum";"ACTUALS",#N/A,FALSE,"Receipts";"D ACTUALS",#N/A,FALSE,"Disbursements";"I ACTUALS",#N/A,FALSE,"Intercompany";"A ACT",#N/A,FALSE,"Affiliates";#N/A,#N/A,FALSE,"Non-Operating"}</definedName>
    <definedName name="______________dd2" localSheetId="11" hidden="1">{"Summary analysis",#N/A,FALSE,"Total";"OCPH analysis",#N/A,FALSE,"Total";"detail analysis",#N/A,FALSE,"Total"}</definedName>
    <definedName name="______________dd2" hidden="1">{"Summary analysis",#N/A,FALSE,"Total";"OCPH analysis",#N/A,FALSE,"Total";"detail analysis",#N/A,FALSE,"Total"}</definedName>
    <definedName name="______________Grp16" localSheetId="4" hidden="1">{#N/A,#N/A,FALSE,"PMTABB";#N/A,#N/A,FALSE,"PMTABB"}</definedName>
    <definedName name="______________Grp16" localSheetId="11" hidden="1">{#N/A,#N/A,FALSE,"PMTABB";#N/A,#N/A,FALSE,"PMTABB"}</definedName>
    <definedName name="______________Grp16" hidden="1">{#N/A,#N/A,FALSE,"PMTABB";#N/A,#N/A,FALSE,"PMTABB"}</definedName>
    <definedName name="______________jax4" localSheetId="11" hidden="1">{"Summary analysis",#N/A,FALSE,"Total";"OCPH analysis",#N/A,FALSE,"Total";"detail analysis",#N/A,FALSE,"Total"}</definedName>
    <definedName name="______________jax4" hidden="1">{"Summary analysis",#N/A,FALSE,"Total";"OCPH analysis",#N/A,FALSE,"Total";"detail analysis",#N/A,FALSE,"Total"}</definedName>
    <definedName name="______________rt1" localSheetId="4" hidden="1">{#N/A,#N/A,FALSE,"BS";#N/A,#N/A,FALSE,"IS";#N/A,#N/A,FALSE,"ISYTD";#N/A,#N/A,FALSE,"ARINV";#N/A,#N/A,FALSE,"PPD";#N/A,#N/A,FALSE,"FA";#N/A,#N/A,FALSE,"CAPEXP";#N/A,#N/A,FALSE,"INCTAX";#N/A,#N/A,FALSE,"DEBT";#N/A,#N/A,FALSE,"CFMTH"}</definedName>
    <definedName name="______________rt1" localSheetId="11" hidden="1">{#N/A,#N/A,FALSE,"BS";#N/A,#N/A,FALSE,"IS";#N/A,#N/A,FALSE,"ISYTD";#N/A,#N/A,FALSE,"ARINV";#N/A,#N/A,FALSE,"PPD";#N/A,#N/A,FALSE,"FA";#N/A,#N/A,FALSE,"CAPEXP";#N/A,#N/A,FALSE,"INCTAX";#N/A,#N/A,FALSE,"DEBT";#N/A,#N/A,FALSE,"CFMTH"}</definedName>
    <definedName name="______________rt1" hidden="1">{#N/A,#N/A,FALSE,"BS";#N/A,#N/A,FALSE,"IS";#N/A,#N/A,FALSE,"ISYTD";#N/A,#N/A,FALSE,"ARINV";#N/A,#N/A,FALSE,"PPD";#N/A,#N/A,FALSE,"FA";#N/A,#N/A,FALSE,"CAPEXP";#N/A,#N/A,FALSE,"INCTAX";#N/A,#N/A,FALSE,"DEBT";#N/A,#N/A,FALSE,"CFMTH"}</definedName>
    <definedName name="______________sec3" hidden="1">#REF!</definedName>
    <definedName name="______________sky2" localSheetId="11" hidden="1">{"Summary analysis",#N/A,FALSE,"Total";"OCPH analysis",#N/A,FALSE,"Total";"detail analysis",#N/A,FALSE,"Total"}</definedName>
    <definedName name="______________sky2" hidden="1">{"Summary analysis",#N/A,FALSE,"Total";"OCPH analysis",#N/A,FALSE,"Total";"detail analysis",#N/A,FALSE,"Total"}</definedName>
    <definedName name="______________T123456" localSheetId="11" hidden="1">{"COUNT",#N/A,FALSE,"AB"}</definedName>
    <definedName name="______________T123456" hidden="1">{"COUNT",#N/A,FALSE,"AB"}</definedName>
    <definedName name="______________T12347" localSheetId="11" hidden="1">{"COUNT",#N/A,FALSE,"AB"}</definedName>
    <definedName name="______________T12347" hidden="1">{"COUNT",#N/A,FALSE,"AB"}</definedName>
    <definedName name="______________var3" localSheetId="4" hidden="1">{"'777'!$A$1:$H$41"}</definedName>
    <definedName name="______________var3" localSheetId="11" hidden="1">{"'777'!$A$1:$H$41"}</definedName>
    <definedName name="______________var3" hidden="1">{"'777'!$A$1:$H$41"}</definedName>
    <definedName name="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act1" localSheetId="11" hidden="1">{#N/A,#N/A,FALSE,"Division Sum";#N/A,#N/A,FALSE,"Bucket Sum";"ACTUALS",#N/A,FALSE,"Receipts";"D ACTUALS",#N/A,FALSE,"Disbursements";"I ACTUALS",#N/A,FALSE,"Intercompany";"A ACT",#N/A,FALSE,"Affiliates";#N/A,#N/A,FALSE,"Non-Operating"}</definedName>
    <definedName name="_____________act1" hidden="1">{#N/A,#N/A,FALSE,"Division Sum";#N/A,#N/A,FALSE,"Bucket Sum";"ACTUALS",#N/A,FALSE,"Receipts";"D ACTUALS",#N/A,FALSE,"Disbursements";"I ACTUALS",#N/A,FALSE,"Intercompany";"A ACT",#N/A,FALSE,"Affiliates";#N/A,#N/A,FALSE,"Non-Operating"}</definedName>
    <definedName name="_____________bus2" localSheetId="11" hidden="1">{#N/A,#N/A,FALSE,"Hoja10";#N/A,#N/A,FALSE,"Hoja9";#N/A,#N/A,FALSE,"Hoja8";#N/A,#N/A,FALSE,"Hoja7";#N/A,#N/A,FALSE,"Hoja6";#N/A,#N/A,FALSE,"Hoja5";#N/A,#N/A,FALSE,"Hoja4";#N/A,#N/A,FALSE,"Hoja2";#N/A,#N/A,FALSE,"Hoja3";#N/A,#N/A,FALSE,"HOJA1";#N/A,#N/A,FALSE,"CashFlow";#N/A,#N/A,FALSE,"FinStmts"}</definedName>
    <definedName name="_____________bus2" hidden="1">{#N/A,#N/A,FALSE,"Hoja10";#N/A,#N/A,FALSE,"Hoja9";#N/A,#N/A,FALSE,"Hoja8";#N/A,#N/A,FALSE,"Hoja7";#N/A,#N/A,FALSE,"Hoja6";#N/A,#N/A,FALSE,"Hoja5";#N/A,#N/A,FALSE,"Hoja4";#N/A,#N/A,FALSE,"Hoja2";#N/A,#N/A,FALSE,"Hoja3";#N/A,#N/A,FALSE,"HOJA1";#N/A,#N/A,FALSE,"CashFlow";#N/A,#N/A,FALSE,"FinStmts"}</definedName>
    <definedName name="_____________bus2_1" localSheetId="11" hidden="1">{#N/A,#N/A,FALSE,"Hoja10";#N/A,#N/A,FALSE,"Hoja9";#N/A,#N/A,FALSE,"Hoja8";#N/A,#N/A,FALSE,"Hoja7";#N/A,#N/A,FALSE,"Hoja6";#N/A,#N/A,FALSE,"Hoja5";#N/A,#N/A,FALSE,"Hoja4";#N/A,#N/A,FALSE,"Hoja2";#N/A,#N/A,FALSE,"Hoja3";#N/A,#N/A,FALSE,"HOJA1";#N/A,#N/A,FALSE,"CashFlow";#N/A,#N/A,FALSE,"FinStmts"}</definedName>
    <definedName name="_____________bus2_1" hidden="1">{#N/A,#N/A,FALSE,"Hoja10";#N/A,#N/A,FALSE,"Hoja9";#N/A,#N/A,FALSE,"Hoja8";#N/A,#N/A,FALSE,"Hoja7";#N/A,#N/A,FALSE,"Hoja6";#N/A,#N/A,FALSE,"Hoja5";#N/A,#N/A,FALSE,"Hoja4";#N/A,#N/A,FALSE,"Hoja2";#N/A,#N/A,FALSE,"Hoja3";#N/A,#N/A,FALSE,"HOJA1";#N/A,#N/A,FALSE,"CashFlow";#N/A,#N/A,FALSE,"FinStmts"}</definedName>
    <definedName name="_______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CVK6712" localSheetId="11" hidden="1">{#N/A,#N/A,FALSE,"UNIT";#N/A,#N/A,FALSE,"UNIT";#N/A,#N/A,FALSE,"계정"}</definedName>
    <definedName name="_____________CVK6712" hidden="1">{#N/A,#N/A,FALSE,"UNIT";#N/A,#N/A,FALSE,"UNIT";#N/A,#N/A,FALSE,"계정"}</definedName>
    <definedName name="_____________CVK6712_1" localSheetId="11" hidden="1">{#N/A,#N/A,FALSE,"UNIT";#N/A,#N/A,FALSE,"UNIT";#N/A,#N/A,FALSE,"계정"}</definedName>
    <definedName name="_____________CVK6712_1" hidden="1">{#N/A,#N/A,FALSE,"UNIT";#N/A,#N/A,FALSE,"UNIT";#N/A,#N/A,FALSE,"계정"}</definedName>
    <definedName name="_____________Grp16" localSheetId="4" hidden="1">{#N/A,#N/A,FALSE,"PMTABB";#N/A,#N/A,FALSE,"PMTABB"}</definedName>
    <definedName name="_____________Grp16" localSheetId="11" hidden="1">{#N/A,#N/A,FALSE,"PMTABB";#N/A,#N/A,FALSE,"PMTABB"}</definedName>
    <definedName name="_____________Grp16" hidden="1">{#N/A,#N/A,FALSE,"PMTABB";#N/A,#N/A,FALSE,"PMTABB"}</definedName>
    <definedName name="_______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rt1" localSheetId="4" hidden="1">{#N/A,#N/A,FALSE,"BS";#N/A,#N/A,FALSE,"IS";#N/A,#N/A,FALSE,"ISYTD";#N/A,#N/A,FALSE,"ARINV";#N/A,#N/A,FALSE,"PPD";#N/A,#N/A,FALSE,"FA";#N/A,#N/A,FALSE,"CAPEXP";#N/A,#N/A,FALSE,"INCTAX";#N/A,#N/A,FALSE,"DEBT";#N/A,#N/A,FALSE,"CFMTH"}</definedName>
    <definedName name="_____________rt1" localSheetId="11" hidden="1">{#N/A,#N/A,FALSE,"BS";#N/A,#N/A,FALSE,"IS";#N/A,#N/A,FALSE,"ISYTD";#N/A,#N/A,FALSE,"ARINV";#N/A,#N/A,FALSE,"PPD";#N/A,#N/A,FALSE,"FA";#N/A,#N/A,FALSE,"CAPEXP";#N/A,#N/A,FALSE,"INCTAX";#N/A,#N/A,FALSE,"DEBT";#N/A,#N/A,FALSE,"CFMTH"}</definedName>
    <definedName name="_____________rt1" hidden="1">{#N/A,#N/A,FALSE,"BS";#N/A,#N/A,FALSE,"IS";#N/A,#N/A,FALSE,"ISYTD";#N/A,#N/A,FALSE,"ARINV";#N/A,#N/A,FALSE,"PPD";#N/A,#N/A,FALSE,"FA";#N/A,#N/A,FALSE,"CAPEXP";#N/A,#N/A,FALSE,"INCTAX";#N/A,#N/A,FALSE,"DEBT";#N/A,#N/A,FALSE,"CFMTH"}</definedName>
    <definedName name="_____________sec3" hidden="1">#REF!</definedName>
    <definedName name="_____________var3" localSheetId="4" hidden="1">{"'777'!$A$1:$H$41"}</definedName>
    <definedName name="_____________var3" localSheetId="11" hidden="1">{"'777'!$A$1:$H$41"}</definedName>
    <definedName name="_____________var3" hidden="1">{"'777'!$A$1:$H$41"}</definedName>
    <definedName name="_______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vvv1" localSheetId="4">{"bbtday",#N/A,FALSE,"ban0930";"banksday",#N/A,FALSE,"ban0930";"compday",#N/A,FALSE,"ban0930"}</definedName>
    <definedName name="_____________vvv1" localSheetId="11">{"bbtday",#N/A,FALSE,"ban0930";"banksday",#N/A,FALSE,"ban0930";"compday",#N/A,FALSE,"ban0930"}</definedName>
    <definedName name="_____________vvv1">{"bbtday",#N/A,FALSE,"ban0930";"banksday",#N/A,FALSE,"ban0930";"compday",#N/A,FALSE,"ban0930"}</definedName>
    <definedName name="_______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wrn21" localSheetId="4" hidden="1">{"Asset Information",#N/A,FALSE,"Asset Information";"Fixed Lease Cost",#N/A,FALSE,"Asset Information";"Maintenance",#N/A,FALSE,"Asset Information";"Depreciation",#N/A,FALSE,"Asset Information"}</definedName>
    <definedName name="_____________wrn21" localSheetId="11" hidden="1">{"Asset Information",#N/A,FALSE,"Asset Information";"Fixed Lease Cost",#N/A,FALSE,"Asset Information";"Maintenance",#N/A,FALSE,"Asset Information";"Depreciation",#N/A,FALSE,"Asset Information"}</definedName>
    <definedName name="_____________wrn21" hidden="1">{"Asset Information",#N/A,FALSE,"Asset Information";"Fixed Lease Cost",#N/A,FALSE,"Asset Information";"Maintenance",#N/A,FALSE,"Asset Information";"Depreciation",#N/A,FALSE,"Asset Information"}</definedName>
    <definedName name="_______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x1" localSheetId="4">{"compweek",#N/A,FALSE,"ban0930";"bankweek",#N/A,FALSE,"ban0930"}</definedName>
    <definedName name="_____________x1" localSheetId="11">{"compweek",#N/A,FALSE,"ban0930";"bankweek",#N/A,FALSE,"ban0930"}</definedName>
    <definedName name="_____________x1">{"compweek",#N/A,FALSE,"ban0930";"bankweek",#N/A,FALSE,"ban0930"}</definedName>
    <definedName name="_____________y1" localSheetId="4">{"bbtday",#N/A,FALSE,"ban0930";"banksday",#N/A,FALSE,"ban0930";"compday",#N/A,FALSE,"ban0930"}</definedName>
    <definedName name="_____________y1" localSheetId="11">{"bbtday",#N/A,FALSE,"ban0930";"banksday",#N/A,FALSE,"ban0930";"compday",#N/A,FALSE,"ban0930"}</definedName>
    <definedName name="_____________y1">{"bbtday",#N/A,FALSE,"ban0930";"banksday",#N/A,FALSE,"ban0930";"compday",#N/A,FALSE,"ban0930"}</definedName>
    <definedName name="____________a2" localSheetId="11" hidden="1">{"TotalGeralDespesasPorArea",#N/A,FALSE,"VinculosAccessEfetivo"}</definedName>
    <definedName name="____________a2" hidden="1">{"TotalGeralDespesasPorArea",#N/A,FALSE,"VinculosAccessEfetivo"}</definedName>
    <definedName name="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dd2" localSheetId="11" hidden="1">{"Summary analysis",#N/A,FALSE,"Total";"OCPH analysis",#N/A,FALSE,"Total";"detail analysis",#N/A,FALSE,"Total"}</definedName>
    <definedName name="____________dd2" hidden="1">{"Summary analysis",#N/A,FALSE,"Total";"OCPH analysis",#N/A,FALSE,"Total";"detail analysis",#N/A,FALSE,"Total"}</definedName>
    <definedName name="____________g3" localSheetId="11" hidden="1">{#N/A,#N/A,FALSE,"Hoja10";#N/A,#N/A,FALSE,"Hoja9";#N/A,#N/A,FALSE,"Hoja8";#N/A,#N/A,FALSE,"Hoja7";#N/A,#N/A,FALSE,"Hoja6";#N/A,#N/A,FALSE,"Hoja5";#N/A,#N/A,FALSE,"Hoja4";#N/A,#N/A,FALSE,"Hoja2";#N/A,#N/A,FALSE,"Hoja3";#N/A,#N/A,FALSE,"HOJA1";#N/A,#N/A,FALSE,"CashFlow";#N/A,#N/A,FALSE,"FinStmts"}</definedName>
    <definedName name="____________g3" hidden="1">{#N/A,#N/A,FALSE,"Hoja10";#N/A,#N/A,FALSE,"Hoja9";#N/A,#N/A,FALSE,"Hoja8";#N/A,#N/A,FALSE,"Hoja7";#N/A,#N/A,FALSE,"Hoja6";#N/A,#N/A,FALSE,"Hoja5";#N/A,#N/A,FALSE,"Hoja4";#N/A,#N/A,FALSE,"Hoja2";#N/A,#N/A,FALSE,"Hoja3";#N/A,#N/A,FALSE,"HOJA1";#N/A,#N/A,FALSE,"CashFlow";#N/A,#N/A,FALSE,"FinStmts"}</definedName>
    <definedName name="____________g3_1" localSheetId="11" hidden="1">{#N/A,#N/A,FALSE,"Hoja10";#N/A,#N/A,FALSE,"Hoja9";#N/A,#N/A,FALSE,"Hoja8";#N/A,#N/A,FALSE,"Hoja7";#N/A,#N/A,FALSE,"Hoja6";#N/A,#N/A,FALSE,"Hoja5";#N/A,#N/A,FALSE,"Hoja4";#N/A,#N/A,FALSE,"Hoja2";#N/A,#N/A,FALSE,"Hoja3";#N/A,#N/A,FALSE,"HOJA1";#N/A,#N/A,FALSE,"CashFlow";#N/A,#N/A,FALSE,"FinStmts"}</definedName>
    <definedName name="____________g3_1" hidden="1">{#N/A,#N/A,FALSE,"Hoja10";#N/A,#N/A,FALSE,"Hoja9";#N/A,#N/A,FALSE,"Hoja8";#N/A,#N/A,FALSE,"Hoja7";#N/A,#N/A,FALSE,"Hoja6";#N/A,#N/A,FALSE,"Hoja5";#N/A,#N/A,FALSE,"Hoja4";#N/A,#N/A,FALSE,"Hoja2";#N/A,#N/A,FALSE,"Hoja3";#N/A,#N/A,FALSE,"HOJA1";#N/A,#N/A,FALSE,"CashFlow";#N/A,#N/A,FALSE,"FinStmts"}</definedName>
    <definedName name="____________Grp16" localSheetId="4" hidden="1">{#N/A,#N/A,FALSE,"PMTABB";#N/A,#N/A,FALSE,"PMTABB"}</definedName>
    <definedName name="____________Grp16" localSheetId="11" hidden="1">{#N/A,#N/A,FALSE,"PMTABB";#N/A,#N/A,FALSE,"PMTABB"}</definedName>
    <definedName name="____________Grp16" hidden="1">{#N/A,#N/A,FALSE,"PMTABB";#N/A,#N/A,FALSE,"PMTABB"}</definedName>
    <definedName name="______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jax4" localSheetId="11" hidden="1">{"Summary analysis",#N/A,FALSE,"Total";"OCPH analysis",#N/A,FALSE,"Total";"detail analysis",#N/A,FALSE,"Total"}</definedName>
    <definedName name="____________jax4" hidden="1">{"Summary analysis",#N/A,FALSE,"Total";"OCPH analysis",#N/A,FALSE,"Total";"detail analysis",#N/A,FALSE,"Total"}</definedName>
    <definedName name="______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Q2" localSheetId="11" hidden="1">{#N/A,#N/A,FALSE,"UNIT";#N/A,#N/A,FALSE,"UNIT";#N/A,#N/A,FALSE,"계정"}</definedName>
    <definedName name="____________Q2" hidden="1">{#N/A,#N/A,FALSE,"UNIT";#N/A,#N/A,FALSE,"UNIT";#N/A,#N/A,FALSE,"계정"}</definedName>
    <definedName name="____________Q2_1" localSheetId="11" hidden="1">{#N/A,#N/A,FALSE,"UNIT";#N/A,#N/A,FALSE,"UNIT";#N/A,#N/A,FALSE,"계정"}</definedName>
    <definedName name="____________Q2_1" hidden="1">{#N/A,#N/A,FALSE,"UNIT";#N/A,#N/A,FALSE,"UNIT";#N/A,#N/A,FALSE,"계정"}</definedName>
    <definedName name="______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rt1" localSheetId="4" hidden="1">{#N/A,#N/A,FALSE,"BS";#N/A,#N/A,FALSE,"IS";#N/A,#N/A,FALSE,"ISYTD";#N/A,#N/A,FALSE,"ARINV";#N/A,#N/A,FALSE,"PPD";#N/A,#N/A,FALSE,"FA";#N/A,#N/A,FALSE,"CAPEXP";#N/A,#N/A,FALSE,"INCTAX";#N/A,#N/A,FALSE,"DEBT";#N/A,#N/A,FALSE,"CFMTH"}</definedName>
    <definedName name="____________rt1" localSheetId="11" hidden="1">{#N/A,#N/A,FALSE,"BS";#N/A,#N/A,FALSE,"IS";#N/A,#N/A,FALSE,"ISYTD";#N/A,#N/A,FALSE,"ARINV";#N/A,#N/A,FALSE,"PPD";#N/A,#N/A,FALSE,"FA";#N/A,#N/A,FALSE,"CAPEXP";#N/A,#N/A,FALSE,"INCTAX";#N/A,#N/A,FALSE,"DEBT";#N/A,#N/A,FALSE,"CFMTH"}</definedName>
    <definedName name="____________rt1" hidden="1">{#N/A,#N/A,FALSE,"BS";#N/A,#N/A,FALSE,"IS";#N/A,#N/A,FALSE,"ISYTD";#N/A,#N/A,FALSE,"ARINV";#N/A,#N/A,FALSE,"PPD";#N/A,#N/A,FALSE,"FA";#N/A,#N/A,FALSE,"CAPEXP";#N/A,#N/A,FALSE,"INCTAX";#N/A,#N/A,FALSE,"DEBT";#N/A,#N/A,FALSE,"CFMTH"}</definedName>
    <definedName name="____________sec3" hidden="1">#REF!</definedName>
    <definedName name="____________sky2" localSheetId="11" hidden="1">{"Summary analysis",#N/A,FALSE,"Total";"OCPH analysis",#N/A,FALSE,"Total";"detail analysis",#N/A,FALSE,"Total"}</definedName>
    <definedName name="____________sky2" hidden="1">{"Summary analysis",#N/A,FALSE,"Total";"OCPH analysis",#N/A,FALSE,"Total";"detail analysis",#N/A,FALSE,"Total"}</definedName>
    <definedName name="____________var3" localSheetId="4" hidden="1">{"'777'!$A$1:$H$41"}</definedName>
    <definedName name="____________var3" localSheetId="11" hidden="1">{"'777'!$A$1:$H$41"}</definedName>
    <definedName name="____________var3" hidden="1">{"'777'!$A$1:$H$41"}</definedName>
    <definedName name="______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wrn2" localSheetId="4" hidden="1">{#N/A,#N/A,FALSE,"ASSUMPTIONS";#N/A,#N/A,FALSE,"Valuation Summary";"page1",#N/A,FALSE,"PRESENTATION";"page2",#N/A,FALSE,"PRESENTATION";#N/A,#N/A,FALSE,"ORIGINAL_ROLLBACK"}</definedName>
    <definedName name="____________wrn2" localSheetId="11" hidden="1">{#N/A,#N/A,FALSE,"ASSUMPTIONS";#N/A,#N/A,FALSE,"Valuation Summary";"page1",#N/A,FALSE,"PRESENTATION";"page2",#N/A,FALSE,"PRESENTATION";#N/A,#N/A,FALSE,"ORIGINAL_ROLLBACK"}</definedName>
    <definedName name="____________wrn2" hidden="1">{#N/A,#N/A,FALSE,"ASSUMPTIONS";#N/A,#N/A,FALSE,"Valuation Summary";"page1",#N/A,FALSE,"PRESENTATION";"page2",#N/A,FALSE,"PRESENTATION";#N/A,#N/A,FALSE,"ORIGINAL_ROLLBACK"}</definedName>
    <definedName name="____________wrn21" localSheetId="4" hidden="1">{"Asset Information",#N/A,FALSE,"Asset Information";"Fixed Lease Cost",#N/A,FALSE,"Asset Information";"Maintenance",#N/A,FALSE,"Asset Information";"Depreciation",#N/A,FALSE,"Asset Information"}</definedName>
    <definedName name="____________wrn21" localSheetId="11" hidden="1">{"Asset Information",#N/A,FALSE,"Asset Information";"Fixed Lease Cost",#N/A,FALSE,"Asset Information";"Maintenance",#N/A,FALSE,"Asset Information";"Depreciation",#N/A,FALSE,"Asset Information"}</definedName>
    <definedName name="____________wrn21" hidden="1">{"Asset Information",#N/A,FALSE,"Asset Information";"Fixed Lease Cost",#N/A,FALSE,"Asset Information";"Maintenance",#N/A,FALSE,"Asset Information";"Depreciation",#N/A,FALSE,"Asset Information"}</definedName>
    <definedName name="____________wrn3" localSheetId="4" hidden="1">{#N/A,#N/A,FALSE,"ASSUMPTIONS";#N/A,#N/A,FALSE,"Valuation Summary";"page1",#N/A,FALSE,"PRESENTATION";"page2",#N/A,FALSE,"PRESENTATION";#N/A,#N/A,FALSE,"ORIGINAL_ROLLBACK"}</definedName>
    <definedName name="____________wrn3" localSheetId="11" hidden="1">{#N/A,#N/A,FALSE,"ASSUMPTIONS";#N/A,#N/A,FALSE,"Valuation Summary";"page1",#N/A,FALSE,"PRESENTATION";"page2",#N/A,FALSE,"PRESENTATION";#N/A,#N/A,FALSE,"ORIGINAL_ROLLBACK"}</definedName>
    <definedName name="____________wrn3" hidden="1">{#N/A,#N/A,FALSE,"ASSUMPTIONS";#N/A,#N/A,FALSE,"Valuation Summary";"page1",#N/A,FALSE,"PRESENTATION";"page2",#N/A,FALSE,"PRESENTATION";#N/A,#N/A,FALSE,"ORIGINAL_ROLLBACK"}</definedName>
    <definedName name="______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z2" localSheetId="11" hidden="1">{"Sch00",#N/A,FALSE,"1";"Contents",#N/A,FALSE,"1"}</definedName>
    <definedName name="____________z2" hidden="1">{"Sch00",#N/A,FALSE,"1";"Contents",#N/A,FALSE,"1"}</definedName>
    <definedName name="____________z3" localSheetId="11" hidden="1">{"Sch01",#N/A,FALSE,"2";"Sch02",#N/A,FALSE,"2";"Sch03",#N/A,FALSE,"2";"Sch04",#N/A,FALSE,"2";"Sch05",#N/A,FALSE,"2";"Sch06",#N/A,FALSE,"2";"Sch17",#N/A,FALSE,"2";"Sch19",#N/A,FALSE,"2";"Sch20",#N/A,FALSE,"2";"Sch21",#N/A,FALSE,"2";"Sch26",#N/A,FALSE,"2"}</definedName>
    <definedName name="____________z3" hidden="1">{"Sch01",#N/A,FALSE,"2";"Sch02",#N/A,FALSE,"2";"Sch03",#N/A,FALSE,"2";"Sch04",#N/A,FALSE,"2";"Sch05",#N/A,FALSE,"2";"Sch06",#N/A,FALSE,"2";"Sch17",#N/A,FALSE,"2";"Sch19",#N/A,FALSE,"2";"Sch20",#N/A,FALSE,"2";"Sch21",#N/A,FALSE,"2";"Sch26",#N/A,FALSE,"2"}</definedName>
    <definedName name="_______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2" localSheetId="11" hidden="1">{"TotalGeralDespesasPorArea",#N/A,FALSE,"VinculosAccessEfetivo"}</definedName>
    <definedName name="___________a2" hidden="1">{"TotalGeralDespesasPorArea",#N/A,FALSE,"VinculosAccessEfetivo"}</definedName>
    <definedName name="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ct1" localSheetId="11" hidden="1">{#N/A,#N/A,FALSE,"Division Sum";#N/A,#N/A,FALSE,"Bucket Sum";"ACTUALS",#N/A,FALSE,"Receipts";"D ACTUALS",#N/A,FALSE,"Disbursements";"I ACTUALS",#N/A,FALSE,"Intercompany";"A ACT",#N/A,FALSE,"Affiliates";#N/A,#N/A,FALSE,"Non-Operating"}</definedName>
    <definedName name="___________act1" hidden="1">{#N/A,#N/A,FALSE,"Division Sum";#N/A,#N/A,FALSE,"Bucket Sum";"ACTUALS",#N/A,FALSE,"Receipts";"D ACTUALS",#N/A,FALSE,"Disbursements";"I ACTUALS",#N/A,FALSE,"Intercompany";"A ACT",#N/A,FALSE,"Affiliates";#N/A,#N/A,FALSE,"Non-Operating"}</definedName>
    <definedName name="___________bus2" localSheetId="11" hidden="1">{#N/A,#N/A,FALSE,"Hoja10";#N/A,#N/A,FALSE,"Hoja9";#N/A,#N/A,FALSE,"Hoja8";#N/A,#N/A,FALSE,"Hoja7";#N/A,#N/A,FALSE,"Hoja6";#N/A,#N/A,FALSE,"Hoja5";#N/A,#N/A,FALSE,"Hoja4";#N/A,#N/A,FALSE,"Hoja2";#N/A,#N/A,FALSE,"Hoja3";#N/A,#N/A,FALSE,"HOJA1";#N/A,#N/A,FALSE,"CashFlow";#N/A,#N/A,FALSE,"FinStmts"}</definedName>
    <definedName name="___________bus2" hidden="1">{#N/A,#N/A,FALSE,"Hoja10";#N/A,#N/A,FALSE,"Hoja9";#N/A,#N/A,FALSE,"Hoja8";#N/A,#N/A,FALSE,"Hoja7";#N/A,#N/A,FALSE,"Hoja6";#N/A,#N/A,FALSE,"Hoja5";#N/A,#N/A,FALSE,"Hoja4";#N/A,#N/A,FALSE,"Hoja2";#N/A,#N/A,FALSE,"Hoja3";#N/A,#N/A,FALSE,"HOJA1";#N/A,#N/A,FALSE,"CashFlow";#N/A,#N/A,FALSE,"FinStmts"}</definedName>
    <definedName name="___________bus2_1" localSheetId="11" hidden="1">{#N/A,#N/A,FALSE,"Hoja10";#N/A,#N/A,FALSE,"Hoja9";#N/A,#N/A,FALSE,"Hoja8";#N/A,#N/A,FALSE,"Hoja7";#N/A,#N/A,FALSE,"Hoja6";#N/A,#N/A,FALSE,"Hoja5";#N/A,#N/A,FALSE,"Hoja4";#N/A,#N/A,FALSE,"Hoja2";#N/A,#N/A,FALSE,"Hoja3";#N/A,#N/A,FALSE,"HOJA1";#N/A,#N/A,FALSE,"CashFlow";#N/A,#N/A,FALSE,"FinStmts"}</definedName>
    <definedName name="___________bus2_1" hidden="1">{#N/A,#N/A,FALSE,"Hoja10";#N/A,#N/A,FALSE,"Hoja9";#N/A,#N/A,FALSE,"Hoja8";#N/A,#N/A,FALSE,"Hoja7";#N/A,#N/A,FALSE,"Hoja6";#N/A,#N/A,FALSE,"Hoja5";#N/A,#N/A,FALSE,"Hoja4";#N/A,#N/A,FALSE,"Hoja2";#N/A,#N/A,FALSE,"Hoja3";#N/A,#N/A,FALSE,"HOJA1";#N/A,#N/A,FALSE,"CashFlow";#N/A,#N/A,FALSE,"FinStmts"}</definedName>
    <definedName name="_____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CVK6712" localSheetId="11" hidden="1">{#N/A,#N/A,FALSE,"UNIT";#N/A,#N/A,FALSE,"UNIT";#N/A,#N/A,FALSE,"계정"}</definedName>
    <definedName name="___________CVK6712" hidden="1">{#N/A,#N/A,FALSE,"UNIT";#N/A,#N/A,FALSE,"UNIT";#N/A,#N/A,FALSE,"계정"}</definedName>
    <definedName name="___________CVK6712_1" localSheetId="11" hidden="1">{#N/A,#N/A,FALSE,"UNIT";#N/A,#N/A,FALSE,"UNIT";#N/A,#N/A,FALSE,"계정"}</definedName>
    <definedName name="___________CVK6712_1" hidden="1">{#N/A,#N/A,FALSE,"UNIT";#N/A,#N/A,FALSE,"UNIT";#N/A,#N/A,FALSE,"계정"}</definedName>
    <definedName name="___________Grp16" localSheetId="4" hidden="1">{#N/A,#N/A,FALSE,"PMTABB";#N/A,#N/A,FALSE,"PMTABB"}</definedName>
    <definedName name="___________Grp16" localSheetId="11" hidden="1">{#N/A,#N/A,FALSE,"PMTABB";#N/A,#N/A,FALSE,"PMTABB"}</definedName>
    <definedName name="___________Grp16" hidden="1">{#N/A,#N/A,FALSE,"PMTABB";#N/A,#N/A,FALSE,"PMTABB"}</definedName>
    <definedName name="_____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rod1" localSheetId="11" hidden="1">{#N/A,#N/A,FALSE,"Projections";#N/A,#N/A,FALSE,"Multiples Valuation";#N/A,#N/A,FALSE,"LBO";#N/A,#N/A,FALSE,"Multiples_Sensitivity";#N/A,#N/A,FALSE,"Summary"}</definedName>
    <definedName name="___________rod1" hidden="1">{#N/A,#N/A,FALSE,"Projections";#N/A,#N/A,FALSE,"Multiples Valuation";#N/A,#N/A,FALSE,"LBO";#N/A,#N/A,FALSE,"Multiples_Sensitivity";#N/A,#N/A,FALSE,"Summary"}</definedName>
    <definedName name="_____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sec3" hidden="1">#REF!</definedName>
    <definedName name="___________var3" localSheetId="4" hidden="1">{"'777'!$A$1:$H$41"}</definedName>
    <definedName name="___________var3" localSheetId="11" hidden="1">{"'777'!$A$1:$H$41"}</definedName>
    <definedName name="___________var3" hidden="1">{"'777'!$A$1:$H$41"}</definedName>
    <definedName name="_____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vvv1" localSheetId="4">{"bbtday",#N/A,FALSE,"ban0930";"banksday",#N/A,FALSE,"ban0930";"compday",#N/A,FALSE,"ban0930"}</definedName>
    <definedName name="___________vvv1" localSheetId="11">{"bbtday",#N/A,FALSE,"ban0930";"banksday",#N/A,FALSE,"ban0930";"compday",#N/A,FALSE,"ban0930"}</definedName>
    <definedName name="___________vvv1">{"bbtday",#N/A,FALSE,"ban0930";"banksday",#N/A,FALSE,"ban0930";"compday",#N/A,FALSE,"ban0930"}</definedName>
    <definedName name="_____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wrn2" localSheetId="4" hidden="1">{#N/A,#N/A,FALSE,"ASSUMPTIONS";#N/A,#N/A,FALSE,"Valuation Summary";"page1",#N/A,FALSE,"PRESENTATION";"page2",#N/A,FALSE,"PRESENTATION";#N/A,#N/A,FALSE,"ORIGINAL_ROLLBACK"}</definedName>
    <definedName name="___________wrn2" localSheetId="11" hidden="1">{#N/A,#N/A,FALSE,"ASSUMPTIONS";#N/A,#N/A,FALSE,"Valuation Summary";"page1",#N/A,FALSE,"PRESENTATION";"page2",#N/A,FALSE,"PRESENTATION";#N/A,#N/A,FALSE,"ORIGINAL_ROLLBACK"}</definedName>
    <definedName name="___________wrn2" hidden="1">{#N/A,#N/A,FALSE,"ASSUMPTIONS";#N/A,#N/A,FALSE,"Valuation Summary";"page1",#N/A,FALSE,"PRESENTATION";"page2",#N/A,FALSE,"PRESENTATION";#N/A,#N/A,FALSE,"ORIGINAL_ROLLBACK"}</definedName>
    <definedName name="___________wrn21" localSheetId="4" hidden="1">{"Asset Information",#N/A,FALSE,"Asset Information";"Fixed Lease Cost",#N/A,FALSE,"Asset Information";"Maintenance",#N/A,FALSE,"Asset Information";"Depreciation",#N/A,FALSE,"Asset Information"}</definedName>
    <definedName name="___________wrn21" localSheetId="11" hidden="1">{"Asset Information",#N/A,FALSE,"Asset Information";"Fixed Lease Cost",#N/A,FALSE,"Asset Information";"Maintenance",#N/A,FALSE,"Asset Information";"Depreciation",#N/A,FALSE,"Asset Information"}</definedName>
    <definedName name="___________wrn21" hidden="1">{"Asset Information",#N/A,FALSE,"Asset Information";"Fixed Lease Cost",#N/A,FALSE,"Asset Information";"Maintenance",#N/A,FALSE,"Asset Information";"Depreciation",#N/A,FALSE,"Asset Information"}</definedName>
    <definedName name="___________wrn3" localSheetId="4" hidden="1">{#N/A,#N/A,FALSE,"ASSUMPTIONS";#N/A,#N/A,FALSE,"Valuation Summary";"page1",#N/A,FALSE,"PRESENTATION";"page2",#N/A,FALSE,"PRESENTATION";#N/A,#N/A,FALSE,"ORIGINAL_ROLLBACK"}</definedName>
    <definedName name="___________wrn3" localSheetId="11" hidden="1">{#N/A,#N/A,FALSE,"ASSUMPTIONS";#N/A,#N/A,FALSE,"Valuation Summary";"page1",#N/A,FALSE,"PRESENTATION";"page2",#N/A,FALSE,"PRESENTATION";#N/A,#N/A,FALSE,"ORIGINAL_ROLLBACK"}</definedName>
    <definedName name="___________wrn3" hidden="1">{#N/A,#N/A,FALSE,"ASSUMPTIONS";#N/A,#N/A,FALSE,"Valuation Summary";"page1",#N/A,FALSE,"PRESENTATION";"page2",#N/A,FALSE,"PRESENTATION";#N/A,#N/A,FALSE,"ORIGINAL_ROLLBACK"}</definedName>
    <definedName name="_____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x1" localSheetId="4">{"compweek",#N/A,FALSE,"ban0930";"bankweek",#N/A,FALSE,"ban0930"}</definedName>
    <definedName name="___________x1" localSheetId="11">{"compweek",#N/A,FALSE,"ban0930";"bankweek",#N/A,FALSE,"ban0930"}</definedName>
    <definedName name="___________x1">{"compweek",#N/A,FALSE,"ban0930";"bankweek",#N/A,FALSE,"ban0930"}</definedName>
    <definedName name="___________y1" localSheetId="4">{"bbtday",#N/A,FALSE,"ban0930";"banksday",#N/A,FALSE,"ban0930";"compday",#N/A,FALSE,"ban0930"}</definedName>
    <definedName name="___________y1" localSheetId="11">{"bbtday",#N/A,FALSE,"ban0930";"banksday",#N/A,FALSE,"ban0930";"compday",#N/A,FALSE,"ban0930"}</definedName>
    <definedName name="___________y1">{"bbtday",#N/A,FALSE,"ban0930";"banksday",#N/A,FALSE,"ban0930";"compday",#N/A,FALSE,"ban0930"}</definedName>
    <definedName name="___________z2" localSheetId="11" hidden="1">{"Sch00",#N/A,FALSE,"1";"Contents",#N/A,FALSE,"1"}</definedName>
    <definedName name="___________z2" hidden="1">{"Sch00",#N/A,FALSE,"1";"Contents",#N/A,FALSE,"1"}</definedName>
    <definedName name="___________z3" localSheetId="11" hidden="1">{"Sch01",#N/A,FALSE,"2";"Sch02",#N/A,FALSE,"2";"Sch03",#N/A,FALSE,"2";"Sch04",#N/A,FALSE,"2";"Sch05",#N/A,FALSE,"2";"Sch06",#N/A,FALSE,"2";"Sch17",#N/A,FALSE,"2";"Sch19",#N/A,FALSE,"2";"Sch20",#N/A,FALSE,"2";"Sch21",#N/A,FALSE,"2";"Sch26",#N/A,FALSE,"2"}</definedName>
    <definedName name="___________z3" hidden="1">{"Sch01",#N/A,FALSE,"2";"Sch02",#N/A,FALSE,"2";"Sch03",#N/A,FALSE,"2";"Sch04",#N/A,FALSE,"2";"Sch05",#N/A,FALSE,"2";"Sch06",#N/A,FALSE,"2";"Sch17",#N/A,FALSE,"2";"Sch19",#N/A,FALSE,"2";"Sch20",#N/A,FALSE,"2";"Sch21",#N/A,FALSE,"2";"Sch26",#N/A,FALSE,"2"}</definedName>
    <definedName name="______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cd1" localSheetId="11" hidden="1">{#N/A,#N/A,FALSE,"Job Sched"}</definedName>
    <definedName name="__________cd1" hidden="1">{#N/A,#N/A,FALSE,"Job Sched"}</definedName>
    <definedName name="__________cd2" localSheetId="11" hidden="1">{#N/A,#N/A,FALSE,"Job Sched"}</definedName>
    <definedName name="__________cd2" hidden="1">{#N/A,#N/A,FALSE,"Job Sched"}</definedName>
    <definedName name="__________CD3" localSheetId="11" hidden="1">{#N/A,#N/A,FALSE,"Job Sched"}</definedName>
    <definedName name="__________CD3" hidden="1">{#N/A,#N/A,FALSE,"Job Sched"}</definedName>
    <definedName name="__________cd4" localSheetId="11" hidden="1">{#N/A,#N/A,FALSE,"Job Sched"}</definedName>
    <definedName name="__________cd4" hidden="1">{#N/A,#N/A,FALSE,"Job Sched"}</definedName>
    <definedName name="__________Cd5" localSheetId="11" hidden="1">{#N/A,#N/A,FALSE,"A"}</definedName>
    <definedName name="__________Cd5" hidden="1">{#N/A,#N/A,FALSE,"A"}</definedName>
    <definedName name="__________cd8" localSheetId="11" hidden="1">{#N/A,#N/A,FALSE,"Job Sched"}</definedName>
    <definedName name="__________cd8" hidden="1">{#N/A,#N/A,FALSE,"Job Sched"}</definedName>
    <definedName name="____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dd2" localSheetId="11" hidden="1">{"Summary analysis",#N/A,FALSE,"Total";"OCPH analysis",#N/A,FALSE,"Total";"detail analysis",#N/A,FALSE,"Total"}</definedName>
    <definedName name="__________dd2" hidden="1">{"Summary analysis",#N/A,FALSE,"Total";"OCPH analysis",#N/A,FALSE,"Total";"detail analysis",#N/A,FALSE,"Total"}</definedName>
    <definedName name="__________g3" localSheetId="11" hidden="1">{#N/A,#N/A,FALSE,"Hoja10";#N/A,#N/A,FALSE,"Hoja9";#N/A,#N/A,FALSE,"Hoja8";#N/A,#N/A,FALSE,"Hoja7";#N/A,#N/A,FALSE,"Hoja6";#N/A,#N/A,FALSE,"Hoja5";#N/A,#N/A,FALSE,"Hoja4";#N/A,#N/A,FALSE,"Hoja2";#N/A,#N/A,FALSE,"Hoja3";#N/A,#N/A,FALSE,"HOJA1";#N/A,#N/A,FALSE,"CashFlow";#N/A,#N/A,FALSE,"FinStmts"}</definedName>
    <definedName name="__________g3" hidden="1">{#N/A,#N/A,FALSE,"Hoja10";#N/A,#N/A,FALSE,"Hoja9";#N/A,#N/A,FALSE,"Hoja8";#N/A,#N/A,FALSE,"Hoja7";#N/A,#N/A,FALSE,"Hoja6";#N/A,#N/A,FALSE,"Hoja5";#N/A,#N/A,FALSE,"Hoja4";#N/A,#N/A,FALSE,"Hoja2";#N/A,#N/A,FALSE,"Hoja3";#N/A,#N/A,FALSE,"HOJA1";#N/A,#N/A,FALSE,"CashFlow";#N/A,#N/A,FALSE,"FinStmts"}</definedName>
    <definedName name="__________g3_1" localSheetId="11" hidden="1">{#N/A,#N/A,FALSE,"Hoja10";#N/A,#N/A,FALSE,"Hoja9";#N/A,#N/A,FALSE,"Hoja8";#N/A,#N/A,FALSE,"Hoja7";#N/A,#N/A,FALSE,"Hoja6";#N/A,#N/A,FALSE,"Hoja5";#N/A,#N/A,FALSE,"Hoja4";#N/A,#N/A,FALSE,"Hoja2";#N/A,#N/A,FALSE,"Hoja3";#N/A,#N/A,FALSE,"HOJA1";#N/A,#N/A,FALSE,"CashFlow";#N/A,#N/A,FALSE,"FinStmts"}</definedName>
    <definedName name="__________g3_1" hidden="1">{#N/A,#N/A,FALSE,"Hoja10";#N/A,#N/A,FALSE,"Hoja9";#N/A,#N/A,FALSE,"Hoja8";#N/A,#N/A,FALSE,"Hoja7";#N/A,#N/A,FALSE,"Hoja6";#N/A,#N/A,FALSE,"Hoja5";#N/A,#N/A,FALSE,"Hoja4";#N/A,#N/A,FALSE,"Hoja2";#N/A,#N/A,FALSE,"Hoja3";#N/A,#N/A,FALSE,"HOJA1";#N/A,#N/A,FALSE,"CashFlow";#N/A,#N/A,FALSE,"FinStmts"}</definedName>
    <definedName name="__________Grp16" localSheetId="4" hidden="1">{#N/A,#N/A,FALSE,"PMTABB";#N/A,#N/A,FALSE,"PMTABB"}</definedName>
    <definedName name="__________Grp16" localSheetId="11" hidden="1">{#N/A,#N/A,FALSE,"PMTABB";#N/A,#N/A,FALSE,"PMTABB"}</definedName>
    <definedName name="__________Grp16" hidden="1">{#N/A,#N/A,FALSE,"PMTABB";#N/A,#N/A,FALSE,"PMTABB"}</definedName>
    <definedName name="__________hod2" localSheetId="11" hidden="1">{#N/A,#N/A,FALSE,"TS";#N/A,#N/A,FALSE,"Combo";#N/A,#N/A,FALSE,"FAIR";#N/A,#N/A,FALSE,"RBC";#N/A,#N/A,FALSE,"xxxx";#N/A,#N/A,FALSE,"A_D";#N/A,#N/A,FALSE,"WACC";#N/A,#N/A,FALSE,"DCF";#N/A,#N/A,FALSE,"LBO";#N/A,#N/A,FALSE,"AcqMults";#N/A,#N/A,FALSE,"CompMults"}</definedName>
    <definedName name="__________hod2" hidden="1">{#N/A,#N/A,FALSE,"TS";#N/A,#N/A,FALSE,"Combo";#N/A,#N/A,FALSE,"FAIR";#N/A,#N/A,FALSE,"RBC";#N/A,#N/A,FALSE,"xxxx";#N/A,#N/A,FALSE,"A_D";#N/A,#N/A,FALSE,"WACC";#N/A,#N/A,FALSE,"DCF";#N/A,#N/A,FALSE,"LBO";#N/A,#N/A,FALSE,"AcqMults";#N/A,#N/A,FALSE,"CompMults"}</definedName>
    <definedName name="____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ibo2" localSheetId="11" hidden="1">{#N/A,#N/A,FALSE,"Summary";#N/A,#N/A,FALSE,"Projections";#N/A,#N/A,FALSE,"Mkt Mults";#N/A,#N/A,FALSE,"DCF";#N/A,#N/A,FALSE,"Accr Dil";#N/A,#N/A,FALSE,"PIC LBO";#N/A,#N/A,FALSE,"MULT10_4";#N/A,#N/A,FALSE,"CBI LBO"}</definedName>
    <definedName name="__________ibo2" hidden="1">{#N/A,#N/A,FALSE,"Summary";#N/A,#N/A,FALSE,"Projections";#N/A,#N/A,FALSE,"Mkt Mults";#N/A,#N/A,FALSE,"DCF";#N/A,#N/A,FALSE,"Accr Dil";#N/A,#N/A,FALSE,"PIC LBO";#N/A,#N/A,FALSE,"MULT10_4";#N/A,#N/A,FALSE,"CBI LBO"}</definedName>
    <definedName name="__________jax4" localSheetId="11" hidden="1">{"Summary analysis",#N/A,FALSE,"Total";"OCPH analysis",#N/A,FALSE,"Total";"detail analysis",#N/A,FALSE,"Total"}</definedName>
    <definedName name="__________jax4" hidden="1">{"Summary analysis",#N/A,FALSE,"Total";"OCPH analysis",#N/A,FALSE,"Total";"detail analysis",#N/A,FALSE,"Total"}</definedName>
    <definedName name="____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Q2" localSheetId="11" hidden="1">{#N/A,#N/A,FALSE,"UNIT";#N/A,#N/A,FALSE,"UNIT";#N/A,#N/A,FALSE,"계정"}</definedName>
    <definedName name="__________Q2" hidden="1">{#N/A,#N/A,FALSE,"UNIT";#N/A,#N/A,FALSE,"UNIT";#N/A,#N/A,FALSE,"계정"}</definedName>
    <definedName name="__________Q2_1" localSheetId="11" hidden="1">{#N/A,#N/A,FALSE,"UNIT";#N/A,#N/A,FALSE,"UNIT";#N/A,#N/A,FALSE,"계정"}</definedName>
    <definedName name="__________Q2_1" hidden="1">{#N/A,#N/A,FALSE,"UNIT";#N/A,#N/A,FALSE,"UNIT";#N/A,#N/A,FALSE,"계정"}</definedName>
    <definedName name="__________rod1" localSheetId="11" hidden="1">{#N/A,#N/A,FALSE,"Projections";#N/A,#N/A,FALSE,"Multiples Valuation";#N/A,#N/A,FALSE,"LBO";#N/A,#N/A,FALSE,"Multiples_Sensitivity";#N/A,#N/A,FALSE,"Summary"}</definedName>
    <definedName name="__________rod1" hidden="1">{#N/A,#N/A,FALSE,"Projections";#N/A,#N/A,FALSE,"Multiples Valuation";#N/A,#N/A,FALSE,"LBO";#N/A,#N/A,FALSE,"Multiples_Sensitivity";#N/A,#N/A,FALSE,"Summary"}</definedName>
    <definedName name="____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rt1" localSheetId="4" hidden="1">{#N/A,#N/A,FALSE,"BS";#N/A,#N/A,FALSE,"IS";#N/A,#N/A,FALSE,"ISYTD";#N/A,#N/A,FALSE,"ARINV";#N/A,#N/A,FALSE,"PPD";#N/A,#N/A,FALSE,"FA";#N/A,#N/A,FALSE,"CAPEXP";#N/A,#N/A,FALSE,"INCTAX";#N/A,#N/A,FALSE,"DEBT";#N/A,#N/A,FALSE,"CFMTH"}</definedName>
    <definedName name="__________rt1" localSheetId="11" hidden="1">{#N/A,#N/A,FALSE,"BS";#N/A,#N/A,FALSE,"IS";#N/A,#N/A,FALSE,"ISYTD";#N/A,#N/A,FALSE,"ARINV";#N/A,#N/A,FALSE,"PPD";#N/A,#N/A,FALSE,"FA";#N/A,#N/A,FALSE,"CAPEXP";#N/A,#N/A,FALSE,"INCTAX";#N/A,#N/A,FALSE,"DEBT";#N/A,#N/A,FALSE,"CFMTH"}</definedName>
    <definedName name="__________rt1" hidden="1">{#N/A,#N/A,FALSE,"BS";#N/A,#N/A,FALSE,"IS";#N/A,#N/A,FALSE,"ISYTD";#N/A,#N/A,FALSE,"ARINV";#N/A,#N/A,FALSE,"PPD";#N/A,#N/A,FALSE,"FA";#N/A,#N/A,FALSE,"CAPEXP";#N/A,#N/A,FALSE,"INCTAX";#N/A,#N/A,FALSE,"DEBT";#N/A,#N/A,FALSE,"CFMTH"}</definedName>
    <definedName name="__________sec3" hidden="1">#REF!</definedName>
    <definedName name="__________sky2" localSheetId="11" hidden="1">{"Summary analysis",#N/A,FALSE,"Total";"OCPH analysis",#N/A,FALSE,"Total";"detail analysis",#N/A,FALSE,"Total"}</definedName>
    <definedName name="__________sky2" hidden="1">{"Summary analysis",#N/A,FALSE,"Total";"OCPH analysis",#N/A,FALSE,"Total";"detail analysis",#N/A,FALSE,"Total"}</definedName>
    <definedName name="__________var3" localSheetId="4" hidden="1">{"'777'!$A$1:$H$41"}</definedName>
    <definedName name="__________var3" localSheetId="11" hidden="1">{"'777'!$A$1:$H$41"}</definedName>
    <definedName name="__________var3" hidden="1">{"'777'!$A$1:$H$41"}</definedName>
    <definedName name="____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wrn21" localSheetId="4" hidden="1">{"Asset Information",#N/A,FALSE,"Asset Information";"Fixed Lease Cost",#N/A,FALSE,"Asset Information";"Maintenance",#N/A,FALSE,"Asset Information";"Depreciation",#N/A,FALSE,"Asset Information"}</definedName>
    <definedName name="__________wrn21" localSheetId="11" hidden="1">{"Asset Information",#N/A,FALSE,"Asset Information";"Fixed Lease Cost",#N/A,FALSE,"Asset Information";"Maintenance",#N/A,FALSE,"Asset Information";"Depreciation",#N/A,FALSE,"Asset Information"}</definedName>
    <definedName name="__________wrn21" hidden="1">{"Asset Information",#N/A,FALSE,"Asset Information";"Fixed Lease Cost",#N/A,FALSE,"Asset Information";"Maintenance",#N/A,FALSE,"Asset Information";"Depreciation",#N/A,FALSE,"Asset Information"}</definedName>
    <definedName name="____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z2" localSheetId="11" hidden="1">{"Sch00",#N/A,FALSE,"1";"Contents",#N/A,FALSE,"1"}</definedName>
    <definedName name="__________z2" hidden="1">{"Sch00",#N/A,FALSE,"1";"Contents",#N/A,FALSE,"1"}</definedName>
    <definedName name="__________z3" localSheetId="11" hidden="1">{"Sch01",#N/A,FALSE,"2";"Sch02",#N/A,FALSE,"2";"Sch03",#N/A,FALSE,"2";"Sch04",#N/A,FALSE,"2";"Sch05",#N/A,FALSE,"2";"Sch06",#N/A,FALSE,"2";"Sch17",#N/A,FALSE,"2";"Sch19",#N/A,FALSE,"2";"Sch20",#N/A,FALSE,"2";"Sch21",#N/A,FALSE,"2";"Sch26",#N/A,FALSE,"2"}</definedName>
    <definedName name="__________z3" hidden="1">{"Sch01",#N/A,FALSE,"2";"Sch02",#N/A,FALSE,"2";"Sch03",#N/A,FALSE,"2";"Sch04",#N/A,FALSE,"2";"Sch05",#N/A,FALSE,"2";"Sch06",#N/A,FALSE,"2";"Sch17",#N/A,FALSE,"2";"Sch19",#N/A,FALSE,"2";"Sch20",#N/A,FALSE,"2";"Sch21",#N/A,FALSE,"2";"Sch26",#N/A,FALSE,"2"}</definedName>
    <definedName name="_____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2" localSheetId="11" hidden="1">{"TotalGeralDespesasPorArea",#N/A,FALSE,"VinculosAccessEfetivo"}</definedName>
    <definedName name="_________a2" hidden="1">{"TotalGeralDespesasPorArea",#N/A,FALSE,"VinculosAccessEfetivo"}</definedName>
    <definedName name="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ct1" localSheetId="11" hidden="1">{#N/A,#N/A,FALSE,"Division Sum";#N/A,#N/A,FALSE,"Bucket Sum";"ACTUALS",#N/A,FALSE,"Receipts";"D ACTUALS",#N/A,FALSE,"Disbursements";"I ACTUALS",#N/A,FALSE,"Intercompany";"A ACT",#N/A,FALSE,"Affiliates";#N/A,#N/A,FALSE,"Non-Operating"}</definedName>
    <definedName name="_________act1" hidden="1">{#N/A,#N/A,FALSE,"Division Sum";#N/A,#N/A,FALSE,"Bucket Sum";"ACTUALS",#N/A,FALSE,"Receipts";"D ACTUALS",#N/A,FALSE,"Disbursements";"I ACTUALS",#N/A,FALSE,"Intercompany";"A ACT",#N/A,FALSE,"Affiliates";#N/A,#N/A,FALSE,"Non-Operating"}</definedName>
    <definedName name="_________bus2" localSheetId="11" hidden="1">{#N/A,#N/A,FALSE,"Hoja10";#N/A,#N/A,FALSE,"Hoja9";#N/A,#N/A,FALSE,"Hoja8";#N/A,#N/A,FALSE,"Hoja7";#N/A,#N/A,FALSE,"Hoja6";#N/A,#N/A,FALSE,"Hoja5";#N/A,#N/A,FALSE,"Hoja4";#N/A,#N/A,FALSE,"Hoja2";#N/A,#N/A,FALSE,"Hoja3";#N/A,#N/A,FALSE,"HOJA1";#N/A,#N/A,FALSE,"CashFlow";#N/A,#N/A,FALSE,"FinStmts"}</definedName>
    <definedName name="_________bus2" hidden="1">{#N/A,#N/A,FALSE,"Hoja10";#N/A,#N/A,FALSE,"Hoja9";#N/A,#N/A,FALSE,"Hoja8";#N/A,#N/A,FALSE,"Hoja7";#N/A,#N/A,FALSE,"Hoja6";#N/A,#N/A,FALSE,"Hoja5";#N/A,#N/A,FALSE,"Hoja4";#N/A,#N/A,FALSE,"Hoja2";#N/A,#N/A,FALSE,"Hoja3";#N/A,#N/A,FALSE,"HOJA1";#N/A,#N/A,FALSE,"CashFlow";#N/A,#N/A,FALSE,"FinStmts"}</definedName>
    <definedName name="_________bus2_1" localSheetId="11" hidden="1">{#N/A,#N/A,FALSE,"Hoja10";#N/A,#N/A,FALSE,"Hoja9";#N/A,#N/A,FALSE,"Hoja8";#N/A,#N/A,FALSE,"Hoja7";#N/A,#N/A,FALSE,"Hoja6";#N/A,#N/A,FALSE,"Hoja5";#N/A,#N/A,FALSE,"Hoja4";#N/A,#N/A,FALSE,"Hoja2";#N/A,#N/A,FALSE,"Hoja3";#N/A,#N/A,FALSE,"HOJA1";#N/A,#N/A,FALSE,"CashFlow";#N/A,#N/A,FALSE,"FinStmts"}</definedName>
    <definedName name="_________bus2_1" hidden="1">{#N/A,#N/A,FALSE,"Hoja10";#N/A,#N/A,FALSE,"Hoja9";#N/A,#N/A,FALSE,"Hoja8";#N/A,#N/A,FALSE,"Hoja7";#N/A,#N/A,FALSE,"Hoja6";#N/A,#N/A,FALSE,"Hoja5";#N/A,#N/A,FALSE,"Hoja4";#N/A,#N/A,FALSE,"Hoja2";#N/A,#N/A,FALSE,"Hoja3";#N/A,#N/A,FALSE,"HOJA1";#N/A,#N/A,FALSE,"CashFlow";#N/A,#N/A,FALSE,"FinStmts"}</definedName>
    <definedName name="_________cd1" localSheetId="11" hidden="1">{#N/A,#N/A,FALSE,"Job Sched"}</definedName>
    <definedName name="_________cd1" hidden="1">{#N/A,#N/A,FALSE,"Job Sched"}</definedName>
    <definedName name="_________cd2" localSheetId="11" hidden="1">{#N/A,#N/A,FALSE,"Job Sched"}</definedName>
    <definedName name="_________cd2" hidden="1">{#N/A,#N/A,FALSE,"Job Sched"}</definedName>
    <definedName name="_________CD3" localSheetId="11" hidden="1">{#N/A,#N/A,FALSE,"Job Sched"}</definedName>
    <definedName name="_________CD3" hidden="1">{#N/A,#N/A,FALSE,"Job Sched"}</definedName>
    <definedName name="_________cd4" localSheetId="11" hidden="1">{#N/A,#N/A,FALSE,"Job Sched"}</definedName>
    <definedName name="_________cd4" hidden="1">{#N/A,#N/A,FALSE,"Job Sched"}</definedName>
    <definedName name="_________Cd5" localSheetId="11" hidden="1">{#N/A,#N/A,FALSE,"A"}</definedName>
    <definedName name="_________Cd5" hidden="1">{#N/A,#N/A,FALSE,"A"}</definedName>
    <definedName name="_________cd8" localSheetId="11" hidden="1">{#N/A,#N/A,FALSE,"Job Sched"}</definedName>
    <definedName name="_________cd8" hidden="1">{#N/A,#N/A,FALSE,"Job Sched"}</definedName>
    <definedName name="___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CVK6712" localSheetId="11" hidden="1">{#N/A,#N/A,FALSE,"UNIT";#N/A,#N/A,FALSE,"UNIT";#N/A,#N/A,FALSE,"계정"}</definedName>
    <definedName name="_________CVK6712" hidden="1">{#N/A,#N/A,FALSE,"UNIT";#N/A,#N/A,FALSE,"UNIT";#N/A,#N/A,FALSE,"계정"}</definedName>
    <definedName name="_________CVK6712_1" localSheetId="11" hidden="1">{#N/A,#N/A,FALSE,"UNIT";#N/A,#N/A,FALSE,"UNIT";#N/A,#N/A,FALSE,"계정"}</definedName>
    <definedName name="_________CVK6712_1" hidden="1">{#N/A,#N/A,FALSE,"UNIT";#N/A,#N/A,FALSE,"UNIT";#N/A,#N/A,FALSE,"계정"}</definedName>
    <definedName name="_________eva2" localSheetId="11" hidden="1">{"DCF",#N/A,FALSE,"CF"}</definedName>
    <definedName name="_________eva2" hidden="1">{"DCF",#N/A,FALSE,"CF"}</definedName>
    <definedName name="_________eva2_1" localSheetId="11" hidden="1">{"DCF",#N/A,FALSE,"CF"}</definedName>
    <definedName name="_________eva2_1" hidden="1">{"DCF",#N/A,FALSE,"CF"}</definedName>
    <definedName name="_________eva2_2" localSheetId="11" hidden="1">{"DCF",#N/A,FALSE,"CF"}</definedName>
    <definedName name="_________eva2_2" hidden="1">{"DCF",#N/A,FALSE,"CF"}</definedName>
    <definedName name="_________eva2_3" localSheetId="11" hidden="1">{"DCF",#N/A,FALSE,"CF"}</definedName>
    <definedName name="_________eva2_3" hidden="1">{"DCF",#N/A,FALSE,"CF"}</definedName>
    <definedName name="_________eva2_4" localSheetId="11" hidden="1">{"DCF",#N/A,FALSE,"CF"}</definedName>
    <definedName name="_________eva2_4" hidden="1">{"DCF",#N/A,FALSE,"CF"}</definedName>
    <definedName name="_________eva2_5" localSheetId="11" hidden="1">{"DCF",#N/A,FALSE,"CF"}</definedName>
    <definedName name="_________eva2_5" hidden="1">{"DCF",#N/A,FALSE,"CF"}</definedName>
    <definedName name="_________Grp16" localSheetId="4" hidden="1">{#N/A,#N/A,FALSE,"PMTABB";#N/A,#N/A,FALSE,"PMTABB"}</definedName>
    <definedName name="_________Grp16" localSheetId="11" hidden="1">{#N/A,#N/A,FALSE,"PMTABB";#N/A,#N/A,FALSE,"PMTABB"}</definedName>
    <definedName name="_________Grp16" hidden="1">{#N/A,#N/A,FALSE,"PMTABB";#N/A,#N/A,FALSE,"PMTABB"}</definedName>
    <definedName name="_________hod2" localSheetId="11" hidden="1">{#N/A,#N/A,FALSE,"TS";#N/A,#N/A,FALSE,"Combo";#N/A,#N/A,FALSE,"FAIR";#N/A,#N/A,FALSE,"RBC";#N/A,#N/A,FALSE,"xxxx";#N/A,#N/A,FALSE,"A_D";#N/A,#N/A,FALSE,"WACC";#N/A,#N/A,FALSE,"DCF";#N/A,#N/A,FALSE,"LBO";#N/A,#N/A,FALSE,"AcqMults";#N/A,#N/A,FALSE,"CompMults"}</definedName>
    <definedName name="_________hod2" hidden="1">{#N/A,#N/A,FALSE,"TS";#N/A,#N/A,FALSE,"Combo";#N/A,#N/A,FALSE,"FAIR";#N/A,#N/A,FALSE,"RBC";#N/A,#N/A,FALSE,"xxxx";#N/A,#N/A,FALSE,"A_D";#N/A,#N/A,FALSE,"WACC";#N/A,#N/A,FALSE,"DCF";#N/A,#N/A,FALSE,"LBO";#N/A,#N/A,FALSE,"AcqMults";#N/A,#N/A,FALSE,"CompMults"}</definedName>
    <definedName name="___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ibo2" localSheetId="11" hidden="1">{#N/A,#N/A,FALSE,"Summary";#N/A,#N/A,FALSE,"Projections";#N/A,#N/A,FALSE,"Mkt Mults";#N/A,#N/A,FALSE,"DCF";#N/A,#N/A,FALSE,"Accr Dil";#N/A,#N/A,FALSE,"PIC LBO";#N/A,#N/A,FALSE,"MULT10_4";#N/A,#N/A,FALSE,"CBI LBO"}</definedName>
    <definedName name="_________ibo2" hidden="1">{#N/A,#N/A,FALSE,"Summary";#N/A,#N/A,FALSE,"Projections";#N/A,#N/A,FALSE,"Mkt Mults";#N/A,#N/A,FALSE,"DCF";#N/A,#N/A,FALSE,"Accr Dil";#N/A,#N/A,FALSE,"PIC LBO";#N/A,#N/A,FALSE,"MULT10_4";#N/A,#N/A,FALSE,"CBI LBO"}</definedName>
    <definedName name="___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key2" hidden="1">#REF!</definedName>
    <definedName name="_________R" localSheetId="11" hidden="1">{#N/A,#N/A,FALSE,"Minors";#N/A,#N/A,FALSE,"96CAPREV"}</definedName>
    <definedName name="_________R" hidden="1">{#N/A,#N/A,FALSE,"Minors";#N/A,#N/A,FALSE,"96CAPREV"}</definedName>
    <definedName name="_________rod1" localSheetId="11" hidden="1">{#N/A,#N/A,FALSE,"Projections";#N/A,#N/A,FALSE,"Multiples Valuation";#N/A,#N/A,FALSE,"LBO";#N/A,#N/A,FALSE,"Multiples_Sensitivity";#N/A,#N/A,FALSE,"Summary"}</definedName>
    <definedName name="_________rod1" hidden="1">{#N/A,#N/A,FALSE,"Projections";#N/A,#N/A,FALSE,"Multiples Valuation";#N/A,#N/A,FALSE,"LBO";#N/A,#N/A,FALSE,"Multiples_Sensitivity";#N/A,#N/A,FALSE,"Summary"}</definedName>
    <definedName name="___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sec3" hidden="1">#REF!</definedName>
    <definedName name="_______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_var3" localSheetId="4" hidden="1">{"'777'!$A$1:$H$41"}</definedName>
    <definedName name="_________var3" localSheetId="11" hidden="1">{"'777'!$A$1:$H$41"}</definedName>
    <definedName name="_________var3" hidden="1">{"'777'!$A$1:$H$41"}</definedName>
    <definedName name="___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vvv1" localSheetId="4">{"bbtday",#N/A,FALSE,"ban0930";"banksday",#N/A,FALSE,"ban0930";"compday",#N/A,FALSE,"ban0930"}</definedName>
    <definedName name="_________vvv1" localSheetId="11">{"bbtday",#N/A,FALSE,"ban0930";"banksday",#N/A,FALSE,"ban0930";"compday",#N/A,FALSE,"ban0930"}</definedName>
    <definedName name="_________vvv1">{"bbtday",#N/A,FALSE,"ban0930";"banksday",#N/A,FALSE,"ban0930";"compday",#N/A,FALSE,"ban0930"}</definedName>
    <definedName name="___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wrn21" localSheetId="4" hidden="1">{"Asset Information",#N/A,FALSE,"Asset Information";"Fixed Lease Cost",#N/A,FALSE,"Asset Information";"Maintenance",#N/A,FALSE,"Asset Information";"Depreciation",#N/A,FALSE,"Asset Information"}</definedName>
    <definedName name="_________wrn21" localSheetId="11" hidden="1">{"Asset Information",#N/A,FALSE,"Asset Information";"Fixed Lease Cost",#N/A,FALSE,"Asset Information";"Maintenance",#N/A,FALSE,"Asset Information";"Depreciation",#N/A,FALSE,"Asset Information"}</definedName>
    <definedName name="_________wrn21" hidden="1">{"Asset Information",#N/A,FALSE,"Asset Information";"Fixed Lease Cost",#N/A,FALSE,"Asset Information";"Maintenance",#N/A,FALSE,"Asset Information";"Depreciation",#N/A,FALSE,"Asset Information"}</definedName>
    <definedName name="___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x1" localSheetId="4">{"compweek",#N/A,FALSE,"ban0930";"bankweek",#N/A,FALSE,"ban0930"}</definedName>
    <definedName name="_________x1" localSheetId="11">{"compweek",#N/A,FALSE,"ban0930";"bankweek",#N/A,FALSE,"ban0930"}</definedName>
    <definedName name="_________x1">{"compweek",#N/A,FALSE,"ban0930";"bankweek",#N/A,FALSE,"ban0930"}</definedName>
    <definedName name="_________y1" localSheetId="4">{"bbtday",#N/A,FALSE,"ban0930";"banksday",#N/A,FALSE,"ban0930";"compday",#N/A,FALSE,"ban0930"}</definedName>
    <definedName name="_________y1" localSheetId="11">{"bbtday",#N/A,FALSE,"ban0930";"banksday",#N/A,FALSE,"ban0930";"compday",#N/A,FALSE,"ban0930"}</definedName>
    <definedName name="_________y1">{"bbtday",#N/A,FALSE,"ban0930";"banksday",#N/A,FALSE,"ban0930";"compday",#N/A,FALSE,"ban0930"}</definedName>
    <definedName name="_________z2" localSheetId="11" hidden="1">{"Sch00",#N/A,FALSE,"1";"Contents",#N/A,FALSE,"1"}</definedName>
    <definedName name="_________z2" hidden="1">{"Sch00",#N/A,FALSE,"1";"Contents",#N/A,FALSE,"1"}</definedName>
    <definedName name="_________z3" localSheetId="11" hidden="1">{"Sch01",#N/A,FALSE,"2";"Sch02",#N/A,FALSE,"2";"Sch03",#N/A,FALSE,"2";"Sch04",#N/A,FALSE,"2";"Sch05",#N/A,FALSE,"2";"Sch06",#N/A,FALSE,"2";"Sch17",#N/A,FALSE,"2";"Sch19",#N/A,FALSE,"2";"Sch20",#N/A,FALSE,"2";"Sch21",#N/A,FALSE,"2";"Sch26",#N/A,FALSE,"2"}</definedName>
    <definedName name="_________z3" hidden="1">{"Sch01",#N/A,FALSE,"2";"Sch02",#N/A,FALSE,"2";"Sch03",#N/A,FALSE,"2";"Sch04",#N/A,FALSE,"2";"Sch05",#N/A,FALSE,"2";"Sch06",#N/A,FALSE,"2";"Sch17",#N/A,FALSE,"2";"Sch19",#N/A,FALSE,"2";"Sch20",#N/A,FALSE,"2";"Sch21",#N/A,FALSE,"2";"Sch26",#N/A,FALSE,"2"}</definedName>
    <definedName name="____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3"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___a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___a3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___a3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dd2" localSheetId="11" hidden="1">{"Summary analysis",#N/A,FALSE,"Total";"OCPH analysis",#N/A,FALSE,"Total";"detail analysis",#N/A,FALSE,"Total"}</definedName>
    <definedName name="________dd2" hidden="1">{"Summary analysis",#N/A,FALSE,"Total";"OCPH analysis",#N/A,FALSE,"Total";"detail analysis",#N/A,FALSE,"Total"}</definedName>
    <definedName name="________eva2" localSheetId="11" hidden="1">{"DCF",#N/A,FALSE,"CF"}</definedName>
    <definedName name="________eva2" hidden="1">{"DCF",#N/A,FALSE,"CF"}</definedName>
    <definedName name="________eva2_1" localSheetId="11" hidden="1">{"DCF",#N/A,FALSE,"CF"}</definedName>
    <definedName name="________eva2_1" hidden="1">{"DCF",#N/A,FALSE,"CF"}</definedName>
    <definedName name="________eva2_2" localSheetId="11" hidden="1">{"DCF",#N/A,FALSE,"CF"}</definedName>
    <definedName name="________eva2_2" hidden="1">{"DCF",#N/A,FALSE,"CF"}</definedName>
    <definedName name="________eva2_3" localSheetId="11" hidden="1">{"DCF",#N/A,FALSE,"CF"}</definedName>
    <definedName name="________eva2_3" hidden="1">{"DCF",#N/A,FALSE,"CF"}</definedName>
    <definedName name="________eva2_4" localSheetId="11" hidden="1">{"DCF",#N/A,FALSE,"CF"}</definedName>
    <definedName name="________eva2_4" hidden="1">{"DCF",#N/A,FALSE,"CF"}</definedName>
    <definedName name="________eva2_5" localSheetId="11" hidden="1">{"DCF",#N/A,FALSE,"CF"}</definedName>
    <definedName name="________eva2_5" hidden="1">{"DCF",#N/A,FALSE,"CF"}</definedName>
    <definedName name="________g3" localSheetId="11" hidden="1">{#N/A,#N/A,FALSE,"Hoja10";#N/A,#N/A,FALSE,"Hoja9";#N/A,#N/A,FALSE,"Hoja8";#N/A,#N/A,FALSE,"Hoja7";#N/A,#N/A,FALSE,"Hoja6";#N/A,#N/A,FALSE,"Hoja5";#N/A,#N/A,FALSE,"Hoja4";#N/A,#N/A,FALSE,"Hoja2";#N/A,#N/A,FALSE,"Hoja3";#N/A,#N/A,FALSE,"HOJA1";#N/A,#N/A,FALSE,"CashFlow";#N/A,#N/A,FALSE,"FinStmts"}</definedName>
    <definedName name="________g3" hidden="1">{#N/A,#N/A,FALSE,"Hoja10";#N/A,#N/A,FALSE,"Hoja9";#N/A,#N/A,FALSE,"Hoja8";#N/A,#N/A,FALSE,"Hoja7";#N/A,#N/A,FALSE,"Hoja6";#N/A,#N/A,FALSE,"Hoja5";#N/A,#N/A,FALSE,"Hoja4";#N/A,#N/A,FALSE,"Hoja2";#N/A,#N/A,FALSE,"Hoja3";#N/A,#N/A,FALSE,"HOJA1";#N/A,#N/A,FALSE,"CashFlow";#N/A,#N/A,FALSE,"FinStmts"}</definedName>
    <definedName name="________g3_1" localSheetId="11" hidden="1">{#N/A,#N/A,FALSE,"Hoja10";#N/A,#N/A,FALSE,"Hoja9";#N/A,#N/A,FALSE,"Hoja8";#N/A,#N/A,FALSE,"Hoja7";#N/A,#N/A,FALSE,"Hoja6";#N/A,#N/A,FALSE,"Hoja5";#N/A,#N/A,FALSE,"Hoja4";#N/A,#N/A,FALSE,"Hoja2";#N/A,#N/A,FALSE,"Hoja3";#N/A,#N/A,FALSE,"HOJA1";#N/A,#N/A,FALSE,"CashFlow";#N/A,#N/A,FALSE,"FinStmts"}</definedName>
    <definedName name="________g3_1" hidden="1">{#N/A,#N/A,FALSE,"Hoja10";#N/A,#N/A,FALSE,"Hoja9";#N/A,#N/A,FALSE,"Hoja8";#N/A,#N/A,FALSE,"Hoja7";#N/A,#N/A,FALSE,"Hoja6";#N/A,#N/A,FALSE,"Hoja5";#N/A,#N/A,FALSE,"Hoja4";#N/A,#N/A,FALSE,"Hoja2";#N/A,#N/A,FALSE,"Hoja3";#N/A,#N/A,FALSE,"HOJA1";#N/A,#N/A,FALSE,"CashFlow";#N/A,#N/A,FALSE,"FinStmts"}</definedName>
    <definedName name="________Grp16" localSheetId="4" hidden="1">{#N/A,#N/A,FALSE,"PMTABB";#N/A,#N/A,FALSE,"PMTABB"}</definedName>
    <definedName name="________Grp16" localSheetId="11" hidden="1">{#N/A,#N/A,FALSE,"PMTABB";#N/A,#N/A,FALSE,"PMTABB"}</definedName>
    <definedName name="________Grp16" hidden="1">{#N/A,#N/A,FALSE,"PMTABB";#N/A,#N/A,FALSE,"PMTABB"}</definedName>
    <definedName name="________hod2" localSheetId="11" hidden="1">{#N/A,#N/A,FALSE,"TS";#N/A,#N/A,FALSE,"Combo";#N/A,#N/A,FALSE,"FAIR";#N/A,#N/A,FALSE,"RBC";#N/A,#N/A,FALSE,"xxxx";#N/A,#N/A,FALSE,"A_D";#N/A,#N/A,FALSE,"WACC";#N/A,#N/A,FALSE,"DCF";#N/A,#N/A,FALSE,"LBO";#N/A,#N/A,FALSE,"AcqMults";#N/A,#N/A,FALSE,"CompMults"}</definedName>
    <definedName name="________hod2" hidden="1">{#N/A,#N/A,FALSE,"TS";#N/A,#N/A,FALSE,"Combo";#N/A,#N/A,FALSE,"FAIR";#N/A,#N/A,FALSE,"RBC";#N/A,#N/A,FALSE,"xxxx";#N/A,#N/A,FALSE,"A_D";#N/A,#N/A,FALSE,"WACC";#N/A,#N/A,FALSE,"DCF";#N/A,#N/A,FALSE,"LBO";#N/A,#N/A,FALSE,"AcqMults";#N/A,#N/A,FALSE,"CompMults"}</definedName>
    <definedName name="__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ibo2" localSheetId="11" hidden="1">{#N/A,#N/A,FALSE,"Summary";#N/A,#N/A,FALSE,"Projections";#N/A,#N/A,FALSE,"Mkt Mults";#N/A,#N/A,FALSE,"DCF";#N/A,#N/A,FALSE,"Accr Dil";#N/A,#N/A,FALSE,"PIC LBO";#N/A,#N/A,FALSE,"MULT10_4";#N/A,#N/A,FALSE,"CBI LBO"}</definedName>
    <definedName name="________ibo2" hidden="1">{#N/A,#N/A,FALSE,"Summary";#N/A,#N/A,FALSE,"Projections";#N/A,#N/A,FALSE,"Mkt Mults";#N/A,#N/A,FALSE,"DCF";#N/A,#N/A,FALSE,"Accr Dil";#N/A,#N/A,FALSE,"PIC LBO";#N/A,#N/A,FALSE,"MULT10_4";#N/A,#N/A,FALSE,"CBI LBO"}</definedName>
    <definedName name="________jax4" localSheetId="11" hidden="1">{"Summary analysis",#N/A,FALSE,"Total";"OCPH analysis",#N/A,FALSE,"Total";"detail analysis",#N/A,FALSE,"Total"}</definedName>
    <definedName name="________jax4" hidden="1">{"Summary analysis",#N/A,FALSE,"Total";"OCPH analysis",#N/A,FALSE,"Total";"detail analysis",#N/A,FALSE,"Total"}</definedName>
    <definedName name="__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key2" hidden="1">#REF!</definedName>
    <definedName name="________Q2" localSheetId="11" hidden="1">{#N/A,#N/A,FALSE,"UNIT";#N/A,#N/A,FALSE,"UNIT";#N/A,#N/A,FALSE,"계정"}</definedName>
    <definedName name="________Q2" hidden="1">{#N/A,#N/A,FALSE,"UNIT";#N/A,#N/A,FALSE,"UNIT";#N/A,#N/A,FALSE,"계정"}</definedName>
    <definedName name="________Q2_1" localSheetId="11" hidden="1">{#N/A,#N/A,FALSE,"UNIT";#N/A,#N/A,FALSE,"UNIT";#N/A,#N/A,FALSE,"계정"}</definedName>
    <definedName name="________Q2_1" hidden="1">{#N/A,#N/A,FALSE,"UNIT";#N/A,#N/A,FALSE,"UNIT";#N/A,#N/A,FALSE,"계정"}</definedName>
    <definedName name="________R" localSheetId="11" hidden="1">{#N/A,#N/A,FALSE,"Minors";#N/A,#N/A,FALSE,"96CAPREV"}</definedName>
    <definedName name="________R" hidden="1">{#N/A,#N/A,FALSE,"Minors";#N/A,#N/A,FALSE,"96CAPREV"}</definedName>
    <definedName name="________rod1" localSheetId="11" hidden="1">{#N/A,#N/A,FALSE,"Projections";#N/A,#N/A,FALSE,"Multiples Valuation";#N/A,#N/A,FALSE,"LBO";#N/A,#N/A,FALSE,"Multiples_Sensitivity";#N/A,#N/A,FALSE,"Summary"}</definedName>
    <definedName name="________rod1" hidden="1">{#N/A,#N/A,FALSE,"Projections";#N/A,#N/A,FALSE,"Multiples Valuation";#N/A,#N/A,FALSE,"LBO";#N/A,#N/A,FALSE,"Multiples_Sensitivity";#N/A,#N/A,FALSE,"Summary"}</definedName>
    <definedName name="__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rt1" localSheetId="4" hidden="1">{#N/A,#N/A,FALSE,"BS";#N/A,#N/A,FALSE,"IS";#N/A,#N/A,FALSE,"ISYTD";#N/A,#N/A,FALSE,"ARINV";#N/A,#N/A,FALSE,"PPD";#N/A,#N/A,FALSE,"FA";#N/A,#N/A,FALSE,"CAPEXP";#N/A,#N/A,FALSE,"INCTAX";#N/A,#N/A,FALSE,"DEBT";#N/A,#N/A,FALSE,"CFMTH"}</definedName>
    <definedName name="________rt1" localSheetId="11" hidden="1">{#N/A,#N/A,FALSE,"BS";#N/A,#N/A,FALSE,"IS";#N/A,#N/A,FALSE,"ISYTD";#N/A,#N/A,FALSE,"ARINV";#N/A,#N/A,FALSE,"PPD";#N/A,#N/A,FALSE,"FA";#N/A,#N/A,FALSE,"CAPEXP";#N/A,#N/A,FALSE,"INCTAX";#N/A,#N/A,FALSE,"DEBT";#N/A,#N/A,FALSE,"CFMTH"}</definedName>
    <definedName name="________rt1" hidden="1">{#N/A,#N/A,FALSE,"BS";#N/A,#N/A,FALSE,"IS";#N/A,#N/A,FALSE,"ISYTD";#N/A,#N/A,FALSE,"ARINV";#N/A,#N/A,FALSE,"PPD";#N/A,#N/A,FALSE,"FA";#N/A,#N/A,FALSE,"CAPEXP";#N/A,#N/A,FALSE,"INCTAX";#N/A,#N/A,FALSE,"DEBT";#N/A,#N/A,FALSE,"CFMTH"}</definedName>
    <definedName name="________sec3" hidden="1">#REF!</definedName>
    <definedName name="________sky2" localSheetId="11" hidden="1">{"Summary analysis",#N/A,FALSE,"Total";"OCPH analysis",#N/A,FALSE,"Total";"detail analysis",#N/A,FALSE,"Total"}</definedName>
    <definedName name="________sky2" hidden="1">{"Summary analysis",#N/A,FALSE,"Total";"OCPH analysis",#N/A,FALSE,"Total";"detail analysis",#N/A,FALSE,"Total"}</definedName>
    <definedName name="______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var3" localSheetId="4" hidden="1">{"'777'!$A$1:$H$41"}</definedName>
    <definedName name="________var3" localSheetId="11" hidden="1">{"'777'!$A$1:$H$41"}</definedName>
    <definedName name="________var3" hidden="1">{"'777'!$A$1:$H$41"}</definedName>
    <definedName name="__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vvv1" localSheetId="4">{"bbtday",#N/A,FALSE,"ban0930";"banksday",#N/A,FALSE,"ban0930";"compday",#N/A,FALSE,"ban0930"}</definedName>
    <definedName name="________vvv1" localSheetId="11">{"bbtday",#N/A,FALSE,"ban0930";"banksday",#N/A,FALSE,"ban0930";"compday",#N/A,FALSE,"ban0930"}</definedName>
    <definedName name="________vvv1">{"bbtday",#N/A,FALSE,"ban0930";"banksday",#N/A,FALSE,"ban0930";"compday",#N/A,FALSE,"ban0930"}</definedName>
    <definedName name="__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wrn21" localSheetId="4" hidden="1">{"Asset Information",#N/A,FALSE,"Asset Information";"Fixed Lease Cost",#N/A,FALSE,"Asset Information";"Maintenance",#N/A,FALSE,"Asset Information";"Depreciation",#N/A,FALSE,"Asset Information"}</definedName>
    <definedName name="________wrn21" localSheetId="11" hidden="1">{"Asset Information",#N/A,FALSE,"Asset Information";"Fixed Lease Cost",#N/A,FALSE,"Asset Information";"Maintenance",#N/A,FALSE,"Asset Information";"Depreciation",#N/A,FALSE,"Asset Information"}</definedName>
    <definedName name="________wrn21" hidden="1">{"Asset Information",#N/A,FALSE,"Asset Information";"Fixed Lease Cost",#N/A,FALSE,"Asset Information";"Maintenance",#N/A,FALSE,"Asset Information";"Depreciation",#N/A,FALSE,"Asset Information"}</definedName>
    <definedName name="__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x1" localSheetId="4">{"compweek",#N/A,FALSE,"ban0930";"bankweek",#N/A,FALSE,"ban0930"}</definedName>
    <definedName name="________x1" localSheetId="11">{"compweek",#N/A,FALSE,"ban0930";"bankweek",#N/A,FALSE,"ban0930"}</definedName>
    <definedName name="________x1">{"compweek",#N/A,FALSE,"ban0930";"bankweek",#N/A,FALSE,"ban0930"}</definedName>
    <definedName name="________xx1" localSheetId="4" hidden="1">{#N/A,#N/A,FALSE,"CMN_FE"}</definedName>
    <definedName name="________xx1" localSheetId="11" hidden="1">{#N/A,#N/A,FALSE,"CMN_FE"}</definedName>
    <definedName name="________xx1" hidden="1">{#N/A,#N/A,FALSE,"CMN_FE"}</definedName>
    <definedName name="________y1" localSheetId="4">{"bbtday",#N/A,FALSE,"ban0930";"banksday",#N/A,FALSE,"ban0930";"compday",#N/A,FALSE,"ban0930"}</definedName>
    <definedName name="________y1" localSheetId="11">{"bbtday",#N/A,FALSE,"ban0930";"banksday",#N/A,FALSE,"ban0930";"compday",#N/A,FALSE,"ban0930"}</definedName>
    <definedName name="________y1">{"bbtday",#N/A,FALSE,"ban0930";"banksday",#N/A,FALSE,"ban0930";"compday",#N/A,FALSE,"ban0930"}</definedName>
    <definedName name="________z2" localSheetId="11" hidden="1">{"Sch00",#N/A,FALSE,"1";"Contents",#N/A,FALSE,"1"}</definedName>
    <definedName name="________z2" hidden="1">{"Sch00",#N/A,FALSE,"1";"Contents",#N/A,FALSE,"1"}</definedName>
    <definedName name="________z3" localSheetId="11" hidden="1">{"Sch01",#N/A,FALSE,"2";"Sch02",#N/A,FALSE,"2";"Sch03",#N/A,FALSE,"2";"Sch04",#N/A,FALSE,"2";"Sch05",#N/A,FALSE,"2";"Sch06",#N/A,FALSE,"2";"Sch17",#N/A,FALSE,"2";"Sch19",#N/A,FALSE,"2";"Sch20",#N/A,FALSE,"2";"Sch21",#N/A,FALSE,"2";"Sch26",#N/A,FALSE,"2"}</definedName>
    <definedName name="________z3" hidden="1">{"Sch01",#N/A,FALSE,"2";"Sch02",#N/A,FALSE,"2";"Sch03",#N/A,FALSE,"2";"Sch04",#N/A,FALSE,"2";"Sch05",#N/A,FALSE,"2";"Sch06",#N/A,FALSE,"2";"Sch17",#N/A,FALSE,"2";"Sch19",#N/A,FALSE,"2";"Sch20",#N/A,FALSE,"2";"Sch21",#N/A,FALSE,"2";"Sch26",#N/A,FALSE,"2"}</definedName>
    <definedName name="___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2" localSheetId="11" hidden="1">{"TotalGeralDespesasPorArea",#N/A,FALSE,"VinculosAccessEfetivo"}</definedName>
    <definedName name="_______a2" hidden="1">{"TotalGeralDespesasPorArea",#N/A,FALSE,"VinculosAccessEfetivo"}</definedName>
    <definedName name="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ct1" localSheetId="11" hidden="1">{#N/A,#N/A,FALSE,"Division Sum";#N/A,#N/A,FALSE,"Bucket Sum";"ACTUALS",#N/A,FALSE,"Receipts";"D ACTUALS",#N/A,FALSE,"Disbursements";"I ACTUALS",#N/A,FALSE,"Intercompany";"A ACT",#N/A,FALSE,"Affiliates";#N/A,#N/A,FALSE,"Non-Operating"}</definedName>
    <definedName name="_______act1" hidden="1">{#N/A,#N/A,FALSE,"Division Sum";#N/A,#N/A,FALSE,"Bucket Sum";"ACTUALS",#N/A,FALSE,"Receipts";"D ACTUALS",#N/A,FALSE,"Disbursements";"I ACTUALS",#N/A,FALSE,"Intercompany";"A ACT",#N/A,FALSE,"Affiliates";#N/A,#N/A,FALSE,"Non-Operating"}</definedName>
    <definedName name="_______bus2" localSheetId="11" hidden="1">{#N/A,#N/A,FALSE,"Hoja10";#N/A,#N/A,FALSE,"Hoja9";#N/A,#N/A,FALSE,"Hoja8";#N/A,#N/A,FALSE,"Hoja7";#N/A,#N/A,FALSE,"Hoja6";#N/A,#N/A,FALSE,"Hoja5";#N/A,#N/A,FALSE,"Hoja4";#N/A,#N/A,FALSE,"Hoja2";#N/A,#N/A,FALSE,"Hoja3";#N/A,#N/A,FALSE,"HOJA1";#N/A,#N/A,FALSE,"CashFlow";#N/A,#N/A,FALSE,"FinStmts"}</definedName>
    <definedName name="_______bus2" hidden="1">{#N/A,#N/A,FALSE,"Hoja10";#N/A,#N/A,FALSE,"Hoja9";#N/A,#N/A,FALSE,"Hoja8";#N/A,#N/A,FALSE,"Hoja7";#N/A,#N/A,FALSE,"Hoja6";#N/A,#N/A,FALSE,"Hoja5";#N/A,#N/A,FALSE,"Hoja4";#N/A,#N/A,FALSE,"Hoja2";#N/A,#N/A,FALSE,"Hoja3";#N/A,#N/A,FALSE,"HOJA1";#N/A,#N/A,FALSE,"CashFlow";#N/A,#N/A,FALSE,"FinStmts"}</definedName>
    <definedName name="_______bus2_1" localSheetId="11" hidden="1">{#N/A,#N/A,FALSE,"Hoja10";#N/A,#N/A,FALSE,"Hoja9";#N/A,#N/A,FALSE,"Hoja8";#N/A,#N/A,FALSE,"Hoja7";#N/A,#N/A,FALSE,"Hoja6";#N/A,#N/A,FALSE,"Hoja5";#N/A,#N/A,FALSE,"Hoja4";#N/A,#N/A,FALSE,"Hoja2";#N/A,#N/A,FALSE,"Hoja3";#N/A,#N/A,FALSE,"HOJA1";#N/A,#N/A,FALSE,"CashFlow";#N/A,#N/A,FALSE,"FinStmts"}</definedName>
    <definedName name="_______bus2_1" hidden="1">{#N/A,#N/A,FALSE,"Hoja10";#N/A,#N/A,FALSE,"Hoja9";#N/A,#N/A,FALSE,"Hoja8";#N/A,#N/A,FALSE,"Hoja7";#N/A,#N/A,FALSE,"Hoja6";#N/A,#N/A,FALSE,"Hoja5";#N/A,#N/A,FALSE,"Hoja4";#N/A,#N/A,FALSE,"Hoja2";#N/A,#N/A,FALSE,"Hoja3";#N/A,#N/A,FALSE,"HOJA1";#N/A,#N/A,FALSE,"CashFlow";#N/A,#N/A,FALSE,"FinStmts"}</definedName>
    <definedName name="_______cd1" localSheetId="11" hidden="1">{#N/A,#N/A,FALSE,"Job Sched"}</definedName>
    <definedName name="_______cd1" hidden="1">{#N/A,#N/A,FALSE,"Job Sched"}</definedName>
    <definedName name="_______cd2" localSheetId="11" hidden="1">{#N/A,#N/A,FALSE,"Job Sched"}</definedName>
    <definedName name="_______cd2" hidden="1">{#N/A,#N/A,FALSE,"Job Sched"}</definedName>
    <definedName name="_______CD3" localSheetId="11" hidden="1">{#N/A,#N/A,FALSE,"Job Sched"}</definedName>
    <definedName name="_______CD3" hidden="1">{#N/A,#N/A,FALSE,"Job Sched"}</definedName>
    <definedName name="_______cd4" localSheetId="11" hidden="1">{#N/A,#N/A,FALSE,"Job Sched"}</definedName>
    <definedName name="_______cd4" hidden="1">{#N/A,#N/A,FALSE,"Job Sched"}</definedName>
    <definedName name="_______Cd5" localSheetId="11" hidden="1">{#N/A,#N/A,FALSE,"A"}</definedName>
    <definedName name="_______Cd5" hidden="1">{#N/A,#N/A,FALSE,"A"}</definedName>
    <definedName name="_______cd8" localSheetId="11" hidden="1">{#N/A,#N/A,FALSE,"Job Sched"}</definedName>
    <definedName name="_______cd8" hidden="1">{#N/A,#N/A,FALSE,"Job Sched"}</definedName>
    <definedName name="_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CVK6712" localSheetId="11" hidden="1">{#N/A,#N/A,FALSE,"UNIT";#N/A,#N/A,FALSE,"UNIT";#N/A,#N/A,FALSE,"계정"}</definedName>
    <definedName name="_______CVK6712" hidden="1">{#N/A,#N/A,FALSE,"UNIT";#N/A,#N/A,FALSE,"UNIT";#N/A,#N/A,FALSE,"계정"}</definedName>
    <definedName name="_______CVK6712_1" localSheetId="11" hidden="1">{#N/A,#N/A,FALSE,"UNIT";#N/A,#N/A,FALSE,"UNIT";#N/A,#N/A,FALSE,"계정"}</definedName>
    <definedName name="_______CVK6712_1" hidden="1">{#N/A,#N/A,FALSE,"UNIT";#N/A,#N/A,FALSE,"UNIT";#N/A,#N/A,FALSE,"계정"}</definedName>
    <definedName name="_______dd2" localSheetId="11" hidden="1">{"Summary analysis",#N/A,FALSE,"Total";"OCPH analysis",#N/A,FALSE,"Total";"detail analysis",#N/A,FALSE,"Total"}</definedName>
    <definedName name="_______dd2" hidden="1">{"Summary analysis",#N/A,FALSE,"Total";"OCPH analysis",#N/A,FALSE,"Total";"detail analysis",#N/A,FALSE,"Total"}</definedName>
    <definedName name="_______eva2" localSheetId="11" hidden="1">{"DCF",#N/A,FALSE,"CF"}</definedName>
    <definedName name="_______eva2" hidden="1">{"DCF",#N/A,FALSE,"CF"}</definedName>
    <definedName name="_______eva2_1" localSheetId="11" hidden="1">{"DCF",#N/A,FALSE,"CF"}</definedName>
    <definedName name="_______eva2_1" hidden="1">{"DCF",#N/A,FALSE,"CF"}</definedName>
    <definedName name="_______eva2_2" localSheetId="11" hidden="1">{"DCF",#N/A,FALSE,"CF"}</definedName>
    <definedName name="_______eva2_2" hidden="1">{"DCF",#N/A,FALSE,"CF"}</definedName>
    <definedName name="_______eva2_3" localSheetId="11" hidden="1">{"DCF",#N/A,FALSE,"CF"}</definedName>
    <definedName name="_______eva2_3" hidden="1">{"DCF",#N/A,FALSE,"CF"}</definedName>
    <definedName name="_______eva2_4" localSheetId="11" hidden="1">{"DCF",#N/A,FALSE,"CF"}</definedName>
    <definedName name="_______eva2_4" hidden="1">{"DCF",#N/A,FALSE,"CF"}</definedName>
    <definedName name="_______eva2_5" localSheetId="11" hidden="1">{"DCF",#N/A,FALSE,"CF"}</definedName>
    <definedName name="_______eva2_5" hidden="1">{"DCF",#N/A,FALSE,"CF"}</definedName>
    <definedName name="_______g3" localSheetId="11" hidden="1">{#N/A,#N/A,FALSE,"Hoja10";#N/A,#N/A,FALSE,"Hoja9";#N/A,#N/A,FALSE,"Hoja8";#N/A,#N/A,FALSE,"Hoja7";#N/A,#N/A,FALSE,"Hoja6";#N/A,#N/A,FALSE,"Hoja5";#N/A,#N/A,FALSE,"Hoja4";#N/A,#N/A,FALSE,"Hoja2";#N/A,#N/A,FALSE,"Hoja3";#N/A,#N/A,FALSE,"HOJA1";#N/A,#N/A,FALSE,"CashFlow";#N/A,#N/A,FALSE,"FinStmts"}</definedName>
    <definedName name="_______g3" hidden="1">{#N/A,#N/A,FALSE,"Hoja10";#N/A,#N/A,FALSE,"Hoja9";#N/A,#N/A,FALSE,"Hoja8";#N/A,#N/A,FALSE,"Hoja7";#N/A,#N/A,FALSE,"Hoja6";#N/A,#N/A,FALSE,"Hoja5";#N/A,#N/A,FALSE,"Hoja4";#N/A,#N/A,FALSE,"Hoja2";#N/A,#N/A,FALSE,"Hoja3";#N/A,#N/A,FALSE,"HOJA1";#N/A,#N/A,FALSE,"CashFlow";#N/A,#N/A,FALSE,"FinStmts"}</definedName>
    <definedName name="_______g3_1" localSheetId="11" hidden="1">{#N/A,#N/A,FALSE,"Hoja10";#N/A,#N/A,FALSE,"Hoja9";#N/A,#N/A,FALSE,"Hoja8";#N/A,#N/A,FALSE,"Hoja7";#N/A,#N/A,FALSE,"Hoja6";#N/A,#N/A,FALSE,"Hoja5";#N/A,#N/A,FALSE,"Hoja4";#N/A,#N/A,FALSE,"Hoja2";#N/A,#N/A,FALSE,"Hoja3";#N/A,#N/A,FALSE,"HOJA1";#N/A,#N/A,FALSE,"CashFlow";#N/A,#N/A,FALSE,"FinStmts"}</definedName>
    <definedName name="_______g3_1" hidden="1">{#N/A,#N/A,FALSE,"Hoja10";#N/A,#N/A,FALSE,"Hoja9";#N/A,#N/A,FALSE,"Hoja8";#N/A,#N/A,FALSE,"Hoja7";#N/A,#N/A,FALSE,"Hoja6";#N/A,#N/A,FALSE,"Hoja5";#N/A,#N/A,FALSE,"Hoja4";#N/A,#N/A,FALSE,"Hoja2";#N/A,#N/A,FALSE,"Hoja3";#N/A,#N/A,FALSE,"HOJA1";#N/A,#N/A,FALSE,"CashFlow";#N/A,#N/A,FALSE,"FinStmts"}</definedName>
    <definedName name="_______Grp16" localSheetId="4" hidden="1">{#N/A,#N/A,FALSE,"PMTABB";#N/A,#N/A,FALSE,"PMTABB"}</definedName>
    <definedName name="_______Grp16" localSheetId="11" hidden="1">{#N/A,#N/A,FALSE,"PMTABB";#N/A,#N/A,FALSE,"PMTABB"}</definedName>
    <definedName name="_______Grp16" hidden="1">{#N/A,#N/A,FALSE,"PMTABB";#N/A,#N/A,FALSE,"PMTABB"}</definedName>
    <definedName name="_______hod2" localSheetId="11" hidden="1">{#N/A,#N/A,FALSE,"TS";#N/A,#N/A,FALSE,"Combo";#N/A,#N/A,FALSE,"FAIR";#N/A,#N/A,FALSE,"RBC";#N/A,#N/A,FALSE,"xxxx";#N/A,#N/A,FALSE,"A_D";#N/A,#N/A,FALSE,"WACC";#N/A,#N/A,FALSE,"DCF";#N/A,#N/A,FALSE,"LBO";#N/A,#N/A,FALSE,"AcqMults";#N/A,#N/A,FALSE,"CompMults"}</definedName>
    <definedName name="_______hod2" hidden="1">{#N/A,#N/A,FALSE,"TS";#N/A,#N/A,FALSE,"Combo";#N/A,#N/A,FALSE,"FAIR";#N/A,#N/A,FALSE,"RBC";#N/A,#N/A,FALSE,"xxxx";#N/A,#N/A,FALSE,"A_D";#N/A,#N/A,FALSE,"WACC";#N/A,#N/A,FALSE,"DCF";#N/A,#N/A,FALSE,"LBO";#N/A,#N/A,FALSE,"AcqMults";#N/A,#N/A,FALSE,"CompMults"}</definedName>
    <definedName name="_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I2" localSheetId="4" hidden="1">{"PVGraph2",#N/A,FALSE,"PV Data"}</definedName>
    <definedName name="_______I2" localSheetId="11" hidden="1">{"PVGraph2",#N/A,FALSE,"PV Data"}</definedName>
    <definedName name="_______I2" hidden="1">{"PVGraph2",#N/A,FALSE,"PV Data"}</definedName>
    <definedName name="_______I3" localSheetId="4" hidden="1">{"PVGraph2",#N/A,FALSE,"PV Data"}</definedName>
    <definedName name="_______I3" localSheetId="11" hidden="1">{"PVGraph2",#N/A,FALSE,"PV Data"}</definedName>
    <definedName name="_______I3" hidden="1">{"PVGraph2",#N/A,FALSE,"PV Data"}</definedName>
    <definedName name="_______ibo2" localSheetId="11" hidden="1">{#N/A,#N/A,FALSE,"Summary";#N/A,#N/A,FALSE,"Projections";#N/A,#N/A,FALSE,"Mkt Mults";#N/A,#N/A,FALSE,"DCF";#N/A,#N/A,FALSE,"Accr Dil";#N/A,#N/A,FALSE,"PIC LBO";#N/A,#N/A,FALSE,"MULT10_4";#N/A,#N/A,FALSE,"CBI LBO"}</definedName>
    <definedName name="_______ibo2" hidden="1">{#N/A,#N/A,FALSE,"Summary";#N/A,#N/A,FALSE,"Projections";#N/A,#N/A,FALSE,"Mkt Mults";#N/A,#N/A,FALSE,"DCF";#N/A,#N/A,FALSE,"Accr Dil";#N/A,#N/A,FALSE,"PIC LBO";#N/A,#N/A,FALSE,"MULT10_4";#N/A,#N/A,FALSE,"CBI LBO"}</definedName>
    <definedName name="_______jax4" localSheetId="11" hidden="1">{"Summary analysis",#N/A,FALSE,"Total";"OCPH analysis",#N/A,FALSE,"Total";"detail analysis",#N/A,FALSE,"Total"}</definedName>
    <definedName name="_______jax4" hidden="1">{"Summary analysis",#N/A,FALSE,"Total";"OCPH analysis",#N/A,FALSE,"Total";"detail analysis",#N/A,FALSE,"Total"}</definedName>
    <definedName name="_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key2" hidden="1">#REF!</definedName>
    <definedName name="_______Q2" localSheetId="11" hidden="1">{#N/A,#N/A,FALSE,"UNIT";#N/A,#N/A,FALSE,"UNIT";#N/A,#N/A,FALSE,"계정"}</definedName>
    <definedName name="_______Q2" hidden="1">{#N/A,#N/A,FALSE,"UNIT";#N/A,#N/A,FALSE,"UNIT";#N/A,#N/A,FALSE,"계정"}</definedName>
    <definedName name="_______Q2_1" localSheetId="11" hidden="1">{#N/A,#N/A,FALSE,"UNIT";#N/A,#N/A,FALSE,"UNIT";#N/A,#N/A,FALSE,"계정"}</definedName>
    <definedName name="_______Q2_1" hidden="1">{#N/A,#N/A,FALSE,"UNIT";#N/A,#N/A,FALSE,"UNIT";#N/A,#N/A,FALSE,"계정"}</definedName>
    <definedName name="_______R" localSheetId="11" hidden="1">{#N/A,#N/A,FALSE,"Minors";#N/A,#N/A,FALSE,"96CAPREV"}</definedName>
    <definedName name="_______R" hidden="1">{#N/A,#N/A,FALSE,"Minors";#N/A,#N/A,FALSE,"96CAPREV"}</definedName>
    <definedName name="_______rod1" localSheetId="11" hidden="1">{#N/A,#N/A,FALSE,"Projections";#N/A,#N/A,FALSE,"Multiples Valuation";#N/A,#N/A,FALSE,"LBO";#N/A,#N/A,FALSE,"Multiples_Sensitivity";#N/A,#N/A,FALSE,"Summary"}</definedName>
    <definedName name="_______rod1" hidden="1">{#N/A,#N/A,FALSE,"Projections";#N/A,#N/A,FALSE,"Multiples Valuation";#N/A,#N/A,FALSE,"LBO";#N/A,#N/A,FALSE,"Multiples_Sensitivity";#N/A,#N/A,FALSE,"Summary"}</definedName>
    <definedName name="_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rt1" localSheetId="4" hidden="1">{#N/A,#N/A,FALSE,"BS";#N/A,#N/A,FALSE,"IS";#N/A,#N/A,FALSE,"ISYTD";#N/A,#N/A,FALSE,"ARINV";#N/A,#N/A,FALSE,"PPD";#N/A,#N/A,FALSE,"FA";#N/A,#N/A,FALSE,"CAPEXP";#N/A,#N/A,FALSE,"INCTAX";#N/A,#N/A,FALSE,"DEBT";#N/A,#N/A,FALSE,"CFMTH"}</definedName>
    <definedName name="_______rt1" localSheetId="11" hidden="1">{#N/A,#N/A,FALSE,"BS";#N/A,#N/A,FALSE,"IS";#N/A,#N/A,FALSE,"ISYTD";#N/A,#N/A,FALSE,"ARINV";#N/A,#N/A,FALSE,"PPD";#N/A,#N/A,FALSE,"FA";#N/A,#N/A,FALSE,"CAPEXP";#N/A,#N/A,FALSE,"INCTAX";#N/A,#N/A,FALSE,"DEBT";#N/A,#N/A,FALSE,"CFMTH"}</definedName>
    <definedName name="_______rt1" hidden="1">{#N/A,#N/A,FALSE,"BS";#N/A,#N/A,FALSE,"IS";#N/A,#N/A,FALSE,"ISYTD";#N/A,#N/A,FALSE,"ARINV";#N/A,#N/A,FALSE,"PPD";#N/A,#N/A,FALSE,"FA";#N/A,#N/A,FALSE,"CAPEXP";#N/A,#N/A,FALSE,"INCTAX";#N/A,#N/A,FALSE,"DEBT";#N/A,#N/A,FALSE,"CFMTH"}</definedName>
    <definedName name="_______sec3" hidden="1">#REF!</definedName>
    <definedName name="_______sky2" localSheetId="11" hidden="1">{"Summary analysis",#N/A,FALSE,"Total";"OCPH analysis",#N/A,FALSE,"Total";"detail analysis",#N/A,FALSE,"Total"}</definedName>
    <definedName name="_______sky2" hidden="1">{"Summary analysis",#N/A,FALSE,"Total";"OCPH analysis",#N/A,FALSE,"Total";"detail analysis",#N/A,FALSE,"Total"}</definedName>
    <definedName name="_______T123456" localSheetId="11" hidden="1">{"COUNT",#N/A,FALSE,"AB"}</definedName>
    <definedName name="_______T123456" hidden="1">{"COUNT",#N/A,FALSE,"AB"}</definedName>
    <definedName name="_______T12347" localSheetId="11" hidden="1">{"COUNT",#N/A,FALSE,"AB"}</definedName>
    <definedName name="_______T12347" hidden="1">{"COUNT",#N/A,FALSE,"AB"}</definedName>
    <definedName name="_____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var3" localSheetId="4" hidden="1">{"'777'!$A$1:$H$41"}</definedName>
    <definedName name="_______var3" localSheetId="11" hidden="1">{"'777'!$A$1:$H$41"}</definedName>
    <definedName name="_______var3" hidden="1">{"'777'!$A$1:$H$41"}</definedName>
    <definedName name="_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vvv1" localSheetId="4">{"bbtday",#N/A,FALSE,"ban0930";"banksday",#N/A,FALSE,"ban0930";"compday",#N/A,FALSE,"ban0930"}</definedName>
    <definedName name="_______vvv1" localSheetId="11">{"bbtday",#N/A,FALSE,"ban0930";"banksday",#N/A,FALSE,"ban0930";"compday",#N/A,FALSE,"ban0930"}</definedName>
    <definedName name="_______vvv1">{"bbtday",#N/A,FALSE,"ban0930";"banksday",#N/A,FALSE,"ban0930";"compday",#N/A,FALSE,"ban0930"}</definedName>
    <definedName name="_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2" localSheetId="4" hidden="1">{"PVGraph2",#N/A,FALSE,"PV Data"}</definedName>
    <definedName name="_______w2" localSheetId="11" hidden="1">{"PVGraph2",#N/A,FALSE,"PV Data"}</definedName>
    <definedName name="_______w2" hidden="1">{"PVGraph2",#N/A,FALSE,"PV Data"}</definedName>
    <definedName name="_______w3" localSheetId="4" hidden="1">{"PVGraph2",#N/A,FALSE,"PV Data"}</definedName>
    <definedName name="_______w3" localSheetId="11" hidden="1">{"PVGraph2",#N/A,FALSE,"PV Data"}</definedName>
    <definedName name="_______w3" hidden="1">{"PVGraph2",#N/A,FALSE,"PV Data"}</definedName>
    <definedName name="_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wrn2" localSheetId="4" hidden="1">{#N/A,#N/A,FALSE,"ASSUMPTIONS";#N/A,#N/A,FALSE,"Valuation Summary";"page1",#N/A,FALSE,"PRESENTATION";"page2",#N/A,FALSE,"PRESENTATION";#N/A,#N/A,FALSE,"ORIGINAL_ROLLBACK"}</definedName>
    <definedName name="_______wrn2" localSheetId="11" hidden="1">{#N/A,#N/A,FALSE,"ASSUMPTIONS";#N/A,#N/A,FALSE,"Valuation Summary";"page1",#N/A,FALSE,"PRESENTATION";"page2",#N/A,FALSE,"PRESENTATION";#N/A,#N/A,FALSE,"ORIGINAL_ROLLBACK"}</definedName>
    <definedName name="_______wrn2" hidden="1">{#N/A,#N/A,FALSE,"ASSUMPTIONS";#N/A,#N/A,FALSE,"Valuation Summary";"page1",#N/A,FALSE,"PRESENTATION";"page2",#N/A,FALSE,"PRESENTATION";#N/A,#N/A,FALSE,"ORIGINAL_ROLLBACK"}</definedName>
    <definedName name="_______wrn21" localSheetId="4" hidden="1">{"Asset Information",#N/A,FALSE,"Asset Information";"Fixed Lease Cost",#N/A,FALSE,"Asset Information";"Maintenance",#N/A,FALSE,"Asset Information";"Depreciation",#N/A,FALSE,"Asset Information"}</definedName>
    <definedName name="_______wrn21" localSheetId="11" hidden="1">{"Asset Information",#N/A,FALSE,"Asset Information";"Fixed Lease Cost",#N/A,FALSE,"Asset Information";"Maintenance",#N/A,FALSE,"Asset Information";"Depreciation",#N/A,FALSE,"Asset Information"}</definedName>
    <definedName name="_______wrn21" hidden="1">{"Asset Information",#N/A,FALSE,"Asset Information";"Fixed Lease Cost",#N/A,FALSE,"Asset Information";"Maintenance",#N/A,FALSE,"Asset Information";"Depreciation",#N/A,FALSE,"Asset Information"}</definedName>
    <definedName name="_______wrn3" localSheetId="4" hidden="1">{#N/A,#N/A,FALSE,"ASSUMPTIONS";#N/A,#N/A,FALSE,"Valuation Summary";"page1",#N/A,FALSE,"PRESENTATION";"page2",#N/A,FALSE,"PRESENTATION";#N/A,#N/A,FALSE,"ORIGINAL_ROLLBACK"}</definedName>
    <definedName name="_______wrn3" localSheetId="11" hidden="1">{#N/A,#N/A,FALSE,"ASSUMPTIONS";#N/A,#N/A,FALSE,"Valuation Summary";"page1",#N/A,FALSE,"PRESENTATION";"page2",#N/A,FALSE,"PRESENTATION";#N/A,#N/A,FALSE,"ORIGINAL_ROLLBACK"}</definedName>
    <definedName name="_______wrn3" hidden="1">{#N/A,#N/A,FALSE,"ASSUMPTIONS";#N/A,#N/A,FALSE,"Valuation Summary";"page1",#N/A,FALSE,"PRESENTATION";"page2",#N/A,FALSE,"PRESENTATION";#N/A,#N/A,FALSE,"ORIGINAL_ROLLBACK"}</definedName>
    <definedName name="_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x1" localSheetId="4">{"compweek",#N/A,FALSE,"ban0930";"bankweek",#N/A,FALSE,"ban0930"}</definedName>
    <definedName name="_______x1" localSheetId="11">{"compweek",#N/A,FALSE,"ban0930";"bankweek",#N/A,FALSE,"ban0930"}</definedName>
    <definedName name="_______x1">{"compweek",#N/A,FALSE,"ban0930";"bankweek",#N/A,FALSE,"ban0930"}</definedName>
    <definedName name="_______xx1" localSheetId="4" hidden="1">{#N/A,#N/A,FALSE,"CMN_FE"}</definedName>
    <definedName name="_______xx1" localSheetId="11" hidden="1">{#N/A,#N/A,FALSE,"CMN_FE"}</definedName>
    <definedName name="_______xx1" hidden="1">{#N/A,#N/A,FALSE,"CMN_FE"}</definedName>
    <definedName name="_______y1" localSheetId="4">{"bbtday",#N/A,FALSE,"ban0930";"banksday",#N/A,FALSE,"ban0930";"compday",#N/A,FALSE,"ban0930"}</definedName>
    <definedName name="_______y1" localSheetId="11">{"bbtday",#N/A,FALSE,"ban0930";"banksday",#N/A,FALSE,"ban0930";"compday",#N/A,FALSE,"ban0930"}</definedName>
    <definedName name="_______y1">{"bbtday",#N/A,FALSE,"ban0930";"banksday",#N/A,FALSE,"ban0930";"compday",#N/A,FALSE,"ban0930"}</definedName>
    <definedName name="_______y2" localSheetId="4" hidden="1">{"PVGraph2",#N/A,FALSE,"PV Data"}</definedName>
    <definedName name="_______y2" localSheetId="11" hidden="1">{"PVGraph2",#N/A,FALSE,"PV Data"}</definedName>
    <definedName name="_______y2" hidden="1">{"PVGraph2",#N/A,FALSE,"PV Data"}</definedName>
    <definedName name="_______z2" localSheetId="11" hidden="1">{"Sch00",#N/A,FALSE,"1";"Contents",#N/A,FALSE,"1"}</definedName>
    <definedName name="_______z2" hidden="1">{"Sch00",#N/A,FALSE,"1";"Contents",#N/A,FALSE,"1"}</definedName>
    <definedName name="_______z3" localSheetId="11" hidden="1">{"Sch01",#N/A,FALSE,"2";"Sch02",#N/A,FALSE,"2";"Sch03",#N/A,FALSE,"2";"Sch04",#N/A,FALSE,"2";"Sch05",#N/A,FALSE,"2";"Sch06",#N/A,FALSE,"2";"Sch17",#N/A,FALSE,"2";"Sch19",#N/A,FALSE,"2";"Sch20",#N/A,FALSE,"2";"Sch21",#N/A,FALSE,"2";"Sch26",#N/A,FALSE,"2"}</definedName>
    <definedName name="_______z3" hidden="1">{"Sch01",#N/A,FALSE,"2";"Sch02",#N/A,FALSE,"2";"Sch03",#N/A,FALSE,"2";"Sch04",#N/A,FALSE,"2";"Sch05",#N/A,FALSE,"2";"Sch06",#N/A,FALSE,"2";"Sch17",#N/A,FALSE,"2";"Sch19",#N/A,FALSE,"2";"Sch20",#N/A,FALSE,"2";"Sch21",#N/A,FALSE,"2";"Sch26",#N/A,FALSE,"2"}</definedName>
    <definedName name="__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D33" localSheetId="11" hidden="1">{"Olk by Qtr Full",#N/A,FALSE,"Tot PalmPalm";"Olk by Qtr Full",#N/A,FALSE,"Tot Device";"Olk by Qtr Full",#N/A,FALSE,"Platform";"Olk by Qtr Full",#N/A,FALSE,"Palm.Net";"Olk by Qtr Full",#N/A,FALSE,"Elim"}</definedName>
    <definedName name="______D33" hidden="1">{"Olk by Qtr Full",#N/A,FALSE,"Tot PalmPalm";"Olk by Qtr Full",#N/A,FALSE,"Tot Device";"Olk by Qtr Full",#N/A,FALSE,"Platform";"Olk by Qtr Full",#N/A,FALSE,"Palm.Net";"Olk by Qtr Full",#N/A,FALSE,"Elim"}</definedName>
    <definedName name="______dd2" localSheetId="11" hidden="1">{"Summary analysis",#N/A,FALSE,"Total";"OCPH analysis",#N/A,FALSE,"Total";"detail analysis",#N/A,FALSE,"Total"}</definedName>
    <definedName name="______dd2" hidden="1">{"Summary analysis",#N/A,FALSE,"Total";"OCPH analysis",#N/A,FALSE,"Total";"detail analysis",#N/A,FALSE,"Total"}</definedName>
    <definedName name="______eva2" localSheetId="11" hidden="1">{"DCF",#N/A,FALSE,"CF"}</definedName>
    <definedName name="______eva2" hidden="1">{"DCF",#N/A,FALSE,"CF"}</definedName>
    <definedName name="______eva2_1" localSheetId="11" hidden="1">{"DCF",#N/A,FALSE,"CF"}</definedName>
    <definedName name="______eva2_1" hidden="1">{"DCF",#N/A,FALSE,"CF"}</definedName>
    <definedName name="______eva2_2" localSheetId="11" hidden="1">{"DCF",#N/A,FALSE,"CF"}</definedName>
    <definedName name="______eva2_2" hidden="1">{"DCF",#N/A,FALSE,"CF"}</definedName>
    <definedName name="______eva2_3" localSheetId="11" hidden="1">{"DCF",#N/A,FALSE,"CF"}</definedName>
    <definedName name="______eva2_3" hidden="1">{"DCF",#N/A,FALSE,"CF"}</definedName>
    <definedName name="______eva2_4" localSheetId="11" hidden="1">{"DCF",#N/A,FALSE,"CF"}</definedName>
    <definedName name="______eva2_4" hidden="1">{"DCF",#N/A,FALSE,"CF"}</definedName>
    <definedName name="______eva2_5" localSheetId="11" hidden="1">{"DCF",#N/A,FALSE,"CF"}</definedName>
    <definedName name="______eva2_5" hidden="1">{"DCF",#N/A,FALSE,"CF"}</definedName>
    <definedName name="______g3" localSheetId="11" hidden="1">{#N/A,#N/A,FALSE,"Hoja10";#N/A,#N/A,FALSE,"Hoja9";#N/A,#N/A,FALSE,"Hoja8";#N/A,#N/A,FALSE,"Hoja7";#N/A,#N/A,FALSE,"Hoja6";#N/A,#N/A,FALSE,"Hoja5";#N/A,#N/A,FALSE,"Hoja4";#N/A,#N/A,FALSE,"Hoja2";#N/A,#N/A,FALSE,"Hoja3";#N/A,#N/A,FALSE,"HOJA1";#N/A,#N/A,FALSE,"CashFlow";#N/A,#N/A,FALSE,"FinStmts"}</definedName>
    <definedName name="______g3" hidden="1">{#N/A,#N/A,FALSE,"Hoja10";#N/A,#N/A,FALSE,"Hoja9";#N/A,#N/A,FALSE,"Hoja8";#N/A,#N/A,FALSE,"Hoja7";#N/A,#N/A,FALSE,"Hoja6";#N/A,#N/A,FALSE,"Hoja5";#N/A,#N/A,FALSE,"Hoja4";#N/A,#N/A,FALSE,"Hoja2";#N/A,#N/A,FALSE,"Hoja3";#N/A,#N/A,FALSE,"HOJA1";#N/A,#N/A,FALSE,"CashFlow";#N/A,#N/A,FALSE,"FinStmts"}</definedName>
    <definedName name="______g3_1" localSheetId="11" hidden="1">{#N/A,#N/A,FALSE,"Hoja10";#N/A,#N/A,FALSE,"Hoja9";#N/A,#N/A,FALSE,"Hoja8";#N/A,#N/A,FALSE,"Hoja7";#N/A,#N/A,FALSE,"Hoja6";#N/A,#N/A,FALSE,"Hoja5";#N/A,#N/A,FALSE,"Hoja4";#N/A,#N/A,FALSE,"Hoja2";#N/A,#N/A,FALSE,"Hoja3";#N/A,#N/A,FALSE,"HOJA1";#N/A,#N/A,FALSE,"CashFlow";#N/A,#N/A,FALSE,"FinStmts"}</definedName>
    <definedName name="______g3_1" hidden="1">{#N/A,#N/A,FALSE,"Hoja10";#N/A,#N/A,FALSE,"Hoja9";#N/A,#N/A,FALSE,"Hoja8";#N/A,#N/A,FALSE,"Hoja7";#N/A,#N/A,FALSE,"Hoja6";#N/A,#N/A,FALSE,"Hoja5";#N/A,#N/A,FALSE,"Hoja4";#N/A,#N/A,FALSE,"Hoja2";#N/A,#N/A,FALSE,"Hoja3";#N/A,#N/A,FALSE,"HOJA1";#N/A,#N/A,FALSE,"CashFlow";#N/A,#N/A,FALSE,"FinStmts"}</definedName>
    <definedName name="______Grp16" localSheetId="4" hidden="1">{#N/A,#N/A,FALSE,"PMTABB";#N/A,#N/A,FALSE,"PMTABB"}</definedName>
    <definedName name="______Grp16" localSheetId="11" hidden="1">{#N/A,#N/A,FALSE,"PMTABB";#N/A,#N/A,FALSE,"PMTABB"}</definedName>
    <definedName name="______Grp16" hidden="1">{#N/A,#N/A,FALSE,"PMTABB";#N/A,#N/A,FALSE,"PMTABB"}</definedName>
    <definedName name="______hod2" localSheetId="11" hidden="1">{#N/A,#N/A,FALSE,"TS";#N/A,#N/A,FALSE,"Combo";#N/A,#N/A,FALSE,"FAIR";#N/A,#N/A,FALSE,"RBC";#N/A,#N/A,FALSE,"xxxx";#N/A,#N/A,FALSE,"A_D";#N/A,#N/A,FALSE,"WACC";#N/A,#N/A,FALSE,"DCF";#N/A,#N/A,FALSE,"LBO";#N/A,#N/A,FALSE,"AcqMults";#N/A,#N/A,FALSE,"CompMults"}</definedName>
    <definedName name="______hod2" hidden="1">{#N/A,#N/A,FALSE,"TS";#N/A,#N/A,FALSE,"Combo";#N/A,#N/A,FALSE,"FAIR";#N/A,#N/A,FALSE,"RBC";#N/A,#N/A,FALSE,"xxxx";#N/A,#N/A,FALSE,"A_D";#N/A,#N/A,FALSE,"WACC";#N/A,#N/A,FALSE,"DCF";#N/A,#N/A,FALSE,"LBO";#N/A,#N/A,FALSE,"AcqMults";#N/A,#N/A,FALSE,"CompMults"}</definedName>
    <definedName name="_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ibo2" localSheetId="11" hidden="1">{#N/A,#N/A,FALSE,"Summary";#N/A,#N/A,FALSE,"Projections";#N/A,#N/A,FALSE,"Mkt Mults";#N/A,#N/A,FALSE,"DCF";#N/A,#N/A,FALSE,"Accr Dil";#N/A,#N/A,FALSE,"PIC LBO";#N/A,#N/A,FALSE,"MULT10_4";#N/A,#N/A,FALSE,"CBI LBO"}</definedName>
    <definedName name="______ibo2" hidden="1">{#N/A,#N/A,FALSE,"Summary";#N/A,#N/A,FALSE,"Projections";#N/A,#N/A,FALSE,"Mkt Mults";#N/A,#N/A,FALSE,"DCF";#N/A,#N/A,FALSE,"Accr Dil";#N/A,#N/A,FALSE,"PIC LBO";#N/A,#N/A,FALSE,"MULT10_4";#N/A,#N/A,FALSE,"CBI LBO"}</definedName>
    <definedName name="______jax4" localSheetId="11" hidden="1">{"Summary analysis",#N/A,FALSE,"Total";"OCPH analysis",#N/A,FALSE,"Total";"detail analysis",#N/A,FALSE,"Total"}</definedName>
    <definedName name="______jax4" hidden="1">{"Summary analysis",#N/A,FALSE,"Total";"OCPH analysis",#N/A,FALSE,"Total";"detail analysis",#N/A,FALSE,"Total"}</definedName>
    <definedName name="_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KEY1" hidden="1">#REF!</definedName>
    <definedName name="______key2" hidden="1">#REF!</definedName>
    <definedName name="______New2"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______New2" hidden="1">{"ROIC",#N/A,FALSE,"ROIC";"Graphs",#N/A,FALSE,"TY analysis";"fcf",#N/A,FALSE,"FCF";"Matrix_2004",#N/A,FALSE,"MATRIX(2004)";"matrix_2008",#N/A,FALSE,"MATRIX(2008)";"FS_Condensed",#N/A,FALSE,"Financial Statements2";"TAXES",#N/A,FALSE,"Taxes";"DEBT_INVEST",#N/A,FALSE,"Debt&amp;Investment Schedule";"Main_menu",#N/A,FALSE,"Main Menu"}</definedName>
    <definedName name="______OSX2" localSheetId="11" hidden="1">{"Area1",#N/A,FALSE,"OREWACC";"Area2",#N/A,FALSE,"OREWACC"}</definedName>
    <definedName name="______OSX2" hidden="1">{"Area1",#N/A,FALSE,"OREWACC";"Area2",#N/A,FALSE,"OREWACC"}</definedName>
    <definedName name="______Q2" localSheetId="11" hidden="1">{#N/A,#N/A,FALSE,"UNIT";#N/A,#N/A,FALSE,"UNIT";#N/A,#N/A,FALSE,"계정"}</definedName>
    <definedName name="______Q2" hidden="1">{#N/A,#N/A,FALSE,"UNIT";#N/A,#N/A,FALSE,"UNIT";#N/A,#N/A,FALSE,"계정"}</definedName>
    <definedName name="______Q2_1" localSheetId="11" hidden="1">{#N/A,#N/A,FALSE,"UNIT";#N/A,#N/A,FALSE,"UNIT";#N/A,#N/A,FALSE,"계정"}</definedName>
    <definedName name="______Q2_1" hidden="1">{#N/A,#N/A,FALSE,"UNIT";#N/A,#N/A,FALSE,"UNIT";#N/A,#N/A,FALSE,"계정"}</definedName>
    <definedName name="______R" localSheetId="11" hidden="1">{#N/A,#N/A,FALSE,"Minors";#N/A,#N/A,FALSE,"96CAPREV"}</definedName>
    <definedName name="______R" hidden="1">{#N/A,#N/A,FALSE,"Minors";#N/A,#N/A,FALSE,"96CAPREV"}</definedName>
    <definedName name="______rod1" localSheetId="11" hidden="1">{#N/A,#N/A,FALSE,"Projections";#N/A,#N/A,FALSE,"Multiples Valuation";#N/A,#N/A,FALSE,"LBO";#N/A,#N/A,FALSE,"Multiples_Sensitivity";#N/A,#N/A,FALSE,"Summary"}</definedName>
    <definedName name="______rod1" hidden="1">{#N/A,#N/A,FALSE,"Projections";#N/A,#N/A,FALSE,"Multiples Valuation";#N/A,#N/A,FALSE,"LBO";#N/A,#N/A,FALSE,"Multiples_Sensitivity";#N/A,#N/A,FALSE,"Summary"}</definedName>
    <definedName name="_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rt1" localSheetId="4" hidden="1">{#N/A,#N/A,FALSE,"BS";#N/A,#N/A,FALSE,"IS";#N/A,#N/A,FALSE,"ISYTD";#N/A,#N/A,FALSE,"ARINV";#N/A,#N/A,FALSE,"PPD";#N/A,#N/A,FALSE,"FA";#N/A,#N/A,FALSE,"CAPEXP";#N/A,#N/A,FALSE,"INCTAX";#N/A,#N/A,FALSE,"DEBT";#N/A,#N/A,FALSE,"CFMTH"}</definedName>
    <definedName name="______rt1" localSheetId="11" hidden="1">{#N/A,#N/A,FALSE,"BS";#N/A,#N/A,FALSE,"IS";#N/A,#N/A,FALSE,"ISYTD";#N/A,#N/A,FALSE,"ARINV";#N/A,#N/A,FALSE,"PPD";#N/A,#N/A,FALSE,"FA";#N/A,#N/A,FALSE,"CAPEXP";#N/A,#N/A,FALSE,"INCTAX";#N/A,#N/A,FALSE,"DEBT";#N/A,#N/A,FALSE,"CFMTH"}</definedName>
    <definedName name="______rt1" hidden="1">{#N/A,#N/A,FALSE,"BS";#N/A,#N/A,FALSE,"IS";#N/A,#N/A,FALSE,"ISYTD";#N/A,#N/A,FALSE,"ARINV";#N/A,#N/A,FALSE,"PPD";#N/A,#N/A,FALSE,"FA";#N/A,#N/A,FALSE,"CAPEXP";#N/A,#N/A,FALSE,"INCTAX";#N/A,#N/A,FALSE,"DEBT";#N/A,#N/A,FALSE,"CFMTH"}</definedName>
    <definedName name="______s1" hidden="1">#REF!</definedName>
    <definedName name="______s2" hidden="1">#REF!</definedName>
    <definedName name="______s3" hidden="1">#REF!</definedName>
    <definedName name="______s4" hidden="1">#REF!</definedName>
    <definedName name="______s5" hidden="1">#REF!</definedName>
    <definedName name="______s6" hidden="1">#REF!</definedName>
    <definedName name="______sec3" hidden="1">#REF!</definedName>
    <definedName name="______sky2" localSheetId="11" hidden="1">{"Summary analysis",#N/A,FALSE,"Total";"OCPH analysis",#N/A,FALSE,"Total";"detail analysis",#N/A,FALSE,"Total"}</definedName>
    <definedName name="______sky2" hidden="1">{"Summary analysis",#N/A,FALSE,"Total";"OCPH analysis",#N/A,FALSE,"Total";"detail analysis",#N/A,FALSE,"Total"}</definedName>
    <definedName name="____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Tes6" localSheetId="11" hidden="1">{"'SIVA Pricing Model'!$A$1:$F$39"}</definedName>
    <definedName name="______Tes6" hidden="1">{"'SIVA Pricing Model'!$A$1:$F$39"}</definedName>
    <definedName name="______var3" localSheetId="4" hidden="1">{"'777'!$A$1:$H$41"}</definedName>
    <definedName name="______var3" localSheetId="11" hidden="1">{"'777'!$A$1:$H$41"}</definedName>
    <definedName name="______var3" hidden="1">{"'777'!$A$1:$H$41"}</definedName>
    <definedName name="_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k01">#REF!</definedName>
    <definedName name="_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wrn2" localSheetId="4" hidden="1">{#N/A,#N/A,FALSE,"ASSUMPTIONS";#N/A,#N/A,FALSE,"Valuation Summary";"page1",#N/A,FALSE,"PRESENTATION";"page2",#N/A,FALSE,"PRESENTATION";#N/A,#N/A,FALSE,"ORIGINAL_ROLLBACK"}</definedName>
    <definedName name="______wrn2" localSheetId="11" hidden="1">{#N/A,#N/A,FALSE,"ASSUMPTIONS";#N/A,#N/A,FALSE,"Valuation Summary";"page1",#N/A,FALSE,"PRESENTATION";"page2",#N/A,FALSE,"PRESENTATION";#N/A,#N/A,FALSE,"ORIGINAL_ROLLBACK"}</definedName>
    <definedName name="______wrn2" hidden="1">{#N/A,#N/A,FALSE,"ASSUMPTIONS";#N/A,#N/A,FALSE,"Valuation Summary";"page1",#N/A,FALSE,"PRESENTATION";"page2",#N/A,FALSE,"PRESENTATION";#N/A,#N/A,FALSE,"ORIGINAL_ROLLBACK"}</definedName>
    <definedName name="______wrn21" localSheetId="4" hidden="1">{"Asset Information",#N/A,FALSE,"Asset Information";"Fixed Lease Cost",#N/A,FALSE,"Asset Information";"Maintenance",#N/A,FALSE,"Asset Information";"Depreciation",#N/A,FALSE,"Asset Information"}</definedName>
    <definedName name="______wrn21" localSheetId="11" hidden="1">{"Asset Information",#N/A,FALSE,"Asset Information";"Fixed Lease Cost",#N/A,FALSE,"Asset Information";"Maintenance",#N/A,FALSE,"Asset Information";"Depreciation",#N/A,FALSE,"Asset Information"}</definedName>
    <definedName name="______wrn21" hidden="1">{"Asset Information",#N/A,FALSE,"Asset Information";"Fixed Lease Cost",#N/A,FALSE,"Asset Information";"Maintenance",#N/A,FALSE,"Asset Information";"Depreciation",#N/A,FALSE,"Asset Information"}</definedName>
    <definedName name="______wrn3" localSheetId="4" hidden="1">{#N/A,#N/A,FALSE,"ASSUMPTIONS";#N/A,#N/A,FALSE,"Valuation Summary";"page1",#N/A,FALSE,"PRESENTATION";"page2",#N/A,FALSE,"PRESENTATION";#N/A,#N/A,FALSE,"ORIGINAL_ROLLBACK"}</definedName>
    <definedName name="______wrn3" localSheetId="11" hidden="1">{#N/A,#N/A,FALSE,"ASSUMPTIONS";#N/A,#N/A,FALSE,"Valuation Summary";"page1",#N/A,FALSE,"PRESENTATION";"page2",#N/A,FALSE,"PRESENTATION";#N/A,#N/A,FALSE,"ORIGINAL_ROLLBACK"}</definedName>
    <definedName name="______wrn3" hidden="1">{#N/A,#N/A,FALSE,"ASSUMPTIONS";#N/A,#N/A,FALSE,"Valuation Summary";"page1",#N/A,FALSE,"PRESENTATION";"page2",#N/A,FALSE,"PRESENTATION";#N/A,#N/A,FALSE,"ORIGINAL_ROLLBACK"}</definedName>
    <definedName name="_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xx1" localSheetId="4" hidden="1">{#N/A,#N/A,FALSE,"CMN_FE"}</definedName>
    <definedName name="______xx1" localSheetId="11" hidden="1">{#N/A,#N/A,FALSE,"CMN_FE"}</definedName>
    <definedName name="______xx1" hidden="1">{#N/A,#N/A,FALSE,"CMN_FE"}</definedName>
    <definedName name="______z2" localSheetId="11" hidden="1">{"Sch00",#N/A,FALSE,"1";"Contents",#N/A,FALSE,"1"}</definedName>
    <definedName name="______z2" hidden="1">{"Sch00",#N/A,FALSE,"1";"Contents",#N/A,FALSE,"1"}</definedName>
    <definedName name="______z3" localSheetId="11" hidden="1">{"Sch01",#N/A,FALSE,"2";"Sch02",#N/A,FALSE,"2";"Sch03",#N/A,FALSE,"2";"Sch04",#N/A,FALSE,"2";"Sch05",#N/A,FALSE,"2";"Sch06",#N/A,FALSE,"2";"Sch17",#N/A,FALSE,"2";"Sch19",#N/A,FALSE,"2";"Sch20",#N/A,FALSE,"2";"Sch21",#N/A,FALSE,"2";"Sch26",#N/A,FALSE,"2"}</definedName>
    <definedName name="______z3" hidden="1">{"Sch01",#N/A,FALSE,"2";"Sch02",#N/A,FALSE,"2";"Sch03",#N/A,FALSE,"2";"Sch04",#N/A,FALSE,"2";"Sch05",#N/A,FALSE,"2";"Sch06",#N/A,FALSE,"2";"Sch17",#N/A,FALSE,"2";"Sch19",#N/A,FALSE,"2";"Sch20",#N/A,FALSE,"2";"Sch21",#N/A,FALSE,"2";"Sch26",#N/A,FALSE,"2"}</definedName>
    <definedName name="_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1______123Graph_ACHART_1" hidden="1">#REF!</definedName>
    <definedName name="_____10______123Graph_ACHART_18" hidden="1">#REF!</definedName>
    <definedName name="_____100_____123Graph_BCHART_3" hidden="1">#REF!</definedName>
    <definedName name="_____101_____123Graph_BCHART_4" hidden="1">#REF!</definedName>
    <definedName name="_____102_____123Graph_BCHART_5" hidden="1">#REF!</definedName>
    <definedName name="_____103_____123Graph_BCHART_6" hidden="1">#REF!</definedName>
    <definedName name="_____104_____123Graph_BCHART_7" hidden="1">#REF!</definedName>
    <definedName name="_____105_____123Graph_BCHART_8" hidden="1">#REF!</definedName>
    <definedName name="_____106_____123Graph_CCHART_1" hidden="1">#REF!</definedName>
    <definedName name="_____107_____123Graph_CCHART_2" hidden="1">#REF!</definedName>
    <definedName name="_____108_____123Graph_CCHART_3" hidden="1">#REF!</definedName>
    <definedName name="_____109_____123Graph_CCHART_4" hidden="1">#REF!</definedName>
    <definedName name="_____11______123Graph_ACHART_2" hidden="1">#REF!</definedName>
    <definedName name="_____110_____123Graph_CCHART_5" hidden="1">#REF!</definedName>
    <definedName name="_____111_____123Graph_CCHART_6" hidden="1">#REF!</definedName>
    <definedName name="_____112_____123Graph_CCHART_7" hidden="1">#REF!</definedName>
    <definedName name="_____113_____123Graph_CCHART_8" hidden="1">#REF!</definedName>
    <definedName name="_____114_____123Graph_DCHART_1" hidden="1">#REF!</definedName>
    <definedName name="_____115_____123Graph_DCHART_2" hidden="1">#REF!</definedName>
    <definedName name="_____116_____123Graph_DCHART_3" hidden="1">#REF!</definedName>
    <definedName name="_____117_____123Graph_DCHART_4" hidden="1">#REF!</definedName>
    <definedName name="_____118_____123Graph_DCHART_5" hidden="1">#REF!</definedName>
    <definedName name="_____119_____123Graph_DCHART_6" hidden="1">#REF!</definedName>
    <definedName name="_____12______123Graph_ACHART_3" hidden="1">#REF!</definedName>
    <definedName name="_____120_____123Graph_DCHART_7" hidden="1">#REF!</definedName>
    <definedName name="_____121_____123Graph_DCHART_8" hidden="1">#REF!</definedName>
    <definedName name="_____122_____123Graph_ECHART_1" hidden="1">#REF!</definedName>
    <definedName name="_____123_____123Graph_ECHART_2" hidden="1">#REF!</definedName>
    <definedName name="_____124_____123Graph_ECHART_3" hidden="1">#REF!</definedName>
    <definedName name="_____125_____123Graph_ECHART_4" hidden="1">#REF!</definedName>
    <definedName name="_____126_____123Graph_ECHART_5" hidden="1">#REF!</definedName>
    <definedName name="_____127_____123Graph_ECHART_6" hidden="1">#REF!</definedName>
    <definedName name="_____128_____123Graph_ECHART_7" hidden="1">#REF!</definedName>
    <definedName name="_____129_____123Graph_ECHART_8" hidden="1">#REF!</definedName>
    <definedName name="_____13______123Graph_ACHART_4" hidden="1">#REF!</definedName>
    <definedName name="_____130_____123Graph_FCHART_1" hidden="1">#REF!</definedName>
    <definedName name="_____131_____123Graph_FCHART_2" hidden="1">#REF!</definedName>
    <definedName name="_____132_____123Graph_FCHART_3" hidden="1">#REF!</definedName>
    <definedName name="_____133_____123Graph_FCHART_4" hidden="1">#REF!</definedName>
    <definedName name="_____134_____123Graph_FCHART_6" hidden="1">#REF!</definedName>
    <definedName name="_____135_____123Graph_FCHART_7" hidden="1">#REF!</definedName>
    <definedName name="_____136_____123Graph_FCHART_8" hidden="1">#REF!</definedName>
    <definedName name="_____137_____123Graph_XCHART_1" hidden="1">#REF!</definedName>
    <definedName name="_____138_____123Graph_XCHART_10" hidden="1">#REF!</definedName>
    <definedName name="_____139_____123Graph_XCHART_11" hidden="1">#REF!</definedName>
    <definedName name="_____14______123Graph_ACHART_5" hidden="1">#REF!</definedName>
    <definedName name="_____140_____123Graph_XCHART_12" hidden="1">#REF!</definedName>
    <definedName name="_____141_____123Graph_XCHART_13" hidden="1">#REF!</definedName>
    <definedName name="_____142_____123Graph_XCHART_14" hidden="1">#REF!</definedName>
    <definedName name="_____143_____123Graph_XCHART_15" hidden="1">#REF!</definedName>
    <definedName name="_____144_____123Graph_XCHART_16" hidden="1">#REF!</definedName>
    <definedName name="_____145_____123Graph_XCHART_17" hidden="1">#REF!</definedName>
    <definedName name="_____146_____123Graph_XCHART_18" hidden="1">#REF!</definedName>
    <definedName name="_____147_____123Graph_XCHART_2" hidden="1">#REF!</definedName>
    <definedName name="_____148_____123Graph_XCHART_3" hidden="1">#REF!</definedName>
    <definedName name="_____149_____123Graph_XCHART_4" hidden="1">#REF!</definedName>
    <definedName name="_____15______123Graph_ACHART_6" hidden="1">#REF!</definedName>
    <definedName name="_____150_____123Graph_XCHART_5" hidden="1">#REF!</definedName>
    <definedName name="_____151_____123Graph_XCHART_6" hidden="1">#REF!</definedName>
    <definedName name="_____152_____123Graph_XCHART_7" hidden="1">#REF!</definedName>
    <definedName name="_____153_____123Graph_XCHART_8" hidden="1">#REF!</definedName>
    <definedName name="_____154_____123Graph_XCHART_9" hidden="1">#REF!</definedName>
    <definedName name="_____155____123Graph_ACHART_1" hidden="1">#REF!</definedName>
    <definedName name="_____156____123Graph_ACHART_10" hidden="1">#REF!</definedName>
    <definedName name="_____157____123Graph_ACHART_11" hidden="1">#REF!</definedName>
    <definedName name="_____158____123Graph_ACHART_12" hidden="1">#REF!</definedName>
    <definedName name="_____159____123Graph_ACHART_13" hidden="1">#REF!</definedName>
    <definedName name="_____16______123Graph_ACHART_7" hidden="1">#REF!</definedName>
    <definedName name="_____160____123Graph_ACHART_14" hidden="1">#REF!</definedName>
    <definedName name="_____161____123Graph_ACHART_15" hidden="1">#REF!</definedName>
    <definedName name="_____162____123Graph_ACHART_16" hidden="1">#REF!</definedName>
    <definedName name="_____163____123Graph_ACHART_17" hidden="1">#REF!</definedName>
    <definedName name="_____164____123Graph_ACHART_18" hidden="1">#REF!</definedName>
    <definedName name="_____165____123Graph_ACHART_2" hidden="1">#REF!</definedName>
    <definedName name="_____166____123Graph_ACHART_3" hidden="1">#REF!</definedName>
    <definedName name="_____167____123Graph_ACHART_4" hidden="1">#REF!</definedName>
    <definedName name="_____168____123Graph_ACHART_5" hidden="1">#REF!</definedName>
    <definedName name="_____169____123Graph_ACHART_6" hidden="1">#REF!</definedName>
    <definedName name="_____17______123Graph_ACHART_8" hidden="1">#REF!</definedName>
    <definedName name="_____170____123Graph_ACHART_7" hidden="1">#REF!</definedName>
    <definedName name="_____171____123Graph_ACHART_8" hidden="1">#REF!</definedName>
    <definedName name="_____172____123Graph_ACHART_9" hidden="1">#REF!</definedName>
    <definedName name="_____173____123Graph_BCHART_1" hidden="1">#REF!</definedName>
    <definedName name="_____174____123Graph_BCHART_17" hidden="1">#REF!</definedName>
    <definedName name="_____175____123Graph_BCHART_18" hidden="1">#REF!</definedName>
    <definedName name="_____176____123Graph_BCHART_2" hidden="1">#REF!</definedName>
    <definedName name="_____177____123Graph_BCHART_3" hidden="1">#REF!</definedName>
    <definedName name="_____178____123Graph_BCHART_4" hidden="1">#REF!</definedName>
    <definedName name="_____179____123Graph_BCHART_5" hidden="1">#REF!</definedName>
    <definedName name="_____18______123Graph_ACHART_9" hidden="1">#REF!</definedName>
    <definedName name="_____180____123Graph_BCHART_6" hidden="1">#REF!</definedName>
    <definedName name="_____181____123Graph_BCHART_7" hidden="1">#REF!</definedName>
    <definedName name="_____182____123Graph_BCHART_8" hidden="1">#REF!</definedName>
    <definedName name="_____183____123Graph_CCHART_1" hidden="1">#REF!</definedName>
    <definedName name="_____184____123Graph_CCHART_2" hidden="1">#REF!</definedName>
    <definedName name="_____185____123Graph_CCHART_3" hidden="1">#REF!</definedName>
    <definedName name="_____186____123Graph_CCHART_4" hidden="1">#REF!</definedName>
    <definedName name="_____187____123Graph_CCHART_5" hidden="1">#REF!</definedName>
    <definedName name="_____188____123Graph_CCHART_6" hidden="1">#REF!</definedName>
    <definedName name="_____189____123Graph_CCHART_7" hidden="1">#REF!</definedName>
    <definedName name="_____19______123Graph_BCHART_1" hidden="1">#REF!</definedName>
    <definedName name="_____190____123Graph_CCHART_8" hidden="1">#REF!</definedName>
    <definedName name="_____191____123Graph_DCHART_1" hidden="1">#REF!</definedName>
    <definedName name="_____192____123Graph_DCHART_2" hidden="1">#REF!</definedName>
    <definedName name="_____193____123Graph_DCHART_3" hidden="1">#REF!</definedName>
    <definedName name="_____194____123Graph_DCHART_4" hidden="1">#REF!</definedName>
    <definedName name="_____195____123Graph_DCHART_5" hidden="1">#REF!</definedName>
    <definedName name="_____196____123Graph_DCHART_6" hidden="1">#REF!</definedName>
    <definedName name="_____197____123Graph_DCHART_7" hidden="1">#REF!</definedName>
    <definedName name="_____198____123Graph_DCHART_8" hidden="1">#REF!</definedName>
    <definedName name="_____199____123Graph_ECHART_1" hidden="1">#REF!</definedName>
    <definedName name="_____2______123Graph_ACHART_10" hidden="1">#REF!</definedName>
    <definedName name="_____20______123Graph_BCHART_17" hidden="1">#REF!</definedName>
    <definedName name="_____200____123Graph_ECHART_2" hidden="1">#REF!</definedName>
    <definedName name="_____201____123Graph_ECHART_3" hidden="1">#REF!</definedName>
    <definedName name="_____202____123Graph_ECHART_4" hidden="1">#REF!</definedName>
    <definedName name="_____203____123Graph_ECHART_5" hidden="1">#REF!</definedName>
    <definedName name="_____204____123Graph_ECHART_6" hidden="1">#REF!</definedName>
    <definedName name="_____205____123Graph_ECHART_7" hidden="1">#REF!</definedName>
    <definedName name="_____206____123Graph_ECHART_8" hidden="1">#REF!</definedName>
    <definedName name="_____207____123Graph_FCHART_1" hidden="1">#REF!</definedName>
    <definedName name="_____208____123Graph_FCHART_2" hidden="1">#REF!</definedName>
    <definedName name="_____209____123Graph_FCHART_3" hidden="1">#REF!</definedName>
    <definedName name="_____21______123Graph_BCHART_18" hidden="1">#REF!</definedName>
    <definedName name="_____210____123Graph_FCHART_4" hidden="1">#REF!</definedName>
    <definedName name="_____211____123Graph_FCHART_6" hidden="1">#REF!</definedName>
    <definedName name="_____212____123Graph_FCHART_7" hidden="1">#REF!</definedName>
    <definedName name="_____213____123Graph_FCHART_8" hidden="1">#REF!</definedName>
    <definedName name="_____214____123Graph_XCHART_1" hidden="1">#REF!</definedName>
    <definedName name="_____215____123Graph_XCHART_10" hidden="1">#REF!</definedName>
    <definedName name="_____216____123Graph_XCHART_11" hidden="1">#REF!</definedName>
    <definedName name="_____217____123Graph_XCHART_12" hidden="1">#REF!</definedName>
    <definedName name="_____218____123Graph_XCHART_13" hidden="1">#REF!</definedName>
    <definedName name="_____219____123Graph_XCHART_14" hidden="1">#REF!</definedName>
    <definedName name="_____22______123Graph_BCHART_2" hidden="1">#REF!</definedName>
    <definedName name="_____220____123Graph_XCHART_15" hidden="1">#REF!</definedName>
    <definedName name="_____221____123Graph_XCHART_16" hidden="1">#REF!</definedName>
    <definedName name="_____222____123Graph_XCHART_17" hidden="1">#REF!</definedName>
    <definedName name="_____223____123Graph_XCHART_18" hidden="1">#REF!</definedName>
    <definedName name="_____224____123Graph_XCHART_2" hidden="1">#REF!</definedName>
    <definedName name="_____225____123Graph_XCHART_3" hidden="1">#REF!</definedName>
    <definedName name="_____226____123Graph_XCHART_4" hidden="1">#REF!</definedName>
    <definedName name="_____227____123Graph_XCHART_5" hidden="1">#REF!</definedName>
    <definedName name="_____228____123Graph_XCHART_6" hidden="1">#REF!</definedName>
    <definedName name="_____229____123Graph_XCHART_7" hidden="1">#REF!</definedName>
    <definedName name="_____23______123Graph_BCHART_3" hidden="1">#REF!</definedName>
    <definedName name="_____230____123Graph_XCHART_8" hidden="1">#REF!</definedName>
    <definedName name="_____231____123Graph_XCHART_9" hidden="1">#REF!</definedName>
    <definedName name="_____232___123Graph_ACHART_1" hidden="1">#REF!</definedName>
    <definedName name="_____233___123Graph_ACHART_10" hidden="1">#REF!</definedName>
    <definedName name="_____234___123Graph_ACHART_11" hidden="1">#REF!</definedName>
    <definedName name="_____235___123Graph_ACHART_12" hidden="1">#REF!</definedName>
    <definedName name="_____236___123Graph_ACHART_13" hidden="1">#REF!</definedName>
    <definedName name="_____237___123Graph_ACHART_14" hidden="1">#REF!</definedName>
    <definedName name="_____238___123Graph_ACHART_15" hidden="1">#REF!</definedName>
    <definedName name="_____239___123Graph_ACHART_16" hidden="1">#REF!</definedName>
    <definedName name="_____24______123Graph_BCHART_4" hidden="1">#REF!</definedName>
    <definedName name="_____240___123Graph_ACHART_17" hidden="1">#REF!</definedName>
    <definedName name="_____241___123Graph_ACHART_18" hidden="1">#REF!</definedName>
    <definedName name="_____242___123Graph_ACHART_2" hidden="1">#REF!</definedName>
    <definedName name="_____243___123Graph_ACHART_3" hidden="1">#REF!</definedName>
    <definedName name="_____244___123Graph_ACHART_4" hidden="1">#REF!</definedName>
    <definedName name="_____245___123Graph_ACHART_5" hidden="1">#REF!</definedName>
    <definedName name="_____246___123Graph_ACHART_6" hidden="1">#REF!</definedName>
    <definedName name="_____247___123Graph_ACHART_7" hidden="1">#REF!</definedName>
    <definedName name="_____248___123Graph_ACHART_8" hidden="1">#REF!</definedName>
    <definedName name="_____249___123Graph_ACHART_9" hidden="1">#REF!</definedName>
    <definedName name="_____25______123Graph_BCHART_5" hidden="1">#REF!</definedName>
    <definedName name="_____250___123Graph_BCHART_1" hidden="1">#REF!</definedName>
    <definedName name="_____251___123Graph_BCHART_17" hidden="1">#REF!</definedName>
    <definedName name="_____252___123Graph_BCHART_18" hidden="1">#REF!</definedName>
    <definedName name="_____253___123Graph_BCHART_2" hidden="1">#REF!</definedName>
    <definedName name="_____254___123Graph_BCHART_3" hidden="1">#REF!</definedName>
    <definedName name="_____255___123Graph_BCHART_4" hidden="1">#REF!</definedName>
    <definedName name="_____256___123Graph_BCHART_5" hidden="1">#REF!</definedName>
    <definedName name="_____257___123Graph_BCHART_6" hidden="1">#REF!</definedName>
    <definedName name="_____258___123Graph_BCHART_7" hidden="1">#REF!</definedName>
    <definedName name="_____259___123Graph_BCHART_8" hidden="1">#REF!</definedName>
    <definedName name="_____26______123Graph_BCHART_6" hidden="1">#REF!</definedName>
    <definedName name="_____260___123Graph_CCHART_1" hidden="1">#REF!</definedName>
    <definedName name="_____261___123Graph_CCHART_2" hidden="1">#REF!</definedName>
    <definedName name="_____262___123Graph_CCHART_3" hidden="1">#REF!</definedName>
    <definedName name="_____263___123Graph_CCHART_4" hidden="1">#REF!</definedName>
    <definedName name="_____264___123Graph_CCHART_5" hidden="1">#REF!</definedName>
    <definedName name="_____265___123Graph_CCHART_6" hidden="1">#REF!</definedName>
    <definedName name="_____266___123Graph_CCHART_7" hidden="1">#REF!</definedName>
    <definedName name="_____267___123Graph_CCHART_8" hidden="1">#REF!</definedName>
    <definedName name="_____268___123Graph_DCHART_1" hidden="1">#REF!</definedName>
    <definedName name="_____269___123Graph_DCHART_2" hidden="1">#REF!</definedName>
    <definedName name="_____27______123Graph_BCHART_7" hidden="1">#REF!</definedName>
    <definedName name="_____270___123Graph_DCHART_3" hidden="1">#REF!</definedName>
    <definedName name="_____271___123Graph_DCHART_4" hidden="1">#REF!</definedName>
    <definedName name="_____272___123Graph_DCHART_5" hidden="1">#REF!</definedName>
    <definedName name="_____273___123Graph_DCHART_6" hidden="1">#REF!</definedName>
    <definedName name="_____274___123Graph_DCHART_7" hidden="1">#REF!</definedName>
    <definedName name="_____275___123Graph_DCHART_8" hidden="1">#REF!</definedName>
    <definedName name="_____276___123Graph_ECHART_1" hidden="1">#REF!</definedName>
    <definedName name="_____277___123Graph_ECHART_2" hidden="1">#REF!</definedName>
    <definedName name="_____278___123Graph_ECHART_3" hidden="1">#REF!</definedName>
    <definedName name="_____279___123Graph_ECHART_4" hidden="1">#REF!</definedName>
    <definedName name="_____28______123Graph_BCHART_8" hidden="1">#REF!</definedName>
    <definedName name="_____280___123Graph_ECHART_5" hidden="1">#REF!</definedName>
    <definedName name="_____281___123Graph_ECHART_6" hidden="1">#REF!</definedName>
    <definedName name="_____282___123Graph_ECHART_7" hidden="1">#REF!</definedName>
    <definedName name="_____283___123Graph_ECHART_8" hidden="1">#REF!</definedName>
    <definedName name="_____284___123Graph_FCHART_1" hidden="1">#REF!</definedName>
    <definedName name="_____285___123Graph_FCHART_2" hidden="1">#REF!</definedName>
    <definedName name="_____286___123Graph_FCHART_3" hidden="1">#REF!</definedName>
    <definedName name="_____287___123Graph_FCHART_4" hidden="1">#REF!</definedName>
    <definedName name="_____288___123Graph_FCHART_6" hidden="1">#REF!</definedName>
    <definedName name="_____289___123Graph_FCHART_7" hidden="1">#REF!</definedName>
    <definedName name="_____29______123Graph_CCHART_1" hidden="1">#REF!</definedName>
    <definedName name="_____290___123Graph_FCHART_8" hidden="1">#REF!</definedName>
    <definedName name="_____291___123Graph_XCHART_1" hidden="1">#REF!</definedName>
    <definedName name="_____292___123Graph_XCHART_10" hidden="1">#REF!</definedName>
    <definedName name="_____293___123Graph_XCHART_11" hidden="1">#REF!</definedName>
    <definedName name="_____294___123Graph_XCHART_12" hidden="1">#REF!</definedName>
    <definedName name="_____295___123Graph_XCHART_13" hidden="1">#REF!</definedName>
    <definedName name="_____296___123Graph_XCHART_14" hidden="1">#REF!</definedName>
    <definedName name="_____297___123Graph_XCHART_15" hidden="1">#REF!</definedName>
    <definedName name="_____298___123Graph_XCHART_16" hidden="1">#REF!</definedName>
    <definedName name="_____299___123Graph_XCHART_17" hidden="1">#REF!</definedName>
    <definedName name="_____3______123Graph_ACHART_11" hidden="1">#REF!</definedName>
    <definedName name="_____30______123Graph_CCHART_2" hidden="1">#REF!</definedName>
    <definedName name="_____300___123Graph_XCHART_18" hidden="1">#REF!</definedName>
    <definedName name="_____301___123Graph_XCHART_2" hidden="1">#REF!</definedName>
    <definedName name="_____302___123Graph_XCHART_3" hidden="1">#REF!</definedName>
    <definedName name="_____303___123Graph_XCHART_4" hidden="1">#REF!</definedName>
    <definedName name="_____304___123Graph_XCHART_5" hidden="1">#REF!</definedName>
    <definedName name="_____305___123Graph_XCHART_6" hidden="1">#REF!</definedName>
    <definedName name="_____306___123Graph_XCHART_7" hidden="1">#REF!</definedName>
    <definedName name="_____307___123Graph_XCHART_8" hidden="1">#REF!</definedName>
    <definedName name="_____308___123Graph_XCHART_9" hidden="1">#REF!</definedName>
    <definedName name="_____31______123Graph_CCHART_3" hidden="1">#REF!</definedName>
    <definedName name="_____32______123Graph_CCHART_4" hidden="1">#REF!</definedName>
    <definedName name="_____33______123Graph_CCHART_5" hidden="1">#REF!</definedName>
    <definedName name="_____34______123Graph_CCHART_6" hidden="1">#REF!</definedName>
    <definedName name="_____35______123Graph_CCHART_7" hidden="1">#REF!</definedName>
    <definedName name="_____36______123Graph_CCHART_8" hidden="1">#REF!</definedName>
    <definedName name="_____37______123Graph_DCHART_1" hidden="1">#REF!</definedName>
    <definedName name="_____38______123Graph_DCHART_2" hidden="1">#REF!</definedName>
    <definedName name="_____39______123Graph_DCHART_3" hidden="1">#REF!</definedName>
    <definedName name="_____4______123Graph_ACHART_12" hidden="1">#REF!</definedName>
    <definedName name="_____40______123Graph_DCHART_4" hidden="1">#REF!</definedName>
    <definedName name="_____41______123Graph_DCHART_5" hidden="1">#REF!</definedName>
    <definedName name="_____42______123Graph_DCHART_6" hidden="1">#REF!</definedName>
    <definedName name="_____43______123Graph_DCHART_7" hidden="1">#REF!</definedName>
    <definedName name="_____44______123Graph_DCHART_8" hidden="1">#REF!</definedName>
    <definedName name="_____45______123Graph_ECHART_1" hidden="1">#REF!</definedName>
    <definedName name="_____46______123Graph_ECHART_2" hidden="1">#REF!</definedName>
    <definedName name="_____47______123Graph_ECHART_3" hidden="1">#REF!</definedName>
    <definedName name="_____48______123Graph_ECHART_4" hidden="1">#REF!</definedName>
    <definedName name="_____49______123Graph_ECHART_5" hidden="1">#REF!</definedName>
    <definedName name="_____5______123Graph_ACHART_13" hidden="1">#REF!</definedName>
    <definedName name="_____50______123Graph_ECHART_6" hidden="1">#REF!</definedName>
    <definedName name="_____51______123Graph_ECHART_7" hidden="1">#REF!</definedName>
    <definedName name="_____52______123Graph_ECHART_8" hidden="1">#REF!</definedName>
    <definedName name="_____53______123Graph_FCHART_1" hidden="1">#REF!</definedName>
    <definedName name="_____54______123Graph_FCHART_2" hidden="1">#REF!</definedName>
    <definedName name="_____55______123Graph_FCHART_3" hidden="1">#REF!</definedName>
    <definedName name="_____56______123Graph_FCHART_4" hidden="1">#REF!</definedName>
    <definedName name="_____57______123Graph_FCHART_6" hidden="1">#REF!</definedName>
    <definedName name="_____58______123Graph_FCHART_7" hidden="1">#REF!</definedName>
    <definedName name="_____59______123Graph_FCHART_8" hidden="1">#REF!</definedName>
    <definedName name="_____6______123Graph_ACHART_14" hidden="1">#REF!</definedName>
    <definedName name="_____60______123Graph_XCHART_1" hidden="1">#REF!</definedName>
    <definedName name="_____61______123Graph_XCHART_10" hidden="1">#REF!</definedName>
    <definedName name="_____62______123Graph_XCHART_11" hidden="1">#REF!</definedName>
    <definedName name="_____63______123Graph_XCHART_12" hidden="1">#REF!</definedName>
    <definedName name="_____64______123Graph_XCHART_13" hidden="1">#REF!</definedName>
    <definedName name="_____65______123Graph_XCHART_14" hidden="1">#REF!</definedName>
    <definedName name="_____66______123Graph_XCHART_15" hidden="1">#REF!</definedName>
    <definedName name="_____67______123Graph_XCHART_16" hidden="1">#REF!</definedName>
    <definedName name="_____68______123Graph_XCHART_17" hidden="1">#REF!</definedName>
    <definedName name="_____69______123Graph_XCHART_18" hidden="1">#REF!</definedName>
    <definedName name="_____7______123Graph_ACHART_15" hidden="1">#REF!</definedName>
    <definedName name="_____70______123Graph_XCHART_2" hidden="1">#REF!</definedName>
    <definedName name="_____71______123Graph_XCHART_3" hidden="1">#REF!</definedName>
    <definedName name="_____72______123Graph_XCHART_4" hidden="1">#REF!</definedName>
    <definedName name="_____73______123Graph_XCHART_5" hidden="1">#REF!</definedName>
    <definedName name="_____74______123Graph_XCHART_6" hidden="1">#REF!</definedName>
    <definedName name="_____75______123Graph_XCHART_7" hidden="1">#REF!</definedName>
    <definedName name="_____76______123Graph_XCHART_8" hidden="1">#REF!</definedName>
    <definedName name="_____77______123Graph_XCHART_9" hidden="1">#REF!</definedName>
    <definedName name="_____78_____123Graph_ACHART_1" hidden="1">#REF!</definedName>
    <definedName name="_____79_____123Graph_ACHART_10" hidden="1">#REF!</definedName>
    <definedName name="_____8______123Graph_ACHART_16" hidden="1">#REF!</definedName>
    <definedName name="_____80_____123Graph_ACHART_11" hidden="1">#REF!</definedName>
    <definedName name="_____81_____123Graph_ACHART_12" hidden="1">#REF!</definedName>
    <definedName name="_____82_____123Graph_ACHART_13" hidden="1">#REF!</definedName>
    <definedName name="_____83_____123Graph_ACHART_14" hidden="1">#REF!</definedName>
    <definedName name="_____84_____123Graph_ACHART_15" hidden="1">#REF!</definedName>
    <definedName name="_____85_____123Graph_ACHART_16" hidden="1">#REF!</definedName>
    <definedName name="_____86_____123Graph_ACHART_17" hidden="1">#REF!</definedName>
    <definedName name="_____87_____123Graph_ACHART_18" hidden="1">#REF!</definedName>
    <definedName name="_____88_____123Graph_ACHART_2" hidden="1">#REF!</definedName>
    <definedName name="_____89_____123Graph_ACHART_3" hidden="1">#REF!</definedName>
    <definedName name="_____9______123Graph_ACHART_17" hidden="1">#REF!</definedName>
    <definedName name="_____90_____123Graph_ACHART_4" hidden="1">#REF!</definedName>
    <definedName name="_____91_____123Graph_ACHART_5" hidden="1">#REF!</definedName>
    <definedName name="_____92_____123Graph_ACHART_6" hidden="1">#REF!</definedName>
    <definedName name="_____93_____123Graph_ACHART_7" hidden="1">#REF!</definedName>
    <definedName name="_____94_____123Graph_ACHART_8" hidden="1">#REF!</definedName>
    <definedName name="_____95_____123Graph_ACHART_9" hidden="1">#REF!</definedName>
    <definedName name="_____96_____123Graph_BCHART_1" hidden="1">#REF!</definedName>
    <definedName name="_____97_____123Graph_BCHART_17" hidden="1">#REF!</definedName>
    <definedName name="_____98_____123Graph_BCHART_18" hidden="1">#REF!</definedName>
    <definedName name="_____99_____123Graph_BCHART_2" hidden="1">#REF!</definedName>
    <definedName name="_____a2" localSheetId="11" hidden="1">{"TotalGeralDespesasPorArea",#N/A,FALSE,"VinculosAccessEfetivo"}</definedName>
    <definedName name="_____a2" hidden="1">{"TotalGeralDespesasPorArea",#N/A,FALSE,"VinculosAccessEfetivo"}</definedName>
    <definedName name="_____a3"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a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a3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a3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ct1" localSheetId="11" hidden="1">{#N/A,#N/A,FALSE,"Division Sum";#N/A,#N/A,FALSE,"Bucket Sum";"ACTUALS",#N/A,FALSE,"Receipts";"D ACTUALS",#N/A,FALSE,"Disbursements";"I ACTUALS",#N/A,FALSE,"Intercompany";"A ACT",#N/A,FALSE,"Affiliates";#N/A,#N/A,FALSE,"Non-Operating"}</definedName>
    <definedName name="_____act1" hidden="1">{#N/A,#N/A,FALSE,"Division Sum";#N/A,#N/A,FALSE,"Bucket Sum";"ACTUALS",#N/A,FALSE,"Receipts";"D ACTUALS",#N/A,FALSE,"Disbursements";"I ACTUALS",#N/A,FALSE,"Intercompany";"A ACT",#N/A,FALSE,"Affiliates";#N/A,#N/A,FALSE,"Non-Operating"}</definedName>
    <definedName name="____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bus2" localSheetId="11" hidden="1">{#N/A,#N/A,FALSE,"Hoja10";#N/A,#N/A,FALSE,"Hoja9";#N/A,#N/A,FALSE,"Hoja8";#N/A,#N/A,FALSE,"Hoja7";#N/A,#N/A,FALSE,"Hoja6";#N/A,#N/A,FALSE,"Hoja5";#N/A,#N/A,FALSE,"Hoja4";#N/A,#N/A,FALSE,"Hoja2";#N/A,#N/A,FALSE,"Hoja3";#N/A,#N/A,FALSE,"HOJA1";#N/A,#N/A,FALSE,"CashFlow";#N/A,#N/A,FALSE,"FinStmts"}</definedName>
    <definedName name="_____bus2" hidden="1">{#N/A,#N/A,FALSE,"Hoja10";#N/A,#N/A,FALSE,"Hoja9";#N/A,#N/A,FALSE,"Hoja8";#N/A,#N/A,FALSE,"Hoja7";#N/A,#N/A,FALSE,"Hoja6";#N/A,#N/A,FALSE,"Hoja5";#N/A,#N/A,FALSE,"Hoja4";#N/A,#N/A,FALSE,"Hoja2";#N/A,#N/A,FALSE,"Hoja3";#N/A,#N/A,FALSE,"HOJA1";#N/A,#N/A,FALSE,"CashFlow";#N/A,#N/A,FALSE,"FinStmts"}</definedName>
    <definedName name="_____bus2_1" localSheetId="11" hidden="1">{#N/A,#N/A,FALSE,"Hoja10";#N/A,#N/A,FALSE,"Hoja9";#N/A,#N/A,FALSE,"Hoja8";#N/A,#N/A,FALSE,"Hoja7";#N/A,#N/A,FALSE,"Hoja6";#N/A,#N/A,FALSE,"Hoja5";#N/A,#N/A,FALSE,"Hoja4";#N/A,#N/A,FALSE,"Hoja2";#N/A,#N/A,FALSE,"Hoja3";#N/A,#N/A,FALSE,"HOJA1";#N/A,#N/A,FALSE,"CashFlow";#N/A,#N/A,FALSE,"FinStmts"}</definedName>
    <definedName name="_____bus2_1" hidden="1">{#N/A,#N/A,FALSE,"Hoja10";#N/A,#N/A,FALSE,"Hoja9";#N/A,#N/A,FALSE,"Hoja8";#N/A,#N/A,FALSE,"Hoja7";#N/A,#N/A,FALSE,"Hoja6";#N/A,#N/A,FALSE,"Hoja5";#N/A,#N/A,FALSE,"Hoja4";#N/A,#N/A,FALSE,"Hoja2";#N/A,#N/A,FALSE,"Hoja3";#N/A,#N/A,FALSE,"HOJA1";#N/A,#N/A,FALSE,"CashFlow";#N/A,#N/A,FALSE,"FinStmts"}</definedName>
    <definedName name="_____cd1" localSheetId="11" hidden="1">{#N/A,#N/A,FALSE,"Job Sched"}</definedName>
    <definedName name="_____cd1" hidden="1">{#N/A,#N/A,FALSE,"Job Sched"}</definedName>
    <definedName name="_____cd2" localSheetId="11" hidden="1">{#N/A,#N/A,FALSE,"Job Sched"}</definedName>
    <definedName name="_____cd2" hidden="1">{#N/A,#N/A,FALSE,"Job Sched"}</definedName>
    <definedName name="_____CD3" localSheetId="11" hidden="1">{#N/A,#N/A,FALSE,"Job Sched"}</definedName>
    <definedName name="_____CD3" hidden="1">{#N/A,#N/A,FALSE,"Job Sched"}</definedName>
    <definedName name="_____cd4" localSheetId="11" hidden="1">{#N/A,#N/A,FALSE,"Job Sched"}</definedName>
    <definedName name="_____cd4" hidden="1">{#N/A,#N/A,FALSE,"Job Sched"}</definedName>
    <definedName name="_____Cd5" localSheetId="11" hidden="1">{#N/A,#N/A,FALSE,"A"}</definedName>
    <definedName name="_____Cd5" hidden="1">{#N/A,#N/A,FALSE,"A"}</definedName>
    <definedName name="_____cd8" localSheetId="11" hidden="1">{#N/A,#N/A,FALSE,"Job Sched"}</definedName>
    <definedName name="_____cd8" hidden="1">{#N/A,#N/A,FALSE,"Job Sched"}</definedName>
    <definedName name="_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CVK6712" localSheetId="11" hidden="1">{#N/A,#N/A,FALSE,"UNIT";#N/A,#N/A,FALSE,"UNIT";#N/A,#N/A,FALSE,"계정"}</definedName>
    <definedName name="_____CVK6712" hidden="1">{#N/A,#N/A,FALSE,"UNIT";#N/A,#N/A,FALSE,"UNIT";#N/A,#N/A,FALSE,"계정"}</definedName>
    <definedName name="_____CVK6712_1" localSheetId="11" hidden="1">{#N/A,#N/A,FALSE,"UNIT";#N/A,#N/A,FALSE,"UNIT";#N/A,#N/A,FALSE,"계정"}</definedName>
    <definedName name="_____CVK6712_1" hidden="1">{#N/A,#N/A,FALSE,"UNIT";#N/A,#N/A,FALSE,"UNIT";#N/A,#N/A,FALSE,"계정"}</definedName>
    <definedName name="_____D33" localSheetId="11" hidden="1">{"Olk by Qtr Full",#N/A,FALSE,"Tot PalmPalm";"Olk by Qtr Full",#N/A,FALSE,"Tot Device";"Olk by Qtr Full",#N/A,FALSE,"Platform";"Olk by Qtr Full",#N/A,FALSE,"Palm.Net";"Olk by Qtr Full",#N/A,FALSE,"Elim"}</definedName>
    <definedName name="_____D33" hidden="1">{"Olk by Qtr Full",#N/A,FALSE,"Tot PalmPalm";"Olk by Qtr Full",#N/A,FALSE,"Tot Device";"Olk by Qtr Full",#N/A,FALSE,"Platform";"Olk by Qtr Full",#N/A,FALSE,"Palm.Net";"Olk by Qtr Full",#N/A,FALSE,"Elim"}</definedName>
    <definedName name="_____dd2" localSheetId="11" hidden="1">{"Summary analysis",#N/A,FALSE,"Total";"OCPH analysis",#N/A,FALSE,"Total";"detail analysis",#N/A,FALSE,"Total"}</definedName>
    <definedName name="_____dd2" hidden="1">{"Summary analysis",#N/A,FALSE,"Total";"OCPH analysis",#N/A,FALSE,"Total";"detail analysis",#N/A,FALSE,"Total"}</definedName>
    <definedName name="_____dff1" localSheetId="11" hidden="1">{"incomemth",#N/A,TRUE,"forecast01";"incpercentmth",#N/A,TRUE,"forecast01";"balancemth",#N/A,TRUE,"forecast01";"cashmth",#N/A,TRUE,"forecast01";"cov2mth",#N/A,TRUE,"forecast01";"prbexp",#N/A,TRUE,"forecast01";"prbcap",#N/A,TRUE,"forecast01";"coalconsultants",#N/A,TRUE,"forecast01";"prbsum",#N/A,TRUE,"forecast01"}</definedName>
    <definedName name="_____dff1" hidden="1">{"incomemth",#N/A,TRUE,"forecast01";"incpercentmth",#N/A,TRUE,"forecast01";"balancemth",#N/A,TRUE,"forecast01";"cashmth",#N/A,TRUE,"forecast01";"cov2mth",#N/A,TRUE,"forecast01";"prbexp",#N/A,TRUE,"forecast01";"prbcap",#N/A,TRUE,"forecast01";"coalconsultants",#N/A,TRUE,"forecast01";"prbsum",#N/A,TRUE,"forecast01"}</definedName>
    <definedName name="____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fdf1" localSheetId="11" hidden="1">{"incomemth",#N/A,TRUE,"forecast00";"incomepercentmth",#N/A,TRUE,"forecast00";"balancemth",#N/A,TRUE,"forecast00";"cashmth",#N/A,TRUE,"forecast00";"covenantmth",#N/A,TRUE,"forecast00"}</definedName>
    <definedName name="_____fdf1" hidden="1">{"incomemth",#N/A,TRUE,"forecast00";"incomepercentmth",#N/A,TRUE,"forecast00";"balancemth",#N/A,TRUE,"forecast00";"cashmth",#N/A,TRUE,"forecast00";"covenantmth",#N/A,TRUE,"forecast00"}</definedName>
    <definedName name="_____fdg1" localSheetId="11" hidden="1">{"incomemth",#N/A,TRUE,"forecast00";"incomepercentmth",#N/A,TRUE,"forecast00";"balancemth",#N/A,TRUE,"forecast00";"cashmth",#N/A,TRUE,"forecast00";"covenantmth",#N/A,TRUE,"forecast00"}</definedName>
    <definedName name="_____fdg1" hidden="1">{"incomemth",#N/A,TRUE,"forecast00";"incomepercentmth",#N/A,TRUE,"forecast00";"balancemth",#N/A,TRUE,"forecast00";"cashmth",#N/A,TRUE,"forecast00";"covenantmth",#N/A,TRUE,"forecast00"}</definedName>
    <definedName name="_____fds1" localSheetId="11" hidden="1">{"incomemth",#N/A,TRUE,"forecast01";"incpercentmth",#N/A,TRUE,"forecast01";"balancemth",#N/A,TRUE,"forecast01";"cashmth",#N/A,TRUE,"forecast01";"cov2mth",#N/A,TRUE,"forecast01";"prbexp",#N/A,TRUE,"forecast01";"prbcap",#N/A,TRUE,"forecast01";"coalconsultants",#N/A,TRUE,"forecast01";"prbsum",#N/A,TRUE,"forecast01"}</definedName>
    <definedName name="_____fds1" hidden="1">{"incomemth",#N/A,TRUE,"forecast01";"incpercentmth",#N/A,TRUE,"forecast01";"balancemth",#N/A,TRUE,"forecast01";"cashmth",#N/A,TRUE,"forecast01";"cov2mth",#N/A,TRUE,"forecast01";"prbexp",#N/A,TRUE,"forecast01";"prbcap",#N/A,TRUE,"forecast01";"coalconsultants",#N/A,TRUE,"forecast01";"prbsum",#N/A,TRUE,"forecast01"}</definedName>
    <definedName name="_____g3" localSheetId="11" hidden="1">{#N/A,#N/A,FALSE,"Hoja10";#N/A,#N/A,FALSE,"Hoja9";#N/A,#N/A,FALSE,"Hoja8";#N/A,#N/A,FALSE,"Hoja7";#N/A,#N/A,FALSE,"Hoja6";#N/A,#N/A,FALSE,"Hoja5";#N/A,#N/A,FALSE,"Hoja4";#N/A,#N/A,FALSE,"Hoja2";#N/A,#N/A,FALSE,"Hoja3";#N/A,#N/A,FALSE,"HOJA1";#N/A,#N/A,FALSE,"CashFlow";#N/A,#N/A,FALSE,"FinStmts"}</definedName>
    <definedName name="_____g3" hidden="1">{#N/A,#N/A,FALSE,"Hoja10";#N/A,#N/A,FALSE,"Hoja9";#N/A,#N/A,FALSE,"Hoja8";#N/A,#N/A,FALSE,"Hoja7";#N/A,#N/A,FALSE,"Hoja6";#N/A,#N/A,FALSE,"Hoja5";#N/A,#N/A,FALSE,"Hoja4";#N/A,#N/A,FALSE,"Hoja2";#N/A,#N/A,FALSE,"Hoja3";#N/A,#N/A,FALSE,"HOJA1";#N/A,#N/A,FALSE,"CashFlow";#N/A,#N/A,FALSE,"FinStmts"}</definedName>
    <definedName name="_____g3_1" localSheetId="11" hidden="1">{#N/A,#N/A,FALSE,"Hoja10";#N/A,#N/A,FALSE,"Hoja9";#N/A,#N/A,FALSE,"Hoja8";#N/A,#N/A,FALSE,"Hoja7";#N/A,#N/A,FALSE,"Hoja6";#N/A,#N/A,FALSE,"Hoja5";#N/A,#N/A,FALSE,"Hoja4";#N/A,#N/A,FALSE,"Hoja2";#N/A,#N/A,FALSE,"Hoja3";#N/A,#N/A,FALSE,"HOJA1";#N/A,#N/A,FALSE,"CashFlow";#N/A,#N/A,FALSE,"FinStmts"}</definedName>
    <definedName name="_____g3_1" hidden="1">{#N/A,#N/A,FALSE,"Hoja10";#N/A,#N/A,FALSE,"Hoja9";#N/A,#N/A,FALSE,"Hoja8";#N/A,#N/A,FALSE,"Hoja7";#N/A,#N/A,FALSE,"Hoja6";#N/A,#N/A,FALSE,"Hoja5";#N/A,#N/A,FALSE,"Hoja4";#N/A,#N/A,FALSE,"Hoja2";#N/A,#N/A,FALSE,"Hoja3";#N/A,#N/A,FALSE,"HOJA1";#N/A,#N/A,FALSE,"CashFlow";#N/A,#N/A,FALSE,"FinStmts"}</definedName>
    <definedName name="_____gf1" localSheetId="11" hidden="1">{"incomemth",#N/A,TRUE,"forecast00";"incomepercentmth",#N/A,TRUE,"forecast00";"balancemth",#N/A,TRUE,"forecast00";"cashmth",#N/A,TRUE,"forecast00";"covenantmth",#N/A,TRUE,"forecast00"}</definedName>
    <definedName name="_____gf1" hidden="1">{"incomemth",#N/A,TRUE,"forecast00";"incomepercentmth",#N/A,TRUE,"forecast00";"balancemth",#N/A,TRUE,"forecast00";"cashmth",#N/A,TRUE,"forecast00";"covenantmth",#N/A,TRUE,"forecast00"}</definedName>
    <definedName name="_____Grp16" localSheetId="4" hidden="1">{#N/A,#N/A,FALSE,"PMTABB";#N/A,#N/A,FALSE,"PMTABB"}</definedName>
    <definedName name="_____Grp16" localSheetId="11" hidden="1">{#N/A,#N/A,FALSE,"PMTABB";#N/A,#N/A,FALSE,"PMTABB"}</definedName>
    <definedName name="_____Grp16" hidden="1">{#N/A,#N/A,FALSE,"PMTABB";#N/A,#N/A,FALSE,"PMTABB"}</definedName>
    <definedName name="_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I2" localSheetId="4" hidden="1">{"PVGraph2",#N/A,FALSE,"PV Data"}</definedName>
    <definedName name="_____I2" localSheetId="11" hidden="1">{"PVGraph2",#N/A,FALSE,"PV Data"}</definedName>
    <definedName name="_____I2" hidden="1">{"PVGraph2",#N/A,FALSE,"PV Data"}</definedName>
    <definedName name="_____I3" localSheetId="4" hidden="1">{"PVGraph2",#N/A,FALSE,"PV Data"}</definedName>
    <definedName name="_____I3" localSheetId="11" hidden="1">{"PVGraph2",#N/A,FALSE,"PV Data"}</definedName>
    <definedName name="_____I3" hidden="1">{"PVGraph2",#N/A,FALSE,"PV Data"}</definedName>
    <definedName name="_____jax4" localSheetId="11" hidden="1">{"Summary analysis",#N/A,FALSE,"Total";"OCPH analysis",#N/A,FALSE,"Total";"detail analysis",#N/A,FALSE,"Total"}</definedName>
    <definedName name="_____jax4" hidden="1">{"Summary analysis",#N/A,FALSE,"Total";"OCPH analysis",#N/A,FALSE,"Total";"detail analysis",#N/A,FALSE,"Total"}</definedName>
    <definedName name="_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KEY1" hidden="1">#REF!</definedName>
    <definedName name="_____key2" hidden="1">#REF!</definedName>
    <definedName name="_____mty1" localSheetId="11" hidden="1">{#N/A,#N/A,TRUE,"2432"}</definedName>
    <definedName name="_____mty1" hidden="1">{#N/A,#N/A,TRUE,"2432"}</definedName>
    <definedName name="_____New2" localSheetId="11" hidden="1">{"TOTAL",#N/A,FALSE,"A";"FISCAL94",#N/A,FALSE,"A";"FISCAL95",#N/A,FALSE,"A";"FISCAL96",#N/A,FALSE,"A";"misc page",#N/A,FALSE,"A"}</definedName>
    <definedName name="_____New2" hidden="1">{"TOTAL",#N/A,FALSE,"A";"FISCAL94",#N/A,FALSE,"A";"FISCAL95",#N/A,FALSE,"A";"FISCAL96",#N/A,FALSE,"A";"misc page",#N/A,FALSE,"A"}</definedName>
    <definedName name="_____o1" localSheetId="11" hidden="1">{#N/A,#N/A,FALSE,"SUMMARY";#N/A,#N/A,FALSE,"mcsh";#N/A,#N/A,FALSE,"vol&amp;rev";#N/A,#N/A,FALSE,"wkgcap";#N/A,#N/A,FALSE,"DEPR&amp;DT";#N/A,#N/A,FALSE,"ASSETS";#N/A,#N/A,FALSE,"NI&amp;OTH&amp;DIV";#N/A,#N/A,FALSE,"CASHFLOW";#N/A,#N/A,FALSE,"CAPEMPL";#N/A,#N/A,FALSE,"ROCE"}</definedName>
    <definedName name="_____o1" hidden="1">{#N/A,#N/A,FALSE,"SUMMARY";#N/A,#N/A,FALSE,"mcsh";#N/A,#N/A,FALSE,"vol&amp;rev";#N/A,#N/A,FALSE,"wkgcap";#N/A,#N/A,FALSE,"DEPR&amp;DT";#N/A,#N/A,FALSE,"ASSETS";#N/A,#N/A,FALSE,"NI&amp;OTH&amp;DIV";#N/A,#N/A,FALSE,"CASHFLOW";#N/A,#N/A,FALSE,"CAPEMPL";#N/A,#N/A,FALSE,"ROCE"}</definedName>
    <definedName name="_____OLD2" hidden="1">#REF!</definedName>
    <definedName name="_____OMM95"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OMM95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OMM95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OSX2" localSheetId="11" hidden="1">{"Area1",#N/A,FALSE,"OREWACC";"Area2",#N/A,FALSE,"OREWACC"}</definedName>
    <definedName name="_____OSX2" hidden="1">{"Area1",#N/A,FALSE,"OREWACC";"Area2",#N/A,FALSE,"OREWACC"}</definedName>
    <definedName name="_____Q2" localSheetId="11" hidden="1">{#N/A,#N/A,FALSE,"UNIT";#N/A,#N/A,FALSE,"UNIT";#N/A,#N/A,FALSE,"계정"}</definedName>
    <definedName name="_____Q2" hidden="1">{#N/A,#N/A,FALSE,"UNIT";#N/A,#N/A,FALSE,"UNIT";#N/A,#N/A,FALSE,"계정"}</definedName>
    <definedName name="_____Q2_1" localSheetId="11" hidden="1">{#N/A,#N/A,FALSE,"UNIT";#N/A,#N/A,FALSE,"UNIT";#N/A,#N/A,FALSE,"계정"}</definedName>
    <definedName name="_____Q2_1" hidden="1">{#N/A,#N/A,FALSE,"UNIT";#N/A,#N/A,FALSE,"UNIT";#N/A,#N/A,FALSE,"계정"}</definedName>
    <definedName name="_____q3" hidden="1">#REF!</definedName>
    <definedName name="_____R" localSheetId="11" hidden="1">{#N/A,#N/A,FALSE,"Minors";#N/A,#N/A,FALSE,"96CAPREV"}</definedName>
    <definedName name="_____R" hidden="1">{#N/A,#N/A,FALSE,"Minors";#N/A,#N/A,FALSE,"96CAPREV"}</definedName>
    <definedName name="_____rod1" localSheetId="11" hidden="1">{#N/A,#N/A,FALSE,"Projections";#N/A,#N/A,FALSE,"Multiples Valuation";#N/A,#N/A,FALSE,"LBO";#N/A,#N/A,FALSE,"Multiples_Sensitivity";#N/A,#N/A,FALSE,"Summary"}</definedName>
    <definedName name="_____rod1" hidden="1">{#N/A,#N/A,FALSE,"Projections";#N/A,#N/A,FALSE,"Multiples Valuation";#N/A,#N/A,FALSE,"LBO";#N/A,#N/A,FALSE,"Multiples_Sensitivity";#N/A,#N/A,FALSE,"Summary"}</definedName>
    <definedName name="_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rt1" localSheetId="4" hidden="1">{#N/A,#N/A,FALSE,"BS";#N/A,#N/A,FALSE,"IS";#N/A,#N/A,FALSE,"ISYTD";#N/A,#N/A,FALSE,"ARINV";#N/A,#N/A,FALSE,"PPD";#N/A,#N/A,FALSE,"FA";#N/A,#N/A,FALSE,"CAPEXP";#N/A,#N/A,FALSE,"INCTAX";#N/A,#N/A,FALSE,"DEBT";#N/A,#N/A,FALSE,"CFMTH"}</definedName>
    <definedName name="_____rt1" localSheetId="11" hidden="1">{#N/A,#N/A,FALSE,"BS";#N/A,#N/A,FALSE,"IS";#N/A,#N/A,FALSE,"ISYTD";#N/A,#N/A,FALSE,"ARINV";#N/A,#N/A,FALSE,"PPD";#N/A,#N/A,FALSE,"FA";#N/A,#N/A,FALSE,"CAPEXP";#N/A,#N/A,FALSE,"INCTAX";#N/A,#N/A,FALSE,"DEBT";#N/A,#N/A,FALSE,"CFMTH"}</definedName>
    <definedName name="_____rt1" hidden="1">{#N/A,#N/A,FALSE,"BS";#N/A,#N/A,FALSE,"IS";#N/A,#N/A,FALSE,"ISYTD";#N/A,#N/A,FALSE,"ARINV";#N/A,#N/A,FALSE,"PPD";#N/A,#N/A,FALSE,"FA";#N/A,#N/A,FALSE,"CAPEXP";#N/A,#N/A,FALSE,"INCTAX";#N/A,#N/A,FALSE,"DEBT";#N/A,#N/A,FALSE,"CFMTH"}</definedName>
    <definedName name="_____s1" hidden="1">#REF!</definedName>
    <definedName name="_____s2" hidden="1">#REF!</definedName>
    <definedName name="_____s3" hidden="1">#REF!</definedName>
    <definedName name="_____s4" hidden="1">#REF!</definedName>
    <definedName name="_____s5" hidden="1">#REF!</definedName>
    <definedName name="_____s6" hidden="1">#REF!</definedName>
    <definedName name="_____sec3" hidden="1">#REF!</definedName>
    <definedName name="_____sky2" localSheetId="11" hidden="1">{"Summary analysis",#N/A,FALSE,"Total";"OCPH analysis",#N/A,FALSE,"Total";"detail analysis",#N/A,FALSE,"Total"}</definedName>
    <definedName name="_____sky2" hidden="1">{"Summary analysis",#N/A,FALSE,"Total";"OCPH analysis",#N/A,FALSE,"Total";"detail analysis",#N/A,FALSE,"Total"}</definedName>
    <definedName name="_____t1" localSheetId="11" hidden="1">{"bs",#N/A,FALSE,"SCF"}</definedName>
    <definedName name="_____t1" hidden="1">{"bs",#N/A,FALSE,"SCF"}</definedName>
    <definedName name="_____T123456" localSheetId="15" hidden="1">{"COUNT",#N/A,FALSE,"AB"}</definedName>
    <definedName name="_____T123456" localSheetId="11" hidden="1">{"COUNT",#N/A,FALSE,"AB"}</definedName>
    <definedName name="_____T123456" hidden="1">{"COUNT",#N/A,FALSE,"AB"}</definedName>
    <definedName name="_____T12347" localSheetId="11" hidden="1">{"COUNT",#N/A,FALSE,"AB"}</definedName>
    <definedName name="_____T12347" hidden="1">{"COUNT",#N/A,FALSE,"AB"}</definedName>
    <definedName name="___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Tes6" localSheetId="11" hidden="1">{"'SIVA Pricing Model'!$A$1:$F$39"}</definedName>
    <definedName name="_____Tes6" hidden="1">{"'SIVA Pricing Model'!$A$1:$F$39"}</definedName>
    <definedName name="_____var3" localSheetId="4" hidden="1">{"'777'!$A$1:$H$41"}</definedName>
    <definedName name="_____var3" localSheetId="11" hidden="1">{"'777'!$A$1:$H$41"}</definedName>
    <definedName name="_____var3" hidden="1">{"'777'!$A$1:$H$41"}</definedName>
    <definedName name="_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vvv1" localSheetId="4">{"bbtday",#N/A,FALSE,"ban0930";"banksday",#N/A,FALSE,"ban0930";"compday",#N/A,FALSE,"ban0930"}</definedName>
    <definedName name="_____vvv1" localSheetId="11">{"bbtday",#N/A,FALSE,"ban0930";"banksday",#N/A,FALSE,"ban0930";"compday",#N/A,FALSE,"ban0930"}</definedName>
    <definedName name="_____vvv1">{"bbtday",#N/A,FALSE,"ban0930";"banksday",#N/A,FALSE,"ban0930";"compday",#N/A,FALSE,"ban0930"}</definedName>
    <definedName name="_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2" localSheetId="4" hidden="1">{"PVGraph2",#N/A,FALSE,"PV Data"}</definedName>
    <definedName name="_____w2" localSheetId="11" hidden="1">{"PVGraph2",#N/A,FALSE,"PV Data"}</definedName>
    <definedName name="_____w2" hidden="1">{"PVGraph2",#N/A,FALSE,"PV Data"}</definedName>
    <definedName name="_____w3" localSheetId="4" hidden="1">{"PVGraph2",#N/A,FALSE,"PV Data"}</definedName>
    <definedName name="_____w3" localSheetId="11" hidden="1">{"PVGraph2",#N/A,FALSE,"PV Data"}</definedName>
    <definedName name="_____w3" hidden="1">{"PVGraph2",#N/A,FALSE,"PV Data"}</definedName>
    <definedName name="_____wk01">#REF!</definedName>
    <definedName name="_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wrn2" localSheetId="4" hidden="1">{#N/A,#N/A,FALSE,"ASSUMPTIONS";#N/A,#N/A,FALSE,"Valuation Summary";"page1",#N/A,FALSE,"PRESENTATION";"page2",#N/A,FALSE,"PRESENTATION";#N/A,#N/A,FALSE,"ORIGINAL_ROLLBACK"}</definedName>
    <definedName name="_____wrn2" localSheetId="11" hidden="1">{#N/A,#N/A,FALSE,"ASSUMPTIONS";#N/A,#N/A,FALSE,"Valuation Summary";"page1",#N/A,FALSE,"PRESENTATION";"page2",#N/A,FALSE,"PRESENTATION";#N/A,#N/A,FALSE,"ORIGINAL_ROLLBACK"}</definedName>
    <definedName name="_____wrn2" hidden="1">{#N/A,#N/A,FALSE,"ASSUMPTIONS";#N/A,#N/A,FALSE,"Valuation Summary";"page1",#N/A,FALSE,"PRESENTATION";"page2",#N/A,FALSE,"PRESENTATION";#N/A,#N/A,FALSE,"ORIGINAL_ROLLBACK"}</definedName>
    <definedName name="_____wrn21" localSheetId="4" hidden="1">{"Asset Information",#N/A,FALSE,"Asset Information";"Fixed Lease Cost",#N/A,FALSE,"Asset Information";"Maintenance",#N/A,FALSE,"Asset Information";"Depreciation",#N/A,FALSE,"Asset Information"}</definedName>
    <definedName name="_____wrn21" localSheetId="11" hidden="1">{"Asset Information",#N/A,FALSE,"Asset Information";"Fixed Lease Cost",#N/A,FALSE,"Asset Information";"Maintenance",#N/A,FALSE,"Asset Information";"Depreciation",#N/A,FALSE,"Asset Information"}</definedName>
    <definedName name="_____wrn21" hidden="1">{"Asset Information",#N/A,FALSE,"Asset Information";"Fixed Lease Cost",#N/A,FALSE,"Asset Information";"Maintenance",#N/A,FALSE,"Asset Information";"Depreciation",#N/A,FALSE,"Asset Information"}</definedName>
    <definedName name="_____wrn3" localSheetId="4" hidden="1">{#N/A,#N/A,FALSE,"ASSUMPTIONS";#N/A,#N/A,FALSE,"Valuation Summary";"page1",#N/A,FALSE,"PRESENTATION";"page2",#N/A,FALSE,"PRESENTATION";#N/A,#N/A,FALSE,"ORIGINAL_ROLLBACK"}</definedName>
    <definedName name="_____wrn3" localSheetId="11"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x1" localSheetId="4">{"compweek",#N/A,FALSE,"ban0930";"bankweek",#N/A,FALSE,"ban0930"}</definedName>
    <definedName name="_____x1" localSheetId="11">{"compweek",#N/A,FALSE,"ban0930";"bankweek",#N/A,FALSE,"ban0930"}</definedName>
    <definedName name="_____x1">{"compweek",#N/A,FALSE,"ban0930";"bankweek",#N/A,FALSE,"ban0930"}</definedName>
    <definedName name="_____xx1" localSheetId="4" hidden="1">{#N/A,#N/A,FALSE,"CMN_FE"}</definedName>
    <definedName name="_____xx1" localSheetId="11" hidden="1">{#N/A,#N/A,FALSE,"CMN_FE"}</definedName>
    <definedName name="_____xx1" hidden="1">{#N/A,#N/A,FALSE,"CMN_FE"}</definedName>
    <definedName name="_____y1" localSheetId="4">{"bbtday",#N/A,FALSE,"ban0930";"banksday",#N/A,FALSE,"ban0930";"compday",#N/A,FALSE,"ban0930"}</definedName>
    <definedName name="_____y1" localSheetId="11">{"bbtday",#N/A,FALSE,"ban0930";"banksday",#N/A,FALSE,"ban0930";"compday",#N/A,FALSE,"ban0930"}</definedName>
    <definedName name="_____y1">{"bbtday",#N/A,FALSE,"ban0930";"banksday",#N/A,FALSE,"ban0930";"compday",#N/A,FALSE,"ban0930"}</definedName>
    <definedName name="_____y2" localSheetId="4" hidden="1">{"PVGraph2",#N/A,FALSE,"PV Data"}</definedName>
    <definedName name="_____y2" localSheetId="11" hidden="1">{"PVGraph2",#N/A,FALSE,"PV Data"}</definedName>
    <definedName name="_____y2" hidden="1">{"PVGraph2",#N/A,FALSE,"PV Data"}</definedName>
    <definedName name="_____z2" localSheetId="11" hidden="1">{"Sch00",#N/A,FALSE,"1";"Contents",#N/A,FALSE,"1"}</definedName>
    <definedName name="_____z2" hidden="1">{"Sch00",#N/A,FALSE,"1";"Contents",#N/A,FALSE,"1"}</definedName>
    <definedName name="_____z3" localSheetId="11" hidden="1">{"Sch01",#N/A,FALSE,"2";"Sch02",#N/A,FALSE,"2";"Sch03",#N/A,FALSE,"2";"Sch04",#N/A,FALSE,"2";"Sch05",#N/A,FALSE,"2";"Sch06",#N/A,FALSE,"2";"Sch17",#N/A,FALSE,"2";"Sch19",#N/A,FALSE,"2";"Sch20",#N/A,FALSE,"2";"Sch21",#N/A,FALSE,"2";"Sch26",#N/A,FALSE,"2"}</definedName>
    <definedName name="_____z3" hidden="1">{"Sch01",#N/A,FALSE,"2";"Sch02",#N/A,FALSE,"2";"Sch03",#N/A,FALSE,"2";"Sch04",#N/A,FALSE,"2";"Sch05",#N/A,FALSE,"2";"Sch06",#N/A,FALSE,"2";"Sch17",#N/A,FALSE,"2";"Sch19",#N/A,FALSE,"2";"Sch20",#N/A,FALSE,"2";"Sch21",#N/A,FALSE,"2";"Sch26",#N/A,FALSE,"2"}</definedName>
    <definedName name="_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______123Graph_ACHART_1" hidden="1">#REF!</definedName>
    <definedName name="____10______123Graph_ACHART_18" hidden="1">#REF!</definedName>
    <definedName name="____100_____123Graph_BCHART_3" hidden="1">#REF!</definedName>
    <definedName name="____101_____123Graph_BCHART_4" hidden="1">#REF!</definedName>
    <definedName name="____102_____123Graph_BCHART_5" hidden="1">#REF!</definedName>
    <definedName name="____103_____123Graph_BCHART_6" hidden="1">#REF!</definedName>
    <definedName name="____104_____123Graph_BCHART_7" hidden="1">#REF!</definedName>
    <definedName name="____105_____123Graph_BCHART_8" hidden="1">#REF!</definedName>
    <definedName name="____106_____123Graph_CCHART_1" hidden="1">#REF!</definedName>
    <definedName name="____107_____123Graph_CCHART_2" hidden="1">#REF!</definedName>
    <definedName name="____108_____123Graph_CCHART_3" hidden="1">#REF!</definedName>
    <definedName name="____109_____123Graph_CCHART_4" hidden="1">#REF!</definedName>
    <definedName name="____11______123Graph_ACHART_2" hidden="1">#REF!</definedName>
    <definedName name="____110_____123Graph_CCHART_5" hidden="1">#REF!</definedName>
    <definedName name="____111_____123Graph_CCHART_6" hidden="1">#REF!</definedName>
    <definedName name="____112_____123Graph_CCHART_7" hidden="1">#REF!</definedName>
    <definedName name="____113_____123Graph_CCHART_8" hidden="1">#REF!</definedName>
    <definedName name="____114_____123Graph_DCHART_1" hidden="1">#REF!</definedName>
    <definedName name="____115_____123Graph_DCHART_2" hidden="1">#REF!</definedName>
    <definedName name="____116_____123Graph_DCHART_3" hidden="1">#REF!</definedName>
    <definedName name="____117_____123Graph_DCHART_4" hidden="1">#REF!</definedName>
    <definedName name="____118_____123Graph_DCHART_5" hidden="1">#REF!</definedName>
    <definedName name="____119_____123Graph_DCHART_6" hidden="1">#REF!</definedName>
    <definedName name="____12______123Graph_ACHART_3" hidden="1">#REF!</definedName>
    <definedName name="____120_____123Graph_DCHART_7" hidden="1">#REF!</definedName>
    <definedName name="____121_____123Graph_DCHART_8" hidden="1">#REF!</definedName>
    <definedName name="____122_____123Graph_ECHART_1" hidden="1">#REF!</definedName>
    <definedName name="____123_____123Graph_ECHART_2" hidden="1">#REF!</definedName>
    <definedName name="____124_____123Graph_ECHART_3" hidden="1">#REF!</definedName>
    <definedName name="____125_____123Graph_ECHART_4" hidden="1">#REF!</definedName>
    <definedName name="____126_____123Graph_ECHART_5" hidden="1">#REF!</definedName>
    <definedName name="____127_____123Graph_ECHART_6" hidden="1">#REF!</definedName>
    <definedName name="____128_____123Graph_ECHART_7" hidden="1">#REF!</definedName>
    <definedName name="____129_____123Graph_ECHART_8" hidden="1">#REF!</definedName>
    <definedName name="____13______123Graph_ACHART_4" hidden="1">#REF!</definedName>
    <definedName name="____130_____123Graph_FCHART_1" hidden="1">#REF!</definedName>
    <definedName name="____131_____123Graph_FCHART_2" hidden="1">#REF!</definedName>
    <definedName name="____132_____123Graph_FCHART_3" hidden="1">#REF!</definedName>
    <definedName name="____133_____123Graph_FCHART_4" hidden="1">#REF!</definedName>
    <definedName name="____134_____123Graph_FCHART_6" hidden="1">#REF!</definedName>
    <definedName name="____135_____123Graph_FCHART_7" hidden="1">#REF!</definedName>
    <definedName name="____136_____123Graph_FCHART_8" hidden="1">#REF!</definedName>
    <definedName name="____137_____123Graph_XCHART_1" hidden="1">#REF!</definedName>
    <definedName name="____138_____123Graph_XCHART_10" hidden="1">#REF!</definedName>
    <definedName name="____139_____123Graph_XCHART_11" hidden="1">#REF!</definedName>
    <definedName name="____14______123Graph_ACHART_5" hidden="1">#REF!</definedName>
    <definedName name="____140_____123Graph_XCHART_12" hidden="1">#REF!</definedName>
    <definedName name="____141_____123Graph_XCHART_13" hidden="1">#REF!</definedName>
    <definedName name="____142_____123Graph_XCHART_14" hidden="1">#REF!</definedName>
    <definedName name="____143_____123Graph_XCHART_15" hidden="1">#REF!</definedName>
    <definedName name="____144_____123Graph_XCHART_16" hidden="1">#REF!</definedName>
    <definedName name="____145_____123Graph_XCHART_17" hidden="1">#REF!</definedName>
    <definedName name="____146_____123Graph_XCHART_18" hidden="1">#REF!</definedName>
    <definedName name="____147_____123Graph_XCHART_2" hidden="1">#REF!</definedName>
    <definedName name="____148_____123Graph_XCHART_3" hidden="1">#REF!</definedName>
    <definedName name="____149_____123Graph_XCHART_4" hidden="1">#REF!</definedName>
    <definedName name="____15______123Graph_ACHART_6" hidden="1">#REF!</definedName>
    <definedName name="____150_____123Graph_XCHART_5" hidden="1">#REF!</definedName>
    <definedName name="____151_____123Graph_XCHART_6" hidden="1">#REF!</definedName>
    <definedName name="____152_____123Graph_XCHART_7" hidden="1">#REF!</definedName>
    <definedName name="____153_____123Graph_XCHART_8" hidden="1">#REF!</definedName>
    <definedName name="____154_____123Graph_XCHART_9" hidden="1">#REF!</definedName>
    <definedName name="____155____123Graph_ACHART_1" hidden="1">#REF!</definedName>
    <definedName name="____156____123Graph_ACHART_10" hidden="1">#REF!</definedName>
    <definedName name="____157____123Graph_ACHART_11" hidden="1">#REF!</definedName>
    <definedName name="____158____123Graph_ACHART_12" hidden="1">#REF!</definedName>
    <definedName name="____159____123Graph_ACHART_13" hidden="1">#REF!</definedName>
    <definedName name="____16______123Graph_ACHART_7" hidden="1">#REF!</definedName>
    <definedName name="____160____123Graph_ACHART_14" hidden="1">#REF!</definedName>
    <definedName name="____161____123Graph_ACHART_15" hidden="1">#REF!</definedName>
    <definedName name="____162____123Graph_ACHART_16" hidden="1">#REF!</definedName>
    <definedName name="____163____123Graph_ACHART_17" hidden="1">#REF!</definedName>
    <definedName name="____164____123Graph_ACHART_18" hidden="1">#REF!</definedName>
    <definedName name="____165____123Graph_ACHART_2" hidden="1">#REF!</definedName>
    <definedName name="____166____123Graph_ACHART_3" hidden="1">#REF!</definedName>
    <definedName name="____167____123Graph_ACHART_4" hidden="1">#REF!</definedName>
    <definedName name="____168____123Graph_ACHART_5" hidden="1">#REF!</definedName>
    <definedName name="____169____123Graph_ACHART_6" hidden="1">#REF!</definedName>
    <definedName name="____17______123Graph_ACHART_8" hidden="1">#REF!</definedName>
    <definedName name="____170____123Graph_ACHART_7" hidden="1">#REF!</definedName>
    <definedName name="____171____123Graph_ACHART_8" hidden="1">#REF!</definedName>
    <definedName name="____172____123Graph_ACHART_9" hidden="1">#REF!</definedName>
    <definedName name="____173____123Graph_BCHART_1" hidden="1">#REF!</definedName>
    <definedName name="____174____123Graph_BCHART_17" hidden="1">#REF!</definedName>
    <definedName name="____175____123Graph_BCHART_18" hidden="1">#REF!</definedName>
    <definedName name="____176____123Graph_BCHART_2" hidden="1">#REF!</definedName>
    <definedName name="____177____123Graph_BCHART_3" hidden="1">#REF!</definedName>
    <definedName name="____178____123Graph_BCHART_4" hidden="1">#REF!</definedName>
    <definedName name="____179____123Graph_BCHART_5" hidden="1">#REF!</definedName>
    <definedName name="____18______123Graph_ACHART_9" hidden="1">#REF!</definedName>
    <definedName name="____180____123Graph_BCHART_6" hidden="1">#REF!</definedName>
    <definedName name="____181____123Graph_BCHART_7" hidden="1">#REF!</definedName>
    <definedName name="____182____123Graph_BCHART_8" hidden="1">#REF!</definedName>
    <definedName name="____183____123Graph_CCHART_1" hidden="1">#REF!</definedName>
    <definedName name="____184____123Graph_CCHART_2" hidden="1">#REF!</definedName>
    <definedName name="____185____123Graph_CCHART_3" hidden="1">#REF!</definedName>
    <definedName name="____186____123Graph_CCHART_4" hidden="1">#REF!</definedName>
    <definedName name="____187____123Graph_CCHART_5" hidden="1">#REF!</definedName>
    <definedName name="____188____123Graph_CCHART_6" hidden="1">#REF!</definedName>
    <definedName name="____189____123Graph_CCHART_7" hidden="1">#REF!</definedName>
    <definedName name="____19______123Graph_BCHART_1" hidden="1">#REF!</definedName>
    <definedName name="____190____123Graph_CCHART_8" hidden="1">#REF!</definedName>
    <definedName name="____191____123Graph_DCHART_1" hidden="1">#REF!</definedName>
    <definedName name="____192____123Graph_DCHART_2" hidden="1">#REF!</definedName>
    <definedName name="____193____123Graph_DCHART_3" hidden="1">#REF!</definedName>
    <definedName name="____194____123Graph_DCHART_4" hidden="1">#REF!</definedName>
    <definedName name="____195____123Graph_DCHART_5" hidden="1">#REF!</definedName>
    <definedName name="____196____123Graph_DCHART_6" hidden="1">#REF!</definedName>
    <definedName name="____197____123Graph_DCHART_7" hidden="1">#REF!</definedName>
    <definedName name="____198____123Graph_DCHART_8" hidden="1">#REF!</definedName>
    <definedName name="____199____123Graph_ECHART_1" hidden="1">#REF!</definedName>
    <definedName name="____2______123Graph_ACHART_10" hidden="1">#REF!</definedName>
    <definedName name="____20______123Graph_BCHART_17" hidden="1">#REF!</definedName>
    <definedName name="____200____123Graph_ECHART_2" hidden="1">#REF!</definedName>
    <definedName name="____201____123Graph_ECHART_3" hidden="1">#REF!</definedName>
    <definedName name="____202____123Graph_ECHART_4" hidden="1">#REF!</definedName>
    <definedName name="____203____123Graph_ECHART_5" hidden="1">#REF!</definedName>
    <definedName name="____204____123Graph_ECHART_6" hidden="1">#REF!</definedName>
    <definedName name="____205____123Graph_ECHART_7" hidden="1">#REF!</definedName>
    <definedName name="____206____123Graph_ECHART_8" hidden="1">#REF!</definedName>
    <definedName name="____207____123Graph_FCHART_1" hidden="1">#REF!</definedName>
    <definedName name="____208____123Graph_FCHART_2" hidden="1">#REF!</definedName>
    <definedName name="____209____123Graph_FCHART_3" hidden="1">#REF!</definedName>
    <definedName name="____21______123Graph_BCHART_18" hidden="1">#REF!</definedName>
    <definedName name="____210____123Graph_FCHART_4" hidden="1">#REF!</definedName>
    <definedName name="____211____123Graph_FCHART_6" hidden="1">#REF!</definedName>
    <definedName name="____212____123Graph_FCHART_7" hidden="1">#REF!</definedName>
    <definedName name="____213____123Graph_FCHART_8" hidden="1">#REF!</definedName>
    <definedName name="____214____123Graph_XCHART_1" hidden="1">#REF!</definedName>
    <definedName name="____215____123Graph_XCHART_10" hidden="1">#REF!</definedName>
    <definedName name="____216____123Graph_XCHART_11" hidden="1">#REF!</definedName>
    <definedName name="____217____123Graph_XCHART_12" hidden="1">#REF!</definedName>
    <definedName name="____218____123Graph_XCHART_13" hidden="1">#REF!</definedName>
    <definedName name="____219____123Graph_XCHART_14" hidden="1">#REF!</definedName>
    <definedName name="____22______123Graph_BCHART_2" hidden="1">#REF!</definedName>
    <definedName name="____220____123Graph_XCHART_15" hidden="1">#REF!</definedName>
    <definedName name="____221____123Graph_XCHART_16" hidden="1">#REF!</definedName>
    <definedName name="____222____123Graph_XCHART_17" hidden="1">#REF!</definedName>
    <definedName name="____223____123Graph_XCHART_18" hidden="1">#REF!</definedName>
    <definedName name="____224____123Graph_XCHART_2" hidden="1">#REF!</definedName>
    <definedName name="____225____123Graph_XCHART_3" hidden="1">#REF!</definedName>
    <definedName name="____226____123Graph_XCHART_4" hidden="1">#REF!</definedName>
    <definedName name="____227____123Graph_XCHART_5" hidden="1">#REF!</definedName>
    <definedName name="____228____123Graph_XCHART_6" hidden="1">#REF!</definedName>
    <definedName name="____229____123Graph_XCHART_7" hidden="1">#REF!</definedName>
    <definedName name="____23______123Graph_BCHART_3" hidden="1">#REF!</definedName>
    <definedName name="____230____123Graph_XCHART_8" hidden="1">#REF!</definedName>
    <definedName name="____231____123Graph_XCHART_9" hidden="1">#REF!</definedName>
    <definedName name="____232___123Graph_ACHART_1" hidden="1">#REF!</definedName>
    <definedName name="____233___123Graph_ACHART_10" hidden="1">#REF!</definedName>
    <definedName name="____234___123Graph_ACHART_11" hidden="1">#REF!</definedName>
    <definedName name="____235___123Graph_ACHART_12" hidden="1">#REF!</definedName>
    <definedName name="____236___123Graph_ACHART_13" hidden="1">#REF!</definedName>
    <definedName name="____237___123Graph_ACHART_14" hidden="1">#REF!</definedName>
    <definedName name="____238___123Graph_ACHART_15" hidden="1">#REF!</definedName>
    <definedName name="____239___123Graph_ACHART_16" hidden="1">#REF!</definedName>
    <definedName name="____24______123Graph_BCHART_4" hidden="1">#REF!</definedName>
    <definedName name="____240___123Graph_ACHART_17" hidden="1">#REF!</definedName>
    <definedName name="____241___123Graph_ACHART_18" hidden="1">#REF!</definedName>
    <definedName name="____242___123Graph_ACHART_2" hidden="1">#REF!</definedName>
    <definedName name="____243___123Graph_ACHART_3" hidden="1">#REF!</definedName>
    <definedName name="____244___123Graph_ACHART_4" hidden="1">#REF!</definedName>
    <definedName name="____245___123Graph_ACHART_5" hidden="1">#REF!</definedName>
    <definedName name="____246___123Graph_ACHART_6" hidden="1">#REF!</definedName>
    <definedName name="____247___123Graph_ACHART_7" hidden="1">#REF!</definedName>
    <definedName name="____248___123Graph_ACHART_8" hidden="1">#REF!</definedName>
    <definedName name="____249___123Graph_ACHART_9" hidden="1">#REF!</definedName>
    <definedName name="____25______123Graph_BCHART_5" hidden="1">#REF!</definedName>
    <definedName name="____250___123Graph_BCHART_1" hidden="1">#REF!</definedName>
    <definedName name="____251___123Graph_BCHART_17" hidden="1">#REF!</definedName>
    <definedName name="____252___123Graph_BCHART_18" hidden="1">#REF!</definedName>
    <definedName name="____253___123Graph_BCHART_2" hidden="1">#REF!</definedName>
    <definedName name="____254___123Graph_BCHART_3" hidden="1">#REF!</definedName>
    <definedName name="____255___123Graph_BCHART_4" hidden="1">#REF!</definedName>
    <definedName name="____256___123Graph_BCHART_5" hidden="1">#REF!</definedName>
    <definedName name="____257___123Graph_BCHART_6" hidden="1">#REF!</definedName>
    <definedName name="____258___123Graph_BCHART_7" hidden="1">#REF!</definedName>
    <definedName name="____259___123Graph_BCHART_8" hidden="1">#REF!</definedName>
    <definedName name="____26______123Graph_BCHART_6" hidden="1">#REF!</definedName>
    <definedName name="____260___123Graph_CCHART_1" hidden="1">#REF!</definedName>
    <definedName name="____261___123Graph_CCHART_2" hidden="1">#REF!</definedName>
    <definedName name="____262___123Graph_CCHART_3" hidden="1">#REF!</definedName>
    <definedName name="____263___123Graph_CCHART_4" hidden="1">#REF!</definedName>
    <definedName name="____264___123Graph_CCHART_5" hidden="1">#REF!</definedName>
    <definedName name="____265___123Graph_CCHART_6" hidden="1">#REF!</definedName>
    <definedName name="____266___123Graph_CCHART_7" hidden="1">#REF!</definedName>
    <definedName name="____267___123Graph_CCHART_8" hidden="1">#REF!</definedName>
    <definedName name="____268___123Graph_DCHART_1" hidden="1">#REF!</definedName>
    <definedName name="____269___123Graph_DCHART_2" hidden="1">#REF!</definedName>
    <definedName name="____27______123Graph_BCHART_7" hidden="1">#REF!</definedName>
    <definedName name="____270___123Graph_DCHART_3" hidden="1">#REF!</definedName>
    <definedName name="____271___123Graph_DCHART_4" hidden="1">#REF!</definedName>
    <definedName name="____272___123Graph_DCHART_5" hidden="1">#REF!</definedName>
    <definedName name="____273___123Graph_DCHART_6" hidden="1">#REF!</definedName>
    <definedName name="____274___123Graph_DCHART_7" hidden="1">#REF!</definedName>
    <definedName name="____275___123Graph_DCHART_8" hidden="1">#REF!</definedName>
    <definedName name="____276___123Graph_ECHART_1" hidden="1">#REF!</definedName>
    <definedName name="____277___123Graph_ECHART_2" hidden="1">#REF!</definedName>
    <definedName name="____278___123Graph_ECHART_3" hidden="1">#REF!</definedName>
    <definedName name="____279___123Graph_ECHART_4" hidden="1">#REF!</definedName>
    <definedName name="____28______123Graph_BCHART_8" hidden="1">#REF!</definedName>
    <definedName name="____280___123Graph_ECHART_5" hidden="1">#REF!</definedName>
    <definedName name="____281___123Graph_ECHART_6" hidden="1">#REF!</definedName>
    <definedName name="____282___123Graph_ECHART_7" hidden="1">#REF!</definedName>
    <definedName name="____283___123Graph_ECHART_8" hidden="1">#REF!</definedName>
    <definedName name="____284___123Graph_FCHART_1" hidden="1">#REF!</definedName>
    <definedName name="____285___123Graph_FCHART_2" hidden="1">#REF!</definedName>
    <definedName name="____286___123Graph_FCHART_3" hidden="1">#REF!</definedName>
    <definedName name="____287___123Graph_FCHART_4" hidden="1">#REF!</definedName>
    <definedName name="____288___123Graph_FCHART_6" hidden="1">#REF!</definedName>
    <definedName name="____289___123Graph_FCHART_7" hidden="1">#REF!</definedName>
    <definedName name="____29______123Graph_CCHART_1" hidden="1">#REF!</definedName>
    <definedName name="____290___123Graph_FCHART_8" hidden="1">#REF!</definedName>
    <definedName name="____291___123Graph_XCHART_1" hidden="1">#REF!</definedName>
    <definedName name="____292___123Graph_XCHART_10" hidden="1">#REF!</definedName>
    <definedName name="____293___123Graph_XCHART_11" hidden="1">#REF!</definedName>
    <definedName name="____294___123Graph_XCHART_12" hidden="1">#REF!</definedName>
    <definedName name="____295___123Graph_XCHART_13" hidden="1">#REF!</definedName>
    <definedName name="____296___123Graph_XCHART_14" hidden="1">#REF!</definedName>
    <definedName name="____297___123Graph_XCHART_15" hidden="1">#REF!</definedName>
    <definedName name="____298___123Graph_XCHART_16" hidden="1">#REF!</definedName>
    <definedName name="____299___123Graph_XCHART_17" hidden="1">#REF!</definedName>
    <definedName name="____3______123Graph_ACHART_11" hidden="1">#REF!</definedName>
    <definedName name="____30______123Graph_CCHART_2" hidden="1">#REF!</definedName>
    <definedName name="____300___123Graph_XCHART_18" hidden="1">#REF!</definedName>
    <definedName name="____301___123Graph_XCHART_2" hidden="1">#REF!</definedName>
    <definedName name="____302___123Graph_XCHART_3" hidden="1">#REF!</definedName>
    <definedName name="____303___123Graph_XCHART_4" hidden="1">#REF!</definedName>
    <definedName name="____304___123Graph_XCHART_5" hidden="1">#REF!</definedName>
    <definedName name="____305___123Graph_XCHART_6" hidden="1">#REF!</definedName>
    <definedName name="____306___123Graph_XCHART_7" hidden="1">#REF!</definedName>
    <definedName name="____307___123Graph_XCHART_8" hidden="1">#REF!</definedName>
    <definedName name="____308___123Graph_XCHART_9" hidden="1">#REF!</definedName>
    <definedName name="____31______123Graph_CCHART_3" hidden="1">#REF!</definedName>
    <definedName name="____32______123Graph_CCHART_4" hidden="1">#REF!</definedName>
    <definedName name="____33______123Graph_CCHART_5" hidden="1">#REF!</definedName>
    <definedName name="____34______123Graph_CCHART_6" hidden="1">#REF!</definedName>
    <definedName name="____35______123Graph_CCHART_7" hidden="1">#REF!</definedName>
    <definedName name="____36______123Graph_CCHART_8" hidden="1">#REF!</definedName>
    <definedName name="____37______123Graph_DCHART_1" hidden="1">#REF!</definedName>
    <definedName name="____38______123Graph_DCHART_2" hidden="1">#REF!</definedName>
    <definedName name="____39______123Graph_DCHART_3" hidden="1">#REF!</definedName>
    <definedName name="____4______123Graph_ACHART_12" hidden="1">#REF!</definedName>
    <definedName name="____40______123Graph_DCHART_4" hidden="1">#REF!</definedName>
    <definedName name="____41______123Graph_DCHART_5" hidden="1">#REF!</definedName>
    <definedName name="____42______123Graph_DCHART_6" hidden="1">#REF!</definedName>
    <definedName name="____43______123Graph_DCHART_7" hidden="1">#REF!</definedName>
    <definedName name="____44______123Graph_DCHART_8" hidden="1">#REF!</definedName>
    <definedName name="____45______123Graph_ECHART_1" hidden="1">#REF!</definedName>
    <definedName name="____46______123Graph_ECHART_2" hidden="1">#REF!</definedName>
    <definedName name="____47______123Graph_ECHART_3" hidden="1">#REF!</definedName>
    <definedName name="____48______123Graph_ECHART_4" hidden="1">#REF!</definedName>
    <definedName name="____49______123Graph_ECHART_5" hidden="1">#REF!</definedName>
    <definedName name="____5______123Graph_ACHART_13" hidden="1">#REF!</definedName>
    <definedName name="____50______123Graph_ECHART_6" hidden="1">#REF!</definedName>
    <definedName name="____51______123Graph_ECHART_7" hidden="1">#REF!</definedName>
    <definedName name="____52______123Graph_ECHART_8" hidden="1">#REF!</definedName>
    <definedName name="____53______123Graph_FCHART_1" hidden="1">#REF!</definedName>
    <definedName name="____54______123Graph_FCHART_2" hidden="1">#REF!</definedName>
    <definedName name="____55______123Graph_FCHART_3" hidden="1">#REF!</definedName>
    <definedName name="____56______123Graph_FCHART_4" hidden="1">#REF!</definedName>
    <definedName name="____57______123Graph_FCHART_6" hidden="1">#REF!</definedName>
    <definedName name="____58______123Graph_FCHART_7" hidden="1">#REF!</definedName>
    <definedName name="____59______123Graph_FCHART_8" hidden="1">#REF!</definedName>
    <definedName name="____6______123Graph_ACHART_14" hidden="1">#REF!</definedName>
    <definedName name="____60______123Graph_XCHART_1" hidden="1">#REF!</definedName>
    <definedName name="____61______123Graph_XCHART_10" hidden="1">#REF!</definedName>
    <definedName name="____62______123Graph_XCHART_11" hidden="1">#REF!</definedName>
    <definedName name="____63______123Graph_XCHART_12" hidden="1">#REF!</definedName>
    <definedName name="____64______123Graph_XCHART_13" hidden="1">#REF!</definedName>
    <definedName name="____65______123Graph_XCHART_14" hidden="1">#REF!</definedName>
    <definedName name="____66______123Graph_XCHART_15" hidden="1">#REF!</definedName>
    <definedName name="____67______123Graph_XCHART_16" hidden="1">#REF!</definedName>
    <definedName name="____68______123Graph_XCHART_17" hidden="1">#REF!</definedName>
    <definedName name="____69______123Graph_XCHART_18" hidden="1">#REF!</definedName>
    <definedName name="____7______123Graph_ACHART_15" hidden="1">#REF!</definedName>
    <definedName name="____70______123Graph_XCHART_2" hidden="1">#REF!</definedName>
    <definedName name="____71______123Graph_XCHART_3" hidden="1">#REF!</definedName>
    <definedName name="____72______123Graph_XCHART_4" hidden="1">#REF!</definedName>
    <definedName name="____73______123Graph_XCHART_5" hidden="1">#REF!</definedName>
    <definedName name="____74______123Graph_XCHART_6" hidden="1">#REF!</definedName>
    <definedName name="____75______123Graph_XCHART_7" hidden="1">#REF!</definedName>
    <definedName name="____76______123Graph_XCHART_8" hidden="1">#REF!</definedName>
    <definedName name="____77______123Graph_XCHART_9" hidden="1">#REF!</definedName>
    <definedName name="____78_____123Graph_ACHART_1" hidden="1">#REF!</definedName>
    <definedName name="____79_____123Graph_ACHART_10" hidden="1">#REF!</definedName>
    <definedName name="____8______123Graph_ACHART_16" hidden="1">#REF!</definedName>
    <definedName name="____80_____123Graph_ACHART_11" hidden="1">#REF!</definedName>
    <definedName name="____81_____123Graph_ACHART_12" hidden="1">#REF!</definedName>
    <definedName name="____82_____123Graph_ACHART_13" hidden="1">#REF!</definedName>
    <definedName name="____83_____123Graph_ACHART_14" hidden="1">#REF!</definedName>
    <definedName name="____84_____123Graph_ACHART_15" hidden="1">#REF!</definedName>
    <definedName name="____85_____123Graph_ACHART_16" hidden="1">#REF!</definedName>
    <definedName name="____86_____123Graph_ACHART_17" hidden="1">#REF!</definedName>
    <definedName name="____87_____123Graph_ACHART_18" hidden="1">#REF!</definedName>
    <definedName name="____88_____123Graph_ACHART_2" hidden="1">#REF!</definedName>
    <definedName name="____89_____123Graph_ACHART_3" hidden="1">#REF!</definedName>
    <definedName name="____9______123Graph_ACHART_17" hidden="1">#REF!</definedName>
    <definedName name="____90_____123Graph_ACHART_4" hidden="1">#REF!</definedName>
    <definedName name="____91_____123Graph_ACHART_5" hidden="1">#REF!</definedName>
    <definedName name="____92_____123Graph_ACHART_6" hidden="1">#REF!</definedName>
    <definedName name="____93_____123Graph_ACHART_7" hidden="1">#REF!</definedName>
    <definedName name="____94_____123Graph_ACHART_8" hidden="1">#REF!</definedName>
    <definedName name="____95_____123Graph_ACHART_9" hidden="1">#REF!</definedName>
    <definedName name="____96_____123Graph_BCHART_1" hidden="1">#REF!</definedName>
    <definedName name="____97_____123Graph_BCHART_17" hidden="1">#REF!</definedName>
    <definedName name="____98_____123Graph_BCHART_18" hidden="1">#REF!</definedName>
    <definedName name="____99_____123Graph_BCHART_2" hidden="1">#REF!</definedName>
    <definedName name="____A2" localSheetId="11" hidden="1">{"PAGE1",#N/A,FALSE,"BID (3)";"PAGE2",#N/A,FALSE,"BID (3)"}</definedName>
    <definedName name="____A2" hidden="1">{"PAGE1",#N/A,FALSE,"BID (3)";"PAGE2",#N/A,FALSE,"BID (3)"}</definedName>
    <definedName name="____a3"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a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a3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a3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_A4" localSheetId="11" hidden="1">{"PAGE1",#N/A,FALSE,"BID (3)";"PAGE2",#N/A,FALSE,"BID (3)"}</definedName>
    <definedName name="____A4" hidden="1">{"PAGE1",#N/A,FALSE,"BID (3)";"PAGE2",#N/A,FALSE,"BID (3)"}</definedName>
    <definedName name="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ct1" localSheetId="11" hidden="1">{#N/A,#N/A,FALSE,"Hoja10";#N/A,#N/A,FALSE,"Hoja9";#N/A,#N/A,FALSE,"Hoja8";#N/A,#N/A,FALSE,"Hoja7";#N/A,#N/A,FALSE,"Hoja6";#N/A,#N/A,FALSE,"Hoja5";#N/A,#N/A,FALSE,"Hoja4";#N/A,#N/A,FALSE,"Hoja2";#N/A,#N/A,FALSE,"Hoja3";#N/A,#N/A,FALSE,"HOJA1";#N/A,#N/A,FALSE,"CashFlow";#N/A,#N/A,FALSE,"FinStmts"}</definedName>
    <definedName name="____act1" hidden="1">{#N/A,#N/A,FALSE,"Hoja10";#N/A,#N/A,FALSE,"Hoja9";#N/A,#N/A,FALSE,"Hoja8";#N/A,#N/A,FALSE,"Hoja7";#N/A,#N/A,FALSE,"Hoja6";#N/A,#N/A,FALSE,"Hoja5";#N/A,#N/A,FALSE,"Hoja4";#N/A,#N/A,FALSE,"Hoja2";#N/A,#N/A,FALSE,"Hoja3";#N/A,#N/A,FALSE,"HOJA1";#N/A,#N/A,FALSE,"CashFlow";#N/A,#N/A,FALSE,"FinStmts"}</definedName>
    <definedName name="____act1_1" localSheetId="11" hidden="1">{#N/A,#N/A,FALSE,"Hoja10";#N/A,#N/A,FALSE,"Hoja9";#N/A,#N/A,FALSE,"Hoja8";#N/A,#N/A,FALSE,"Hoja7";#N/A,#N/A,FALSE,"Hoja6";#N/A,#N/A,FALSE,"Hoja5";#N/A,#N/A,FALSE,"Hoja4";#N/A,#N/A,FALSE,"Hoja2";#N/A,#N/A,FALSE,"Hoja3";#N/A,#N/A,FALSE,"HOJA1";#N/A,#N/A,FALSE,"CashFlow";#N/A,#N/A,FALSE,"FinStmts"}</definedName>
    <definedName name="____act1_1" hidden="1">{#N/A,#N/A,FALSE,"Hoja10";#N/A,#N/A,FALSE,"Hoja9";#N/A,#N/A,FALSE,"Hoja8";#N/A,#N/A,FALSE,"Hoja7";#N/A,#N/A,FALSE,"Hoja6";#N/A,#N/A,FALSE,"Hoja5";#N/A,#N/A,FALSE,"Hoja4";#N/A,#N/A,FALSE,"Hoja2";#N/A,#N/A,FALSE,"Hoja3";#N/A,#N/A,FALSE,"HOJA1";#N/A,#N/A,FALSE,"CashFlow";#N/A,#N/A,FALSE,"FinStmts"}</definedName>
    <definedName name="____ae2" localSheetId="11" hidden="1">{"'Inventory &amp; Anal-Cur Wkbk'!$A$7:$AP$71"}</definedName>
    <definedName name="____ae2" hidden="1">{"'Inventory &amp; Anal-Cur Wkbk'!$A$7:$AP$71"}</definedName>
    <definedName name="___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bus2" localSheetId="11" hidden="1">{#N/A,#N/A,FALSE,"Hoja10";#N/A,#N/A,FALSE,"Hoja9";#N/A,#N/A,FALSE,"Hoja8";#N/A,#N/A,FALSE,"Hoja7";#N/A,#N/A,FALSE,"Hoja6";#N/A,#N/A,FALSE,"Hoja5";#N/A,#N/A,FALSE,"Hoja4";#N/A,#N/A,FALSE,"Hoja2";#N/A,#N/A,FALSE,"Hoja3";#N/A,#N/A,FALSE,"HOJA1";#N/A,#N/A,FALSE,"CashFlow";#N/A,#N/A,FALSE,"FinStmts"}</definedName>
    <definedName name="____bus2" hidden="1">{#N/A,#N/A,FALSE,"Hoja10";#N/A,#N/A,FALSE,"Hoja9";#N/A,#N/A,FALSE,"Hoja8";#N/A,#N/A,FALSE,"Hoja7";#N/A,#N/A,FALSE,"Hoja6";#N/A,#N/A,FALSE,"Hoja5";#N/A,#N/A,FALSE,"Hoja4";#N/A,#N/A,FALSE,"Hoja2";#N/A,#N/A,FALSE,"Hoja3";#N/A,#N/A,FALSE,"HOJA1";#N/A,#N/A,FALSE,"CashFlow";#N/A,#N/A,FALSE,"FinStmts"}</definedName>
    <definedName name="____bus2_1" localSheetId="11" hidden="1">{#N/A,#N/A,FALSE,"Hoja10";#N/A,#N/A,FALSE,"Hoja9";#N/A,#N/A,FALSE,"Hoja8";#N/A,#N/A,FALSE,"Hoja7";#N/A,#N/A,FALSE,"Hoja6";#N/A,#N/A,FALSE,"Hoja5";#N/A,#N/A,FALSE,"Hoja4";#N/A,#N/A,FALSE,"Hoja2";#N/A,#N/A,FALSE,"Hoja3";#N/A,#N/A,FALSE,"HOJA1";#N/A,#N/A,FALSE,"CashFlow";#N/A,#N/A,FALSE,"FinStmts"}</definedName>
    <definedName name="____bus2_1" hidden="1">{#N/A,#N/A,FALSE,"Hoja10";#N/A,#N/A,FALSE,"Hoja9";#N/A,#N/A,FALSE,"Hoja8";#N/A,#N/A,FALSE,"Hoja7";#N/A,#N/A,FALSE,"Hoja6";#N/A,#N/A,FALSE,"Hoja5";#N/A,#N/A,FALSE,"Hoja4";#N/A,#N/A,FALSE,"Hoja2";#N/A,#N/A,FALSE,"Hoja3";#N/A,#N/A,FALSE,"HOJA1";#N/A,#N/A,FALSE,"CashFlow";#N/A,#N/A,FALSE,"FinStmts"}</definedName>
    <definedName name="_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CVK6712" localSheetId="11" hidden="1">{#N/A,#N/A,FALSE,"UNIT";#N/A,#N/A,FALSE,"UNIT";#N/A,#N/A,FALSE,"계정"}</definedName>
    <definedName name="____CVK6712" hidden="1">{#N/A,#N/A,FALSE,"UNIT";#N/A,#N/A,FALSE,"UNIT";#N/A,#N/A,FALSE,"계정"}</definedName>
    <definedName name="____CVK6712_1" localSheetId="11" hidden="1">{#N/A,#N/A,FALSE,"UNIT";#N/A,#N/A,FALSE,"UNIT";#N/A,#N/A,FALSE,"계정"}</definedName>
    <definedName name="____CVK6712_1" hidden="1">{#N/A,#N/A,FALSE,"UNIT";#N/A,#N/A,FALSE,"UNIT";#N/A,#N/A,FALSE,"계정"}</definedName>
    <definedName name="____D33" localSheetId="11" hidden="1">{"Olk by Qtr Full",#N/A,FALSE,"Tot PalmPalm";"Olk by Qtr Full",#N/A,FALSE,"Tot Device";"Olk by Qtr Full",#N/A,FALSE,"Platform";"Olk by Qtr Full",#N/A,FALSE,"Palm.Net";"Olk by Qtr Full",#N/A,FALSE,"Elim"}</definedName>
    <definedName name="____D33" hidden="1">{"Olk by Qtr Full",#N/A,FALSE,"Tot PalmPalm";"Olk by Qtr Full",#N/A,FALSE,"Tot Device";"Olk by Qtr Full",#N/A,FALSE,"Platform";"Olk by Qtr Full",#N/A,FALSE,"Palm.Net";"Olk by Qtr Full",#N/A,FALSE,"Elim"}</definedName>
    <definedName name="____DCF2" localSheetId="11" hidden="1">{#N/A,#N/A,TRUE,"DCF Summary (2)";#N/A,#N/A,TRUE,"DCF Summary";#N/A,"Middle Case Drivers",TRUE,"DCF"}</definedName>
    <definedName name="____DCF2" hidden="1">{#N/A,#N/A,TRUE,"DCF Summary (2)";#N/A,#N/A,TRUE,"DCF Summary";#N/A,"Middle Case Drivers",TRUE,"DCF"}</definedName>
    <definedName name="____dd2" localSheetId="11" hidden="1">{"Summary analysis",#N/A,FALSE,"Total";"OCPH analysis",#N/A,FALSE,"Total";"detail analysis",#N/A,FALSE,"Total"}</definedName>
    <definedName name="____dd2" hidden="1">{"Summary analysis",#N/A,FALSE,"Total";"OCPH analysis",#N/A,FALSE,"Total";"detail analysis",#N/A,FALSE,"Total"}</definedName>
    <definedName name="___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eva2" localSheetId="11" hidden="1">{"DCF",#N/A,FALSE,"CF"}</definedName>
    <definedName name="____eva2" hidden="1">{"DCF",#N/A,FALSE,"CF"}</definedName>
    <definedName name="____eva2_1" localSheetId="11" hidden="1">{"DCF",#N/A,FALSE,"CF"}</definedName>
    <definedName name="____eva2_1" hidden="1">{"DCF",#N/A,FALSE,"CF"}</definedName>
    <definedName name="____eva2_2" localSheetId="11" hidden="1">{"DCF",#N/A,FALSE,"CF"}</definedName>
    <definedName name="____eva2_2" hidden="1">{"DCF",#N/A,FALSE,"CF"}</definedName>
    <definedName name="____eva2_3" localSheetId="11" hidden="1">{"DCF",#N/A,FALSE,"CF"}</definedName>
    <definedName name="____eva2_3" hidden="1">{"DCF",#N/A,FALSE,"CF"}</definedName>
    <definedName name="____eva2_4" localSheetId="11" hidden="1">{"DCF",#N/A,FALSE,"CF"}</definedName>
    <definedName name="____eva2_4" hidden="1">{"DCF",#N/A,FALSE,"CF"}</definedName>
    <definedName name="____eva2_5" localSheetId="11" hidden="1">{"DCF",#N/A,FALSE,"CF"}</definedName>
    <definedName name="____eva2_5" hidden="1">{"DCF",#N/A,FALSE,"CF"}</definedName>
    <definedName name="____g3" localSheetId="11" hidden="1">{#N/A,#N/A,FALSE,"Hoja10";#N/A,#N/A,FALSE,"Hoja9";#N/A,#N/A,FALSE,"Hoja8";#N/A,#N/A,FALSE,"Hoja7";#N/A,#N/A,FALSE,"Hoja6";#N/A,#N/A,FALSE,"Hoja5";#N/A,#N/A,FALSE,"Hoja4";#N/A,#N/A,FALSE,"Hoja2";#N/A,#N/A,FALSE,"Hoja3";#N/A,#N/A,FALSE,"HOJA1";#N/A,#N/A,FALSE,"CashFlow";#N/A,#N/A,FALSE,"FinStmts"}</definedName>
    <definedName name="____g3" hidden="1">{#N/A,#N/A,FALSE,"Hoja10";#N/A,#N/A,FALSE,"Hoja9";#N/A,#N/A,FALSE,"Hoja8";#N/A,#N/A,FALSE,"Hoja7";#N/A,#N/A,FALSE,"Hoja6";#N/A,#N/A,FALSE,"Hoja5";#N/A,#N/A,FALSE,"Hoja4";#N/A,#N/A,FALSE,"Hoja2";#N/A,#N/A,FALSE,"Hoja3";#N/A,#N/A,FALSE,"HOJA1";#N/A,#N/A,FALSE,"CashFlow";#N/A,#N/A,FALSE,"FinStmts"}</definedName>
    <definedName name="____g3_1" localSheetId="11" hidden="1">{#N/A,#N/A,FALSE,"Hoja10";#N/A,#N/A,FALSE,"Hoja9";#N/A,#N/A,FALSE,"Hoja8";#N/A,#N/A,FALSE,"Hoja7";#N/A,#N/A,FALSE,"Hoja6";#N/A,#N/A,FALSE,"Hoja5";#N/A,#N/A,FALSE,"Hoja4";#N/A,#N/A,FALSE,"Hoja2";#N/A,#N/A,FALSE,"Hoja3";#N/A,#N/A,FALSE,"HOJA1";#N/A,#N/A,FALSE,"CashFlow";#N/A,#N/A,FALSE,"FinStmts"}</definedName>
    <definedName name="____g3_1" hidden="1">{#N/A,#N/A,FALSE,"Hoja10";#N/A,#N/A,FALSE,"Hoja9";#N/A,#N/A,FALSE,"Hoja8";#N/A,#N/A,FALSE,"Hoja7";#N/A,#N/A,FALSE,"Hoja6";#N/A,#N/A,FALSE,"Hoja5";#N/A,#N/A,FALSE,"Hoja4";#N/A,#N/A,FALSE,"Hoja2";#N/A,#N/A,FALSE,"Hoja3";#N/A,#N/A,FALSE,"HOJA1";#N/A,#N/A,FALSE,"CashFlow";#N/A,#N/A,FALSE,"FinStmts"}</definedName>
    <definedName name="____Grp16" localSheetId="4" hidden="1">{#N/A,#N/A,FALSE,"PMTABB";#N/A,#N/A,FALSE,"PMTABB"}</definedName>
    <definedName name="____Grp16" localSheetId="11" hidden="1">{#N/A,#N/A,FALSE,"PMTABB";#N/A,#N/A,FALSE,"PMTABB"}</definedName>
    <definedName name="____Grp16" hidden="1">{#N/A,#N/A,FALSE,"PMTABB";#N/A,#N/A,FALSE,"PMTABB"}</definedName>
    <definedName name="____hod2" localSheetId="11" hidden="1">{#N/A,#N/A,FALSE,"TS";#N/A,#N/A,FALSE,"Combo";#N/A,#N/A,FALSE,"FAIR";#N/A,#N/A,FALSE,"RBC";#N/A,#N/A,FALSE,"xxxx";#N/A,#N/A,FALSE,"A_D";#N/A,#N/A,FALSE,"WACC";#N/A,#N/A,FALSE,"DCF";#N/A,#N/A,FALSE,"LBO";#N/A,#N/A,FALSE,"AcqMults";#N/A,#N/A,FALSE,"CompMults"}</definedName>
    <definedName name="____hod2" hidden="1">{#N/A,#N/A,FALSE,"TS";#N/A,#N/A,FALSE,"Combo";#N/A,#N/A,FALSE,"FAIR";#N/A,#N/A,FALSE,"RBC";#N/A,#N/A,FALSE,"xxxx";#N/A,#N/A,FALSE,"A_D";#N/A,#N/A,FALSE,"WACC";#N/A,#N/A,FALSE,"DCF";#N/A,#N/A,FALSE,"LBO";#N/A,#N/A,FALSE,"AcqMults";#N/A,#N/A,FALSE,"CompMults"}</definedName>
    <definedName name="_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I2" localSheetId="4" hidden="1">{"PVGraph2",#N/A,FALSE,"PV Data"}</definedName>
    <definedName name="____I2" localSheetId="11" hidden="1">{"PVGraph2",#N/A,FALSE,"PV Data"}</definedName>
    <definedName name="____I2" hidden="1">{"PVGraph2",#N/A,FALSE,"PV Data"}</definedName>
    <definedName name="____I3" localSheetId="4" hidden="1">{"PVGraph2",#N/A,FALSE,"PV Data"}</definedName>
    <definedName name="____I3" localSheetId="11" hidden="1">{"PVGraph2",#N/A,FALSE,"PV Data"}</definedName>
    <definedName name="____I3" hidden="1">{"PVGraph2",#N/A,FALSE,"PV Data"}</definedName>
    <definedName name="____ibo2" localSheetId="11" hidden="1">{#N/A,#N/A,FALSE,"Summary";#N/A,#N/A,FALSE,"Projections";#N/A,#N/A,FALSE,"Mkt Mults";#N/A,#N/A,FALSE,"DCF";#N/A,#N/A,FALSE,"Accr Dil";#N/A,#N/A,FALSE,"PIC LBO";#N/A,#N/A,FALSE,"MULT10_4";#N/A,#N/A,FALSE,"CBI LBO"}</definedName>
    <definedName name="____ibo2" hidden="1">{#N/A,#N/A,FALSE,"Summary";#N/A,#N/A,FALSE,"Projections";#N/A,#N/A,FALSE,"Mkt Mults";#N/A,#N/A,FALSE,"DCF";#N/A,#N/A,FALSE,"Accr Dil";#N/A,#N/A,FALSE,"PIC LBO";#N/A,#N/A,FALSE,"MULT10_4";#N/A,#N/A,FALSE,"CBI LBO"}</definedName>
    <definedName name="____jax4" localSheetId="11" hidden="1">{"Summary analysis",#N/A,FALSE,"Total";"OCPH analysis",#N/A,FALSE,"Total";"detail analysis",#N/A,FALSE,"Total"}</definedName>
    <definedName name="____jax4" hidden="1">{"Summary analysis",#N/A,FALSE,"Total";"OCPH analysis",#N/A,FALSE,"Total";"detail analysis",#N/A,FALSE,"Total"}</definedName>
    <definedName name="_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KEY1" hidden="1">#REF!</definedName>
    <definedName name="____key2" hidden="1">#REF!</definedName>
    <definedName name="____mfg2" localSheetId="4" hidden="1">{"PAGE 1",#N/A,FALSE,"WEST_OT"}</definedName>
    <definedName name="____mfg2" localSheetId="11" hidden="1">{"PAGE 1",#N/A,FALSE,"WEST_OT"}</definedName>
    <definedName name="____mfg2" hidden="1">{"PAGE 1",#N/A,FALSE,"WEST_OT"}</definedName>
    <definedName name="____mfg3" localSheetId="4" hidden="1">{"PAGE 1",#N/A,FALSE,"WEST_OT"}</definedName>
    <definedName name="____mfg3" localSheetId="11" hidden="1">{"PAGE 1",#N/A,FALSE,"WEST_OT"}</definedName>
    <definedName name="____mfg3" hidden="1">{"PAGE 1",#N/A,FALSE,"WEST_OT"}</definedName>
    <definedName name="____mfg4" localSheetId="4" hidden="1">{"PAGE 1",#N/A,FALSE,"WEST_OT"}</definedName>
    <definedName name="____mfg4" localSheetId="11" hidden="1">{"PAGE 1",#N/A,FALSE,"WEST_OT"}</definedName>
    <definedName name="____mfg4" hidden="1">{"PAGE 1",#N/A,FALSE,"WEST_OT"}</definedName>
    <definedName name="____mfg5" localSheetId="4" hidden="1">{"PAGE 1",#N/A,FALSE,"WEST_OT"}</definedName>
    <definedName name="____mfg5" localSheetId="11" hidden="1">{"PAGE 1",#N/A,FALSE,"WEST_OT"}</definedName>
    <definedName name="____mfg5" hidden="1">{"PAGE 1",#N/A,FALSE,"WEST_OT"}</definedName>
    <definedName name="____mty1" localSheetId="11" hidden="1">{#N/A,#N/A,TRUE,"2432"}</definedName>
    <definedName name="____mty1" hidden="1">{#N/A,#N/A,TRUE,"2432"}</definedName>
    <definedName name="____New2" localSheetId="11" hidden="1">{"TOTAL",#N/A,FALSE,"A";"FISCAL94",#N/A,FALSE,"A";"FISCAL95",#N/A,FALSE,"A";"FISCAL96",#N/A,FALSE,"A";"misc page",#N/A,FALSE,"A"}</definedName>
    <definedName name="____New2" hidden="1">{"TOTAL",#N/A,FALSE,"A";"FISCAL94",#N/A,FALSE,"A";"FISCAL95",#N/A,FALSE,"A";"FISCAL96",#N/A,FALSE,"A";"misc page",#N/A,FALSE,"A"}</definedName>
    <definedName name="____new3" localSheetId="11" hidden="1">{#N/A,#N/A,FALSE,"YTD"}</definedName>
    <definedName name="____new3" hidden="1">{#N/A,#N/A,FALSE,"YTD"}</definedName>
    <definedName name="____NEW6" localSheetId="11" hidden="1">{#N/A,#N/A,FALSE,"YTD"}</definedName>
    <definedName name="____NEW6" hidden="1">{#N/A,#N/A,FALSE,"YTD"}</definedName>
    <definedName name="____o1" localSheetId="11"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_OMM95"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MM95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MM95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SX2" localSheetId="11" hidden="1">{"Area1",#N/A,FALSE,"OREWACC";"Area2",#N/A,FALSE,"OREWACC"}</definedName>
    <definedName name="____OSX2" hidden="1">{"Area1",#N/A,FALSE,"OREWACC";"Area2",#N/A,FALSE,"OREWACC"}</definedName>
    <definedName name="____Q2" localSheetId="11" hidden="1">{#N/A,#N/A,FALSE,"UNIT";#N/A,#N/A,FALSE,"UNIT";#N/A,#N/A,FALSE,"계정"}</definedName>
    <definedName name="____Q2" hidden="1">{#N/A,#N/A,FALSE,"UNIT";#N/A,#N/A,FALSE,"UNIT";#N/A,#N/A,FALSE,"계정"}</definedName>
    <definedName name="____Q2_1" localSheetId="11" hidden="1">{#N/A,#N/A,FALSE,"UNIT";#N/A,#N/A,FALSE,"UNIT";#N/A,#N/A,FALSE,"계정"}</definedName>
    <definedName name="____Q2_1" hidden="1">{#N/A,#N/A,FALSE,"UNIT";#N/A,#N/A,FALSE,"UNIT";#N/A,#N/A,FALSE,"계정"}</definedName>
    <definedName name="____q3" hidden="1">#REF!</definedName>
    <definedName name="____R" localSheetId="11" hidden="1">{#N/A,#N/A,FALSE,"Minors";#N/A,#N/A,FALSE,"96CAPREV"}</definedName>
    <definedName name="____R" hidden="1">{#N/A,#N/A,FALSE,"Minors";#N/A,#N/A,FALSE,"96CAPREV"}</definedName>
    <definedName name="____rod1" localSheetId="11" hidden="1">{#N/A,#N/A,FALSE,"Projections";#N/A,#N/A,FALSE,"Multiples Valuation";#N/A,#N/A,FALSE,"LBO";#N/A,#N/A,FALSE,"Multiples_Sensitivity";#N/A,#N/A,FALSE,"Summary"}</definedName>
    <definedName name="____rod1" hidden="1">{#N/A,#N/A,FALSE,"Projections";#N/A,#N/A,FALSE,"Multiples Valuation";#N/A,#N/A,FALSE,"LBO";#N/A,#N/A,FALSE,"Multiples_Sensitivity";#N/A,#N/A,FALSE,"Summary"}</definedName>
    <definedName name="_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rt1" localSheetId="4" hidden="1">{#N/A,#N/A,FALSE,"BS";#N/A,#N/A,FALSE,"IS";#N/A,#N/A,FALSE,"ISYTD";#N/A,#N/A,FALSE,"ARINV";#N/A,#N/A,FALSE,"PPD";#N/A,#N/A,FALSE,"FA";#N/A,#N/A,FALSE,"CAPEXP";#N/A,#N/A,FALSE,"INCTAX";#N/A,#N/A,FALSE,"DEBT";#N/A,#N/A,FALSE,"CFMTH"}</definedName>
    <definedName name="____rt1" localSheetId="11" hidden="1">{#N/A,#N/A,FALSE,"BS";#N/A,#N/A,FALSE,"IS";#N/A,#N/A,FALSE,"ISYTD";#N/A,#N/A,FALSE,"ARINV";#N/A,#N/A,FALSE,"PPD";#N/A,#N/A,FALSE,"FA";#N/A,#N/A,FALSE,"CAPEXP";#N/A,#N/A,FALSE,"INCTAX";#N/A,#N/A,FALSE,"DEBT";#N/A,#N/A,FALSE,"CFMTH"}</definedName>
    <definedName name="____rt1" hidden="1">{#N/A,#N/A,FALSE,"BS";#N/A,#N/A,FALSE,"IS";#N/A,#N/A,FALSE,"ISYTD";#N/A,#N/A,FALSE,"ARINV";#N/A,#N/A,FALSE,"PPD";#N/A,#N/A,FALSE,"FA";#N/A,#N/A,FALSE,"CAPEXP";#N/A,#N/A,FALSE,"INCTAX";#N/A,#N/A,FALSE,"DEBT";#N/A,#N/A,FALSE,"CFMTH"}</definedName>
    <definedName name="____s1" hidden="1">#REF!</definedName>
    <definedName name="____s2" hidden="1">#REF!</definedName>
    <definedName name="____s3" hidden="1">#REF!</definedName>
    <definedName name="____s4" hidden="1">#REF!</definedName>
    <definedName name="____s5" hidden="1">#REF!</definedName>
    <definedName name="____s6" hidden="1">#REF!</definedName>
    <definedName name="____sec3" hidden="1">#REF!</definedName>
    <definedName name="____sky2" localSheetId="11" hidden="1">{"Summary analysis",#N/A,FALSE,"Total";"OCPH analysis",#N/A,FALSE,"Total";"detail analysis",#N/A,FALSE,"Total"}</definedName>
    <definedName name="____sky2" hidden="1">{"Summary analysis",#N/A,FALSE,"Total";"OCPH analysis",#N/A,FALSE,"Total";"detail analysis",#N/A,FALSE,"Total"}</definedName>
    <definedName name="____T123456" localSheetId="15" hidden="1">{"COUNT",#N/A,FALSE,"AB"}</definedName>
    <definedName name="____T123456" localSheetId="11" hidden="1">{"COUNT",#N/A,FALSE,"AB"}</definedName>
    <definedName name="____T123456" hidden="1">{"COUNT",#N/A,FALSE,"AB"}</definedName>
    <definedName name="____T12347" localSheetId="11" hidden="1">{"COUNT",#N/A,FALSE,"AB"}</definedName>
    <definedName name="____T12347" hidden="1">{"COUNT",#N/A,FALSE,"AB"}</definedName>
    <definedName name="__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Tes6" localSheetId="15" hidden="1">{"'SIVA Pricing Model'!$A$1:$F$39"}</definedName>
    <definedName name="____Tes6" localSheetId="11" hidden="1">{"'SIVA Pricing Model'!$A$1:$F$39"}</definedName>
    <definedName name="____Tes6" hidden="1">{"'SIVA Pricing Model'!$A$1:$F$39"}</definedName>
    <definedName name="____var3" localSheetId="4" hidden="1">{"'777'!$A$1:$H$41"}</definedName>
    <definedName name="____var3" localSheetId="11" hidden="1">{"'777'!$A$1:$H$41"}</definedName>
    <definedName name="____var3" hidden="1">{"'777'!$A$1:$H$41"}</definedName>
    <definedName name="_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vvv1" localSheetId="4">{"bbtday",#N/A,FALSE,"ban0930";"banksday",#N/A,FALSE,"ban0930";"compday",#N/A,FALSE,"ban0930"}</definedName>
    <definedName name="____vvv1" localSheetId="11">{"bbtday",#N/A,FALSE,"ban0930";"banksday",#N/A,FALSE,"ban0930";"compday",#N/A,FALSE,"ban0930"}</definedName>
    <definedName name="____vvv1">{"bbtday",#N/A,FALSE,"ban0930";"banksday",#N/A,FALSE,"ban0930";"compday",#N/A,FALSE,"ban0930"}</definedName>
    <definedName name="_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2" localSheetId="4" hidden="1">{"PVGraph2",#N/A,FALSE,"PV Data"}</definedName>
    <definedName name="____w2" localSheetId="11" hidden="1">{"PVGraph2",#N/A,FALSE,"PV Data"}</definedName>
    <definedName name="____w2" hidden="1">{"PVGraph2",#N/A,FALSE,"PV Data"}</definedName>
    <definedName name="____w3" localSheetId="4" hidden="1">{"PVGraph2",#N/A,FALSE,"PV Data"}</definedName>
    <definedName name="____w3" localSheetId="11" hidden="1">{"PVGraph2",#N/A,FALSE,"PV Data"}</definedName>
    <definedName name="____w3" hidden="1">{"PVGraph2",#N/A,FALSE,"PV Data"}</definedName>
    <definedName name="____wk01">#REF!</definedName>
    <definedName name="_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wrn2" localSheetId="4" hidden="1">{#N/A,#N/A,FALSE,"ASSUMPTIONS";#N/A,#N/A,FALSE,"Valuation Summary";"page1",#N/A,FALSE,"PRESENTATION";"page2",#N/A,FALSE,"PRESENTATION";#N/A,#N/A,FALSE,"ORIGINAL_ROLLBACK"}</definedName>
    <definedName name="____wrn2" localSheetId="11"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21" localSheetId="4" hidden="1">{"Asset Information",#N/A,FALSE,"Asset Information";"Fixed Lease Cost",#N/A,FALSE,"Asset Information";"Maintenance",#N/A,FALSE,"Asset Information";"Depreciation",#N/A,FALSE,"Asset Information"}</definedName>
    <definedName name="____wrn21" localSheetId="11" hidden="1">{"Asset Information",#N/A,FALSE,"Asset Information";"Fixed Lease Cost",#N/A,FALSE,"Asset Information";"Maintenance",#N/A,FALSE,"Asset Information";"Depreciation",#N/A,FALSE,"Asset Information"}</definedName>
    <definedName name="____wrn21" hidden="1">{"Asset Information",#N/A,FALSE,"Asset Information";"Fixed Lease Cost",#N/A,FALSE,"Asset Information";"Maintenance",#N/A,FALSE,"Asset Information";"Depreciation",#N/A,FALSE,"Asset Information"}</definedName>
    <definedName name="____wrn3" localSheetId="4" hidden="1">{#N/A,#N/A,FALSE,"ASSUMPTIONS";#N/A,#N/A,FALSE,"Valuation Summary";"page1",#N/A,FALSE,"PRESENTATION";"page2",#N/A,FALSE,"PRESENTATION";#N/A,#N/A,FALSE,"ORIGINAL_ROLLBACK"}</definedName>
    <definedName name="____wrn3" localSheetId="11"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x1" localSheetId="4">{"compweek",#N/A,FALSE,"ban0930";"bankweek",#N/A,FALSE,"ban0930"}</definedName>
    <definedName name="____x1" localSheetId="11">{"compweek",#N/A,FALSE,"ban0930";"bankweek",#N/A,FALSE,"ban0930"}</definedName>
    <definedName name="____x1">{"compweek",#N/A,FALSE,"ban0930";"bankweek",#N/A,FALSE,"ban0930"}</definedName>
    <definedName name="____xx1" localSheetId="4" hidden="1">{#N/A,#N/A,FALSE,"CMN_FE"}</definedName>
    <definedName name="____xx1" localSheetId="11" hidden="1">{#N/A,#N/A,FALSE,"CMN_FE"}</definedName>
    <definedName name="____xx1" hidden="1">{#N/A,#N/A,FALSE,"CMN_FE"}</definedName>
    <definedName name="____y1" localSheetId="4">{"bbtday",#N/A,FALSE,"ban0930";"banksday",#N/A,FALSE,"ban0930";"compday",#N/A,FALSE,"ban0930"}</definedName>
    <definedName name="____y1" localSheetId="11">{"bbtday",#N/A,FALSE,"ban0930";"banksday",#N/A,FALSE,"ban0930";"compday",#N/A,FALSE,"ban0930"}</definedName>
    <definedName name="____y1">{"bbtday",#N/A,FALSE,"ban0930";"banksday",#N/A,FALSE,"ban0930";"compday",#N/A,FALSE,"ban0930"}</definedName>
    <definedName name="____y2" localSheetId="4" hidden="1">{"PVGraph2",#N/A,FALSE,"PV Data"}</definedName>
    <definedName name="____y2" localSheetId="11" hidden="1">{"PVGraph2",#N/A,FALSE,"PV Data"}</definedName>
    <definedName name="____y2" hidden="1">{"PVGraph2",#N/A,FALSE,"PV Data"}</definedName>
    <definedName name="____z2" localSheetId="11" hidden="1">{"Sch00",#N/A,FALSE,"1";"Contents",#N/A,FALSE,"1"}</definedName>
    <definedName name="____z2" hidden="1">{"Sch00",#N/A,FALSE,"1";"Contents",#N/A,FALSE,"1"}</definedName>
    <definedName name="____z3" localSheetId="11" hidden="1">{"Sch01",#N/A,FALSE,"2";"Sch02",#N/A,FALSE,"2";"Sch03",#N/A,FALSE,"2";"Sch04",#N/A,FALSE,"2";"Sch05",#N/A,FALSE,"2";"Sch06",#N/A,FALSE,"2";"Sch17",#N/A,FALSE,"2";"Sch19",#N/A,FALSE,"2";"Sch20",#N/A,FALSE,"2";"Sch21",#N/A,FALSE,"2";"Sch26",#N/A,FALSE,"2"}</definedName>
    <definedName name="____z3" hidden="1">{"Sch01",#N/A,FALSE,"2";"Sch02",#N/A,FALSE,"2";"Sch03",#N/A,FALSE,"2";"Sch04",#N/A,FALSE,"2";"Sch05",#N/A,FALSE,"2";"Sch06",#N/A,FALSE,"2";"Sch17",#N/A,FALSE,"2";"Sch19",#N/A,FALSE,"2";"Sch20",#N/A,FALSE,"2";"Sch21",#N/A,FALSE,"2";"Sch26",#N/A,FALSE,"2"}</definedName>
    <definedName name="_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______123Graph_ACHART_1" hidden="1">#REF!</definedName>
    <definedName name="___1__123Graph_ACHART_2" hidden="1">#REF!</definedName>
    <definedName name="___10______123Graph_ACHART_18" hidden="1">#REF!</definedName>
    <definedName name="___10__123Graph_CCHART_3" hidden="1">#REF!</definedName>
    <definedName name="___100_____123Graph_BCHART_3" hidden="1">#REF!</definedName>
    <definedName name="___101_____123Graph_BCHART_4" hidden="1">#REF!</definedName>
    <definedName name="___102_____123Graph_BCHART_5" hidden="1">#REF!</definedName>
    <definedName name="___103_____123Graph_BCHART_6" hidden="1">#REF!</definedName>
    <definedName name="___104_____123Graph_BCHART_7" hidden="1">#REF!</definedName>
    <definedName name="___105_____123Graph_BCHART_8" hidden="1">#REF!</definedName>
    <definedName name="___106_____123Graph_CCHART_1" hidden="1">#REF!</definedName>
    <definedName name="___107_____123Graph_CCHART_2" hidden="1">#REF!</definedName>
    <definedName name="___108_____123Graph_CCHART_3" hidden="1">#REF!</definedName>
    <definedName name="___109_____123Graph_CCHART_4" hidden="1">#REF!</definedName>
    <definedName name="___11______123Graph_ACHART_2" hidden="1">#REF!</definedName>
    <definedName name="___11__123Graph_CCHART_4" hidden="1">#REF!</definedName>
    <definedName name="___110_____123Graph_CCHART_5" hidden="1">#REF!</definedName>
    <definedName name="___111_____123Graph_CCHART_6" hidden="1">#REF!</definedName>
    <definedName name="___112_____123Graph_CCHART_7" hidden="1">#REF!</definedName>
    <definedName name="___113_____123Graph_CCHART_8" hidden="1">#REF!</definedName>
    <definedName name="___114_____123Graph_DCHART_1" hidden="1">#REF!</definedName>
    <definedName name="___115_____123Graph_DCHART_2" hidden="1">#REF!</definedName>
    <definedName name="___116_____123Graph_DCHART_3" hidden="1">#REF!</definedName>
    <definedName name="___117_____123Graph_DCHART_4" hidden="1">#REF!</definedName>
    <definedName name="___118_____123Graph_DCHART_5" hidden="1">#REF!</definedName>
    <definedName name="___119_____123Graph_DCHART_6" hidden="1">#REF!</definedName>
    <definedName name="___12______123Graph_ACHART_3" hidden="1">#REF!</definedName>
    <definedName name="___12__123Graph_CCHART_5" hidden="1">#REF!</definedName>
    <definedName name="___120_____123Graph_DCHART_7" hidden="1">#REF!</definedName>
    <definedName name="___121_____123Graph_DCHART_8" hidden="1">#REF!</definedName>
    <definedName name="___122_____123Graph_ECHART_1" hidden="1">#REF!</definedName>
    <definedName name="___123_____123Graph_ECHART_2" hidden="1">#REF!</definedName>
    <definedName name="___124_____123Graph_ECHART_3" hidden="1">#REF!</definedName>
    <definedName name="___125_____123Graph_ECHART_4" hidden="1">#REF!</definedName>
    <definedName name="___126_____123Graph_ECHART_5" hidden="1">#REF!</definedName>
    <definedName name="___127_____123Graph_ECHART_6" hidden="1">#REF!</definedName>
    <definedName name="___128_____123Graph_ECHART_7" hidden="1">#REF!</definedName>
    <definedName name="___129_____123Graph_ECHART_8" hidden="1">#REF!</definedName>
    <definedName name="___13______123Graph_ACHART_4" hidden="1">#REF!</definedName>
    <definedName name="___13__123Graph_DCHART_2" hidden="1">#REF!</definedName>
    <definedName name="___130_____123Graph_FCHART_1" hidden="1">#REF!</definedName>
    <definedName name="___131_____123Graph_FCHART_2" hidden="1">#REF!</definedName>
    <definedName name="___132_____123Graph_FCHART_3" hidden="1">#REF!</definedName>
    <definedName name="___133_____123Graph_FCHART_4" hidden="1">#REF!</definedName>
    <definedName name="___134_____123Graph_FCHART_6" hidden="1">#REF!</definedName>
    <definedName name="___135_____123Graph_FCHART_7" hidden="1">#REF!</definedName>
    <definedName name="___136_____123Graph_FCHART_8" hidden="1">#REF!</definedName>
    <definedName name="___137_____123Graph_XCHART_1" hidden="1">#REF!</definedName>
    <definedName name="___138_____123Graph_XCHART_10" hidden="1">#REF!</definedName>
    <definedName name="___139_____123Graph_XCHART_11" hidden="1">#REF!</definedName>
    <definedName name="___14______123Graph_ACHART_5" hidden="1">#REF!</definedName>
    <definedName name="___14__123Graph_DCHART_3" hidden="1">#REF!</definedName>
    <definedName name="___140_____123Graph_XCHART_12" hidden="1">#REF!</definedName>
    <definedName name="___141_____123Graph_XCHART_13" hidden="1">#REF!</definedName>
    <definedName name="___142_____123Graph_XCHART_14" hidden="1">#REF!</definedName>
    <definedName name="___143_____123Graph_XCHART_15" hidden="1">#REF!</definedName>
    <definedName name="___144_____123Graph_XCHART_16" hidden="1">#REF!</definedName>
    <definedName name="___145_____123Graph_XCHART_17" hidden="1">#REF!</definedName>
    <definedName name="___146_____123Graph_XCHART_18" hidden="1">#REF!</definedName>
    <definedName name="___147_____123Graph_XCHART_2" hidden="1">#REF!</definedName>
    <definedName name="___148_____123Graph_XCHART_3" hidden="1">#REF!</definedName>
    <definedName name="___149_____123Graph_XCHART_4" hidden="1">#REF!</definedName>
    <definedName name="___15______123Graph_ACHART_6" hidden="1">#REF!</definedName>
    <definedName name="___15__123Graph_DCHART_4" hidden="1">#REF!</definedName>
    <definedName name="___150_____123Graph_XCHART_5" hidden="1">#REF!</definedName>
    <definedName name="___151_____123Graph_XCHART_6" hidden="1">#REF!</definedName>
    <definedName name="___152_____123Graph_XCHART_7" hidden="1">#REF!</definedName>
    <definedName name="___153_____123Graph_XCHART_8" hidden="1">#REF!</definedName>
    <definedName name="___154_____123Graph_XCHART_9" hidden="1">#REF!</definedName>
    <definedName name="___155____123Graph_ACHART_1" hidden="1">#REF!</definedName>
    <definedName name="___156____123Graph_ACHART_10" hidden="1">#REF!</definedName>
    <definedName name="___157____123Graph_ACHART_11" hidden="1">#REF!</definedName>
    <definedName name="___158____123Graph_ACHART_12" hidden="1">#REF!</definedName>
    <definedName name="___159____123Graph_ACHART_13" hidden="1">#REF!</definedName>
    <definedName name="___16______123Graph_ACHART_7" hidden="1">#REF!</definedName>
    <definedName name="___16__123Graph_DCHART_5" hidden="1">#REF!</definedName>
    <definedName name="___160____123Graph_ACHART_14" hidden="1">#REF!</definedName>
    <definedName name="___161____123Graph_ACHART_15" hidden="1">#REF!</definedName>
    <definedName name="___162____123Graph_ACHART_16" hidden="1">#REF!</definedName>
    <definedName name="___163____123Graph_ACHART_17" hidden="1">#REF!</definedName>
    <definedName name="___164____123Graph_ACHART_18" hidden="1">#REF!</definedName>
    <definedName name="___165____123Graph_ACHART_2" hidden="1">#REF!</definedName>
    <definedName name="___166____123Graph_ACHART_3" hidden="1">#REF!</definedName>
    <definedName name="___167____123Graph_ACHART_4" hidden="1">#REF!</definedName>
    <definedName name="___168____123Graph_ACHART_5" hidden="1">#REF!</definedName>
    <definedName name="___169____123Graph_ACHART_6" hidden="1">#REF!</definedName>
    <definedName name="___17______123Graph_ACHART_8" hidden="1">#REF!</definedName>
    <definedName name="___17__123Graph_ECHART_2" hidden="1">#REF!</definedName>
    <definedName name="___170____123Graph_ACHART_7" hidden="1">#REF!</definedName>
    <definedName name="___171____123Graph_ACHART_8" hidden="1">#REF!</definedName>
    <definedName name="___172____123Graph_ACHART_9" hidden="1">#REF!</definedName>
    <definedName name="___173____123Graph_BCHART_1" hidden="1">#REF!</definedName>
    <definedName name="___174____123Graph_BCHART_17" hidden="1">#REF!</definedName>
    <definedName name="___175____123Graph_BCHART_18" hidden="1">#REF!</definedName>
    <definedName name="___176____123Graph_BCHART_2" hidden="1">#REF!</definedName>
    <definedName name="___177____123Graph_BCHART_3" hidden="1">#REF!</definedName>
    <definedName name="___178____123Graph_BCHART_4" hidden="1">#REF!</definedName>
    <definedName name="___179____123Graph_BCHART_5" hidden="1">#REF!</definedName>
    <definedName name="___18______123Graph_ACHART_9" hidden="1">#REF!</definedName>
    <definedName name="___18__123Graph_ECHART_3" hidden="1">#REF!</definedName>
    <definedName name="___180____123Graph_BCHART_6" hidden="1">#REF!</definedName>
    <definedName name="___181____123Graph_BCHART_7" hidden="1">#REF!</definedName>
    <definedName name="___182____123Graph_BCHART_8" hidden="1">#REF!</definedName>
    <definedName name="___183____123Graph_CCHART_1" hidden="1">#REF!</definedName>
    <definedName name="___184____123Graph_CCHART_2" hidden="1">#REF!</definedName>
    <definedName name="___185____123Graph_CCHART_3" hidden="1">#REF!</definedName>
    <definedName name="___186____123Graph_CCHART_4" hidden="1">#REF!</definedName>
    <definedName name="___187____123Graph_CCHART_5" hidden="1">#REF!</definedName>
    <definedName name="___188____123Graph_CCHART_6" hidden="1">#REF!</definedName>
    <definedName name="___189____123Graph_CCHART_7" hidden="1">#REF!</definedName>
    <definedName name="___19______123Graph_BCHART_1" hidden="1">#REF!</definedName>
    <definedName name="___19__123Graph_ECHART_4" hidden="1">#REF!</definedName>
    <definedName name="___190____123Graph_CCHART_8" hidden="1">#REF!</definedName>
    <definedName name="___191____123Graph_DCHART_1" hidden="1">#REF!</definedName>
    <definedName name="___192____123Graph_DCHART_2" hidden="1">#REF!</definedName>
    <definedName name="___193____123Graph_DCHART_3" hidden="1">#REF!</definedName>
    <definedName name="___194____123Graph_DCHART_4" hidden="1">#REF!</definedName>
    <definedName name="___195____123Graph_DCHART_5" hidden="1">#REF!</definedName>
    <definedName name="___196____123Graph_DCHART_6" hidden="1">#REF!</definedName>
    <definedName name="___197____123Graph_DCHART_7" hidden="1">#REF!</definedName>
    <definedName name="___198____123Graph_DCHART_8" hidden="1">#REF!</definedName>
    <definedName name="___199____123Graph_ECHART_1" hidden="1">#REF!</definedName>
    <definedName name="___1S" hidden="1">#REF!</definedName>
    <definedName name="___2______123Graph_ACHART_10" hidden="1">#REF!</definedName>
    <definedName name="___2__123Graph_ACHART_3" hidden="1">#REF!</definedName>
    <definedName name="___20______123Graph_BCHART_17" hidden="1">#REF!</definedName>
    <definedName name="___20__123Graph_ECHART_5" hidden="1">#REF!</definedName>
    <definedName name="___200____123Graph_ECHART_2" hidden="1">#REF!</definedName>
    <definedName name="___201____123Graph_ECHART_3" hidden="1">#REF!</definedName>
    <definedName name="___202____123Graph_ECHART_4" hidden="1">#REF!</definedName>
    <definedName name="___203____123Graph_ECHART_5" hidden="1">#REF!</definedName>
    <definedName name="___204____123Graph_ECHART_6" hidden="1">#REF!</definedName>
    <definedName name="___205____123Graph_ECHART_7" hidden="1">#REF!</definedName>
    <definedName name="___206____123Graph_ECHART_8" hidden="1">#REF!</definedName>
    <definedName name="___207____123Graph_FCHART_1" hidden="1">#REF!</definedName>
    <definedName name="___208____123Graph_FCHART_2" hidden="1">#REF!</definedName>
    <definedName name="___209____123Graph_FCHART_3" hidden="1">#REF!</definedName>
    <definedName name="___21______123Graph_BCHART_18" hidden="1">#REF!</definedName>
    <definedName name="___21__123Graph_FCHART_2" hidden="1">#REF!</definedName>
    <definedName name="___210____123Graph_FCHART_4" hidden="1">#REF!</definedName>
    <definedName name="___211____123Graph_FCHART_6" hidden="1">#REF!</definedName>
    <definedName name="___212____123Graph_FCHART_7" hidden="1">#REF!</definedName>
    <definedName name="___213____123Graph_FCHART_8" hidden="1">#REF!</definedName>
    <definedName name="___214____123Graph_XCHART_1" hidden="1">#REF!</definedName>
    <definedName name="___215____123Graph_XCHART_10" hidden="1">#REF!</definedName>
    <definedName name="___216____123Graph_XCHART_11" hidden="1">#REF!</definedName>
    <definedName name="___217____123Graph_XCHART_12" hidden="1">#REF!</definedName>
    <definedName name="___218____123Graph_XCHART_13" hidden="1">#REF!</definedName>
    <definedName name="___219____123Graph_XCHART_14" hidden="1">#REF!</definedName>
    <definedName name="___22______123Graph_BCHART_2" hidden="1">#REF!</definedName>
    <definedName name="___22__123Graph_FCHART_3" hidden="1">#REF!</definedName>
    <definedName name="___220____123Graph_XCHART_15" hidden="1">#REF!</definedName>
    <definedName name="___221____123Graph_XCHART_16" hidden="1">#REF!</definedName>
    <definedName name="___222____123Graph_XCHART_17" hidden="1">#REF!</definedName>
    <definedName name="___223____123Graph_XCHART_18" hidden="1">#REF!</definedName>
    <definedName name="___224____123Graph_XCHART_2" hidden="1">#REF!</definedName>
    <definedName name="___225____123Graph_XCHART_3" hidden="1">#REF!</definedName>
    <definedName name="___226____123Graph_XCHART_4" hidden="1">#REF!</definedName>
    <definedName name="___227____123Graph_XCHART_5" hidden="1">#REF!</definedName>
    <definedName name="___228____123Graph_XCHART_6" hidden="1">#REF!</definedName>
    <definedName name="___229____123Graph_XCHART_7" hidden="1">#REF!</definedName>
    <definedName name="___23______123Graph_BCHART_3" hidden="1">#REF!</definedName>
    <definedName name="___23__123Graph_FCHART_4" hidden="1">#REF!</definedName>
    <definedName name="___230____123Graph_XCHART_8" hidden="1">#REF!</definedName>
    <definedName name="___231____123Graph_XCHART_9" hidden="1">#REF!</definedName>
    <definedName name="___232___123Graph_ACHART_1" hidden="1">#REF!</definedName>
    <definedName name="___233___123Graph_ACHART_10" hidden="1">#REF!</definedName>
    <definedName name="___234___123Graph_ACHART_11" hidden="1">#REF!</definedName>
    <definedName name="___235___123Graph_ACHART_12" hidden="1">#REF!</definedName>
    <definedName name="___236___123Graph_ACHART_13" hidden="1">#REF!</definedName>
    <definedName name="___237___123Graph_ACHART_14" hidden="1">#REF!</definedName>
    <definedName name="___238___123Graph_ACHART_15" hidden="1">#REF!</definedName>
    <definedName name="___239___123Graph_ACHART_16" hidden="1">#REF!</definedName>
    <definedName name="___24______123Graph_BCHART_4" hidden="1">#REF!</definedName>
    <definedName name="___24__123Graph_FCHART_5" hidden="1">#REF!</definedName>
    <definedName name="___240___123Graph_ACHART_17" hidden="1">#REF!</definedName>
    <definedName name="___241___123Graph_ACHART_18" hidden="1">#REF!</definedName>
    <definedName name="___242___123Graph_ACHART_2" hidden="1">#REF!</definedName>
    <definedName name="___243___123Graph_ACHART_3" hidden="1">#REF!</definedName>
    <definedName name="___244___123Graph_ACHART_4" hidden="1">#REF!</definedName>
    <definedName name="___245___123Graph_ACHART_5" hidden="1">#REF!</definedName>
    <definedName name="___246___123Graph_ACHART_6" hidden="1">#REF!</definedName>
    <definedName name="___247___123Graph_ACHART_7" hidden="1">#REF!</definedName>
    <definedName name="___248___123Graph_ACHART_8" hidden="1">#REF!</definedName>
    <definedName name="___249___123Graph_ACHART_9" hidden="1">#REF!</definedName>
    <definedName name="___25______123Graph_BCHART_5" hidden="1">#REF!</definedName>
    <definedName name="___250___123Graph_BCHART_1" hidden="1">#REF!</definedName>
    <definedName name="___251___123Graph_BCHART_17" hidden="1">#REF!</definedName>
    <definedName name="___252___123Graph_BCHART_18" hidden="1">#REF!</definedName>
    <definedName name="___253___123Graph_BCHART_2" hidden="1">#REF!</definedName>
    <definedName name="___254___123Graph_BCHART_3" hidden="1">#REF!</definedName>
    <definedName name="___255___123Graph_BCHART_4" hidden="1">#REF!</definedName>
    <definedName name="___256___123Graph_BCHART_5" hidden="1">#REF!</definedName>
    <definedName name="___257___123Graph_BCHART_6" hidden="1">#REF!</definedName>
    <definedName name="___258___123Graph_BCHART_7" hidden="1">#REF!</definedName>
    <definedName name="___259___123Graph_BCHART_8" hidden="1">#REF!</definedName>
    <definedName name="___26______123Graph_BCHART_6" hidden="1">#REF!</definedName>
    <definedName name="___260___123Graph_CCHART_1" hidden="1">#REF!</definedName>
    <definedName name="___261___123Graph_CCHART_2" hidden="1">#REF!</definedName>
    <definedName name="___262___123Graph_CCHART_3" hidden="1">#REF!</definedName>
    <definedName name="___263___123Graph_CCHART_4" hidden="1">#REF!</definedName>
    <definedName name="___264___123Graph_CCHART_5" hidden="1">#REF!</definedName>
    <definedName name="___265___123Graph_CCHART_6" hidden="1">#REF!</definedName>
    <definedName name="___266___123Graph_CCHART_7" hidden="1">#REF!</definedName>
    <definedName name="___267___123Graph_CCHART_8" hidden="1">#REF!</definedName>
    <definedName name="___268___123Graph_DCHART_1" hidden="1">#REF!</definedName>
    <definedName name="___269___123Graph_DCHART_2" hidden="1">#REF!</definedName>
    <definedName name="___27______123Graph_BCHART_7" hidden="1">#REF!</definedName>
    <definedName name="___270___123Graph_DCHART_3" hidden="1">#REF!</definedName>
    <definedName name="___271___123Graph_DCHART_4" hidden="1">#REF!</definedName>
    <definedName name="___272___123Graph_DCHART_5" hidden="1">#REF!</definedName>
    <definedName name="___273___123Graph_DCHART_6" hidden="1">#REF!</definedName>
    <definedName name="___274___123Graph_DCHART_7" hidden="1">#REF!</definedName>
    <definedName name="___275___123Graph_DCHART_8" hidden="1">#REF!</definedName>
    <definedName name="___276___123Graph_ECHART_1" hidden="1">#REF!</definedName>
    <definedName name="___277___123Graph_ECHART_2" hidden="1">#REF!</definedName>
    <definedName name="___278___123Graph_ECHART_3" hidden="1">#REF!</definedName>
    <definedName name="___279___123Graph_ECHART_4" hidden="1">#REF!</definedName>
    <definedName name="___28______123Graph_BCHART_8" hidden="1">#REF!</definedName>
    <definedName name="___280___123Graph_ECHART_5" hidden="1">#REF!</definedName>
    <definedName name="___281___123Graph_ECHART_6" hidden="1">#REF!</definedName>
    <definedName name="___282___123Graph_ECHART_7" hidden="1">#REF!</definedName>
    <definedName name="___283___123Graph_ECHART_8" hidden="1">#REF!</definedName>
    <definedName name="___284___123Graph_FCHART_1" hidden="1">#REF!</definedName>
    <definedName name="___285___123Graph_FCHART_2" hidden="1">#REF!</definedName>
    <definedName name="___286___123Graph_FCHART_3" hidden="1">#REF!</definedName>
    <definedName name="___287___123Graph_FCHART_4" hidden="1">#REF!</definedName>
    <definedName name="___288___123Graph_FCHART_6" hidden="1">#REF!</definedName>
    <definedName name="___289___123Graph_FCHART_7" hidden="1">#REF!</definedName>
    <definedName name="___29______123Graph_CCHART_1" hidden="1">#REF!</definedName>
    <definedName name="___290___123Graph_FCHART_8" hidden="1">#REF!</definedName>
    <definedName name="___291___123Graph_XCHART_1" hidden="1">#REF!</definedName>
    <definedName name="___292___123Graph_XCHART_10" hidden="1">#REF!</definedName>
    <definedName name="___293___123Graph_XCHART_11" hidden="1">#REF!</definedName>
    <definedName name="___294___123Graph_XCHART_12" hidden="1">#REF!</definedName>
    <definedName name="___295___123Graph_XCHART_13" hidden="1">#REF!</definedName>
    <definedName name="___296___123Graph_XCHART_14" hidden="1">#REF!</definedName>
    <definedName name="___297___123Graph_XCHART_15" hidden="1">#REF!</definedName>
    <definedName name="___298___123Graph_XCHART_16" hidden="1">#REF!</definedName>
    <definedName name="___299___123Graph_XCHART_17" hidden="1">#REF!</definedName>
    <definedName name="___3______123Graph_ACHART_11" hidden="1">#REF!</definedName>
    <definedName name="___3__123Graph_ACHART_4" hidden="1">#REF!</definedName>
    <definedName name="___30______123Graph_CCHART_2" hidden="1">#REF!</definedName>
    <definedName name="___300___123Graph_XCHART_18" hidden="1">#REF!</definedName>
    <definedName name="___301___123Graph_XCHART_2" hidden="1">#REF!</definedName>
    <definedName name="___302___123Graph_XCHART_3" hidden="1">#REF!</definedName>
    <definedName name="___303___123Graph_XCHART_4" hidden="1">#REF!</definedName>
    <definedName name="___304___123Graph_XCHART_5" hidden="1">#REF!</definedName>
    <definedName name="___305___123Graph_XCHART_6" hidden="1">#REF!</definedName>
    <definedName name="___306___123Graph_XCHART_7" hidden="1">#REF!</definedName>
    <definedName name="___307___123Graph_XCHART_8" hidden="1">#REF!</definedName>
    <definedName name="___308___123Graph_XCHART_9" hidden="1">#REF!</definedName>
    <definedName name="___31______123Graph_CCHART_3" hidden="1">#REF!</definedName>
    <definedName name="___32______123Graph_CCHART_4" hidden="1">#REF!</definedName>
    <definedName name="___33______123Graph_CCHART_5" hidden="1">#REF!</definedName>
    <definedName name="___34______123Graph_CCHART_6" hidden="1">#REF!</definedName>
    <definedName name="___35______123Graph_CCHART_7" hidden="1">#REF!</definedName>
    <definedName name="___36______123Graph_CCHART_8" hidden="1">#REF!</definedName>
    <definedName name="___37______123Graph_DCHART_1" hidden="1">#REF!</definedName>
    <definedName name="___38______123Graph_DCHART_2" hidden="1">#REF!</definedName>
    <definedName name="___39______123Graph_DCHART_3" hidden="1">#REF!</definedName>
    <definedName name="___4______123Graph_ACHART_12" hidden="1">#REF!</definedName>
    <definedName name="___4__123Graph_ACHART_5" hidden="1">#REF!</definedName>
    <definedName name="___40______123Graph_DCHART_4" hidden="1">#REF!</definedName>
    <definedName name="___41______123Graph_DCHART_5" hidden="1">#REF!</definedName>
    <definedName name="___42______123Graph_DCHART_6" hidden="1">#REF!</definedName>
    <definedName name="___43______123Graph_DCHART_7" hidden="1">#REF!</definedName>
    <definedName name="___44______123Graph_DCHART_8" hidden="1">#REF!</definedName>
    <definedName name="___45______123Graph_ECHART_1" hidden="1">#REF!</definedName>
    <definedName name="___46______123Graph_ECHART_2" hidden="1">#REF!</definedName>
    <definedName name="___47______123Graph_ECHART_3" hidden="1">#REF!</definedName>
    <definedName name="___48______123Graph_ECHART_4" hidden="1">#REF!</definedName>
    <definedName name="___49______123Graph_ECHART_5" hidden="1">#REF!</definedName>
    <definedName name="___5______123Graph_ACHART_13" hidden="1">#REF!</definedName>
    <definedName name="___5__123Graph_BCHART_2" hidden="1">#REF!</definedName>
    <definedName name="___50______123Graph_ECHART_6" hidden="1">#REF!</definedName>
    <definedName name="___51______123Graph_ECHART_7" hidden="1">#REF!</definedName>
    <definedName name="___52______123Graph_ECHART_8" hidden="1">#REF!</definedName>
    <definedName name="___53______123Graph_FCHART_1" hidden="1">#REF!</definedName>
    <definedName name="___54______123Graph_FCHART_2" hidden="1">#REF!</definedName>
    <definedName name="___55______123Graph_FCHART_3" hidden="1">#REF!</definedName>
    <definedName name="___56______123Graph_FCHART_4" hidden="1">#REF!</definedName>
    <definedName name="___57______123Graph_FCHART_6" hidden="1">#REF!</definedName>
    <definedName name="___58______123Graph_FCHART_7" hidden="1">#REF!</definedName>
    <definedName name="___59______123Graph_FCHART_8" hidden="1">#REF!</definedName>
    <definedName name="___6______123Graph_ACHART_14" hidden="1">#REF!</definedName>
    <definedName name="___6__123Graph_BCHART_3" hidden="1">#REF!</definedName>
    <definedName name="___60______123Graph_XCHART_1" hidden="1">#REF!</definedName>
    <definedName name="___61______123Graph_XCHART_10" hidden="1">#REF!</definedName>
    <definedName name="___62______123Graph_XCHART_11" hidden="1">#REF!</definedName>
    <definedName name="___63______123Graph_XCHART_12" hidden="1">#REF!</definedName>
    <definedName name="___64______123Graph_XCHART_13" hidden="1">#REF!</definedName>
    <definedName name="___65______123Graph_XCHART_14" hidden="1">#REF!</definedName>
    <definedName name="___66______123Graph_XCHART_15" hidden="1">#REF!</definedName>
    <definedName name="___67______123Graph_XCHART_16" hidden="1">#REF!</definedName>
    <definedName name="___68______123Graph_XCHART_17" hidden="1">#REF!</definedName>
    <definedName name="___69______123Graph_XCHART_18" hidden="1">#REF!</definedName>
    <definedName name="___7______123Graph_ACHART_15" hidden="1">#REF!</definedName>
    <definedName name="___7__123Graph_BCHART_4" hidden="1">#REF!</definedName>
    <definedName name="___70______123Graph_XCHART_2" hidden="1">#REF!</definedName>
    <definedName name="___71______123Graph_XCHART_3" hidden="1">#REF!</definedName>
    <definedName name="___72______123Graph_XCHART_4" hidden="1">#REF!</definedName>
    <definedName name="___73______123Graph_XCHART_5" hidden="1">#REF!</definedName>
    <definedName name="___74______123Graph_XCHART_6" hidden="1">#REF!</definedName>
    <definedName name="___75______123Graph_XCHART_7" hidden="1">#REF!</definedName>
    <definedName name="___76______123Graph_XCHART_8" hidden="1">#REF!</definedName>
    <definedName name="___77______123Graph_XCHART_9" hidden="1">#REF!</definedName>
    <definedName name="___78_____123Graph_ACHART_1" hidden="1">#REF!</definedName>
    <definedName name="___79_____123Graph_ACHART_10" hidden="1">#REF!</definedName>
    <definedName name="___8______123Graph_ACHART_16" hidden="1">#REF!</definedName>
    <definedName name="___8__123Graph_BCHART_5" hidden="1">#REF!</definedName>
    <definedName name="___80_____123Graph_ACHART_11" hidden="1">#REF!</definedName>
    <definedName name="___81_____123Graph_ACHART_12" hidden="1">#REF!</definedName>
    <definedName name="___82_____123Graph_ACHART_13" hidden="1">#REF!</definedName>
    <definedName name="___83_____123Graph_ACHART_14" hidden="1">#REF!</definedName>
    <definedName name="___84_____123Graph_ACHART_15" hidden="1">#REF!</definedName>
    <definedName name="___85_____123Graph_ACHART_16" hidden="1">#REF!</definedName>
    <definedName name="___86_____123Graph_ACHART_17" hidden="1">#REF!</definedName>
    <definedName name="___87_____123Graph_ACHART_18" hidden="1">#REF!</definedName>
    <definedName name="___88_____123Graph_ACHART_2" hidden="1">#REF!</definedName>
    <definedName name="___89_____123Graph_ACHART_3" hidden="1">#REF!</definedName>
    <definedName name="___9______123Graph_ACHART_17" hidden="1">#REF!</definedName>
    <definedName name="___9__123Graph_CCHART_2" hidden="1">#REF!</definedName>
    <definedName name="___90_____123Graph_ACHART_4" hidden="1">#REF!</definedName>
    <definedName name="___91_____123Graph_ACHART_5" hidden="1">#REF!</definedName>
    <definedName name="___92_____123Graph_ACHART_6" hidden="1">#REF!</definedName>
    <definedName name="___93_____123Graph_ACHART_7" hidden="1">#REF!</definedName>
    <definedName name="___94_____123Graph_ACHART_8" hidden="1">#REF!</definedName>
    <definedName name="___95_____123Graph_ACHART_9" hidden="1">#REF!</definedName>
    <definedName name="___96_____123Graph_BCHART_1" hidden="1">#REF!</definedName>
    <definedName name="___97_____123Graph_BCHART_17" hidden="1">#REF!</definedName>
    <definedName name="___98_____123Graph_BCHART_18" hidden="1">#REF!</definedName>
    <definedName name="___99_____123Graph_BCHART_2" hidden="1">#REF!</definedName>
    <definedName name="___a2" localSheetId="11" hidden="1">{"TotalGeralDespesasPorArea",#N/A,FALSE,"VinculosAccessEfetivo"}</definedName>
    <definedName name="___a2" hidden="1">{"TotalGeralDespesasPorArea",#N/A,FALSE,"VinculosAccessEfetivo"}</definedName>
    <definedName name="___a3"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a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a3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a3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ct1" localSheetId="11" hidden="1">{#N/A,#N/A,FALSE,"Division Sum";#N/A,#N/A,FALSE,"Bucket Sum";"ACTUALS",#N/A,FALSE,"Receipts";"D ACTUALS",#N/A,FALSE,"Disbursements";"I ACTUALS",#N/A,FALSE,"Intercompany";"A ACT",#N/A,FALSE,"Affiliates";#N/A,#N/A,FALSE,"Non-Operating"}</definedName>
    <definedName name="___act1" hidden="1">{#N/A,#N/A,FALSE,"Division Sum";#N/A,#N/A,FALSE,"Bucket Sum";"ACTUALS",#N/A,FALSE,"Receipts";"D ACTUALS",#N/A,FALSE,"Disbursements";"I ACTUALS",#N/A,FALSE,"Intercompany";"A ACT",#N/A,FALSE,"Affiliates";#N/A,#N/A,FALSE,"Non-Operating"}</definedName>
    <definedName name="___ae2" localSheetId="11" hidden="1">{"'Inventory &amp; Anal-Cur Wkbk'!$A$7:$AP$71"}</definedName>
    <definedName name="___ae2" hidden="1">{"'Inventory &amp; Anal-Cur Wkbk'!$A$7:$AP$71"}</definedName>
    <definedName name="__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BFR3">#REF!</definedName>
    <definedName name="___BFR4">#REF!</definedName>
    <definedName name="___BFR5">#REF!</definedName>
    <definedName name="___bus2" localSheetId="11" hidden="1">{#N/A,#N/A,FALSE,"Hoja10";#N/A,#N/A,FALSE,"Hoja9";#N/A,#N/A,FALSE,"Hoja8";#N/A,#N/A,FALSE,"Hoja7";#N/A,#N/A,FALSE,"Hoja6";#N/A,#N/A,FALSE,"Hoja5";#N/A,#N/A,FALSE,"Hoja4";#N/A,#N/A,FALSE,"Hoja2";#N/A,#N/A,FALSE,"Hoja3";#N/A,#N/A,FALSE,"HOJA1";#N/A,#N/A,FALSE,"CashFlow";#N/A,#N/A,FALSE,"FinStmts"}</definedName>
    <definedName name="___bus2" hidden="1">{#N/A,#N/A,FALSE,"Hoja10";#N/A,#N/A,FALSE,"Hoja9";#N/A,#N/A,FALSE,"Hoja8";#N/A,#N/A,FALSE,"Hoja7";#N/A,#N/A,FALSE,"Hoja6";#N/A,#N/A,FALSE,"Hoja5";#N/A,#N/A,FALSE,"Hoja4";#N/A,#N/A,FALSE,"Hoja2";#N/A,#N/A,FALSE,"Hoja3";#N/A,#N/A,FALSE,"HOJA1";#N/A,#N/A,FALSE,"CashFlow";#N/A,#N/A,FALSE,"FinStmts"}</definedName>
    <definedName name="___bus2_1" localSheetId="11" hidden="1">{#N/A,#N/A,FALSE,"Hoja10";#N/A,#N/A,FALSE,"Hoja9";#N/A,#N/A,FALSE,"Hoja8";#N/A,#N/A,FALSE,"Hoja7";#N/A,#N/A,FALSE,"Hoja6";#N/A,#N/A,FALSE,"Hoja5";#N/A,#N/A,FALSE,"Hoja4";#N/A,#N/A,FALSE,"Hoja2";#N/A,#N/A,FALSE,"Hoja3";#N/A,#N/A,FALSE,"HOJA1";#N/A,#N/A,FALSE,"CashFlow";#N/A,#N/A,FALSE,"FinStmts"}</definedName>
    <definedName name="___bus2_1" hidden="1">{#N/A,#N/A,FALSE,"Hoja10";#N/A,#N/A,FALSE,"Hoja9";#N/A,#N/A,FALSE,"Hoja8";#N/A,#N/A,FALSE,"Hoja7";#N/A,#N/A,FALSE,"Hoja6";#N/A,#N/A,FALSE,"Hoja5";#N/A,#N/A,FALSE,"Hoja4";#N/A,#N/A,FALSE,"Hoja2";#N/A,#N/A,FALSE,"Hoja3";#N/A,#N/A,FALSE,"HOJA1";#N/A,#N/A,FALSE,"CashFlow";#N/A,#N/A,FALSE,"FinStmts"}</definedName>
    <definedName name="___Cat1">#REF!</definedName>
    <definedName name="___Cat2">#REF!</definedName>
    <definedName name="___cd1" localSheetId="11" hidden="1">{#N/A,#N/A,FALSE,"Job Sched"}</definedName>
    <definedName name="___cd1" hidden="1">{#N/A,#N/A,FALSE,"Job Sched"}</definedName>
    <definedName name="___cd2" localSheetId="11" hidden="1">{#N/A,#N/A,FALSE,"Job Sched"}</definedName>
    <definedName name="___cd2" hidden="1">{#N/A,#N/A,FALSE,"Job Sched"}</definedName>
    <definedName name="___CD3" localSheetId="11" hidden="1">{#N/A,#N/A,FALSE,"Job Sched"}</definedName>
    <definedName name="___CD3" hidden="1">{#N/A,#N/A,FALSE,"Job Sched"}</definedName>
    <definedName name="___cd4" localSheetId="11" hidden="1">{#N/A,#N/A,FALSE,"Job Sched"}</definedName>
    <definedName name="___cd4" hidden="1">{#N/A,#N/A,FALSE,"Job Sched"}</definedName>
    <definedName name="___Cd5" localSheetId="11" hidden="1">{#N/A,#N/A,FALSE,"A"}</definedName>
    <definedName name="___Cd5" hidden="1">{#N/A,#N/A,FALSE,"A"}</definedName>
    <definedName name="___cd8" localSheetId="11" hidden="1">{#N/A,#N/A,FALSE,"Job Sched"}</definedName>
    <definedName name="___cd8" hidden="1">{#N/A,#N/A,FALSE,"Job Sched"}</definedName>
    <definedName name="_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CVK6712" localSheetId="11" hidden="1">{#N/A,#N/A,FALSE,"UNIT";#N/A,#N/A,FALSE,"UNIT";#N/A,#N/A,FALSE,"계정"}</definedName>
    <definedName name="___CVK6712" hidden="1">{#N/A,#N/A,FALSE,"UNIT";#N/A,#N/A,FALSE,"UNIT";#N/A,#N/A,FALSE,"계정"}</definedName>
    <definedName name="___CVK6712_1" localSheetId="11" hidden="1">{#N/A,#N/A,FALSE,"UNIT";#N/A,#N/A,FALSE,"UNIT";#N/A,#N/A,FALSE,"계정"}</definedName>
    <definedName name="___CVK6712_1" hidden="1">{#N/A,#N/A,FALSE,"UNIT";#N/A,#N/A,FALSE,"UNIT";#N/A,#N/A,FALSE,"계정"}</definedName>
    <definedName name="___DCF2" localSheetId="11" hidden="1">{#N/A,#N/A,TRUE,"DCF Summary (2)";#N/A,#N/A,TRUE,"DCF Summary";#N/A,"Middle Case Drivers",TRUE,"DCF"}</definedName>
    <definedName name="___DCF2" hidden="1">{#N/A,#N/A,TRUE,"DCF Summary (2)";#N/A,#N/A,TRUE,"DCF Summary";#N/A,"Middle Case Drivers",TRUE,"DCF"}</definedName>
    <definedName name="___dd2" localSheetId="11" hidden="1">{"Summary analysis",#N/A,FALSE,"Total";"OCPH analysis",#N/A,FALSE,"Total";"detail analysis",#N/A,FALSE,"Total"}</definedName>
    <definedName name="___dd2" hidden="1">{"Summary analysis",#N/A,FALSE,"Total";"OCPH analysis",#N/A,FALSE,"Total";"detail analysis",#N/A,FALSE,"Total"}</definedName>
    <definedName name="___dff1" localSheetId="11" hidden="1">{"incomemth",#N/A,TRUE,"forecast01";"incpercentmth",#N/A,TRUE,"forecast01";"balancemth",#N/A,TRUE,"forecast01";"cashmth",#N/A,TRUE,"forecast01";"cov2mth",#N/A,TRUE,"forecast01";"prbexp",#N/A,TRUE,"forecast01";"prbcap",#N/A,TRUE,"forecast01";"coalconsultants",#N/A,TRUE,"forecast01";"prbsum",#N/A,TRUE,"forecast01"}</definedName>
    <definedName name="___dff1" hidden="1">{"incomemth",#N/A,TRUE,"forecast01";"incpercentmth",#N/A,TRUE,"forecast01";"balancemth",#N/A,TRUE,"forecast01";"cashmth",#N/A,TRUE,"forecast01";"cov2mth",#N/A,TRUE,"forecast01";"prbexp",#N/A,TRUE,"forecast01";"prbcap",#N/A,TRUE,"forecast01";"coalconsultants",#N/A,TRUE,"forecast01";"prbsum",#N/A,TRUE,"forecast01"}</definedName>
    <definedName name="__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eva2" localSheetId="11" hidden="1">{"DCF",#N/A,FALSE,"CF"}</definedName>
    <definedName name="___eva2" hidden="1">{"DCF",#N/A,FALSE,"CF"}</definedName>
    <definedName name="___eva2_1" localSheetId="11" hidden="1">{"DCF",#N/A,FALSE,"CF"}</definedName>
    <definedName name="___eva2_1" hidden="1">{"DCF",#N/A,FALSE,"CF"}</definedName>
    <definedName name="___eva2_2" localSheetId="11" hidden="1">{"DCF",#N/A,FALSE,"CF"}</definedName>
    <definedName name="___eva2_2" hidden="1">{"DCF",#N/A,FALSE,"CF"}</definedName>
    <definedName name="___eva2_3" localSheetId="11" hidden="1">{"DCF",#N/A,FALSE,"CF"}</definedName>
    <definedName name="___eva2_3" hidden="1">{"DCF",#N/A,FALSE,"CF"}</definedName>
    <definedName name="___eva2_4" localSheetId="11" hidden="1">{"DCF",#N/A,FALSE,"CF"}</definedName>
    <definedName name="___eva2_4" hidden="1">{"DCF",#N/A,FALSE,"CF"}</definedName>
    <definedName name="___eva2_5" localSheetId="11" hidden="1">{"DCF",#N/A,FALSE,"CF"}</definedName>
    <definedName name="___eva2_5" hidden="1">{"DCF",#N/A,FALSE,"CF"}</definedName>
    <definedName name="___fas123" localSheetId="4" hidden="1">{"Balance Sheet",#N/A,FALSE,"Annual Summary";"Cashflows",#N/A,FALSE,"Annual Summary";"Summary Earnings",#N/A,FALSE,"Annual Summary"}</definedName>
    <definedName name="___fas123" localSheetId="11" hidden="1">{"Balance Sheet",#N/A,FALSE,"Annual Summary";"Cashflows",#N/A,FALSE,"Annual Summary";"Summary Earnings",#N/A,FALSE,"Annual Summary"}</definedName>
    <definedName name="___fas123" hidden="1">{"Balance Sheet",#N/A,FALSE,"Annual Summary";"Cashflows",#N/A,FALSE,"Annual Summary";"Summary Earnings",#N/A,FALSE,"Annual Summary"}</definedName>
    <definedName name="___fas123_1" localSheetId="4" hidden="1">{"Balance Sheet",#N/A,FALSE,"Annual Summary";"Cashflows",#N/A,FALSE,"Annual Summary";"Summary Earnings",#N/A,FALSE,"Annual Summary"}</definedName>
    <definedName name="___fas123_1" localSheetId="11" hidden="1">{"Balance Sheet",#N/A,FALSE,"Annual Summary";"Cashflows",#N/A,FALSE,"Annual Summary";"Summary Earnings",#N/A,FALSE,"Annual Summary"}</definedName>
    <definedName name="___fas123_1" hidden="1">{"Balance Sheet",#N/A,FALSE,"Annual Summary";"Cashflows",#N/A,FALSE,"Annual Summary";"Summary Earnings",#N/A,FALSE,"Annual Summary"}</definedName>
    <definedName name="___fas123_1_1" localSheetId="4" hidden="1">{"Balance Sheet",#N/A,FALSE,"Annual Summary";"Cashflows",#N/A,FALSE,"Annual Summary";"Summary Earnings",#N/A,FALSE,"Annual Summary"}</definedName>
    <definedName name="___fas123_1_1" localSheetId="11" hidden="1">{"Balance Sheet",#N/A,FALSE,"Annual Summary";"Cashflows",#N/A,FALSE,"Annual Summary";"Summary Earnings",#N/A,FALSE,"Annual Summary"}</definedName>
    <definedName name="___fas123_1_1" hidden="1">{"Balance Sheet",#N/A,FALSE,"Annual Summary";"Cashflows",#N/A,FALSE,"Annual Summary";"Summary Earnings",#N/A,FALSE,"Annual Summary"}</definedName>
    <definedName name="___fas123_1_1_2" localSheetId="4" hidden="1">{"Balance Sheet",#N/A,FALSE,"Annual Summary";"Cashflows",#N/A,FALSE,"Annual Summary";"Summary Earnings",#N/A,FALSE,"Annual Summary"}</definedName>
    <definedName name="___fas123_1_1_2" localSheetId="11" hidden="1">{"Balance Sheet",#N/A,FALSE,"Annual Summary";"Cashflows",#N/A,FALSE,"Annual Summary";"Summary Earnings",#N/A,FALSE,"Annual Summary"}</definedName>
    <definedName name="___fas123_1_1_2" hidden="1">{"Balance Sheet",#N/A,FALSE,"Annual Summary";"Cashflows",#N/A,FALSE,"Annual Summary";"Summary Earnings",#N/A,FALSE,"Annual Summary"}</definedName>
    <definedName name="___fas123_1_3" localSheetId="4" hidden="1">{"Balance Sheet",#N/A,FALSE,"Annual Summary";"Cashflows",#N/A,FALSE,"Annual Summary";"Summary Earnings",#N/A,FALSE,"Annual Summary"}</definedName>
    <definedName name="___fas123_1_3" localSheetId="11" hidden="1">{"Balance Sheet",#N/A,FALSE,"Annual Summary";"Cashflows",#N/A,FALSE,"Annual Summary";"Summary Earnings",#N/A,FALSE,"Annual Summary"}</definedName>
    <definedName name="___fas123_1_3" hidden="1">{"Balance Sheet",#N/A,FALSE,"Annual Summary";"Cashflows",#N/A,FALSE,"Annual Summary";"Summary Earnings",#N/A,FALSE,"Annual Summary"}</definedName>
    <definedName name="___fas123_2" localSheetId="4" hidden="1">{"Balance Sheet",#N/A,FALSE,"Annual Summary";"Cashflows",#N/A,FALSE,"Annual Summary";"Summary Earnings",#N/A,FALSE,"Annual Summary"}</definedName>
    <definedName name="___fas123_2" localSheetId="11" hidden="1">{"Balance Sheet",#N/A,FALSE,"Annual Summary";"Cashflows",#N/A,FALSE,"Annual Summary";"Summary Earnings",#N/A,FALSE,"Annual Summary"}</definedName>
    <definedName name="___fas123_2" hidden="1">{"Balance Sheet",#N/A,FALSE,"Annual Summary";"Cashflows",#N/A,FALSE,"Annual Summary";"Summary Earnings",#N/A,FALSE,"Annual Summary"}</definedName>
    <definedName name="___fas123_2_2" localSheetId="4" hidden="1">{"Balance Sheet",#N/A,FALSE,"Annual Summary";"Cashflows",#N/A,FALSE,"Annual Summary";"Summary Earnings",#N/A,FALSE,"Annual Summary"}</definedName>
    <definedName name="___fas123_2_2" localSheetId="11" hidden="1">{"Balance Sheet",#N/A,FALSE,"Annual Summary";"Cashflows",#N/A,FALSE,"Annual Summary";"Summary Earnings",#N/A,FALSE,"Annual Summary"}</definedName>
    <definedName name="___fas123_2_2" hidden="1">{"Balance Sheet",#N/A,FALSE,"Annual Summary";"Cashflows",#N/A,FALSE,"Annual Summary";"Summary Earnings",#N/A,FALSE,"Annual Summary"}</definedName>
    <definedName name="___fas123_3" localSheetId="4" hidden="1">{"Balance Sheet",#N/A,FALSE,"Annual Summary";"Cashflows",#N/A,FALSE,"Annual Summary";"Summary Earnings",#N/A,FALSE,"Annual Summary"}</definedName>
    <definedName name="___fas123_3" localSheetId="11" hidden="1">{"Balance Sheet",#N/A,FALSE,"Annual Summary";"Cashflows",#N/A,FALSE,"Annual Summary";"Summary Earnings",#N/A,FALSE,"Annual Summary"}</definedName>
    <definedName name="___fas123_3" hidden="1">{"Balance Sheet",#N/A,FALSE,"Annual Summary";"Cashflows",#N/A,FALSE,"Annual Summary";"Summary Earnings",#N/A,FALSE,"Annual Summary"}</definedName>
    <definedName name="___fas123_3_2" localSheetId="4" hidden="1">{"Balance Sheet",#N/A,FALSE,"Annual Summary";"Cashflows",#N/A,FALSE,"Annual Summary";"Summary Earnings",#N/A,FALSE,"Annual Summary"}</definedName>
    <definedName name="___fas123_3_2" localSheetId="11" hidden="1">{"Balance Sheet",#N/A,FALSE,"Annual Summary";"Cashflows",#N/A,FALSE,"Annual Summary";"Summary Earnings",#N/A,FALSE,"Annual Summary"}</definedName>
    <definedName name="___fas123_3_2" hidden="1">{"Balance Sheet",#N/A,FALSE,"Annual Summary";"Cashflows",#N/A,FALSE,"Annual Summary";"Summary Earnings",#N/A,FALSE,"Annual Summary"}</definedName>
    <definedName name="___fas123_5" localSheetId="4" hidden="1">{"Balance Sheet",#N/A,FALSE,"Annual Summary";"Cashflows",#N/A,FALSE,"Annual Summary";"Summary Earnings",#N/A,FALSE,"Annual Summary"}</definedName>
    <definedName name="___fas123_5" localSheetId="11" hidden="1">{"Balance Sheet",#N/A,FALSE,"Annual Summary";"Cashflows",#N/A,FALSE,"Annual Summary";"Summary Earnings",#N/A,FALSE,"Annual Summary"}</definedName>
    <definedName name="___fas123_5" hidden="1">{"Balance Sheet",#N/A,FALSE,"Annual Summary";"Cashflows",#N/A,FALSE,"Annual Summary";"Summary Earnings",#N/A,FALSE,"Annual Summary"}</definedName>
    <definedName name="___fdf1" localSheetId="11" hidden="1">{"incomemth",#N/A,TRUE,"forecast00";"incomepercentmth",#N/A,TRUE,"forecast00";"balancemth",#N/A,TRUE,"forecast00";"cashmth",#N/A,TRUE,"forecast00";"covenantmth",#N/A,TRUE,"forecast00"}</definedName>
    <definedName name="___fdf1" hidden="1">{"incomemth",#N/A,TRUE,"forecast00";"incomepercentmth",#N/A,TRUE,"forecast00";"balancemth",#N/A,TRUE,"forecast00";"cashmth",#N/A,TRUE,"forecast00";"covenantmth",#N/A,TRUE,"forecast00"}</definedName>
    <definedName name="___fdg1" localSheetId="11" hidden="1">{"incomemth",#N/A,TRUE,"forecast00";"incomepercentmth",#N/A,TRUE,"forecast00";"balancemth",#N/A,TRUE,"forecast00";"cashmth",#N/A,TRUE,"forecast00";"covenantmth",#N/A,TRUE,"forecast00"}</definedName>
    <definedName name="___fdg1" hidden="1">{"incomemth",#N/A,TRUE,"forecast00";"incomepercentmth",#N/A,TRUE,"forecast00";"balancemth",#N/A,TRUE,"forecast00";"cashmth",#N/A,TRUE,"forecast00";"covenantmth",#N/A,TRUE,"forecast00"}</definedName>
    <definedName name="___fds1" localSheetId="11" hidden="1">{"incomemth",#N/A,TRUE,"forecast01";"incpercentmth",#N/A,TRUE,"forecast01";"balancemth",#N/A,TRUE,"forecast01";"cashmth",#N/A,TRUE,"forecast01";"cov2mth",#N/A,TRUE,"forecast01";"prbexp",#N/A,TRUE,"forecast01";"prbcap",#N/A,TRUE,"forecast01";"coalconsultants",#N/A,TRUE,"forecast01";"prbsum",#N/A,TRUE,"forecast01"}</definedName>
    <definedName name="___fds1" hidden="1">{"incomemth",#N/A,TRUE,"forecast01";"incpercentmth",#N/A,TRUE,"forecast01";"balancemth",#N/A,TRUE,"forecast01";"cashmth",#N/A,TRUE,"forecast01";"cov2mth",#N/A,TRUE,"forecast01";"prbexp",#N/A,TRUE,"forecast01";"prbcap",#N/A,TRUE,"forecast01";"coalconsultants",#N/A,TRUE,"forecast01";"prbsum",#N/A,TRUE,"forecast01"}</definedName>
    <definedName name="___g3" localSheetId="11" hidden="1">{#N/A,#N/A,FALSE,"Hoja10";#N/A,#N/A,FALSE,"Hoja9";#N/A,#N/A,FALSE,"Hoja8";#N/A,#N/A,FALSE,"Hoja7";#N/A,#N/A,FALSE,"Hoja6";#N/A,#N/A,FALSE,"Hoja5";#N/A,#N/A,FALSE,"Hoja4";#N/A,#N/A,FALSE,"Hoja2";#N/A,#N/A,FALSE,"Hoja3";#N/A,#N/A,FALSE,"HOJA1";#N/A,#N/A,FALSE,"CashFlow";#N/A,#N/A,FALSE,"FinStmts"}</definedName>
    <definedName name="___g3" hidden="1">{#N/A,#N/A,FALSE,"Hoja10";#N/A,#N/A,FALSE,"Hoja9";#N/A,#N/A,FALSE,"Hoja8";#N/A,#N/A,FALSE,"Hoja7";#N/A,#N/A,FALSE,"Hoja6";#N/A,#N/A,FALSE,"Hoja5";#N/A,#N/A,FALSE,"Hoja4";#N/A,#N/A,FALSE,"Hoja2";#N/A,#N/A,FALSE,"Hoja3";#N/A,#N/A,FALSE,"HOJA1";#N/A,#N/A,FALSE,"CashFlow";#N/A,#N/A,FALSE,"FinStmts"}</definedName>
    <definedName name="___g3_1" localSheetId="11" hidden="1">{#N/A,#N/A,FALSE,"Hoja10";#N/A,#N/A,FALSE,"Hoja9";#N/A,#N/A,FALSE,"Hoja8";#N/A,#N/A,FALSE,"Hoja7";#N/A,#N/A,FALSE,"Hoja6";#N/A,#N/A,FALSE,"Hoja5";#N/A,#N/A,FALSE,"Hoja4";#N/A,#N/A,FALSE,"Hoja2";#N/A,#N/A,FALSE,"Hoja3";#N/A,#N/A,FALSE,"HOJA1";#N/A,#N/A,FALSE,"CashFlow";#N/A,#N/A,FALSE,"FinStmts"}</definedName>
    <definedName name="___g3_1" hidden="1">{#N/A,#N/A,FALSE,"Hoja10";#N/A,#N/A,FALSE,"Hoja9";#N/A,#N/A,FALSE,"Hoja8";#N/A,#N/A,FALSE,"Hoja7";#N/A,#N/A,FALSE,"Hoja6";#N/A,#N/A,FALSE,"Hoja5";#N/A,#N/A,FALSE,"Hoja4";#N/A,#N/A,FALSE,"Hoja2";#N/A,#N/A,FALSE,"Hoja3";#N/A,#N/A,FALSE,"HOJA1";#N/A,#N/A,FALSE,"CashFlow";#N/A,#N/A,FALSE,"FinStmts"}</definedName>
    <definedName name="___gf1" localSheetId="11" hidden="1">{"incomemth",#N/A,TRUE,"forecast00";"incomepercentmth",#N/A,TRUE,"forecast00";"balancemth",#N/A,TRUE,"forecast00";"cashmth",#N/A,TRUE,"forecast00";"covenantmth",#N/A,TRUE,"forecast00"}</definedName>
    <definedName name="___gf1" hidden="1">{"incomemth",#N/A,TRUE,"forecast00";"incomepercentmth",#N/A,TRUE,"forecast00";"balancemth",#N/A,TRUE,"forecast00";"cashmth",#N/A,TRUE,"forecast00";"covenantmth",#N/A,TRUE,"forecast00"}</definedName>
    <definedName name="___Grp16" localSheetId="4" hidden="1">{#N/A,#N/A,FALSE,"PMTABB";#N/A,#N/A,FALSE,"PMTABB"}</definedName>
    <definedName name="___Grp16" localSheetId="11" hidden="1">{#N/A,#N/A,FALSE,"PMTABB";#N/A,#N/A,FALSE,"PMTABB"}</definedName>
    <definedName name="___Grp16" hidden="1">{#N/A,#N/A,FALSE,"PMTABB";#N/A,#N/A,FALSE,"PMTABB"}</definedName>
    <definedName name="_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I2" localSheetId="4" hidden="1">{"PVGraph2",#N/A,FALSE,"PV Data"}</definedName>
    <definedName name="___I2" localSheetId="11" hidden="1">{"PVGraph2",#N/A,FALSE,"PV Data"}</definedName>
    <definedName name="___I2" hidden="1">{"PVGraph2",#N/A,FALSE,"PV Data"}</definedName>
    <definedName name="___I3" localSheetId="4" hidden="1">{"PVGraph2",#N/A,FALSE,"PV Data"}</definedName>
    <definedName name="___I3" localSheetId="11" hidden="1">{"PVGraph2",#N/A,FALSE,"PV Data"}</definedName>
    <definedName name="___I3" hidden="1">{"PVGraph2",#N/A,FALSE,"PV Data"}</definedName>
    <definedName name="___jax4" localSheetId="11" hidden="1">{"Summary analysis",#N/A,FALSE,"Total";"OCPH analysis",#N/A,FALSE,"Total";"detail analysis",#N/A,FALSE,"Total"}</definedName>
    <definedName name="___jax4" hidden="1">{"Summary analysis",#N/A,FALSE,"Total";"OCPH analysis",#N/A,FALSE,"Total";"detail analysis",#N/A,FALSE,"Total"}</definedName>
    <definedName name="_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KEY1" hidden="1">#REF!</definedName>
    <definedName name="___key2" localSheetId="19" hidden="1">#REF!</definedName>
    <definedName name="___key2" hidden="1">#REF!</definedName>
    <definedName name="___mfg2" localSheetId="11" hidden="1">{"PAGE 1",#N/A,FALSE,"WEST_OT"}</definedName>
    <definedName name="___mfg2" hidden="1">{"PAGE 1",#N/A,FALSE,"WEST_OT"}</definedName>
    <definedName name="___mfg3" localSheetId="11" hidden="1">{"PAGE 1",#N/A,FALSE,"WEST_OT"}</definedName>
    <definedName name="___mfg3" hidden="1">{"PAGE 1",#N/A,FALSE,"WEST_OT"}</definedName>
    <definedName name="___mfg4" localSheetId="11" hidden="1">{"PAGE 1",#N/A,FALSE,"WEST_OT"}</definedName>
    <definedName name="___mfg4" hidden="1">{"PAGE 1",#N/A,FALSE,"WEST_OT"}</definedName>
    <definedName name="___mfg5" localSheetId="11" hidden="1">{"PAGE 1",#N/A,FALSE,"WEST_OT"}</definedName>
    <definedName name="___mfg5" hidden="1">{"PAGE 1",#N/A,FALSE,"WEST_OT"}</definedName>
    <definedName name="___New2" localSheetId="11" hidden="1">{"TOTAL",#N/A,FALSE,"A";"FISCAL94",#N/A,FALSE,"A";"FISCAL95",#N/A,FALSE,"A";"FISCAL96",#N/A,FALSE,"A";"misc page",#N/A,FALSE,"A"}</definedName>
    <definedName name="___New2" hidden="1">{"TOTAL",#N/A,FALSE,"A";"FISCAL94",#N/A,FALSE,"A";"FISCAL95",#N/A,FALSE,"A";"FISCAL96",#N/A,FALSE,"A";"misc page",#N/A,FALSE,"A"}</definedName>
    <definedName name="___o1" localSheetId="11"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_OLD2" hidden="1">#REF!</definedName>
    <definedName name="___OMM95"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OMM95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OMM95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OSX2" localSheetId="11" hidden="1">{"Area1",#N/A,FALSE,"OREWACC";"Area2",#N/A,FALSE,"OREWACC"}</definedName>
    <definedName name="___OSX2" hidden="1">{"Area1",#N/A,FALSE,"OREWACC";"Area2",#N/A,FALSE,"OREWACC"}</definedName>
    <definedName name="___Q2" localSheetId="11" hidden="1">{#N/A,#N/A,FALSE,"UNIT";#N/A,#N/A,FALSE,"UNIT";#N/A,#N/A,FALSE,"계정"}</definedName>
    <definedName name="___Q2" hidden="1">{#N/A,#N/A,FALSE,"UNIT";#N/A,#N/A,FALSE,"UNIT";#N/A,#N/A,FALSE,"계정"}</definedName>
    <definedName name="___Q2_1" localSheetId="11" hidden="1">{#N/A,#N/A,FALSE,"UNIT";#N/A,#N/A,FALSE,"UNIT";#N/A,#N/A,FALSE,"계정"}</definedName>
    <definedName name="___Q2_1" hidden="1">{#N/A,#N/A,FALSE,"UNIT";#N/A,#N/A,FALSE,"UNIT";#N/A,#N/A,FALSE,"계정"}</definedName>
    <definedName name="___q3" hidden="1">#REF!</definedName>
    <definedName name="___R" localSheetId="11" hidden="1">{#N/A,#N/A,FALSE,"Minors";#N/A,#N/A,FALSE,"96CAPREV"}</definedName>
    <definedName name="___R" hidden="1">{#N/A,#N/A,FALSE,"Minors";#N/A,#N/A,FALSE,"96CAPREV"}</definedName>
    <definedName name="___rod1" localSheetId="11" hidden="1">{#N/A,#N/A,FALSE,"Projections";#N/A,#N/A,FALSE,"Multiples Valuation";#N/A,#N/A,FALSE,"LBO";#N/A,#N/A,FALSE,"Multiples_Sensitivity";#N/A,#N/A,FALSE,"Summary"}</definedName>
    <definedName name="___rod1" hidden="1">{#N/A,#N/A,FALSE,"Projections";#N/A,#N/A,FALSE,"Multiples Valuation";#N/A,#N/A,FALSE,"LBO";#N/A,#N/A,FALSE,"Multiples_Sensitivity";#N/A,#N/A,FALSE,"Summary"}</definedName>
    <definedName name="_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rt1" localSheetId="4" hidden="1">{#N/A,#N/A,FALSE,"BS";#N/A,#N/A,FALSE,"IS";#N/A,#N/A,FALSE,"ISYTD";#N/A,#N/A,FALSE,"ARINV";#N/A,#N/A,FALSE,"PPD";#N/A,#N/A,FALSE,"FA";#N/A,#N/A,FALSE,"CAPEXP";#N/A,#N/A,FALSE,"INCTAX";#N/A,#N/A,FALSE,"DEBT";#N/A,#N/A,FALSE,"CFMTH"}</definedName>
    <definedName name="___rt1" localSheetId="11" hidden="1">{#N/A,#N/A,FALSE,"BS";#N/A,#N/A,FALSE,"IS";#N/A,#N/A,FALSE,"ISYTD";#N/A,#N/A,FALSE,"ARINV";#N/A,#N/A,FALSE,"PPD";#N/A,#N/A,FALSE,"FA";#N/A,#N/A,FALSE,"CAPEXP";#N/A,#N/A,FALSE,"INCTAX";#N/A,#N/A,FALSE,"DEBT";#N/A,#N/A,FALSE,"CFMTH"}</definedName>
    <definedName name="___rt1" hidden="1">{#N/A,#N/A,FALSE,"BS";#N/A,#N/A,FALSE,"IS";#N/A,#N/A,FALSE,"ISYTD";#N/A,#N/A,FALSE,"ARINV";#N/A,#N/A,FALSE,"PPD";#N/A,#N/A,FALSE,"FA";#N/A,#N/A,FALSE,"CAPEXP";#N/A,#N/A,FALSE,"INCTAX";#N/A,#N/A,FALSE,"DEBT";#N/A,#N/A,FALSE,"CFMTH"}</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sec3" hidden="1">#REF!</definedName>
    <definedName name="___sky2" localSheetId="11" hidden="1">{"Summary analysis",#N/A,FALSE,"Total";"OCPH analysis",#N/A,FALSE,"Total";"detail analysis",#N/A,FALSE,"Total"}</definedName>
    <definedName name="___sky2" hidden="1">{"Summary analysis",#N/A,FALSE,"Total";"OCPH analysis",#N/A,FALSE,"Total";"detail analysis",#N/A,FALSE,"Total"}</definedName>
    <definedName name="___t1" localSheetId="11" hidden="1">{"bs",#N/A,FALSE,"SCF"}</definedName>
    <definedName name="___t1" hidden="1">{"bs",#N/A,FALSE,"SCF"}</definedName>
    <definedName name="___T123456" localSheetId="15" hidden="1">{"COUNT",#N/A,FALSE,"AB"}</definedName>
    <definedName name="___T123456" localSheetId="11" hidden="1">{"COUNT",#N/A,FALSE,"AB"}</definedName>
    <definedName name="___T123456" hidden="1">{"COUNT",#N/A,FALSE,"AB"}</definedName>
    <definedName name="_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tb2" hidden="1">#N/A</definedName>
    <definedName name="___Tes6" localSheetId="11" hidden="1">{"'SIVA Pricing Model'!$A$1:$F$39"}</definedName>
    <definedName name="___Tes6" hidden="1">{"'SIVA Pricing Model'!$A$1:$F$39"}</definedName>
    <definedName name="___V4" localSheetId="1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___V4"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___var3" localSheetId="4" hidden="1">{"'777'!$A$1:$H$41"}</definedName>
    <definedName name="___var3" localSheetId="11" hidden="1">{"'777'!$A$1:$H$41"}</definedName>
    <definedName name="___var3" hidden="1">{"'777'!$A$1:$H$41"}</definedName>
    <definedName name="_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vvv1" localSheetId="4">{"bbtday",#N/A,FALSE,"ban0930";"banksday",#N/A,FALSE,"ban0930";"compday",#N/A,FALSE,"ban0930"}</definedName>
    <definedName name="___vvv1" localSheetId="11">{"bbtday",#N/A,FALSE,"ban0930";"banksday",#N/A,FALSE,"ban0930";"compday",#N/A,FALSE,"ban0930"}</definedName>
    <definedName name="___vvv1">{"bbtday",#N/A,FALSE,"ban0930";"banksday",#N/A,FALSE,"ban0930";"compday",#N/A,FALSE,"ban0930"}</definedName>
    <definedName name="_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2" localSheetId="4" hidden="1">{"PVGraph2",#N/A,FALSE,"PV Data"}</definedName>
    <definedName name="___w2" localSheetId="11" hidden="1">{"PVGraph2",#N/A,FALSE,"PV Data"}</definedName>
    <definedName name="___w2" hidden="1">{"PVGraph2",#N/A,FALSE,"PV Data"}</definedName>
    <definedName name="___w3" localSheetId="4" hidden="1">{"PVGraph2",#N/A,FALSE,"PV Data"}</definedName>
    <definedName name="___w3" localSheetId="11" hidden="1">{"PVGraph2",#N/A,FALSE,"PV Data"}</definedName>
    <definedName name="___w3" hidden="1">{"PVGraph2",#N/A,FALSE,"PV Data"}</definedName>
    <definedName name="___wk01">#REF!</definedName>
    <definedName name="_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WRN1" localSheetId="11" hidden="1">{#N/A,#N/A,FALSE,"Pkg Assets";#N/A,#N/A,FALSE,"Elite Pkg Liab";#N/A,#N/A,FALSE,"Pkg Income";#N/A,#N/A,FALSE,"Pkg FOH";#N/A,#N/A,FALSE,"Pkg SGA"}</definedName>
    <definedName name="___WRN1" hidden="1">{#N/A,#N/A,FALSE,"Pkg Assets";#N/A,#N/A,FALSE,"Elite Pkg Liab";#N/A,#N/A,FALSE,"Pkg Income";#N/A,#N/A,FALSE,"Pkg FOH";#N/A,#N/A,FALSE,"Pkg SGA"}</definedName>
    <definedName name="___wrn2" localSheetId="4" hidden="1">{#N/A,#N/A,FALSE,"ASSUMPTIONS";#N/A,#N/A,FALSE,"Valuation Summary";"page1",#N/A,FALSE,"PRESENTATION";"page2",#N/A,FALSE,"PRESENTATION";#N/A,#N/A,FALSE,"ORIGINAL_ROLLBACK"}</definedName>
    <definedName name="___wrn2" localSheetId="11" hidden="1">{#N/A,#N/A,FALSE,"ASSUMPTIONS";#N/A,#N/A,FALSE,"Valuation Summary";"page1",#N/A,FALSE,"PRESENTATION";"page2",#N/A,FALSE,"PRESENTATION";#N/A,#N/A,FALSE,"ORIGINAL_ROLLBACK"}</definedName>
    <definedName name="___wrn2" hidden="1">{#N/A,#N/A,FALSE,"ASSUMPTIONS";#N/A,#N/A,FALSE,"Valuation Summary";"page1",#N/A,FALSE,"PRESENTATION";"page2",#N/A,FALSE,"PRESENTATION";#N/A,#N/A,FALSE,"ORIGINAL_ROLLBACK"}</definedName>
    <definedName name="___wrn21" localSheetId="4" hidden="1">{"Asset Information",#N/A,FALSE,"Asset Information";"Fixed Lease Cost",#N/A,FALSE,"Asset Information";"Maintenance",#N/A,FALSE,"Asset Information";"Depreciation",#N/A,FALSE,"Asset Information"}</definedName>
    <definedName name="___wrn21" localSheetId="11" hidden="1">{"Asset Information",#N/A,FALSE,"Asset Information";"Fixed Lease Cost",#N/A,FALSE,"Asset Information";"Maintenance",#N/A,FALSE,"Asset Information";"Depreciation",#N/A,FALSE,"Asset Information"}</definedName>
    <definedName name="___wrn21" hidden="1">{"Asset Information",#N/A,FALSE,"Asset Information";"Fixed Lease Cost",#N/A,FALSE,"Asset Information";"Maintenance",#N/A,FALSE,"Asset Information";"Depreciation",#N/A,FALSE,"Asset Information"}</definedName>
    <definedName name="___wrn3" localSheetId="4" hidden="1">{#N/A,#N/A,FALSE,"ASSUMPTIONS";#N/A,#N/A,FALSE,"Valuation Summary";"page1",#N/A,FALSE,"PRESENTATION";"page2",#N/A,FALSE,"PRESENTATION";#N/A,#N/A,FALSE,"ORIGINAL_ROLLBACK"}</definedName>
    <definedName name="___wrn3" localSheetId="11"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x1" localSheetId="4">{"compweek",#N/A,FALSE,"ban0930";"bankweek",#N/A,FALSE,"ban0930"}</definedName>
    <definedName name="___x1" localSheetId="11">{"compweek",#N/A,FALSE,"ban0930";"bankweek",#N/A,FALSE,"ban0930"}</definedName>
    <definedName name="___x1">{"compweek",#N/A,FALSE,"ban0930";"bankweek",#N/A,FALSE,"ban0930"}</definedName>
    <definedName name="___xlfn.BAHTTEXT" hidden="1">#NAME?</definedName>
    <definedName name="___xx1" localSheetId="4" hidden="1">{#N/A,#N/A,FALSE,"CMN_FE"}</definedName>
    <definedName name="___xx1" localSheetId="11" hidden="1">{#N/A,#N/A,FALSE,"CMN_FE"}</definedName>
    <definedName name="___xx1" hidden="1">{#N/A,#N/A,FALSE,"CMN_FE"}</definedName>
    <definedName name="___y1" localSheetId="4">{"bbtday",#N/A,FALSE,"ban0930";"banksday",#N/A,FALSE,"ban0930";"compday",#N/A,FALSE,"ban0930"}</definedName>
    <definedName name="___y1" localSheetId="11">{"bbtday",#N/A,FALSE,"ban0930";"banksday",#N/A,FALSE,"ban0930";"compday",#N/A,FALSE,"ban0930"}</definedName>
    <definedName name="___y1">{"bbtday",#N/A,FALSE,"ban0930";"banksday",#N/A,FALSE,"ban0930";"compday",#N/A,FALSE,"ban0930"}</definedName>
    <definedName name="___y2" localSheetId="4" hidden="1">{"PVGraph2",#N/A,FALSE,"PV Data"}</definedName>
    <definedName name="___y2" localSheetId="11" hidden="1">{"PVGraph2",#N/A,FALSE,"PV Data"}</definedName>
    <definedName name="___y2" hidden="1">{"PVGraph2",#N/A,FALSE,"PV Data"}</definedName>
    <definedName name="___z2" localSheetId="11" hidden="1">{"Sch00",#N/A,FALSE,"1";"Contents",#N/A,FALSE,"1"}</definedName>
    <definedName name="___z2" hidden="1">{"Sch00",#N/A,FALSE,"1";"Contents",#N/A,FALSE,"1"}</definedName>
    <definedName name="___z3" localSheetId="11" hidden="1">{"Sch01",#N/A,FALSE,"2";"Sch02",#N/A,FALSE,"2";"Sch03",#N/A,FALSE,"2";"Sch04",#N/A,FALSE,"2";"Sch05",#N/A,FALSE,"2";"Sch06",#N/A,FALSE,"2";"Sch17",#N/A,FALSE,"2";"Sch19",#N/A,FALSE,"2";"Sch20",#N/A,FALSE,"2";"Sch21",#N/A,FALSE,"2";"Sch26",#N/A,FALSE,"2"}</definedName>
    <definedName name="___z3" hidden="1">{"Sch01",#N/A,FALSE,"2";"Sch02",#N/A,FALSE,"2";"Sch03",#N/A,FALSE,"2";"Sch04",#N/A,FALSE,"2";"Sch05",#N/A,FALSE,"2";"Sch06",#N/A,FALSE,"2";"Sch17",#N/A,FALSE,"2";"Sch19",#N/A,FALSE,"2";"Sch20",#N/A,FALSE,"2";"Sch21",#N/A,FALSE,"2";"Sch26",#N/A,FALSE,"2"}</definedName>
    <definedName name="_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______123Graph_ACHART_1" hidden="1">#REF!</definedName>
    <definedName name="__1__123Graph_ACHART_1" hidden="1">#REF!</definedName>
    <definedName name="__1__123Graph_ACHART_2" hidden="1">#REF!</definedName>
    <definedName name="__1__123Graph_BCHART_1" hidden="1">#REF!</definedName>
    <definedName name="__1_0__123Grap" hidden="1">#REF!</definedName>
    <definedName name="__10______123Graph_ACHART_18" hidden="1">#REF!</definedName>
    <definedName name="__10__123Graph_ACHART_18" hidden="1">#REF!</definedName>
    <definedName name="__10__123Graph_CCHART_3" hidden="1">#REF!</definedName>
    <definedName name="__100_____123Graph_BCHART_3" hidden="1">#REF!</definedName>
    <definedName name="__101_____123Graph_BCHART_4" hidden="1">#REF!</definedName>
    <definedName name="__102_____123Graph_BCHART_5" hidden="1">#REF!</definedName>
    <definedName name="__103_____123Graph_BCHART_6" hidden="1">#REF!</definedName>
    <definedName name="__104_____123Graph_BCHART_7" hidden="1">#REF!</definedName>
    <definedName name="__105_____123Graph_BCHART_8" hidden="1">#REF!</definedName>
    <definedName name="__106_____123Graph_CCHART_1" hidden="1">#REF!</definedName>
    <definedName name="__107_____123Graph_CCHART_2" hidden="1">#REF!</definedName>
    <definedName name="__108_____123Graph_CCHART_3" hidden="1">#REF!</definedName>
    <definedName name="__109_____123Graph_CCHART_4" hidden="1">#REF!</definedName>
    <definedName name="__11______123Graph_ACHART_2" hidden="1">#REF!</definedName>
    <definedName name="__11__123Graph_ACHART_2" hidden="1">#REF!</definedName>
    <definedName name="__11__123Graph_CCHART_4" hidden="1">#REF!</definedName>
    <definedName name="__110_____123Graph_CCHART_5" hidden="1">#REF!</definedName>
    <definedName name="__111_____123Graph_CCHART_6" hidden="1">#REF!</definedName>
    <definedName name="__112_____123Graph_CCHART_7" hidden="1">#REF!</definedName>
    <definedName name="__113_____123Graph_CCHART_8" hidden="1">#REF!</definedName>
    <definedName name="__114_____123Graph_DCHART_1" hidden="1">#REF!</definedName>
    <definedName name="__115_____123Graph_DCHART_2" hidden="1">#REF!</definedName>
    <definedName name="__116_____123Graph_DCHART_3" hidden="1">#REF!</definedName>
    <definedName name="__117_____123Graph_DCHART_4" hidden="1">#REF!</definedName>
    <definedName name="__118_____123Graph_DCHART_5" hidden="1">#REF!</definedName>
    <definedName name="__119_____123Graph_DCHART_6" hidden="1">#REF!</definedName>
    <definedName name="__12______123Graph_ACHART_3" hidden="1">#REF!</definedName>
    <definedName name="__12__123Graph_ACHART_3" hidden="1">#REF!</definedName>
    <definedName name="__12__123Graph_CCHART_5" hidden="1">#REF!</definedName>
    <definedName name="__120_____123Graph_DCHART_7" hidden="1">#REF!</definedName>
    <definedName name="__121_____123Graph_DCHART_8" hidden="1">#REF!</definedName>
    <definedName name="__122_____123Graph_ECHART_1" hidden="1">#REF!</definedName>
    <definedName name="__123_____123Graph_ECHART_2" hidden="1">#REF!</definedName>
    <definedName name="__1234Graph_XEH1A" localSheetId="2" hidden="1">#REF!</definedName>
    <definedName name="__1234Graph_XEH1A" localSheetId="1" hidden="1">#REF!</definedName>
    <definedName name="__1234Graph_XEH1A" hidden="1">#REF!</definedName>
    <definedName name="__123Gracp_D1" hidden="1">#REF!</definedName>
    <definedName name="__123Graph" hidden="1">#REF!</definedName>
    <definedName name="__123Graph_A" localSheetId="2" hidden="1">#REF!</definedName>
    <definedName name="__123Graph_A" localSheetId="1" hidden="1">#REF!</definedName>
    <definedName name="__123Graph_A" localSheetId="19" hidden="1">#REF!</definedName>
    <definedName name="__123Graph_A" localSheetId="18" hidden="1">#REF!</definedName>
    <definedName name="__123Graph_A" hidden="1">#REF!</definedName>
    <definedName name="__123Graph_A91" hidden="1">#REF!</definedName>
    <definedName name="__123Graph_AATLN" hidden="1">#REF!</definedName>
    <definedName name="__123Graph_ABEEFINDEXES" hidden="1">#REF!</definedName>
    <definedName name="__123Graph_ACASHFLOW" hidden="1">#N/A</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MV" hidden="1">#REF!</definedName>
    <definedName name="__123Graph_ACMVP" hidden="1">#REF!</definedName>
    <definedName name="__123Graph_ACOMP" hidden="1">#REF!</definedName>
    <definedName name="__123Graph_ACurrent" hidden="1">#REF!</definedName>
    <definedName name="__123Graph_ADONAGRA" hidden="1">#REF!</definedName>
    <definedName name="__123Graph_ADONATMO" hidden="1">#REF!</definedName>
    <definedName name="__123Graph_ADRIVER2" hidden="1">#N/A</definedName>
    <definedName name="__123Graph_ADSCR" hidden="1">#REF!</definedName>
    <definedName name="__123Graph_AEXH1A" localSheetId="2" hidden="1">#REF!</definedName>
    <definedName name="__123Graph_AEXH1A" localSheetId="1" hidden="1">#REF!</definedName>
    <definedName name="__123Graph_AEXH1A" localSheetId="18" hidden="1">#REF!</definedName>
    <definedName name="__123Graph_AEXH1A" hidden="1">#REF!</definedName>
    <definedName name="__123Graph_AEXH3B" localSheetId="2" hidden="1">#REF!</definedName>
    <definedName name="__123Graph_AEXH3B" localSheetId="1" hidden="1">#REF!</definedName>
    <definedName name="__123Graph_AEXH3B" localSheetId="19" hidden="1">#REF!</definedName>
    <definedName name="__123Graph_AEXH3B" localSheetId="18" hidden="1">#REF!</definedName>
    <definedName name="__123Graph_AEXH3B" hidden="1">#REF!</definedName>
    <definedName name="__123Graph_AFIX_CAP" hidden="1">#REF!</definedName>
    <definedName name="__123Graph_AFIXBAR" hidden="1">#REF!</definedName>
    <definedName name="__123Graph_AFIXSTKBAR"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HISTORY" hidden="1">#REF!</definedName>
    <definedName name="__123Graph_AHOTBUTTONS" hidden="1">#REF!</definedName>
    <definedName name="__123Graph_AINCOME1" hidden="1">#N/A</definedName>
    <definedName name="__123Graph_AINCOME2" hidden="1">#N/A</definedName>
    <definedName name="__123Graph_AMATGERAL" hidden="1">#REF!</definedName>
    <definedName name="__123Graph_AMATMINI" hidden="1">#REF!</definedName>
    <definedName name="__123Graph_AMATTARCO" hidden="1">#REF!</definedName>
    <definedName name="__123Graph_AMATVMLM" hidden="1">#REF!</definedName>
    <definedName name="__123Graph_AMEATEXP" hidden="1">#REF!</definedName>
    <definedName name="__123Graph_AMERC" hidden="1">#REF!</definedName>
    <definedName name="__123Graph_AMODGERAL" hidden="1">#REF!</definedName>
    <definedName name="__123Graph_AMODMINI" hidden="1">#REF!</definedName>
    <definedName name="__123Graph_AMODTARCO" hidden="1">#REF!</definedName>
    <definedName name="__123Graph_AMODVMLM" hidden="1">#REF!</definedName>
    <definedName name="__123Graph_ANPV_CAPACITY" hidden="1">#REF!</definedName>
    <definedName name="__123Graph_ANTINCMO" hidden="1">#REF!</definedName>
    <definedName name="__123Graph_AOPNETGRA" hidden="1">#REF!</definedName>
    <definedName name="__123Graph_AOVERHAUL" hidden="1">#REF!</definedName>
    <definedName name="__123Graph_APRINCIPAL" hidden="1">#REF!</definedName>
    <definedName name="__123Graph_APROCEEDS" hidden="1">#REF!</definedName>
    <definedName name="__123Graph_AREDDITO" hidden="1">#REF!</definedName>
    <definedName name="__123Graph_ARESFIN" hidden="1">#REF!</definedName>
    <definedName name="__123Graph_ASALES" hidden="1">#REF!</definedName>
    <definedName name="__123Graph_ASALESMO" hidden="1">#REF!</definedName>
    <definedName name="__123Graph_ASALESTREND"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ATRAIN" hidden="1">#REF!</definedName>
    <definedName name="__123Graph_ATURKNR" hidden="1">#REF!</definedName>
    <definedName name="__123Graph_ATURN" hidden="1">#REF!</definedName>
    <definedName name="__123Graph_AVAR_ENG" hidden="1">#REF!</definedName>
    <definedName name="__123Graph_AVPMESE" hidden="1">#REF!</definedName>
    <definedName name="__123Graph_AVPPROD" hidden="1">#REF!</definedName>
    <definedName name="__123Graph_AVPROD" hidden="1">#REF!</definedName>
    <definedName name="__123Graph_AWA9303" hidden="1">#REF!</definedName>
    <definedName name="__123Graph_AWA9304" hidden="1">#REF!</definedName>
    <definedName name="__123Graph_AWA9507" hidden="1">#REF!</definedName>
    <definedName name="__123Graph_AWG9508" hidden="1">#REF!</definedName>
    <definedName name="__123Graph_AYIELD1" hidden="1">#REF!</definedName>
    <definedName name="__123Graph_AYTDVar" hidden="1">#REF!</definedName>
    <definedName name="__123Graph_B" hidden="1">#REF!</definedName>
    <definedName name="__123Graph_BATLN" hidden="1">#REF!</definedName>
    <definedName name="__123Graph_BBEEFINDEXES" hidden="1">#REF!</definedName>
    <definedName name="__123Graph_BBEEFNR" hidden="1">#REF!</definedName>
    <definedName name="__123Graph_BCASHFLOW" hidden="1">#N/A</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CURINV" hidden="1">#REF!</definedName>
    <definedName name="__123Graph_BCurrent" hidden="1">#REF!</definedName>
    <definedName name="__123Graph_BDEC_EXP" hidden="1">#REF!</definedName>
    <definedName name="__123Graph_BDONAGRA" hidden="1">#REF!</definedName>
    <definedName name="__123Graph_BDONATMO" hidden="1">#REF!</definedName>
    <definedName name="__123Graph_BDRIVER2" hidden="1">#N/A</definedName>
    <definedName name="__123Graph_BDSCR" hidden="1">#REF!</definedName>
    <definedName name="__123Graph_BFIX_CAP" hidden="1">#REF!</definedName>
    <definedName name="__123Graph_BFIXBAR" hidden="1">#REF!</definedName>
    <definedName name="__123Graph_BFIXSTKBAR" hidden="1">#REF!</definedName>
    <definedName name="__123Graph_BFLATREV" hidden="1">#REF!</definedName>
    <definedName name="__123Graph_BFUEL" hidden="1">#REF!</definedName>
    <definedName name="__123Graph_BGDPTRKRTM" localSheetId="4" hidden="1">#REF!</definedName>
    <definedName name="__123Graph_BGDPTRKRTM" localSheetId="15" hidden="1">#REF!</definedName>
    <definedName name="__123Graph_BGDPTRKRTM" hidden="1">#REF!</definedName>
    <definedName name="__123Graph_BGRAPH1" hidden="1">#REF!</definedName>
    <definedName name="__123Graph_BGRAPH2" hidden="1">#REF!</definedName>
    <definedName name="__123Graph_BGRAPH4" hidden="1">#REF!</definedName>
    <definedName name="__123Graph_BGRAPH7" hidden="1">#REF!</definedName>
    <definedName name="__123Graph_BGraph8" hidden="1">#REF!</definedName>
    <definedName name="__123Graph_BINCOME1" hidden="1">#N/A</definedName>
    <definedName name="__123Graph_BINCOME2" hidden="1">#N/A</definedName>
    <definedName name="__123Graph_BMATGERAL" hidden="1">#REF!</definedName>
    <definedName name="__123Graph_BMATMINI" hidden="1">#REF!</definedName>
    <definedName name="__123Graph_BMATTARCO" hidden="1">#REF!</definedName>
    <definedName name="__123Graph_BMATVMLM" hidden="1">#REF!</definedName>
    <definedName name="__123Graph_BMEATEXP" hidden="1">#REF!</definedName>
    <definedName name="__123Graph_BMERC" hidden="1">#REF!</definedName>
    <definedName name="__123Graph_BMODGERAL" hidden="1">#REF!</definedName>
    <definedName name="__123Graph_BMODMINI" hidden="1">#REF!</definedName>
    <definedName name="__123Graph_BMODTARCO" hidden="1">#REF!</definedName>
    <definedName name="__123Graph_BMODVMLM" hidden="1">#REF!</definedName>
    <definedName name="__123Graph_BNPV_CAPACITY" hidden="1">#REF!</definedName>
    <definedName name="__123Graph_BNTINCMO" hidden="1">#REF!</definedName>
    <definedName name="__123Graph_BOPNETGRA" hidden="1">#REF!</definedName>
    <definedName name="__123Graph_BOVERHAUL" hidden="1">#REF!</definedName>
    <definedName name="__123Graph_BPORKNR" hidden="1">#REF!</definedName>
    <definedName name="__123Graph_BPRIORINV" hidden="1">#REF!</definedName>
    <definedName name="__123Graph_BPROCEEDS" hidden="1">#REF!</definedName>
    <definedName name="__123Graph_BREDDITO" hidden="1">#REF!</definedName>
    <definedName name="__123Graph_BRESFIN" hidden="1">#REF!</definedName>
    <definedName name="__123Graph_BSALES" hidden="1">#REF!</definedName>
    <definedName name="__123Graph_BSALESMO"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BTRAIN" hidden="1">#REF!</definedName>
    <definedName name="__123Graph_BTURKNR" hidden="1">#REF!</definedName>
    <definedName name="__123Graph_BTURN" hidden="1">#REF!</definedName>
    <definedName name="__123Graph_BVANREV" hidden="1">#REF!</definedName>
    <definedName name="__123Graph_BVAR_ENG" hidden="1">#REF!</definedName>
    <definedName name="__123Graph_BVPMESE" hidden="1">#REF!</definedName>
    <definedName name="__123Graph_BWA9303" hidden="1">#REF!</definedName>
    <definedName name="__123Graph_BWA9304" hidden="1">#REF!</definedName>
    <definedName name="__123Graph_BWA9507" hidden="1">#REF!</definedName>
    <definedName name="__123Graph_BWG9508" hidden="1">#REF!</definedName>
    <definedName name="__123Graph_BYIELD1" hidden="1">#REF!</definedName>
    <definedName name="__123Graph_BYTDVar" hidden="1">#REF!</definedName>
    <definedName name="__123Graph_C" localSheetId="1" hidden="1">#REF!</definedName>
    <definedName name="__123Graph_C" localSheetId="18" hidden="1">#REF!</definedName>
    <definedName name="__123Graph_C" hidden="1">#REF!</definedName>
    <definedName name="__123Graph_CATLN"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Current" hidden="1">#REF!</definedName>
    <definedName name="__123Graph_CDONAGRA" hidden="1">#REF!</definedName>
    <definedName name="__123Graph_CDONATMO" hidden="1">#REF!</definedName>
    <definedName name="__123Graph_CEXH1A" localSheetId="1" hidden="1">#REF!</definedName>
    <definedName name="__123Graph_CEXH1A" localSheetId="18" hidden="1">#REF!</definedName>
    <definedName name="__123Graph_CEXH1A" hidden="1">#REF!</definedName>
    <definedName name="__123Graph_CEXH3B" localSheetId="1" hidden="1">#REF!</definedName>
    <definedName name="__123Graph_CEXH3B" localSheetId="18" hidden="1">#REF!</definedName>
    <definedName name="__123Graph_CEXH3B" hidden="1">#REF!</definedName>
    <definedName name="__123Graph_CFIX_CAP" hidden="1">#REF!</definedName>
    <definedName name="__123Graph_CGRAPH1" hidden="1">#REF!</definedName>
    <definedName name="__123Graph_CGRAPH2" hidden="1">#REF!</definedName>
    <definedName name="__123Graph_CGRAPH7" hidden="1">#REF!</definedName>
    <definedName name="__123Graph_CGraph8" hidden="1">#REF!</definedName>
    <definedName name="__123Graph_CINDICES" localSheetId="4" hidden="1">#REF!</definedName>
    <definedName name="__123Graph_CINDICES" localSheetId="15" hidden="1">#REF!</definedName>
    <definedName name="__123Graph_CINDICES" hidden="1">#REF!</definedName>
    <definedName name="__123Graph_CMERC" hidden="1">#REF!</definedName>
    <definedName name="__123Graph_CNPV_CAPACITY" hidden="1">#REF!</definedName>
    <definedName name="__123Graph_CNTINCMO" hidden="1">#REF!</definedName>
    <definedName name="__123Graph_COPNETGRA" hidden="1">#REF!</definedName>
    <definedName name="__123Graph_COVERHAUL" hidden="1">#REF!</definedName>
    <definedName name="__123Graph_CPROCEEDS" hidden="1">#REF!</definedName>
    <definedName name="__123Graph_CREDDITO" hidden="1">#REF!</definedName>
    <definedName name="__123Graph_CRESFIN" hidden="1">#REF!</definedName>
    <definedName name="__123Graph_CSALES" hidden="1">#REF!</definedName>
    <definedName name="__123Graph_CSALESMO" hidden="1">#REF!</definedName>
    <definedName name="__123Graph_CSCREENSZ" hidden="1">#REF!</definedName>
    <definedName name="__123Graph_CSLIDEIII25" hidden="1">#REF!</definedName>
    <definedName name="__123Graph_CSLIDEIII26" hidden="1">#REF!</definedName>
    <definedName name="__123Graph_CTRAIN" hidden="1">#REF!</definedName>
    <definedName name="__123Graph_CWA9303" hidden="1">#REF!</definedName>
    <definedName name="__123Graph_CWA9304" hidden="1">#REF!</definedName>
    <definedName name="__123Graph_CWA9507" hidden="1">#REF!</definedName>
    <definedName name="__123Graph_CWG9508" hidden="1">#REF!</definedName>
    <definedName name="__123Graph_CYTDVar" hidden="1">#REF!</definedName>
    <definedName name="__123Graph_D" localSheetId="2" hidden="1">#REF!</definedName>
    <definedName name="__123Graph_D" localSheetId="19" hidden="1">#REF!</definedName>
    <definedName name="__123Graph_D" localSheetId="18" hidden="1">#REF!</definedName>
    <definedName name="__123Graph_D" hidden="1">#REF!</definedName>
    <definedName name="__123Graph_D1" hidden="1">#REF!</definedName>
    <definedName name="__123Graph_D2" hidden="1">#REF!</definedName>
    <definedName name="__123Graph_DATLN" hidden="1">#REF!</definedName>
    <definedName name="__123Graph_DChart1" hidden="1">#REF!</definedName>
    <definedName name="__123Graph_DCHART10" hidden="1">#REF!</definedName>
    <definedName name="__123Graph_DCHART14"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OMP" hidden="1">#REF!</definedName>
    <definedName name="__123Graph_DCurrent" hidden="1">#REF!</definedName>
    <definedName name="__123Graph_DFIX_CAP" hidden="1">#REF!</definedName>
    <definedName name="__123Graph_DGRAPH7" hidden="1">#REF!</definedName>
    <definedName name="__123Graph_DGraph8" hidden="1">#REF!</definedName>
    <definedName name="__123Graph_DOVERHAUL" hidden="1">#REF!</definedName>
    <definedName name="__123Graph_DREDDITO" hidden="1">#REF!</definedName>
    <definedName name="__123Graph_DSLIDEIII25" hidden="1">#REF!</definedName>
    <definedName name="__123Graph_DTRAIN" hidden="1">#REF!</definedName>
    <definedName name="__123Graph_DWA9303" hidden="1">#REF!</definedName>
    <definedName name="__123Graph_DWA9304" hidden="1">#REF!</definedName>
    <definedName name="__123Graph_DWA9507" hidden="1">#REF!</definedName>
    <definedName name="__123Graph_DWG9508" hidden="1">#REF!</definedName>
    <definedName name="__123Graph_DYTDVar" hidden="1">#REF!</definedName>
    <definedName name="__123Graph_E" localSheetId="19" hidden="1">#REF!</definedName>
    <definedName name="__123Graph_E" hidden="1">#REF!</definedName>
    <definedName name="__123Graph_EChart1"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OMP" hidden="1">#REF!</definedName>
    <definedName name="__123Graph_ECurrent" hidden="1">#REF!</definedName>
    <definedName name="__123Graph_ETRAIN" hidden="1">#REF!</definedName>
    <definedName name="__123Graph_EWA9303" hidden="1">#REF!</definedName>
    <definedName name="__123Graph_EWA9304" hidden="1">#REF!</definedName>
    <definedName name="__123Graph_EYTDVar" hidden="1">#REF!</definedName>
    <definedName name="__123Graph_F" localSheetId="2" hidden="1">#REF!</definedName>
    <definedName name="__123Graph_F" localSheetId="1" hidden="1">#REF!</definedName>
    <definedName name="__123Graph_F" localSheetId="18" hidden="1">#REF!</definedName>
    <definedName name="__123Graph_F" hidden="1">#REF!</definedName>
    <definedName name="__123Graph_FEXH1A" localSheetId="2" hidden="1">#REF!</definedName>
    <definedName name="__123Graph_FEXH1A" localSheetId="1" hidden="1">#REF!</definedName>
    <definedName name="__123Graph_FEXH1A" localSheetId="19" hidden="1">#REF!</definedName>
    <definedName name="__123Graph_FEXH1A" localSheetId="18" hidden="1">#REF!</definedName>
    <definedName name="__123Graph_FEXH1A" hidden="1">#REF!</definedName>
    <definedName name="__123Graph_FEXH3B" localSheetId="1" hidden="1">#REF!</definedName>
    <definedName name="__123Graph_FEXH3B" localSheetId="18" hidden="1">#REF!</definedName>
    <definedName name="__123Graph_FEXH3B" hidden="1">#REF!</definedName>
    <definedName name="__123Graph_FMEATEXP" hidden="1">#REF!</definedName>
    <definedName name="__123Graph_FOVERHAUL" hidden="1">#REF!</definedName>
    <definedName name="__123GRAPH_G" hidden="1">#REF!</definedName>
    <definedName name="__123Graph_LBL_A" hidden="1">#REF!</definedName>
    <definedName name="__123Graph_LBL_ACOMP" hidden="1">#REF!</definedName>
    <definedName name="__123Graph_LBL_AHISTORY" hidden="1">#REF!</definedName>
    <definedName name="__123Graph_LBL_APRINCIPAL" hidden="1">#REF!</definedName>
    <definedName name="__123Graph_LBL_ASALESTREND" hidden="1">#REF!</definedName>
    <definedName name="__123Graph_LBL_B" hidden="1">#REF!</definedName>
    <definedName name="__123Graph_LBL_BCOMP" hidden="1">#REF!</definedName>
    <definedName name="__123Graph_LBL_C" hidden="1">#REF!</definedName>
    <definedName name="__123Graph_LBL_CCHART22" hidden="1">#REF!</definedName>
    <definedName name="__123Graph_LBL_CCOMP" hidden="1">#REF!</definedName>
    <definedName name="__123Graph_LBL_D" hidden="1">#REF!</definedName>
    <definedName name="__123Graph_LBL_DCOMP" hidden="1">#REF!</definedName>
    <definedName name="__123Graph_LBL_ECOMP" hidden="1">#REF!</definedName>
    <definedName name="__123Graph_NA" hidden="1">#REF!</definedName>
    <definedName name="__123Graph_X" localSheetId="2" hidden="1">#REF!</definedName>
    <definedName name="__123Graph_X" localSheetId="1" hidden="1">#REF!</definedName>
    <definedName name="__123Graph_X" localSheetId="19" hidden="1">#REF!</definedName>
    <definedName name="__123Graph_X" localSheetId="18" hidden="1">#REF!</definedName>
    <definedName name="__123Graph_X" hidden="1">#REF!</definedName>
    <definedName name="__123Graph_x2" hidden="1">#REF!</definedName>
    <definedName name="__123Graph_X91" hidden="1">#REF!</definedName>
    <definedName name="__123Graph_XBEEFBROIL" hidden="1">#REF!</definedName>
    <definedName name="__123Graph_XBEEFINDEXES" hidden="1">#REF!</definedName>
    <definedName name="__123Graph_XCASHFLOW" hidden="1">#N/A</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MV" hidden="1">#REF!</definedName>
    <definedName name="__123Graph_XCMVP" hidden="1">#REF!</definedName>
    <definedName name="__123Graph_XCOMP" hidden="1">#REF!</definedName>
    <definedName name="__123Graph_XCPIS" hidden="1">#REF!</definedName>
    <definedName name="__123Graph_XCPISSHORT" hidden="1">#REF!</definedName>
    <definedName name="__123Graph_XCURINV" hidden="1">#REF!</definedName>
    <definedName name="__123Graph_XCurrent" hidden="1">#REF!</definedName>
    <definedName name="__123Graph_XDEC_EXP" hidden="1">#REF!</definedName>
    <definedName name="__123Graph_XDONAGRA" hidden="1">#REF!</definedName>
    <definedName name="__123Graph_XDONATMO" hidden="1">#REF!</definedName>
    <definedName name="__123Graph_XDRIVER2" hidden="1">#N/A</definedName>
    <definedName name="__123Graph_XEXH1A" localSheetId="2" hidden="1">#REF!</definedName>
    <definedName name="__123Graph_XEXH1A" localSheetId="1" hidden="1">#REF!</definedName>
    <definedName name="__123Graph_XEXH1A" localSheetId="18" hidden="1">#REF!</definedName>
    <definedName name="__123Graph_XEXH1A" hidden="1">#REF!</definedName>
    <definedName name="__123Graph_XEXH3B" localSheetId="2" hidden="1">#REF!</definedName>
    <definedName name="__123Graph_XEXH3B" localSheetId="1" hidden="1">#REF!</definedName>
    <definedName name="__123Graph_XEXH3B" localSheetId="19" hidden="1">#REF!</definedName>
    <definedName name="__123Graph_XEXH3B" localSheetId="18" hidden="1">#REF!</definedName>
    <definedName name="__123Graph_XEXH3B" hidden="1">#REF!</definedName>
    <definedName name="__123Graph_XFIXBAR" hidden="1">#REF!</definedName>
    <definedName name="__123Graph_XFIXSTKBAR" hidden="1">#REF!</definedName>
    <definedName name="__123Graph_XGRAPH1" hidden="1">#REF!</definedName>
    <definedName name="__123Graph_XGraph1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HISTORY" hidden="1">#REF!</definedName>
    <definedName name="__123Graph_XHOTBUTTONS" hidden="1">#REF!</definedName>
    <definedName name="__123Graph_XINCOME1" hidden="1">#N/A</definedName>
    <definedName name="__123Graph_XINCOME2" hidden="1">#N/A</definedName>
    <definedName name="__123Graph_XMATGERAL" hidden="1">#REF!</definedName>
    <definedName name="__123Graph_XMATMINI" hidden="1">#REF!</definedName>
    <definedName name="__123Graph_XMATTARCO" hidden="1">#REF!</definedName>
    <definedName name="__123Graph_XMATVMLM" hidden="1">#REF!</definedName>
    <definedName name="__123Graph_XMEATEXP" hidden="1">#REF!</definedName>
    <definedName name="__123Graph_XMERC" hidden="1">#REF!</definedName>
    <definedName name="__123Graph_XMODGERAL" hidden="1">#REF!</definedName>
    <definedName name="__123Graph_XMODMINI" hidden="1">#REF!</definedName>
    <definedName name="__123Graph_XMODTARCO" hidden="1">#REF!</definedName>
    <definedName name="__123Graph_XMODVMLM" hidden="1">#REF!</definedName>
    <definedName name="__123Graph_XNTINCMO" hidden="1">#REF!</definedName>
    <definedName name="__123Graph_XOPNETGRA" hidden="1">#REF!</definedName>
    <definedName name="__123Graph_XOVERHAUL" hidden="1">#REF!</definedName>
    <definedName name="__123Graph_XPORKBROIL" hidden="1">#REF!</definedName>
    <definedName name="__123Graph_XPRIORINV" hidden="1">#REF!</definedName>
    <definedName name="__123Graph_XPROCEEDS" hidden="1">#REF!</definedName>
    <definedName name="__123Graph_XREDDITO" hidden="1">#REF!</definedName>
    <definedName name="__123Graph_XSALES" hidden="1">#REF!</definedName>
    <definedName name="__123Graph_XSALESMO" hidden="1">#REF!</definedName>
    <definedName name="__123Graph_XSALESTREND"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23Graph_XTRAIN" hidden="1">#REF!</definedName>
    <definedName name="__123Graph_XTURKNR" hidden="1">#REF!</definedName>
    <definedName name="__123Graph_XTURN" hidden="1">#REF!</definedName>
    <definedName name="__123Graph_XUSS" hidden="1">#REF!</definedName>
    <definedName name="__123Graph_XVAR_ENG" hidden="1">#REF!</definedName>
    <definedName name="__123Graph_XVPMESE" hidden="1">#REF!</definedName>
    <definedName name="__123Graph_XVPPROD" hidden="1">#REF!</definedName>
    <definedName name="__123Graph_XVPROD" hidden="1">#REF!</definedName>
    <definedName name="__123Graph_XWA9303" hidden="1">#REF!</definedName>
    <definedName name="__123Graph_XWA9304" hidden="1">#REF!</definedName>
    <definedName name="__123Graph_XWA9507" hidden="1">#REF!</definedName>
    <definedName name="__123Graph_XWG9508" hidden="1">#REF!</definedName>
    <definedName name="__123Graph_XYTDVar" hidden="1">#REF!</definedName>
    <definedName name="__124_____123Graph_ECHART_3" hidden="1">#REF!</definedName>
    <definedName name="__125_____123Graph_ECHART_4" hidden="1">#REF!</definedName>
    <definedName name="__126_____123Graph_ECHART_5" hidden="1">#REF!</definedName>
    <definedName name="__127_____123Graph_ECHART_6" hidden="1">#REF!</definedName>
    <definedName name="__128_____123Graph_ECHART_7" hidden="1">#REF!</definedName>
    <definedName name="__129_____123Graph_ECHART_8" hidden="1">#REF!</definedName>
    <definedName name="__12Graph_X" hidden="1">#REF!</definedName>
    <definedName name="__13______123Graph_ACHART_4" hidden="1">#REF!</definedName>
    <definedName name="__13__123Graph_ACHART_4" hidden="1">#REF!</definedName>
    <definedName name="__13__123Graph_DCHART_2" hidden="1">#REF!</definedName>
    <definedName name="__130_____123Graph_FCHART_1" hidden="1">#REF!</definedName>
    <definedName name="__131_____123Graph_FCHART_2" hidden="1">#REF!</definedName>
    <definedName name="__132_____123Graph_FCHART_3" hidden="1">#REF!</definedName>
    <definedName name="__133_____123Graph_FCHART_4" hidden="1">#REF!</definedName>
    <definedName name="__134_____123Graph_FCHART_6" hidden="1">#REF!</definedName>
    <definedName name="__135_____123Graph_FCHART_7" hidden="1">#REF!</definedName>
    <definedName name="__136_____123Graph_FCHART_8" hidden="1">#REF!</definedName>
    <definedName name="__137_____123Graph_XCHART_1" hidden="1">#REF!</definedName>
    <definedName name="__138_____123Graph_XCHART_10" hidden="1">#REF!</definedName>
    <definedName name="__139_____123Graph_XCHART_11" hidden="1">#REF!</definedName>
    <definedName name="__14______123Graph_ACHART_5" hidden="1">#REF!</definedName>
    <definedName name="__14__123Graph_ACHART_5" hidden="1">#REF!</definedName>
    <definedName name="__14__123Graph_DCHART_3" hidden="1">#REF!</definedName>
    <definedName name="__140_____123Graph_XCHART_12" hidden="1">#REF!</definedName>
    <definedName name="__141_____123Graph_XCHART_13" hidden="1">#REF!</definedName>
    <definedName name="__142_____123Graph_XCHART_14" hidden="1">#REF!</definedName>
    <definedName name="__143_____123Graph_XCHART_15" hidden="1">#REF!</definedName>
    <definedName name="__144_____123Graph_XCHART_16" hidden="1">#REF!</definedName>
    <definedName name="__145_____123Graph_XCHART_17" hidden="1">#REF!</definedName>
    <definedName name="__146_____123Graph_XCHART_18" hidden="1">#REF!</definedName>
    <definedName name="__147_____123Graph_XCHART_2" hidden="1">#REF!</definedName>
    <definedName name="__148_____123Graph_XCHART_3" hidden="1">#REF!</definedName>
    <definedName name="__149_____123Graph_XCHART_4" hidden="1">#REF!</definedName>
    <definedName name="__15______123Graph_ACHART_6" hidden="1">#REF!</definedName>
    <definedName name="__15__123Graph_ACHART_6" hidden="1">#REF!</definedName>
    <definedName name="__15__123Graph_DCHART_4" hidden="1">#REF!</definedName>
    <definedName name="__150_____123Graph_XCHART_5" hidden="1">#REF!</definedName>
    <definedName name="__151_____123Graph_XCHART_6" hidden="1">#REF!</definedName>
    <definedName name="__152_____123Graph_XCHART_7" hidden="1">#REF!</definedName>
    <definedName name="__153_____123Graph_XCHART_8" hidden="1">#REF!</definedName>
    <definedName name="__154_____123Graph_XCHART_9" hidden="1">#REF!</definedName>
    <definedName name="__155____123Graph_ACHART_1" hidden="1">#REF!</definedName>
    <definedName name="__156____123Graph_ACHART_10" hidden="1">#REF!</definedName>
    <definedName name="__157____123Graph_ACHART_11" hidden="1">#REF!</definedName>
    <definedName name="__158____123Graph_ACHART_12" hidden="1">#REF!</definedName>
    <definedName name="__159____123Graph_ACHART_13" hidden="1">#REF!</definedName>
    <definedName name="__16______123Graph_ACHART_7" hidden="1">#REF!</definedName>
    <definedName name="__16__123Graph_ACHART_7" hidden="1">#REF!</definedName>
    <definedName name="__16__123Graph_DCHART_5" hidden="1">#REF!</definedName>
    <definedName name="__160____123Graph_ACHART_14" hidden="1">#REF!</definedName>
    <definedName name="__161____123Graph_ACHART_15" hidden="1">#REF!</definedName>
    <definedName name="__162____123Graph_ACHART_16" hidden="1">#REF!</definedName>
    <definedName name="__163____123Graph_ACHART_17" hidden="1">#REF!</definedName>
    <definedName name="__164____123Graph_ACHART_18" hidden="1">#REF!</definedName>
    <definedName name="__165____123Graph_ACHART_2" hidden="1">#REF!</definedName>
    <definedName name="__166____123Graph_ACHART_3" hidden="1">#REF!</definedName>
    <definedName name="__167____123Graph_ACHART_4" hidden="1">#REF!</definedName>
    <definedName name="__168____123Graph_ACHART_5" hidden="1">#REF!</definedName>
    <definedName name="__169____123Graph_ACHART_6" hidden="1">#REF!</definedName>
    <definedName name="__17______123Graph_ACHART_8" hidden="1">#REF!</definedName>
    <definedName name="__17__123Graph_ACHART_8" hidden="1">#REF!</definedName>
    <definedName name="__17__123Graph_ECHART_2" hidden="1">#REF!</definedName>
    <definedName name="__170____123Graph_ACHART_7" hidden="1">#REF!</definedName>
    <definedName name="__171____123Graph_ACHART_8" hidden="1">#REF!</definedName>
    <definedName name="__172____123Graph_ACHART_9" hidden="1">#REF!</definedName>
    <definedName name="__173____123Graph_BCHART_1" hidden="1">#REF!</definedName>
    <definedName name="__174____123Graph_BCHART_17" hidden="1">#REF!</definedName>
    <definedName name="__175____123Graph_BCHART_18" hidden="1">#REF!</definedName>
    <definedName name="__176____123Graph_BCHART_2" hidden="1">#REF!</definedName>
    <definedName name="__177____123Graph_BCHART_3" hidden="1">#REF!</definedName>
    <definedName name="__178____123Graph_BCHART_4" hidden="1">#REF!</definedName>
    <definedName name="__179____123Graph_BCHART_5" hidden="1">#REF!</definedName>
    <definedName name="__18______123Graph_ACHART_9" hidden="1">#REF!</definedName>
    <definedName name="__18__123Graph_ACHART_9" hidden="1">#REF!</definedName>
    <definedName name="__18__123Graph_ECHART_3" hidden="1">#REF!</definedName>
    <definedName name="__180____123Graph_BCHART_6" hidden="1">#REF!</definedName>
    <definedName name="__181____123Graph_BCHART_7" hidden="1">#REF!</definedName>
    <definedName name="__182____123Graph_BCHART_8" hidden="1">#REF!</definedName>
    <definedName name="__183____123Graph_CCHART_1" hidden="1">#REF!</definedName>
    <definedName name="__184____123Graph_CCHART_2" hidden="1">#REF!</definedName>
    <definedName name="__185____123Graph_CCHART_3" hidden="1">#REF!</definedName>
    <definedName name="__186____123Graph_CCHART_4" hidden="1">#REF!</definedName>
    <definedName name="__187____123Graph_CCHART_5" hidden="1">#REF!</definedName>
    <definedName name="__188____123Graph_CCHART_6" hidden="1">#REF!</definedName>
    <definedName name="__189____123Graph_CCHART_7" hidden="1">#REF!</definedName>
    <definedName name="__19______123Graph_BCHART_1" hidden="1">#REF!</definedName>
    <definedName name="__19__123Graph_BCHART_1" hidden="1">#REF!</definedName>
    <definedName name="__19__123Graph_ECHART_4" hidden="1">#REF!</definedName>
    <definedName name="__190____123Graph_CCHART_8" hidden="1">#REF!</definedName>
    <definedName name="__191____123Graph_DCHART_1" hidden="1">#REF!</definedName>
    <definedName name="__192____123Graph_DCHART_2" hidden="1">#REF!</definedName>
    <definedName name="__193____123Graph_DCHART_3" hidden="1">#REF!</definedName>
    <definedName name="__194____123Graph_DCHART_4" hidden="1">#REF!</definedName>
    <definedName name="__195____123Graph_DCHART_5" hidden="1">#REF!</definedName>
    <definedName name="__196____123Graph_DCHART_6" hidden="1">#REF!</definedName>
    <definedName name="__197____123Graph_DCHART_7" hidden="1">#REF!</definedName>
    <definedName name="__198____123Graph_DCHART_8" hidden="1">#REF!</definedName>
    <definedName name="__199____123Graph_ECHART_1" hidden="1">#REF!</definedName>
    <definedName name="__1S" hidden="1">#REF!</definedName>
    <definedName name="__2______123Graph_ACHART_10" hidden="1">#REF!</definedName>
    <definedName name="__2__123Graph_ACHART_10" hidden="1">#REF!</definedName>
    <definedName name="__2__123Graph_ACHART_3" hidden="1">#REF!</definedName>
    <definedName name="__2__123Graph_ECHART_6" hidden="1">#REF!</definedName>
    <definedName name="__2_0_0__123Grap" hidden="1">#REF!</definedName>
    <definedName name="__2_0_S" hidden="1">#REF!</definedName>
    <definedName name="__20______123Graph_BCHART_17" hidden="1">#REF!</definedName>
    <definedName name="__20__123Graph_BCHART_17" hidden="1">#REF!</definedName>
    <definedName name="__20__123Graph_ECHART_5" hidden="1">#REF!</definedName>
    <definedName name="__200____123Graph_ECHART_2" hidden="1">#REF!</definedName>
    <definedName name="__201____123Graph_ECHART_3" hidden="1">#REF!</definedName>
    <definedName name="__202____123Graph_ECHART_4" hidden="1">#REF!</definedName>
    <definedName name="__203____123Graph_ECHART_5" hidden="1">#REF!</definedName>
    <definedName name="__204____123Graph_ECHART_6" hidden="1">#REF!</definedName>
    <definedName name="__205____123Graph_ECHART_7" hidden="1">#REF!</definedName>
    <definedName name="__206____123Graph_ECHART_8" hidden="1">#REF!</definedName>
    <definedName name="__207____123Graph_FCHART_1" hidden="1">#REF!</definedName>
    <definedName name="__208____123Graph_FCHART_2" hidden="1">#REF!</definedName>
    <definedName name="__209____123Graph_FCHART_3" hidden="1">#REF!</definedName>
    <definedName name="__21______123Graph_BCHART_18" hidden="1">#REF!</definedName>
    <definedName name="__21__123Graph_BCHART_18" hidden="1">#REF!</definedName>
    <definedName name="__21__123Graph_FCHART_2" hidden="1">#REF!</definedName>
    <definedName name="__210____123Graph_FCHART_4" hidden="1">#REF!</definedName>
    <definedName name="__211____123Graph_FCHART_6" hidden="1">#REF!</definedName>
    <definedName name="__212____123Graph_FCHART_7" hidden="1">#REF!</definedName>
    <definedName name="__213____123Graph_FCHART_8" hidden="1">#REF!</definedName>
    <definedName name="__214____123Graph_XCHART_1" hidden="1">#REF!</definedName>
    <definedName name="__215____123Graph_XCHART_10" hidden="1">#REF!</definedName>
    <definedName name="__216____123Graph_XCHART_11" hidden="1">#REF!</definedName>
    <definedName name="__217____123Graph_XCHART_12" hidden="1">#REF!</definedName>
    <definedName name="__218____123Graph_XCHART_13" hidden="1">#REF!</definedName>
    <definedName name="__219____123Graph_XCHART_14" hidden="1">#REF!</definedName>
    <definedName name="__22______123Graph_BCHART_2" hidden="1">#REF!</definedName>
    <definedName name="__22__123Graph_BCHART_2" hidden="1">#REF!</definedName>
    <definedName name="__22__123Graph_FCHART_3" hidden="1">#REF!</definedName>
    <definedName name="__220____123Graph_XCHART_15" hidden="1">#REF!</definedName>
    <definedName name="__221____123Graph_XCHART_16" hidden="1">#REF!</definedName>
    <definedName name="__222____123Graph_XCHART_17" hidden="1">#REF!</definedName>
    <definedName name="__223____123Graph_XCHART_18" hidden="1">#REF!</definedName>
    <definedName name="__224____123Graph_XCHART_2" hidden="1">#REF!</definedName>
    <definedName name="__225____123Graph_XCHART_3" hidden="1">#REF!</definedName>
    <definedName name="__226____123Graph_XCHART_4" hidden="1">#REF!</definedName>
    <definedName name="__227____123Graph_XCHART_5" hidden="1">#REF!</definedName>
    <definedName name="__228____123Graph_XCHART_6" hidden="1">#REF!</definedName>
    <definedName name="__229____123Graph_XCHART_7" hidden="1">#REF!</definedName>
    <definedName name="__23______123Graph_BCHART_3" hidden="1">#REF!</definedName>
    <definedName name="__23__123Graph_BCHART_3" hidden="1">#REF!</definedName>
    <definedName name="__23__123Graph_FCHART_4" hidden="1">#REF!</definedName>
    <definedName name="__230____123Graph_XCHART_8" hidden="1">#REF!</definedName>
    <definedName name="__231____123Graph_XCHART_9" hidden="1">#REF!</definedName>
    <definedName name="__232___123Graph_ACHART_1" hidden="1">#REF!</definedName>
    <definedName name="__233___123Graph_ACHART_10" hidden="1">#REF!</definedName>
    <definedName name="__234___123Graph_ACHART_11" hidden="1">#REF!</definedName>
    <definedName name="__235___123Graph_ACHART_12" hidden="1">#REF!</definedName>
    <definedName name="__236___123Graph_ACHART_13" hidden="1">#REF!</definedName>
    <definedName name="__237___123Graph_ACHART_14" hidden="1">#REF!</definedName>
    <definedName name="__238___123Graph_ACHART_15" hidden="1">#REF!</definedName>
    <definedName name="__239___123Graph_ACHART_16" hidden="1">#REF!</definedName>
    <definedName name="__24______123Graph_BCHART_4" hidden="1">#REF!</definedName>
    <definedName name="__24__123Graph_BCHART_4" hidden="1">#REF!</definedName>
    <definedName name="__24__123Graph_FCHART_5" hidden="1">#REF!</definedName>
    <definedName name="__240___123Graph_ACHART_17" hidden="1">#REF!</definedName>
    <definedName name="__241___123Graph_ACHART_18" hidden="1">#REF!</definedName>
    <definedName name="__242___123Graph_ACHART_2" hidden="1">#REF!</definedName>
    <definedName name="__243___123Graph_ACHART_3" hidden="1">#REF!</definedName>
    <definedName name="__244___123Graph_ACHART_4" hidden="1">#REF!</definedName>
    <definedName name="__245___123Graph_ACHART_5" hidden="1">#REF!</definedName>
    <definedName name="__246___123Graph_ACHART_6" hidden="1">#REF!</definedName>
    <definedName name="__247___123Graph_ACHART_7" hidden="1">#REF!</definedName>
    <definedName name="__248___123Graph_ACHART_8" hidden="1">#REF!</definedName>
    <definedName name="__249___123Graph_ACHART_9" hidden="1">#REF!</definedName>
    <definedName name="__25______123Graph_BCHART_5" hidden="1">#REF!</definedName>
    <definedName name="__25__123Graph_BCHART_5" hidden="1">#REF!</definedName>
    <definedName name="__250___123Graph_BCHART_1" hidden="1">#REF!</definedName>
    <definedName name="__251___123Graph_BCHART_17" hidden="1">#REF!</definedName>
    <definedName name="__252___123Graph_BCHART_18" hidden="1">#REF!</definedName>
    <definedName name="__253___123Graph_BCHART_2" hidden="1">#REF!</definedName>
    <definedName name="__254___123Graph_BCHART_3" hidden="1">#REF!</definedName>
    <definedName name="__255___123Graph_BCHART_4" hidden="1">#REF!</definedName>
    <definedName name="__256___123Graph_BCHART_5" hidden="1">#REF!</definedName>
    <definedName name="__257___123Graph_BCHART_6" hidden="1">#REF!</definedName>
    <definedName name="__258___123Graph_BCHART_7" hidden="1">#REF!</definedName>
    <definedName name="__259___123Graph_BCHART_8" hidden="1">#REF!</definedName>
    <definedName name="__26______123Graph_BCHART_6" hidden="1">#REF!</definedName>
    <definedName name="__26__123Graph_BCHART_6" hidden="1">#REF!</definedName>
    <definedName name="__260___123Graph_CCHART_1" hidden="1">#REF!</definedName>
    <definedName name="__261___123Graph_CCHART_2" hidden="1">#REF!</definedName>
    <definedName name="__262___123Graph_CCHART_3" hidden="1">#REF!</definedName>
    <definedName name="__263___123Graph_CCHART_4" hidden="1">#REF!</definedName>
    <definedName name="__264___123Graph_CCHART_5" hidden="1">#REF!</definedName>
    <definedName name="__265___123Graph_CCHART_6" hidden="1">#REF!</definedName>
    <definedName name="__266___123Graph_CCHART_7" hidden="1">#REF!</definedName>
    <definedName name="__267___123Graph_CCHART_8" hidden="1">#REF!</definedName>
    <definedName name="__268___123Graph_DCHART_1" hidden="1">#REF!</definedName>
    <definedName name="__269___123Graph_DCHART_2" hidden="1">#REF!</definedName>
    <definedName name="__27______123Graph_BCHART_7" hidden="1">#REF!</definedName>
    <definedName name="__27__123Graph_BCHART_7" hidden="1">#REF!</definedName>
    <definedName name="__270___123Graph_DCHART_3" hidden="1">#REF!</definedName>
    <definedName name="__271___123Graph_DCHART_4" hidden="1">#REF!</definedName>
    <definedName name="__272___123Graph_DCHART_5" hidden="1">#REF!</definedName>
    <definedName name="__273___123Graph_DCHART_6" hidden="1">#REF!</definedName>
    <definedName name="__274___123Graph_DCHART_7" hidden="1">#REF!</definedName>
    <definedName name="__275___123Graph_DCHART_8" hidden="1">#REF!</definedName>
    <definedName name="__276___123Graph_ECHART_1" hidden="1">#REF!</definedName>
    <definedName name="__277___123Graph_ECHART_2" hidden="1">#REF!</definedName>
    <definedName name="__278___123Graph_ECHART_3" hidden="1">#REF!</definedName>
    <definedName name="__279___123Graph_ECHART_4" hidden="1">#REF!</definedName>
    <definedName name="__28______123Graph_BCHART_8" hidden="1">#REF!</definedName>
    <definedName name="__28__123Graph_BCHART_8" hidden="1">#REF!</definedName>
    <definedName name="__280___123Graph_ECHART_5" hidden="1">#REF!</definedName>
    <definedName name="__281___123Graph_ECHART_6" hidden="1">#REF!</definedName>
    <definedName name="__282___123Graph_ECHART_7" hidden="1">#REF!</definedName>
    <definedName name="__283___123Graph_ECHART_8" hidden="1">#REF!</definedName>
    <definedName name="__284___123Graph_FCHART_1" hidden="1">#REF!</definedName>
    <definedName name="__285___123Graph_FCHART_2" hidden="1">#REF!</definedName>
    <definedName name="__286___123Graph_FCHART_3" hidden="1">#REF!</definedName>
    <definedName name="__287___123Graph_FCHART_4" hidden="1">#REF!</definedName>
    <definedName name="__288___123Graph_FCHART_6" hidden="1">#REF!</definedName>
    <definedName name="__289___123Graph_FCHART_7" hidden="1">#REF!</definedName>
    <definedName name="__29______123Graph_CCHART_1" hidden="1">#REF!</definedName>
    <definedName name="__29__123Graph_CCHART_1" hidden="1">#REF!</definedName>
    <definedName name="__290___123Graph_FCHART_8" hidden="1">#REF!</definedName>
    <definedName name="__291___123Graph_XCHART_1" hidden="1">#REF!</definedName>
    <definedName name="__292___123Graph_XCHART_10" hidden="1">#REF!</definedName>
    <definedName name="__293___123Graph_XCHART_11" hidden="1">#REF!</definedName>
    <definedName name="__294___123Graph_XCHART_12" hidden="1">#REF!</definedName>
    <definedName name="__295___123Graph_XCHART_13" hidden="1">#REF!</definedName>
    <definedName name="__296___123Graph_XCHART_14" hidden="1">#REF!</definedName>
    <definedName name="__297___123Graph_XCHART_15" hidden="1">#REF!</definedName>
    <definedName name="__298___123Graph_XCHART_16" hidden="1">#REF!</definedName>
    <definedName name="__299___123Graph_XCHART_17" hidden="1">#REF!</definedName>
    <definedName name="__3______123Graph_ACHART_11" hidden="1">#REF!</definedName>
    <definedName name="__3__123Graph_ACHART_11" hidden="1">#REF!</definedName>
    <definedName name="__3__123Graph_ACHART_4" hidden="1">#REF!</definedName>
    <definedName name="__30______123Graph_CCHART_2" hidden="1">#REF!</definedName>
    <definedName name="__30__123Graph_CCHART_2" hidden="1">#REF!</definedName>
    <definedName name="__300___123Graph_XCHART_18" hidden="1">#REF!</definedName>
    <definedName name="__301___123Graph_XCHART_2" hidden="1">#REF!</definedName>
    <definedName name="__302___123Graph_XCHART_3" hidden="1">#REF!</definedName>
    <definedName name="__303___123Graph_XCHART_4" hidden="1">#REF!</definedName>
    <definedName name="__304___123Graph_XCHART_5" hidden="1">#REF!</definedName>
    <definedName name="__305___123Graph_XCHART_6" hidden="1">#REF!</definedName>
    <definedName name="__306___123Graph_XCHART_7" hidden="1">#REF!</definedName>
    <definedName name="__307___123Graph_XCHART_8" hidden="1">#REF!</definedName>
    <definedName name="__308___123Graph_XCHART_9" hidden="1">#REF!</definedName>
    <definedName name="__309__123Graph_ACHART_1" hidden="1">#REF!</definedName>
    <definedName name="__31______123Graph_CCHART_3" hidden="1">#REF!</definedName>
    <definedName name="__31__123Graph_CCHART_3" hidden="1">#REF!</definedName>
    <definedName name="__310__123Graph_ACHART_10" hidden="1">#REF!</definedName>
    <definedName name="__311__123Graph_ACHART_11" hidden="1">#REF!</definedName>
    <definedName name="__312__123Graph_ACHART_12" hidden="1">#REF!</definedName>
    <definedName name="__313__123Graph_ACHART_13" hidden="1">#REF!</definedName>
    <definedName name="__314__123Graph_ACHART_14" hidden="1">#REF!</definedName>
    <definedName name="__315__123Graph_ACHART_15" hidden="1">#REF!</definedName>
    <definedName name="__316__123Graph_ACHART_16" hidden="1">#REF!</definedName>
    <definedName name="__317__123Graph_ACHART_17" hidden="1">#REF!</definedName>
    <definedName name="__318__123Graph_ACHART_18" hidden="1">#REF!</definedName>
    <definedName name="__319__123Graph_ACHART_2" hidden="1">#REF!</definedName>
    <definedName name="__32______123Graph_CCHART_4" hidden="1">#REF!</definedName>
    <definedName name="__32__123Graph_CCHART_4" hidden="1">#REF!</definedName>
    <definedName name="__320__123Graph_ACHART_3" hidden="1">#REF!</definedName>
    <definedName name="__321__123Graph_ACHART_4" hidden="1">#REF!</definedName>
    <definedName name="__322__123Graph_ACHART_5" hidden="1">#REF!</definedName>
    <definedName name="__323__123Graph_ACHART_6" hidden="1">#REF!</definedName>
    <definedName name="__324__123Graph_ACHART_7" hidden="1">#REF!</definedName>
    <definedName name="__325__123Graph_ACHART_8" hidden="1">#REF!</definedName>
    <definedName name="__326__123Graph_ACHART_9" hidden="1">#REF!</definedName>
    <definedName name="__327__123Graph_BCHART_1" hidden="1">#REF!</definedName>
    <definedName name="__328__123Graph_BCHART_17" hidden="1">#REF!</definedName>
    <definedName name="__329__123Graph_BCHART_18" hidden="1">#REF!</definedName>
    <definedName name="__33______123Graph_CCHART_5" hidden="1">#REF!</definedName>
    <definedName name="__33__123Graph_CCHART_5" hidden="1">#REF!</definedName>
    <definedName name="__330__123Graph_BCHART_2" hidden="1">#REF!</definedName>
    <definedName name="__331__123Graph_BCHART_3" hidden="1">#REF!</definedName>
    <definedName name="__332__123Graph_BCHART_4" hidden="1">#REF!</definedName>
    <definedName name="__333__123Graph_BCHART_5" hidden="1">#REF!</definedName>
    <definedName name="__334__123Graph_BCHART_6" hidden="1">#REF!</definedName>
    <definedName name="__335__123Graph_BCHART_7" hidden="1">#REF!</definedName>
    <definedName name="__336__123Graph_BCHART_8" hidden="1">#REF!</definedName>
    <definedName name="__337__123Graph_CCHART_1" hidden="1">#REF!</definedName>
    <definedName name="__338__123Graph_CCHART_2" hidden="1">#REF!</definedName>
    <definedName name="__339__123Graph_CCHART_3" hidden="1">#REF!</definedName>
    <definedName name="__34______123Graph_CCHART_6" hidden="1">#REF!</definedName>
    <definedName name="__34__123Graph_CCHART_6" hidden="1">#REF!</definedName>
    <definedName name="__340__123Graph_CCHART_4" hidden="1">#REF!</definedName>
    <definedName name="__341__123Graph_CCHART_5" hidden="1">#REF!</definedName>
    <definedName name="__342__123Graph_CCHART_6" hidden="1">#REF!</definedName>
    <definedName name="__343__123Graph_CCHART_7" hidden="1">#REF!</definedName>
    <definedName name="__344__123Graph_CCHART_8" hidden="1">#REF!</definedName>
    <definedName name="__345__123Graph_DCHART_1" hidden="1">#REF!</definedName>
    <definedName name="__346__123Graph_DCHART_2" hidden="1">#REF!</definedName>
    <definedName name="__347__123Graph_DCHART_3" hidden="1">#REF!</definedName>
    <definedName name="__348__123Graph_DCHART_4" hidden="1">#REF!</definedName>
    <definedName name="__349__123Graph_DCHART_5" hidden="1">#REF!</definedName>
    <definedName name="__35______123Graph_CCHART_7" hidden="1">#REF!</definedName>
    <definedName name="__35__123Graph_CCHART_7" hidden="1">#REF!</definedName>
    <definedName name="__350__123Graph_DCHART_6" hidden="1">#REF!</definedName>
    <definedName name="__351__123Graph_DCHART_7" hidden="1">#REF!</definedName>
    <definedName name="__352__123Graph_DCHART_8" hidden="1">#REF!</definedName>
    <definedName name="__353__123Graph_ECHART_1" hidden="1">#REF!</definedName>
    <definedName name="__354__123Graph_ECHART_2" hidden="1">#REF!</definedName>
    <definedName name="__355__123Graph_ECHART_3" hidden="1">#REF!</definedName>
    <definedName name="__356__123Graph_ECHART_4" hidden="1">#REF!</definedName>
    <definedName name="__357__123Graph_ECHART_5" hidden="1">#REF!</definedName>
    <definedName name="__358__123Graph_ECHART_6" hidden="1">#REF!</definedName>
    <definedName name="__359__123Graph_ECHART_7" hidden="1">#REF!</definedName>
    <definedName name="__36______123Graph_CCHART_8" hidden="1">#REF!</definedName>
    <definedName name="__36__123Graph_CCHART_8" hidden="1">#REF!</definedName>
    <definedName name="__360__123Graph_ECHART_8" hidden="1">#REF!</definedName>
    <definedName name="__361__123Graph_FCHART_1" hidden="1">#REF!</definedName>
    <definedName name="__362__123Graph_FCHART_2" hidden="1">#REF!</definedName>
    <definedName name="__363__123Graph_FCHART_3" hidden="1">#REF!</definedName>
    <definedName name="__364__123Graph_FCHART_4" hidden="1">#REF!</definedName>
    <definedName name="__365__123Graph_FCHART_6" hidden="1">#REF!</definedName>
    <definedName name="__366__123Graph_FCHART_7" hidden="1">#REF!</definedName>
    <definedName name="__367__123Graph_FCHART_8" hidden="1">#REF!</definedName>
    <definedName name="__368__123Graph_XCHART_1" hidden="1">#REF!</definedName>
    <definedName name="__369__123Graph_XCHART_10" hidden="1">#REF!</definedName>
    <definedName name="__37______123Graph_DCHART_1" hidden="1">#REF!</definedName>
    <definedName name="__37__123Graph_DCHART_1" hidden="1">#REF!</definedName>
    <definedName name="__370__123Graph_XCHART_11" hidden="1">#REF!</definedName>
    <definedName name="__371__123Graph_XCHART_12" hidden="1">#REF!</definedName>
    <definedName name="__372__123Graph_XCHART_13" hidden="1">#REF!</definedName>
    <definedName name="__373__123Graph_XCHART_14" hidden="1">#REF!</definedName>
    <definedName name="__374__123Graph_XCHART_15" hidden="1">#REF!</definedName>
    <definedName name="__375__123Graph_XCHART_16" hidden="1">#REF!</definedName>
    <definedName name="__376__123Graph_XCHART_17" hidden="1">#REF!</definedName>
    <definedName name="__377__123Graph_XCHART_18" hidden="1">#REF!</definedName>
    <definedName name="__378__123Graph_XCHART_2" hidden="1">#REF!</definedName>
    <definedName name="__379__123Graph_XCHART_3" hidden="1">#REF!</definedName>
    <definedName name="__38______123Graph_DCHART_2" hidden="1">#REF!</definedName>
    <definedName name="__38__123Graph_DCHART_2" hidden="1">#REF!</definedName>
    <definedName name="__380__123Graph_XCHART_4" hidden="1">#REF!</definedName>
    <definedName name="__381__123Graph_XCHART_5" hidden="1">#REF!</definedName>
    <definedName name="__382__123Graph_XCHART_6" hidden="1">#REF!</definedName>
    <definedName name="__383__123Graph_XCHART_7" hidden="1">#REF!</definedName>
    <definedName name="__384__123Graph_XCHART_8" hidden="1">#REF!</definedName>
    <definedName name="__385__123Graph_XCHART_9" hidden="1">#REF!</definedName>
    <definedName name="__39______123Graph_DCHART_3" hidden="1">#REF!</definedName>
    <definedName name="__39__123Graph_DCHART_3" hidden="1">#REF!</definedName>
    <definedName name="__4______123Graph_ACHART_12" hidden="1">#REF!</definedName>
    <definedName name="__4__123Graph_ACHART_12" hidden="1">#REF!</definedName>
    <definedName name="__4__123Graph_ACHART_5" hidden="1">#REF!</definedName>
    <definedName name="__40______123Graph_DCHART_4" hidden="1">#REF!</definedName>
    <definedName name="__40__123Graph_DCHART_4" hidden="1">#REF!</definedName>
    <definedName name="__41______123Graph_DCHART_5" hidden="1">#REF!</definedName>
    <definedName name="__41__123Graph_DCHART_5" hidden="1">#REF!</definedName>
    <definedName name="__42______123Graph_DCHART_6" hidden="1">#REF!</definedName>
    <definedName name="__42__123Graph_DCHART_6" hidden="1">#REF!</definedName>
    <definedName name="__43______123Graph_DCHART_7" hidden="1">#REF!</definedName>
    <definedName name="__43__123Graph_DCHART_7" hidden="1">#REF!</definedName>
    <definedName name="__44______123Graph_DCHART_8" hidden="1">#REF!</definedName>
    <definedName name="__44__123Graph_DCHART_8" hidden="1">#REF!</definedName>
    <definedName name="__45______123Graph_ECHART_1" hidden="1">#REF!</definedName>
    <definedName name="__45__123Graph_ECHART_1" hidden="1">#REF!</definedName>
    <definedName name="__46______123Graph_ECHART_2" hidden="1">#REF!</definedName>
    <definedName name="__46__123Graph_ECHART_2" hidden="1">#REF!</definedName>
    <definedName name="__47______123Graph_ECHART_3" hidden="1">#REF!</definedName>
    <definedName name="__47__123Graph_ECHART_3" hidden="1">#REF!</definedName>
    <definedName name="__48______123Graph_ECHART_4" hidden="1">#REF!</definedName>
    <definedName name="__48__123Graph_ECHART_4" hidden="1">#REF!</definedName>
    <definedName name="__49______123Graph_ECHART_5" hidden="1">#REF!</definedName>
    <definedName name="__49__123Graph_ECHART_5" hidden="1">#REF!</definedName>
    <definedName name="__5______123Graph_ACHART_13" hidden="1">#REF!</definedName>
    <definedName name="__5__123Graph_ACHART_13" hidden="1">#REF!</definedName>
    <definedName name="__5__123Graph_BCHART_2" hidden="1">#REF!</definedName>
    <definedName name="__50______123Graph_ECHART_6" hidden="1">#REF!</definedName>
    <definedName name="__50__123Graph_ECHART_6" hidden="1">#REF!</definedName>
    <definedName name="__51______123Graph_ECHART_7" hidden="1">#REF!</definedName>
    <definedName name="__51__123Graph_ECHART_7" hidden="1">#REF!</definedName>
    <definedName name="__52______123Graph_ECHART_8" hidden="1">#REF!</definedName>
    <definedName name="__52__123Graph_ECHART_8" hidden="1">#REF!</definedName>
    <definedName name="__53______123Graph_FCHART_1" hidden="1">#REF!</definedName>
    <definedName name="__53__123Graph_FCHART_1" hidden="1">#REF!</definedName>
    <definedName name="__54______123Graph_FCHART_2" hidden="1">#REF!</definedName>
    <definedName name="__54__123Graph_FCHART_2" hidden="1">#REF!</definedName>
    <definedName name="__55______123Graph_FCHART_3" hidden="1">#REF!</definedName>
    <definedName name="__55__123Graph_FCHART_3" hidden="1">#REF!</definedName>
    <definedName name="__56______123Graph_FCHART_4" hidden="1">#REF!</definedName>
    <definedName name="__56__123Graph_FCHART_4" hidden="1">#REF!</definedName>
    <definedName name="__57______123Graph_FCHART_6" hidden="1">#REF!</definedName>
    <definedName name="__57__123Graph_FCHART_6" hidden="1">#REF!</definedName>
    <definedName name="__58______123Graph_FCHART_7" hidden="1">#REF!</definedName>
    <definedName name="__58__123Graph_FCHART_7" hidden="1">#REF!</definedName>
    <definedName name="__59______123Graph_FCHART_8" hidden="1">#REF!</definedName>
    <definedName name="__59__123Graph_FCHART_8" hidden="1">#REF!</definedName>
    <definedName name="__6______123Graph_ACHART_14" hidden="1">#REF!</definedName>
    <definedName name="__6__123Graph_ACHART_14" hidden="1">#REF!</definedName>
    <definedName name="__6__123Graph_BCHART_3" hidden="1">#REF!</definedName>
    <definedName name="__60______123Graph_XCHART_1" hidden="1">#REF!</definedName>
    <definedName name="__60__123Graph_XCHART_1" hidden="1">#REF!</definedName>
    <definedName name="__61______123Graph_XCHART_10" hidden="1">#REF!</definedName>
    <definedName name="__61__123Graph_XCHART_10" hidden="1">#REF!</definedName>
    <definedName name="__62______123Graph_XCHART_11" hidden="1">#REF!</definedName>
    <definedName name="__62__123Graph_XCHART_11" hidden="1">#REF!</definedName>
    <definedName name="__63______123Graph_XCHART_12" hidden="1">#REF!</definedName>
    <definedName name="__63__123Graph_XCHART_12" hidden="1">#REF!</definedName>
    <definedName name="__64______123Graph_XCHART_13" hidden="1">#REF!</definedName>
    <definedName name="__64__123Graph_XCHART_13" hidden="1">#REF!</definedName>
    <definedName name="__65______123Graph_XCHART_14" hidden="1">#REF!</definedName>
    <definedName name="__65__123Graph_XCHART_14" hidden="1">#REF!</definedName>
    <definedName name="__66______123Graph_XCHART_15" hidden="1">#REF!</definedName>
    <definedName name="__66__123Graph_XCHART_15" hidden="1">#REF!</definedName>
    <definedName name="__67______123Graph_XCHART_16" hidden="1">#REF!</definedName>
    <definedName name="__67__123Graph_XCHART_16" hidden="1">#REF!</definedName>
    <definedName name="__68______123Graph_XCHART_17" hidden="1">#REF!</definedName>
    <definedName name="__68__123Graph_XCHART_17" hidden="1">#REF!</definedName>
    <definedName name="__69______123Graph_XCHART_18" hidden="1">#REF!</definedName>
    <definedName name="__69__123Graph_XCHART_18" hidden="1">#REF!</definedName>
    <definedName name="__7______123Graph_ACHART_15" hidden="1">#REF!</definedName>
    <definedName name="__7__123Graph_ACHART_15" hidden="1">#REF!</definedName>
    <definedName name="__7__123Graph_BCHART_4" hidden="1">#REF!</definedName>
    <definedName name="__70______123Graph_XCHART_2" hidden="1">#REF!</definedName>
    <definedName name="__70__123Graph_XCHART_2" hidden="1">#REF!</definedName>
    <definedName name="__71______123Graph_XCHART_3" hidden="1">#REF!</definedName>
    <definedName name="__71__123Graph_XCHART_3" hidden="1">#REF!</definedName>
    <definedName name="__72______123Graph_XCHART_4" hidden="1">#REF!</definedName>
    <definedName name="__72__123Graph_XCHART_4" hidden="1">#REF!</definedName>
    <definedName name="__73______123Graph_XCHART_5" hidden="1">#REF!</definedName>
    <definedName name="__73__123Graph_XCHART_5" hidden="1">#REF!</definedName>
    <definedName name="__74______123Graph_XCHART_6" hidden="1">#REF!</definedName>
    <definedName name="__74__123Graph_XCHART_6" hidden="1">#REF!</definedName>
    <definedName name="__75______123Graph_XCHART_7" hidden="1">#REF!</definedName>
    <definedName name="__75__123Graph_XCHART_7" hidden="1">#REF!</definedName>
    <definedName name="__76______123Graph_XCHART_8" hidden="1">#REF!</definedName>
    <definedName name="__76__123Graph_XCHART_8" hidden="1">#REF!</definedName>
    <definedName name="__77______123Graph_XCHART_9" hidden="1">#REF!</definedName>
    <definedName name="__77__123Graph_XCHART_9" hidden="1">#REF!</definedName>
    <definedName name="__78_____123Graph_ACHART_1" hidden="1">#REF!</definedName>
    <definedName name="__79_____123Graph_ACHART_10" hidden="1">#REF!</definedName>
    <definedName name="__8______123Graph_ACHART_16" hidden="1">#REF!</definedName>
    <definedName name="__8__123Graph_ACHART_16" hidden="1">#REF!</definedName>
    <definedName name="__8__123Graph_BCHART_5" hidden="1">#REF!</definedName>
    <definedName name="__80_____123Graph_ACHART_11" hidden="1">#REF!</definedName>
    <definedName name="__81_____123Graph_ACHART_12" hidden="1">#REF!</definedName>
    <definedName name="__82_____123Graph_ACHART_13" hidden="1">#REF!</definedName>
    <definedName name="__83_____123Graph_ACHART_14" hidden="1">#REF!</definedName>
    <definedName name="__84_____123Graph_ACHART_15" hidden="1">#REF!</definedName>
    <definedName name="__85_____123Graph_ACHART_16" hidden="1">#REF!</definedName>
    <definedName name="__86_____123Graph_ACHART_17" hidden="1">#REF!</definedName>
    <definedName name="__87_____123Graph_ACHART_18" hidden="1">#REF!</definedName>
    <definedName name="__88_____123Graph_ACHART_2" hidden="1">#REF!</definedName>
    <definedName name="__89_____123Graph_ACHART_3" hidden="1">#REF!</definedName>
    <definedName name="__9______123Graph_ACHART_17" hidden="1">#REF!</definedName>
    <definedName name="__9__123Graph_ACHART_17" hidden="1">#REF!</definedName>
    <definedName name="__9__123Graph_CCHART_2" hidden="1">#REF!</definedName>
    <definedName name="__90_____123Graph_ACHART_4" hidden="1">#REF!</definedName>
    <definedName name="__91_____123Graph_ACHART_5" hidden="1">#REF!</definedName>
    <definedName name="__92_____123Graph_ACHART_6" hidden="1">#REF!</definedName>
    <definedName name="__93_____123Graph_ACHART_7" hidden="1">#REF!</definedName>
    <definedName name="__94_____123Graph_ACHART_8" hidden="1">#REF!</definedName>
    <definedName name="__95_____123Graph_ACHART_9" hidden="1">#REF!</definedName>
    <definedName name="__96_____123Graph_BCHART_1" hidden="1">#REF!</definedName>
    <definedName name="__97_____123Graph_BCHART_17" hidden="1">#REF!</definedName>
    <definedName name="__98_____123Graph_BCHART_18" hidden="1">#REF!</definedName>
    <definedName name="__99_____123Graph_BCHART_2" hidden="1">#REF!</definedName>
    <definedName name="__a1" localSheetId="4" hidden="1">{#N/A,#N/A,FALSE,"Pharm";#N/A,#N/A,FALSE,"WWCM"}</definedName>
    <definedName name="__a1" localSheetId="11" hidden="1">{#N/A,#N/A,FALSE,"Pharm";#N/A,#N/A,FALSE,"WWCM"}</definedName>
    <definedName name="__a1" hidden="1">{#N/A,#N/A,FALSE,"Pharm";#N/A,#N/A,FALSE,"WWCM"}</definedName>
    <definedName name="__a1_1" localSheetId="4" hidden="1">{#N/A,#N/A,FALSE,"Pharm";#N/A,#N/A,FALSE,"WWCM"}</definedName>
    <definedName name="__a1_1" localSheetId="11" hidden="1">{#N/A,#N/A,FALSE,"Pharm";#N/A,#N/A,FALSE,"WWCM"}</definedName>
    <definedName name="__a1_1" hidden="1">{#N/A,#N/A,FALSE,"Pharm";#N/A,#N/A,FALSE,"WWCM"}</definedName>
    <definedName name="__A11" localSheetId="4" hidden="1">{#N/A,#N/A,FALSE,"Umsatz 99";#N/A,#N/A,FALSE,"ER 99 "}</definedName>
    <definedName name="__A11" localSheetId="11" hidden="1">{#N/A,#N/A,FALSE,"Umsatz 99";#N/A,#N/A,FALSE,"ER 99 "}</definedName>
    <definedName name="__A11" hidden="1">{#N/A,#N/A,FALSE,"Umsatz 99";#N/A,#N/A,FALSE,"ER 99 "}</definedName>
    <definedName name="__A11_1" localSheetId="4" hidden="1">{#N/A,#N/A,FALSE,"Umsatz 99";#N/A,#N/A,FALSE,"ER 99 "}</definedName>
    <definedName name="__A11_1" localSheetId="11" hidden="1">{#N/A,#N/A,FALSE,"Umsatz 99";#N/A,#N/A,FALSE,"ER 99 "}</definedName>
    <definedName name="__A11_1" hidden="1">{#N/A,#N/A,FALSE,"Umsatz 99";#N/A,#N/A,FALSE,"ER 99 "}</definedName>
    <definedName name="__a2" localSheetId="11" hidden="1">{#N/A,#N/A,FALSE,"Sheet1"}</definedName>
    <definedName name="__a2" hidden="1">{#N/A,#N/A,FALSE,"Sheet1"}</definedName>
    <definedName name="__a3" localSheetId="11" hidden="1">{#N/A,#N/A,FALSE,"Sheet1"}</definedName>
    <definedName name="__a3" hidden="1">{#N/A,#N/A,FALSE,"Sheet1"}</definedName>
    <definedName name="__A4" localSheetId="11" hidden="1">{"PAGE1",#N/A,FALSE,"BID (3)";"PAGE2",#N/A,FALSE,"BID (3)"}</definedName>
    <definedName name="__A4" hidden="1">{"PAGE1",#N/A,FALSE,"BID (3)";"PAGE2",#N/A,FALSE,"BID (3)"}</definedName>
    <definedName name="__aaa1" localSheetId="4" hidden="1">{#N/A,#N/A,FALSE,"REPORT"}</definedName>
    <definedName name="__aaa1" localSheetId="11" hidden="1">{#N/A,#N/A,FALSE,"REPORT"}</definedName>
    <definedName name="__aaa1" hidden="1">{#N/A,#N/A,FALSE,"REPORT"}</definedName>
    <definedName name="__aaa1_1" localSheetId="4" hidden="1">{#N/A,#N/A,FALSE,"REPORT"}</definedName>
    <definedName name="__aaa1_1" localSheetId="11" hidden="1">{#N/A,#N/A,FALSE,"REPORT"}</definedName>
    <definedName name="__aaa1_1" hidden="1">{#N/A,#N/A,FALSE,"REPORT"}</definedName>
    <definedName name="__aas1" localSheetId="4" hidden="1">{#N/A,#N/A,FALSE,"REPORT"}</definedName>
    <definedName name="__aas1" localSheetId="11" hidden="1">{#N/A,#N/A,FALSE,"REPORT"}</definedName>
    <definedName name="__aas1" hidden="1">{#N/A,#N/A,FALSE,"REPORT"}</definedName>
    <definedName name="__aas1_1" localSheetId="4" hidden="1">{#N/A,#N/A,FALSE,"REPORT"}</definedName>
    <definedName name="__aas1_1" localSheetId="11" hidden="1">{#N/A,#N/A,FALSE,"REPORT"}</definedName>
    <definedName name="__aas1_1" hidden="1">{#N/A,#N/A,FALSE,"REPORT"}</definedName>
    <definedName name="__ACS2000" localSheetId="4" hidden="1">{#N/A,#N/A,FALSE,"REPORT"}</definedName>
    <definedName name="__ACS2000" localSheetId="11" hidden="1">{#N/A,#N/A,FALSE,"REPORT"}</definedName>
    <definedName name="__ACS2000" hidden="1">{#N/A,#N/A,FALSE,"REPORT"}</definedName>
    <definedName name="__ACS2000_1" localSheetId="4" hidden="1">{#N/A,#N/A,FALSE,"REPORT"}</definedName>
    <definedName name="__ACS2000_1" localSheetId="11" hidden="1">{#N/A,#N/A,FALSE,"REPORT"}</definedName>
    <definedName name="__ACS2000_1" hidden="1">{#N/A,#N/A,FALSE,"REPORT"}</definedName>
    <definedName name="__act1" localSheetId="11" hidden="1">{#N/A,#N/A,FALSE,"Division Sum";#N/A,#N/A,FALSE,"Bucket Sum";"ACTUALS",#N/A,FALSE,"Receipts";"D ACTUALS",#N/A,FALSE,"Disbursements";"I ACTUALS",#N/A,FALSE,"Intercompany";"A ACT",#N/A,FALSE,"Affiliates";#N/A,#N/A,FALSE,"Non-Operating"}</definedName>
    <definedName name="__act1" hidden="1">{#N/A,#N/A,FALSE,"Division Sum";#N/A,#N/A,FALSE,"Bucket Sum";"ACTUALS",#N/A,FALSE,"Receipts";"D ACTUALS",#N/A,FALSE,"Disbursements";"I ACTUALS",#N/A,FALSE,"Intercompany";"A ACT",#N/A,FALSE,"Affiliates";#N/A,#N/A,FALSE,"Non-Operating"}</definedName>
    <definedName name="__act1_1" localSheetId="11" hidden="1">{#N/A,#N/A,FALSE,"Hoja10";#N/A,#N/A,FALSE,"Hoja9";#N/A,#N/A,FALSE,"Hoja8";#N/A,#N/A,FALSE,"Hoja7";#N/A,#N/A,FALSE,"Hoja6";#N/A,#N/A,FALSE,"Hoja5";#N/A,#N/A,FALSE,"Hoja4";#N/A,#N/A,FALSE,"Hoja2";#N/A,#N/A,FALSE,"Hoja3";#N/A,#N/A,FALSE,"HOJA1";#N/A,#N/A,FALSE,"CashFlow";#N/A,#N/A,FALSE,"FinStmts"}</definedName>
    <definedName name="__act1_1" hidden="1">{#N/A,#N/A,FALSE,"Hoja10";#N/A,#N/A,FALSE,"Hoja9";#N/A,#N/A,FALSE,"Hoja8";#N/A,#N/A,FALSE,"Hoja7";#N/A,#N/A,FALSE,"Hoja6";#N/A,#N/A,FALSE,"Hoja5";#N/A,#N/A,FALSE,"Hoja4";#N/A,#N/A,FALSE,"Hoja2";#N/A,#N/A,FALSE,"Hoja3";#N/A,#N/A,FALSE,"HOJA1";#N/A,#N/A,FALSE,"CashFlow";#N/A,#N/A,FALSE,"FinStmts"}</definedName>
    <definedName name="__ACT95">#REF!</definedName>
    <definedName name="__ACT96">#REF!</definedName>
    <definedName name="__ACT97">#REF!</definedName>
    <definedName name="__ADS1" localSheetId="11" hidden="1">{"FCB_ALL",#N/A,FALSE,"FCB"}</definedName>
    <definedName name="__ADS1" hidden="1">{"FCB_ALL",#N/A,FALSE,"FCB"}</definedName>
    <definedName name="__ae2" localSheetId="11" hidden="1">{"'Inventory &amp; Anal-Cur Wkbk'!$A$7:$AP$71"}</definedName>
    <definedName name="__ae2" hidden="1">{"'Inventory &amp; Anal-Cur Wkbk'!$A$7:$AP$71"}</definedName>
    <definedName name="_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PW_RESTORE_DATA0__" hidden="1">#REF!</definedName>
    <definedName name="__APW_RESTORE_DATA1__" hidden="1">#REF!</definedName>
    <definedName name="__APW_RESTORE_DATA10__" localSheetId="4" hidden="1">#REF!</definedName>
    <definedName name="__APW_RESTORE_DATA10__" hidden="1">#REF!,#REF!,#REF!,#REF!,#REF!,#REF!,#REF!,#REF!,#REF!,#REF!</definedName>
    <definedName name="__APW_RESTORE_DATA100__" hidden="1">#REF!</definedName>
    <definedName name="__APW_RESTORE_DATA1000__" hidden="1">#REF!</definedName>
    <definedName name="__APW_RESTORE_DATA1001__" hidden="1">#REF!</definedName>
    <definedName name="__APW_RESTORE_DATA1002__" hidden="1">#REF!</definedName>
    <definedName name="__APW_RESTORE_DATA1003__" hidden="1">#REF!</definedName>
    <definedName name="__APW_RESTORE_DATA1004__" hidden="1">#REF!</definedName>
    <definedName name="__APW_RESTORE_DATA1005__" hidden="1">#REF!</definedName>
    <definedName name="__APW_RESTORE_DATA1006__" hidden="1">#REF!</definedName>
    <definedName name="__APW_RESTORE_DATA1007__" hidden="1">#REF!</definedName>
    <definedName name="__APW_RESTORE_DATA1008__" hidden="1">#REF!</definedName>
    <definedName name="__APW_RESTORE_DATA1009__" hidden="1">#REF!</definedName>
    <definedName name="__APW_RESTORE_DATA101__" hidden="1">#REF!</definedName>
    <definedName name="__APW_RESTORE_DATA1010__" hidden="1">#REF!</definedName>
    <definedName name="__APW_RESTORE_DATA1011__" hidden="1">#REF!</definedName>
    <definedName name="__APW_RESTORE_DATA1012__" hidden="1">#REF!</definedName>
    <definedName name="__APW_RESTORE_DATA1013__" hidden="1">#REF!</definedName>
    <definedName name="__APW_RESTORE_DATA1014__" hidden="1">#REF!</definedName>
    <definedName name="__APW_RESTORE_DATA1015__" hidden="1">#REF!</definedName>
    <definedName name="__APW_RESTORE_DATA1016__" hidden="1">#REF!</definedName>
    <definedName name="__APW_RESTORE_DATA1017__" hidden="1">#REF!</definedName>
    <definedName name="__APW_RESTORE_DATA1018__" hidden="1">#REF!</definedName>
    <definedName name="__APW_RESTORE_DATA1019__" hidden="1">#REF!</definedName>
    <definedName name="__APW_RESTORE_DATA102__" hidden="1">#REF!</definedName>
    <definedName name="__APW_RESTORE_DATA1020__" hidden="1">#REF!</definedName>
    <definedName name="__APW_RESTORE_DATA1021__" hidden="1">#REF!</definedName>
    <definedName name="__APW_RESTORE_DATA1022__" hidden="1">#REF!</definedName>
    <definedName name="__APW_RESTORE_DATA1023__" hidden="1">#REF!</definedName>
    <definedName name="__APW_RESTORE_DATA1024__" hidden="1">#REF!</definedName>
    <definedName name="__APW_RESTORE_DATA1025__" hidden="1">#REF!</definedName>
    <definedName name="__APW_RESTORE_DATA1026__" hidden="1">#REF!</definedName>
    <definedName name="__APW_RESTORE_DATA1027__" hidden="1">#REF!</definedName>
    <definedName name="__APW_RESTORE_DATA1028__" hidden="1">#REF!</definedName>
    <definedName name="__APW_RESTORE_DATA1029__" hidden="1">#REF!</definedName>
    <definedName name="__APW_RESTORE_DATA103__" hidden="1">#REF!</definedName>
    <definedName name="__APW_RESTORE_DATA1030__" hidden="1">#REF!</definedName>
    <definedName name="__APW_RESTORE_DATA1031__" hidden="1">#REF!</definedName>
    <definedName name="__APW_RESTORE_DATA1032__" hidden="1">#REF!</definedName>
    <definedName name="__APW_RESTORE_DATA1033__" hidden="1">#REF!</definedName>
    <definedName name="__APW_RESTORE_DATA1036__" hidden="1">#REF!</definedName>
    <definedName name="__APW_RESTORE_DATA1037__" hidden="1">#REF!</definedName>
    <definedName name="__APW_RESTORE_DATA1039__" hidden="1">#REF!</definedName>
    <definedName name="__APW_RESTORE_DATA104__" hidden="1">#REF!</definedName>
    <definedName name="__APW_RESTORE_DATA1041__" hidden="1">#REF!</definedName>
    <definedName name="__APW_RESTORE_DATA1042__" hidden="1">#REF!</definedName>
    <definedName name="__APW_RESTORE_DATA1043__" hidden="1">#REF!</definedName>
    <definedName name="__APW_RESTORE_DATA1044__" hidden="1">#REF!</definedName>
    <definedName name="__APW_RESTORE_DATA1045__" hidden="1">#REF!</definedName>
    <definedName name="__APW_RESTORE_DATA1046__" hidden="1">#REF!</definedName>
    <definedName name="__APW_RESTORE_DATA1047__" hidden="1">#REF!</definedName>
    <definedName name="__APW_RESTORE_DATA105__" hidden="1">#REF!</definedName>
    <definedName name="__APW_RESTORE_DATA1050__" hidden="1">#REF!</definedName>
    <definedName name="__APW_RESTORE_DATA1051__" hidden="1">#REF!</definedName>
    <definedName name="__APW_RESTORE_DATA1053__" hidden="1">#REF!</definedName>
    <definedName name="__APW_RESTORE_DATA1055__" hidden="1">#REF!</definedName>
    <definedName name="__APW_RESTORE_DATA1056__" hidden="1">#REF!</definedName>
    <definedName name="__APW_RESTORE_DATA1057__" hidden="1">#REF!</definedName>
    <definedName name="__APW_RESTORE_DATA1058__" hidden="1">#REF!</definedName>
    <definedName name="__APW_RESTORE_DATA1059__" hidden="1">#REF!</definedName>
    <definedName name="__APW_RESTORE_DATA106__" hidden="1">#REF!</definedName>
    <definedName name="__APW_RESTORE_DATA1060__" hidden="1">#REF!</definedName>
    <definedName name="__APW_RESTORE_DATA1061__" hidden="1">#REF!</definedName>
    <definedName name="__APW_RESTORE_DATA1064__" hidden="1">#REF!</definedName>
    <definedName name="__APW_RESTORE_DATA1065__" hidden="1">#REF!</definedName>
    <definedName name="__APW_RESTORE_DATA1067__" hidden="1">#REF!</definedName>
    <definedName name="__APW_RESTORE_DATA1069__" hidden="1">#REF!</definedName>
    <definedName name="__APW_RESTORE_DATA107__" hidden="1">#REF!</definedName>
    <definedName name="__APW_RESTORE_DATA1070__" hidden="1">#REF!</definedName>
    <definedName name="__APW_RESTORE_DATA1071__" hidden="1">#REF!</definedName>
    <definedName name="__APW_RESTORE_DATA1072__" hidden="1">#REF!</definedName>
    <definedName name="__APW_RESTORE_DATA1073__" hidden="1">#REF!</definedName>
    <definedName name="__APW_RESTORE_DATA1074__" hidden="1">#REF!</definedName>
    <definedName name="__APW_RESTORE_DATA1075__" hidden="1">#REF!</definedName>
    <definedName name="__APW_RESTORE_DATA1076__" hidden="1">#REF!</definedName>
    <definedName name="__APW_RESTORE_DATA1077__" hidden="1">#REF!</definedName>
    <definedName name="__APW_RESTORE_DATA1078__" hidden="1">#REF!</definedName>
    <definedName name="__APW_RESTORE_DATA1079__" hidden="1">#REF!</definedName>
    <definedName name="__APW_RESTORE_DATA108__" hidden="1">#REF!</definedName>
    <definedName name="__APW_RESTORE_DATA1080__" hidden="1">#REF!</definedName>
    <definedName name="__APW_RESTORE_DATA1081__" hidden="1">#REF!</definedName>
    <definedName name="__APW_RESTORE_DATA1082__" hidden="1">#REF!</definedName>
    <definedName name="__APW_RESTORE_DATA1083__" hidden="1">#REF!</definedName>
    <definedName name="__APW_RESTORE_DATA1084__" hidden="1">#REF!</definedName>
    <definedName name="__APW_RESTORE_DATA1085__" hidden="1">#REF!</definedName>
    <definedName name="__APW_RESTORE_DATA1086__" hidden="1">#REF!</definedName>
    <definedName name="__APW_RESTORE_DATA1087__" hidden="1">#REF!</definedName>
    <definedName name="__APW_RESTORE_DATA1088__" hidden="1">#REF!</definedName>
    <definedName name="__APW_RESTORE_DATA1089__" hidden="1">#REF!</definedName>
    <definedName name="__APW_RESTORE_DATA109__" hidden="1">#REF!</definedName>
    <definedName name="__APW_RESTORE_DATA1090__" hidden="1">#REF!</definedName>
    <definedName name="__APW_RESTORE_DATA1091__" hidden="1">#REF!</definedName>
    <definedName name="__APW_RESTORE_DATA1092__" hidden="1">#REF!</definedName>
    <definedName name="__APW_RESTORE_DATA1093__" hidden="1">#REF!</definedName>
    <definedName name="__APW_RESTORE_DATA1094__" hidden="1">#REF!</definedName>
    <definedName name="__APW_RESTORE_DATA1095__" hidden="1">#REF!</definedName>
    <definedName name="__APW_RESTORE_DATA1096__" hidden="1">#REF!</definedName>
    <definedName name="__APW_RESTORE_DATA1097__" hidden="1">#REF!</definedName>
    <definedName name="__APW_RESTORE_DATA1098__" hidden="1">#REF!</definedName>
    <definedName name="__APW_RESTORE_DATA1099__" hidden="1">#REF!</definedName>
    <definedName name="__APW_RESTORE_DATA11__" localSheetId="4" hidden="1">#REF!</definedName>
    <definedName name="__APW_RESTORE_DATA11__" hidden="1">#REF!,#REF!,#REF!,#REF!,#REF!,#REF!,#REF!,#REF!,#REF!,#REF!</definedName>
    <definedName name="__APW_RESTORE_DATA110__" hidden="1">#REF!</definedName>
    <definedName name="__APW_RESTORE_DATA1100__" hidden="1">#REF!</definedName>
    <definedName name="__APW_RESTORE_DATA1101__" hidden="1">#REF!</definedName>
    <definedName name="__APW_RESTORE_DATA1102__" hidden="1">#REF!</definedName>
    <definedName name="__APW_RESTORE_DATA1103__" hidden="1">#REF!</definedName>
    <definedName name="__APW_RESTORE_DATA1104__" hidden="1">#REF!</definedName>
    <definedName name="__APW_RESTORE_DATA1105__" hidden="1">#REF!</definedName>
    <definedName name="__APW_RESTORE_DATA1106__" hidden="1">#REF!</definedName>
    <definedName name="__APW_RESTORE_DATA1107__" hidden="1">#REF!</definedName>
    <definedName name="__APW_RESTORE_DATA1108__" hidden="1">#REF!</definedName>
    <definedName name="__APW_RESTORE_DATA1109__" hidden="1">#REF!</definedName>
    <definedName name="__APW_RESTORE_DATA111__" hidden="1">#REF!</definedName>
    <definedName name="__APW_RESTORE_DATA1110__" hidden="1">#REF!</definedName>
    <definedName name="__APW_RESTORE_DATA1111__" hidden="1">#REF!</definedName>
    <definedName name="__APW_RESTORE_DATA1112__" hidden="1">#REF!</definedName>
    <definedName name="__APW_RESTORE_DATA1113__" hidden="1">#REF!</definedName>
    <definedName name="__APW_RESTORE_DATA1114__" hidden="1">#REF!</definedName>
    <definedName name="__APW_RESTORE_DATA1115__" hidden="1">#REF!</definedName>
    <definedName name="__APW_RESTORE_DATA1116__" hidden="1">#REF!</definedName>
    <definedName name="__APW_RESTORE_DATA1117__" hidden="1">#REF!</definedName>
    <definedName name="__APW_RESTORE_DATA1118__" hidden="1">#REF!</definedName>
    <definedName name="__APW_RESTORE_DATA1119__" hidden="1">#REF!</definedName>
    <definedName name="__APW_RESTORE_DATA112__" hidden="1">#REF!</definedName>
    <definedName name="__APW_RESTORE_DATA1120__" hidden="1">#REF!</definedName>
    <definedName name="__APW_RESTORE_DATA1121__" hidden="1">#REF!</definedName>
    <definedName name="__APW_RESTORE_DATA1122__" hidden="1">#REF!</definedName>
    <definedName name="__APW_RESTORE_DATA1123__" hidden="1">#REF!</definedName>
    <definedName name="__APW_RESTORE_DATA1124__" hidden="1">#REF!</definedName>
    <definedName name="__APW_RESTORE_DATA1125__" hidden="1">#REF!</definedName>
    <definedName name="__APW_RESTORE_DATA1126__" hidden="1">#REF!</definedName>
    <definedName name="__APW_RESTORE_DATA1127__" hidden="1">#REF!</definedName>
    <definedName name="__APW_RESTORE_DATA1128__" hidden="1">#REF!</definedName>
    <definedName name="__APW_RESTORE_DATA1129__" hidden="1">#REF!</definedName>
    <definedName name="__APW_RESTORE_DATA113__" hidden="1">#REF!</definedName>
    <definedName name="__APW_RESTORE_DATA1130__" hidden="1">#REF!</definedName>
    <definedName name="__APW_RESTORE_DATA1131__" hidden="1">#REF!</definedName>
    <definedName name="__APW_RESTORE_DATA1132__" hidden="1">#REF!</definedName>
    <definedName name="__APW_RESTORE_DATA1133__" hidden="1">#REF!</definedName>
    <definedName name="__APW_RESTORE_DATA1134__" hidden="1">#REF!</definedName>
    <definedName name="__APW_RESTORE_DATA1135__" hidden="1">#REF!</definedName>
    <definedName name="__APW_RESTORE_DATA1136__" hidden="1">#REF!</definedName>
    <definedName name="__APW_RESTORE_DATA1137__" hidden="1">#REF!</definedName>
    <definedName name="__APW_RESTORE_DATA1138__" hidden="1">#REF!</definedName>
    <definedName name="__APW_RESTORE_DATA1139__" hidden="1">#REF!</definedName>
    <definedName name="__APW_RESTORE_DATA114__" hidden="1">#REF!</definedName>
    <definedName name="__APW_RESTORE_DATA1140__" hidden="1">#REF!</definedName>
    <definedName name="__APW_RESTORE_DATA1141__" hidden="1">#REF!</definedName>
    <definedName name="__APW_RESTORE_DATA1142__" hidden="1">#REF!</definedName>
    <definedName name="__APW_RESTORE_DATA1143__" hidden="1">#REF!</definedName>
    <definedName name="__APW_RESTORE_DATA1144__" hidden="1">#REF!</definedName>
    <definedName name="__APW_RESTORE_DATA1145__" hidden="1">#REF!</definedName>
    <definedName name="__APW_RESTORE_DATA1146__" hidden="1">#REF!</definedName>
    <definedName name="__APW_RESTORE_DATA1147__" hidden="1">#REF!</definedName>
    <definedName name="__APW_RESTORE_DATA1148__" hidden="1">#REF!</definedName>
    <definedName name="__APW_RESTORE_DATA1149__" hidden="1">#REF!</definedName>
    <definedName name="__APW_RESTORE_DATA115__" hidden="1">#REF!</definedName>
    <definedName name="__APW_RESTORE_DATA1150__" hidden="1">#REF!</definedName>
    <definedName name="__APW_RESTORE_DATA1151__" hidden="1">#REF!</definedName>
    <definedName name="__APW_RESTORE_DATA1152__" hidden="1">#REF!</definedName>
    <definedName name="__APW_RESTORE_DATA1153__" hidden="1">#REF!</definedName>
    <definedName name="__APW_RESTORE_DATA1154__" hidden="1">#REF!</definedName>
    <definedName name="__APW_RESTORE_DATA1155__" hidden="1">#REF!</definedName>
    <definedName name="__APW_RESTORE_DATA1156__" hidden="1">#REF!</definedName>
    <definedName name="__APW_RESTORE_DATA1157__" hidden="1">#REF!</definedName>
    <definedName name="__APW_RESTORE_DATA1158__" hidden="1">#REF!</definedName>
    <definedName name="__APW_RESTORE_DATA1159__" hidden="1">#REF!</definedName>
    <definedName name="__APW_RESTORE_DATA116__" hidden="1">#REF!</definedName>
    <definedName name="__APW_RESTORE_DATA1160__" hidden="1">#REF!</definedName>
    <definedName name="__APW_RESTORE_DATA1161__" hidden="1">#REF!</definedName>
    <definedName name="__APW_RESTORE_DATA1162__" hidden="1">#REF!</definedName>
    <definedName name="__APW_RESTORE_DATA1163__" hidden="1">#REF!</definedName>
    <definedName name="__APW_RESTORE_DATA1164__" hidden="1">#REF!</definedName>
    <definedName name="__APW_RESTORE_DATA1165__" hidden="1">#REF!</definedName>
    <definedName name="__APW_RESTORE_DATA1166__" hidden="1">#REF!</definedName>
    <definedName name="__APW_RESTORE_DATA1167__" hidden="1">#REF!</definedName>
    <definedName name="__APW_RESTORE_DATA1168__" hidden="1">#REF!</definedName>
    <definedName name="__APW_RESTORE_DATA1169__" hidden="1">#REF!</definedName>
    <definedName name="__APW_RESTORE_DATA117__" hidden="1">#REF!</definedName>
    <definedName name="__APW_RESTORE_DATA1170__" hidden="1">#REF!</definedName>
    <definedName name="__APW_RESTORE_DATA1171__" hidden="1">#REF!</definedName>
    <definedName name="__APW_RESTORE_DATA1172__" hidden="1">#REF!</definedName>
    <definedName name="__APW_RESTORE_DATA1173__" hidden="1">#REF!</definedName>
    <definedName name="__APW_RESTORE_DATA1174__" hidden="1">#REF!</definedName>
    <definedName name="__APW_RESTORE_DATA1175__" hidden="1">#REF!</definedName>
    <definedName name="__APW_RESTORE_DATA1176__" hidden="1">#REF!</definedName>
    <definedName name="__APW_RESTORE_DATA1177__" hidden="1">#REF!</definedName>
    <definedName name="__APW_RESTORE_DATA1178__" hidden="1">#REF!</definedName>
    <definedName name="__APW_RESTORE_DATA1179__" hidden="1">#REF!</definedName>
    <definedName name="__APW_RESTORE_DATA118__" hidden="1">#REF!</definedName>
    <definedName name="__APW_RESTORE_DATA1180__" hidden="1">#REF!</definedName>
    <definedName name="__APW_RESTORE_DATA1181__" hidden="1">#REF!</definedName>
    <definedName name="__APW_RESTORE_DATA1182__" hidden="1">#REF!</definedName>
    <definedName name="__APW_RESTORE_DATA1183__" hidden="1">#REF!</definedName>
    <definedName name="__APW_RESTORE_DATA1184__" hidden="1">#REF!</definedName>
    <definedName name="__APW_RESTORE_DATA1185__" hidden="1">#REF!</definedName>
    <definedName name="__APW_RESTORE_DATA1186__" hidden="1">#REF!</definedName>
    <definedName name="__APW_RESTORE_DATA1187__" hidden="1">#REF!</definedName>
    <definedName name="__APW_RESTORE_DATA1188__" hidden="1">#REF!</definedName>
    <definedName name="__APW_RESTORE_DATA1189__" hidden="1">#REF!</definedName>
    <definedName name="__APW_RESTORE_DATA119__" hidden="1">#REF!</definedName>
    <definedName name="__APW_RESTORE_DATA1190__" hidden="1">#REF!</definedName>
    <definedName name="__APW_RESTORE_DATA1191__" hidden="1">#REF!</definedName>
    <definedName name="__APW_RESTORE_DATA1192__" hidden="1">#REF!</definedName>
    <definedName name="__APW_RESTORE_DATA1193__" hidden="1">#REF!</definedName>
    <definedName name="__APW_RESTORE_DATA1194__" hidden="1">#REF!</definedName>
    <definedName name="__APW_RESTORE_DATA1195__" hidden="1">#REF!</definedName>
    <definedName name="__APW_RESTORE_DATA1196__" hidden="1">#REF!</definedName>
    <definedName name="__APW_RESTORE_DATA1197__" hidden="1">#REF!</definedName>
    <definedName name="__APW_RESTORE_DATA1198__" hidden="1">#REF!</definedName>
    <definedName name="__APW_RESTORE_DATA1199__" hidden="1">#REF!</definedName>
    <definedName name="__APW_RESTORE_DATA12__" hidden="1">#REF!</definedName>
    <definedName name="__APW_RESTORE_DATA120__" hidden="1">#REF!</definedName>
    <definedName name="__APW_RESTORE_DATA1200__" hidden="1">#REF!</definedName>
    <definedName name="__APW_RESTORE_DATA1201__" hidden="1">#REF!</definedName>
    <definedName name="__APW_RESTORE_DATA1202__" hidden="1">#REF!</definedName>
    <definedName name="__APW_RESTORE_DATA1203__" hidden="1">#REF!</definedName>
    <definedName name="__APW_RESTORE_DATA1204__" hidden="1">#REF!</definedName>
    <definedName name="__APW_RESTORE_DATA1205__" hidden="1">#REF!</definedName>
    <definedName name="__APW_RESTORE_DATA1206__" hidden="1">#REF!</definedName>
    <definedName name="__APW_RESTORE_DATA1207__" hidden="1">#REF!</definedName>
    <definedName name="__APW_RESTORE_DATA1208__" hidden="1">#REF!</definedName>
    <definedName name="__APW_RESTORE_DATA1209__" hidden="1">#REF!</definedName>
    <definedName name="__APW_RESTORE_DATA121__" hidden="1">#REF!</definedName>
    <definedName name="__APW_RESTORE_DATA1210__" hidden="1">#REF!</definedName>
    <definedName name="__APW_RESTORE_DATA1211__" hidden="1">#REF!</definedName>
    <definedName name="__APW_RESTORE_DATA1212__" hidden="1">#REF!</definedName>
    <definedName name="__APW_RESTORE_DATA1213__" hidden="1">#REF!</definedName>
    <definedName name="__APW_RESTORE_DATA1214__" hidden="1">#REF!</definedName>
    <definedName name="__APW_RESTORE_DATA1215__" hidden="1">#REF!</definedName>
    <definedName name="__APW_RESTORE_DATA1216__" hidden="1">#REF!</definedName>
    <definedName name="__APW_RESTORE_DATA1217__" hidden="1">#REF!</definedName>
    <definedName name="__APW_RESTORE_DATA1218__" hidden="1">#REF!</definedName>
    <definedName name="__APW_RESTORE_DATA1219__" hidden="1">#REF!</definedName>
    <definedName name="__APW_RESTORE_DATA122__" hidden="1">#REF!</definedName>
    <definedName name="__APW_RESTORE_DATA1220__" hidden="1">#REF!</definedName>
    <definedName name="__APW_RESTORE_DATA1221__" hidden="1">#REF!</definedName>
    <definedName name="__APW_RESTORE_DATA1222__" hidden="1">#REF!</definedName>
    <definedName name="__APW_RESTORE_DATA1223__" hidden="1">#REF!</definedName>
    <definedName name="__APW_RESTORE_DATA1224__" hidden="1">#REF!</definedName>
    <definedName name="__APW_RESTORE_DATA1225__" hidden="1">#REF!</definedName>
    <definedName name="__APW_RESTORE_DATA1226__" hidden="1">#REF!</definedName>
    <definedName name="__APW_RESTORE_DATA1227__" hidden="1">#REF!</definedName>
    <definedName name="__APW_RESTORE_DATA1228__" hidden="1">#REF!</definedName>
    <definedName name="__APW_RESTORE_DATA1229__" hidden="1">#REF!</definedName>
    <definedName name="__APW_RESTORE_DATA123__" hidden="1">#REF!</definedName>
    <definedName name="__APW_RESTORE_DATA1230__" hidden="1">#REF!</definedName>
    <definedName name="__APW_RESTORE_DATA1231__" hidden="1">#REF!</definedName>
    <definedName name="__APW_RESTORE_DATA1232__" hidden="1">#REF!</definedName>
    <definedName name="__APW_RESTORE_DATA1233__" hidden="1">#REF!</definedName>
    <definedName name="__APW_RESTORE_DATA1234__" hidden="1">#REF!</definedName>
    <definedName name="__APW_RESTORE_DATA1235__" hidden="1">#REF!</definedName>
    <definedName name="__APW_RESTORE_DATA1236__" hidden="1">#REF!</definedName>
    <definedName name="__APW_RESTORE_DATA1237__" hidden="1">#REF!</definedName>
    <definedName name="__APW_RESTORE_DATA1238__" hidden="1">#REF!</definedName>
    <definedName name="__APW_RESTORE_DATA1239__" hidden="1">#REF!</definedName>
    <definedName name="__APW_RESTORE_DATA124__" hidden="1">#REF!</definedName>
    <definedName name="__APW_RESTORE_DATA1240__" hidden="1">#REF!</definedName>
    <definedName name="__APW_RESTORE_DATA1241__" hidden="1">#REF!</definedName>
    <definedName name="__APW_RESTORE_DATA1242__" hidden="1">#REF!</definedName>
    <definedName name="__APW_RESTORE_DATA1243__" hidden="1">#REF!</definedName>
    <definedName name="__APW_RESTORE_DATA1244__" hidden="1">#REF!</definedName>
    <definedName name="__APW_RESTORE_DATA1245__" hidden="1">#REF!</definedName>
    <definedName name="__APW_RESTORE_DATA1246__" hidden="1">#REF!</definedName>
    <definedName name="__APW_RESTORE_DATA1247__" hidden="1">#REF!</definedName>
    <definedName name="__APW_RESTORE_DATA1248__" hidden="1">#REF!</definedName>
    <definedName name="__APW_RESTORE_DATA1249__" hidden="1">#REF!</definedName>
    <definedName name="__APW_RESTORE_DATA125__" hidden="1">#REF!</definedName>
    <definedName name="__APW_RESTORE_DATA1252__" hidden="1">#REF!</definedName>
    <definedName name="__APW_RESTORE_DATA1253__" hidden="1">#REF!</definedName>
    <definedName name="__APW_RESTORE_DATA1255__" hidden="1">#REF!</definedName>
    <definedName name="__APW_RESTORE_DATA1257__" hidden="1">#REF!</definedName>
    <definedName name="__APW_RESTORE_DATA1258__" hidden="1">#REF!</definedName>
    <definedName name="__APW_RESTORE_DATA1259__" hidden="1">#REF!</definedName>
    <definedName name="__APW_RESTORE_DATA126__" hidden="1">#REF!</definedName>
    <definedName name="__APW_RESTORE_DATA1260__" hidden="1">#REF!</definedName>
    <definedName name="__APW_RESTORE_DATA1261__" hidden="1">#REF!</definedName>
    <definedName name="__APW_RESTORE_DATA1262__" hidden="1">#REF!</definedName>
    <definedName name="__APW_RESTORE_DATA1263__" hidden="1">#REF!</definedName>
    <definedName name="__APW_RESTORE_DATA1266__" hidden="1">#REF!</definedName>
    <definedName name="__APW_RESTORE_DATA1267__" hidden="1">#REF!</definedName>
    <definedName name="__APW_RESTORE_DATA1269__" hidden="1">#REF!</definedName>
    <definedName name="__APW_RESTORE_DATA127__" hidden="1">#REF!</definedName>
    <definedName name="__APW_RESTORE_DATA1271__" hidden="1">#REF!</definedName>
    <definedName name="__APW_RESTORE_DATA1272__" hidden="1">#REF!</definedName>
    <definedName name="__APW_RESTORE_DATA1273__" hidden="1">#REF!</definedName>
    <definedName name="__APW_RESTORE_DATA1274__" hidden="1">#REF!</definedName>
    <definedName name="__APW_RESTORE_DATA1275__" hidden="1">#REF!</definedName>
    <definedName name="__APW_RESTORE_DATA1276__" hidden="1">#REF!</definedName>
    <definedName name="__APW_RESTORE_DATA1277__" hidden="1">#REF!</definedName>
    <definedName name="__APW_RESTORE_DATA128__" hidden="1">#REF!</definedName>
    <definedName name="__APW_RESTORE_DATA1280__" hidden="1">#REF!</definedName>
    <definedName name="__APW_RESTORE_DATA1281__" hidden="1">#REF!</definedName>
    <definedName name="__APW_RESTORE_DATA1283__" hidden="1">#REF!</definedName>
    <definedName name="__APW_RESTORE_DATA1285__" hidden="1">#REF!</definedName>
    <definedName name="__APW_RESTORE_DATA1286__" hidden="1">#REF!</definedName>
    <definedName name="__APW_RESTORE_DATA1287__" hidden="1">#REF!</definedName>
    <definedName name="__APW_RESTORE_DATA1288__" hidden="1">#REF!</definedName>
    <definedName name="__APW_RESTORE_DATA1289__" hidden="1">#REF!</definedName>
    <definedName name="__APW_RESTORE_DATA129__" hidden="1">#REF!</definedName>
    <definedName name="__APW_RESTORE_DATA1290__" hidden="1">#REF!</definedName>
    <definedName name="__APW_RESTORE_DATA1291__" hidden="1">#REF!</definedName>
    <definedName name="__APW_RESTORE_DATA1292__" hidden="1">#REF!</definedName>
    <definedName name="__APW_RESTORE_DATA1293__" hidden="1">#REF!</definedName>
    <definedName name="__APW_RESTORE_DATA1294__" hidden="1">#REF!</definedName>
    <definedName name="__APW_RESTORE_DATA1295__" hidden="1">#REF!</definedName>
    <definedName name="__APW_RESTORE_DATA1296__" hidden="1">#REF!</definedName>
    <definedName name="__APW_RESTORE_DATA1297__" hidden="1">#REF!</definedName>
    <definedName name="__APW_RESTORE_DATA1298__" hidden="1">#REF!</definedName>
    <definedName name="__APW_RESTORE_DATA1299__" hidden="1">#REF!</definedName>
    <definedName name="__APW_RESTORE_DATA13__" hidden="1">#REF!</definedName>
    <definedName name="__APW_RESTORE_DATA130__" hidden="1">#REF!</definedName>
    <definedName name="__APW_RESTORE_DATA1300__" hidden="1">#REF!</definedName>
    <definedName name="__APW_RESTORE_DATA1301__" hidden="1">#REF!</definedName>
    <definedName name="__APW_RESTORE_DATA1302__" hidden="1">#REF!</definedName>
    <definedName name="__APW_RESTORE_DATA1303__" hidden="1">#REF!</definedName>
    <definedName name="__APW_RESTORE_DATA1304__" hidden="1">#REF!</definedName>
    <definedName name="__APW_RESTORE_DATA1305__" hidden="1">#REF!</definedName>
    <definedName name="__APW_RESTORE_DATA1306__" hidden="1">#REF!</definedName>
    <definedName name="__APW_RESTORE_DATA1307__" hidden="1">#REF!</definedName>
    <definedName name="__APW_RESTORE_DATA1308__" hidden="1">#REF!</definedName>
    <definedName name="__APW_RESTORE_DATA1309__" hidden="1">#REF!</definedName>
    <definedName name="__APW_RESTORE_DATA131__" hidden="1">#REF!</definedName>
    <definedName name="__APW_RESTORE_DATA1310__" hidden="1">#REF!</definedName>
    <definedName name="__APW_RESTORE_DATA1311__" hidden="1">#REF!</definedName>
    <definedName name="__APW_RESTORE_DATA1312__" hidden="1">#REF!</definedName>
    <definedName name="__APW_RESTORE_DATA1313__" hidden="1">#REF!</definedName>
    <definedName name="__APW_RESTORE_DATA1314__" hidden="1">#REF!</definedName>
    <definedName name="__APW_RESTORE_DATA1315__" hidden="1">#REF!</definedName>
    <definedName name="__APW_RESTORE_DATA1316__" hidden="1">#REF!</definedName>
    <definedName name="__APW_RESTORE_DATA1317__" hidden="1">#REF!</definedName>
    <definedName name="__APW_RESTORE_DATA1318__" hidden="1">#REF!</definedName>
    <definedName name="__APW_RESTORE_DATA1319__" hidden="1">#REF!</definedName>
    <definedName name="__APW_RESTORE_DATA132__" hidden="1">#REF!</definedName>
    <definedName name="__APW_RESTORE_DATA1320__" hidden="1">#REF!</definedName>
    <definedName name="__APW_RESTORE_DATA1321__" hidden="1">#REF!</definedName>
    <definedName name="__APW_RESTORE_DATA1322__" hidden="1">#REF!</definedName>
    <definedName name="__APW_RESTORE_DATA1323__" hidden="1">#REF!</definedName>
    <definedName name="__APW_RESTORE_DATA1324__" hidden="1">#REF!</definedName>
    <definedName name="__APW_RESTORE_DATA1325__" hidden="1">#REF!</definedName>
    <definedName name="__APW_RESTORE_DATA1326__" hidden="1">#REF!</definedName>
    <definedName name="__APW_RESTORE_DATA1327__" hidden="1">#REF!</definedName>
    <definedName name="__APW_RESTORE_DATA1328__" hidden="1">#REF!</definedName>
    <definedName name="__APW_RESTORE_DATA1329__" hidden="1">#REF!</definedName>
    <definedName name="__APW_RESTORE_DATA133__" hidden="1">#REF!</definedName>
    <definedName name="__APW_RESTORE_DATA1330__" hidden="1">#REF!</definedName>
    <definedName name="__APW_RESTORE_DATA1331__" hidden="1">#REF!</definedName>
    <definedName name="__APW_RESTORE_DATA1332__" hidden="1">#REF!</definedName>
    <definedName name="__APW_RESTORE_DATA1333__" hidden="1">#REF!</definedName>
    <definedName name="__APW_RESTORE_DATA1334__" hidden="1">#REF!</definedName>
    <definedName name="__APW_RESTORE_DATA1335__" hidden="1">#REF!</definedName>
    <definedName name="__APW_RESTORE_DATA1336__" hidden="1">#REF!</definedName>
    <definedName name="__APW_RESTORE_DATA1337__" hidden="1">#REF!</definedName>
    <definedName name="__APW_RESTORE_DATA1338__" hidden="1">#REF!</definedName>
    <definedName name="__APW_RESTORE_DATA1339__" hidden="1">#REF!</definedName>
    <definedName name="__APW_RESTORE_DATA134__" hidden="1">#REF!</definedName>
    <definedName name="__APW_RESTORE_DATA1340__" hidden="1">#REF!</definedName>
    <definedName name="__APW_RESTORE_DATA1341__" hidden="1">#REF!</definedName>
    <definedName name="__APW_RESTORE_DATA1342__" hidden="1">#REF!</definedName>
    <definedName name="__APW_RESTORE_DATA1343__" hidden="1">#REF!</definedName>
    <definedName name="__APW_RESTORE_DATA1344__" hidden="1">#REF!</definedName>
    <definedName name="__APW_RESTORE_DATA1345__" hidden="1">#REF!</definedName>
    <definedName name="__APW_RESTORE_DATA1346__" hidden="1">#REF!</definedName>
    <definedName name="__APW_RESTORE_DATA1347__" hidden="1">#REF!</definedName>
    <definedName name="__APW_RESTORE_DATA1348__" hidden="1">#REF!</definedName>
    <definedName name="__APW_RESTORE_DATA1349__" hidden="1">#REF!</definedName>
    <definedName name="__APW_RESTORE_DATA135__" hidden="1">#REF!</definedName>
    <definedName name="__APW_RESTORE_DATA1350__" hidden="1">#REF!</definedName>
    <definedName name="__APW_RESTORE_DATA1351__" hidden="1">#REF!</definedName>
    <definedName name="__APW_RESTORE_DATA1352__" hidden="1">#REF!</definedName>
    <definedName name="__APW_RESTORE_DATA1353__" hidden="1">#REF!</definedName>
    <definedName name="__APW_RESTORE_DATA1354__" hidden="1">#REF!</definedName>
    <definedName name="__APW_RESTORE_DATA1355__" hidden="1">#REF!</definedName>
    <definedName name="__APW_RESTORE_DATA1356__" hidden="1">#REF!</definedName>
    <definedName name="__APW_RESTORE_DATA1357__" hidden="1">#REF!</definedName>
    <definedName name="__APW_RESTORE_DATA1358__" hidden="1">#REF!</definedName>
    <definedName name="__APW_RESTORE_DATA1359__" hidden="1">#REF!</definedName>
    <definedName name="__APW_RESTORE_DATA136__" hidden="1">#REF!</definedName>
    <definedName name="__APW_RESTORE_DATA1360__" hidden="1">#REF!</definedName>
    <definedName name="__APW_RESTORE_DATA1361__" hidden="1">#REF!</definedName>
    <definedName name="__APW_RESTORE_DATA1362__" hidden="1">#REF!</definedName>
    <definedName name="__APW_RESTORE_DATA1363__" hidden="1">#REF!</definedName>
    <definedName name="__APW_RESTORE_DATA1364__" hidden="1">#REF!</definedName>
    <definedName name="__APW_RESTORE_DATA1365__" hidden="1">#REF!</definedName>
    <definedName name="__APW_RESTORE_DATA1366__" hidden="1">#REF!</definedName>
    <definedName name="__APW_RESTORE_DATA1367__" hidden="1">#REF!</definedName>
    <definedName name="__APW_RESTORE_DATA1368__" hidden="1">#REF!</definedName>
    <definedName name="__APW_RESTORE_DATA1369__" hidden="1">#REF!</definedName>
    <definedName name="__APW_RESTORE_DATA137__" hidden="1">#REF!</definedName>
    <definedName name="__APW_RESTORE_DATA1370__" hidden="1">#REF!</definedName>
    <definedName name="__APW_RESTORE_DATA1371__" hidden="1">#REF!</definedName>
    <definedName name="__APW_RESTORE_DATA1372__" hidden="1">#REF!</definedName>
    <definedName name="__APW_RESTORE_DATA1373__" hidden="1">#REF!</definedName>
    <definedName name="__APW_RESTORE_DATA1374__" hidden="1">#REF!</definedName>
    <definedName name="__APW_RESTORE_DATA1375__" hidden="1">#REF!</definedName>
    <definedName name="__APW_RESTORE_DATA1376__" hidden="1">#REF!</definedName>
    <definedName name="__APW_RESTORE_DATA1377__" hidden="1">#REF!</definedName>
    <definedName name="__APW_RESTORE_DATA1378__" hidden="1">#REF!</definedName>
    <definedName name="__APW_RESTORE_DATA1379__" hidden="1">#REF!</definedName>
    <definedName name="__APW_RESTORE_DATA138__" hidden="1">#REF!</definedName>
    <definedName name="__APW_RESTORE_DATA1380__" hidden="1">#REF!</definedName>
    <definedName name="__APW_RESTORE_DATA1381__" hidden="1">#REF!</definedName>
    <definedName name="__APW_RESTORE_DATA1382__" hidden="1">#REF!</definedName>
    <definedName name="__APW_RESTORE_DATA1383__" hidden="1">#REF!</definedName>
    <definedName name="__APW_RESTORE_DATA1384__" hidden="1">#REF!</definedName>
    <definedName name="__APW_RESTORE_DATA1385__" hidden="1">#REF!</definedName>
    <definedName name="__APW_RESTORE_DATA1386__" hidden="1">#REF!</definedName>
    <definedName name="__APW_RESTORE_DATA1387__" hidden="1">#REF!</definedName>
    <definedName name="__APW_RESTORE_DATA1388__" hidden="1">#REF!</definedName>
    <definedName name="__APW_RESTORE_DATA1389__" hidden="1">#REF!</definedName>
    <definedName name="__APW_RESTORE_DATA139__" hidden="1">#REF!</definedName>
    <definedName name="__APW_RESTORE_DATA1390__" hidden="1">#REF!</definedName>
    <definedName name="__APW_RESTORE_DATA1391__" hidden="1">#REF!</definedName>
    <definedName name="__APW_RESTORE_DATA1392__" hidden="1">#REF!</definedName>
    <definedName name="__APW_RESTORE_DATA1393__" hidden="1">#REF!</definedName>
    <definedName name="__APW_RESTORE_DATA1394__" hidden="1">#REF!</definedName>
    <definedName name="__APW_RESTORE_DATA1395__" hidden="1">#REF!</definedName>
    <definedName name="__APW_RESTORE_DATA1396__" hidden="1">#REF!</definedName>
    <definedName name="__APW_RESTORE_DATA1397__" hidden="1">#REF!</definedName>
    <definedName name="__APW_RESTORE_DATA1398__" hidden="1">#REF!</definedName>
    <definedName name="__APW_RESTORE_DATA1399__" hidden="1">#REF!</definedName>
    <definedName name="__APW_RESTORE_DATA14__" hidden="1">#REF!</definedName>
    <definedName name="__APW_RESTORE_DATA140__" hidden="1">#REF!</definedName>
    <definedName name="__APW_RESTORE_DATA1400__" hidden="1">#REF!</definedName>
    <definedName name="__APW_RESTORE_DATA1401__" hidden="1">#REF!</definedName>
    <definedName name="__APW_RESTORE_DATA1402__" hidden="1">#REF!</definedName>
    <definedName name="__APW_RESTORE_DATA1403__" hidden="1">#REF!</definedName>
    <definedName name="__APW_RESTORE_DATA1404__" hidden="1">#REF!</definedName>
    <definedName name="__APW_RESTORE_DATA1405__" hidden="1">#REF!</definedName>
    <definedName name="__APW_RESTORE_DATA1406__" hidden="1">#REF!</definedName>
    <definedName name="__APW_RESTORE_DATA1407__" hidden="1">#REF!</definedName>
    <definedName name="__APW_RESTORE_DATA1408__" hidden="1">#REF!</definedName>
    <definedName name="__APW_RESTORE_DATA1409__" hidden="1">#REF!</definedName>
    <definedName name="__APW_RESTORE_DATA141__" hidden="1">#REF!</definedName>
    <definedName name="__APW_RESTORE_DATA1410__" hidden="1">#REF!</definedName>
    <definedName name="__APW_RESTORE_DATA1411__" hidden="1">#REF!</definedName>
    <definedName name="__APW_RESTORE_DATA1412__" hidden="1">#REF!</definedName>
    <definedName name="__APW_RESTORE_DATA1413__" hidden="1">#REF!</definedName>
    <definedName name="__APW_RESTORE_DATA1414__" hidden="1">#REF!</definedName>
    <definedName name="__APW_RESTORE_DATA1415__" hidden="1">#REF!</definedName>
    <definedName name="__APW_RESTORE_DATA1416__" hidden="1">#REF!</definedName>
    <definedName name="__APW_RESTORE_DATA1417__" hidden="1">#REF!</definedName>
    <definedName name="__APW_RESTORE_DATA1418__" hidden="1">#REF!</definedName>
    <definedName name="__APW_RESTORE_DATA1419__" hidden="1">#REF!</definedName>
    <definedName name="__APW_RESTORE_DATA142__" hidden="1">#REF!</definedName>
    <definedName name="__APW_RESTORE_DATA1420__" hidden="1">#REF!</definedName>
    <definedName name="__APW_RESTORE_DATA1421__" hidden="1">#REF!</definedName>
    <definedName name="__APW_RESTORE_DATA1422__" hidden="1">#REF!</definedName>
    <definedName name="__APW_RESTORE_DATA1423__" hidden="1">#REF!</definedName>
    <definedName name="__APW_RESTORE_DATA1424__" hidden="1">#REF!</definedName>
    <definedName name="__APW_RESTORE_DATA1425__" hidden="1">#REF!</definedName>
    <definedName name="__APW_RESTORE_DATA1426__" hidden="1">#REF!</definedName>
    <definedName name="__APW_RESTORE_DATA1427__" hidden="1">#REF!</definedName>
    <definedName name="__APW_RESTORE_DATA1428__" hidden="1">#REF!</definedName>
    <definedName name="__APW_RESTORE_DATA1429__" hidden="1">#REF!</definedName>
    <definedName name="__APW_RESTORE_DATA143__" hidden="1">#REF!</definedName>
    <definedName name="__APW_RESTORE_DATA1430__" hidden="1">#REF!</definedName>
    <definedName name="__APW_RESTORE_DATA1431__" hidden="1">#REF!</definedName>
    <definedName name="__APW_RESTORE_DATA1432__" hidden="1">#REF!</definedName>
    <definedName name="__APW_RESTORE_DATA1433__" hidden="1">#REF!</definedName>
    <definedName name="__APW_RESTORE_DATA1434__" hidden="1">#REF!</definedName>
    <definedName name="__APW_RESTORE_DATA1435__" hidden="1">#REF!</definedName>
    <definedName name="__APW_RESTORE_DATA1436__" hidden="1">#REF!</definedName>
    <definedName name="__APW_RESTORE_DATA1437__" hidden="1">#REF!</definedName>
    <definedName name="__APW_RESTORE_DATA1438__" hidden="1">#REF!</definedName>
    <definedName name="__APW_RESTORE_DATA1439__" hidden="1">#REF!</definedName>
    <definedName name="__APW_RESTORE_DATA144__" hidden="1">#REF!</definedName>
    <definedName name="__APW_RESTORE_DATA1440__" hidden="1">#REF!</definedName>
    <definedName name="__APW_RESTORE_DATA1441__" hidden="1">#REF!</definedName>
    <definedName name="__APW_RESTORE_DATA1442__" hidden="1">#REF!</definedName>
    <definedName name="__APW_RESTORE_DATA1443__" hidden="1">#REF!</definedName>
    <definedName name="__APW_RESTORE_DATA1444__" hidden="1">#REF!</definedName>
    <definedName name="__APW_RESTORE_DATA1445__" hidden="1">#REF!</definedName>
    <definedName name="__APW_RESTORE_DATA1446__" hidden="1">#REF!</definedName>
    <definedName name="__APW_RESTORE_DATA1447__" hidden="1">#REF!</definedName>
    <definedName name="__APW_RESTORE_DATA1448__" hidden="1">#REF!</definedName>
    <definedName name="__APW_RESTORE_DATA1449__" hidden="1">#REF!</definedName>
    <definedName name="__APW_RESTORE_DATA145__" hidden="1">#REF!</definedName>
    <definedName name="__APW_RESTORE_DATA1450__" hidden="1">#REF!</definedName>
    <definedName name="__APW_RESTORE_DATA1451__" hidden="1">#REF!</definedName>
    <definedName name="__APW_RESTORE_DATA1452__" hidden="1">#REF!</definedName>
    <definedName name="__APW_RESTORE_DATA1453__" hidden="1">#REF!</definedName>
    <definedName name="__APW_RESTORE_DATA1454__" hidden="1">#REF!</definedName>
    <definedName name="__APW_RESTORE_DATA1455__" hidden="1">#REF!</definedName>
    <definedName name="__APW_RESTORE_DATA1456__" hidden="1">#REF!</definedName>
    <definedName name="__APW_RESTORE_DATA1457__" hidden="1">#REF!</definedName>
    <definedName name="__APW_RESTORE_DATA1458__" hidden="1">#REF!</definedName>
    <definedName name="__APW_RESTORE_DATA1459__" hidden="1">#REF!</definedName>
    <definedName name="__APW_RESTORE_DATA146__" hidden="1">#REF!</definedName>
    <definedName name="__APW_RESTORE_DATA1460__" hidden="1">#REF!</definedName>
    <definedName name="__APW_RESTORE_DATA1461__" hidden="1">#REF!</definedName>
    <definedName name="__APW_RESTORE_DATA1462__" hidden="1">#REF!</definedName>
    <definedName name="__APW_RESTORE_DATA1463__" hidden="1">#REF!</definedName>
    <definedName name="__APW_RESTORE_DATA1464__" hidden="1">#REF!</definedName>
    <definedName name="__APW_RESTORE_DATA1465__" hidden="1">#REF!</definedName>
    <definedName name="__APW_RESTORE_DATA1468__" hidden="1">#REF!</definedName>
    <definedName name="__APW_RESTORE_DATA147__" hidden="1">#REF!</definedName>
    <definedName name="__APW_RESTORE_DATA1470__" hidden="1">#REF!</definedName>
    <definedName name="__APW_RESTORE_DATA1472__" hidden="1">#REF!</definedName>
    <definedName name="__APW_RESTORE_DATA1473__" hidden="1">#REF!</definedName>
    <definedName name="__APW_RESTORE_DATA1474__" hidden="1">#REF!</definedName>
    <definedName name="__APW_RESTORE_DATA1475__" hidden="1">#REF!</definedName>
    <definedName name="__APW_RESTORE_DATA1478__" hidden="1">#REF!</definedName>
    <definedName name="__APW_RESTORE_DATA148__" hidden="1">#REF!</definedName>
    <definedName name="__APW_RESTORE_DATA1480__" hidden="1">#REF!</definedName>
    <definedName name="__APW_RESTORE_DATA1482__" hidden="1">#REF!</definedName>
    <definedName name="__APW_RESTORE_DATA1483__" hidden="1">#REF!</definedName>
    <definedName name="__APW_RESTORE_DATA1484__" hidden="1">#REF!</definedName>
    <definedName name="__APW_RESTORE_DATA1485__" hidden="1">#REF!</definedName>
    <definedName name="__APW_RESTORE_DATA1488__" hidden="1">#REF!</definedName>
    <definedName name="__APW_RESTORE_DATA149__" hidden="1">#REF!</definedName>
    <definedName name="__APW_RESTORE_DATA1490__" hidden="1">#REF!</definedName>
    <definedName name="__APW_RESTORE_DATA1492__" hidden="1">#REF!</definedName>
    <definedName name="__APW_RESTORE_DATA1493__" hidden="1">#REF!</definedName>
    <definedName name="__APW_RESTORE_DATA1494__" hidden="1">#REF!</definedName>
    <definedName name="__APW_RESTORE_DATA1495__" hidden="1">#REF!</definedName>
    <definedName name="__APW_RESTORE_DATA1496__" hidden="1">#REF!</definedName>
    <definedName name="__APW_RESTORE_DATA1497__" hidden="1">#REF!</definedName>
    <definedName name="__APW_RESTORE_DATA1498__" hidden="1">#REF!</definedName>
    <definedName name="__APW_RESTORE_DATA1499__" hidden="1">#REF!</definedName>
    <definedName name="__APW_RESTORE_DATA15__" hidden="1">#REF!</definedName>
    <definedName name="__APW_RESTORE_DATA150__" hidden="1">#REF!</definedName>
    <definedName name="__APW_RESTORE_DATA1500__" hidden="1">#REF!</definedName>
    <definedName name="__APW_RESTORE_DATA1501__" hidden="1">#REF!</definedName>
    <definedName name="__APW_RESTORE_DATA1502__" hidden="1">#REF!</definedName>
    <definedName name="__APW_RESTORE_DATA1503__" hidden="1">#REF!</definedName>
    <definedName name="__APW_RESTORE_DATA1504__" hidden="1">#REF!</definedName>
    <definedName name="__APW_RESTORE_DATA1505__" hidden="1">#REF!</definedName>
    <definedName name="__APW_RESTORE_DATA1506__" hidden="1">#REF!</definedName>
    <definedName name="__APW_RESTORE_DATA1507__" hidden="1">#REF!</definedName>
    <definedName name="__APW_RESTORE_DATA1508__" hidden="1">#REF!</definedName>
    <definedName name="__APW_RESTORE_DATA1509__" hidden="1">#REF!</definedName>
    <definedName name="__APW_RESTORE_DATA151__" hidden="1">#REF!</definedName>
    <definedName name="__APW_RESTORE_DATA1510__" hidden="1">#REF!</definedName>
    <definedName name="__APW_RESTORE_DATA1511__" hidden="1">#REF!</definedName>
    <definedName name="__APW_RESTORE_DATA1512__" hidden="1">#REF!</definedName>
    <definedName name="__APW_RESTORE_DATA1513__" hidden="1">#REF!</definedName>
    <definedName name="__APW_RESTORE_DATA1514__" hidden="1">#REF!</definedName>
    <definedName name="__APW_RESTORE_DATA1515__" hidden="1">#REF!</definedName>
    <definedName name="__APW_RESTORE_DATA1516__" hidden="1">#REF!</definedName>
    <definedName name="__APW_RESTORE_DATA1517__" hidden="1">#REF!</definedName>
    <definedName name="__APW_RESTORE_DATA1518__" hidden="1">#REF!</definedName>
    <definedName name="__APW_RESTORE_DATA1519__" hidden="1">#REF!</definedName>
    <definedName name="__APW_RESTORE_DATA152__" hidden="1">#REF!</definedName>
    <definedName name="__APW_RESTORE_DATA1520__" hidden="1">#REF!</definedName>
    <definedName name="__APW_RESTORE_DATA1521__" hidden="1">#REF!</definedName>
    <definedName name="__APW_RESTORE_DATA1522__" hidden="1">#REF!</definedName>
    <definedName name="__APW_RESTORE_DATA1523__" hidden="1">#REF!</definedName>
    <definedName name="__APW_RESTORE_DATA1524__" hidden="1">#REF!</definedName>
    <definedName name="__APW_RESTORE_DATA1525__" hidden="1">#REF!</definedName>
    <definedName name="__APW_RESTORE_DATA1526__" hidden="1">#REF!</definedName>
    <definedName name="__APW_RESTORE_DATA1527__" hidden="1">#REF!</definedName>
    <definedName name="__APW_RESTORE_DATA1528__" hidden="1">#REF!</definedName>
    <definedName name="__APW_RESTORE_DATA1529__" hidden="1">#REF!</definedName>
    <definedName name="__APW_RESTORE_DATA153__" hidden="1">#REF!</definedName>
    <definedName name="__APW_RESTORE_DATA1530__" hidden="1">#REF!</definedName>
    <definedName name="__APW_RESTORE_DATA1531__" hidden="1">#REF!</definedName>
    <definedName name="__APW_RESTORE_DATA1532__" hidden="1">#REF!</definedName>
    <definedName name="__APW_RESTORE_DATA1533__" hidden="1">#REF!</definedName>
    <definedName name="__APW_RESTORE_DATA1534__" hidden="1">#REF!</definedName>
    <definedName name="__APW_RESTORE_DATA1535__" hidden="1">#REF!</definedName>
    <definedName name="__APW_RESTORE_DATA1536__" hidden="1">#REF!</definedName>
    <definedName name="__APW_RESTORE_DATA1537__" hidden="1">#REF!</definedName>
    <definedName name="__APW_RESTORE_DATA1538__" hidden="1">#REF!</definedName>
    <definedName name="__APW_RESTORE_DATA1539__" hidden="1">#REF!</definedName>
    <definedName name="__APW_RESTORE_DATA154__" hidden="1">#REF!</definedName>
    <definedName name="__APW_RESTORE_DATA1540__" hidden="1">#REF!</definedName>
    <definedName name="__APW_RESTORE_DATA1541__" hidden="1">#REF!</definedName>
    <definedName name="__APW_RESTORE_DATA1542__" hidden="1">#REF!</definedName>
    <definedName name="__APW_RESTORE_DATA1543__" hidden="1">#REF!</definedName>
    <definedName name="__APW_RESTORE_DATA1544__" hidden="1">#REF!</definedName>
    <definedName name="__APW_RESTORE_DATA1545__" hidden="1">#REF!</definedName>
    <definedName name="__APW_RESTORE_DATA1546__" hidden="1">#REF!</definedName>
    <definedName name="__APW_RESTORE_DATA1547__" hidden="1">#REF!</definedName>
    <definedName name="__APW_RESTORE_DATA1548__" hidden="1">#REF!</definedName>
    <definedName name="__APW_RESTORE_DATA1549__" hidden="1">#REF!</definedName>
    <definedName name="__APW_RESTORE_DATA155__" hidden="1">#REF!</definedName>
    <definedName name="__APW_RESTORE_DATA1550__" hidden="1">#REF!</definedName>
    <definedName name="__APW_RESTORE_DATA1551__" hidden="1">#REF!</definedName>
    <definedName name="__APW_RESTORE_DATA1552__" hidden="1">#REF!</definedName>
    <definedName name="__APW_RESTORE_DATA1553__" hidden="1">#REF!</definedName>
    <definedName name="__APW_RESTORE_DATA1554__" hidden="1">#REF!</definedName>
    <definedName name="__APW_RESTORE_DATA1555__" hidden="1">#REF!</definedName>
    <definedName name="__APW_RESTORE_DATA1556__" hidden="1">#REF!</definedName>
    <definedName name="__APW_RESTORE_DATA1557__" hidden="1">#REF!</definedName>
    <definedName name="__APW_RESTORE_DATA1558__" hidden="1">#REF!</definedName>
    <definedName name="__APW_RESTORE_DATA1559__" hidden="1">#REF!</definedName>
    <definedName name="__APW_RESTORE_DATA156__" hidden="1">#REF!</definedName>
    <definedName name="__APW_RESTORE_DATA1560__" hidden="1">#REF!</definedName>
    <definedName name="__APW_RESTORE_DATA1561__" hidden="1">#REF!</definedName>
    <definedName name="__APW_RESTORE_DATA1562__" hidden="1">#REF!</definedName>
    <definedName name="__APW_RESTORE_DATA1563__" hidden="1">#REF!</definedName>
    <definedName name="__APW_RESTORE_DATA1564__" hidden="1">#REF!</definedName>
    <definedName name="__APW_RESTORE_DATA1565__" hidden="1">#REF!</definedName>
    <definedName name="__APW_RESTORE_DATA1566__" hidden="1">#REF!</definedName>
    <definedName name="__APW_RESTORE_DATA1567__" hidden="1">#REF!</definedName>
    <definedName name="__APW_RESTORE_DATA1568__" hidden="1">#REF!</definedName>
    <definedName name="__APW_RESTORE_DATA1569__" hidden="1">#REF!</definedName>
    <definedName name="__APW_RESTORE_DATA157__" hidden="1">#REF!</definedName>
    <definedName name="__APW_RESTORE_DATA1570__" hidden="1">#REF!</definedName>
    <definedName name="__APW_RESTORE_DATA1571__" hidden="1">#REF!</definedName>
    <definedName name="__APW_RESTORE_DATA1572__" hidden="1">#REF!</definedName>
    <definedName name="__APW_RESTORE_DATA1573__" hidden="1">#REF!</definedName>
    <definedName name="__APW_RESTORE_DATA1574__" hidden="1">#REF!</definedName>
    <definedName name="__APW_RESTORE_DATA1575__" hidden="1">#REF!</definedName>
    <definedName name="__APW_RESTORE_DATA1576__" hidden="1">#REF!</definedName>
    <definedName name="__APW_RESTORE_DATA1577__" hidden="1">#REF!</definedName>
    <definedName name="__APW_RESTORE_DATA1578__" hidden="1">#REF!</definedName>
    <definedName name="__APW_RESTORE_DATA1579__" hidden="1">#REF!</definedName>
    <definedName name="__APW_RESTORE_DATA158__" hidden="1">#REF!</definedName>
    <definedName name="__APW_RESTORE_DATA1580__" hidden="1">#REF!</definedName>
    <definedName name="__APW_RESTORE_DATA1581__" hidden="1">#REF!</definedName>
    <definedName name="__APW_RESTORE_DATA1582__" hidden="1">#REF!</definedName>
    <definedName name="__APW_RESTORE_DATA1583__" hidden="1">#REF!</definedName>
    <definedName name="__APW_RESTORE_DATA1584__" hidden="1">#REF!</definedName>
    <definedName name="__APW_RESTORE_DATA1585__" hidden="1">#REF!</definedName>
    <definedName name="__APW_RESTORE_DATA1586__" hidden="1">#REF!</definedName>
    <definedName name="__APW_RESTORE_DATA1587__" hidden="1">#REF!</definedName>
    <definedName name="__APW_RESTORE_DATA1588__" hidden="1">#REF!</definedName>
    <definedName name="__APW_RESTORE_DATA1589__" hidden="1">#REF!</definedName>
    <definedName name="__APW_RESTORE_DATA159__" hidden="1">#REF!</definedName>
    <definedName name="__APW_RESTORE_DATA1590__" hidden="1">#REF!</definedName>
    <definedName name="__APW_RESTORE_DATA1591__" hidden="1">#REF!</definedName>
    <definedName name="__APW_RESTORE_DATA1592__" hidden="1">#REF!</definedName>
    <definedName name="__APW_RESTORE_DATA1593__" hidden="1">#REF!</definedName>
    <definedName name="__APW_RESTORE_DATA1594__" hidden="1">#REF!</definedName>
    <definedName name="__APW_RESTORE_DATA1595__" hidden="1">#REF!</definedName>
    <definedName name="__APW_RESTORE_DATA1596__" hidden="1">#REF!</definedName>
    <definedName name="__APW_RESTORE_DATA1597__" hidden="1">#REF!</definedName>
    <definedName name="__APW_RESTORE_DATA1598__" hidden="1">#REF!</definedName>
    <definedName name="__APW_RESTORE_DATA1599__" hidden="1">#REF!</definedName>
    <definedName name="__APW_RESTORE_DATA16__" hidden="1">#REF!</definedName>
    <definedName name="__APW_RESTORE_DATA160__" hidden="1">#REF!</definedName>
    <definedName name="__APW_RESTORE_DATA1600__" hidden="1">#REF!</definedName>
    <definedName name="__APW_RESTORE_DATA1601__" hidden="1">#REF!</definedName>
    <definedName name="__APW_RESTORE_DATA1602__" hidden="1">#REF!</definedName>
    <definedName name="__APW_RESTORE_DATA1603__" hidden="1">#REF!</definedName>
    <definedName name="__APW_RESTORE_DATA1604__" hidden="1">#REF!</definedName>
    <definedName name="__APW_RESTORE_DATA1605__" hidden="1">#REF!</definedName>
    <definedName name="__APW_RESTORE_DATA1606__" hidden="1">#REF!</definedName>
    <definedName name="__APW_RESTORE_DATA1607__" hidden="1">#REF!</definedName>
    <definedName name="__APW_RESTORE_DATA1608__" hidden="1">#REF!</definedName>
    <definedName name="__APW_RESTORE_DATA1609__" hidden="1">#REF!</definedName>
    <definedName name="__APW_RESTORE_DATA161__" hidden="1">#REF!</definedName>
    <definedName name="__APW_RESTORE_DATA1610__" hidden="1">#REF!</definedName>
    <definedName name="__APW_RESTORE_DATA1611__" hidden="1">#REF!</definedName>
    <definedName name="__APW_RESTORE_DATA1612__" hidden="1">#REF!</definedName>
    <definedName name="__APW_RESTORE_DATA1613__" hidden="1">#REF!</definedName>
    <definedName name="__APW_RESTORE_DATA1614__" hidden="1">#REF!</definedName>
    <definedName name="__APW_RESTORE_DATA1615__" hidden="1">#REF!</definedName>
    <definedName name="__APW_RESTORE_DATA1616__" hidden="1">#REF!</definedName>
    <definedName name="__APW_RESTORE_DATA1617__" hidden="1">#REF!</definedName>
    <definedName name="__APW_RESTORE_DATA1618__" hidden="1">#REF!</definedName>
    <definedName name="__APW_RESTORE_DATA1619__" hidden="1">#REF!</definedName>
    <definedName name="__APW_RESTORE_DATA162__" hidden="1">#REF!</definedName>
    <definedName name="__APW_RESTORE_DATA1620__" hidden="1">#REF!</definedName>
    <definedName name="__APW_RESTORE_DATA1621__" hidden="1">#REF!</definedName>
    <definedName name="__APW_RESTORE_DATA1622__" hidden="1">#REF!</definedName>
    <definedName name="__APW_RESTORE_DATA1623__" hidden="1">#REF!</definedName>
    <definedName name="__APW_RESTORE_DATA1624__" hidden="1">#REF!</definedName>
    <definedName name="__APW_RESTORE_DATA1625__" hidden="1">#REF!</definedName>
    <definedName name="__APW_RESTORE_DATA1626__" hidden="1">#REF!</definedName>
    <definedName name="__APW_RESTORE_DATA1627__" hidden="1">#REF!</definedName>
    <definedName name="__APW_RESTORE_DATA1628__" hidden="1">#REF!</definedName>
    <definedName name="__APW_RESTORE_DATA1629__" hidden="1">#REF!</definedName>
    <definedName name="__APW_RESTORE_DATA163__" hidden="1">#REF!</definedName>
    <definedName name="__APW_RESTORE_DATA1630__" hidden="1">#REF!</definedName>
    <definedName name="__APW_RESTORE_DATA1631__" hidden="1">#REF!</definedName>
    <definedName name="__APW_RESTORE_DATA1632__" hidden="1">#REF!</definedName>
    <definedName name="__APW_RESTORE_DATA1633__" hidden="1">#REF!</definedName>
    <definedName name="__APW_RESTORE_DATA1634__" hidden="1">#REF!</definedName>
    <definedName name="__APW_RESTORE_DATA1635__" hidden="1">#REF!</definedName>
    <definedName name="__APW_RESTORE_DATA1636__" hidden="1">#REF!</definedName>
    <definedName name="__APW_RESTORE_DATA1637__" hidden="1">#REF!</definedName>
    <definedName name="__APW_RESTORE_DATA1638__" hidden="1">#REF!</definedName>
    <definedName name="__APW_RESTORE_DATA1639__" hidden="1">#REF!</definedName>
    <definedName name="__APW_RESTORE_DATA164__" hidden="1">#REF!</definedName>
    <definedName name="__APW_RESTORE_DATA1640__" hidden="1">#REF!</definedName>
    <definedName name="__APW_RESTORE_DATA1641__" hidden="1">#REF!</definedName>
    <definedName name="__APW_RESTORE_DATA1642__" hidden="1">#REF!</definedName>
    <definedName name="__APW_RESTORE_DATA1643__" hidden="1">#REF!</definedName>
    <definedName name="__APW_RESTORE_DATA1644__" hidden="1">#REF!</definedName>
    <definedName name="__APW_RESTORE_DATA1645__" hidden="1">#REF!</definedName>
    <definedName name="__APW_RESTORE_DATA1646__" hidden="1">#REF!</definedName>
    <definedName name="__APW_RESTORE_DATA1647__" hidden="1">#REF!</definedName>
    <definedName name="__APW_RESTORE_DATA1648__" hidden="1">#REF!</definedName>
    <definedName name="__APW_RESTORE_DATA1649__" hidden="1">#REF!</definedName>
    <definedName name="__APW_RESTORE_DATA165__" hidden="1">#REF!</definedName>
    <definedName name="__APW_RESTORE_DATA1650__" hidden="1">#REF!</definedName>
    <definedName name="__APW_RESTORE_DATA1651__" hidden="1">#REF!</definedName>
    <definedName name="__APW_RESTORE_DATA1652__" hidden="1">#REF!</definedName>
    <definedName name="__APW_RESTORE_DATA1653__" hidden="1">#REF!</definedName>
    <definedName name="__APW_RESTORE_DATA1654__" hidden="1">#REF!</definedName>
    <definedName name="__APW_RESTORE_DATA1655__" hidden="1">#REF!</definedName>
    <definedName name="__APW_RESTORE_DATA1656__" hidden="1">#REF!</definedName>
    <definedName name="__APW_RESTORE_DATA1657__" hidden="1">#REF!</definedName>
    <definedName name="__APW_RESTORE_DATA1658__" hidden="1">#REF!</definedName>
    <definedName name="__APW_RESTORE_DATA1659__" hidden="1">#REF!</definedName>
    <definedName name="__APW_RESTORE_DATA166__" hidden="1">#REF!</definedName>
    <definedName name="__APW_RESTORE_DATA1660__" hidden="1">#REF!</definedName>
    <definedName name="__APW_RESTORE_DATA1661__" hidden="1">#REF!</definedName>
    <definedName name="__APW_RESTORE_DATA1662__" hidden="1">#REF!</definedName>
    <definedName name="__APW_RESTORE_DATA1663__" hidden="1">#REF!</definedName>
    <definedName name="__APW_RESTORE_DATA1664__" hidden="1">#REF!</definedName>
    <definedName name="__APW_RESTORE_DATA1665__" hidden="1">#REF!</definedName>
    <definedName name="__APW_RESTORE_DATA1666__" hidden="1">#REF!</definedName>
    <definedName name="__APW_RESTORE_DATA1667__" hidden="1">#REF!</definedName>
    <definedName name="__APW_RESTORE_DATA1668__" hidden="1">#REF!</definedName>
    <definedName name="__APW_RESTORE_DATA1669__" hidden="1">#REF!</definedName>
    <definedName name="__APW_RESTORE_DATA167__" hidden="1">#REF!</definedName>
    <definedName name="__APW_RESTORE_DATA1670__" hidden="1">#REF!</definedName>
    <definedName name="__APW_RESTORE_DATA1671__" hidden="1">#REF!</definedName>
    <definedName name="__APW_RESTORE_DATA1672__" hidden="1">#REF!</definedName>
    <definedName name="__APW_RESTORE_DATA1673__" hidden="1">#REF!</definedName>
    <definedName name="__APW_RESTORE_DATA1674__" hidden="1">#REF!</definedName>
    <definedName name="__APW_RESTORE_DATA1675__" hidden="1">#REF!</definedName>
    <definedName name="__APW_RESTORE_DATA1676__" hidden="1">#REF!</definedName>
    <definedName name="__APW_RESTORE_DATA1677__" hidden="1">#REF!</definedName>
    <definedName name="__APW_RESTORE_DATA1678__" hidden="1">#REF!</definedName>
    <definedName name="__APW_RESTORE_DATA1679__" hidden="1">#REF!</definedName>
    <definedName name="__APW_RESTORE_DATA168__" hidden="1">#REF!</definedName>
    <definedName name="__APW_RESTORE_DATA1680__" hidden="1">#REF!</definedName>
    <definedName name="__APW_RESTORE_DATA1681__" hidden="1">#REF!</definedName>
    <definedName name="__APW_RESTORE_DATA1682__" hidden="1">#REF!</definedName>
    <definedName name="__APW_RESTORE_DATA1683__" hidden="1">#REF!</definedName>
    <definedName name="__APW_RESTORE_DATA1684__" hidden="1">#REF!</definedName>
    <definedName name="__APW_RESTORE_DATA1685__" hidden="1">#REF!</definedName>
    <definedName name="__APW_RESTORE_DATA1686__" hidden="1">#REF!</definedName>
    <definedName name="__APW_RESTORE_DATA1687__" hidden="1">#REF!</definedName>
    <definedName name="__APW_RESTORE_DATA1688__" hidden="1">#REF!</definedName>
    <definedName name="__APW_RESTORE_DATA1689__" hidden="1">#REF!</definedName>
    <definedName name="__APW_RESTORE_DATA169__" hidden="1">#REF!</definedName>
    <definedName name="__APW_RESTORE_DATA1690__" hidden="1">#REF!</definedName>
    <definedName name="__APW_RESTORE_DATA1691__" hidden="1">#REF!</definedName>
    <definedName name="__APW_RESTORE_DATA1692__" hidden="1">#REF!</definedName>
    <definedName name="__APW_RESTORE_DATA1693__" hidden="1">#REF!</definedName>
    <definedName name="__APW_RESTORE_DATA1694__" hidden="1">#REF!</definedName>
    <definedName name="__APW_RESTORE_DATA1695__" hidden="1">#REF!</definedName>
    <definedName name="__APW_RESTORE_DATA1696__" hidden="1">#REF!</definedName>
    <definedName name="__APW_RESTORE_DATA1697__" hidden="1">#REF!</definedName>
    <definedName name="__APW_RESTORE_DATA1698__" hidden="1">#REF!</definedName>
    <definedName name="__APW_RESTORE_DATA1699__" hidden="1">#REF!</definedName>
    <definedName name="__APW_RESTORE_DATA17__" hidden="1">#REF!</definedName>
    <definedName name="__APW_RESTORE_DATA170__" hidden="1">#REF!</definedName>
    <definedName name="__APW_RESTORE_DATA1700__" hidden="1">#REF!</definedName>
    <definedName name="__APW_RESTORE_DATA1701__" hidden="1">#REF!</definedName>
    <definedName name="__APW_RESTORE_DATA1702__" hidden="1">#REF!</definedName>
    <definedName name="__APW_RESTORE_DATA1703__" hidden="1">#REF!</definedName>
    <definedName name="__APW_RESTORE_DATA1704__" hidden="1">#REF!</definedName>
    <definedName name="__APW_RESTORE_DATA1705__" hidden="1">#REF!</definedName>
    <definedName name="__APW_RESTORE_DATA1706__" hidden="1">#REF!</definedName>
    <definedName name="__APW_RESTORE_DATA1707__" hidden="1">#REF!</definedName>
    <definedName name="__APW_RESTORE_DATA1708__" hidden="1">#REF!</definedName>
    <definedName name="__APW_RESTORE_DATA1709__" hidden="1">#REF!</definedName>
    <definedName name="__APW_RESTORE_DATA171__" hidden="1">#REF!</definedName>
    <definedName name="__APW_RESTORE_DATA1710__" hidden="1">#REF!</definedName>
    <definedName name="__APW_RESTORE_DATA1711__" hidden="1">#REF!</definedName>
    <definedName name="__APW_RESTORE_DATA1712__" hidden="1">#REF!</definedName>
    <definedName name="__APW_RESTORE_DATA1713__" hidden="1">#REF!</definedName>
    <definedName name="__APW_RESTORE_DATA1714__" hidden="1">#REF!</definedName>
    <definedName name="__APW_RESTORE_DATA1715__" hidden="1">#REF!</definedName>
    <definedName name="__APW_RESTORE_DATA1716__" hidden="1">#REF!</definedName>
    <definedName name="__APW_RESTORE_DATA1717__" hidden="1">#REF!</definedName>
    <definedName name="__APW_RESTORE_DATA1718__" hidden="1">#REF!</definedName>
    <definedName name="__APW_RESTORE_DATA1719__" hidden="1">#REF!</definedName>
    <definedName name="__APW_RESTORE_DATA172__" hidden="1">#REF!</definedName>
    <definedName name="__APW_RESTORE_DATA1720__" hidden="1">#REF!</definedName>
    <definedName name="__APW_RESTORE_DATA1721__" hidden="1">#REF!</definedName>
    <definedName name="__APW_RESTORE_DATA1722__" hidden="1">#REF!</definedName>
    <definedName name="__APW_RESTORE_DATA1723__" hidden="1">#REF!</definedName>
    <definedName name="__APW_RESTORE_DATA1724__" hidden="1">#REF!</definedName>
    <definedName name="__APW_RESTORE_DATA1725__" hidden="1">#REF!</definedName>
    <definedName name="__APW_RESTORE_DATA1726__" hidden="1">#REF!</definedName>
    <definedName name="__APW_RESTORE_DATA1727__" hidden="1">#REF!</definedName>
    <definedName name="__APW_RESTORE_DATA1728__" hidden="1">#REF!</definedName>
    <definedName name="__APW_RESTORE_DATA1729__" hidden="1">#REF!</definedName>
    <definedName name="__APW_RESTORE_DATA173__" hidden="1">#REF!</definedName>
    <definedName name="__APW_RESTORE_DATA1730__" hidden="1">#REF!</definedName>
    <definedName name="__APW_RESTORE_DATA1731__" hidden="1">#REF!</definedName>
    <definedName name="__APW_RESTORE_DATA1732__" hidden="1">#REF!</definedName>
    <definedName name="__APW_RESTORE_DATA1733__" hidden="1">#REF!</definedName>
    <definedName name="__APW_RESTORE_DATA1734__" hidden="1">#REF!</definedName>
    <definedName name="__APW_RESTORE_DATA1735__" hidden="1">#REF!</definedName>
    <definedName name="__APW_RESTORE_DATA1736__" hidden="1">#REF!</definedName>
    <definedName name="__APW_RESTORE_DATA1737__" hidden="1">#REF!</definedName>
    <definedName name="__APW_RESTORE_DATA1738__" hidden="1">#REF!</definedName>
    <definedName name="__APW_RESTORE_DATA1739__" hidden="1">#REF!</definedName>
    <definedName name="__APW_RESTORE_DATA174__" hidden="1">#REF!</definedName>
    <definedName name="__APW_RESTORE_DATA1740__" hidden="1">#REF!</definedName>
    <definedName name="__APW_RESTORE_DATA1741__" hidden="1">#REF!</definedName>
    <definedName name="__APW_RESTORE_DATA1742__" hidden="1">#REF!</definedName>
    <definedName name="__APW_RESTORE_DATA1743__" hidden="1">#REF!</definedName>
    <definedName name="__APW_RESTORE_DATA1744__" hidden="1">#REF!</definedName>
    <definedName name="__APW_RESTORE_DATA1745__" hidden="1">#REF!</definedName>
    <definedName name="__APW_RESTORE_DATA1746__" hidden="1">#REF!</definedName>
    <definedName name="__APW_RESTORE_DATA1747__" hidden="1">#REF!</definedName>
    <definedName name="__APW_RESTORE_DATA1748__" hidden="1">#REF!</definedName>
    <definedName name="__APW_RESTORE_DATA1749__" hidden="1">#REF!</definedName>
    <definedName name="__APW_RESTORE_DATA175__" hidden="1">#REF!</definedName>
    <definedName name="__APW_RESTORE_DATA1750__" hidden="1">#REF!</definedName>
    <definedName name="__APW_RESTORE_DATA1751__" hidden="1">#REF!</definedName>
    <definedName name="__APW_RESTORE_DATA1752__" hidden="1">#REF!</definedName>
    <definedName name="__APW_RESTORE_DATA1753__" hidden="1">#REF!</definedName>
    <definedName name="__APW_RESTORE_DATA1754__" hidden="1">#REF!</definedName>
    <definedName name="__APW_RESTORE_DATA1755__" hidden="1">#REF!</definedName>
    <definedName name="__APW_RESTORE_DATA1756__" hidden="1">#REF!</definedName>
    <definedName name="__APW_RESTORE_DATA1757__" hidden="1">#REF!</definedName>
    <definedName name="__APW_RESTORE_DATA1758__" hidden="1">#REF!</definedName>
    <definedName name="__APW_RESTORE_DATA1759__" hidden="1">#REF!</definedName>
    <definedName name="__APW_RESTORE_DATA176__" hidden="1">#REF!</definedName>
    <definedName name="__APW_RESTORE_DATA1760__" hidden="1">#REF!</definedName>
    <definedName name="__APW_RESTORE_DATA1761__" hidden="1">#REF!</definedName>
    <definedName name="__APW_RESTORE_DATA1762__" hidden="1">#REF!</definedName>
    <definedName name="__APW_RESTORE_DATA1763__" hidden="1">#REF!</definedName>
    <definedName name="__APW_RESTORE_DATA1764__" hidden="1">#REF!</definedName>
    <definedName name="__APW_RESTORE_DATA1765__" hidden="1">#REF!</definedName>
    <definedName name="__APW_RESTORE_DATA1766__" hidden="1">#REF!</definedName>
    <definedName name="__APW_RESTORE_DATA1767__" hidden="1">#REF!</definedName>
    <definedName name="__APW_RESTORE_DATA1768__" hidden="1">#REF!</definedName>
    <definedName name="__APW_RESTORE_DATA1769__" hidden="1">#REF!</definedName>
    <definedName name="__APW_RESTORE_DATA177__" hidden="1">#REF!</definedName>
    <definedName name="__APW_RESTORE_DATA1770__" hidden="1">#REF!</definedName>
    <definedName name="__APW_RESTORE_DATA1771__" hidden="1">#REF!</definedName>
    <definedName name="__APW_RESTORE_DATA1772__" hidden="1">#REF!</definedName>
    <definedName name="__APW_RESTORE_DATA1773__" hidden="1">#REF!</definedName>
    <definedName name="__APW_RESTORE_DATA1774__" hidden="1">#REF!</definedName>
    <definedName name="__APW_RESTORE_DATA1775__" hidden="1">#REF!</definedName>
    <definedName name="__APW_RESTORE_DATA1776__" hidden="1">#REF!</definedName>
    <definedName name="__APW_RESTORE_DATA1777__" hidden="1">#REF!</definedName>
    <definedName name="__APW_RESTORE_DATA1778__" hidden="1">#REF!</definedName>
    <definedName name="__APW_RESTORE_DATA1779__" hidden="1">#REF!</definedName>
    <definedName name="__APW_RESTORE_DATA178__" hidden="1">#REF!</definedName>
    <definedName name="__APW_RESTORE_DATA1780__" hidden="1">#REF!</definedName>
    <definedName name="__APW_RESTORE_DATA1781__" hidden="1">#REF!</definedName>
    <definedName name="__APW_RESTORE_DATA1782__" hidden="1">#REF!</definedName>
    <definedName name="__APW_RESTORE_DATA1783__" hidden="1">#REF!</definedName>
    <definedName name="__APW_RESTORE_DATA1784__" hidden="1">#REF!</definedName>
    <definedName name="__APW_RESTORE_DATA1785__" hidden="1">#REF!</definedName>
    <definedName name="__APW_RESTORE_DATA1786__" hidden="1">#REF!</definedName>
    <definedName name="__APW_RESTORE_DATA1787__" hidden="1">#REF!</definedName>
    <definedName name="__APW_RESTORE_DATA1788__" hidden="1">#REF!</definedName>
    <definedName name="__APW_RESTORE_DATA1789__" hidden="1">#REF!</definedName>
    <definedName name="__APW_RESTORE_DATA179__" hidden="1">#REF!</definedName>
    <definedName name="__APW_RESTORE_DATA1790__" hidden="1">#REF!</definedName>
    <definedName name="__APW_RESTORE_DATA1791__" hidden="1">#REF!</definedName>
    <definedName name="__APW_RESTORE_DATA1792__" hidden="1">#REF!</definedName>
    <definedName name="__APW_RESTORE_DATA1793__" hidden="1">#REF!</definedName>
    <definedName name="__APW_RESTORE_DATA1794__" hidden="1">#REF!</definedName>
    <definedName name="__APW_RESTORE_DATA1795__" hidden="1">#REF!</definedName>
    <definedName name="__APW_RESTORE_DATA1796__" hidden="1">#REF!</definedName>
    <definedName name="__APW_RESTORE_DATA1797__" hidden="1">#REF!</definedName>
    <definedName name="__APW_RESTORE_DATA1798__" hidden="1">#REF!</definedName>
    <definedName name="__APW_RESTORE_DATA1799__" hidden="1">#REF!</definedName>
    <definedName name="__APW_RESTORE_DATA18__" hidden="1">#REF!</definedName>
    <definedName name="__APW_RESTORE_DATA180__" hidden="1">#REF!</definedName>
    <definedName name="__APW_RESTORE_DATA1800__" hidden="1">#REF!</definedName>
    <definedName name="__APW_RESTORE_DATA1801__" hidden="1">#REF!</definedName>
    <definedName name="__APW_RESTORE_DATA1802__" hidden="1">#REF!</definedName>
    <definedName name="__APW_RESTORE_DATA1803__" hidden="1">#REF!</definedName>
    <definedName name="__APW_RESTORE_DATA1804__" hidden="1">#REF!</definedName>
    <definedName name="__APW_RESTORE_DATA1805__" hidden="1">#REF!</definedName>
    <definedName name="__APW_RESTORE_DATA1806__" hidden="1">#REF!</definedName>
    <definedName name="__APW_RESTORE_DATA1807__" hidden="1">#REF!</definedName>
    <definedName name="__APW_RESTORE_DATA1808__" hidden="1">#REF!</definedName>
    <definedName name="__APW_RESTORE_DATA1809__" hidden="1">#REF!</definedName>
    <definedName name="__APW_RESTORE_DATA181__" hidden="1">#REF!</definedName>
    <definedName name="__APW_RESTORE_DATA1810__" hidden="1">#REF!</definedName>
    <definedName name="__APW_RESTORE_DATA1811__" hidden="1">#REF!</definedName>
    <definedName name="__APW_RESTORE_DATA1812__" hidden="1">#REF!</definedName>
    <definedName name="__APW_RESTORE_DATA1813__" hidden="1">#REF!</definedName>
    <definedName name="__APW_RESTORE_DATA1814__" hidden="1">#REF!</definedName>
    <definedName name="__APW_RESTORE_DATA1815__" hidden="1">#REF!</definedName>
    <definedName name="__APW_RESTORE_DATA1816__" hidden="1">#REF!</definedName>
    <definedName name="__APW_RESTORE_DATA1817__" hidden="1">#REF!</definedName>
    <definedName name="__APW_RESTORE_DATA1818__" hidden="1">#REF!</definedName>
    <definedName name="__APW_RESTORE_DATA1819__" hidden="1">#REF!</definedName>
    <definedName name="__APW_RESTORE_DATA182__" hidden="1">#REF!</definedName>
    <definedName name="__APW_RESTORE_DATA1820__" hidden="1">#REF!</definedName>
    <definedName name="__APW_RESTORE_DATA1821__" hidden="1">#REF!</definedName>
    <definedName name="__APW_RESTORE_DATA1822__" hidden="1">#REF!</definedName>
    <definedName name="__APW_RESTORE_DATA1823__" hidden="1">#REF!</definedName>
    <definedName name="__APW_RESTORE_DATA1824__" hidden="1">#REF!</definedName>
    <definedName name="__APW_RESTORE_DATA1825__" hidden="1">#REF!</definedName>
    <definedName name="__APW_RESTORE_DATA1826__" hidden="1">#REF!</definedName>
    <definedName name="__APW_RESTORE_DATA1827__" hidden="1">#REF!</definedName>
    <definedName name="__APW_RESTORE_DATA1828__" hidden="1">#REF!</definedName>
    <definedName name="__APW_RESTORE_DATA1829__" hidden="1">#REF!</definedName>
    <definedName name="__APW_RESTORE_DATA183__" hidden="1">#REF!</definedName>
    <definedName name="__APW_RESTORE_DATA1830__" hidden="1">#REF!</definedName>
    <definedName name="__APW_RESTORE_DATA1831__" hidden="1">#REF!</definedName>
    <definedName name="__APW_RESTORE_DATA1832__" hidden="1">#REF!</definedName>
    <definedName name="__APW_RESTORE_DATA1833__" hidden="1">#REF!</definedName>
    <definedName name="__APW_RESTORE_DATA1834__" hidden="1">#REF!</definedName>
    <definedName name="__APW_RESTORE_DATA1835__" hidden="1">#REF!</definedName>
    <definedName name="__APW_RESTORE_DATA1836__" hidden="1">#REF!</definedName>
    <definedName name="__APW_RESTORE_DATA1837__" hidden="1">#REF!</definedName>
    <definedName name="__APW_RESTORE_DATA1838__" hidden="1">#REF!</definedName>
    <definedName name="__APW_RESTORE_DATA1839__" hidden="1">#REF!</definedName>
    <definedName name="__APW_RESTORE_DATA184__" hidden="1">#REF!</definedName>
    <definedName name="__APW_RESTORE_DATA1840__" hidden="1">#REF!</definedName>
    <definedName name="__APW_RESTORE_DATA1841__" hidden="1">#REF!</definedName>
    <definedName name="__APW_RESTORE_DATA1842__" hidden="1">#REF!</definedName>
    <definedName name="__APW_RESTORE_DATA1843__" hidden="1">#REF!</definedName>
    <definedName name="__APW_RESTORE_DATA1844__" hidden="1">#REF!</definedName>
    <definedName name="__APW_RESTORE_DATA1845__" hidden="1">#REF!</definedName>
    <definedName name="__APW_RESTORE_DATA1846__" hidden="1">#REF!</definedName>
    <definedName name="__APW_RESTORE_DATA1847__" hidden="1">#REF!</definedName>
    <definedName name="__APW_RESTORE_DATA1848__" hidden="1">#REF!</definedName>
    <definedName name="__APW_RESTORE_DATA1849__" hidden="1">#REF!</definedName>
    <definedName name="__APW_RESTORE_DATA185__" hidden="1">#REF!</definedName>
    <definedName name="__APW_RESTORE_DATA1850__" hidden="1">#REF!</definedName>
    <definedName name="__APW_RESTORE_DATA1851__" hidden="1">#REF!</definedName>
    <definedName name="__APW_RESTORE_DATA1852__" hidden="1">#REF!</definedName>
    <definedName name="__APW_RESTORE_DATA1853__" hidden="1">#REF!</definedName>
    <definedName name="__APW_RESTORE_DATA1854__" hidden="1">#REF!</definedName>
    <definedName name="__APW_RESTORE_DATA1855__" hidden="1">#REF!</definedName>
    <definedName name="__APW_RESTORE_DATA1856__" hidden="1">#REF!</definedName>
    <definedName name="__APW_RESTORE_DATA1857__" hidden="1">#REF!</definedName>
    <definedName name="__APW_RESTORE_DATA1858__" hidden="1">#REF!</definedName>
    <definedName name="__APW_RESTORE_DATA1859__" hidden="1">#REF!</definedName>
    <definedName name="__APW_RESTORE_DATA186__" hidden="1">#REF!</definedName>
    <definedName name="__APW_RESTORE_DATA1860__" hidden="1">#REF!</definedName>
    <definedName name="__APW_RESTORE_DATA1861__" hidden="1">#REF!</definedName>
    <definedName name="__APW_RESTORE_DATA1862__" hidden="1">#REF!</definedName>
    <definedName name="__APW_RESTORE_DATA1863__" hidden="1">#REF!</definedName>
    <definedName name="__APW_RESTORE_DATA1864__" hidden="1">#REF!</definedName>
    <definedName name="__APW_RESTORE_DATA1865__" hidden="1">#REF!</definedName>
    <definedName name="__APW_RESTORE_DATA1866__" hidden="1">#REF!</definedName>
    <definedName name="__APW_RESTORE_DATA1867__" hidden="1">#REF!</definedName>
    <definedName name="__APW_RESTORE_DATA1868__" hidden="1">#REF!</definedName>
    <definedName name="__APW_RESTORE_DATA1869__" hidden="1">#REF!</definedName>
    <definedName name="__APW_RESTORE_DATA187__" hidden="1">#REF!</definedName>
    <definedName name="__APW_RESTORE_DATA1870__" hidden="1">#REF!</definedName>
    <definedName name="__APW_RESTORE_DATA1871__" hidden="1">#REF!</definedName>
    <definedName name="__APW_RESTORE_DATA1872__" hidden="1">#REF!</definedName>
    <definedName name="__APW_RESTORE_DATA1873__" hidden="1">#REF!</definedName>
    <definedName name="__APW_RESTORE_DATA1874__" hidden="1">#REF!</definedName>
    <definedName name="__APW_RESTORE_DATA1875__" hidden="1">#REF!</definedName>
    <definedName name="__APW_RESTORE_DATA1876__" hidden="1">#REF!</definedName>
    <definedName name="__APW_RESTORE_DATA1877__" hidden="1">#REF!</definedName>
    <definedName name="__APW_RESTORE_DATA1878__" hidden="1">#REF!</definedName>
    <definedName name="__APW_RESTORE_DATA1879__" hidden="1">#REF!</definedName>
    <definedName name="__APW_RESTORE_DATA188__" hidden="1">#REF!</definedName>
    <definedName name="__APW_RESTORE_DATA1880__" hidden="1">#REF!</definedName>
    <definedName name="__APW_RESTORE_DATA1881__" hidden="1">#REF!</definedName>
    <definedName name="__APW_RESTORE_DATA1882__" hidden="1">#REF!</definedName>
    <definedName name="__APW_RESTORE_DATA1883__" hidden="1">#REF!</definedName>
    <definedName name="__APW_RESTORE_DATA1884__" hidden="1">#REF!</definedName>
    <definedName name="__APW_RESTORE_DATA1885__" hidden="1">#REF!</definedName>
    <definedName name="__APW_RESTORE_DATA1886__" hidden="1">#REF!</definedName>
    <definedName name="__APW_RESTORE_DATA1887__" hidden="1">#REF!</definedName>
    <definedName name="__APW_RESTORE_DATA1888__" hidden="1">#REF!</definedName>
    <definedName name="__APW_RESTORE_DATA1889__" hidden="1">#REF!</definedName>
    <definedName name="__APW_RESTORE_DATA189__" hidden="1">#REF!</definedName>
    <definedName name="__APW_RESTORE_DATA1890__" hidden="1">#REF!</definedName>
    <definedName name="__APW_RESTORE_DATA1891__" hidden="1">#REF!</definedName>
    <definedName name="__APW_RESTORE_DATA1892__" hidden="1">#REF!</definedName>
    <definedName name="__APW_RESTORE_DATA1893__" hidden="1">#REF!</definedName>
    <definedName name="__APW_RESTORE_DATA1894__" hidden="1">#REF!</definedName>
    <definedName name="__APW_RESTORE_DATA1895__" hidden="1">#REF!</definedName>
    <definedName name="__APW_RESTORE_DATA1896__" hidden="1">#REF!</definedName>
    <definedName name="__APW_RESTORE_DATA1897__" hidden="1">#REF!</definedName>
    <definedName name="__APW_RESTORE_DATA1898__" hidden="1">#REF!</definedName>
    <definedName name="__APW_RESTORE_DATA1899__" hidden="1">#REF!</definedName>
    <definedName name="__APW_RESTORE_DATA19__" hidden="1">#REF!</definedName>
    <definedName name="__APW_RESTORE_DATA190__" hidden="1">#REF!</definedName>
    <definedName name="__APW_RESTORE_DATA1900__" hidden="1">#REF!</definedName>
    <definedName name="__APW_RESTORE_DATA1901__" hidden="1">#REF!</definedName>
    <definedName name="__APW_RESTORE_DATA1902__" hidden="1">#REF!</definedName>
    <definedName name="__APW_RESTORE_DATA1903__" hidden="1">#REF!</definedName>
    <definedName name="__APW_RESTORE_DATA1904__" hidden="1">#REF!</definedName>
    <definedName name="__APW_RESTORE_DATA1905__" hidden="1">#REF!</definedName>
    <definedName name="__APW_RESTORE_DATA1906__" hidden="1">#REF!</definedName>
    <definedName name="__APW_RESTORE_DATA1907__" hidden="1">#REF!</definedName>
    <definedName name="__APW_RESTORE_DATA1908__" hidden="1">#REF!</definedName>
    <definedName name="__APW_RESTORE_DATA1909__" hidden="1">#REF!</definedName>
    <definedName name="__APW_RESTORE_DATA191__" hidden="1">#REF!</definedName>
    <definedName name="__APW_RESTORE_DATA192__" hidden="1">#REF!</definedName>
    <definedName name="__APW_RESTORE_DATA193__" hidden="1">#REF!</definedName>
    <definedName name="__APW_RESTORE_DATA194__" hidden="1">#REF!</definedName>
    <definedName name="__APW_RESTORE_DATA195__" hidden="1">#REF!</definedName>
    <definedName name="__APW_RESTORE_DATA196__" hidden="1">#REF!</definedName>
    <definedName name="__APW_RESTORE_DATA197__" hidden="1">#REF!</definedName>
    <definedName name="__APW_RESTORE_DATA2__" hidden="1">#REF!</definedName>
    <definedName name="__APW_RESTORE_DATA20__" hidden="1">#REF!</definedName>
    <definedName name="__APW_RESTORE_DATA200__" hidden="1">#REF!</definedName>
    <definedName name="__APW_RESTORE_DATA201__" hidden="1">#REF!</definedName>
    <definedName name="__APW_RESTORE_DATA203__" hidden="1">#REF!</definedName>
    <definedName name="__APW_RESTORE_DATA205__" hidden="1">#REF!</definedName>
    <definedName name="__APW_RESTORE_DATA206__" hidden="1">#REF!</definedName>
    <definedName name="__APW_RESTORE_DATA207__" hidden="1">#REF!</definedName>
    <definedName name="__APW_RESTORE_DATA208__" hidden="1">#REF!</definedName>
    <definedName name="__APW_RESTORE_DATA209__" hidden="1">#REF!</definedName>
    <definedName name="__APW_RESTORE_DATA21__" hidden="1">#REF!</definedName>
    <definedName name="__APW_RESTORE_DATA210__" hidden="1">#REF!</definedName>
    <definedName name="__APW_RESTORE_DATA211__" hidden="1">#REF!</definedName>
    <definedName name="__APW_RESTORE_DATA212__" hidden="1">#REF!</definedName>
    <definedName name="__APW_RESTORE_DATA213__" hidden="1">#REF!</definedName>
    <definedName name="__APW_RESTORE_DATA214__" hidden="1">#REF!</definedName>
    <definedName name="__APW_RESTORE_DATA215__" hidden="1">#REF!</definedName>
    <definedName name="__APW_RESTORE_DATA216__" hidden="1">#REF!</definedName>
    <definedName name="__APW_RESTORE_DATA218__" hidden="1">#REF!</definedName>
    <definedName name="__APW_RESTORE_DATA22__" hidden="1">#REF!</definedName>
    <definedName name="__APW_RESTORE_DATA220__" hidden="1">#REF!</definedName>
    <definedName name="__APW_RESTORE_DATA221__" hidden="1">#REF!</definedName>
    <definedName name="__APW_RESTORE_DATA226__" hidden="1">#REF!</definedName>
    <definedName name="__APW_RESTORE_DATA227__" hidden="1">#REF!</definedName>
    <definedName name="__APW_RESTORE_DATA229__" hidden="1">#REF!</definedName>
    <definedName name="__APW_RESTORE_DATA23__" hidden="1">#REF!</definedName>
    <definedName name="__APW_RESTORE_DATA231__" hidden="1">#REF!</definedName>
    <definedName name="__APW_RESTORE_DATA232__" hidden="1">#REF!</definedName>
    <definedName name="__APW_RESTORE_DATA233__" hidden="1">#REF!</definedName>
    <definedName name="__APW_RESTORE_DATA234__" hidden="1">#REF!</definedName>
    <definedName name="__APW_RESTORE_DATA235__" hidden="1">#REF!</definedName>
    <definedName name="__APW_RESTORE_DATA236__" hidden="1">#REF!</definedName>
    <definedName name="__APW_RESTORE_DATA237__" hidden="1">#REF!</definedName>
    <definedName name="__APW_RESTORE_DATA24__" hidden="1">#REF!</definedName>
    <definedName name="__APW_RESTORE_DATA240__" hidden="1">#REF!</definedName>
    <definedName name="__APW_RESTORE_DATA241__" hidden="1">#REF!</definedName>
    <definedName name="__APW_RESTORE_DATA243__" hidden="1">#REF!</definedName>
    <definedName name="__APW_RESTORE_DATA245__" hidden="1">#REF!</definedName>
    <definedName name="__APW_RESTORE_DATA246__" hidden="1">#REF!</definedName>
    <definedName name="__APW_RESTORE_DATA247__" hidden="1">#REF!</definedName>
    <definedName name="__APW_RESTORE_DATA248__" hidden="1">#REF!</definedName>
    <definedName name="__APW_RESTORE_DATA249__" hidden="1">#REF!</definedName>
    <definedName name="__APW_RESTORE_DATA25__" hidden="1">#REF!</definedName>
    <definedName name="__APW_RESTORE_DATA250__" hidden="1">#REF!</definedName>
    <definedName name="__APW_RESTORE_DATA251__" hidden="1">#REF!</definedName>
    <definedName name="__APW_RESTORE_DATA254__" hidden="1">#REF!</definedName>
    <definedName name="__APW_RESTORE_DATA255__" hidden="1">#REF!</definedName>
    <definedName name="__APW_RESTORE_DATA257__" hidden="1">#REF!</definedName>
    <definedName name="__APW_RESTORE_DATA259__" hidden="1">#REF!</definedName>
    <definedName name="__APW_RESTORE_DATA26__" hidden="1">#REF!</definedName>
    <definedName name="__APW_RESTORE_DATA260__" hidden="1">#REF!</definedName>
    <definedName name="__APW_RESTORE_DATA261__" hidden="1">#REF!</definedName>
    <definedName name="__APW_RESTORE_DATA262__" hidden="1">#REF!</definedName>
    <definedName name="__APW_RESTORE_DATA263__" hidden="1">#REF!</definedName>
    <definedName name="__APW_RESTORE_DATA264__" hidden="1">#REF!</definedName>
    <definedName name="__APW_RESTORE_DATA265__" hidden="1">#REF!</definedName>
    <definedName name="__APW_RESTORE_DATA266__" hidden="1">#REF!</definedName>
    <definedName name="__APW_RESTORE_DATA267__" hidden="1">#REF!</definedName>
    <definedName name="__APW_RESTORE_DATA268__" hidden="1">#REF!</definedName>
    <definedName name="__APW_RESTORE_DATA269__" hidden="1">#REF!</definedName>
    <definedName name="__APW_RESTORE_DATA27__" hidden="1">#REF!</definedName>
    <definedName name="__APW_RESTORE_DATA270__" hidden="1">#REF!</definedName>
    <definedName name="__APW_RESTORE_DATA271__" hidden="1">#REF!</definedName>
    <definedName name="__APW_RESTORE_DATA272__" hidden="1">#REF!</definedName>
    <definedName name="__APW_RESTORE_DATA273__" hidden="1">#REF!</definedName>
    <definedName name="__APW_RESTORE_DATA274__" hidden="1">#REF!</definedName>
    <definedName name="__APW_RESTORE_DATA275__" hidden="1">#REF!</definedName>
    <definedName name="__APW_RESTORE_DATA276__" hidden="1">#REF!</definedName>
    <definedName name="__APW_RESTORE_DATA277__" hidden="1">#REF!</definedName>
    <definedName name="__APW_RESTORE_DATA278__" hidden="1">#REF!</definedName>
    <definedName name="__APW_RESTORE_DATA279__" hidden="1">#REF!</definedName>
    <definedName name="__APW_RESTORE_DATA28__" hidden="1">#REF!</definedName>
    <definedName name="__APW_RESTORE_DATA280__" hidden="1">#REF!</definedName>
    <definedName name="__APW_RESTORE_DATA281__" hidden="1">#REF!</definedName>
    <definedName name="__APW_RESTORE_DATA282__" hidden="1">#REF!</definedName>
    <definedName name="__APW_RESTORE_DATA283__" hidden="1">#REF!</definedName>
    <definedName name="__APW_RESTORE_DATA284__" hidden="1">#REF!</definedName>
    <definedName name="__APW_RESTORE_DATA285__" hidden="1">#REF!</definedName>
    <definedName name="__APW_RESTORE_DATA286__" hidden="1">#REF!</definedName>
    <definedName name="__APW_RESTORE_DATA287__" hidden="1">#REF!</definedName>
    <definedName name="__APW_RESTORE_DATA288__" hidden="1">#REF!</definedName>
    <definedName name="__APW_RESTORE_DATA289__" hidden="1">#REF!</definedName>
    <definedName name="__APW_RESTORE_DATA29__" hidden="1">#REF!</definedName>
    <definedName name="__APW_RESTORE_DATA290__" hidden="1">#REF!</definedName>
    <definedName name="__APW_RESTORE_DATA291__" hidden="1">#REF!</definedName>
    <definedName name="__APW_RESTORE_DATA292__" hidden="1">#REF!</definedName>
    <definedName name="__APW_RESTORE_DATA293__" hidden="1">#REF!</definedName>
    <definedName name="__APW_RESTORE_DATA294__" hidden="1">#REF!</definedName>
    <definedName name="__APW_RESTORE_DATA295__" hidden="1">#REF!</definedName>
    <definedName name="__APW_RESTORE_DATA296__" hidden="1">#REF!</definedName>
    <definedName name="__APW_RESTORE_DATA297__" hidden="1">#REF!</definedName>
    <definedName name="__APW_RESTORE_DATA298__" hidden="1">#REF!</definedName>
    <definedName name="__APW_RESTORE_DATA299__" hidden="1">#REF!</definedName>
    <definedName name="__APW_RESTORE_DATA3__" localSheetId="4" hidden="1">#REF!</definedName>
    <definedName name="__APW_RESTORE_DATA3__" hidden="1">#REF!,#REF!,#REF!,#REF!,#REF!,#REF!,#REF!,#REF!,#REF!,#REF!</definedName>
    <definedName name="__APW_RESTORE_DATA30__" hidden="1">#REF!</definedName>
    <definedName name="__APW_RESTORE_DATA300__" hidden="1">#REF!</definedName>
    <definedName name="__APW_RESTORE_DATA301__" hidden="1">#REF!</definedName>
    <definedName name="__APW_RESTORE_DATA302__" hidden="1">#REF!</definedName>
    <definedName name="__APW_RESTORE_DATA303__" hidden="1">#REF!</definedName>
    <definedName name="__APW_RESTORE_DATA304__" hidden="1">#REF!</definedName>
    <definedName name="__APW_RESTORE_DATA305__" hidden="1">#REF!</definedName>
    <definedName name="__APW_RESTORE_DATA306__" hidden="1">#REF!</definedName>
    <definedName name="__APW_RESTORE_DATA307__" hidden="1">#REF!</definedName>
    <definedName name="__APW_RESTORE_DATA308__" hidden="1">#REF!</definedName>
    <definedName name="__APW_RESTORE_DATA309__" hidden="1">#REF!</definedName>
    <definedName name="__APW_RESTORE_DATA31__" hidden="1">#REF!</definedName>
    <definedName name="__APW_RESTORE_DATA310__" hidden="1">#REF!</definedName>
    <definedName name="__APW_RESTORE_DATA311__" hidden="1">#REF!</definedName>
    <definedName name="__APW_RESTORE_DATA312__" hidden="1">#REF!</definedName>
    <definedName name="__APW_RESTORE_DATA313__" hidden="1">#REF!</definedName>
    <definedName name="__APW_RESTORE_DATA314__" hidden="1">#REF!</definedName>
    <definedName name="__APW_RESTORE_DATA315__" hidden="1">#REF!</definedName>
    <definedName name="__APW_RESTORE_DATA316__" hidden="1">#REF!</definedName>
    <definedName name="__APW_RESTORE_DATA317__" hidden="1">#REF!</definedName>
    <definedName name="__APW_RESTORE_DATA318__" hidden="1">#REF!</definedName>
    <definedName name="__APW_RESTORE_DATA319__" hidden="1">#REF!</definedName>
    <definedName name="__APW_RESTORE_DATA32__" hidden="1">#REF!</definedName>
    <definedName name="__APW_RESTORE_DATA320__" hidden="1">#REF!</definedName>
    <definedName name="__APW_RESTORE_DATA321__" hidden="1">#REF!</definedName>
    <definedName name="__APW_RESTORE_DATA322__" hidden="1">#REF!</definedName>
    <definedName name="__APW_RESTORE_DATA323__" hidden="1">#REF!</definedName>
    <definedName name="__APW_RESTORE_DATA324__" hidden="1">#REF!</definedName>
    <definedName name="__APW_RESTORE_DATA325__" hidden="1">#REF!</definedName>
    <definedName name="__APW_RESTORE_DATA326__" hidden="1">#REF!</definedName>
    <definedName name="__APW_RESTORE_DATA327__" hidden="1">#REF!</definedName>
    <definedName name="__APW_RESTORE_DATA328__" hidden="1">#REF!</definedName>
    <definedName name="__APW_RESTORE_DATA329__" hidden="1">#REF!</definedName>
    <definedName name="__APW_RESTORE_DATA33__" hidden="1">#REF!</definedName>
    <definedName name="__APW_RESTORE_DATA330__" hidden="1">#REF!</definedName>
    <definedName name="__APW_RESTORE_DATA331__" hidden="1">#REF!</definedName>
    <definedName name="__APW_RESTORE_DATA332__" hidden="1">#REF!</definedName>
    <definedName name="__APW_RESTORE_DATA333__" hidden="1">#REF!</definedName>
    <definedName name="__APW_RESTORE_DATA334__" hidden="1">#REF!</definedName>
    <definedName name="__APW_RESTORE_DATA335__" hidden="1">#REF!</definedName>
    <definedName name="__APW_RESTORE_DATA336__" hidden="1">#REF!</definedName>
    <definedName name="__APW_RESTORE_DATA337__" hidden="1">#REF!</definedName>
    <definedName name="__APW_RESTORE_DATA338__" hidden="1">#REF!</definedName>
    <definedName name="__APW_RESTORE_DATA339__" hidden="1">#REF!</definedName>
    <definedName name="__APW_RESTORE_DATA34__" hidden="1">#REF!</definedName>
    <definedName name="__APW_RESTORE_DATA340__" hidden="1">#REF!</definedName>
    <definedName name="__APW_RESTORE_DATA341__" hidden="1">#REF!</definedName>
    <definedName name="__APW_RESTORE_DATA342__" hidden="1">#REF!</definedName>
    <definedName name="__APW_RESTORE_DATA343__" hidden="1">#REF!</definedName>
    <definedName name="__APW_RESTORE_DATA344__" hidden="1">#REF!</definedName>
    <definedName name="__APW_RESTORE_DATA345__" hidden="1">#REF!</definedName>
    <definedName name="__APW_RESTORE_DATA346__" hidden="1">#REF!</definedName>
    <definedName name="__APW_RESTORE_DATA347__" hidden="1">#REF!</definedName>
    <definedName name="__APW_RESTORE_DATA348__" hidden="1">#REF!</definedName>
    <definedName name="__APW_RESTORE_DATA349__" hidden="1">#REF!</definedName>
    <definedName name="__APW_RESTORE_DATA35__" hidden="1">#REF!</definedName>
    <definedName name="__APW_RESTORE_DATA350__" hidden="1">#REF!</definedName>
    <definedName name="__APW_RESTORE_DATA351__" hidden="1">#REF!</definedName>
    <definedName name="__APW_RESTORE_DATA352__" hidden="1">#REF!</definedName>
    <definedName name="__APW_RESTORE_DATA353__" hidden="1">#REF!</definedName>
    <definedName name="__APW_RESTORE_DATA354__" hidden="1">#REF!</definedName>
    <definedName name="__APW_RESTORE_DATA355__" hidden="1">#REF!</definedName>
    <definedName name="__APW_RESTORE_DATA356__" hidden="1">#REF!</definedName>
    <definedName name="__APW_RESTORE_DATA357__" hidden="1">#REF!</definedName>
    <definedName name="__APW_RESTORE_DATA358__" hidden="1">#REF!</definedName>
    <definedName name="__APW_RESTORE_DATA359__" hidden="1">#REF!</definedName>
    <definedName name="__APW_RESTORE_DATA36__" hidden="1">#REF!</definedName>
    <definedName name="__APW_RESTORE_DATA360__" hidden="1">#REF!</definedName>
    <definedName name="__APW_RESTORE_DATA361__" hidden="1">#REF!</definedName>
    <definedName name="__APW_RESTORE_DATA362__" hidden="1">#REF!</definedName>
    <definedName name="__APW_RESTORE_DATA363__" hidden="1">#REF!</definedName>
    <definedName name="__APW_RESTORE_DATA364__" hidden="1">#REF!</definedName>
    <definedName name="__APW_RESTORE_DATA365__" hidden="1">#REF!</definedName>
    <definedName name="__APW_RESTORE_DATA366__" hidden="1">#REF!</definedName>
    <definedName name="__APW_RESTORE_DATA367__" hidden="1">#REF!</definedName>
    <definedName name="__APW_RESTORE_DATA368__" hidden="1">#REF!</definedName>
    <definedName name="__APW_RESTORE_DATA369__" hidden="1">#REF!</definedName>
    <definedName name="__APW_RESTORE_DATA37__" hidden="1">#REF!</definedName>
    <definedName name="__APW_RESTORE_DATA370__" hidden="1">#REF!</definedName>
    <definedName name="__APW_RESTORE_DATA371__" hidden="1">#REF!</definedName>
    <definedName name="__APW_RESTORE_DATA372__" hidden="1">#REF!</definedName>
    <definedName name="__APW_RESTORE_DATA373__" hidden="1">#REF!</definedName>
    <definedName name="__APW_RESTORE_DATA374__" hidden="1">#REF!</definedName>
    <definedName name="__APW_RESTORE_DATA375__" hidden="1">#REF!</definedName>
    <definedName name="__APW_RESTORE_DATA376__" hidden="1">#REF!</definedName>
    <definedName name="__APW_RESTORE_DATA377__" hidden="1">#REF!</definedName>
    <definedName name="__APW_RESTORE_DATA378__" hidden="1">#REF!</definedName>
    <definedName name="__APW_RESTORE_DATA379__" hidden="1">#REF!</definedName>
    <definedName name="__APW_RESTORE_DATA38__" hidden="1">#REF!</definedName>
    <definedName name="__APW_RESTORE_DATA380__" hidden="1">#REF!</definedName>
    <definedName name="__APW_RESTORE_DATA381__" hidden="1">#REF!</definedName>
    <definedName name="__APW_RESTORE_DATA382__" hidden="1">#REF!</definedName>
    <definedName name="__APW_RESTORE_DATA383__" hidden="1">#REF!</definedName>
    <definedName name="__APW_RESTORE_DATA384__" hidden="1">#REF!</definedName>
    <definedName name="__APW_RESTORE_DATA385__" hidden="1">#REF!</definedName>
    <definedName name="__APW_RESTORE_DATA386__" hidden="1">#REF!</definedName>
    <definedName name="__APW_RESTORE_DATA387__" hidden="1">#REF!</definedName>
    <definedName name="__APW_RESTORE_DATA388__" hidden="1">#REF!</definedName>
    <definedName name="__APW_RESTORE_DATA389__" hidden="1">#REF!</definedName>
    <definedName name="__APW_RESTORE_DATA39__" hidden="1">#REF!</definedName>
    <definedName name="__APW_RESTORE_DATA390__" hidden="1">#REF!</definedName>
    <definedName name="__APW_RESTORE_DATA391__" hidden="1">#REF!</definedName>
    <definedName name="__APW_RESTORE_DATA392__" hidden="1">#REF!</definedName>
    <definedName name="__APW_RESTORE_DATA393__" hidden="1">#REF!</definedName>
    <definedName name="__APW_RESTORE_DATA394__" hidden="1">#REF!</definedName>
    <definedName name="__APW_RESTORE_DATA395__" hidden="1">#REF!</definedName>
    <definedName name="__APW_RESTORE_DATA398__" hidden="1">#REF!</definedName>
    <definedName name="__APW_RESTORE_DATA399__" hidden="1">#REF!</definedName>
    <definedName name="__APW_RESTORE_DATA4__" localSheetId="4" hidden="1">#REF!</definedName>
    <definedName name="__APW_RESTORE_DATA4__" hidden="1">#REF!,#REF!,#REF!,#REF!,#REF!,#REF!,#REF!,#REF!,#REF!,#REF!</definedName>
    <definedName name="__APW_RESTORE_DATA40__" hidden="1">#REF!</definedName>
    <definedName name="__APW_RESTORE_DATA401__" hidden="1">#REF!</definedName>
    <definedName name="__APW_RESTORE_DATA403__" hidden="1">#REF!</definedName>
    <definedName name="__APW_RESTORE_DATA404__" hidden="1">#REF!</definedName>
    <definedName name="__APW_RESTORE_DATA405__" hidden="1">#REF!</definedName>
    <definedName name="__APW_RESTORE_DATA406__" hidden="1">#REF!</definedName>
    <definedName name="__APW_RESTORE_DATA407__" hidden="1">#REF!</definedName>
    <definedName name="__APW_RESTORE_DATA408__" hidden="1">#REF!</definedName>
    <definedName name="__APW_RESTORE_DATA409__" hidden="1">#REF!</definedName>
    <definedName name="__APW_RESTORE_DATA41__" hidden="1">#REF!</definedName>
    <definedName name="__APW_RESTORE_DATA412__" hidden="1">#REF!</definedName>
    <definedName name="__APW_RESTORE_DATA413__" hidden="1">#REF!</definedName>
    <definedName name="__APW_RESTORE_DATA415__" hidden="1">#REF!</definedName>
    <definedName name="__APW_RESTORE_DATA417__" hidden="1">#REF!</definedName>
    <definedName name="__APW_RESTORE_DATA418__" hidden="1">#REF!</definedName>
    <definedName name="__APW_RESTORE_DATA419__" hidden="1">#REF!</definedName>
    <definedName name="__APW_RESTORE_DATA42__" hidden="1">#REF!</definedName>
    <definedName name="__APW_RESTORE_DATA420__" hidden="1">#REF!</definedName>
    <definedName name="__APW_RESTORE_DATA421__" hidden="1">#REF!</definedName>
    <definedName name="__APW_RESTORE_DATA422__" hidden="1">#REF!</definedName>
    <definedName name="__APW_RESTORE_DATA423__" hidden="1">#REF!</definedName>
    <definedName name="__APW_RESTORE_DATA426__" hidden="1">#REF!</definedName>
    <definedName name="__APW_RESTORE_DATA427__" hidden="1">#REF!</definedName>
    <definedName name="__APW_RESTORE_DATA429__" hidden="1">#REF!</definedName>
    <definedName name="__APW_RESTORE_DATA43__" hidden="1">#REF!</definedName>
    <definedName name="__APW_RESTORE_DATA431__" hidden="1">#REF!</definedName>
    <definedName name="__APW_RESTORE_DATA432__" hidden="1">#REF!</definedName>
    <definedName name="__APW_RESTORE_DATA433__" hidden="1">#REF!</definedName>
    <definedName name="__APW_RESTORE_DATA434__" hidden="1">#REF!</definedName>
    <definedName name="__APW_RESTORE_DATA435__" hidden="1">#REF!</definedName>
    <definedName name="__APW_RESTORE_DATA436__" hidden="1">#REF!</definedName>
    <definedName name="__APW_RESTORE_DATA437__" hidden="1">#REF!</definedName>
    <definedName name="__APW_RESTORE_DATA438__" hidden="1">#REF!</definedName>
    <definedName name="__APW_RESTORE_DATA439__" hidden="1">#REF!</definedName>
    <definedName name="__APW_RESTORE_DATA44__" hidden="1">#REF!</definedName>
    <definedName name="__APW_RESTORE_DATA440__" hidden="1">#REF!</definedName>
    <definedName name="__APW_RESTORE_DATA441__" hidden="1">#REF!</definedName>
    <definedName name="__APW_RESTORE_DATA442__" hidden="1">#REF!</definedName>
    <definedName name="__APW_RESTORE_DATA443__" hidden="1">#REF!</definedName>
    <definedName name="__APW_RESTORE_DATA444__" hidden="1">#REF!</definedName>
    <definedName name="__APW_RESTORE_DATA445__" hidden="1">#REF!</definedName>
    <definedName name="__APW_RESTORE_DATA446__" hidden="1">#REF!</definedName>
    <definedName name="__APW_RESTORE_DATA447__" hidden="1">#REF!</definedName>
    <definedName name="__APW_RESTORE_DATA448__" hidden="1">#REF!</definedName>
    <definedName name="__APW_RESTORE_DATA449__" hidden="1">#REF!</definedName>
    <definedName name="__APW_RESTORE_DATA45__" hidden="1">#REF!</definedName>
    <definedName name="__APW_RESTORE_DATA450__" hidden="1">#REF!</definedName>
    <definedName name="__APW_RESTORE_DATA451__" hidden="1">#REF!</definedName>
    <definedName name="__APW_RESTORE_DATA452__" hidden="1">#REF!</definedName>
    <definedName name="__APW_RESTORE_DATA453__" hidden="1">#REF!</definedName>
    <definedName name="__APW_RESTORE_DATA454__" hidden="1">#REF!</definedName>
    <definedName name="__APW_RESTORE_DATA455__" hidden="1">#REF!</definedName>
    <definedName name="__APW_RESTORE_DATA456__" hidden="1">#REF!</definedName>
    <definedName name="__APW_RESTORE_DATA457__" hidden="1">#REF!</definedName>
    <definedName name="__APW_RESTORE_DATA458__" hidden="1">#REF!</definedName>
    <definedName name="__APW_RESTORE_DATA459__" hidden="1">#REF!</definedName>
    <definedName name="__APW_RESTORE_DATA46__" hidden="1">#REF!</definedName>
    <definedName name="__APW_RESTORE_DATA460__" hidden="1">#REF!</definedName>
    <definedName name="__APW_RESTORE_DATA461__" hidden="1">#REF!</definedName>
    <definedName name="__APW_RESTORE_DATA462__" hidden="1">#REF!</definedName>
    <definedName name="__APW_RESTORE_DATA463__" hidden="1">#REF!</definedName>
    <definedName name="__APW_RESTORE_DATA464__" hidden="1">#REF!</definedName>
    <definedName name="__APW_RESTORE_DATA465__" hidden="1">#REF!</definedName>
    <definedName name="__APW_RESTORE_DATA466__" hidden="1">#REF!</definedName>
    <definedName name="__APW_RESTORE_DATA467__" hidden="1">#REF!</definedName>
    <definedName name="__APW_RESTORE_DATA468__" hidden="1">#REF!</definedName>
    <definedName name="__APW_RESTORE_DATA469__" hidden="1">#REF!</definedName>
    <definedName name="__APW_RESTORE_DATA47__" hidden="1">#REF!</definedName>
    <definedName name="__APW_RESTORE_DATA470__" hidden="1">#REF!</definedName>
    <definedName name="__APW_RESTORE_DATA471__" hidden="1">#REF!</definedName>
    <definedName name="__APW_RESTORE_DATA472__" hidden="1">#REF!</definedName>
    <definedName name="__APW_RESTORE_DATA473__" hidden="1">#REF!</definedName>
    <definedName name="__APW_RESTORE_DATA474__" hidden="1">#REF!</definedName>
    <definedName name="__APW_RESTORE_DATA475__" hidden="1">#REF!</definedName>
    <definedName name="__APW_RESTORE_DATA476__" hidden="1">#REF!</definedName>
    <definedName name="__APW_RESTORE_DATA477__" hidden="1">#REF!</definedName>
    <definedName name="__APW_RESTORE_DATA478__" hidden="1">#REF!</definedName>
    <definedName name="__APW_RESTORE_DATA479__" hidden="1">#REF!</definedName>
    <definedName name="__APW_RESTORE_DATA48__" hidden="1">#REF!</definedName>
    <definedName name="__APW_RESTORE_DATA480__" hidden="1">#REF!</definedName>
    <definedName name="__APW_RESTORE_DATA481__" hidden="1">#REF!</definedName>
    <definedName name="__APW_RESTORE_DATA482__" hidden="1">#REF!</definedName>
    <definedName name="__APW_RESTORE_DATA483__" hidden="1">#REF!</definedName>
    <definedName name="__APW_RESTORE_DATA484__" hidden="1">#REF!</definedName>
    <definedName name="__APW_RESTORE_DATA485__" hidden="1">#REF!</definedName>
    <definedName name="__APW_RESTORE_DATA486__" hidden="1">#REF!</definedName>
    <definedName name="__APW_RESTORE_DATA487__" hidden="1">#REF!</definedName>
    <definedName name="__APW_RESTORE_DATA488__" hidden="1">#REF!</definedName>
    <definedName name="__APW_RESTORE_DATA489__" hidden="1">#REF!</definedName>
    <definedName name="__APW_RESTORE_DATA49__" hidden="1">#REF!</definedName>
    <definedName name="__APW_RESTORE_DATA490__" hidden="1">#REF!</definedName>
    <definedName name="__APW_RESTORE_DATA491__" hidden="1">#REF!</definedName>
    <definedName name="__APW_RESTORE_DATA492__" hidden="1">#REF!</definedName>
    <definedName name="__APW_RESTORE_DATA493__" hidden="1">#REF!</definedName>
    <definedName name="__APW_RESTORE_DATA494__" hidden="1">#REF!</definedName>
    <definedName name="__APW_RESTORE_DATA495__" hidden="1">#REF!</definedName>
    <definedName name="__APW_RESTORE_DATA496__" hidden="1">#REF!</definedName>
    <definedName name="__APW_RESTORE_DATA497__" hidden="1">#REF!</definedName>
    <definedName name="__APW_RESTORE_DATA498__" hidden="1">#REF!</definedName>
    <definedName name="__APW_RESTORE_DATA499__" hidden="1">#REF!</definedName>
    <definedName name="__APW_RESTORE_DATA5__" localSheetId="4" hidden="1">#REF!</definedName>
    <definedName name="__APW_RESTORE_DATA5__" hidden="1">#REF!,#REF!,#REF!,#REF!,#REF!,#REF!,#REF!,#REF!,#REF!,#REF!</definedName>
    <definedName name="__APW_RESTORE_DATA50__" hidden="1">#REF!</definedName>
    <definedName name="__APW_RESTORE_DATA500__" hidden="1">#REF!</definedName>
    <definedName name="__APW_RESTORE_DATA501__" hidden="1">#REF!</definedName>
    <definedName name="__APW_RESTORE_DATA502__" hidden="1">#REF!</definedName>
    <definedName name="__APW_RESTORE_DATA503__" hidden="1">#REF!</definedName>
    <definedName name="__APW_RESTORE_DATA504__" hidden="1">#REF!</definedName>
    <definedName name="__APW_RESTORE_DATA505__" hidden="1">#REF!</definedName>
    <definedName name="__APW_RESTORE_DATA506__" hidden="1">#REF!</definedName>
    <definedName name="__APW_RESTORE_DATA507__" hidden="1">#REF!</definedName>
    <definedName name="__APW_RESTORE_DATA508__" hidden="1">#REF!</definedName>
    <definedName name="__APW_RESTORE_DATA509__" hidden="1">#REF!</definedName>
    <definedName name="__APW_RESTORE_DATA51__" hidden="1">#REF!</definedName>
    <definedName name="__APW_RESTORE_DATA510__" hidden="1">#REF!</definedName>
    <definedName name="__APW_RESTORE_DATA511__" hidden="1">#REF!</definedName>
    <definedName name="__APW_RESTORE_DATA512__" hidden="1">#REF!</definedName>
    <definedName name="__APW_RESTORE_DATA513__" hidden="1">#REF!</definedName>
    <definedName name="__APW_RESTORE_DATA514__" hidden="1">#REF!</definedName>
    <definedName name="__APW_RESTORE_DATA515__" hidden="1">#REF!</definedName>
    <definedName name="__APW_RESTORE_DATA516__" hidden="1">#REF!</definedName>
    <definedName name="__APW_RESTORE_DATA517__" hidden="1">#REF!</definedName>
    <definedName name="__APW_RESTORE_DATA518__" hidden="1">#REF!</definedName>
    <definedName name="__APW_RESTORE_DATA519__" hidden="1">#REF!</definedName>
    <definedName name="__APW_RESTORE_DATA52__" hidden="1">#REF!</definedName>
    <definedName name="__APW_RESTORE_DATA520__" hidden="1">#REF!</definedName>
    <definedName name="__APW_RESTORE_DATA521__" hidden="1">#REF!</definedName>
    <definedName name="__APW_RESTORE_DATA522__" hidden="1">#REF!</definedName>
    <definedName name="__APW_RESTORE_DATA523__" hidden="1">#REF!</definedName>
    <definedName name="__APW_RESTORE_DATA524__" hidden="1">#REF!</definedName>
    <definedName name="__APW_RESTORE_DATA525__" hidden="1">#REF!</definedName>
    <definedName name="__APW_RESTORE_DATA526__" hidden="1">#REF!</definedName>
    <definedName name="__APW_RESTORE_DATA527__" hidden="1">#REF!</definedName>
    <definedName name="__APW_RESTORE_DATA528__" hidden="1">#REF!</definedName>
    <definedName name="__APW_RESTORE_DATA529__" hidden="1">#REF!</definedName>
    <definedName name="__APW_RESTORE_DATA53__" hidden="1">#REF!</definedName>
    <definedName name="__APW_RESTORE_DATA530__" hidden="1">#REF!</definedName>
    <definedName name="__APW_RESTORE_DATA531__" hidden="1">#REF!</definedName>
    <definedName name="__APW_RESTORE_DATA532__" hidden="1">#REF!</definedName>
    <definedName name="__APW_RESTORE_DATA533__" hidden="1">#REF!</definedName>
    <definedName name="__APW_RESTORE_DATA534__" hidden="1">#REF!</definedName>
    <definedName name="__APW_RESTORE_DATA535__" hidden="1">#REF!</definedName>
    <definedName name="__APW_RESTORE_DATA536__" hidden="1">#REF!</definedName>
    <definedName name="__APW_RESTORE_DATA537__" hidden="1">#REF!</definedName>
    <definedName name="__APW_RESTORE_DATA538__" hidden="1">#REF!</definedName>
    <definedName name="__APW_RESTORE_DATA539__" hidden="1">#REF!</definedName>
    <definedName name="__APW_RESTORE_DATA54__" hidden="1">#REF!</definedName>
    <definedName name="__APW_RESTORE_DATA540__" hidden="1">#REF!</definedName>
    <definedName name="__APW_RESTORE_DATA541__" hidden="1">#REF!</definedName>
    <definedName name="__APW_RESTORE_DATA542__" hidden="1">#REF!</definedName>
    <definedName name="__APW_RESTORE_DATA543__" hidden="1">#REF!</definedName>
    <definedName name="__APW_RESTORE_DATA544__" hidden="1">#REF!</definedName>
    <definedName name="__APW_RESTORE_DATA545__" hidden="1">#REF!</definedName>
    <definedName name="__APW_RESTORE_DATA546__" hidden="1">#REF!</definedName>
    <definedName name="__APW_RESTORE_DATA547__" hidden="1">#REF!</definedName>
    <definedName name="__APW_RESTORE_DATA548__" hidden="1">#REF!</definedName>
    <definedName name="__APW_RESTORE_DATA549__" hidden="1">#REF!</definedName>
    <definedName name="__APW_RESTORE_DATA55__" hidden="1">#REF!</definedName>
    <definedName name="__APW_RESTORE_DATA550__" hidden="1">#REF!</definedName>
    <definedName name="__APW_RESTORE_DATA551__" hidden="1">#REF!</definedName>
    <definedName name="__APW_RESTORE_DATA552__" hidden="1">#REF!</definedName>
    <definedName name="__APW_RESTORE_DATA553__" hidden="1">#REF!</definedName>
    <definedName name="__APW_RESTORE_DATA554__" hidden="1">#REF!</definedName>
    <definedName name="__APW_RESTORE_DATA555__" hidden="1">#REF!</definedName>
    <definedName name="__APW_RESTORE_DATA556__" hidden="1">#REF!</definedName>
    <definedName name="__APW_RESTORE_DATA557__" hidden="1">#REF!</definedName>
    <definedName name="__APW_RESTORE_DATA558__" hidden="1">#REF!</definedName>
    <definedName name="__APW_RESTORE_DATA559__" hidden="1">#REF!</definedName>
    <definedName name="__APW_RESTORE_DATA56__" hidden="1">#REF!</definedName>
    <definedName name="__APW_RESTORE_DATA560__" hidden="1">#REF!</definedName>
    <definedName name="__APW_RESTORE_DATA561__" hidden="1">#REF!</definedName>
    <definedName name="__APW_RESTORE_DATA562__" hidden="1">#REF!</definedName>
    <definedName name="__APW_RESTORE_DATA563__" hidden="1">#REF!</definedName>
    <definedName name="__APW_RESTORE_DATA564__" hidden="1">#REF!</definedName>
    <definedName name="__APW_RESTORE_DATA565__" hidden="1">#REF!</definedName>
    <definedName name="__APW_RESTORE_DATA566__" hidden="1">#REF!</definedName>
    <definedName name="__APW_RESTORE_DATA567__" hidden="1">#REF!</definedName>
    <definedName name="__APW_RESTORE_DATA568__" hidden="1">#REF!</definedName>
    <definedName name="__APW_RESTORE_DATA569__" hidden="1">#REF!</definedName>
    <definedName name="__APW_RESTORE_DATA57__" hidden="1">#REF!</definedName>
    <definedName name="__APW_RESTORE_DATA570__" hidden="1">#REF!</definedName>
    <definedName name="__APW_RESTORE_DATA571__" hidden="1">#REF!</definedName>
    <definedName name="__APW_RESTORE_DATA572__" hidden="1">#REF!</definedName>
    <definedName name="__APW_RESTORE_DATA573__" hidden="1">#REF!</definedName>
    <definedName name="__APW_RESTORE_DATA574__" hidden="1">#REF!</definedName>
    <definedName name="__APW_RESTORE_DATA575__" hidden="1">#REF!</definedName>
    <definedName name="__APW_RESTORE_DATA576__" hidden="1">#REF!</definedName>
    <definedName name="__APW_RESTORE_DATA577__" hidden="1">#REF!</definedName>
    <definedName name="__APW_RESTORE_DATA578__" hidden="1">#REF!</definedName>
    <definedName name="__APW_RESTORE_DATA579__" hidden="1">#REF!</definedName>
    <definedName name="__APW_RESTORE_DATA58__" hidden="1">#REF!</definedName>
    <definedName name="__APW_RESTORE_DATA580__" hidden="1">#REF!</definedName>
    <definedName name="__APW_RESTORE_DATA581__" hidden="1">#REF!</definedName>
    <definedName name="__APW_RESTORE_DATA582__" hidden="1">#REF!</definedName>
    <definedName name="__APW_RESTORE_DATA583__" hidden="1">#REF!</definedName>
    <definedName name="__APW_RESTORE_DATA584__" hidden="1">#REF!</definedName>
    <definedName name="__APW_RESTORE_DATA585__" hidden="1">#REF!</definedName>
    <definedName name="__APW_RESTORE_DATA586__" hidden="1">#REF!</definedName>
    <definedName name="__APW_RESTORE_DATA587__" hidden="1">#REF!</definedName>
    <definedName name="__APW_RESTORE_DATA588__" hidden="1">#REF!</definedName>
    <definedName name="__APW_RESTORE_DATA589__" hidden="1">#REF!</definedName>
    <definedName name="__APW_RESTORE_DATA59__" hidden="1">#REF!</definedName>
    <definedName name="__APW_RESTORE_DATA590__" hidden="1">#REF!</definedName>
    <definedName name="__APW_RESTORE_DATA591__" hidden="1">#REF!</definedName>
    <definedName name="__APW_RESTORE_DATA592__" hidden="1">#REF!</definedName>
    <definedName name="__APW_RESTORE_DATA593__" hidden="1">#REF!</definedName>
    <definedName name="__APW_RESTORE_DATA594__" hidden="1">#REF!</definedName>
    <definedName name="__APW_RESTORE_DATA595__" hidden="1">#REF!</definedName>
    <definedName name="__APW_RESTORE_DATA596__" hidden="1">#REF!</definedName>
    <definedName name="__APW_RESTORE_DATA597__" hidden="1">#REF!</definedName>
    <definedName name="__APW_RESTORE_DATA598__" hidden="1">#REF!</definedName>
    <definedName name="__APW_RESTORE_DATA599__" hidden="1">#REF!</definedName>
    <definedName name="__APW_RESTORE_DATA6__" localSheetId="4" hidden="1">#REF!</definedName>
    <definedName name="__APW_RESTORE_DATA6__" hidden="1">#REF!,#REF!,#REF!,#REF!,#REF!,#REF!,#REF!,#REF!,#REF!,#REF!,#REF!</definedName>
    <definedName name="__APW_RESTORE_DATA60__" hidden="1">#REF!</definedName>
    <definedName name="__APW_RESTORE_DATA600__" hidden="1">#REF!</definedName>
    <definedName name="__APW_RESTORE_DATA601__" hidden="1">#REF!</definedName>
    <definedName name="__APW_RESTORE_DATA602__" hidden="1">#REF!</definedName>
    <definedName name="__APW_RESTORE_DATA603__" hidden="1">#REF!</definedName>
    <definedName name="__APW_RESTORE_DATA604__" hidden="1">#REF!</definedName>
    <definedName name="__APW_RESTORE_DATA607__" hidden="1">#REF!</definedName>
    <definedName name="__APW_RESTORE_DATA608__" hidden="1">#REF!</definedName>
    <definedName name="__APW_RESTORE_DATA61__" hidden="1">#REF!</definedName>
    <definedName name="__APW_RESTORE_DATA610__" hidden="1">#REF!</definedName>
    <definedName name="__APW_RESTORE_DATA612__" hidden="1">#REF!</definedName>
    <definedName name="__APW_RESTORE_DATA613__" hidden="1">#REF!</definedName>
    <definedName name="__APW_RESTORE_DATA614__" hidden="1">#REF!</definedName>
    <definedName name="__APW_RESTORE_DATA615__" hidden="1">#REF!</definedName>
    <definedName name="__APW_RESTORE_DATA616__" hidden="1">#REF!</definedName>
    <definedName name="__APW_RESTORE_DATA617__" hidden="1">#REF!</definedName>
    <definedName name="__APW_RESTORE_DATA618__" hidden="1">#REF!</definedName>
    <definedName name="__APW_RESTORE_DATA62__" hidden="1">#REF!</definedName>
    <definedName name="__APW_RESTORE_DATA621__" hidden="1">#REF!</definedName>
    <definedName name="__APW_RESTORE_DATA622__" hidden="1">#REF!</definedName>
    <definedName name="__APW_RESTORE_DATA624__" hidden="1">#REF!</definedName>
    <definedName name="__APW_RESTORE_DATA626__" hidden="1">#REF!</definedName>
    <definedName name="__APW_RESTORE_DATA627__" hidden="1">#REF!</definedName>
    <definedName name="__APW_RESTORE_DATA628__" hidden="1">#REF!</definedName>
    <definedName name="__APW_RESTORE_DATA629__" hidden="1">#REF!</definedName>
    <definedName name="__APW_RESTORE_DATA63__" hidden="1">#REF!</definedName>
    <definedName name="__APW_RESTORE_DATA630__" hidden="1">#REF!</definedName>
    <definedName name="__APW_RESTORE_DATA631__" hidden="1">#REF!</definedName>
    <definedName name="__APW_RESTORE_DATA632__" hidden="1">#REF!</definedName>
    <definedName name="__APW_RESTORE_DATA635__" hidden="1">#REF!</definedName>
    <definedName name="__APW_RESTORE_DATA636__" hidden="1">#REF!</definedName>
    <definedName name="__APW_RESTORE_DATA638__" hidden="1">#REF!</definedName>
    <definedName name="__APW_RESTORE_DATA64__" hidden="1">#REF!</definedName>
    <definedName name="__APW_RESTORE_DATA640__" hidden="1">#REF!</definedName>
    <definedName name="__APW_RESTORE_DATA641__" hidden="1">#REF!</definedName>
    <definedName name="__APW_RESTORE_DATA642__" hidden="1">#REF!</definedName>
    <definedName name="__APW_RESTORE_DATA643__" hidden="1">#REF!</definedName>
    <definedName name="__APW_RESTORE_DATA644__" hidden="1">#REF!</definedName>
    <definedName name="__APW_RESTORE_DATA645__" hidden="1">#REF!</definedName>
    <definedName name="__APW_RESTORE_DATA646__" hidden="1">#REF!</definedName>
    <definedName name="__APW_RESTORE_DATA647__" hidden="1">#REF!</definedName>
    <definedName name="__APW_RESTORE_DATA648__" hidden="1">#REF!</definedName>
    <definedName name="__APW_RESTORE_DATA649__" hidden="1">#REF!</definedName>
    <definedName name="__APW_RESTORE_DATA65__" hidden="1">#REF!</definedName>
    <definedName name="__APW_RESTORE_DATA650__" hidden="1">#REF!</definedName>
    <definedName name="__APW_RESTORE_DATA651__" hidden="1">#REF!</definedName>
    <definedName name="__APW_RESTORE_DATA652__" hidden="1">#REF!</definedName>
    <definedName name="__APW_RESTORE_DATA653__" hidden="1">#REF!</definedName>
    <definedName name="__APW_RESTORE_DATA654__" hidden="1">#REF!</definedName>
    <definedName name="__APW_RESTORE_DATA655__" hidden="1">#REF!</definedName>
    <definedName name="__APW_RESTORE_DATA656__" hidden="1">#REF!</definedName>
    <definedName name="__APW_RESTORE_DATA657__" hidden="1">#REF!</definedName>
    <definedName name="__APW_RESTORE_DATA658__" hidden="1">#REF!</definedName>
    <definedName name="__APW_RESTORE_DATA659__" hidden="1">#REF!</definedName>
    <definedName name="__APW_RESTORE_DATA66__" hidden="1">#REF!</definedName>
    <definedName name="__APW_RESTORE_DATA660__" hidden="1">#REF!</definedName>
    <definedName name="__APW_RESTORE_DATA661__" hidden="1">#REF!</definedName>
    <definedName name="__APW_RESTORE_DATA662__" hidden="1">#REF!</definedName>
    <definedName name="__APW_RESTORE_DATA663__" hidden="1">#REF!</definedName>
    <definedName name="__APW_RESTORE_DATA664__" hidden="1">#REF!</definedName>
    <definedName name="__APW_RESTORE_DATA665__" hidden="1">#REF!</definedName>
    <definedName name="__APW_RESTORE_DATA666__" hidden="1">#REF!</definedName>
    <definedName name="__APW_RESTORE_DATA667__" hidden="1">#REF!</definedName>
    <definedName name="__APW_RESTORE_DATA668__" hidden="1">#REF!</definedName>
    <definedName name="__APW_RESTORE_DATA669__" hidden="1">#REF!</definedName>
    <definedName name="__APW_RESTORE_DATA67__" hidden="1">#REF!</definedName>
    <definedName name="__APW_RESTORE_DATA670__" hidden="1">#REF!</definedName>
    <definedName name="__APW_RESTORE_DATA671__" hidden="1">#REF!</definedName>
    <definedName name="__APW_RESTORE_DATA672__" hidden="1">#REF!</definedName>
    <definedName name="__APW_RESTORE_DATA673__" hidden="1">#REF!</definedName>
    <definedName name="__APW_RESTORE_DATA674__" hidden="1">#REF!</definedName>
    <definedName name="__APW_RESTORE_DATA675__" hidden="1">#REF!</definedName>
    <definedName name="__APW_RESTORE_DATA676__" hidden="1">#REF!</definedName>
    <definedName name="__APW_RESTORE_DATA677__" hidden="1">#REF!</definedName>
    <definedName name="__APW_RESTORE_DATA678__" hidden="1">#REF!</definedName>
    <definedName name="__APW_RESTORE_DATA679__" hidden="1">#REF!</definedName>
    <definedName name="__APW_RESTORE_DATA68__" hidden="1">#REF!</definedName>
    <definedName name="__APW_RESTORE_DATA680__" hidden="1">#REF!</definedName>
    <definedName name="__APW_RESTORE_DATA681__" hidden="1">#REF!</definedName>
    <definedName name="__APW_RESTORE_DATA682__" hidden="1">#REF!</definedName>
    <definedName name="__APW_RESTORE_DATA683__" hidden="1">#REF!</definedName>
    <definedName name="__APW_RESTORE_DATA684__" hidden="1">#REF!</definedName>
    <definedName name="__APW_RESTORE_DATA685__" hidden="1">#REF!</definedName>
    <definedName name="__APW_RESTORE_DATA686__" hidden="1">#REF!</definedName>
    <definedName name="__APW_RESTORE_DATA687__" hidden="1">#REF!</definedName>
    <definedName name="__APW_RESTORE_DATA688__" hidden="1">#REF!</definedName>
    <definedName name="__APW_RESTORE_DATA689__" hidden="1">#REF!</definedName>
    <definedName name="__APW_RESTORE_DATA69__" hidden="1">#REF!</definedName>
    <definedName name="__APW_RESTORE_DATA690__" hidden="1">#REF!</definedName>
    <definedName name="__APW_RESTORE_DATA691__" hidden="1">#REF!</definedName>
    <definedName name="__APW_RESTORE_DATA692__" hidden="1">#REF!</definedName>
    <definedName name="__APW_RESTORE_DATA693__" hidden="1">#REF!</definedName>
    <definedName name="__APW_RESTORE_DATA694__" hidden="1">#REF!</definedName>
    <definedName name="__APW_RESTORE_DATA695__" hidden="1">#REF!</definedName>
    <definedName name="__APW_RESTORE_DATA696__" hidden="1">#REF!</definedName>
    <definedName name="__APW_RESTORE_DATA697__" hidden="1">#REF!</definedName>
    <definedName name="__APW_RESTORE_DATA698__" hidden="1">#REF!</definedName>
    <definedName name="__APW_RESTORE_DATA699__" hidden="1">#REF!</definedName>
    <definedName name="__APW_RESTORE_DATA7__" localSheetId="4" hidden="1">#REF!</definedName>
    <definedName name="__APW_RESTORE_DATA7__" hidden="1">#REF!,#REF!,#REF!,#REF!,#REF!,#REF!,#REF!,#REF!,#REF!,#REF!,#REF!,#REF!</definedName>
    <definedName name="__APW_RESTORE_DATA70__" hidden="1">#REF!</definedName>
    <definedName name="__APW_RESTORE_DATA700__" hidden="1">#REF!</definedName>
    <definedName name="__APW_RESTORE_DATA701__" hidden="1">#REF!</definedName>
    <definedName name="__APW_RESTORE_DATA702__" hidden="1">#REF!</definedName>
    <definedName name="__APW_RESTORE_DATA703__" hidden="1">#REF!</definedName>
    <definedName name="__APW_RESTORE_DATA704__" hidden="1">#REF!</definedName>
    <definedName name="__APW_RESTORE_DATA705__" hidden="1">#REF!</definedName>
    <definedName name="__APW_RESTORE_DATA706__" hidden="1">#REF!</definedName>
    <definedName name="__APW_RESTORE_DATA707__" hidden="1">#REF!</definedName>
    <definedName name="__APW_RESTORE_DATA708__" hidden="1">#REF!</definedName>
    <definedName name="__APW_RESTORE_DATA709__" hidden="1">#REF!</definedName>
    <definedName name="__APW_RESTORE_DATA71__" hidden="1">#REF!</definedName>
    <definedName name="__APW_RESTORE_DATA710__" hidden="1">#REF!</definedName>
    <definedName name="__APW_RESTORE_DATA711__" hidden="1">#REF!</definedName>
    <definedName name="__APW_RESTORE_DATA712__" hidden="1">#REF!</definedName>
    <definedName name="__APW_RESTORE_DATA713__" hidden="1">#REF!</definedName>
    <definedName name="__APW_RESTORE_DATA714__" hidden="1">#REF!</definedName>
    <definedName name="__APW_RESTORE_DATA715__" hidden="1">#REF!</definedName>
    <definedName name="__APW_RESTORE_DATA716__" hidden="1">#REF!</definedName>
    <definedName name="__APW_RESTORE_DATA717__" hidden="1">#REF!</definedName>
    <definedName name="__APW_RESTORE_DATA718__" hidden="1">#REF!</definedName>
    <definedName name="__APW_RESTORE_DATA719__" hidden="1">#REF!</definedName>
    <definedName name="__APW_RESTORE_DATA72__" hidden="1">#REF!</definedName>
    <definedName name="__APW_RESTORE_DATA720__" hidden="1">#REF!</definedName>
    <definedName name="__APW_RESTORE_DATA721__" hidden="1">#REF!</definedName>
    <definedName name="__APW_RESTORE_DATA722__" hidden="1">#REF!</definedName>
    <definedName name="__APW_RESTORE_DATA723__" hidden="1">#REF!</definedName>
    <definedName name="__APW_RESTORE_DATA724__" hidden="1">#REF!</definedName>
    <definedName name="__APW_RESTORE_DATA725__" hidden="1">#REF!</definedName>
    <definedName name="__APW_RESTORE_DATA726__" hidden="1">#REF!</definedName>
    <definedName name="__APW_RESTORE_DATA727__" hidden="1">#REF!</definedName>
    <definedName name="__APW_RESTORE_DATA728__" hidden="1">#REF!</definedName>
    <definedName name="__APW_RESTORE_DATA729__" hidden="1">#REF!</definedName>
    <definedName name="__APW_RESTORE_DATA73__" hidden="1">#REF!</definedName>
    <definedName name="__APW_RESTORE_DATA730__" hidden="1">#REF!</definedName>
    <definedName name="__APW_RESTORE_DATA731__" hidden="1">#REF!</definedName>
    <definedName name="__APW_RESTORE_DATA732__" hidden="1">#REF!</definedName>
    <definedName name="__APW_RESTORE_DATA733__" hidden="1">#REF!</definedName>
    <definedName name="__APW_RESTORE_DATA734__" hidden="1">#REF!</definedName>
    <definedName name="__APW_RESTORE_DATA735__" hidden="1">#REF!</definedName>
    <definedName name="__APW_RESTORE_DATA736__" hidden="1">#REF!</definedName>
    <definedName name="__APW_RESTORE_DATA737__" hidden="1">#REF!</definedName>
    <definedName name="__APW_RESTORE_DATA738__" hidden="1">#REF!</definedName>
    <definedName name="__APW_RESTORE_DATA739__" hidden="1">#REF!</definedName>
    <definedName name="__APW_RESTORE_DATA74__" hidden="1">#REF!</definedName>
    <definedName name="__APW_RESTORE_DATA740__" hidden="1">#REF!</definedName>
    <definedName name="__APW_RESTORE_DATA741__" hidden="1">#REF!</definedName>
    <definedName name="__APW_RESTORE_DATA742__" hidden="1">#REF!</definedName>
    <definedName name="__APW_RESTORE_DATA743__" hidden="1">#REF!</definedName>
    <definedName name="__APW_RESTORE_DATA744__" hidden="1">#REF!</definedName>
    <definedName name="__APW_RESTORE_DATA745__" hidden="1">#REF!</definedName>
    <definedName name="__APW_RESTORE_DATA746__" hidden="1">#REF!</definedName>
    <definedName name="__APW_RESTORE_DATA747__" hidden="1">#REF!</definedName>
    <definedName name="__APW_RESTORE_DATA748__" hidden="1">#REF!</definedName>
    <definedName name="__APW_RESTORE_DATA749__" hidden="1">#REF!</definedName>
    <definedName name="__APW_RESTORE_DATA75__" hidden="1">#REF!</definedName>
    <definedName name="__APW_RESTORE_DATA750__" hidden="1">#REF!</definedName>
    <definedName name="__APW_RESTORE_DATA751__" hidden="1">#REF!</definedName>
    <definedName name="__APW_RESTORE_DATA752__" hidden="1">#REF!</definedName>
    <definedName name="__APW_RESTORE_DATA753__" hidden="1">#REF!</definedName>
    <definedName name="__APW_RESTORE_DATA754__" hidden="1">#REF!</definedName>
    <definedName name="__APW_RESTORE_DATA755__" hidden="1">#REF!</definedName>
    <definedName name="__APW_RESTORE_DATA756__" hidden="1">#REF!</definedName>
    <definedName name="__APW_RESTORE_DATA757__" hidden="1">#REF!</definedName>
    <definedName name="__APW_RESTORE_DATA758__" hidden="1">#REF!</definedName>
    <definedName name="__APW_RESTORE_DATA759__" hidden="1">#REF!</definedName>
    <definedName name="__APW_RESTORE_DATA76__" hidden="1">#REF!</definedName>
    <definedName name="__APW_RESTORE_DATA760__" hidden="1">#REF!</definedName>
    <definedName name="__APW_RESTORE_DATA761__" hidden="1">#REF!</definedName>
    <definedName name="__APW_RESTORE_DATA762__" hidden="1">#REF!</definedName>
    <definedName name="__APW_RESTORE_DATA763__" hidden="1">#REF!</definedName>
    <definedName name="__APW_RESTORE_DATA764__" hidden="1">#REF!</definedName>
    <definedName name="__APW_RESTORE_DATA765__" hidden="1">#REF!</definedName>
    <definedName name="__APW_RESTORE_DATA766__" hidden="1">#REF!</definedName>
    <definedName name="__APW_RESTORE_DATA767__" hidden="1">#REF!</definedName>
    <definedName name="__APW_RESTORE_DATA768__" hidden="1">#REF!</definedName>
    <definedName name="__APW_RESTORE_DATA769__" hidden="1">#REF!</definedName>
    <definedName name="__APW_RESTORE_DATA77__" hidden="1">#REF!</definedName>
    <definedName name="__APW_RESTORE_DATA770__" hidden="1">#REF!</definedName>
    <definedName name="__APW_RESTORE_DATA771__" hidden="1">#REF!</definedName>
    <definedName name="__APW_RESTORE_DATA772__" hidden="1">#REF!</definedName>
    <definedName name="__APW_RESTORE_DATA773__" hidden="1">#REF!</definedName>
    <definedName name="__APW_RESTORE_DATA774__" hidden="1">#REF!</definedName>
    <definedName name="__APW_RESTORE_DATA775__" hidden="1">#REF!</definedName>
    <definedName name="__APW_RESTORE_DATA776__" hidden="1">#REF!</definedName>
    <definedName name="__APW_RESTORE_DATA777__" hidden="1">#REF!</definedName>
    <definedName name="__APW_RESTORE_DATA778__" hidden="1">#REF!</definedName>
    <definedName name="__APW_RESTORE_DATA779__" hidden="1">#REF!</definedName>
    <definedName name="__APW_RESTORE_DATA78__" hidden="1">#REF!</definedName>
    <definedName name="__APW_RESTORE_DATA780__" hidden="1">#REF!</definedName>
    <definedName name="__APW_RESTORE_DATA781__" hidden="1">#REF!</definedName>
    <definedName name="__APW_RESTORE_DATA782__" hidden="1">#REF!</definedName>
    <definedName name="__APW_RESTORE_DATA783__" hidden="1">#REF!</definedName>
    <definedName name="__APW_RESTORE_DATA784__" hidden="1">#REF!</definedName>
    <definedName name="__APW_RESTORE_DATA785__" hidden="1">#REF!</definedName>
    <definedName name="__APW_RESTORE_DATA786__" hidden="1">#REF!</definedName>
    <definedName name="__APW_RESTORE_DATA787__" hidden="1">#REF!</definedName>
    <definedName name="__APW_RESTORE_DATA788__" hidden="1">#REF!</definedName>
    <definedName name="__APW_RESTORE_DATA789__" hidden="1">#REF!</definedName>
    <definedName name="__APW_RESTORE_DATA79__" hidden="1">#REF!</definedName>
    <definedName name="__APW_RESTORE_DATA790__" hidden="1">#REF!</definedName>
    <definedName name="__APW_RESTORE_DATA791__" hidden="1">#REF!</definedName>
    <definedName name="__APW_RESTORE_DATA792__" hidden="1">#REF!</definedName>
    <definedName name="__APW_RESTORE_DATA793__" hidden="1">#REF!</definedName>
    <definedName name="__APW_RESTORE_DATA794__" hidden="1">#REF!</definedName>
    <definedName name="__APW_RESTORE_DATA795__" hidden="1">#REF!</definedName>
    <definedName name="__APW_RESTORE_DATA796__" hidden="1">#REF!</definedName>
    <definedName name="__APW_RESTORE_DATA797__" hidden="1">#REF!</definedName>
    <definedName name="__APW_RESTORE_DATA798__" hidden="1">#REF!</definedName>
    <definedName name="__APW_RESTORE_DATA799__" hidden="1">#REF!</definedName>
    <definedName name="__APW_RESTORE_DATA8__" localSheetId="4" hidden="1">#REF!</definedName>
    <definedName name="__APW_RESTORE_DATA8__" hidden="1">#REF!,#REF!,#REF!,#REF!,#REF!,#REF!,#REF!,#REF!,#REF!,#REF!</definedName>
    <definedName name="__APW_RESTORE_DATA80__" hidden="1">#REF!</definedName>
    <definedName name="__APW_RESTORE_DATA800__" hidden="1">#REF!</definedName>
    <definedName name="__APW_RESTORE_DATA801__" hidden="1">#REF!</definedName>
    <definedName name="__APW_RESTORE_DATA802__" hidden="1">#REF!</definedName>
    <definedName name="__APW_RESTORE_DATA803__" hidden="1">#REF!</definedName>
    <definedName name="__APW_RESTORE_DATA804__" hidden="1">#REF!</definedName>
    <definedName name="__APW_RESTORE_DATA805__" hidden="1">#REF!</definedName>
    <definedName name="__APW_RESTORE_DATA806__" hidden="1">#REF!</definedName>
    <definedName name="__APW_RESTORE_DATA807__" hidden="1">#REF!</definedName>
    <definedName name="__APW_RESTORE_DATA808__" hidden="1">#REF!</definedName>
    <definedName name="__APW_RESTORE_DATA809__" hidden="1">#REF!</definedName>
    <definedName name="__APW_RESTORE_DATA81__" hidden="1">#REF!</definedName>
    <definedName name="__APW_RESTORE_DATA810__" hidden="1">#REF!</definedName>
    <definedName name="__APW_RESTORE_DATA811__" hidden="1">#REF!</definedName>
    <definedName name="__APW_RESTORE_DATA812__" hidden="1">#REF!</definedName>
    <definedName name="__APW_RESTORE_DATA813__" hidden="1">#REF!</definedName>
    <definedName name="__APW_RESTORE_DATA816__" hidden="1">#REF!</definedName>
    <definedName name="__APW_RESTORE_DATA817__" hidden="1">#REF!</definedName>
    <definedName name="__APW_RESTORE_DATA819__" hidden="1">#REF!</definedName>
    <definedName name="__APW_RESTORE_DATA82__" hidden="1">#REF!</definedName>
    <definedName name="__APW_RESTORE_DATA821__" hidden="1">#REF!</definedName>
    <definedName name="__APW_RESTORE_DATA822__" hidden="1">#REF!</definedName>
    <definedName name="__APW_RESTORE_DATA823__" hidden="1">#REF!</definedName>
    <definedName name="__APW_RESTORE_DATA824__" hidden="1">#REF!</definedName>
    <definedName name="__APW_RESTORE_DATA825__" hidden="1">#REF!</definedName>
    <definedName name="__APW_RESTORE_DATA826__" hidden="1">#REF!</definedName>
    <definedName name="__APW_RESTORE_DATA827__" hidden="1">#REF!</definedName>
    <definedName name="__APW_RESTORE_DATA83__" hidden="1">#REF!</definedName>
    <definedName name="__APW_RESTORE_DATA830__" hidden="1">#REF!</definedName>
    <definedName name="__APW_RESTORE_DATA831__" hidden="1">#REF!</definedName>
    <definedName name="__APW_RESTORE_DATA833__" hidden="1">#REF!</definedName>
    <definedName name="__APW_RESTORE_DATA835__" hidden="1">#REF!</definedName>
    <definedName name="__APW_RESTORE_DATA836__" hidden="1">#REF!</definedName>
    <definedName name="__APW_RESTORE_DATA837__" hidden="1">#REF!</definedName>
    <definedName name="__APW_RESTORE_DATA838__" hidden="1">#REF!</definedName>
    <definedName name="__APW_RESTORE_DATA839__" hidden="1">#REF!</definedName>
    <definedName name="__APW_RESTORE_DATA84__" hidden="1">#REF!</definedName>
    <definedName name="__APW_RESTORE_DATA840__" hidden="1">#REF!</definedName>
    <definedName name="__APW_RESTORE_DATA841__" hidden="1">#REF!</definedName>
    <definedName name="__APW_RESTORE_DATA844__" hidden="1">#REF!</definedName>
    <definedName name="__APW_RESTORE_DATA845__" hidden="1">#REF!</definedName>
    <definedName name="__APW_RESTORE_DATA847__" hidden="1">#REF!</definedName>
    <definedName name="__APW_RESTORE_DATA849__" hidden="1">#REF!</definedName>
    <definedName name="__APW_RESTORE_DATA85__" hidden="1">#REF!</definedName>
    <definedName name="__APW_RESTORE_DATA850__" hidden="1">#REF!</definedName>
    <definedName name="__APW_RESTORE_DATA851__" hidden="1">#REF!</definedName>
    <definedName name="__APW_RESTORE_DATA852__" hidden="1">#REF!</definedName>
    <definedName name="__APW_RESTORE_DATA853__" hidden="1">#REF!</definedName>
    <definedName name="__APW_RESTORE_DATA854__" hidden="1">#REF!</definedName>
    <definedName name="__APW_RESTORE_DATA855__" hidden="1">#REF!</definedName>
    <definedName name="__APW_RESTORE_DATA856__" hidden="1">#REF!</definedName>
    <definedName name="__APW_RESTORE_DATA857__" hidden="1">#REF!</definedName>
    <definedName name="__APW_RESTORE_DATA858__" hidden="1">#REF!</definedName>
    <definedName name="__APW_RESTORE_DATA859__" hidden="1">#REF!</definedName>
    <definedName name="__APW_RESTORE_DATA86__" hidden="1">#REF!</definedName>
    <definedName name="__APW_RESTORE_DATA860__" hidden="1">#REF!</definedName>
    <definedName name="__APW_RESTORE_DATA861__" hidden="1">#REF!</definedName>
    <definedName name="__APW_RESTORE_DATA862__" hidden="1">#REF!</definedName>
    <definedName name="__APW_RESTORE_DATA863__" hidden="1">#REF!</definedName>
    <definedName name="__APW_RESTORE_DATA864__" hidden="1">#REF!</definedName>
    <definedName name="__APW_RESTORE_DATA865__" hidden="1">#REF!</definedName>
    <definedName name="__APW_RESTORE_DATA866__" hidden="1">#REF!</definedName>
    <definedName name="__APW_RESTORE_DATA867__" hidden="1">#REF!</definedName>
    <definedName name="__APW_RESTORE_DATA868__" hidden="1">#REF!</definedName>
    <definedName name="__APW_RESTORE_DATA869__" hidden="1">#REF!</definedName>
    <definedName name="__APW_RESTORE_DATA87__" hidden="1">#REF!</definedName>
    <definedName name="__APW_RESTORE_DATA870__" hidden="1">#REF!</definedName>
    <definedName name="__APW_RESTORE_DATA871__" hidden="1">#REF!</definedName>
    <definedName name="__APW_RESTORE_DATA872__" hidden="1">#REF!</definedName>
    <definedName name="__APW_RESTORE_DATA873__" hidden="1">#REF!</definedName>
    <definedName name="__APW_RESTORE_DATA874__" hidden="1">#REF!</definedName>
    <definedName name="__APW_RESTORE_DATA875__" hidden="1">#REF!</definedName>
    <definedName name="__APW_RESTORE_DATA876__" hidden="1">#REF!</definedName>
    <definedName name="__APW_RESTORE_DATA877__" hidden="1">#REF!</definedName>
    <definedName name="__APW_RESTORE_DATA878__" hidden="1">#REF!</definedName>
    <definedName name="__APW_RESTORE_DATA879__" hidden="1">#REF!</definedName>
    <definedName name="__APW_RESTORE_DATA88__" hidden="1">#REF!</definedName>
    <definedName name="__APW_RESTORE_DATA880__" hidden="1">#REF!</definedName>
    <definedName name="__APW_RESTORE_DATA881__" hidden="1">#REF!</definedName>
    <definedName name="__APW_RESTORE_DATA882__" hidden="1">#REF!</definedName>
    <definedName name="__APW_RESTORE_DATA883__" hidden="1">#REF!</definedName>
    <definedName name="__APW_RESTORE_DATA884__" hidden="1">#REF!</definedName>
    <definedName name="__APW_RESTORE_DATA885__" hidden="1">#REF!</definedName>
    <definedName name="__APW_RESTORE_DATA886__" hidden="1">#REF!</definedName>
    <definedName name="__APW_RESTORE_DATA887__" hidden="1">#REF!</definedName>
    <definedName name="__APW_RESTORE_DATA888__" hidden="1">#REF!</definedName>
    <definedName name="__APW_RESTORE_DATA889__" hidden="1">#REF!</definedName>
    <definedName name="__APW_RESTORE_DATA89__" hidden="1">#REF!</definedName>
    <definedName name="__APW_RESTORE_DATA890__" hidden="1">#REF!</definedName>
    <definedName name="__APW_RESTORE_DATA891__" hidden="1">#REF!</definedName>
    <definedName name="__APW_RESTORE_DATA892__" hidden="1">#REF!</definedName>
    <definedName name="__APW_RESTORE_DATA893__" hidden="1">#REF!</definedName>
    <definedName name="__APW_RESTORE_DATA894__" hidden="1">#REF!</definedName>
    <definedName name="__APW_RESTORE_DATA895__" hidden="1">#REF!</definedName>
    <definedName name="__APW_RESTORE_DATA896__" hidden="1">#REF!</definedName>
    <definedName name="__APW_RESTORE_DATA897__" hidden="1">#REF!</definedName>
    <definedName name="__APW_RESTORE_DATA898__" hidden="1">#REF!</definedName>
    <definedName name="__APW_RESTORE_DATA899__" hidden="1">#REF!</definedName>
    <definedName name="__APW_RESTORE_DATA9__" localSheetId="4" hidden="1">#REF!</definedName>
    <definedName name="__APW_RESTORE_DATA9__" hidden="1">#REF!,#REF!,#REF!,#REF!,#REF!,#REF!,#REF!,#REF!,#REF!,#REF!</definedName>
    <definedName name="__APW_RESTORE_DATA90__" hidden="1">#REF!</definedName>
    <definedName name="__APW_RESTORE_DATA900__" hidden="1">#REF!</definedName>
    <definedName name="__APW_RESTORE_DATA901__" hidden="1">#REF!</definedName>
    <definedName name="__APW_RESTORE_DATA902__" hidden="1">#REF!</definedName>
    <definedName name="__APW_RESTORE_DATA903__" hidden="1">#REF!</definedName>
    <definedName name="__APW_RESTORE_DATA904__" hidden="1">#REF!</definedName>
    <definedName name="__APW_RESTORE_DATA905__" hidden="1">#REF!</definedName>
    <definedName name="__APW_RESTORE_DATA906__" hidden="1">#REF!</definedName>
    <definedName name="__APW_RESTORE_DATA907__" hidden="1">#REF!</definedName>
    <definedName name="__APW_RESTORE_DATA908__" hidden="1">#REF!</definedName>
    <definedName name="__APW_RESTORE_DATA909__" hidden="1">#REF!</definedName>
    <definedName name="__APW_RESTORE_DATA91__" hidden="1">#REF!</definedName>
    <definedName name="__APW_RESTORE_DATA910__" hidden="1">#REF!</definedName>
    <definedName name="__APW_RESTORE_DATA911__" hidden="1">#REF!</definedName>
    <definedName name="__APW_RESTORE_DATA912__" hidden="1">#REF!</definedName>
    <definedName name="__APW_RESTORE_DATA913__" hidden="1">#REF!</definedName>
    <definedName name="__APW_RESTORE_DATA914__" hidden="1">#REF!</definedName>
    <definedName name="__APW_RESTORE_DATA915__" hidden="1">#REF!</definedName>
    <definedName name="__APW_RESTORE_DATA916__" hidden="1">#REF!</definedName>
    <definedName name="__APW_RESTORE_DATA917__" hidden="1">#REF!</definedName>
    <definedName name="__APW_RESTORE_DATA918__" hidden="1">#REF!</definedName>
    <definedName name="__APW_RESTORE_DATA919__" hidden="1">#REF!</definedName>
    <definedName name="__APW_RESTORE_DATA92__" hidden="1">#REF!</definedName>
    <definedName name="__APW_RESTORE_DATA920__" hidden="1">#REF!</definedName>
    <definedName name="__APW_RESTORE_DATA921__" hidden="1">#REF!</definedName>
    <definedName name="__APW_RESTORE_DATA922__" hidden="1">#REF!</definedName>
    <definedName name="__APW_RESTORE_DATA923__" hidden="1">#REF!</definedName>
    <definedName name="__APW_RESTORE_DATA924__" hidden="1">#REF!</definedName>
    <definedName name="__APW_RESTORE_DATA925__" hidden="1">#REF!</definedName>
    <definedName name="__APW_RESTORE_DATA926__" hidden="1">#REF!</definedName>
    <definedName name="__APW_RESTORE_DATA927__" hidden="1">#REF!</definedName>
    <definedName name="__APW_RESTORE_DATA928__" hidden="1">#REF!</definedName>
    <definedName name="__APW_RESTORE_DATA929__" hidden="1">#REF!</definedName>
    <definedName name="__APW_RESTORE_DATA93__" hidden="1">#REF!</definedName>
    <definedName name="__APW_RESTORE_DATA930__" hidden="1">#REF!</definedName>
    <definedName name="__APW_RESTORE_DATA931__" hidden="1">#REF!</definedName>
    <definedName name="__APW_RESTORE_DATA932__" hidden="1">#REF!</definedName>
    <definedName name="__APW_RESTORE_DATA933__" hidden="1">#REF!</definedName>
    <definedName name="__APW_RESTORE_DATA934__" hidden="1">#REF!</definedName>
    <definedName name="__APW_RESTORE_DATA935__" hidden="1">#REF!</definedName>
    <definedName name="__APW_RESTORE_DATA936__" hidden="1">#REF!</definedName>
    <definedName name="__APW_RESTORE_DATA937__" hidden="1">#REF!</definedName>
    <definedName name="__APW_RESTORE_DATA938__" hidden="1">#REF!</definedName>
    <definedName name="__APW_RESTORE_DATA939__" hidden="1">#REF!</definedName>
    <definedName name="__APW_RESTORE_DATA94__" hidden="1">#REF!</definedName>
    <definedName name="__APW_RESTORE_DATA940__" hidden="1">#REF!</definedName>
    <definedName name="__APW_RESTORE_DATA941__" hidden="1">#REF!</definedName>
    <definedName name="__APW_RESTORE_DATA942__" hidden="1">#REF!</definedName>
    <definedName name="__APW_RESTORE_DATA943__" hidden="1">#REF!</definedName>
    <definedName name="__APW_RESTORE_DATA944__" hidden="1">#REF!</definedName>
    <definedName name="__APW_RESTORE_DATA945__" hidden="1">#REF!</definedName>
    <definedName name="__APW_RESTORE_DATA946__" hidden="1">#REF!</definedName>
    <definedName name="__APW_RESTORE_DATA947__" hidden="1">#REF!</definedName>
    <definedName name="__APW_RESTORE_DATA948__" hidden="1">#REF!</definedName>
    <definedName name="__APW_RESTORE_DATA949__" hidden="1">#REF!</definedName>
    <definedName name="__APW_RESTORE_DATA95__" hidden="1">#REF!</definedName>
    <definedName name="__APW_RESTORE_DATA950__" hidden="1">#REF!</definedName>
    <definedName name="__APW_RESTORE_DATA951__" hidden="1">#REF!</definedName>
    <definedName name="__APW_RESTORE_DATA952__" hidden="1">#REF!</definedName>
    <definedName name="__APW_RESTORE_DATA953__" hidden="1">#REF!</definedName>
    <definedName name="__APW_RESTORE_DATA954__" hidden="1">#REF!</definedName>
    <definedName name="__APW_RESTORE_DATA955__" hidden="1">#REF!</definedName>
    <definedName name="__APW_RESTORE_DATA956__" hidden="1">#REF!</definedName>
    <definedName name="__APW_RESTORE_DATA957__" hidden="1">#REF!</definedName>
    <definedName name="__APW_RESTORE_DATA958__" hidden="1">#REF!</definedName>
    <definedName name="__APW_RESTORE_DATA959__" hidden="1">#REF!</definedName>
    <definedName name="__APW_RESTORE_DATA96__" hidden="1">#REF!</definedName>
    <definedName name="__APW_RESTORE_DATA960__" hidden="1">#REF!</definedName>
    <definedName name="__APW_RESTORE_DATA961__" hidden="1">#REF!</definedName>
    <definedName name="__APW_RESTORE_DATA962__" hidden="1">#REF!</definedName>
    <definedName name="__APW_RESTORE_DATA963__" hidden="1">#REF!</definedName>
    <definedName name="__APW_RESTORE_DATA964__" hidden="1">#REF!</definedName>
    <definedName name="__APW_RESTORE_DATA965__" hidden="1">#REF!</definedName>
    <definedName name="__APW_RESTORE_DATA966__" hidden="1">#REF!</definedName>
    <definedName name="__APW_RESTORE_DATA967__" hidden="1">#REF!</definedName>
    <definedName name="__APW_RESTORE_DATA968__" hidden="1">#REF!</definedName>
    <definedName name="__APW_RESTORE_DATA969__" hidden="1">#REF!</definedName>
    <definedName name="__APW_RESTORE_DATA97__" hidden="1">#REF!</definedName>
    <definedName name="__APW_RESTORE_DATA970__" hidden="1">#REF!</definedName>
    <definedName name="__APW_RESTORE_DATA971__" hidden="1">#REF!</definedName>
    <definedName name="__APW_RESTORE_DATA972__" hidden="1">#REF!</definedName>
    <definedName name="__APW_RESTORE_DATA973__" hidden="1">#REF!</definedName>
    <definedName name="__APW_RESTORE_DATA974__" hidden="1">#REF!</definedName>
    <definedName name="__APW_RESTORE_DATA975__" hidden="1">#REF!</definedName>
    <definedName name="__APW_RESTORE_DATA976__" hidden="1">#REF!</definedName>
    <definedName name="__APW_RESTORE_DATA977__" hidden="1">#REF!</definedName>
    <definedName name="__APW_RESTORE_DATA978__" hidden="1">#REF!</definedName>
    <definedName name="__APW_RESTORE_DATA979__" hidden="1">#REF!</definedName>
    <definedName name="__APW_RESTORE_DATA98__" hidden="1">#REF!</definedName>
    <definedName name="__APW_RESTORE_DATA980__" hidden="1">#REF!</definedName>
    <definedName name="__APW_RESTORE_DATA981__" hidden="1">#REF!</definedName>
    <definedName name="__APW_RESTORE_DATA982__" hidden="1">#REF!</definedName>
    <definedName name="__APW_RESTORE_DATA983__" hidden="1">#REF!</definedName>
    <definedName name="__APW_RESTORE_DATA984__" hidden="1">#REF!</definedName>
    <definedName name="__APW_RESTORE_DATA985__" hidden="1">#REF!</definedName>
    <definedName name="__APW_RESTORE_DATA986__" hidden="1">#REF!</definedName>
    <definedName name="__APW_RESTORE_DATA987__" hidden="1">#REF!</definedName>
    <definedName name="__APW_RESTORE_DATA988__" hidden="1">#REF!</definedName>
    <definedName name="__APW_RESTORE_DATA989__" hidden="1">#REF!</definedName>
    <definedName name="__APW_RESTORE_DATA99__" hidden="1">#REF!</definedName>
    <definedName name="__APW_RESTORE_DATA990__" hidden="1">#REF!</definedName>
    <definedName name="__APW_RESTORE_DATA991__" hidden="1">#REF!</definedName>
    <definedName name="__APW_RESTORE_DATA992__" hidden="1">#REF!</definedName>
    <definedName name="__APW_RESTORE_DATA993__" hidden="1">#REF!</definedName>
    <definedName name="__APW_RESTORE_DATA994__" hidden="1">#REF!</definedName>
    <definedName name="__APW_RESTORE_DATA995__" hidden="1">#REF!</definedName>
    <definedName name="__APW_RESTORE_DATA996__" hidden="1">#REF!</definedName>
    <definedName name="__APW_RESTORE_DATA997__" hidden="1">#REF!</definedName>
    <definedName name="__APW_RESTORE_DATA998__" hidden="1">#REF!</definedName>
    <definedName name="__APW_RESTORE_DATA999__" hidden="1">#REF!</definedName>
    <definedName name="__as1" localSheetId="11" hidden="1">{"FCB_ALL",#N/A,FALSE,"FCB"}</definedName>
    <definedName name="__as1" hidden="1">{"FCB_ALL",#N/A,FALSE,"FCB"}</definedName>
    <definedName name="__AS2" localSheetId="11" hidden="1">{"FCB_ALL",#N/A,FALSE,"FCB"}</definedName>
    <definedName name="__AS2" hidden="1">{"FCB_ALL",#N/A,FALSE,"FCB"}</definedName>
    <definedName name="__as3" localSheetId="11" hidden="1">{"FCB_ALL",#N/A,FALSE,"FCB"}</definedName>
    <definedName name="__as3" hidden="1">{"FCB_ALL",#N/A,FALSE,"FCB"}</definedName>
    <definedName name="__AS4" localSheetId="11" hidden="1">{"FCB_ALL",#N/A,FALSE,"FCB"}</definedName>
    <definedName name="__AS4" hidden="1">{"FCB_ALL",#N/A,FALSE,"FCB"}</definedName>
    <definedName name="__as6" localSheetId="11" hidden="1">{"FCB_ALL",#N/A,FALSE,"FCB"}</definedName>
    <definedName name="__as6" hidden="1">{"FCB_ALL",#N/A,FALSE,"FCB"}</definedName>
    <definedName name="__AS7" localSheetId="11" hidden="1">{"FCB_ALL",#N/A,FALSE,"FCB"}</definedName>
    <definedName name="__AS7" hidden="1">{"FCB_ALL",#N/A,FALSE,"FCB"}</definedName>
    <definedName name="__aud2" localSheetId="19">#REF!</definedName>
    <definedName name="__aud2">#REF!</definedName>
    <definedName name="__b1" localSheetId="11" hidden="1">{"Summary analysis",#N/A,FALSE,"Total";"OCPH analysis",#N/A,FALSE,"Total";"detail analysis",#N/A,FALSE,"Total"}</definedName>
    <definedName name="__b1" hidden="1">{"Summary analysis",#N/A,FALSE,"Total";"OCPH analysis",#N/A,FALSE,"Total";"detail analysis",#N/A,FALSE,"Total"}</definedName>
    <definedName name="__b111" localSheetId="4" hidden="1">{#N/A,#N/A,FALSE,"Pharm";#N/A,#N/A,FALSE,"WWCM"}</definedName>
    <definedName name="__b111" localSheetId="11" hidden="1">{#N/A,#N/A,FALSE,"Pharm";#N/A,#N/A,FALSE,"WWCM"}</definedName>
    <definedName name="__b111" hidden="1">{#N/A,#N/A,FALSE,"Pharm";#N/A,#N/A,FALSE,"WWCM"}</definedName>
    <definedName name="__b111_1" localSheetId="4" hidden="1">{#N/A,#N/A,FALSE,"Pharm";#N/A,#N/A,FALSE,"WWCM"}</definedName>
    <definedName name="__b111_1" localSheetId="11" hidden="1">{#N/A,#N/A,FALSE,"Pharm";#N/A,#N/A,FALSE,"WWCM"}</definedName>
    <definedName name="__b111_1" hidden="1">{#N/A,#N/A,FALSE,"Pharm";#N/A,#N/A,FALSE,"WWCM"}</definedName>
    <definedName name="__b18" localSheetId="11" hidden="1">{#N/A,#N/A,FALSE,"Sheet1"}</definedName>
    <definedName name="__b18" hidden="1">{#N/A,#N/A,FALSE,"Sheet1"}</definedName>
    <definedName name="__b22" localSheetId="11" hidden="1">{#N/A,#N/A,FALSE,"Sheet1"}</definedName>
    <definedName name="__b22" hidden="1">{#N/A,#N/A,FALSE,"Sheet1"}</definedName>
    <definedName name="__Bal1">#REF!</definedName>
    <definedName name="__Bal2">#REF!</definedName>
    <definedName name="__Bal5">#REF!</definedName>
    <definedName name="__BFR2">#REF!</definedName>
    <definedName name="__BOX1" localSheetId="19">#REF!</definedName>
    <definedName name="__BOX1">#REF!</definedName>
    <definedName name="__BOX10" localSheetId="19">#REF!</definedName>
    <definedName name="__BOX10">#REF!</definedName>
    <definedName name="__BOX11" localSheetId="19">#REF!</definedName>
    <definedName name="__BOX11">#REF!</definedName>
    <definedName name="__BOX12" localSheetId="19">#REF!</definedName>
    <definedName name="__BOX12">#REF!</definedName>
    <definedName name="__BOX13" localSheetId="19">#REF!</definedName>
    <definedName name="__BOX13">#REF!</definedName>
    <definedName name="__BOX14" localSheetId="19">#REF!</definedName>
    <definedName name="__BOX14">#REF!</definedName>
    <definedName name="__BOX15" localSheetId="19">#REF!</definedName>
    <definedName name="__BOX15">#REF!</definedName>
    <definedName name="__BOX16" localSheetId="19">#REF!</definedName>
    <definedName name="__BOX16">#REF!</definedName>
    <definedName name="__BOX17" localSheetId="19">#REF!</definedName>
    <definedName name="__BOX17">#REF!</definedName>
    <definedName name="__BOX18" localSheetId="19">#REF!</definedName>
    <definedName name="__BOX18">#REF!</definedName>
    <definedName name="__BOX19" localSheetId="19">#REF!</definedName>
    <definedName name="__BOX19">#REF!</definedName>
    <definedName name="__BOX2" localSheetId="19">#REF!</definedName>
    <definedName name="__BOX2">#REF!</definedName>
    <definedName name="__BOX20" localSheetId="19">#REF!</definedName>
    <definedName name="__BOX20">#REF!</definedName>
    <definedName name="__BOX3" localSheetId="19">#REF!</definedName>
    <definedName name="__BOX3">#REF!</definedName>
    <definedName name="__BOX4" localSheetId="19">#REF!</definedName>
    <definedName name="__BOX4">#REF!</definedName>
    <definedName name="__BOX5" localSheetId="19">#REF!</definedName>
    <definedName name="__BOX5">#REF!</definedName>
    <definedName name="__BOX6" localSheetId="19">#REF!</definedName>
    <definedName name="__BOX6">#REF!</definedName>
    <definedName name="__BOX7" localSheetId="19">#REF!</definedName>
    <definedName name="__BOX7">#REF!</definedName>
    <definedName name="__BOX8" localSheetId="19">#REF!</definedName>
    <definedName name="__BOX8">#REF!</definedName>
    <definedName name="__BOX9" localSheetId="19">#REF!</definedName>
    <definedName name="__BOX9">#REF!</definedName>
    <definedName name="__bus2" localSheetId="11" hidden="1">{#N/A,#N/A,FALSE,"Hoja10";#N/A,#N/A,FALSE,"Hoja9";#N/A,#N/A,FALSE,"Hoja8";#N/A,#N/A,FALSE,"Hoja7";#N/A,#N/A,FALSE,"Hoja6";#N/A,#N/A,FALSE,"Hoja5";#N/A,#N/A,FALSE,"Hoja4";#N/A,#N/A,FALSE,"Hoja2";#N/A,#N/A,FALSE,"Hoja3";#N/A,#N/A,FALSE,"HOJA1";#N/A,#N/A,FALSE,"CashFlow";#N/A,#N/A,FALSE,"FinStmts"}</definedName>
    <definedName name="__bus2" hidden="1">{#N/A,#N/A,FALSE,"Hoja10";#N/A,#N/A,FALSE,"Hoja9";#N/A,#N/A,FALSE,"Hoja8";#N/A,#N/A,FALSE,"Hoja7";#N/A,#N/A,FALSE,"Hoja6";#N/A,#N/A,FALSE,"Hoja5";#N/A,#N/A,FALSE,"Hoja4";#N/A,#N/A,FALSE,"Hoja2";#N/A,#N/A,FALSE,"Hoja3";#N/A,#N/A,FALSE,"HOJA1";#N/A,#N/A,FALSE,"CashFlow";#N/A,#N/A,FALSE,"FinStmts"}</definedName>
    <definedName name="__bus2_1" localSheetId="11" hidden="1">{#N/A,#N/A,FALSE,"Hoja10";#N/A,#N/A,FALSE,"Hoja9";#N/A,#N/A,FALSE,"Hoja8";#N/A,#N/A,FALSE,"Hoja7";#N/A,#N/A,FALSE,"Hoja6";#N/A,#N/A,FALSE,"Hoja5";#N/A,#N/A,FALSE,"Hoja4";#N/A,#N/A,FALSE,"Hoja2";#N/A,#N/A,FALSE,"Hoja3";#N/A,#N/A,FALSE,"HOJA1";#N/A,#N/A,FALSE,"CashFlow";#N/A,#N/A,FALSE,"FinStmts"}</definedName>
    <definedName name="__bus2_1" hidden="1">{#N/A,#N/A,FALSE,"Hoja10";#N/A,#N/A,FALSE,"Hoja9";#N/A,#N/A,FALSE,"Hoja8";#N/A,#N/A,FALSE,"Hoja7";#N/A,#N/A,FALSE,"Hoja6";#N/A,#N/A,FALSE,"Hoja5";#N/A,#N/A,FALSE,"Hoja4";#N/A,#N/A,FALSE,"Hoja2";#N/A,#N/A,FALSE,"Hoja3";#N/A,#N/A,FALSE,"HOJA1";#N/A,#N/A,FALSE,"CashFlow";#N/A,#N/A,FALSE,"FinStmts"}</definedName>
    <definedName name="__c" localSheetId="4" hidden="1">{"Fiesta Facer Page",#N/A,FALSE,"Q_C_S";"Fiesta Main Page",#N/A,FALSE,"V_L";"Fiesta 95BP Struct",#N/A,FALSE,"StructBP";"Fiesta Post 95BP Struct",#N/A,FALSE,"AdjStructBP"}</definedName>
    <definedName name="__c" localSheetId="11"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_1" localSheetId="4" hidden="1">{"Fiesta Facer Page",#N/A,FALSE,"Q_C_S";"Fiesta Main Page",#N/A,FALSE,"V_L";"Fiesta 95BP Struct",#N/A,FALSE,"StructBP";"Fiesta Post 95BP Struct",#N/A,FALSE,"AdjStructBP"}</definedName>
    <definedName name="__c_1" localSheetId="11" hidden="1">{"Fiesta Facer Page",#N/A,FALSE,"Q_C_S";"Fiesta Main Page",#N/A,FALSE,"V_L";"Fiesta 95BP Struct",#N/A,FALSE,"StructBP";"Fiesta Post 95BP Struct",#N/A,FALSE,"AdjStructBP"}</definedName>
    <definedName name="__c_1" hidden="1">{"Fiesta Facer Page",#N/A,FALSE,"Q_C_S";"Fiesta Main Page",#N/A,FALSE,"V_L";"Fiesta 95BP Struct",#N/A,FALSE,"StructBP";"Fiesta Post 95BP Struct",#N/A,FALSE,"AdjStructBP"}</definedName>
    <definedName name="__c_1_1_1_1_1_1" localSheetId="15" hidden="1">{"Fiesta Facer Page",#N/A,FALSE,"Q_C_S";"Fiesta Main Page",#N/A,FALSE,"V_L";"Fiesta 95BP Struct",#N/A,FALSE,"StructBP";"Fiesta Post 95BP Struct",#N/A,FALSE,"AdjStructBP"}</definedName>
    <definedName name="__c_1_1_1_1_1_1" localSheetId="11" hidden="1">{"Fiesta Facer Page",#N/A,FALSE,"Q_C_S";"Fiesta Main Page",#N/A,FALSE,"V_L";"Fiesta 95BP Struct",#N/A,FALSE,"StructBP";"Fiesta Post 95BP Struct",#N/A,FALSE,"AdjStructBP"}</definedName>
    <definedName name="__c_1_1_1_1_1_1" hidden="1">{"Fiesta Facer Page",#N/A,FALSE,"Q_C_S";"Fiesta Main Page",#N/A,FALSE,"V_L";"Fiesta 95BP Struct",#N/A,FALSE,"StructBP";"Fiesta Post 95BP Struct",#N/A,FALSE,"AdjStructBP"}</definedName>
    <definedName name="__c_1_1_1_1_2" localSheetId="15" hidden="1">{"Fiesta Facer Page",#N/A,FALSE,"Q_C_S";"Fiesta Main Page",#N/A,FALSE,"V_L";"Fiesta 95BP Struct",#N/A,FALSE,"StructBP";"Fiesta Post 95BP Struct",#N/A,FALSE,"AdjStructBP"}</definedName>
    <definedName name="__c_1_1_1_1_2" localSheetId="11" hidden="1">{"Fiesta Facer Page",#N/A,FALSE,"Q_C_S";"Fiesta Main Page",#N/A,FALSE,"V_L";"Fiesta 95BP Struct",#N/A,FALSE,"StructBP";"Fiesta Post 95BP Struct",#N/A,FALSE,"AdjStructBP"}</definedName>
    <definedName name="__c_1_1_1_1_2" hidden="1">{"Fiesta Facer Page",#N/A,FALSE,"Q_C_S";"Fiesta Main Page",#N/A,FALSE,"V_L";"Fiesta 95BP Struct",#N/A,FALSE,"StructBP";"Fiesta Post 95BP Struct",#N/A,FALSE,"AdjStructBP"}</definedName>
    <definedName name="__c_1_1_1_2_1" localSheetId="15" hidden="1">{"Fiesta Facer Page",#N/A,FALSE,"Q_C_S";"Fiesta Main Page",#N/A,FALSE,"V_L";"Fiesta 95BP Struct",#N/A,FALSE,"StructBP";"Fiesta Post 95BP Struct",#N/A,FALSE,"AdjStructBP"}</definedName>
    <definedName name="__c_1_1_1_2_1" localSheetId="11" hidden="1">{"Fiesta Facer Page",#N/A,FALSE,"Q_C_S";"Fiesta Main Page",#N/A,FALSE,"V_L";"Fiesta 95BP Struct",#N/A,FALSE,"StructBP";"Fiesta Post 95BP Struct",#N/A,FALSE,"AdjStructBP"}</definedName>
    <definedName name="__c_1_1_1_2_1" hidden="1">{"Fiesta Facer Page",#N/A,FALSE,"Q_C_S";"Fiesta Main Page",#N/A,FALSE,"V_L";"Fiesta 95BP Struct",#N/A,FALSE,"StructBP";"Fiesta Post 95BP Struct",#N/A,FALSE,"AdjStructBP"}</definedName>
    <definedName name="__c_1_1_1_3" localSheetId="15" hidden="1">{"Fiesta Facer Page",#N/A,FALSE,"Q_C_S";"Fiesta Main Page",#N/A,FALSE,"V_L";"Fiesta 95BP Struct",#N/A,FALSE,"StructBP";"Fiesta Post 95BP Struct",#N/A,FALSE,"AdjStructBP"}</definedName>
    <definedName name="__c_1_1_1_3" localSheetId="11" hidden="1">{"Fiesta Facer Page",#N/A,FALSE,"Q_C_S";"Fiesta Main Page",#N/A,FALSE,"V_L";"Fiesta 95BP Struct",#N/A,FALSE,"StructBP";"Fiesta Post 95BP Struct",#N/A,FALSE,"AdjStructBP"}</definedName>
    <definedName name="__c_1_1_1_3" hidden="1">{"Fiesta Facer Page",#N/A,FALSE,"Q_C_S";"Fiesta Main Page",#N/A,FALSE,"V_L";"Fiesta 95BP Struct",#N/A,FALSE,"StructBP";"Fiesta Post 95BP Struct",#N/A,FALSE,"AdjStructBP"}</definedName>
    <definedName name="__c_1_1_2_1_1" localSheetId="15" hidden="1">{"Fiesta Facer Page",#N/A,FALSE,"Q_C_S";"Fiesta Main Page",#N/A,FALSE,"V_L";"Fiesta 95BP Struct",#N/A,FALSE,"StructBP";"Fiesta Post 95BP Struct",#N/A,FALSE,"AdjStructBP"}</definedName>
    <definedName name="__c_1_1_2_1_1" localSheetId="11" hidden="1">{"Fiesta Facer Page",#N/A,FALSE,"Q_C_S";"Fiesta Main Page",#N/A,FALSE,"V_L";"Fiesta 95BP Struct",#N/A,FALSE,"StructBP";"Fiesta Post 95BP Struct",#N/A,FALSE,"AdjStructBP"}</definedName>
    <definedName name="__c_1_1_2_1_1" hidden="1">{"Fiesta Facer Page",#N/A,FALSE,"Q_C_S";"Fiesta Main Page",#N/A,FALSE,"V_L";"Fiesta 95BP Struct",#N/A,FALSE,"StructBP";"Fiesta Post 95BP Struct",#N/A,FALSE,"AdjStructBP"}</definedName>
    <definedName name="__c_1_1_2_2" localSheetId="15" hidden="1">{"Fiesta Facer Page",#N/A,FALSE,"Q_C_S";"Fiesta Main Page",#N/A,FALSE,"V_L";"Fiesta 95BP Struct",#N/A,FALSE,"StructBP";"Fiesta Post 95BP Struct",#N/A,FALSE,"AdjStructBP"}</definedName>
    <definedName name="__c_1_1_2_2" localSheetId="11" hidden="1">{"Fiesta Facer Page",#N/A,FALSE,"Q_C_S";"Fiesta Main Page",#N/A,FALSE,"V_L";"Fiesta 95BP Struct",#N/A,FALSE,"StructBP";"Fiesta Post 95BP Struct",#N/A,FALSE,"AdjStructBP"}</definedName>
    <definedName name="__c_1_1_2_2" hidden="1">{"Fiesta Facer Page",#N/A,FALSE,"Q_C_S";"Fiesta Main Page",#N/A,FALSE,"V_L";"Fiesta 95BP Struct",#N/A,FALSE,"StructBP";"Fiesta Post 95BP Struct",#N/A,FALSE,"AdjStructBP"}</definedName>
    <definedName name="__c_1_1_3_1" localSheetId="15" hidden="1">{"Fiesta Facer Page",#N/A,FALSE,"Q_C_S";"Fiesta Main Page",#N/A,FALSE,"V_L";"Fiesta 95BP Struct",#N/A,FALSE,"StructBP";"Fiesta Post 95BP Struct",#N/A,FALSE,"AdjStructBP"}</definedName>
    <definedName name="__c_1_1_3_1" localSheetId="11" hidden="1">{"Fiesta Facer Page",#N/A,FALSE,"Q_C_S";"Fiesta Main Page",#N/A,FALSE,"V_L";"Fiesta 95BP Struct",#N/A,FALSE,"StructBP";"Fiesta Post 95BP Struct",#N/A,FALSE,"AdjStructBP"}</definedName>
    <definedName name="__c_1_1_3_1" hidden="1">{"Fiesta Facer Page",#N/A,FALSE,"Q_C_S";"Fiesta Main Page",#N/A,FALSE,"V_L";"Fiesta 95BP Struct",#N/A,FALSE,"StructBP";"Fiesta Post 95BP Struct",#N/A,FALSE,"AdjStructBP"}</definedName>
    <definedName name="__c_1_1_4" localSheetId="15" hidden="1">{"Fiesta Facer Page",#N/A,FALSE,"Q_C_S";"Fiesta Main Page",#N/A,FALSE,"V_L";"Fiesta 95BP Struct",#N/A,FALSE,"StructBP";"Fiesta Post 95BP Struct",#N/A,FALSE,"AdjStructBP"}</definedName>
    <definedName name="__c_1_1_4" localSheetId="11" hidden="1">{"Fiesta Facer Page",#N/A,FALSE,"Q_C_S";"Fiesta Main Page",#N/A,FALSE,"V_L";"Fiesta 95BP Struct",#N/A,FALSE,"StructBP";"Fiesta Post 95BP Struct",#N/A,FALSE,"AdjStructBP"}</definedName>
    <definedName name="__c_1_1_4" hidden="1">{"Fiesta Facer Page",#N/A,FALSE,"Q_C_S";"Fiesta Main Page",#N/A,FALSE,"V_L";"Fiesta 95BP Struct",#N/A,FALSE,"StructBP";"Fiesta Post 95BP Struct",#N/A,FALSE,"AdjStructBP"}</definedName>
    <definedName name="__c_1_2_1_1" localSheetId="15" hidden="1">{"Fiesta Facer Page",#N/A,FALSE,"Q_C_S";"Fiesta Main Page",#N/A,FALSE,"V_L";"Fiesta 95BP Struct",#N/A,FALSE,"StructBP";"Fiesta Post 95BP Struct",#N/A,FALSE,"AdjStructBP"}</definedName>
    <definedName name="__c_1_2_1_1" localSheetId="11" hidden="1">{"Fiesta Facer Page",#N/A,FALSE,"Q_C_S";"Fiesta Main Page",#N/A,FALSE,"V_L";"Fiesta 95BP Struct",#N/A,FALSE,"StructBP";"Fiesta Post 95BP Struct",#N/A,FALSE,"AdjStructBP"}</definedName>
    <definedName name="__c_1_2_1_1" hidden="1">{"Fiesta Facer Page",#N/A,FALSE,"Q_C_S";"Fiesta Main Page",#N/A,FALSE,"V_L";"Fiesta 95BP Struct",#N/A,FALSE,"StructBP";"Fiesta Post 95BP Struct",#N/A,FALSE,"AdjStructBP"}</definedName>
    <definedName name="__c_1_2_2" localSheetId="15" hidden="1">{"Fiesta Facer Page",#N/A,FALSE,"Q_C_S";"Fiesta Main Page",#N/A,FALSE,"V_L";"Fiesta 95BP Struct",#N/A,FALSE,"StructBP";"Fiesta Post 95BP Struct",#N/A,FALSE,"AdjStructBP"}</definedName>
    <definedName name="__c_1_2_2" localSheetId="11" hidden="1">{"Fiesta Facer Page",#N/A,FALSE,"Q_C_S";"Fiesta Main Page",#N/A,FALSE,"V_L";"Fiesta 95BP Struct",#N/A,FALSE,"StructBP";"Fiesta Post 95BP Struct",#N/A,FALSE,"AdjStructBP"}</definedName>
    <definedName name="__c_1_2_2" hidden="1">{"Fiesta Facer Page",#N/A,FALSE,"Q_C_S";"Fiesta Main Page",#N/A,FALSE,"V_L";"Fiesta 95BP Struct",#N/A,FALSE,"StructBP";"Fiesta Post 95BP Struct",#N/A,FALSE,"AdjStructBP"}</definedName>
    <definedName name="__c_1_3_1" localSheetId="15" hidden="1">{"Fiesta Facer Page",#N/A,FALSE,"Q_C_S";"Fiesta Main Page",#N/A,FALSE,"V_L";"Fiesta 95BP Struct",#N/A,FALSE,"StructBP";"Fiesta Post 95BP Struct",#N/A,FALSE,"AdjStructBP"}</definedName>
    <definedName name="__c_1_3_1" localSheetId="11" hidden="1">{"Fiesta Facer Page",#N/A,FALSE,"Q_C_S";"Fiesta Main Page",#N/A,FALSE,"V_L";"Fiesta 95BP Struct",#N/A,FALSE,"StructBP";"Fiesta Post 95BP Struct",#N/A,FALSE,"AdjStructBP"}</definedName>
    <definedName name="__c_1_3_1" hidden="1">{"Fiesta Facer Page",#N/A,FALSE,"Q_C_S";"Fiesta Main Page",#N/A,FALSE,"V_L";"Fiesta 95BP Struct",#N/A,FALSE,"StructBP";"Fiesta Post 95BP Struct",#N/A,FALSE,"AdjStructBP"}</definedName>
    <definedName name="__c_1_4" localSheetId="15" hidden="1">{"Fiesta Facer Page",#N/A,FALSE,"Q_C_S";"Fiesta Main Page",#N/A,FALSE,"V_L";"Fiesta 95BP Struct",#N/A,FALSE,"StructBP";"Fiesta Post 95BP Struct",#N/A,FALSE,"AdjStructBP"}</definedName>
    <definedName name="__c_1_4" localSheetId="11" hidden="1">{"Fiesta Facer Page",#N/A,FALSE,"Q_C_S";"Fiesta Main Page",#N/A,FALSE,"V_L";"Fiesta 95BP Struct",#N/A,FALSE,"StructBP";"Fiesta Post 95BP Struct",#N/A,FALSE,"AdjStructBP"}</definedName>
    <definedName name="__c_1_4" hidden="1">{"Fiesta Facer Page",#N/A,FALSE,"Q_C_S";"Fiesta Main Page",#N/A,FALSE,"V_L";"Fiesta 95BP Struct",#N/A,FALSE,"StructBP";"Fiesta Post 95BP Struct",#N/A,FALSE,"AdjStructBP"}</definedName>
    <definedName name="__c_2_1_1_1_1" localSheetId="15" hidden="1">{"Fiesta Facer Page",#N/A,FALSE,"Q_C_S";"Fiesta Main Page",#N/A,FALSE,"V_L";"Fiesta 95BP Struct",#N/A,FALSE,"StructBP";"Fiesta Post 95BP Struct",#N/A,FALSE,"AdjStructBP"}</definedName>
    <definedName name="__c_2_1_1_1_1" localSheetId="11" hidden="1">{"Fiesta Facer Page",#N/A,FALSE,"Q_C_S";"Fiesta Main Page",#N/A,FALSE,"V_L";"Fiesta 95BP Struct",#N/A,FALSE,"StructBP";"Fiesta Post 95BP Struct",#N/A,FALSE,"AdjStructBP"}</definedName>
    <definedName name="__c_2_1_1_1_1" hidden="1">{"Fiesta Facer Page",#N/A,FALSE,"Q_C_S";"Fiesta Main Page",#N/A,FALSE,"V_L";"Fiesta 95BP Struct",#N/A,FALSE,"StructBP";"Fiesta Post 95BP Struct",#N/A,FALSE,"AdjStructBP"}</definedName>
    <definedName name="__c_2_1_1_2" localSheetId="15" hidden="1">{"Fiesta Facer Page",#N/A,FALSE,"Q_C_S";"Fiesta Main Page",#N/A,FALSE,"V_L";"Fiesta 95BP Struct",#N/A,FALSE,"StructBP";"Fiesta Post 95BP Struct",#N/A,FALSE,"AdjStructBP"}</definedName>
    <definedName name="__c_2_1_1_2" localSheetId="11" hidden="1">{"Fiesta Facer Page",#N/A,FALSE,"Q_C_S";"Fiesta Main Page",#N/A,FALSE,"V_L";"Fiesta 95BP Struct",#N/A,FALSE,"StructBP";"Fiesta Post 95BP Struct",#N/A,FALSE,"AdjStructBP"}</definedName>
    <definedName name="__c_2_1_1_2" hidden="1">{"Fiesta Facer Page",#N/A,FALSE,"Q_C_S";"Fiesta Main Page",#N/A,FALSE,"V_L";"Fiesta 95BP Struct",#N/A,FALSE,"StructBP";"Fiesta Post 95BP Struct",#N/A,FALSE,"AdjStructBP"}</definedName>
    <definedName name="__c_2_1_2_1" localSheetId="15" hidden="1">{"Fiesta Facer Page",#N/A,FALSE,"Q_C_S";"Fiesta Main Page",#N/A,FALSE,"V_L";"Fiesta 95BP Struct",#N/A,FALSE,"StructBP";"Fiesta Post 95BP Struct",#N/A,FALSE,"AdjStructBP"}</definedName>
    <definedName name="__c_2_1_2_1" localSheetId="11" hidden="1">{"Fiesta Facer Page",#N/A,FALSE,"Q_C_S";"Fiesta Main Page",#N/A,FALSE,"V_L";"Fiesta 95BP Struct",#N/A,FALSE,"StructBP";"Fiesta Post 95BP Struct",#N/A,FALSE,"AdjStructBP"}</definedName>
    <definedName name="__c_2_1_2_1" hidden="1">{"Fiesta Facer Page",#N/A,FALSE,"Q_C_S";"Fiesta Main Page",#N/A,FALSE,"V_L";"Fiesta 95BP Struct",#N/A,FALSE,"StructBP";"Fiesta Post 95BP Struct",#N/A,FALSE,"AdjStructBP"}</definedName>
    <definedName name="__c_2_1_3" localSheetId="15" hidden="1">{"Fiesta Facer Page",#N/A,FALSE,"Q_C_S";"Fiesta Main Page",#N/A,FALSE,"V_L";"Fiesta 95BP Struct",#N/A,FALSE,"StructBP";"Fiesta Post 95BP Struct",#N/A,FALSE,"AdjStructBP"}</definedName>
    <definedName name="__c_2_1_3" localSheetId="11" hidden="1">{"Fiesta Facer Page",#N/A,FALSE,"Q_C_S";"Fiesta Main Page",#N/A,FALSE,"V_L";"Fiesta 95BP Struct",#N/A,FALSE,"StructBP";"Fiesta Post 95BP Struct",#N/A,FALSE,"AdjStructBP"}</definedName>
    <definedName name="__c_2_1_3" hidden="1">{"Fiesta Facer Page",#N/A,FALSE,"Q_C_S";"Fiesta Main Page",#N/A,FALSE,"V_L";"Fiesta 95BP Struct",#N/A,FALSE,"StructBP";"Fiesta Post 95BP Struct",#N/A,FALSE,"AdjStructBP"}</definedName>
    <definedName name="__c_2_2_1_1" localSheetId="15" hidden="1">{"Fiesta Facer Page",#N/A,FALSE,"Q_C_S";"Fiesta Main Page",#N/A,FALSE,"V_L";"Fiesta 95BP Struct",#N/A,FALSE,"StructBP";"Fiesta Post 95BP Struct",#N/A,FALSE,"AdjStructBP"}</definedName>
    <definedName name="__c_2_2_1_1" localSheetId="11" hidden="1">{"Fiesta Facer Page",#N/A,FALSE,"Q_C_S";"Fiesta Main Page",#N/A,FALSE,"V_L";"Fiesta 95BP Struct",#N/A,FALSE,"StructBP";"Fiesta Post 95BP Struct",#N/A,FALSE,"AdjStructBP"}</definedName>
    <definedName name="__c_2_2_1_1" hidden="1">{"Fiesta Facer Page",#N/A,FALSE,"Q_C_S";"Fiesta Main Page",#N/A,FALSE,"V_L";"Fiesta 95BP Struct",#N/A,FALSE,"StructBP";"Fiesta Post 95BP Struct",#N/A,FALSE,"AdjStructBP"}</definedName>
    <definedName name="__c_2_2_2" localSheetId="15" hidden="1">{"Fiesta Facer Page",#N/A,FALSE,"Q_C_S";"Fiesta Main Page",#N/A,FALSE,"V_L";"Fiesta 95BP Struct",#N/A,FALSE,"StructBP";"Fiesta Post 95BP Struct",#N/A,FALSE,"AdjStructBP"}</definedName>
    <definedName name="__c_2_2_2" localSheetId="11" hidden="1">{"Fiesta Facer Page",#N/A,FALSE,"Q_C_S";"Fiesta Main Page",#N/A,FALSE,"V_L";"Fiesta 95BP Struct",#N/A,FALSE,"StructBP";"Fiesta Post 95BP Struct",#N/A,FALSE,"AdjStructBP"}</definedName>
    <definedName name="__c_2_2_2" hidden="1">{"Fiesta Facer Page",#N/A,FALSE,"Q_C_S";"Fiesta Main Page",#N/A,FALSE,"V_L";"Fiesta 95BP Struct",#N/A,FALSE,"StructBP";"Fiesta Post 95BP Struct",#N/A,FALSE,"AdjStructBP"}</definedName>
    <definedName name="__c_2_3_1" localSheetId="15" hidden="1">{"Fiesta Facer Page",#N/A,FALSE,"Q_C_S";"Fiesta Main Page",#N/A,FALSE,"V_L";"Fiesta 95BP Struct",#N/A,FALSE,"StructBP";"Fiesta Post 95BP Struct",#N/A,FALSE,"AdjStructBP"}</definedName>
    <definedName name="__c_2_3_1" localSheetId="11" hidden="1">{"Fiesta Facer Page",#N/A,FALSE,"Q_C_S";"Fiesta Main Page",#N/A,FALSE,"V_L";"Fiesta 95BP Struct",#N/A,FALSE,"StructBP";"Fiesta Post 95BP Struct",#N/A,FALSE,"AdjStructBP"}</definedName>
    <definedName name="__c_2_3_1" hidden="1">{"Fiesta Facer Page",#N/A,FALSE,"Q_C_S";"Fiesta Main Page",#N/A,FALSE,"V_L";"Fiesta 95BP Struct",#N/A,FALSE,"StructBP";"Fiesta Post 95BP Struct",#N/A,FALSE,"AdjStructBP"}</definedName>
    <definedName name="__c_2_4" localSheetId="15" hidden="1">{"Fiesta Facer Page",#N/A,FALSE,"Q_C_S";"Fiesta Main Page",#N/A,FALSE,"V_L";"Fiesta 95BP Struct",#N/A,FALSE,"StructBP";"Fiesta Post 95BP Struct",#N/A,FALSE,"AdjStructBP"}</definedName>
    <definedName name="__c_2_4" localSheetId="11" hidden="1">{"Fiesta Facer Page",#N/A,FALSE,"Q_C_S";"Fiesta Main Page",#N/A,FALSE,"V_L";"Fiesta 95BP Struct",#N/A,FALSE,"StructBP";"Fiesta Post 95BP Struct",#N/A,FALSE,"AdjStructBP"}</definedName>
    <definedName name="__c_2_4" hidden="1">{"Fiesta Facer Page",#N/A,FALSE,"Q_C_S";"Fiesta Main Page",#N/A,FALSE,"V_L";"Fiesta 95BP Struct",#N/A,FALSE,"StructBP";"Fiesta Post 95BP Struct",#N/A,FALSE,"AdjStructBP"}</definedName>
    <definedName name="__c_3_1_1" localSheetId="15" hidden="1">{"Fiesta Facer Page",#N/A,FALSE,"Q_C_S";"Fiesta Main Page",#N/A,FALSE,"V_L";"Fiesta 95BP Struct",#N/A,FALSE,"StructBP";"Fiesta Post 95BP Struct",#N/A,FALSE,"AdjStructBP"}</definedName>
    <definedName name="__c_3_1_1" localSheetId="11" hidden="1">{"Fiesta Facer Page",#N/A,FALSE,"Q_C_S";"Fiesta Main Page",#N/A,FALSE,"V_L";"Fiesta 95BP Struct",#N/A,FALSE,"StructBP";"Fiesta Post 95BP Struct",#N/A,FALSE,"AdjStructBP"}</definedName>
    <definedName name="__c_3_1_1" hidden="1">{"Fiesta Facer Page",#N/A,FALSE,"Q_C_S";"Fiesta Main Page",#N/A,FALSE,"V_L";"Fiesta 95BP Struct",#N/A,FALSE,"StructBP";"Fiesta Post 95BP Struct",#N/A,FALSE,"AdjStructBP"}</definedName>
    <definedName name="__c_3_2" localSheetId="15" hidden="1">{"Fiesta Facer Page",#N/A,FALSE,"Q_C_S";"Fiesta Main Page",#N/A,FALSE,"V_L";"Fiesta 95BP Struct",#N/A,FALSE,"StructBP";"Fiesta Post 95BP Struct",#N/A,FALSE,"AdjStructBP"}</definedName>
    <definedName name="__c_3_2" localSheetId="11" hidden="1">{"Fiesta Facer Page",#N/A,FALSE,"Q_C_S";"Fiesta Main Page",#N/A,FALSE,"V_L";"Fiesta 95BP Struct",#N/A,FALSE,"StructBP";"Fiesta Post 95BP Struct",#N/A,FALSE,"AdjStructBP"}</definedName>
    <definedName name="__c_3_2" hidden="1">{"Fiesta Facer Page",#N/A,FALSE,"Q_C_S";"Fiesta Main Page",#N/A,FALSE,"V_L";"Fiesta 95BP Struct",#N/A,FALSE,"StructBP";"Fiesta Post 95BP Struct",#N/A,FALSE,"AdjStructBP"}</definedName>
    <definedName name="__c_4_1" localSheetId="15" hidden="1">{"Fiesta Facer Page",#N/A,FALSE,"Q_C_S";"Fiesta Main Page",#N/A,FALSE,"V_L";"Fiesta 95BP Struct",#N/A,FALSE,"StructBP";"Fiesta Post 95BP Struct",#N/A,FALSE,"AdjStructBP"}</definedName>
    <definedName name="__c_4_1" localSheetId="11" hidden="1">{"Fiesta Facer Page",#N/A,FALSE,"Q_C_S";"Fiesta Main Page",#N/A,FALSE,"V_L";"Fiesta 95BP Struct",#N/A,FALSE,"StructBP";"Fiesta Post 95BP Struct",#N/A,FALSE,"AdjStructBP"}</definedName>
    <definedName name="__c_4_1" hidden="1">{"Fiesta Facer Page",#N/A,FALSE,"Q_C_S";"Fiesta Main Page",#N/A,FALSE,"V_L";"Fiesta 95BP Struct",#N/A,FALSE,"StructBP";"Fiesta Post 95BP Struct",#N/A,FALSE,"AdjStructBP"}</definedName>
    <definedName name="__c_5" localSheetId="15" hidden="1">{"Fiesta Facer Page",#N/A,FALSE,"Q_C_S";"Fiesta Main Page",#N/A,FALSE,"V_L";"Fiesta 95BP Struct",#N/A,FALSE,"StructBP";"Fiesta Post 95BP Struct",#N/A,FALSE,"AdjStructBP"}</definedName>
    <definedName name="__c_5" localSheetId="11" hidden="1">{"Fiesta Facer Page",#N/A,FALSE,"Q_C_S";"Fiesta Main Page",#N/A,FALSE,"V_L";"Fiesta 95BP Struct",#N/A,FALSE,"StructBP";"Fiesta Post 95BP Struct",#N/A,FALSE,"AdjStructBP"}</definedName>
    <definedName name="__c_5" hidden="1">{"Fiesta Facer Page",#N/A,FALSE,"Q_C_S";"Fiesta Main Page",#N/A,FALSE,"V_L";"Fiesta 95BP Struct",#N/A,FALSE,"StructBP";"Fiesta Post 95BP Struct",#N/A,FALSE,"AdjStructBP"}</definedName>
    <definedName name="__Cat1">#REF!</definedName>
    <definedName name="__Cat2">#REF!</definedName>
    <definedName name="__cd1" localSheetId="11" hidden="1">{#N/A,#N/A,FALSE,"Job Sched"}</definedName>
    <definedName name="__cd1" hidden="1">{#N/A,#N/A,FALSE,"Job Sched"}</definedName>
    <definedName name="__cd2" localSheetId="11" hidden="1">{#N/A,#N/A,FALSE,"Job Sched"}</definedName>
    <definedName name="__cd2" hidden="1">{#N/A,#N/A,FALSE,"Job Sched"}</definedName>
    <definedName name="__CD3" localSheetId="11" hidden="1">{#N/A,#N/A,FALSE,"Job Sched"}</definedName>
    <definedName name="__CD3" hidden="1">{#N/A,#N/A,FALSE,"Job Sched"}</definedName>
    <definedName name="__cd4" localSheetId="11" hidden="1">{#N/A,#N/A,FALSE,"Job Sched"}</definedName>
    <definedName name="__cd4" hidden="1">{#N/A,#N/A,FALSE,"Job Sched"}</definedName>
    <definedName name="__Cd5" localSheetId="11" hidden="1">{#N/A,#N/A,FALSE,"A"}</definedName>
    <definedName name="__Cd5" hidden="1">{#N/A,#N/A,FALSE,"A"}</definedName>
    <definedName name="__cd8" localSheetId="11" hidden="1">{#N/A,#N/A,FALSE,"Job Sched"}</definedName>
    <definedName name="__cd8" hidden="1">{#N/A,#N/A,FALSE,"Job Sched"}</definedName>
    <definedName name="_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cov1">#REF!</definedName>
    <definedName name="__cov2">#REF!</definedName>
    <definedName name="__cov3">#REF!</definedName>
    <definedName name="__cov4">#REF!</definedName>
    <definedName name="__CVK6712" localSheetId="11" hidden="1">{#N/A,#N/A,FALSE,"UNIT";#N/A,#N/A,FALSE,"UNIT";#N/A,#N/A,FALSE,"계정"}</definedName>
    <definedName name="__CVK6712" hidden="1">{#N/A,#N/A,FALSE,"UNIT";#N/A,#N/A,FALSE,"UNIT";#N/A,#N/A,FALSE,"계정"}</definedName>
    <definedName name="__CVK6712_1" localSheetId="11" hidden="1">{#N/A,#N/A,FALSE,"UNIT";#N/A,#N/A,FALSE,"UNIT";#N/A,#N/A,FALSE,"계정"}</definedName>
    <definedName name="__CVK6712_1" hidden="1">{#N/A,#N/A,FALSE,"UNIT";#N/A,#N/A,FALSE,"UNIT";#N/A,#N/A,FALSE,"계정"}</definedName>
    <definedName name="__D2">#REF!</definedName>
    <definedName name="__D33" localSheetId="11" hidden="1">{"Olk by Qtr Full",#N/A,FALSE,"Tot PalmPalm";"Olk by Qtr Full",#N/A,FALSE,"Tot Device";"Olk by Qtr Full",#N/A,FALSE,"Platform";"Olk by Qtr Full",#N/A,FALSE,"Palm.Net";"Olk by Qtr Full",#N/A,FALSE,"Elim"}</definedName>
    <definedName name="__D33" hidden="1">{"Olk by Qtr Full",#N/A,FALSE,"Tot PalmPalm";"Olk by Qtr Full",#N/A,FALSE,"Tot Device";"Olk by Qtr Full",#N/A,FALSE,"Platform";"Olk by Qtr Full",#N/A,FALSE,"Palm.Net";"Olk by Qtr Full",#N/A,FALSE,"Elim"}</definedName>
    <definedName name="__DCF2" localSheetId="11" hidden="1">{#N/A,#N/A,TRUE,"DCF Summary (2)";#N/A,#N/A,TRUE,"DCF Summary";#N/A,"Middle Case Drivers",TRUE,"DCF"}</definedName>
    <definedName name="__DCF2" hidden="1">{#N/A,#N/A,TRUE,"DCF Summary (2)";#N/A,#N/A,TRUE,"DCF Summary";#N/A,"Middle Case Drivers",TRUE,"DCF"}</definedName>
    <definedName name="__dd2" localSheetId="11" hidden="1">{"Summary analysis",#N/A,FALSE,"Total";"OCPH analysis",#N/A,FALSE,"Total";"detail analysis",#N/A,FALSE,"Total"}</definedName>
    <definedName name="__dd2" hidden="1">{"Summary analysis",#N/A,FALSE,"Total";"OCPH analysis",#N/A,FALSE,"Total";"detail analysis",#N/A,FALSE,"Total"}</definedName>
    <definedName name="__dfd1" localSheetId="11" hidden="1">{"FCB_ALL",#N/A,FALSE,"FCB";"GREY_ALL",#N/A,FALSE,"GREY"}</definedName>
    <definedName name="__dfd1" hidden="1">{"FCB_ALL",#N/A,FALSE,"FCB";"GREY_ALL",#N/A,FALSE,"GREY"}</definedName>
    <definedName name="__dff1" localSheetId="19" hidden="1">{"incomemth",#N/A,TRUE,"forecast01";"incpercentmth",#N/A,TRUE,"forecast01";"balancemth",#N/A,TRUE,"forecast01";"cashmth",#N/A,TRUE,"forecast01";"cov2mth",#N/A,TRUE,"forecast01";"prbexp",#N/A,TRUE,"forecast01";"prbcap",#N/A,TRUE,"forecast01";"coalconsultants",#N/A,TRUE,"forecast01";"prbsum",#N/A,TRUE,"forecast01"}</definedName>
    <definedName name="__dff1" localSheetId="4" hidden="1">{"incomemth",#N/A,TRUE,"forecast01";"incpercentmth",#N/A,TRUE,"forecast01";"balancemth",#N/A,TRUE,"forecast01";"cashmth",#N/A,TRUE,"forecast01";"cov2mth",#N/A,TRUE,"forecast01";"prbexp",#N/A,TRUE,"forecast01";"prbcap",#N/A,TRUE,"forecast01";"coalconsultants",#N/A,TRUE,"forecast01";"prbsum",#N/A,TRUE,"forecast01"}</definedName>
    <definedName name="__dff1" localSheetId="15" hidden="1">{"incomemth",#N/A,TRUE,"forecast01";"incpercentmth",#N/A,TRUE,"forecast01";"balancemth",#N/A,TRUE,"forecast01";"cashmth",#N/A,TRUE,"forecast01";"cov2mth",#N/A,TRUE,"forecast01";"prbexp",#N/A,TRUE,"forecast01";"prbcap",#N/A,TRUE,"forecast01";"coalconsultants",#N/A,TRUE,"forecast01";"prbsum",#N/A,TRUE,"forecast01"}</definedName>
    <definedName name="__dff1" localSheetId="11" hidden="1">{"incomemth",#N/A,TRUE,"forecast01";"incpercentmth",#N/A,TRUE,"forecast01";"balancemth",#N/A,TRUE,"forecast01";"cashmth",#N/A,TRUE,"forecast01";"cov2mth",#N/A,TRUE,"forecast01";"prbexp",#N/A,TRUE,"forecast01";"prbcap",#N/A,TRUE,"forecast01";"coalconsultants",#N/A,TRUE,"forecast01";"prbsum",#N/A,TRUE,"forecast01"}</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RE0700" localSheetId="15" hidden="1">{"'PXR_6500'!$A$1:$I$124"}</definedName>
    <definedName name="__DRE0700" localSheetId="11" hidden="1">{"'PXR_6500'!$A$1:$I$124"}</definedName>
    <definedName name="__DRE0700" hidden="1">{"'PXR_6500'!$A$1:$I$124"}</definedName>
    <definedName name="__ECS2" localSheetId="11" hidden="1">{#N/A,#N/A,FALSE,"EC&amp;AFLTPLAN";#N/A,#N/A,FALSE,"EC&amp;AFLT1";#N/A,#N/A,FALSE,"EC&amp;AFLT2";#N/A,#N/A,FALSE,"SUMMARY"}</definedName>
    <definedName name="__ECS2" hidden="1">{#N/A,#N/A,FALSE,"EC&amp;AFLTPLAN";#N/A,#N/A,FALSE,"EC&amp;AFLT1";#N/A,#N/A,FALSE,"EC&amp;AFLT2";#N/A,#N/A,FALSE,"SUMMARY"}</definedName>
    <definedName name="__ECS2_1" localSheetId="11" hidden="1">{#N/A,#N/A,FALSE,"EC&amp;AFLTPLAN";#N/A,#N/A,FALSE,"EC&amp;AFLT1";#N/A,#N/A,FALSE,"EC&amp;AFLT2";#N/A,#N/A,FALSE,"SUMMARY"}</definedName>
    <definedName name="__ECS2_1" hidden="1">{#N/A,#N/A,FALSE,"EC&amp;AFLTPLAN";#N/A,#N/A,FALSE,"EC&amp;AFLT1";#N/A,#N/A,FALSE,"EC&amp;AFLT2";#N/A,#N/A,FALSE,"SUMMARY"}</definedName>
    <definedName name="__eva2" localSheetId="11" hidden="1">{"DCF",#N/A,FALSE,"CF"}</definedName>
    <definedName name="__eva2" hidden="1">{"DCF",#N/A,FALSE,"CF"}</definedName>
    <definedName name="__eva2_1" localSheetId="11" hidden="1">{"DCF",#N/A,FALSE,"CF"}</definedName>
    <definedName name="__eva2_1" hidden="1">{"DCF",#N/A,FALSE,"CF"}</definedName>
    <definedName name="__eva2_2" localSheetId="11" hidden="1">{"DCF",#N/A,FALSE,"CF"}</definedName>
    <definedName name="__eva2_2" hidden="1">{"DCF",#N/A,FALSE,"CF"}</definedName>
    <definedName name="__eva2_3" localSheetId="11" hidden="1">{"DCF",#N/A,FALSE,"CF"}</definedName>
    <definedName name="__eva2_3" hidden="1">{"DCF",#N/A,FALSE,"CF"}</definedName>
    <definedName name="__eva2_4" localSheetId="11" hidden="1">{"DCF",#N/A,FALSE,"CF"}</definedName>
    <definedName name="__eva2_4" hidden="1">{"DCF",#N/A,FALSE,"CF"}</definedName>
    <definedName name="__eva2_5" localSheetId="11" hidden="1">{"DCF",#N/A,FALSE,"CF"}</definedName>
    <definedName name="__eva2_5" hidden="1">{"DCF",#N/A,FALSE,"CF"}</definedName>
    <definedName name="__ExitPeriod" localSheetId="8">#N/A</definedName>
    <definedName name="__ExitPeriod" localSheetId="7">#N/A</definedName>
    <definedName name="__ExitPeriod" localSheetId="15">VLOOKUP(__ExitYear&amp;".Q4",t_Calendar,2,0)</definedName>
    <definedName name="__ExitPeriod" localSheetId="11">#N/A</definedName>
    <definedName name="__ExitPeriod">VLOOKUP(__ExitYear&amp;".Q4",'Liquidity Model'!_____________x1,2,0)</definedName>
    <definedName name="__f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f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f1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f1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fcf10">#REF!</definedName>
    <definedName name="__fcf5">#REF!</definedName>
    <definedName name="__fdf1" localSheetId="19" hidden="1">{"incomemth",#N/A,TRUE,"forecast00";"incomepercentmth",#N/A,TRUE,"forecast00";"balancemth",#N/A,TRUE,"forecast00";"cashmth",#N/A,TRUE,"forecast00";"covenantmth",#N/A,TRUE,"forecast00"}</definedName>
    <definedName name="__fdf1" localSheetId="4" hidden="1">{"incomemth",#N/A,TRUE,"forecast00";"incomepercentmth",#N/A,TRUE,"forecast00";"balancemth",#N/A,TRUE,"forecast00";"cashmth",#N/A,TRUE,"forecast00";"covenantmth",#N/A,TRUE,"forecast00"}</definedName>
    <definedName name="__fdf1" localSheetId="15" hidden="1">{"incomemth",#N/A,TRUE,"forecast00";"incomepercentmth",#N/A,TRUE,"forecast00";"balancemth",#N/A,TRUE,"forecast00";"cashmth",#N/A,TRUE,"forecast00";"covenantmth",#N/A,TRUE,"forecast00"}</definedName>
    <definedName name="__fdf1" localSheetId="11" hidden="1">{"incomemth",#N/A,TRUE,"forecast00";"incomepercentmth",#N/A,TRUE,"forecast00";"balancemth",#N/A,TRUE,"forecast00";"cashmth",#N/A,TRUE,"forecast00";"covenantmth",#N/A,TRUE,"forecast00"}</definedName>
    <definedName name="__fdf1" hidden="1">{"incomemth",#N/A,TRUE,"forecast00";"incomepercentmth",#N/A,TRUE,"forecast00";"balancemth",#N/A,TRUE,"forecast00";"cashmth",#N/A,TRUE,"forecast00";"covenantmth",#N/A,TRUE,"forecast00"}</definedName>
    <definedName name="__fdg1" localSheetId="19" hidden="1">{"incomemth",#N/A,TRUE,"forecast00";"incomepercentmth",#N/A,TRUE,"forecast00";"balancemth",#N/A,TRUE,"forecast00";"cashmth",#N/A,TRUE,"forecast00";"covenantmth",#N/A,TRUE,"forecast00"}</definedName>
    <definedName name="__fdg1" localSheetId="4" hidden="1">{"incomemth",#N/A,TRUE,"forecast00";"incomepercentmth",#N/A,TRUE,"forecast00";"balancemth",#N/A,TRUE,"forecast00";"cashmth",#N/A,TRUE,"forecast00";"covenantmth",#N/A,TRUE,"forecast00"}</definedName>
    <definedName name="__fdg1" localSheetId="15" hidden="1">{"incomemth",#N/A,TRUE,"forecast00";"incomepercentmth",#N/A,TRUE,"forecast00";"balancemth",#N/A,TRUE,"forecast00";"cashmth",#N/A,TRUE,"forecast00";"covenantmth",#N/A,TRUE,"forecast00"}</definedName>
    <definedName name="__fdg1" localSheetId="11"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 hidden="1">"ON"</definedName>
    <definedName name="__FDS_UNIQUE_RANGE_ID_GENERATOR_COUNTER" hidden="1">1</definedName>
    <definedName name="__FDS_USED_FOR_REUSING_RANGE_IDS_RECYCLE" localSheetId="2" hidden="1">{111,111,111,111,111,111,111,111,111,111,111,111,111,111,111,111,111,111,111,111,111,111,111,111,111}</definedName>
    <definedName name="__FDS_USED_FOR_REUSING_RANGE_IDS_RECYCLE" localSheetId="19" hidden="1">{111,111,111,111,111,111,111,111,111,111,111,111,111,111,111,111,111,111,111,111,111,111,111,111,111}</definedName>
    <definedName name="__FDS_USED_FOR_REUSING_RANGE_IDS_RECYCLE" localSheetId="4" hidden="1">{111,111,111,111,111,111,111,111,111,111,111,111,111,111,111,111,111,111,111,111,111,111,111,111,111}</definedName>
    <definedName name="__FDS_USED_FOR_REUSING_RANGE_IDS_RECYCLE" localSheetId="15" hidden="1">{111,111,111,111,111,111,111,111,111,111,111,111,111,111,111,111,111,111,111,111,111,111,111,111,111}</definedName>
    <definedName name="__FDS_USED_FOR_REUSING_RANGE_IDS_RECYCLE" localSheetId="11" hidden="1">{111,111,111,111,111,111,111,111,111,111,111,111,111,111,111,111,111,111,111,111,111,111,111,111,111}</definedName>
    <definedName name="__FDS_USED_FOR_REUSING_RANGE_IDS_RECYCLE" hidden="1">{111,111,111,111,111,111,111,111,111,111,111,111,111,111,111,111,111,111,111,111,111,111,111,111,111}</definedName>
    <definedName name="__FDS_USED_FOR_REUSING_RANGE_IDS_RECYCLE_1" localSheetId="4" hidden="1">{152,168,338,189,173,195,158,390,7,11,232,378,159,175,261,183,177,129,8,155,265,394,57}</definedName>
    <definedName name="__FDS_USED_FOR_REUSING_RANGE_IDS_RECYCLE_1" localSheetId="11" hidden="1">{152,168,338,189,173,195,158,390,7,11,232,378,159,175,261,183,177,129,8,155,265,394,57}</definedName>
    <definedName name="__FDS_USED_FOR_REUSING_RANGE_IDS_RECYCLE_1" hidden="1">{152,168,338,189,173,195,158,390,7,11,232,378,159,175,261,183,177,129,8,155,265,394,57}</definedName>
    <definedName name="__fds1" localSheetId="19" hidden="1">{"incomemth",#N/A,TRUE,"forecast01";"incpercentmth",#N/A,TRUE,"forecast01";"balancemth",#N/A,TRUE,"forecast01";"cashmth",#N/A,TRUE,"forecast01";"cov2mth",#N/A,TRUE,"forecast01";"prbexp",#N/A,TRUE,"forecast01";"prbcap",#N/A,TRUE,"forecast01";"coalconsultants",#N/A,TRUE,"forecast01";"prbsum",#N/A,TRUE,"forecast01"}</definedName>
    <definedName name="__fds1" localSheetId="4" hidden="1">{"incomemth",#N/A,TRUE,"forecast01";"incpercentmth",#N/A,TRUE,"forecast01";"balancemth",#N/A,TRUE,"forecast01";"cashmth",#N/A,TRUE,"forecast01";"cov2mth",#N/A,TRUE,"forecast01";"prbexp",#N/A,TRUE,"forecast01";"prbcap",#N/A,TRUE,"forecast01";"coalconsultants",#N/A,TRUE,"forecast01";"prbsum",#N/A,TRUE,"forecast01"}</definedName>
    <definedName name="__fds1" localSheetId="15" hidden="1">{"incomemth",#N/A,TRUE,"forecast01";"incpercentmth",#N/A,TRUE,"forecast01";"balancemth",#N/A,TRUE,"forecast01";"cashmth",#N/A,TRUE,"forecast01";"cov2mth",#N/A,TRUE,"forecast01";"prbexp",#N/A,TRUE,"forecast01";"prbcap",#N/A,TRUE,"forecast01";"coalconsultants",#N/A,TRUE,"forecast01";"prbsum",#N/A,TRUE,"forecast01"}</definedName>
    <definedName name="__fds1" localSheetId="11" hidden="1">{"incomemth",#N/A,TRUE,"forecast01";"incpercentmth",#N/A,TRUE,"forecast01";"balancemth",#N/A,TRUE,"forecast01";"cashmth",#N/A,TRUE,"forecast01";"cov2mth",#N/A,TRUE,"forecast01";"prbexp",#N/A,TRUE,"forecast01";"prbcap",#N/A,TRUE,"forecast01";"coalconsultants",#N/A,TRUE,"forecast01";"prbsum",#N/A,TRUE,"forecast01"}</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feb001"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y97" localSheetId="11" hidden="1">{#N/A,#N/A,FALSE,"FY97";#N/A,#N/A,FALSE,"FY98";#N/A,#N/A,FALSE,"FY99";#N/A,#N/A,FALSE,"FY00";#N/A,#N/A,FALSE,"FY01"}</definedName>
    <definedName name="__fy97" hidden="1">{#N/A,#N/A,FALSE,"FY97";#N/A,#N/A,FALSE,"FY98";#N/A,#N/A,FALSE,"FY99";#N/A,#N/A,FALSE,"FY00";#N/A,#N/A,FALSE,"FY01"}</definedName>
    <definedName name="__g1" localSheetId="11" hidden="1">{"comp1",#N/A,FALSE,"COMPS";"footnotes",#N/A,FALSE,"COMPS"}</definedName>
    <definedName name="__g1" hidden="1">{"comp1",#N/A,FALSE,"COMPS";"footnotes",#N/A,FALSE,"COMPS"}</definedName>
    <definedName name="__g2" localSheetId="11" hidden="1">{#N/A,"DR",FALSE,"increm pf";#N/A,"MAMSI",FALSE,"increm pf";#N/A,"MAXI",FALSE,"increm pf";#N/A,"PCAM",FALSE,"increm pf";#N/A,"PHSV",FALSE,"increm pf";#N/A,"SIE",FALSE,"increm pf"}</definedName>
    <definedName name="__g2" hidden="1">{#N/A,"DR",FALSE,"increm pf";#N/A,"MAMSI",FALSE,"increm pf";#N/A,"MAXI",FALSE,"increm pf";#N/A,"PCAM",FALSE,"increm pf";#N/A,"PHSV",FALSE,"increm pf";#N/A,"SIE",FALSE,"increm pf"}</definedName>
    <definedName name="__g3" localSheetId="11" hidden="1">{#N/A,#N/A,FALSE,"Hoja10";#N/A,#N/A,FALSE,"Hoja9";#N/A,#N/A,FALSE,"Hoja8";#N/A,#N/A,FALSE,"Hoja7";#N/A,#N/A,FALSE,"Hoja6";#N/A,#N/A,FALSE,"Hoja5";#N/A,#N/A,FALSE,"Hoja4";#N/A,#N/A,FALSE,"Hoja2";#N/A,#N/A,FALSE,"Hoja3";#N/A,#N/A,FALSE,"HOJA1";#N/A,#N/A,FALSE,"CashFlow";#N/A,#N/A,FALSE,"FinStmts"}</definedName>
    <definedName name="__g3" hidden="1">{#N/A,#N/A,FALSE,"Hoja10";#N/A,#N/A,FALSE,"Hoja9";#N/A,#N/A,FALSE,"Hoja8";#N/A,#N/A,FALSE,"Hoja7";#N/A,#N/A,FALSE,"Hoja6";#N/A,#N/A,FALSE,"Hoja5";#N/A,#N/A,FALSE,"Hoja4";#N/A,#N/A,FALSE,"Hoja2";#N/A,#N/A,FALSE,"Hoja3";#N/A,#N/A,FALSE,"HOJA1";#N/A,#N/A,FALSE,"CashFlow";#N/A,#N/A,FALSE,"FinStmts"}</definedName>
    <definedName name="__g3_1" localSheetId="11" hidden="1">{#N/A,#N/A,FALSE,"Hoja10";#N/A,#N/A,FALSE,"Hoja9";#N/A,#N/A,FALSE,"Hoja8";#N/A,#N/A,FALSE,"Hoja7";#N/A,#N/A,FALSE,"Hoja6";#N/A,#N/A,FALSE,"Hoja5";#N/A,#N/A,FALSE,"Hoja4";#N/A,#N/A,FALSE,"Hoja2";#N/A,#N/A,FALSE,"Hoja3";#N/A,#N/A,FALSE,"HOJA1";#N/A,#N/A,FALSE,"CashFlow";#N/A,#N/A,FALSE,"FinStmts"}</definedName>
    <definedName name="__g3_1" hidden="1">{#N/A,#N/A,FALSE,"Hoja10";#N/A,#N/A,FALSE,"Hoja9";#N/A,#N/A,FALSE,"Hoja8";#N/A,#N/A,FALSE,"Hoja7";#N/A,#N/A,FALSE,"Hoja6";#N/A,#N/A,FALSE,"Hoja5";#N/A,#N/A,FALSE,"Hoja4";#N/A,#N/A,FALSE,"Hoja2";#N/A,#N/A,FALSE,"Hoja3";#N/A,#N/A,FALSE,"HOJA1";#N/A,#N/A,FALSE,"CashFlow";#N/A,#N/A,FALSE,"FinStmts"}</definedName>
    <definedName name="__gf1" localSheetId="19" hidden="1">{"incomemth",#N/A,TRUE,"forecast00";"incomepercentmth",#N/A,TRUE,"forecast00";"balancemth",#N/A,TRUE,"forecast00";"cashmth",#N/A,TRUE,"forecast00";"covenantmth",#N/A,TRUE,"forecast00"}</definedName>
    <definedName name="__gf1" localSheetId="4" hidden="1">{"incomemth",#N/A,TRUE,"forecast00";"incomepercentmth",#N/A,TRUE,"forecast00";"balancemth",#N/A,TRUE,"forecast00";"cashmth",#N/A,TRUE,"forecast00";"covenantmth",#N/A,TRUE,"forecast00"}</definedName>
    <definedName name="__gf1" localSheetId="15" hidden="1">{"incomemth",#N/A,TRUE,"forecast00";"incomepercentmth",#N/A,TRUE,"forecast00";"balancemth",#N/A,TRUE,"forecast00";"cashmth",#N/A,TRUE,"forecast00";"covenantmth",#N/A,TRUE,"forecast00"}</definedName>
    <definedName name="__gf1" localSheetId="11" hidden="1">{"incomemth",#N/A,TRUE,"forecast00";"incomepercentmth",#N/A,TRUE,"forecast00";"balancemth",#N/A,TRUE,"forecast00";"cashmth",#N/A,TRUE,"forecast00";"covenantmth",#N/A,TRUE,"forecast00"}</definedName>
    <definedName name="__gf1" hidden="1">{"incomemth",#N/A,TRUE,"forecast00";"incomepercentmth",#N/A,TRUE,"forecast00";"balancemth",#N/A,TRUE,"forecast00";"cashmth",#N/A,TRUE,"forecast00";"covenantmth",#N/A,TRUE,"forecast00"}</definedName>
    <definedName name="__gr3" localSheetId="11" hidden="1">{"comp1",#N/A,FALSE,"COMPS";"footnotes",#N/A,FALSE,"COMPS"}</definedName>
    <definedName name="__gr3" hidden="1">{"comp1",#N/A,FALSE,"COMPS";"footnotes",#N/A,FALSE,"COMPS"}</definedName>
    <definedName name="__Grp16" localSheetId="4" hidden="1">{#N/A,#N/A,FALSE,"PMTABB";#N/A,#N/A,FALSE,"PMTABB"}</definedName>
    <definedName name="__Grp16" localSheetId="11" hidden="1">{#N/A,#N/A,FALSE,"PMTABB";#N/A,#N/A,FALSE,"PMTABB"}</definedName>
    <definedName name="__Grp16" hidden="1">{#N/A,#N/A,FALSE,"PMTABB";#N/A,#N/A,FALSE,"PMTABB"}</definedName>
    <definedName name="__h2"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_h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_h5" localSheetId="11" hidden="1">{#N/A,"DR",FALSE,"increm pf";#N/A,"MAMSI",FALSE,"increm pf";#N/A,"MAXI",FALSE,"increm pf";#N/A,"PCAM",FALSE,"increm pf";#N/A,"PHSV",FALSE,"increm pf";#N/A,"SIE",FALSE,"increm pf"}</definedName>
    <definedName name="__h5" hidden="1">{#N/A,"DR",FALSE,"increm pf";#N/A,"MAMSI",FALSE,"increm pf";#N/A,"MAXI",FALSE,"increm pf";#N/A,"PCAM",FALSE,"increm pf";#N/A,"PHSV",FALSE,"increm pf";#N/A,"SIE",FALSE,"increm pf"}</definedName>
    <definedName name="__h6"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_h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_hod2" localSheetId="11" hidden="1">{#N/A,#N/A,FALSE,"TS";#N/A,#N/A,FALSE,"Combo";#N/A,#N/A,FALSE,"FAIR";#N/A,#N/A,FALSE,"RBC";#N/A,#N/A,FALSE,"xxxx";#N/A,#N/A,FALSE,"A_D";#N/A,#N/A,FALSE,"WACC";#N/A,#N/A,FALSE,"DCF";#N/A,#N/A,FALSE,"LBO";#N/A,#N/A,FALSE,"AcqMults";#N/A,#N/A,FALSE,"CompMults"}</definedName>
    <definedName name="__hod2" hidden="1">{#N/A,#N/A,FALSE,"TS";#N/A,#N/A,FALSE,"Combo";#N/A,#N/A,FALSE,"FAIR";#N/A,#N/A,FALSE,"RBC";#N/A,#N/A,FALSE,"xxxx";#N/A,#N/A,FALSE,"A_D";#N/A,#N/A,FALSE,"WACC";#N/A,#N/A,FALSE,"DCF";#N/A,#N/A,FALSE,"LBO";#N/A,#N/A,FALSE,"AcqMults";#N/A,#N/A,FALSE,"CompMults"}</definedName>
    <definedName name="_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I2" localSheetId="4" hidden="1">{"PVGraph2",#N/A,FALSE,"PV Data"}</definedName>
    <definedName name="__I2" localSheetId="11" hidden="1">{"PVGraph2",#N/A,FALSE,"PV Data"}</definedName>
    <definedName name="__I2" hidden="1">{"PVGraph2",#N/A,FALSE,"PV Data"}</definedName>
    <definedName name="__I3" localSheetId="4" hidden="1">{"PVGraph2",#N/A,FALSE,"PV Data"}</definedName>
    <definedName name="__I3" localSheetId="11" hidden="1">{"PVGraph2",#N/A,FALSE,"PV Data"}</definedName>
    <definedName name="__I3" hidden="1">{"PVGraph2",#N/A,FALSE,"PV Data"}</definedName>
    <definedName name="__ibo2" localSheetId="11" hidden="1">{#N/A,#N/A,FALSE,"Summary";#N/A,#N/A,FALSE,"Projections";#N/A,#N/A,FALSE,"Mkt Mults";#N/A,#N/A,FALSE,"DCF";#N/A,#N/A,FALSE,"Accr Dil";#N/A,#N/A,FALSE,"PIC LBO";#N/A,#N/A,FALSE,"MULT10_4";#N/A,#N/A,FALSE,"CBI LBO"}</definedName>
    <definedName name="__ibo2" hidden="1">{#N/A,#N/A,FALSE,"Summary";#N/A,#N/A,FALSE,"Projections";#N/A,#N/A,FALSE,"Mkt Mults";#N/A,#N/A,FALSE,"DCF";#N/A,#N/A,FALSE,"Accr Dil";#N/A,#N/A,FALSE,"PIC LBO";#N/A,#N/A,FALSE,"MULT10_4";#N/A,#N/A,FALSE,"CBI LBO"}</definedName>
    <definedName name="__IntlFixup">TRUE</definedName>
    <definedName name="__IntlFixupTable" hidden="1">#REF!</definedName>
    <definedName name="__jax4" localSheetId="11" hidden="1">{"Summary analysis",#N/A,FALSE,"Total";"OCPH analysis",#N/A,FALSE,"Total";"detail analysis",#N/A,FALSE,"Total"}</definedName>
    <definedName name="__jax4" hidden="1">{"Summary analysis",#N/A,FALSE,"Total";"OCPH analysis",#N/A,FALSE,"Total";"detail analysis",#N/A,FALSE,"Total"}</definedName>
    <definedName name="_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key1">#REF!</definedName>
    <definedName name="__key2" localSheetId="19" hidden="1">#REF!</definedName>
    <definedName name="__key2" hidden="1">#REF!</definedName>
    <definedName name="__key2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l"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l"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l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l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mfg2" localSheetId="4" hidden="1">{"PAGE 1",#N/A,FALSE,"WEST_OT"}</definedName>
    <definedName name="__mfg2" localSheetId="11" hidden="1">{"PAGE 1",#N/A,FALSE,"WEST_OT"}</definedName>
    <definedName name="__mfg2" hidden="1">{"PAGE 1",#N/A,FALSE,"WEST_OT"}</definedName>
    <definedName name="__mfg3" localSheetId="4" hidden="1">{"PAGE 1",#N/A,FALSE,"WEST_OT"}</definedName>
    <definedName name="__mfg3" localSheetId="11" hidden="1">{"PAGE 1",#N/A,FALSE,"WEST_OT"}</definedName>
    <definedName name="__mfg3" hidden="1">{"PAGE 1",#N/A,FALSE,"WEST_OT"}</definedName>
    <definedName name="__mfg4" localSheetId="4" hidden="1">{"PAGE 1",#N/A,FALSE,"WEST_OT"}</definedName>
    <definedName name="__mfg4" localSheetId="11" hidden="1">{"PAGE 1",#N/A,FALSE,"WEST_OT"}</definedName>
    <definedName name="__mfg4" hidden="1">{"PAGE 1",#N/A,FALSE,"WEST_OT"}</definedName>
    <definedName name="__mfg5" localSheetId="4" hidden="1">{"PAGE 1",#N/A,FALSE,"WEST_OT"}</definedName>
    <definedName name="__mfg5" localSheetId="11" hidden="1">{"PAGE 1",#N/A,FALSE,"WEST_OT"}</definedName>
    <definedName name="__mfg5" hidden="1">{"PAGE 1",#N/A,FALSE,"WEST_OT"}</definedName>
    <definedName name="__mp2" localSheetId="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_1" localSheetId="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2_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ty1" localSheetId="11" hidden="1">{#N/A,#N/A,TRUE,"2432"}</definedName>
    <definedName name="__mty1" hidden="1">{#N/A,#N/A,TRUE,"2432"}</definedName>
    <definedName name="__new1" localSheetId="4" hidden="1">{#N/A,#N/A,FALSE,"Pharm";#N/A,#N/A,FALSE,"WWCM"}</definedName>
    <definedName name="__new1" localSheetId="11" hidden="1">{#N/A,#N/A,FALSE,"Pharm";#N/A,#N/A,FALSE,"WWCM"}</definedName>
    <definedName name="__new1" hidden="1">{#N/A,#N/A,FALSE,"Pharm";#N/A,#N/A,FALSE,"WWCM"}</definedName>
    <definedName name="__new1_1" localSheetId="4" hidden="1">{#N/A,#N/A,FALSE,"Pharm";#N/A,#N/A,FALSE,"WWCM"}</definedName>
    <definedName name="__new1_1" localSheetId="11" hidden="1">{#N/A,#N/A,FALSE,"Pharm";#N/A,#N/A,FALSE,"WWCM"}</definedName>
    <definedName name="__new1_1" hidden="1">{#N/A,#N/A,FALSE,"Pharm";#N/A,#N/A,FALSE,"WWCM"}</definedName>
    <definedName name="__NEW2" localSheetId="11" hidden="1">{#N/A,#N/A,FALSE,"YTD"}</definedName>
    <definedName name="__NEW2" hidden="1">{#N/A,#N/A,FALSE,"YTD"}</definedName>
    <definedName name="__new2_1" localSheetId="11" hidden="1">{"INTRON98",#N/A,FALSE,"REVCDLR";"MERCK98",#N/A,FALSE,"REVCDLR";"SKB98",#N/A,FALSE,"REVCDLR"}</definedName>
    <definedName name="__new2_1" hidden="1">{"INTRON98",#N/A,FALSE,"REVCDLR";"MERCK98",#N/A,FALSE,"REVCDLR";"SKB98",#N/A,FALSE,"REVCDLR"}</definedName>
    <definedName name="__new3" localSheetId="11" hidden="1">{#N/A,#N/A,FALSE,"YTD"}</definedName>
    <definedName name="__new3" hidden="1">{#N/A,#N/A,FALSE,"YTD"}</definedName>
    <definedName name="__NEW6" localSheetId="11" hidden="1">{#N/A,#N/A,FALSE,"YTD"}</definedName>
    <definedName name="__NEW6" hidden="1">{#N/A,#N/A,FALSE,"YTD"}</definedName>
    <definedName name="__NOI2" localSheetId="11" hidden="1">{#N/A,#N/A,FALSE,"NOI"}</definedName>
    <definedName name="__NOI2" hidden="1">{#N/A,#N/A,FALSE,"NOI"}</definedName>
    <definedName name="__non5" localSheetId="4">{"Client Name or Project Name"}</definedName>
    <definedName name="__non5" localSheetId="11">{"Client Name or Project Name"}</definedName>
    <definedName name="__non5">{"Client Name or Project Name"}</definedName>
    <definedName name="__NYI2" localSheetId="11" hidden="1">{#N/A,#N/A,FALSE,"NYI"}</definedName>
    <definedName name="__NYI2" hidden="1">{#N/A,#N/A,FALSE,"NYI"}</definedName>
    <definedName name="__o1" localSheetId="4" hidden="1">{#N/A,#N/A,FALSE,"SUMMARY";#N/A,#N/A,FALSE,"mcsh";#N/A,#N/A,FALSE,"vol&amp;rev";#N/A,#N/A,FALSE,"wkgcap";#N/A,#N/A,FALSE,"DEPR&amp;DT";#N/A,#N/A,FALSE,"ASSETS";#N/A,#N/A,FALSE,"NI&amp;OTH&amp;DIV";#N/A,#N/A,FALSE,"CASHFLOW";#N/A,#N/A,FALSE,"CAPEMPL";#N/A,#N/A,FALSE,"ROCE"}</definedName>
    <definedName name="__o1" localSheetId="11"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OK2" localSheetId="11" hidden="1">{#N/A,#N/A,FALSE,"Cover";#N/A,#N/A,FALSE,"LUMI";#N/A,#N/A,FALSE,"COMD";#N/A,#N/A,FALSE,"Valuation";#N/A,#N/A,FALSE,"Assumptions";#N/A,#N/A,FALSE,"Pooling";#N/A,#N/A,FALSE,"BalanceSheet"}</definedName>
    <definedName name="__OK2" hidden="1">{#N/A,#N/A,FALSE,"Cover";#N/A,#N/A,FALSE,"LUMI";#N/A,#N/A,FALSE,"COMD";#N/A,#N/A,FALSE,"Valuation";#N/A,#N/A,FALSE,"Assumptions";#N/A,#N/A,FALSE,"Pooling";#N/A,#N/A,FALSE,"BalanceSheet"}</definedName>
    <definedName name="__OLD2" hidden="1">#REF!</definedName>
    <definedName name="__OMM2"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2"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2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2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5"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5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5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6"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6"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6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6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p2" localSheetId="19">#REF!</definedName>
    <definedName name="__op2">#REF!</definedName>
    <definedName name="__OSX2" localSheetId="11" hidden="1">{"Area1",#N/A,FALSE,"OREWACC";"Area2",#N/A,FALSE,"OREWACC"}</definedName>
    <definedName name="__OSX2" hidden="1">{"Area1",#N/A,FALSE,"OREWACC";"Area2",#N/A,FALSE,"OREWACC"}</definedName>
    <definedName name="__PAY1">#REF!</definedName>
    <definedName name="__PAY2">#REF!</definedName>
    <definedName name="__PL2"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2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2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4" localSheetId="11" hidden="1">{#N/A,#N/A,FALSE,"Report Data";#N/A,#N/A,FALSE,"COMP POOL";#N/A,#N/A,FALSE,"COMP POOL NB95";#N/A,#N/A,FALSE,"COMP POOL NB94"}</definedName>
    <definedName name="__PL4" hidden="1">{#N/A,#N/A,FALSE,"Report Data";#N/A,#N/A,FALSE,"COMP POOL";#N/A,#N/A,FALSE,"COMP POOL NB95";#N/A,#N/A,FALSE,"COMP POOL NB94"}</definedName>
    <definedName name="__PL4_1" localSheetId="11" hidden="1">{#N/A,#N/A,FALSE,"Report Data";#N/A,#N/A,FALSE,"COMP POOL";#N/A,#N/A,FALSE,"COMP POOL NB95";#N/A,#N/A,FALSE,"COMP POOL NB94"}</definedName>
    <definedName name="__PL4_1" hidden="1">{#N/A,#N/A,FALSE,"Report Data";#N/A,#N/A,FALSE,"COMP POOL";#N/A,#N/A,FALSE,"COMP POOL NB95";#N/A,#N/A,FALSE,"COMP POOL NB94"}</definedName>
    <definedName name="__PL5"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5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5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RN2" localSheetId="11" hidden="1">{"adj95mult",#N/A,FALSE,"COMPCO";"adj95est",#N/A,FALSE,"COMPCO"}</definedName>
    <definedName name="__PRN2" hidden="1">{"adj95mult",#N/A,FALSE,"COMPCO";"adj95est",#N/A,FALSE,"COMPCO"}</definedName>
    <definedName name="__Q2" localSheetId="11" hidden="1">{#N/A,#N/A,FALSE,"UNIT";#N/A,#N/A,FALSE,"UNIT";#N/A,#N/A,FALSE,"계정"}</definedName>
    <definedName name="__Q2" hidden="1">{#N/A,#N/A,FALSE,"UNIT";#N/A,#N/A,FALSE,"UNIT";#N/A,#N/A,FALSE,"계정"}</definedName>
    <definedName name="__Q2_1" localSheetId="11" hidden="1">{#N/A,#N/A,FALSE,"UNIT";#N/A,#N/A,FALSE,"UNIT";#N/A,#N/A,FALSE,"계정"}</definedName>
    <definedName name="__Q2_1" hidden="1">{#N/A,#N/A,FALSE,"UNIT";#N/A,#N/A,FALSE,"UNIT";#N/A,#N/A,FALSE,"계정"}</definedName>
    <definedName name="__q3" hidden="1">#REF!</definedName>
    <definedName name="__qw2" localSheetId="4" hidden="1">{0,0,0,0;0,0,0,0;0,0,0,0;0,0,0,0;0,0,0,0;0,0,0,0}</definedName>
    <definedName name="__qw2" localSheetId="11" hidden="1">{0,0,0,0;0,0,0,0;0,0,0,0;0,0,0,0;0,0,0,0;0,0,0,0}</definedName>
    <definedName name="__qw2" hidden="1">{0,0,0,0;0,0,0,0;0,0,0,0;0,0,0,0;0,0,0,0;0,0,0,0}</definedName>
    <definedName name="__qw2_1" localSheetId="4" hidden="1">{0,0,0,0;0,0,0,0;0,0,0,0;0,0,0,0;0,0,0,0;0,0,0,0}</definedName>
    <definedName name="__qw2_1" localSheetId="11" hidden="1">{0,0,0,0;0,0,0,0;0,0,0,0;0,0,0,0;0,0,0,0;0,0,0,0}</definedName>
    <definedName name="__qw2_1" hidden="1">{0,0,0,0;0,0,0,0;0,0,0,0;0,0,0,0;0,0,0,0;0,0,0,0}</definedName>
    <definedName name="__qw2_3" localSheetId="4">{0,0,0,0;0,0,0,0;0,0,0,0;0,0,0,0;0,0,0,0;0,0,0,0}</definedName>
    <definedName name="__qw2_3" localSheetId="11">{0,0,0,0;0,0,0,0;0,0,0,0;0,0,0,0;0,0,0,0;0,0,0,0}</definedName>
    <definedName name="__qw2_3">{0,0,0,0;0,0,0,0;0,0,0,0;0,0,0,0;0,0,0,0;0,0,0,0}</definedName>
    <definedName name="__R">"Formula fixed. Name can be deleted."</definedName>
    <definedName name="__r_1" localSheetId="4" hidden="1">{#N/A,#N/A,FALSE,"Pharm";#N/A,#N/A,FALSE,"WWCM"}</definedName>
    <definedName name="__r_1" localSheetId="11" hidden="1">{#N/A,#N/A,FALSE,"Pharm";#N/A,#N/A,FALSE,"WWCM"}</definedName>
    <definedName name="__r_1" hidden="1">{#N/A,#N/A,FALSE,"Pharm";#N/A,#N/A,FALSE,"WWCM"}</definedName>
    <definedName name="__REC1">#REF!</definedName>
    <definedName name="__REC2">#REF!</definedName>
    <definedName name="__REV4">#REF!</definedName>
    <definedName name="__RLB1" localSheetId="11" hidden="1">{#N/A,#N/A,FALSE,"plan";#N/A,#N/A,FALSE,"history";#N/A,#N/A,FALSE,"Prodinv";#N/A,#N/A,FALSE,"HISTGRAPH"}</definedName>
    <definedName name="__RLB1" hidden="1">{#N/A,#N/A,FALSE,"plan";#N/A,#N/A,FALSE,"history";#N/A,#N/A,FALSE,"Prodinv";#N/A,#N/A,FALSE,"HISTGRAPH"}</definedName>
    <definedName name="__RLB1_1" localSheetId="11" hidden="1">{#N/A,#N/A,FALSE,"plan";#N/A,#N/A,FALSE,"history";#N/A,#N/A,FALSE,"Prodinv";#N/A,#N/A,FALSE,"HISTGRAPH"}</definedName>
    <definedName name="__RLB1_1" hidden="1">{#N/A,#N/A,FALSE,"plan";#N/A,#N/A,FALSE,"history";#N/A,#N/A,FALSE,"Prodinv";#N/A,#N/A,FALSE,"HISTGRAPH"}</definedName>
    <definedName name="__rod1" localSheetId="11" hidden="1">{#N/A,#N/A,FALSE,"Projections";#N/A,#N/A,FALSE,"Multiples Valuation";#N/A,#N/A,FALSE,"LBO";#N/A,#N/A,FALSE,"Multiples_Sensitivity";#N/A,#N/A,FALSE,"Summary"}</definedName>
    <definedName name="__rod1" hidden="1">{#N/A,#N/A,FALSE,"Projections";#N/A,#N/A,FALSE,"Multiples Valuation";#N/A,#N/A,FALSE,"LBO";#N/A,#N/A,FALSE,"Multiples_Sensitivity";#N/A,#N/A,FALSE,"Summary"}</definedName>
    <definedName name="_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rt1" localSheetId="4" hidden="1">{#N/A,#N/A,FALSE,"BS";#N/A,#N/A,FALSE,"IS";#N/A,#N/A,FALSE,"ISYTD";#N/A,#N/A,FALSE,"ARINV";#N/A,#N/A,FALSE,"PPD";#N/A,#N/A,FALSE,"FA";#N/A,#N/A,FALSE,"CAPEXP";#N/A,#N/A,FALSE,"INCTAX";#N/A,#N/A,FALSE,"DEBT";#N/A,#N/A,FALSE,"CFMTH"}</definedName>
    <definedName name="__rt1" localSheetId="11" hidden="1">{#N/A,#N/A,FALSE,"BS";#N/A,#N/A,FALSE,"IS";#N/A,#N/A,FALSE,"ISYTD";#N/A,#N/A,FALSE,"ARINV";#N/A,#N/A,FALSE,"PPD";#N/A,#N/A,FALSE,"FA";#N/A,#N/A,FALSE,"CAPEXP";#N/A,#N/A,FALSE,"INCTAX";#N/A,#N/A,FALSE,"DEBT";#N/A,#N/A,FALSE,"CFMTH"}</definedName>
    <definedName name="__rt1" hidden="1">{#N/A,#N/A,FALSE,"BS";#N/A,#N/A,FALSE,"IS";#N/A,#N/A,FALSE,"ISYTD";#N/A,#N/A,FALSE,"ARINV";#N/A,#N/A,FALSE,"PPD";#N/A,#N/A,FALSE,"FA";#N/A,#N/A,FALSE,"CAPEXP";#N/A,#N/A,FALSE,"INCTAX";#N/A,#N/A,FALSE,"DEBT";#N/A,#N/A,FALSE,"CFMTH"}</definedName>
    <definedName name="__s1" hidden="1">#REF!</definedName>
    <definedName name="__s1_1" localSheetId="11" hidden="1">{"LICENSEE SALES",#N/A,FALSE,"LICENSEE8_13_97";"Sales and royalties",#N/A,FALSE,"LICENSEE8_13_97";"sales summary",#N/A,FALSE,"LICENSEE8_13_97";"royalty plan",#N/A,FALSE,"8_14_97lrp"}</definedName>
    <definedName name="__s1_1" hidden="1">{"LICENSEE SALES",#N/A,FALSE,"LICENSEE8_13_97";"Sales and royalties",#N/A,FALSE,"LICENSEE8_13_97";"sales summary",#N/A,FALSE,"LICENSEE8_13_97";"royalty plan",#N/A,FALSE,"8_14_97lrp"}</definedName>
    <definedName name="__s2" hidden="1">#REF!</definedName>
    <definedName name="__s3" hidden="1">#REF!</definedName>
    <definedName name="__s4" hidden="1">#REF!</definedName>
    <definedName name="__s5" hidden="1">#REF!</definedName>
    <definedName name="__s6" hidden="1">#REF!</definedName>
    <definedName name="__SAI2">#REF!</definedName>
    <definedName name="__sec3" hidden="1">#REF!</definedName>
    <definedName name="__sky2" localSheetId="11" hidden="1">{"Summary analysis",#N/A,FALSE,"Total";"OCPH analysis",#N/A,FALSE,"Total";"detail analysis",#N/A,FALSE,"Total"}</definedName>
    <definedName name="__sky2" hidden="1">{"Summary analysis",#N/A,FALSE,"Total";"OCPH analysis",#N/A,FALSE,"Total";"detail analysis",#N/A,FALSE,"Total"}</definedName>
    <definedName name="__sort">#REF!</definedName>
    <definedName name="__sww2" localSheetId="4">{"bbtday",#N/A,FALSE,"ban0930";"banksday",#N/A,FALSE,"ban0930";"compday",#N/A,FALSE,"ban0930"}</definedName>
    <definedName name="__sww2" localSheetId="11">{"bbtday",#N/A,FALSE,"ban0930";"banksday",#N/A,FALSE,"ban0930";"compday",#N/A,FALSE,"ban0930"}</definedName>
    <definedName name="__sww2">{"bbtday",#N/A,FALSE,"ban0930";"banksday",#N/A,FALSE,"ban0930";"compday",#N/A,FALSE,"ban0930"}</definedName>
    <definedName name="__t1" localSheetId="15" hidden="1">{"bs",#N/A,FALSE,"SCF"}</definedName>
    <definedName name="__t1" localSheetId="11" hidden="1">{"bs",#N/A,FALSE,"SCF"}</definedName>
    <definedName name="__t1" hidden="1">{"bs",#N/A,FALSE,"SCF"}</definedName>
    <definedName name="__T123456" localSheetId="15" hidden="1">{"COUNT",#N/A,FALSE,"AB"}</definedName>
    <definedName name="__T123456" localSheetId="11" hidden="1">{"COUNT",#N/A,FALSE,"AB"}</definedName>
    <definedName name="__T123456" hidden="1">{"COUNT",#N/A,FALSE,"AB"}</definedName>
    <definedName name="__T12347" localSheetId="11" hidden="1">{"COUNT",#N/A,FALSE,"AB"}</definedName>
    <definedName name="__T12347" hidden="1">{"COUNT",#N/A,FALSE,"AB"}</definedName>
    <definedName name="_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AB1">#REF!</definedName>
    <definedName name="__TAB2">#REF!</definedName>
    <definedName name="__TAB3">#REF!</definedName>
    <definedName name="__TAB4">#REF!</definedName>
    <definedName name="__TAB5">#REF!</definedName>
    <definedName name="__TAX1">#REF!</definedName>
    <definedName name="__TAX5" localSheetId="19">#REF!</definedName>
    <definedName name="__TAX5">#REF!</definedName>
    <definedName name="__tb2" hidden="1">#N/A</definedName>
    <definedName name="__Tes6" localSheetId="15" hidden="1">{"'SIVA Pricing Model'!$A$1:$F$39"}</definedName>
    <definedName name="__Tes6" localSheetId="11" hidden="1">{"'SIVA Pricing Model'!$A$1:$F$39"}</definedName>
    <definedName name="__Tes6" hidden="1">{"'SIVA Pricing Model'!$A$1:$F$39"}</definedName>
    <definedName name="__tm1" localSheetId="4" hidden="1">{#N/A,#N/A,FALSE,"Pharm";#N/A,#N/A,FALSE,"WWCM"}</definedName>
    <definedName name="__tm1" localSheetId="11" hidden="1">{#N/A,#N/A,FALSE,"Pharm";#N/A,#N/A,FALSE,"WWCM"}</definedName>
    <definedName name="__tm1" hidden="1">{#N/A,#N/A,FALSE,"Pharm";#N/A,#N/A,FALSE,"WWCM"}</definedName>
    <definedName name="__tm1_1" localSheetId="4" hidden="1">{#N/A,#N/A,FALSE,"Pharm";#N/A,#N/A,FALSE,"WWCM"}</definedName>
    <definedName name="__tm1_1" localSheetId="11" hidden="1">{#N/A,#N/A,FALSE,"Pharm";#N/A,#N/A,FALSE,"WWCM"}</definedName>
    <definedName name="__tm1_1" hidden="1">{#N/A,#N/A,FALSE,"Pharm";#N/A,#N/A,FALSE,"WWCM"}</definedName>
    <definedName name="__TN01" localSheetId="11"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__TN01"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__TN01_1" localSheetId="11"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__TN01_1"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__TOG1" localSheetId="19">#REF!</definedName>
    <definedName name="__TOG1">#REF!</definedName>
    <definedName name="__TOG2" localSheetId="19">#REF!</definedName>
    <definedName name="__TOG2">#REF!</definedName>
    <definedName name="__TOG3" localSheetId="19">#REF!</definedName>
    <definedName name="__TOG3">#REF!</definedName>
    <definedName name="__TOG4" localSheetId="19">#REF!</definedName>
    <definedName name="__TOG4">#REF!</definedName>
    <definedName name="__top15" localSheetId="11" hidden="1">{#N/A,#N/A,TRUE,"Funnel";#N/A,#N/A,TRUE,"FunnelMatrix"}</definedName>
    <definedName name="__top15" hidden="1">{#N/A,#N/A,TRUE,"Funnel";#N/A,#N/A,TRUE,"FunnelMatrix"}</definedName>
    <definedName name="__top15_1" localSheetId="11" hidden="1">{#N/A,#N/A,TRUE,"Funnel";#N/A,#N/A,TRUE,"FunnelMatrix"}</definedName>
    <definedName name="__top15_1" hidden="1">{#N/A,#N/A,TRUE,"Funnel";#N/A,#N/A,TRUE,"FunnelMatrix"}</definedName>
    <definedName name="__V4" localSheetId="1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__V4"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__var3" localSheetId="4" hidden="1">{"'777'!$A$1:$H$41"}</definedName>
    <definedName name="__var3" localSheetId="11" hidden="1">{"'777'!$A$1:$H$41"}</definedName>
    <definedName name="__var3" hidden="1">{"'777'!$A$1:$H$41"}</definedName>
    <definedName name="_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ver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ver1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ver1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vvv1" localSheetId="4">{"bbtday",#N/A,FALSE,"ban0930";"banksday",#N/A,FALSE,"ban0930";"compday",#N/A,FALSE,"ban0930"}</definedName>
    <definedName name="__vvv1" localSheetId="11">{"bbtday",#N/A,FALSE,"ban0930";"banksday",#N/A,FALSE,"ban0930";"compday",#N/A,FALSE,"ban0930"}</definedName>
    <definedName name="__vvv1">{"bbtday",#N/A,FALSE,"ban0930";"banksday",#N/A,FALSE,"ban0930";"compday",#N/A,FALSE,"ban0930"}</definedName>
    <definedName name="__vvv2" localSheetId="4">{"bbtday",#N/A,FALSE,"ban0930";"banksday",#N/A,FALSE,"ban0930";"compday",#N/A,FALSE,"ban0930"}</definedName>
    <definedName name="__vvv2" localSheetId="11">{"bbtday",#N/A,FALSE,"ban0930";"banksday",#N/A,FALSE,"ban0930";"compday",#N/A,FALSE,"ban0930"}</definedName>
    <definedName name="__vvv2">{"bbtday",#N/A,FALSE,"ban0930";"banksday",#N/A,FALSE,"ban0930";"compday",#N/A,FALSE,"ban0930"}</definedName>
    <definedName name="__w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2" localSheetId="4" hidden="1">{"PVGraph2",#N/A,FALSE,"PV Data"}</definedName>
    <definedName name="__w2" localSheetId="11" hidden="1">{"PVGraph2",#N/A,FALSE,"PV Data"}</definedName>
    <definedName name="__w2" hidden="1">{"PVGraph2",#N/A,FALSE,"PV Data"}</definedName>
    <definedName name="__w3" localSheetId="4" hidden="1">{"PVGraph2",#N/A,FALSE,"PV Data"}</definedName>
    <definedName name="__w3" localSheetId="11" hidden="1">{"PVGraph2",#N/A,FALSE,"PV Data"}</definedName>
    <definedName name="__w3" hidden="1">{"PVGraph2",#N/A,FALSE,"PV Data"}</definedName>
    <definedName name="__wk01">#REF!</definedName>
    <definedName name="__WR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WR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wrn1" localSheetId="4" hidden="1">{#N/A,#N/A,FALSE,"SUMMARY";#N/A,#N/A,FALSE,"SUMMARY"}</definedName>
    <definedName name="__wrn1" localSheetId="11" hidden="1">{#N/A,#N/A,FALSE,"SUMMARY";#N/A,#N/A,FALSE,"SUMMARY"}</definedName>
    <definedName name="__wrn1" hidden="1">{#N/A,#N/A,FALSE,"SUMMARY";#N/A,#N/A,FALSE,"SUMMARY"}</definedName>
    <definedName name="__wrn2" localSheetId="4" hidden="1">{#N/A,#N/A,FALSE,"ASSUMPTIONS";#N/A,#N/A,FALSE,"Valuation Summary";"page1",#N/A,FALSE,"PRESENTATION";"page2",#N/A,FALSE,"PRESENTATION";#N/A,#N/A,FALSE,"ORIGINAL_ROLLBACK"}</definedName>
    <definedName name="__wrn2" localSheetId="11" hidden="1">{#N/A,#N/A,FALSE,"ASSUMPTIONS";#N/A,#N/A,FALSE,"Valuation Summary";"page1",#N/A,FALSE,"PRESENTATION";"page2",#N/A,FALSE,"PRESENTATION";#N/A,#N/A,FALSE,"ORIGINAL_ROLLBACK"}</definedName>
    <definedName name="__wrn2" hidden="1">{#N/A,#N/A,FALSE,"ASSUMPTIONS";#N/A,#N/A,FALSE,"Valuation Summary";"page1",#N/A,FALSE,"PRESENTATION";"page2",#N/A,FALSE,"PRESENTATION";#N/A,#N/A,FALSE,"ORIGINAL_ROLLBACK"}</definedName>
    <definedName name="__wrn21" localSheetId="4" hidden="1">{"Asset Information",#N/A,FALSE,"Asset Information";"Fixed Lease Cost",#N/A,FALSE,"Asset Information";"Maintenance",#N/A,FALSE,"Asset Information";"Depreciation",#N/A,FALSE,"Asset Information"}</definedName>
    <definedName name="__wrn21" localSheetId="11" hidden="1">{"Asset Information",#N/A,FALSE,"Asset Information";"Fixed Lease Cost",#N/A,FALSE,"Asset Information";"Maintenance",#N/A,FALSE,"Asset Information";"Depreciation",#N/A,FALSE,"Asset Information"}</definedName>
    <definedName name="__wrn21" hidden="1">{"Asset Information",#N/A,FALSE,"Asset Information";"Fixed Lease Cost",#N/A,FALSE,"Asset Information";"Maintenance",#N/A,FALSE,"Asset Information";"Depreciation",#N/A,FALSE,"Asset Information"}</definedName>
    <definedName name="__wrn3" localSheetId="4" hidden="1">{#N/A,#N/A,FALSE,"ASSUMPTIONS";#N/A,#N/A,FALSE,"Valuation Summary";"page1",#N/A,FALSE,"PRESENTATION";"page2",#N/A,FALSE,"PRESENTATION";#N/A,#N/A,FALSE,"ORIGINAL_ROLLBACK"}</definedName>
    <definedName name="__wrn3" localSheetId="11"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rn9" localSheetId="11" hidden="1">{"FCB_ALL",#N/A,FALSE,"FCB"}</definedName>
    <definedName name="__wrn9" hidden="1">{"FCB_ALL",#N/A,FALSE,"FCB"}</definedName>
    <definedName name="__x1" localSheetId="4">{"compweek",#N/A,FALSE,"ban0930";"bankweek",#N/A,FALSE,"ban0930"}</definedName>
    <definedName name="__x1" localSheetId="11">{"compweek",#N/A,FALSE,"ban0930";"bankweek",#N/A,FALSE,"ban0930"}</definedName>
    <definedName name="__x1">{"compweek",#N/A,FALSE,"ban0930";"bankweek",#N/A,FALSE,"ban0930"}</definedName>
    <definedName name="__X2" localSheetId="4" hidden="1">{#N/A,#N/A,FALSE,"Other";#N/A,#N/A,FALSE,"Ace";#N/A,#N/A,FALSE,"Derm"}</definedName>
    <definedName name="__X2" localSheetId="11" hidden="1">{#N/A,#N/A,FALSE,"Other";#N/A,#N/A,FALSE,"Ace";#N/A,#N/A,FALSE,"Derm"}</definedName>
    <definedName name="__X2" hidden="1">{#N/A,#N/A,FALSE,"Other";#N/A,#N/A,FALSE,"Ace";#N/A,#N/A,FALSE,"Derm"}</definedName>
    <definedName name="__X2_1" localSheetId="4" hidden="1">{#N/A,#N/A,FALSE,"Other";#N/A,#N/A,FALSE,"Ace";#N/A,#N/A,FALSE,"Derm"}</definedName>
    <definedName name="__X2_1" localSheetId="11" hidden="1">{#N/A,#N/A,FALSE,"Other";#N/A,#N/A,FALSE,"Ace";#N/A,#N/A,FALSE,"Derm"}</definedName>
    <definedName name="__X2_1" hidden="1">{#N/A,#N/A,FALSE,"Other";#N/A,#N/A,FALSE,"Ace";#N/A,#N/A,FALSE,"Derm"}</definedName>
    <definedName name="__X2002" localSheetId="4" hidden="1">{"Weekly",#N/A,FALSE,"Cash Projection";"Months",#N/A,FALSE,"Cash Projection"}</definedName>
    <definedName name="__X2002" localSheetId="11" hidden="1">{"Weekly",#N/A,FALSE,"Cash Projection";"Months",#N/A,FALSE,"Cash Projection"}</definedName>
    <definedName name="__X2002" hidden="1">{"Weekly",#N/A,FALSE,"Cash Projection";"Months",#N/A,FALSE,"Cash Projection"}</definedName>
    <definedName name="__X2002_1" localSheetId="4" hidden="1">{"Weekly",#N/A,FALSE,"Cash Projection";"Months",#N/A,FALSE,"Cash Projection"}</definedName>
    <definedName name="__X2002_1" localSheetId="11" hidden="1">{"Weekly",#N/A,FALSE,"Cash Projection";"Months",#N/A,FALSE,"Cash Projection"}</definedName>
    <definedName name="__X2002_1" hidden="1">{"Weekly",#N/A,FALSE,"Cash Projection";"Months",#N/A,FALSE,"Cash Projection"}</definedName>
    <definedName name="__X2002_1_1" localSheetId="4" hidden="1">{"Weekly",#N/A,FALSE,"Cash Projection";"Months",#N/A,FALSE,"Cash Projection"}</definedName>
    <definedName name="__X2002_1_1" localSheetId="11" hidden="1">{"Weekly",#N/A,FALSE,"Cash Projection";"Months",#N/A,FALSE,"Cash Projection"}</definedName>
    <definedName name="__X2002_1_1" hidden="1">{"Weekly",#N/A,FALSE,"Cash Projection";"Months",#N/A,FALSE,"Cash Projection"}</definedName>
    <definedName name="__X2002_1_1_2" localSheetId="4" hidden="1">{"Weekly",#N/A,FALSE,"Cash Projection";"Months",#N/A,FALSE,"Cash Projection"}</definedName>
    <definedName name="__X2002_1_1_2" localSheetId="11" hidden="1">{"Weekly",#N/A,FALSE,"Cash Projection";"Months",#N/A,FALSE,"Cash Projection"}</definedName>
    <definedName name="__X2002_1_1_2" hidden="1">{"Weekly",#N/A,FALSE,"Cash Projection";"Months",#N/A,FALSE,"Cash Projection"}</definedName>
    <definedName name="__X2002_1_3" localSheetId="4" hidden="1">{"Weekly",#N/A,FALSE,"Cash Projection";"Months",#N/A,FALSE,"Cash Projection"}</definedName>
    <definedName name="__X2002_1_3" localSheetId="11" hidden="1">{"Weekly",#N/A,FALSE,"Cash Projection";"Months",#N/A,FALSE,"Cash Projection"}</definedName>
    <definedName name="__X2002_1_3" hidden="1">{"Weekly",#N/A,FALSE,"Cash Projection";"Months",#N/A,FALSE,"Cash Projection"}</definedName>
    <definedName name="__X2002_2" localSheetId="4" hidden="1">{"Weekly",#N/A,FALSE,"Cash Projection";"Months",#N/A,FALSE,"Cash Projection"}</definedName>
    <definedName name="__X2002_2" localSheetId="11" hidden="1">{"Weekly",#N/A,FALSE,"Cash Projection";"Months",#N/A,FALSE,"Cash Projection"}</definedName>
    <definedName name="__X2002_2" hidden="1">{"Weekly",#N/A,FALSE,"Cash Projection";"Months",#N/A,FALSE,"Cash Projection"}</definedName>
    <definedName name="__X2002_2_2" localSheetId="4" hidden="1">{"Weekly",#N/A,FALSE,"Cash Projection";"Months",#N/A,FALSE,"Cash Projection"}</definedName>
    <definedName name="__X2002_2_2" localSheetId="11" hidden="1">{"Weekly",#N/A,FALSE,"Cash Projection";"Months",#N/A,FALSE,"Cash Projection"}</definedName>
    <definedName name="__X2002_2_2" hidden="1">{"Weekly",#N/A,FALSE,"Cash Projection";"Months",#N/A,FALSE,"Cash Projection"}</definedName>
    <definedName name="__X2002_3" localSheetId="4" hidden="1">{"Weekly",#N/A,FALSE,"Cash Projection";"Months",#N/A,FALSE,"Cash Projection"}</definedName>
    <definedName name="__X2002_3" localSheetId="11" hidden="1">{"Weekly",#N/A,FALSE,"Cash Projection";"Months",#N/A,FALSE,"Cash Projection"}</definedName>
    <definedName name="__X2002_3" hidden="1">{"Weekly",#N/A,FALSE,"Cash Projection";"Months",#N/A,FALSE,"Cash Projection"}</definedName>
    <definedName name="__X2002_3_2" localSheetId="4" hidden="1">{"Weekly",#N/A,FALSE,"Cash Projection";"Months",#N/A,FALSE,"Cash Projection"}</definedName>
    <definedName name="__X2002_3_2" localSheetId="11" hidden="1">{"Weekly",#N/A,FALSE,"Cash Projection";"Months",#N/A,FALSE,"Cash Projection"}</definedName>
    <definedName name="__X2002_3_2" hidden="1">{"Weekly",#N/A,FALSE,"Cash Projection";"Months",#N/A,FALSE,"Cash Projection"}</definedName>
    <definedName name="__X2002_5" localSheetId="4" hidden="1">{"Weekly",#N/A,FALSE,"Cash Projection";"Months",#N/A,FALSE,"Cash Projection"}</definedName>
    <definedName name="__X2002_5" localSheetId="11" hidden="1">{"Weekly",#N/A,FALSE,"Cash Projection";"Months",#N/A,FALSE,"Cash Projection"}</definedName>
    <definedName name="__X2002_5" hidden="1">{"Weekly",#N/A,FALSE,"Cash Projection";"Months",#N/A,FALSE,"Cash Projection"}</definedName>
    <definedName name="__xlcn.LinkedTable_Table21" hidden="1">#REF!</definedName>
    <definedName name="__xlcn.LinkedTable_Table31" hidden="1">#REF!</definedName>
    <definedName name="__xlcn.LinkedTable_Table51" hidden="1">#REF!</definedName>
    <definedName name="__xlfn.AVERAGEIF" hidden="1">#NAME?</definedName>
    <definedName name="__xlfn.BAHTTEXT" hidden="1">#NAME?</definedName>
    <definedName name="__xlfn.COUNTIFS" hidden="1">#NAME?</definedName>
    <definedName name="__xlfn.IFERROR">#NAME?</definedName>
    <definedName name="__xlfn.RTD" hidden="1">#NAME?</definedName>
    <definedName name="__xlfn.SUMIFS" hidden="1">#NAME?</definedName>
    <definedName name="__xx1" localSheetId="4" hidden="1">{#N/A,#N/A,FALSE,"CMN_FE"}</definedName>
    <definedName name="__xx1" localSheetId="11" hidden="1">{#N/A,#N/A,FALSE,"CMN_FE"}</definedName>
    <definedName name="__xx1" hidden="1">{#N/A,#N/A,FALSE,"CMN_FE"}</definedName>
    <definedName name="__xz4" localSheetId="4" hidden="1">{0,0,0,0;0,0,0,0;0,0,0,0;0,0,0,0;0,0,0,0;0,0,0,0}</definedName>
    <definedName name="__xz4" localSheetId="11" hidden="1">{0,0,0,0;0,0,0,0;0,0,0,0;0,0,0,0;0,0,0,0;0,0,0,0}</definedName>
    <definedName name="__xz4" hidden="1">{0,0,0,0;0,0,0,0;0,0,0,0;0,0,0,0;0,0,0,0;0,0,0,0}</definedName>
    <definedName name="__xz4_1" localSheetId="4" hidden="1">{0,0,0,0;0,0,0,0;0,0,0,0;0,0,0,0;0,0,0,0;0,0,0,0}</definedName>
    <definedName name="__xz4_1" localSheetId="11" hidden="1">{0,0,0,0;0,0,0,0;0,0,0,0;0,0,0,0;0,0,0,0;0,0,0,0}</definedName>
    <definedName name="__xz4_1" hidden="1">{0,0,0,0;0,0,0,0;0,0,0,0;0,0,0,0;0,0,0,0;0,0,0,0}</definedName>
    <definedName name="__xz4_3" localSheetId="4">{0,0,0,0;0,0,0,0;0,0,0,0;0,0,0,0;0,0,0,0;0,0,0,0}</definedName>
    <definedName name="__xz4_3" localSheetId="11">{0,0,0,0;0,0,0,0;0,0,0,0;0,0,0,0;0,0,0,0;0,0,0,0}</definedName>
    <definedName name="__xz4_3">{0,0,0,0;0,0,0,0;0,0,0,0;0,0,0,0;0,0,0,0;0,0,0,0}</definedName>
    <definedName name="__y1" localSheetId="4">{"bbtday",#N/A,FALSE,"ban0930";"banksday",#N/A,FALSE,"ban0930";"compday",#N/A,FALSE,"ban0930"}</definedName>
    <definedName name="__y1" localSheetId="11">{"bbtday",#N/A,FALSE,"ban0930";"banksday",#N/A,FALSE,"ban0930";"compday",#N/A,FALSE,"ban0930"}</definedName>
    <definedName name="__y1">{"bbtday",#N/A,FALSE,"ban0930";"banksday",#N/A,FALSE,"ban0930";"compday",#N/A,FALSE,"ban0930"}</definedName>
    <definedName name="__y2" localSheetId="4" hidden="1">{"PVGraph2",#N/A,FALSE,"PV Data"}</definedName>
    <definedName name="__y2" localSheetId="11" hidden="1">{"PVGraph2",#N/A,FALSE,"PV Data"}</definedName>
    <definedName name="__y2" hidden="1">{"PVGraph2",#N/A,FALSE,"PV Data"}</definedName>
    <definedName name="__z2" localSheetId="11" hidden="1">{"Sch00",#N/A,FALSE,"1";"Contents",#N/A,FALSE,"1"}</definedName>
    <definedName name="__z2" hidden="1">{"Sch00",#N/A,FALSE,"1";"Contents",#N/A,FALSE,"1"}</definedName>
    <definedName name="__z3" localSheetId="11" hidden="1">{"Sch01",#N/A,FALSE,"2";"Sch02",#N/A,FALSE,"2";"Sch03",#N/A,FALSE,"2";"Sch04",#N/A,FALSE,"2";"Sch05",#N/A,FALSE,"2";"Sch06",#N/A,FALSE,"2";"Sch17",#N/A,FALSE,"2";"Sch19",#N/A,FALSE,"2";"Sch20",#N/A,FALSE,"2";"Sch21",#N/A,FALSE,"2";"Sch26",#N/A,FALSE,"2"}</definedName>
    <definedName name="__z3" hidden="1">{"Sch01",#N/A,FALSE,"2";"Sch02",#N/A,FALSE,"2";"Sch03",#N/A,FALSE,"2";"Sch04",#N/A,FALSE,"2";"Sch05",#N/A,FALSE,"2";"Sch06",#N/A,FALSE,"2";"Sch17",#N/A,FALSE,"2";"Sch19",#N/A,FALSE,"2";"Sch20",#N/A,FALSE,"2";"Sch21",#N/A,FALSE,"2";"Sch26",#N/A,FALSE,"2"}</definedName>
    <definedName name="_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0_ADJUSTMENTS">#REF!</definedName>
    <definedName name="_00MGMT_PLAN">#REF!</definedName>
    <definedName name="_01">#REF!</definedName>
    <definedName name="_04_bud_04_planR">#REF!</definedName>
    <definedName name="_04_budget_03_plan">#REF!</definedName>
    <definedName name="_04bud_04plan">#REF!</definedName>
    <definedName name="_1" hidden="1">#REF!</definedName>
    <definedName name="_1.__Operating_contribution_does_not_include_corporate_allocation__EBITDA_and_EBITDAB_does.">#REF!</definedName>
    <definedName name="_1_" localSheetId="4">#REF!</definedName>
    <definedName name="_1_" localSheetId="15">#REF!</definedName>
    <definedName name="_1_">#REF!</definedName>
    <definedName name="_1_____________________123Graph_ACHART_1" hidden="1">#REF!</definedName>
    <definedName name="_1__________________123Graph_ACHART_1" hidden="1">#REF!</definedName>
    <definedName name="_1______123Graph_ACHART_1" hidden="1">#REF!</definedName>
    <definedName name="_1____123Graph_ACHART_1" hidden="1">#REF!</definedName>
    <definedName name="_1___123Graph_ACHART_2" hidden="1">#REF!</definedName>
    <definedName name="_1___123Graph_BCHART_1" hidden="1">#REF!</definedName>
    <definedName name="_1__123Graph_ACHART_1" hidden="1">#REF!</definedName>
    <definedName name="_1__123Graph_AChart_12B" hidden="1">#REF!</definedName>
    <definedName name="_1__123Graph_ACHART_15" localSheetId="4" hidden="1">#REF!</definedName>
    <definedName name="_1__123Graph_ACHART_15" localSheetId="15" hidden="1">#REF!</definedName>
    <definedName name="_1__123Graph_ACHART_15" hidden="1">#REF!</definedName>
    <definedName name="_1__123Graph_ACHART_2" hidden="1">#REF!</definedName>
    <definedName name="_1__123Graph_ACHART_9" hidden="1">#REF!</definedName>
    <definedName name="_1__123Graph_ACONTRACT_BY_B_U" hidden="1">#REF!</definedName>
    <definedName name="_1__123Graph_AGRAFICO_20" hidden="1">#REF!</definedName>
    <definedName name="_1__123Graph_BCHART_1" hidden="1">#REF!</definedName>
    <definedName name="_1__123Graph_CCHART_12" hidden="1">#REF!</definedName>
    <definedName name="_1__FDSAUDITLINK__" localSheetId="2"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localSheetId="19"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localSheetId="4"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localSheetId="15"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localSheetId="11"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_1" localSheetId="4"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_FDSAUDITLINK___1" localSheetId="11"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_FDSAUDITLINK___1"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0__123Grap" hidden="1">#REF!</definedName>
    <definedName name="_1_0_BQ" hidden="1">#REF!</definedName>
    <definedName name="_1_0_S" hidden="1">#REF!</definedName>
    <definedName name="_1_0_Table2_" hidden="1">#REF!</definedName>
    <definedName name="_1_0SU" localSheetId="19">#REF!</definedName>
    <definedName name="_1_0SU">#REF!</definedName>
    <definedName name="_1_1__1_WEBI_DataGrid" hidden="1">#REF!</definedName>
    <definedName name="_10">#REF!</definedName>
    <definedName name="_10_____________________123Graph_ACHART_18" hidden="1">#REF!</definedName>
    <definedName name="_10__________________123Graph_ACHART_18" hidden="1">#REF!</definedName>
    <definedName name="_10______123Graph_ACHART_17" hidden="1">#REF!</definedName>
    <definedName name="_10______123Graph_ACHART_18" hidden="1">#REF!</definedName>
    <definedName name="_10____123Graph_LBL_ACHART_1" hidden="1">#REF!</definedName>
    <definedName name="_10____123Graph_XCHART_2" hidden="1">#REF!</definedName>
    <definedName name="_10___123Graph_ACHART_1" hidden="1">#REF!</definedName>
    <definedName name="_10___123Graph_BCHART_1" hidden="1">#REF!</definedName>
    <definedName name="_10___123Graph_CCHART_3" hidden="1">#REF!</definedName>
    <definedName name="_10__123Graph_AALL_IN_COSTS" hidden="1">#REF!</definedName>
    <definedName name="_10__123Graph_ACHART_13" hidden="1">#REF!</definedName>
    <definedName name="_10__123Graph_ACHART_18" hidden="1">#REF!</definedName>
    <definedName name="_10__123Graph_ACHART_22" hidden="1">#REF!</definedName>
    <definedName name="_10__123Graph_ACHART_3" hidden="1">#REF!</definedName>
    <definedName name="_10__123Graph_ACHART_4" hidden="1">#REF!</definedName>
    <definedName name="_10__123Graph_ACHART_5" hidden="1">#REF!</definedName>
    <definedName name="_10__123Graph_ACHART_7" hidden="1">#REF!</definedName>
    <definedName name="_10__123Graph_AGRAFICO_20" hidden="1">#REF!</definedName>
    <definedName name="_10__123Graph_BCHART_1" hidden="1">#REF!</definedName>
    <definedName name="_10__123Graph_BCHART_15" hidden="1">#REF!</definedName>
    <definedName name="_10__123Graph_BCHART_2" hidden="1">#REF!</definedName>
    <definedName name="_10__123Graph_BCHART_3" hidden="1">#REF!</definedName>
    <definedName name="_10__123Graph_BCHART_8" hidden="1">#REF!</definedName>
    <definedName name="_10__123Graph_BGRAFICO_7" hidden="1">#REF!</definedName>
    <definedName name="_10__123Graph_BQRE_S_BY_TYPE" hidden="1">#REF!</definedName>
    <definedName name="_10__123Graph_BSUPPLIES_BY_B_U" hidden="1">#REF!</definedName>
    <definedName name="_10__123Graph_CAMORT" hidden="1">#REF!</definedName>
    <definedName name="_10__123Graph_CCHART_2" localSheetId="19" hidden="1">#REF!</definedName>
    <definedName name="_10__123Graph_CCHART_2" hidden="1">#REF!</definedName>
    <definedName name="_10__123Graph_CCHART_3" hidden="1">#REF!</definedName>
    <definedName name="_10__123Graph_COP75_25PRICE" hidden="1">#REF!</definedName>
    <definedName name="_10__123Graph_DCHART_1" hidden="1">#REF!</definedName>
    <definedName name="_10__123Graph_FGRAFICO_20" hidden="1">#REF!</definedName>
    <definedName name="_10__123Graph_LBL_ACHART_4">#REF!</definedName>
    <definedName name="_10__123Graph_XCHART_15" localSheetId="4" hidden="1">#REF!</definedName>
    <definedName name="_10__123Graph_XCHART_15" localSheetId="15" hidden="1">#REF!</definedName>
    <definedName name="_10__123Graph_XCHART_15" hidden="1">#REF!</definedName>
    <definedName name="_10__FDSAUDITLINK__" localSheetId="2"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localSheetId="19"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localSheetId="4"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localSheetId="15"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localSheetId="11"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_1" localSheetId="4"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_FDSAUDITLINK___1" localSheetId="1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_FDSAUDITLINK___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0_Dist_Val" hidden="1">#REF!</definedName>
    <definedName name="_10_0_Table2_" hidden="1">#REF!</definedName>
    <definedName name="_10_0SU" localSheetId="19">#REF!</definedName>
    <definedName name="_10_0SU">#REF!</definedName>
    <definedName name="_10_0SUP" localSheetId="19">#REF!</definedName>
    <definedName name="_10_0SUP">#REF!</definedName>
    <definedName name="_10_4__1_WEBI_DataGrid" hidden="1">#REF!</definedName>
    <definedName name="_100____________________123Graph_BCHART_4" hidden="1">#REF!</definedName>
    <definedName name="_100_________________123Graph_BCHART_3" hidden="1">#REF!</definedName>
    <definedName name="_100_____123Graph_ACHART_2" hidden="1">#REF!</definedName>
    <definedName name="_100_____123Graph_BCHART_2" hidden="1">#REF!</definedName>
    <definedName name="_100_____123Graph_BCHART_3" hidden="1">#REF!</definedName>
    <definedName name="_100__123Graph_AChart_1" hidden="1">#REF!</definedName>
    <definedName name="_100__123Graph_BGRAFICO_7" hidden="1">#REF!</definedName>
    <definedName name="_100__123Graph_ECHART_6" hidden="1">#REF!</definedName>
    <definedName name="_100__123Graph_FGRAFICO_20" hidden="1">#REF!</definedName>
    <definedName name="_100__123Graph_XChart_5" hidden="1">#REF!</definedName>
    <definedName name="_100__FDSAUDITLINK__" localSheetId="4"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 localSheetId="11"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_1" localSheetId="4"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_1" localSheetId="11"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_1"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0__FDSAUDITLINK__"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_1"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_1"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1">#REF!</definedName>
    <definedName name="_10002">#REF!</definedName>
    <definedName name="_10007">#REF!</definedName>
    <definedName name="_10008">#REF!</definedName>
    <definedName name="_10009">#REF!</definedName>
    <definedName name="_1001________123Graph_ACHART_1" hidden="1">#REF!</definedName>
    <definedName name="_1001__FDSAUDITLINK__"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_1"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_1"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1">#REF!</definedName>
    <definedName name="_10012">#REF!</definedName>
    <definedName name="_10013">#REF!</definedName>
    <definedName name="_10014">#REF!</definedName>
    <definedName name="_10015">#REF!</definedName>
    <definedName name="_10018">#REF!</definedName>
    <definedName name="_1002________123Graph_ACHART_10" hidden="1">#REF!</definedName>
    <definedName name="_1002__FDSAUDITLINK__"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_1"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_1"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2">#REF!</definedName>
    <definedName name="_1003________123Graph_ACHART_11" hidden="1">#REF!</definedName>
    <definedName name="_1003__FDSAUDITLINK__"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_1"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_1"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9">#REF!</definedName>
    <definedName name="_1004________123Graph_ACHART_12" hidden="1">#REF!</definedName>
    <definedName name="_1004__FDSAUDITLINK__"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_1"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_1"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2">#REF!</definedName>
    <definedName name="_10046">#REF!</definedName>
    <definedName name="_1005________123Graph_ACHART_13" hidden="1">#REF!</definedName>
    <definedName name="_1005__FDSAUDITLINK__"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_1"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_1"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6________123Graph_ACHART_14" hidden="1">#REF!</definedName>
    <definedName name="_1006__FDSAUDITLINK__"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_1"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_1"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0">#REF!</definedName>
    <definedName name="_10062">#REF!</definedName>
    <definedName name="_1007________123Graph_ACHART_15" hidden="1">#REF!</definedName>
    <definedName name="_1007__FDSAUDITLINK__"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_1"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_1"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0">#REF!</definedName>
    <definedName name="_10072">#REF!</definedName>
    <definedName name="_10073">#REF!</definedName>
    <definedName name="_1008________123Graph_ACHART_16" hidden="1">#REF!</definedName>
    <definedName name="_1008__FDSAUDITLINK__"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_1"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_1"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9________123Graph_ACHART_17" hidden="1">#REF!</definedName>
    <definedName name="_1009__FDSAUDITLINK__" localSheetId="4"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 localSheetId="1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_1" localSheetId="4"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_1" localSheetId="1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_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7">#REF!</definedName>
    <definedName name="_10098">#REF!</definedName>
    <definedName name="_10099">#REF!</definedName>
    <definedName name="_100B_0SUP" localSheetId="19">#REF!</definedName>
    <definedName name="_100B_0SUP">#REF!</definedName>
    <definedName name="_101____________________123Graph_BCHART_5" hidden="1">#REF!</definedName>
    <definedName name="_101_________________123Graph_BCHART_4" hidden="1">#REF!</definedName>
    <definedName name="_101_____123Graph_BCHART_3" hidden="1">#REF!</definedName>
    <definedName name="_101_____123Graph_BCHART_4" hidden="1">#REF!</definedName>
    <definedName name="_101__123Graph_AChart_2" hidden="1">#REF!</definedName>
    <definedName name="_101__123Graph_XChart_6" hidden="1">#REF!</definedName>
    <definedName name="_101__FDSAUDITLINK__" localSheetId="4"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 localSheetId="11"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_1" localSheetId="4"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_1" localSheetId="11"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_1"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0________123Graph_ACHART_18" hidden="1">#REF!</definedName>
    <definedName name="_1010__FDSAUDITLINK__" localSheetId="4"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 localSheetId="1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_1" localSheetId="4"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_1" localSheetId="1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_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1________123Graph_ACHART_2" hidden="1">#REF!</definedName>
    <definedName name="_1011__FDSAUDITLINK__" localSheetId="4"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 localSheetId="1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_1" localSheetId="4"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_1" localSheetId="1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_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2________123Graph_ACHART_3" hidden="1">#REF!</definedName>
    <definedName name="_1012__FDSAUDITLINK__" localSheetId="4"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 localSheetId="1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_1" localSheetId="4"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_1" localSheetId="1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_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3________123Graph_ACHART_4" hidden="1">#REF!</definedName>
    <definedName name="_1013__FDSAUDITLINK__" localSheetId="4"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 localSheetId="1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_1" localSheetId="4"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_1" localSheetId="1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_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4________123Graph_ACHART_5" hidden="1">#REF!</definedName>
    <definedName name="_1014__FDSAUDITLINK__"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_1"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_1"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5________123Graph_ACHART_6" hidden="1">#REF!</definedName>
    <definedName name="_1015__FDSAUDITLINK__"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_1"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_1"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6________123Graph_ACHART_7" hidden="1">#REF!</definedName>
    <definedName name="_1016__FDSAUDITLINK__"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_1"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_1"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7________123Graph_ACHART_8" hidden="1">#REF!</definedName>
    <definedName name="_1017__FDSAUDITLINK__"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_1"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_1"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8________123Graph_ACHART_9" hidden="1">#REF!</definedName>
    <definedName name="_1018__FDSAUDITLINK__"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_1"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_1"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9________123Graph_BCHART_1" hidden="1">#REF!</definedName>
    <definedName name="_1019__FDSAUDITLINK__"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_1"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_1"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2____________________123Graph_BCHART_6" hidden="1">#REF!</definedName>
    <definedName name="_102_________________123Graph_BCHART_5" hidden="1">#REF!</definedName>
    <definedName name="_102_____123Graph_ACHART_3" hidden="1">#REF!</definedName>
    <definedName name="_102_____123Graph_BCHART_4" hidden="1">#REF!</definedName>
    <definedName name="_102_____123Graph_BCHART_5" hidden="1">#REF!</definedName>
    <definedName name="_102__123Graph_AChart_3" hidden="1">#REF!</definedName>
    <definedName name="_102__123Graph_ECHART_7" hidden="1">#REF!</definedName>
    <definedName name="_102__123Graph_LBL_BCHART_4" hidden="1">#REF!</definedName>
    <definedName name="_102__FDSAUDITLINK__" localSheetId="4"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 localSheetId="11"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_1" localSheetId="4"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_1" localSheetId="11"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_1"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0_S" hidden="1">#REF!</definedName>
    <definedName name="_1020________123Graph_BCHART_17" hidden="1">#REF!</definedName>
    <definedName name="_1020__FDSAUDITLINK__"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_1"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_1"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0">#REF!</definedName>
    <definedName name="_1021________123Graph_BCHART_18" hidden="1">#REF!</definedName>
    <definedName name="_1021__FDSAUDITLINK__"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_1"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_1"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2________123Graph_BCHART_2" hidden="1">#REF!</definedName>
    <definedName name="_1022__FDSAUDITLINK__"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_1"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_1"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3________123Graph_BCHART_3" hidden="1">#REF!</definedName>
    <definedName name="_1023__FDSAUDITLINK__"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_1"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_1"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4________123Graph_BCHART_4" hidden="1">#REF!</definedName>
    <definedName name="_1024__FDSAUDITLINK__"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_1"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_1"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5________123Graph_BCHART_5" hidden="1">#REF!</definedName>
    <definedName name="_1025__FDSAUDITLINK__"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_1"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_1"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6________123Graph_BCHART_6" hidden="1">#REF!</definedName>
    <definedName name="_1026__FDSAUDITLINK__"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_1"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_1"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7________123Graph_BCHART_7" hidden="1">#REF!</definedName>
    <definedName name="_1027__FDSAUDITLINK__"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_1"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_1"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8________123Graph_BCHART_8" hidden="1">#REF!</definedName>
    <definedName name="_1028__FDSAUDITLINK__"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_1"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_1"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9________123Graph_CCHART_1" hidden="1">#REF!</definedName>
    <definedName name="_1029__FDSAUDITLINK__"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_1"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_1"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C_0SUP" localSheetId="19">#REF!</definedName>
    <definedName name="_102C_0SUP">#REF!</definedName>
    <definedName name="_103____________________123Graph_BCHART_7" hidden="1">#REF!</definedName>
    <definedName name="_103_________________123Graph_BCHART_6" hidden="1">#REF!</definedName>
    <definedName name="_103_____123Graph_BCHART_5" hidden="1">#REF!</definedName>
    <definedName name="_103_____123Graph_BCHART_6" hidden="1">#REF!</definedName>
    <definedName name="_103__123Graph_AChart_4" hidden="1">#REF!</definedName>
    <definedName name="_103__FDSAUDITLINK__" localSheetId="4"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 localSheetId="11"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_1" localSheetId="4"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_1" localSheetId="11"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_1"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0_Table2_" hidden="1">#REF!</definedName>
    <definedName name="_1030________123Graph_CCHART_2" hidden="1">#REF!</definedName>
    <definedName name="_1030__FDSAUDITLINK__"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_1"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_1"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1________123Graph_CCHART_3" hidden="1">#REF!</definedName>
    <definedName name="_1031__FDSAUDITLINK__"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_1"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_1"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0">#REF!</definedName>
    <definedName name="_1032________123Graph_CCHART_4" hidden="1">#REF!</definedName>
    <definedName name="_1032__FDSAUDITLINK__" localSheetId="4"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 localSheetId="1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_1" localSheetId="4"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_1" localSheetId="1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_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3________123Graph_CCHART_5" hidden="1">#REF!</definedName>
    <definedName name="_1033__FDSAUDITLINK__" localSheetId="4"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 localSheetId="1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_1" localSheetId="4"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_1" localSheetId="1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_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4________123Graph_CCHART_6" hidden="1">#REF!</definedName>
    <definedName name="_1034__FDSAUDITLINK__" localSheetId="4"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 localSheetId="1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_1" localSheetId="4"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_1" localSheetId="1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_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5________123Graph_CCHART_7" hidden="1">#REF!</definedName>
    <definedName name="_1035__FDSAUDITLINK__" localSheetId="4"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 localSheetId="1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_1" localSheetId="4"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_1" localSheetId="1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_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6________123Graph_CCHART_8" hidden="1">#REF!</definedName>
    <definedName name="_1036__FDSAUDITLINK__" localSheetId="4"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 localSheetId="1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_1" localSheetId="4"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_1" localSheetId="1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_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7________123Graph_DCHART_1" hidden="1">#REF!</definedName>
    <definedName name="_1037__FDSAUDITLINK__"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_1"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_1"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8________123Graph_DCHART_2" hidden="1">#REF!</definedName>
    <definedName name="_1038__FDSAUDITLINK__"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_1"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_1"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9________123Graph_DCHART_3" hidden="1">#REF!</definedName>
    <definedName name="_1039__FDSAUDITLINK__"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_1"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_1"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4____________________123Graph_BCHART_8" hidden="1">#REF!</definedName>
    <definedName name="_104_________________123Graph_BCHART_7" hidden="1">#REF!</definedName>
    <definedName name="_104_____123Graph_ACHART_4" hidden="1">#REF!</definedName>
    <definedName name="_104_____123Graph_BCHART_6" hidden="1">#REF!</definedName>
    <definedName name="_104_____123Graph_BCHART_7" hidden="1">#REF!</definedName>
    <definedName name="_104__123Graph_AChart_5" hidden="1">#REF!</definedName>
    <definedName name="_104__123Graph_ECHART_8" hidden="1">#REF!</definedName>
    <definedName name="_104__FDSAUDITLINK__" localSheetId="4"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 localSheetId="11"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_1" localSheetId="4"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_1" localSheetId="11"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_1"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0_Table2_" hidden="1">#REF!</definedName>
    <definedName name="_1040________123Graph_DCHART_4" hidden="1">#REF!</definedName>
    <definedName name="_1040__FDSAUDITLINK__"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_1"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_1"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1________123Graph_DCHART_5" hidden="1">#REF!</definedName>
    <definedName name="_1041__FDSAUDITLINK__"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_1"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_1"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2________123Graph_DCHART_6" hidden="1">#REF!</definedName>
    <definedName name="_1042__FDSAUDITLINK__"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_1"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_1"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3________123Graph_DCHART_7" hidden="1">#REF!</definedName>
    <definedName name="_1043__FDSAUDITLINK__"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_1"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_1"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4________123Graph_DCHART_8" hidden="1">#REF!</definedName>
    <definedName name="_1044__FDSAUDITLINK__"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_1"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_1"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5________123Graph_ECHART_1" hidden="1">#REF!</definedName>
    <definedName name="_1045__FDSAUDITLINK__"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_1"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_1"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6________123Graph_ECHART_2" hidden="1">#REF!</definedName>
    <definedName name="_1046__FDSAUDITLINK__"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_1"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_1"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7________123Graph_ECHART_3" hidden="1">#REF!</definedName>
    <definedName name="_1047__FDSAUDITLINK__"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_1"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_1"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8________123Graph_ECHART_4" hidden="1">#REF!</definedName>
    <definedName name="_1048__FDSAUDITLINK__"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_1"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_1"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9________123Graph_ECHART_5" hidden="1">#REF!</definedName>
    <definedName name="_1049__FDSAUDITLINK__"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_1"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_1"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5____________________123Graph_CCHART_1" hidden="1">#REF!</definedName>
    <definedName name="_105_________________123Graph_BCHART_8" hidden="1">#REF!</definedName>
    <definedName name="_105_____123Graph_BCHART_7" hidden="1">#REF!</definedName>
    <definedName name="_105_____123Graph_BCHART_8" hidden="1">#REF!</definedName>
    <definedName name="_105__123Graph_AChart_6" hidden="1">#REF!</definedName>
    <definedName name="_105__FDSAUDITLINK__" localSheetId="4"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 localSheetId="11"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_1" localSheetId="4"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_1" localSheetId="11"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_1"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0_0Interessi_Capitalizz" hidden="1">#REF!</definedName>
    <definedName name="_1050________123Graph_ECHART_6" hidden="1">#REF!</definedName>
    <definedName name="_1050__FDSAUDITLINK__"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_1"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_1"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3">#REF!</definedName>
    <definedName name="_10504">#REF!</definedName>
    <definedName name="_1051________123Graph_ECHART_7" hidden="1">#REF!</definedName>
    <definedName name="_1051__FDSAUDITLINK__"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_1"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_1"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2________123Graph_ECHART_8" hidden="1">#REF!</definedName>
    <definedName name="_1052__FDSAUDITLINK__"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_1"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_1"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3________123Graph_FCHART_1" hidden="1">#REF!</definedName>
    <definedName name="_1053__FDSAUDITLINK__"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_1"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_1"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4________123Graph_FCHART_2" hidden="1">#REF!</definedName>
    <definedName name="_1054__FDSAUDITLINK__"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_1"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_1"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5________123Graph_FCHART_3" hidden="1">#REF!</definedName>
    <definedName name="_1055__FDSAUDITLINK__"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_1"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_1"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6________123Graph_FCHART_4" hidden="1">#REF!</definedName>
    <definedName name="_1056__FDSAUDITLINK__"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_1"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_1"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7________123Graph_FCHART_6" hidden="1">#REF!</definedName>
    <definedName name="_1057__FDSAUDITLINK__"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_1"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_1"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8________123Graph_FCHART_7" hidden="1">#REF!</definedName>
    <definedName name="_1058__FDSAUDITLINK__" localSheetId="4"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 localSheetId="1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_1" localSheetId="4"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_1" localSheetId="1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_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9________123Graph_FCHART_8" hidden="1">#REF!</definedName>
    <definedName name="_1059__FDSAUDITLINK__" localSheetId="4"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 localSheetId="1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_1" localSheetId="4"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_1" localSheetId="1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_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6____________________123Graph_CCHART_2" hidden="1">#REF!</definedName>
    <definedName name="_106_________________123Graph_CCHART_1" hidden="1">#REF!</definedName>
    <definedName name="_106_____123Graph_ACHART_5" hidden="1">#REF!</definedName>
    <definedName name="_106_____123Graph_BCHART_8" hidden="1">#REF!</definedName>
    <definedName name="_106_____123Graph_CCHART_1" hidden="1">#REF!</definedName>
    <definedName name="_106__123Graph_B_Chart_1A" hidden="1">#REF!</definedName>
    <definedName name="_106__123Graph_FCHART_1" hidden="1">#REF!</definedName>
    <definedName name="_106__FDSAUDITLINK__" localSheetId="4"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 localSheetId="11"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_1" localSheetId="4"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_1" localSheetId="11"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_1"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0_0Inv._Imm._Immater._Fattur" hidden="1">#REF!</definedName>
    <definedName name="_1060________123Graph_XCHART_1" hidden="1">#REF!</definedName>
    <definedName name="_1060__FDSAUDITLINK__" localSheetId="4"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 localSheetId="1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_1" localSheetId="4"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_1" localSheetId="1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_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1________123Graph_XCHART_10" hidden="1">#REF!</definedName>
    <definedName name="_1061__FDSAUDITLINK__" localSheetId="4"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 localSheetId="1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_1" localSheetId="4"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_1" localSheetId="1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_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2________123Graph_XCHART_11" hidden="1">#REF!</definedName>
    <definedName name="_1062__FDSAUDITLINK__" localSheetId="4"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 localSheetId="1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_1" localSheetId="4"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_1" localSheetId="1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_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3________123Graph_XCHART_12" hidden="1">#REF!</definedName>
    <definedName name="_1063__FDSAUDITLINK__"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_1"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_1"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4________123Graph_XCHART_13" hidden="1">#REF!</definedName>
    <definedName name="_1064__FDSAUDITLINK__"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_1"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_1"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5________123Graph_XCHART_14" hidden="1">#REF!</definedName>
    <definedName name="_1065__FDSAUDITLINK__"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_1"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_1"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6________123Graph_XCHART_15" hidden="1">#REF!</definedName>
    <definedName name="_1066__FDSAUDITLINK__"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_1"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_1"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7________123Graph_XCHART_16" hidden="1">#REF!</definedName>
    <definedName name="_1067__FDSAUDITLINK__"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_1"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_1"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8________123Graph_XCHART_17" hidden="1">#REF!</definedName>
    <definedName name="_1068__FDSAUDITLINK__" localSheetId="4"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 localSheetId="1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_1" localSheetId="4"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_1" localSheetId="1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_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9________123Graph_XCHART_18" hidden="1">#REF!</definedName>
    <definedName name="_1069__FDSAUDITLINK__" localSheetId="4"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 localSheetId="1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_1" localSheetId="4"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_1" localSheetId="1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_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7____________________123Graph_CCHART_3" hidden="1">#REF!</definedName>
    <definedName name="_107_________________123Graph_CCHART_2" hidden="1">#REF!</definedName>
    <definedName name="_107_____123Graph_CCHART_1" hidden="1">#REF!</definedName>
    <definedName name="_107_____123Graph_CCHART_2" hidden="1">#REF!</definedName>
    <definedName name="_107__123Graph_C_Chart_1A" hidden="1">#REF!</definedName>
    <definedName name="_107__FDSAUDITLINK__" localSheetId="4"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 localSheetId="11"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_1" localSheetId="4"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_1" localSheetId="11"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_1"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0_0inv_in_immobil._immat" hidden="1">#REF!</definedName>
    <definedName name="_1070________123Graph_XCHART_2" hidden="1">#REF!</definedName>
    <definedName name="_1070__FDSAUDITLINK__" localSheetId="4"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 localSheetId="1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_1" localSheetId="4"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_1" localSheetId="1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_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1________123Graph_XCHART_3" hidden="1">#REF!</definedName>
    <definedName name="_1071__FDSAUDITLINK__" localSheetId="4"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 localSheetId="1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_1" localSheetId="4"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_1" localSheetId="1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_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2________123Graph_XCHART_4" hidden="1">#REF!</definedName>
    <definedName name="_1072__FDSAUDITLINK__" localSheetId="4"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 localSheetId="1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_1" localSheetId="4"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_1" localSheetId="1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_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3________123Graph_XCHART_5" hidden="1">#REF!</definedName>
    <definedName name="_1073__FDSAUDITLINK__"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_1"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_1"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4________123Graph_XCHART_6" hidden="1">#REF!</definedName>
    <definedName name="_1074__FDSAUDITLINK__"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_1"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_1"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5________123Graph_XCHART_7" hidden="1">#REF!</definedName>
    <definedName name="_1075__FDSAUDITLINK__"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_1"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_1"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6________123Graph_XCHART_8" hidden="1">#REF!</definedName>
    <definedName name="_1076__FDSAUDITLINK__" localSheetId="4"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 localSheetId="1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_1" localSheetId="4"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_1" localSheetId="1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_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7________123Graph_XCHART_9" hidden="1">#REF!</definedName>
    <definedName name="_1077__FDSAUDITLINK__" localSheetId="4"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 localSheetId="1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_1" localSheetId="4"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_1" localSheetId="1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_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8__FDSAUDITLINK__" localSheetId="4"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 localSheetId="1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_1" localSheetId="4"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_1" localSheetId="1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_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9__FDSAUDITLINK__" localSheetId="4"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 localSheetId="1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_1" localSheetId="4"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_1" localSheetId="1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_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8____________________123Graph_CCHART_4" hidden="1">#REF!</definedName>
    <definedName name="_108_________________123Graph_CCHART_3" hidden="1">#REF!</definedName>
    <definedName name="_108_____123Graph_ACHART_6" hidden="1">#REF!</definedName>
    <definedName name="_108_____123Graph_CCHART_2" hidden="1">#REF!</definedName>
    <definedName name="_108_____123Graph_CCHART_3" hidden="1">#REF!</definedName>
    <definedName name="_108__123Graph_D_Chart_1A" hidden="1">#REF!</definedName>
    <definedName name="_108__123Graph_FCHART_2" hidden="1">#REF!</definedName>
    <definedName name="_108__123Graph_LBL_CCHART_3" hidden="1">#REF!</definedName>
    <definedName name="_108__FDSAUDITLINK__" localSheetId="4"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 localSheetId="11"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_1" localSheetId="4"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_1" localSheetId="11"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_1"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0__FDSAUDITLINK__" localSheetId="4"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 localSheetId="1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_1" localSheetId="4"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_1" localSheetId="1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_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1__FDSAUDITLINK__"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_1"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_1"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2__FDSAUDITLINK__"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_1"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_1"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3__FDSAUDITLINK__"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_1"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_1"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4__FDSAUDITLINK__"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_1"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_1"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5__FDSAUDITLINK__"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_1"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_1"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6__FDSAUDITLINK__"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_1"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_1"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7__FDSAUDITLINK__"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_1"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_1"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8__FDSAUDITLINK__"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_1"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_1"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9__FDSAUDITLINK__"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_1"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_1"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__________________123Graph_CCHART_5" hidden="1">#REF!</definedName>
    <definedName name="_109_________________123Graph_CCHART_4" hidden="1">#REF!</definedName>
    <definedName name="_109_____123Graph_CCHART_3" hidden="1">#REF!</definedName>
    <definedName name="_109_____123Graph_CCHART_4" hidden="1">#REF!</definedName>
    <definedName name="_109__123Graph_E_Chart_1A" hidden="1">#REF!</definedName>
    <definedName name="_109__FDSAUDITLINK__" localSheetId="4"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 localSheetId="11"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_1" localSheetId="4"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_1" localSheetId="11"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_1"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0__FDSAUDITLINK__"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_1"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_1"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1__FDSAUDITLINK__"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_1"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_1"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_1"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_1"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_1"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_1"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_1"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_1"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_1"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_1"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_1"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_1"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_1"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_1"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_1"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_1"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0">#REF!</definedName>
    <definedName name="_1099__FDSAUDITLINK__"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_1"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_1"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0">#REF!</definedName>
    <definedName name="_10998">#REF!</definedName>
    <definedName name="_109Interessi_Capitalizz" hidden="1">#REF!</definedName>
    <definedName name="_10IQ_FHLB_DUE_CY" hidden="1">"c2082"</definedName>
    <definedName name="_10x15">#REF!</definedName>
    <definedName name="_10x15cici">#REF!</definedName>
    <definedName name="_10x15Dee">#REF!</definedName>
    <definedName name="_10x15jewel">#REF!</definedName>
    <definedName name="_11_._0SUP" localSheetId="19">#REF!</definedName>
    <definedName name="_11_._0SUP">#REF!</definedName>
    <definedName name="_11_____________________123Graph_ACHART_2" hidden="1">#REF!</definedName>
    <definedName name="_11__________________123Graph_ACHART_2" hidden="1">#REF!</definedName>
    <definedName name="_11______123Graph_ACHART_18" hidden="1">#REF!</definedName>
    <definedName name="_11______123Graph_ACHART_2" hidden="1">#REF!</definedName>
    <definedName name="_11____123Graph_LBL_ACHART_2" hidden="1">#REF!</definedName>
    <definedName name="_11___123Graph_ACHART_1" hidden="1">#REF!</definedName>
    <definedName name="_11___123Graph_ACHART_2" hidden="1">#REF!</definedName>
    <definedName name="_11___123Graph_CCHART_4" hidden="1">#REF!</definedName>
    <definedName name="_11__123Graph_ACHART_1" hidden="1">#REF!</definedName>
    <definedName name="_11__123Graph_ACHART_2" hidden="1">#REF!</definedName>
    <definedName name="_11__123Graph_ACHART_23" hidden="1">#REF!</definedName>
    <definedName name="_11__123Graph_ACHART_5" hidden="1">#REF!</definedName>
    <definedName name="_11__123Graph_ACHART_6" hidden="1">#REF!</definedName>
    <definedName name="_11__123Graph_BCHART_10" localSheetId="4" hidden="1">#REF!</definedName>
    <definedName name="_11__123Graph_BCHART_10" localSheetId="15" hidden="1">#REF!</definedName>
    <definedName name="_11__123Graph_BCHART_10" hidden="1">#REF!</definedName>
    <definedName name="_11__123Graph_BCHART_17" hidden="1">#REF!</definedName>
    <definedName name="_11__123Graph_BSENS_COMPARISON" hidden="1">#REF!</definedName>
    <definedName name="_11__123Graph_BTAX_CREDIT" hidden="1">#REF!</definedName>
    <definedName name="_11__123Graph_CCHART_1" hidden="1">#REF!</definedName>
    <definedName name="_11__123Graph_CCHART_3" localSheetId="2" hidden="1">#REF!</definedName>
    <definedName name="_11__123Graph_CCHART_3" localSheetId="1" hidden="1">#REF!</definedName>
    <definedName name="_11__123Graph_CCHART_3" localSheetId="19" hidden="1">#REF!</definedName>
    <definedName name="_11__123Graph_CCHART_3" localSheetId="18" hidden="1">#REF!</definedName>
    <definedName name="_11__123Graph_CCHART_3" hidden="1">#REF!</definedName>
    <definedName name="_11__123Graph_CCHART_4" hidden="1">#REF!</definedName>
    <definedName name="_11__123Graph_CCHART_8" hidden="1">#REF!</definedName>
    <definedName name="_11__123Graph_COP75_25RETURN" hidden="1">#REF!</definedName>
    <definedName name="_11__123Graph_DCHART_1" hidden="1">#REF!</definedName>
    <definedName name="_11__123Graph_DCHART_2" hidden="1">#REF!</definedName>
    <definedName name="_11__123Graph_LBL_ACHART_5">#REF!</definedName>
    <definedName name="_11__123Graph_LBL_AGRAFICO_20" hidden="1">#REF!</definedName>
    <definedName name="_11__FDSAUDITLINK__" localSheetId="2"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localSheetId="19"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localSheetId="4"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localSheetId="15"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localSheetId="11"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_1" localSheetId="4"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__FDSAUDITLINK___1" localSheetId="1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__FDSAUDITLINK___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_0_Table1_" hidden="1">#REF!</definedName>
    <definedName name="_11_4__1_WEBI_HHeading" hidden="1">#REF!</definedName>
    <definedName name="_110____________________123Graph_CCHART_6" hidden="1">#REF!</definedName>
    <definedName name="_110_________________123Graph_CCHART_5" hidden="1">#REF!</definedName>
    <definedName name="_110_____123Graph_ACHART_7" hidden="1">#REF!</definedName>
    <definedName name="_110_____123Graph_CCHART_4" hidden="1">#REF!</definedName>
    <definedName name="_110_____123Graph_CCHART_5" hidden="1">#REF!</definedName>
    <definedName name="_110__123Graph_CCHART_3" hidden="1">#REF!</definedName>
    <definedName name="_110__123Graph_F_Chart_1A" hidden="1">#REF!</definedName>
    <definedName name="_110__123Graph_FCHART_3" hidden="1">#REF!</definedName>
    <definedName name="_110__123Graph_LBL_AGRAFICO_20" hidden="1">#REF!</definedName>
    <definedName name="_110__FDSAUDITLINK__" localSheetId="4"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 localSheetId="11"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_1" localSheetId="4"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_1" localSheetId="11"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_1"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0__FDSAUDITLINK__"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_1"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_1"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0">#REF!</definedName>
    <definedName name="_11001">#REF!</definedName>
    <definedName name="_11002">#REF!</definedName>
    <definedName name="_1101__FDSAUDITLINK__"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_1"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_1"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0">#REF!</definedName>
    <definedName name="_1102__FDSAUDITLINK__"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_1"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_1"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_1"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_1"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8">#REF!</definedName>
    <definedName name="_11039">#REF!</definedName>
    <definedName name="_1104__FDSAUDITLINK__"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_1"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_1"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0">#REF!</definedName>
    <definedName name="_1105__FDSAUDITLINK__"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_1"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_1"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0">#REF!</definedName>
    <definedName name="_11052">#REF!</definedName>
    <definedName name="_11055">#REF!</definedName>
    <definedName name="_1106__FDSAUDITLINK__"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_1"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_1"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0">#REF!</definedName>
    <definedName name="_11062">#REF!</definedName>
    <definedName name="_1107__FDSAUDITLINK__"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_1"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_1"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_1"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_1"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_1"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_1"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Inv._Imm._Immater._Fattur" hidden="1">#REF!</definedName>
    <definedName name="_111____________________123Graph_CCHART_7" hidden="1">#REF!</definedName>
    <definedName name="_111_________________123Graph_CCHART_6" hidden="1">#REF!</definedName>
    <definedName name="_111_____123Graph_CCHART_5" hidden="1">#REF!</definedName>
    <definedName name="_111_____123Graph_CCHART_6" hidden="1">#REF!</definedName>
    <definedName name="_111__123Graph_X_Chart_1A" hidden="1">#REF!</definedName>
    <definedName name="_111__FDSAUDITLINK__" localSheetId="4"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 localSheetId="11"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_1" localSheetId="4"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_1" localSheetId="11"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_1"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0__FDSAUDITLINK__"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_1"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_1"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_1"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_1"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_1"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_1"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_1"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_1"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_1"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_1"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_1"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_1"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_1"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_1"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localSheetId="4"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 localSheetId="11"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_1" localSheetId="4"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_1" localSheetId="11"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_1"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localSheetId="4"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 localSheetId="11"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_1" localSheetId="4"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_1" localSheetId="11"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_1"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localSheetId="4"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 localSheetId="1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_1" localSheetId="4"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_1" localSheetId="1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_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inv_in_immobil._immat" hidden="1">#REF!</definedName>
    <definedName name="_112____________________123Graph_CCHART_8" hidden="1">#REF!</definedName>
    <definedName name="_112_________________123Graph_CCHART_7" hidden="1">#REF!</definedName>
    <definedName name="_112_____123Graph_ACHART_8" hidden="1">#REF!</definedName>
    <definedName name="_112_____123Graph_CCHART_6" hidden="1">#REF!</definedName>
    <definedName name="_112_____123Graph_CCHART_7" hidden="1">#REF!</definedName>
    <definedName name="_112__123Graph_FCHART_4" hidden="1">#REF!</definedName>
    <definedName name="_112__123Graph_XChart_1" hidden="1">#REF!</definedName>
    <definedName name="_112__FDSAUDITLINK__" localSheetId="4"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 localSheetId="15"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1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4"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_1" localSheetId="11"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_1"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0__FDSAUDITLINK__" localSheetId="4"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 localSheetId="11"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_1" localSheetId="4"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_1" localSheetId="11"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_1"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localSheetId="4"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localSheetId="11"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_1" localSheetId="4"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_1" localSheetId="11"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_1"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localSheetId="4"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localSheetId="1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_1" localSheetId="4"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_1" localSheetId="1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_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localSheetId="4"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 localSheetId="11"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_1" localSheetId="4"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_1" localSheetId="11"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_1"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4__FDSAUDITLINK__" localSheetId="4"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 localSheetId="11"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_1" localSheetId="4"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_1" localSheetId="11"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_1"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_1"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_1"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6__FDSAUDITLINK__" localSheetId="4"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 localSheetId="11"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_1" localSheetId="4"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_1" localSheetId="11"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_1"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localSheetId="4"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localSheetId="11"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_1" localSheetId="4"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_1" localSheetId="11"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_1"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localSheetId="4"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 localSheetId="11"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_1" localSheetId="4"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_1" localSheetId="11"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_1"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localSheetId="4"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 localSheetId="11"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_1" localSheetId="4"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_1" localSheetId="11"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_1"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__________________123Graph_DCHART_1" hidden="1">#REF!</definedName>
    <definedName name="_113_________________123Graph_CCHART_8" hidden="1">#REF!</definedName>
    <definedName name="_113_____123Graph_CCHART_7" hidden="1">#REF!</definedName>
    <definedName name="_113_____123Graph_CCHART_8" hidden="1">#REF!</definedName>
    <definedName name="_113__123Graph_XChart_2" hidden="1">#REF!</definedName>
    <definedName name="_113__FDSAUDITLINK__" localSheetId="4"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 localSheetId="11"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_1" localSheetId="4"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_1" localSheetId="11"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_1"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0__FDSAUDITLINK__"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_1"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_1"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4"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1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_1" localSheetId="4"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_1" localSheetId="1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_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4"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1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_1" localSheetId="4"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_1" localSheetId="1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_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localSheetId="4"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 localSheetId="11"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_1" localSheetId="4"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_1" localSheetId="11"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_1"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localSheetId="4"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 localSheetId="11"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_1" localSheetId="4"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_1" localSheetId="11"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_1"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localSheetId="4"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localSheetId="11"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_1" localSheetId="4"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_1" localSheetId="11"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_1"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localSheetId="4"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localSheetId="11"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_1" localSheetId="4"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_1" localSheetId="11"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_1"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localSheetId="4"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 localSheetId="11"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_1" localSheetId="4"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_1" localSheetId="11"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_1"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localSheetId="4"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localSheetId="11"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_1" localSheetId="4"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_1" localSheetId="11"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_1"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localSheetId="4"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localSheetId="11"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_1" localSheetId="4"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_1" localSheetId="11"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_1"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__________________123Graph_DCHART_2" hidden="1">#REF!</definedName>
    <definedName name="_114_________________123Graph_DCHART_1" hidden="1">#REF!</definedName>
    <definedName name="_114_____123Graph_ACHART_9" hidden="1">#REF!</definedName>
    <definedName name="_114_____123Graph_CCHART_8" hidden="1">#REF!</definedName>
    <definedName name="_114_____123Graph_DCHART_1" hidden="1">#REF!</definedName>
    <definedName name="_114__123Graph_FCHART_6" hidden="1">#REF!</definedName>
    <definedName name="_114__123Graph_XCHART_1" hidden="1">#REF!</definedName>
    <definedName name="_114__123Graph_XChart_3" hidden="1">#REF!</definedName>
    <definedName name="_114__FDSAUDITLINK__" localSheetId="4"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 localSheetId="11"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_1" localSheetId="4"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_1" localSheetId="11"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_1"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0__FDSAUDITLINK__" localSheetId="4"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 localSheetId="11"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_1" localSheetId="4"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_1" localSheetId="11"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_1"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localSheetId="4"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localSheetId="11"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_1" localSheetId="4"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_1" localSheetId="11"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_1"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localSheetId="4"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 localSheetId="11"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_1" localSheetId="4"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_1" localSheetId="11"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_1"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localSheetId="4"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 localSheetId="11"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_1" localSheetId="4"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_1" localSheetId="11"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_1"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localSheetId="4"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 localSheetId="1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_1" localSheetId="4"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_1" localSheetId="1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_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localSheetId="4"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 localSheetId="11"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_1" localSheetId="4"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_1" localSheetId="11"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_1"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_1"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_1"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5____________________123Graph_DCHART_3" hidden="1">#REF!</definedName>
    <definedName name="_115_________________123Graph_DCHART_2" hidden="1">#REF!</definedName>
    <definedName name="_115_____123Graph_DCHART_1" hidden="1">#REF!</definedName>
    <definedName name="_115_____123Graph_DCHART_2" hidden="1">#REF!</definedName>
    <definedName name="_115__123Graph_XChart_4" hidden="1">#REF!</definedName>
    <definedName name="_115__FDSAUDITLINK__" localSheetId="4"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 localSheetId="11"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_1" localSheetId="4"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_1" localSheetId="11"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_1"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6____________________123Graph_DCHART_4" hidden="1">#REF!</definedName>
    <definedName name="_116_________________123Graph_DCHART_3" hidden="1">#REF!</definedName>
    <definedName name="_116_____123Graph_BCHART_1" hidden="1">#REF!</definedName>
    <definedName name="_116_____123Graph_DCHART_2" hidden="1">#REF!</definedName>
    <definedName name="_116_____123Graph_DCHART_3" hidden="1">#REF!</definedName>
    <definedName name="_116__123Graph_FCHART_7" hidden="1">#REF!</definedName>
    <definedName name="_116__123Graph_XChart_5" hidden="1">#REF!</definedName>
    <definedName name="_116__FDSAUDITLINK__" localSheetId="4"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 localSheetId="11"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_1" localSheetId="4"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_1" localSheetId="11"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_1"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9__FDSAUDITLINK__" localSheetId="4"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 localSheetId="11"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_1" localSheetId="4"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_1" localSheetId="11"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_1"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7____________________123Graph_DCHART_5" hidden="1">#REF!</definedName>
    <definedName name="_117_________________123Graph_DCHART_4" hidden="1">#REF!</definedName>
    <definedName name="_117_____123Graph_DCHART_3" hidden="1">#REF!</definedName>
    <definedName name="_117_____123Graph_DCHART_4" hidden="1">#REF!</definedName>
    <definedName name="_117__123Graph_XChart_6" hidden="1">#REF!</definedName>
    <definedName name="_117__FDSAUDITLINK__" localSheetId="4"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 localSheetId="11"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_1" localSheetId="4"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_1" localSheetId="11"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_1"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0__FDSAUDITLINK__" localSheetId="4"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 localSheetId="11"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_1" localSheetId="4"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_1" localSheetId="11"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_1"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1__FDSAUDITLINK__" localSheetId="4"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 localSheetId="11"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_1" localSheetId="4"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_1" localSheetId="11"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_1"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2__FDSAUDITLINK__" localSheetId="4"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 localSheetId="11"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_1" localSheetId="4"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_1" localSheetId="11"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_1"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3__FDSAUDITLINK__" localSheetId="4"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 localSheetId="11"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_1" localSheetId="4"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_1" localSheetId="11"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_1"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4__FDSAUDITLINK__" localSheetId="4"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 localSheetId="1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_1" localSheetId="4"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_1" localSheetId="1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_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5__FDSAUDITLINK__" localSheetId="4"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 localSheetId="11"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_1" localSheetId="4"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_1" localSheetId="11"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_1"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8____________________123Graph_DCHART_6" hidden="1">#REF!</definedName>
    <definedName name="_118_________________123Graph_DCHART_5" hidden="1">#REF!</definedName>
    <definedName name="_118_____123Graph_BCHART_17" hidden="1">#REF!</definedName>
    <definedName name="_118_____123Graph_DCHART_4" hidden="1">#REF!</definedName>
    <definedName name="_118_____123Graph_DCHART_5" hidden="1">#REF!</definedName>
    <definedName name="_118__123Graph_FCHART_8" hidden="1">#REF!</definedName>
    <definedName name="_118__FDSAUDITLINK__" localSheetId="4"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 localSheetId="11"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_1" localSheetId="4"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_1" localSheetId="11"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_1"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9____________________123Graph_DCHART_7" hidden="1">#REF!</definedName>
    <definedName name="_119_________________123Graph_DCHART_6" hidden="1">#REF!</definedName>
    <definedName name="_119_____123Graph_DCHART_5" hidden="1">#REF!</definedName>
    <definedName name="_119_____123Graph_DCHART_6" hidden="1">#REF!</definedName>
    <definedName name="_119__FDSAUDITLINK__" localSheetId="4"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 localSheetId="11"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_1" localSheetId="4"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_1" localSheetId="11"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_1"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Table2_" hidden="1">#REF!</definedName>
    <definedName name="_12_____________________123Graph_ACHART_3" hidden="1">#REF!</definedName>
    <definedName name="_12__________________123Graph_ACHART_3" hidden="1">#REF!</definedName>
    <definedName name="_12______123Graph_ACHART_2" hidden="1">#REF!</definedName>
    <definedName name="_12______123Graph_ACHART_3" hidden="1">#REF!</definedName>
    <definedName name="_12____123Graph_LBL_BCHART_1" hidden="1">#REF!</definedName>
    <definedName name="_12___123Graph_ACHART_2" hidden="1">#REF!</definedName>
    <definedName name="_12___123Graph_BCHART_1" hidden="1">#REF!</definedName>
    <definedName name="_12___123Graph_BCHART_3" hidden="1">#REF!</definedName>
    <definedName name="_12___123Graph_CCHART_5" hidden="1">#REF!</definedName>
    <definedName name="_12__123Graph_ACHART_14" hidden="1">#REF!</definedName>
    <definedName name="_12__123Graph_ACHART_3" hidden="1">#REF!</definedName>
    <definedName name="_12__123Graph_ACHART_4" hidden="1">#REF!</definedName>
    <definedName name="_12__123Graph_ACHART_6" hidden="1">#REF!</definedName>
    <definedName name="_12__123Graph_ACHART_8" hidden="1">#REF!</definedName>
    <definedName name="_12__123Graph_BALL_IN_COSTS" hidden="1">#REF!</definedName>
    <definedName name="_12__123Graph_BCHART_1" hidden="1">#REF!</definedName>
    <definedName name="_12__123Graph_BCHART_13" localSheetId="4" hidden="1">#REF!</definedName>
    <definedName name="_12__123Graph_BCHART_13" localSheetId="15" hidden="1">#REF!</definedName>
    <definedName name="_12__123Graph_BCHART_13" hidden="1">#REF!</definedName>
    <definedName name="_12__123Graph_BCHART_15" hidden="1">#REF!</definedName>
    <definedName name="_12__123Graph_BCHART_19" hidden="1">#REF!</definedName>
    <definedName name="_12__123Graph_BCHART_3" hidden="1">#REF!</definedName>
    <definedName name="_12__123Graph_BGRAFICO_8" hidden="1">#REF!</definedName>
    <definedName name="_12__123Graph_BSUPPLIES_BY_B_U" hidden="1">#REF!</definedName>
    <definedName name="_12__123Graph_BWAGES_BY_B_U" hidden="1">#REF!</definedName>
    <definedName name="_12__123Graph_CCHART_1" hidden="1">#REF!</definedName>
    <definedName name="_12__123Graph_CCHART_2" hidden="1">#REF!</definedName>
    <definedName name="_12__123Graph_CCHART_3" hidden="1">#REF!</definedName>
    <definedName name="_12__123Graph_CCHART_5" hidden="1">#REF!</definedName>
    <definedName name="_12__123Graph_DCHART_1" localSheetId="19" hidden="1">#REF!</definedName>
    <definedName name="_12__123Graph_DCHART_1" hidden="1">#REF!</definedName>
    <definedName name="_12__123Graph_DCHART_3" hidden="1">#REF!</definedName>
    <definedName name="_12__123Graph_DHO_MPRICE" hidden="1">#REF!</definedName>
    <definedName name="_12__123Graph_ECHART_1" hidden="1">#REF!</definedName>
    <definedName name="_12__123Graph_LBL_BCHART_3">#REF!</definedName>
    <definedName name="_12__123Graph_LBL_BGRAFICO_20" hidden="1">#REF!</definedName>
    <definedName name="_12__FDSAUDITLINK__" localSheetId="4"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 localSheetId="1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_1" localSheetId="4"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_1" localSheetId="1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_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0_Table2_" hidden="1">#REF!</definedName>
    <definedName name="_12_0SUP" localSheetId="19">#REF!</definedName>
    <definedName name="_12_0SUP">#REF!</definedName>
    <definedName name="_12_4__1_WEBI_Table" hidden="1">#REF!</definedName>
    <definedName name="_120____________________123Graph_DCHART_8" hidden="1">#REF!</definedName>
    <definedName name="_120_________________123Graph_DCHART_7" hidden="1">#REF!</definedName>
    <definedName name="_120_____123Graph_BCHART_18" hidden="1">#REF!</definedName>
    <definedName name="_120_____123Graph_DCHART_6" hidden="1">#REF!</definedName>
    <definedName name="_120_____123Graph_DCHART_7" hidden="1">#REF!</definedName>
    <definedName name="_120__123Graph_BGRAFICO_8" hidden="1">#REF!</definedName>
    <definedName name="_120__123Graph_LBL_BGRAFICO_20" hidden="1">#REF!</definedName>
    <definedName name="_120__123Graph_XCHART_1" hidden="1">#REF!</definedName>
    <definedName name="_120__123Graph_XCHART_3" hidden="1">#REF!</definedName>
    <definedName name="_120__FDSAUDITLINK__" localSheetId="4"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 localSheetId="1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1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4"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_1" localSheetId="11"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_1"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03">#REF!</definedName>
    <definedName name="_12004">#REF!</definedName>
    <definedName name="_12010">#REF!</definedName>
    <definedName name="_12012">#REF!</definedName>
    <definedName name="_12018">#REF!</definedName>
    <definedName name="_12019">#REF!</definedName>
    <definedName name="_12022">#REF!</definedName>
    <definedName name="_12030">#REF!</definedName>
    <definedName name="_12040">#REF!</definedName>
    <definedName name="_12043">#REF!</definedName>
    <definedName name="_12067">#REF!</definedName>
    <definedName name="_12069">#REF!</definedName>
    <definedName name="_12074">#REF!</definedName>
    <definedName name="_12076">#REF!</definedName>
    <definedName name="_121____________________123Graph_ECHART_1" hidden="1">#REF!</definedName>
    <definedName name="_121_________________123Graph_DCHART_8" hidden="1">#REF!</definedName>
    <definedName name="_121_____123Graph_DCHART_7" hidden="1">#REF!</definedName>
    <definedName name="_121_____123Graph_DCHART_8" hidden="1">#REF!</definedName>
    <definedName name="_121__123Graph_A_Chart_1A" hidden="1">#REF!</definedName>
    <definedName name="_121__123Graph_CCHART_4" hidden="1">#REF!</definedName>
    <definedName name="_121__FDSAUDITLINK__" localSheetId="4"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 localSheetId="11"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_1" localSheetId="4"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_1" localSheetId="11"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_1"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39">#REF!</definedName>
    <definedName name="_12140">#REF!</definedName>
    <definedName name="_12170">#REF!</definedName>
    <definedName name="_12172">#REF!</definedName>
    <definedName name="_12178">#REF!</definedName>
    <definedName name="_12179">#REF!</definedName>
    <definedName name="_122____________________123Graph_ECHART_2" hidden="1">#REF!</definedName>
    <definedName name="_122_________________123Graph_ECHART_1" hidden="1">#REF!</definedName>
    <definedName name="_122_____123Graph_BCHART_2" hidden="1">#REF!</definedName>
    <definedName name="_122_____123Graph_DCHART_8" hidden="1">#REF!</definedName>
    <definedName name="_122_____123Graph_ECHART_1" hidden="1">#REF!</definedName>
    <definedName name="_122__123Graph_AChart_1" hidden="1">#REF!</definedName>
    <definedName name="_122__123Graph_XCHART_10" hidden="1">#REF!</definedName>
    <definedName name="_122__FDSAUDITLINK__" localSheetId="4"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 localSheetId="11"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_1" localSheetId="4"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_1" localSheetId="11"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_1"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40">#REF!</definedName>
    <definedName name="_12251">#REF!</definedName>
    <definedName name="_123" hidden="1">#REF!</definedName>
    <definedName name="_123____________________123Graph_ECHART_3" hidden="1">#REF!</definedName>
    <definedName name="_123_________________123Graph_ECHART_2" hidden="1">#REF!</definedName>
    <definedName name="_123_____123Graph_ECHART_1" hidden="1">#REF!</definedName>
    <definedName name="_123_____123Graph_ECHART_2" hidden="1">#REF!</definedName>
    <definedName name="_123__123Graph_AChart_2" hidden="1">#REF!</definedName>
    <definedName name="_123__FDSAUDITLINK__" localSheetId="4"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 localSheetId="11"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_1" localSheetId="4"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_1" localSheetId="11"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_1"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16">#REF!</definedName>
    <definedName name="_12318">#REF!</definedName>
    <definedName name="_12319">#REF!</definedName>
    <definedName name="_12321">#REF!</definedName>
    <definedName name="_12324">#REF!</definedName>
    <definedName name="_1234Graph_A" hidden="1">#REF!</definedName>
    <definedName name="_1234Graph_F" hidden="1">#REF!</definedName>
    <definedName name="_123graph" hidden="1">#REF!</definedName>
    <definedName name="_123Graph_A" hidden="1">#REF!</definedName>
    <definedName name="_123graph_A1" hidden="1">#REF!</definedName>
    <definedName name="_123Graph_ASALES" hidden="1">#REF!</definedName>
    <definedName name="_123Graph_BINCOME2" hidden="1">#N/A</definedName>
    <definedName name="_123Graph_C" localSheetId="19" hidden="1">#REF!</definedName>
    <definedName name="_123Graph_C" hidden="1">#REF!</definedName>
    <definedName name="_123Graph_D" localSheetId="2" hidden="1">#REF!</definedName>
    <definedName name="_123Graph_D" localSheetId="1" hidden="1">#REF!</definedName>
    <definedName name="_123Graph_D" hidden="1">#REF!</definedName>
    <definedName name="_123Graph_D1" hidden="1">#REF!</definedName>
    <definedName name="_123Graph_DB" localSheetId="2" hidden="1">#REF!</definedName>
    <definedName name="_123Graph_DB" localSheetId="1" hidden="1">#REF!</definedName>
    <definedName name="_123Graph_DB" localSheetId="19" hidden="1">#REF!</definedName>
    <definedName name="_123Graph_DB" hidden="1">#REF!</definedName>
    <definedName name="_123Graph_E1" hidden="1">#REF!</definedName>
    <definedName name="_123graph_p" hidden="1">#REF!</definedName>
    <definedName name="_123Graph_XUSS" hidden="1">#REF!</definedName>
    <definedName name="_124" hidden="1">#REF!</definedName>
    <definedName name="_124____________________123Graph_ECHART_4" hidden="1">#REF!</definedName>
    <definedName name="_124_________________123Graph_ECHART_3" hidden="1">#REF!</definedName>
    <definedName name="_124_____123Graph_BCHART_3" hidden="1">#REF!</definedName>
    <definedName name="_124_____123Graph_ECHART_2" hidden="1">#REF!</definedName>
    <definedName name="_124_____123Graph_ECHART_3" hidden="1">#REF!</definedName>
    <definedName name="_124__123Graph_AChart_3" hidden="1">#REF!</definedName>
    <definedName name="_124__123Graph_XCHART_11" hidden="1">#REF!</definedName>
    <definedName name="_124__FDSAUDITLINK__" localSheetId="4"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 localSheetId="15" hidden="1">{"fdsup://directions/FAT Viewer?action=UPDATE&amp;creator=factset&amp;DYN_ARGS=TRUE&amp;DOC_NAME=FAT:FQL_AUDITING_CLIENT_TEMPLATE.FAT&amp;display_string=Audit&amp;VAR:KEY=PEPKHWDIFE&amp;VAR:QUERY=RkZfRU5UUlBSX1ZBTF9EQUlMWSg0MTA1OSwsLCxVU0QsJ0RJTCcp&amp;WINDOW=FIRST_POPUP&amp;HEIGHT=450&amp;WI","DTH=450&amp;START_MAXIMIZED=FALSE&amp;VAR:CALENDAR=US&amp;VAR:SYMBOL=B00G0S&amp;VAR:INDEX=0"}</definedName>
    <definedName name="_124__FDSAUDITLINK__" localSheetId="11" hidden="1">{"fdsup://directions/FAT Viewer?action=UPDATE&amp;creator=factset&amp;DYN_ARGS=TRUE&amp;DOC_NAME=FAT:FQL_AUDITING_CLIENT_TEMPLATE.FAT&amp;display_string=Audit&amp;VAR:KEY=PEPKHWDIFE&amp;VAR:QUERY=RkZfRU5UUlBSX1ZBTF9EQUlMWSg0MTA1OSwsLCxVU0QsJ0RJTCcp&amp;WINDOW=FIRST_POPUP&amp;HEIGHT=450&amp;WI","DTH=450&amp;START_MAXIMIZED=FALSE&amp;VAR:CALENDAR=US&amp;VAR:SYMBOL=B00G0S&amp;VAR:INDEX=0"}</definedName>
    <definedName name="_124__FDSAUDITLINK__" hidden="1">{"fdsup://directions/FAT Viewer?action=UPDATE&amp;creator=factset&amp;DYN_ARGS=TRUE&amp;DOC_NAME=FAT:FQL_AUDITING_CLIENT_TEMPLATE.FAT&amp;display_string=Audit&amp;VAR:KEY=PEPKHWDIFE&amp;VAR:QUERY=RkZfRU5UUlBSX1ZBTF9EQUlMWSg0MTA1OSwsLCxVU0QsJ0RJTCcp&amp;WINDOW=FIRST_POPUP&amp;HEIGHT=450&amp;WI","DTH=450&amp;START_MAXIMIZED=FALSE&amp;VAR:CALENDAR=US&amp;VAR:SYMBOL=B00G0S&amp;VAR:INDEX=0"}</definedName>
    <definedName name="_124__FDSAUDITLINK___1" localSheetId="4"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_1" localSheetId="11"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_1"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graph_a" hidden="1">#REF!</definedName>
    <definedName name="_125" hidden="1">#REF!</definedName>
    <definedName name="_125____________________123Graph_ECHART_5" hidden="1">#REF!</definedName>
    <definedName name="_125_________________123Graph_ECHART_4" hidden="1">#REF!</definedName>
    <definedName name="_125_____123Graph_ECHART_3" hidden="1">#REF!</definedName>
    <definedName name="_125_____123Graph_ECHART_4" hidden="1">#REF!</definedName>
    <definedName name="_125__123Graph_AChart_4" hidden="1">#REF!</definedName>
    <definedName name="_125__FDSAUDITLINK__" localSheetId="4"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 localSheetId="11"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_1" localSheetId="4"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_1" localSheetId="11"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_1"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00">#REF!</definedName>
    <definedName name="_12520">#REF!</definedName>
    <definedName name="_126____________________123Graph_ECHART_6" hidden="1">#REF!</definedName>
    <definedName name="_126_________________123Graph_ECHART_5" hidden="1">#REF!</definedName>
    <definedName name="_126_____123Graph_BCHART_4" hidden="1">#REF!</definedName>
    <definedName name="_126_____123Graph_ECHART_4" hidden="1">#REF!</definedName>
    <definedName name="_126_____123Graph_ECHART_5" hidden="1">#REF!</definedName>
    <definedName name="_126__123Graph_AChart_5" hidden="1">#REF!</definedName>
    <definedName name="_126__123Graph_XCHART_12" hidden="1">#REF!</definedName>
    <definedName name="_126__123Graph_XCHART_4" hidden="1">#REF!</definedName>
    <definedName name="_126__FDSAUDITLINK__" localSheetId="4"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 localSheetId="11"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_1" localSheetId="4"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_1" localSheetId="11"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_1"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7____________________123Graph_ECHART_7" hidden="1">#REF!</definedName>
    <definedName name="_127_________________123Graph_ECHART_6" hidden="1">#REF!</definedName>
    <definedName name="_127_____123Graph_ECHART_5" hidden="1">#REF!</definedName>
    <definedName name="_127_____123Graph_ECHART_6" hidden="1">#REF!</definedName>
    <definedName name="_127__123Graph_AChart_6" hidden="1">#REF!</definedName>
    <definedName name="_127__FDSAUDITLINK__" localSheetId="4"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 localSheetId="11"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_1" localSheetId="4"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_1" localSheetId="11"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_1"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8____________________123Graph_ECHART_8" hidden="1">#REF!</definedName>
    <definedName name="_128_________________123Graph_ECHART_7" hidden="1">#REF!</definedName>
    <definedName name="_128_____123Graph_BCHART_5" hidden="1">#REF!</definedName>
    <definedName name="_128_____123Graph_ECHART_6" hidden="1">#REF!</definedName>
    <definedName name="_128_____123Graph_ECHART_7" hidden="1">#REF!</definedName>
    <definedName name="_128__123Graph_B_Chart_1A" hidden="1">#REF!</definedName>
    <definedName name="_128__123Graph_XCHART_13" hidden="1">#REF!</definedName>
    <definedName name="_128__FDSAUDITLINK__" localSheetId="4"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 localSheetId="11"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_1" localSheetId="4"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_1" localSheetId="11"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_1"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9____________________123Graph_FCHART_1" hidden="1">#REF!</definedName>
    <definedName name="_129_________________123Graph_ECHART_8" hidden="1">#REF!</definedName>
    <definedName name="_129_____123Graph_ECHART_7" hidden="1">#REF!</definedName>
    <definedName name="_129_____123Graph_ECHART_8" hidden="1">#REF!</definedName>
    <definedName name="_129__123Graph_C_Chart_1A" hidden="1">#REF!</definedName>
    <definedName name="_129__FDSAUDITLINK__" localSheetId="4"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 localSheetId="11"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_1" localSheetId="4"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_1" localSheetId="11"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_1"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Graph" hidden="1">#REF!</definedName>
    <definedName name="_12Graph_C" localSheetId="1" hidden="1">#REF!</definedName>
    <definedName name="_12Graph_C" hidden="1">#REF!</definedName>
    <definedName name="_12nation">#REF!</definedName>
    <definedName name="_12RESUPERBRANDS">#REF!</definedName>
    <definedName name="_12x12nation">#REF!</definedName>
    <definedName name="_12x16IK">#REF!</definedName>
    <definedName name="_12x9xnation">#REF!</definedName>
    <definedName name="_13_____________________123Graph_ACHART_4" hidden="1">#REF!</definedName>
    <definedName name="_13__________________123Graph_ACHART_4" hidden="1">#REF!</definedName>
    <definedName name="_13______123Graph_ACHART_3" hidden="1">#REF!</definedName>
    <definedName name="_13______123Graph_ACHART_4" hidden="1">#REF!</definedName>
    <definedName name="_13____123Graph_XCHART_1" hidden="1">#REF!</definedName>
    <definedName name="_13___123Graph_BCHART_1" hidden="1">#REF!</definedName>
    <definedName name="_13___123Graph_DCHART_2" hidden="1">#REF!</definedName>
    <definedName name="_13__123Graph_ACHART_24" hidden="1">#REF!</definedName>
    <definedName name="_13__123Graph_ACHART_3" localSheetId="2" hidden="1">#REF!</definedName>
    <definedName name="_13__123Graph_ACHART_3" localSheetId="19" hidden="1">#REF!</definedName>
    <definedName name="_13__123Graph_ACHART_3" localSheetId="18" hidden="1">#REF!</definedName>
    <definedName name="_13__123Graph_ACHART_3" hidden="1">#REF!</definedName>
    <definedName name="_13__123Graph_ACHART_4" hidden="1">#REF!</definedName>
    <definedName name="_13__123Graph_BCHART_1" hidden="1">#REF!</definedName>
    <definedName name="_13__123Graph_BCHART_15" localSheetId="4" hidden="1">#REF!</definedName>
    <definedName name="_13__123Graph_BCHART_15" localSheetId="15" hidden="1">#REF!</definedName>
    <definedName name="_13__123Graph_BCHART_15" hidden="1">#REF!</definedName>
    <definedName name="_13__123Graph_BCHART_17" hidden="1">#REF!</definedName>
    <definedName name="_13__123Graph_BChart_1A" hidden="1">#REF!</definedName>
    <definedName name="_13__123Graph_BCHART_3" hidden="1">#REF!</definedName>
    <definedName name="_13__123Graph_BTAX_CREDIT" hidden="1">#REF!</definedName>
    <definedName name="_13__123Graph_CCHART_2" hidden="1">#REF!</definedName>
    <definedName name="_13__123Graph_CCHART_8" hidden="1">#REF!</definedName>
    <definedName name="_13__123Graph_CCONTRACT_BY_B_U" hidden="1">#REF!</definedName>
    <definedName name="_13__123Graph_DCHART_1" hidden="1">#REF!</definedName>
    <definedName name="_13__123Graph_DCHART_2" hidden="1">#REF!</definedName>
    <definedName name="_13__123Graph_DCHART_8" hidden="1">#REF!</definedName>
    <definedName name="_13__123Graph_DO_MPRICE" hidden="1">#REF!</definedName>
    <definedName name="_13__123Graph_ECHART_1" localSheetId="19" hidden="1">#REF!</definedName>
    <definedName name="_13__123Graph_ECHART_1" hidden="1">#REF!</definedName>
    <definedName name="_13__123Graph_FCHART_1" hidden="1">#REF!</definedName>
    <definedName name="_13__123Graph_LBL_CGRAFICO_20" hidden="1">#REF!</definedName>
    <definedName name="_13__123Graph_XCHART_2">#REF!</definedName>
    <definedName name="_13__123Graph_XP_R_TAXES" hidden="1">#REF!</definedName>
    <definedName name="_13__FDSAUDITLINK__" localSheetId="4"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 localSheetId="11"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_1" localSheetId="4"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_1" localSheetId="11"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_1"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0_0Cwvu.GREY_A" hidden="1">#REF!</definedName>
    <definedName name="_13_0SUP" localSheetId="19">#REF!</definedName>
    <definedName name="_13_0SUP">#REF!</definedName>
    <definedName name="_13_5__1_WEBI_DataGrid" hidden="1">#REF!</definedName>
    <definedName name="_130____________________123Graph_FCHART_2" hidden="1">#REF!</definedName>
    <definedName name="_130_________________123Graph_FCHART_1" hidden="1">#REF!</definedName>
    <definedName name="_130_____123Graph_BCHART_6" hidden="1">#REF!</definedName>
    <definedName name="_130_____123Graph_ECHART_8" hidden="1">#REF!</definedName>
    <definedName name="_130_____123Graph_FCHART_1" hidden="1">#REF!</definedName>
    <definedName name="_130__123Graph_D_Chart_1A" hidden="1">#REF!</definedName>
    <definedName name="_130__123Graph_LBL_CGRAFICO_20" hidden="1">#REF!</definedName>
    <definedName name="_130__123Graph_XCHART_14" hidden="1">#REF!</definedName>
    <definedName name="_130__FDSAUDITLINK__" localSheetId="4"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 localSheetId="11"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_1" localSheetId="4"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_1" localSheetId="11"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_1"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00">#REF!</definedName>
    <definedName name="_13001">#REF!</definedName>
    <definedName name="_13019">#REF!</definedName>
    <definedName name="_13020">#REF!</definedName>
    <definedName name="_13024">#REF!</definedName>
    <definedName name="_131____________________123Graph_FCHART_3" hidden="1">#REF!</definedName>
    <definedName name="_131_________________123Graph_FCHART_2" hidden="1">#REF!</definedName>
    <definedName name="_131_____123Graph_FCHART_1" hidden="1">#REF!</definedName>
    <definedName name="_131_____123Graph_FCHART_2" hidden="1">#REF!</definedName>
    <definedName name="_131__123Graph_E_Chart_1A" hidden="1">#REF!</definedName>
    <definedName name="_131__FDSAUDITLINK__" localSheetId="4"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 localSheetId="11"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_1" localSheetId="4"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_1" localSheetId="11"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_1"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2____________________123Graph_FCHART_4" hidden="1">#REF!</definedName>
    <definedName name="_132_________________123Graph_FCHART_3" hidden="1">#REF!</definedName>
    <definedName name="_132_____123Graph_BCHART_7" hidden="1">#REF!</definedName>
    <definedName name="_132_____123Graph_FCHART_2" hidden="1">#REF!</definedName>
    <definedName name="_132_____123Graph_FCHART_3" hidden="1">#REF!</definedName>
    <definedName name="_132__123Graph_CCHART_5" hidden="1">#REF!</definedName>
    <definedName name="_132__123Graph_F_Chart_1A" hidden="1">#REF!</definedName>
    <definedName name="_132__123Graph_XCHART_15" hidden="1">#REF!</definedName>
    <definedName name="_132__123Graph_XCHART_8" hidden="1">#REF!</definedName>
    <definedName name="_132__FDSAUDITLINK__" localSheetId="4"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 localSheetId="11"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_1" localSheetId="4"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_1" localSheetId="11"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_1"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3____________________123Graph_FCHART_6" hidden="1">#REF!</definedName>
    <definedName name="_133_________________123Graph_FCHART_4" hidden="1">#REF!</definedName>
    <definedName name="_133_____123Graph_FCHART_3" hidden="1">#REF!</definedName>
    <definedName name="_133_____123Graph_FCHART_4" hidden="1">#REF!</definedName>
    <definedName name="_133__123Graph_X_Chart_1A" hidden="1">#REF!</definedName>
    <definedName name="_133__FDSAUDITLINK__" localSheetId="4"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 localSheetId="11"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_1" localSheetId="4"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_1" localSheetId="11"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_1"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00">#REF!</definedName>
    <definedName name="_13310">#REF!</definedName>
    <definedName name="_13350">#REF!</definedName>
    <definedName name="_134____________________123Graph_FCHART_7" hidden="1">#REF!</definedName>
    <definedName name="_134_________________123Graph_FCHART_6" hidden="1">#REF!</definedName>
    <definedName name="_134_____123Graph_BCHART_8" hidden="1">#REF!</definedName>
    <definedName name="_134_____123Graph_FCHART_4" hidden="1">#REF!</definedName>
    <definedName name="_134_____123Graph_FCHART_6" hidden="1">#REF!</definedName>
    <definedName name="_134__123Graph_XChart_1" hidden="1">#REF!</definedName>
    <definedName name="_134__123Graph_XCHART_16" hidden="1">#REF!</definedName>
    <definedName name="_134__FDSAUDITLINK__" localSheetId="4"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 localSheetId="11"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_1" localSheetId="4"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_1" localSheetId="11"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_1"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5____________________123Graph_FCHART_8" hidden="1">#REF!</definedName>
    <definedName name="_135_________________123Graph_FCHART_7" hidden="1">#REF!</definedName>
    <definedName name="_135_____123Graph_FCHART_6" hidden="1">#REF!</definedName>
    <definedName name="_135_____123Graph_FCHART_7" hidden="1">#REF!</definedName>
    <definedName name="_135__123Graph_XChart_2" hidden="1">#REF!</definedName>
    <definedName name="_135__FDSAUDITLINK__" localSheetId="4"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 localSheetId="11"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_1" localSheetId="4"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_1" localSheetId="11"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_1"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6____________________123Graph_XCHART_1" hidden="1">#REF!</definedName>
    <definedName name="_136_________________123Graph_FCHART_8" hidden="1">#REF!</definedName>
    <definedName name="_136_____123Graph_CCHART_1" hidden="1">#REF!</definedName>
    <definedName name="_136_____123Graph_FCHART_7" hidden="1">#REF!</definedName>
    <definedName name="_136_____123Graph_FCHART_8" hidden="1">#REF!</definedName>
    <definedName name="_136__123Graph_XCHART_17" hidden="1">#REF!</definedName>
    <definedName name="_136__123Graph_XChart_3" hidden="1">#REF!</definedName>
    <definedName name="_136__FDSAUDITLINK__" localSheetId="4"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 localSheetId="11"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_1" localSheetId="4"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_1" localSheetId="11"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_1"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7____________________123Graph_XCHART_10" hidden="1">#REF!</definedName>
    <definedName name="_137_________________123Graph_XCHART_1" hidden="1">#REF!</definedName>
    <definedName name="_137_____123Graph_FCHART_8" hidden="1">#REF!</definedName>
    <definedName name="_137_____123Graph_XCHART_1" hidden="1">#REF!</definedName>
    <definedName name="_137__123Graph_XChart_4" hidden="1">#REF!</definedName>
    <definedName name="_137__FDSAUDITLINK__" localSheetId="4"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 localSheetId="11"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_1" localSheetId="4"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_1" localSheetId="11"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_1"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8____________________123Graph_XCHART_11" hidden="1">#REF!</definedName>
    <definedName name="_138_________________123Graph_XCHART_10" hidden="1">#REF!</definedName>
    <definedName name="_138_____123Graph_CCHART_2" hidden="1">#REF!</definedName>
    <definedName name="_138_____123Graph_XCHART_1" hidden="1">#REF!</definedName>
    <definedName name="_138_____123Graph_XCHART_10" hidden="1">#REF!</definedName>
    <definedName name="_138__123Graph_XCHART_18" hidden="1">#REF!</definedName>
    <definedName name="_138__123Graph_XChart_5" hidden="1">#REF!</definedName>
    <definedName name="_138__FDSAUDITLINK__" localSheetId="4"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 localSheetId="11"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_1" localSheetId="4"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_1" localSheetId="11"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_1"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9____________________123Graph_XCHART_12" hidden="1">#REF!</definedName>
    <definedName name="_139_________________123Graph_XCHART_11" hidden="1">#REF!</definedName>
    <definedName name="_139_____123Graph_XCHART_10" hidden="1">#REF!</definedName>
    <definedName name="_139_____123Graph_XCHART_11" hidden="1">#REF!</definedName>
    <definedName name="_139__123Graph_XChart_6" hidden="1">#REF!</definedName>
    <definedName name="_139__FDSAUDITLINK__" localSheetId="4"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 localSheetId="11"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_1" localSheetId="4"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_1" localSheetId="11"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_1"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butter">#REF!</definedName>
    <definedName name="_13butterchips">#REF!</definedName>
    <definedName name="_14_____________________123Graph_ACHART_5" hidden="1">#REF!</definedName>
    <definedName name="_14__________________123Graph_ACHART_5" hidden="1">#REF!</definedName>
    <definedName name="_14______123Graph_ACHART_4" hidden="1">#REF!</definedName>
    <definedName name="_14______123Graph_ACHART_5" hidden="1">#REF!</definedName>
    <definedName name="_14____123Graph_XCHART_2" hidden="1">#REF!</definedName>
    <definedName name="_14___123Graph_BCHART_4" hidden="1">#REF!</definedName>
    <definedName name="_14___123Graph_DCHART_3" hidden="1">#REF!</definedName>
    <definedName name="_14___123Graph_LBL_ACHART_1" hidden="1">#REF!</definedName>
    <definedName name="_14__123Graph_ACHART_15" hidden="1">#REF!</definedName>
    <definedName name="_14__123Graph_AChart_3" hidden="1">#REF!</definedName>
    <definedName name="_14__123Graph_ACHART_4" localSheetId="19" hidden="1">#REF!</definedName>
    <definedName name="_14__123Graph_ACHART_4" hidden="1">#REF!</definedName>
    <definedName name="_14__123Graph_ACHART_5" hidden="1">#REF!</definedName>
    <definedName name="_14__123Graph_BCHART_18" localSheetId="4" hidden="1">#REF!</definedName>
    <definedName name="_14__123Graph_BCHART_18" localSheetId="15" hidden="1">#REF!</definedName>
    <definedName name="_14__123Graph_BCHART_18" hidden="1">#REF!</definedName>
    <definedName name="_14__123Graph_BCHART_2" hidden="1">#REF!</definedName>
    <definedName name="_14__123Graph_BCHART_3" hidden="1">#REF!</definedName>
    <definedName name="_14__123Graph_BCHART_4" hidden="1">#REF!</definedName>
    <definedName name="_14__123Graph_BCHART_5" hidden="1">#REF!</definedName>
    <definedName name="_14__123Graph_BWAGES_BY_B_U" hidden="1">#REF!</definedName>
    <definedName name="_14__123Graph_CCHART_1" hidden="1">#REF!</definedName>
    <definedName name="_14__123Graph_CGRAFICO_20" hidden="1">#REF!</definedName>
    <definedName name="_14__123Graph_CQRE_S_BY_CO." hidden="1">#REF!</definedName>
    <definedName name="_14__123Graph_DCHART_1" hidden="1">#REF!</definedName>
    <definedName name="_14__123Graph_DCHART_2" hidden="1">#REF!</definedName>
    <definedName name="_14__123Graph_DCHART_3" hidden="1">#REF!</definedName>
    <definedName name="_14__123Graph_DOP75_25PRICE" hidden="1">#REF!</definedName>
    <definedName name="_14__123Graph_FCHART_1" localSheetId="19" hidden="1">#REF!</definedName>
    <definedName name="_14__123Graph_FCHART_1" hidden="1">#REF!</definedName>
    <definedName name="_14__123Graph_LBL_ACHART_2" hidden="1">#REF!</definedName>
    <definedName name="_14__123Graph_LBL_ACHART_3" hidden="1">#REF!</definedName>
    <definedName name="_14__123Graph_LBL_DGRAFICO_20" hidden="1">#REF!</definedName>
    <definedName name="_14__123Graph_XCHART_1" hidden="1">#REF!</definedName>
    <definedName name="_14__123Graph_XCHART_3">#REF!</definedName>
    <definedName name="_14__FDSAUDITLINK__" localSheetId="4"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 localSheetId="11"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_1" localSheetId="4"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_1" localSheetId="11"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_1"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0__123Graph_ACHAR" hidden="1">#REF!</definedName>
    <definedName name="_14_0SUP" localSheetId="19">#REF!</definedName>
    <definedName name="_14_0SUP">#REF!</definedName>
    <definedName name="_14_5__1_WEBI_HHeading" hidden="1">#REF!</definedName>
    <definedName name="_140____________________123Graph_XCHART_13" hidden="1">#REF!</definedName>
    <definedName name="_140_________________123Graph_XCHART_12" hidden="1">#REF!</definedName>
    <definedName name="_140_____123Graph_CCHART_3" hidden="1">#REF!</definedName>
    <definedName name="_140_____123Graph_XCHART_11" hidden="1">#REF!</definedName>
    <definedName name="_140_____123Graph_XCHART_12" hidden="1">#REF!</definedName>
    <definedName name="_140__123Graph_CGRAFICO_20" hidden="1">#REF!</definedName>
    <definedName name="_140__123Graph_LBL_DGRAFICO_20" hidden="1">#REF!</definedName>
    <definedName name="_140__123Graph_XCHART_2" hidden="1">#REF!</definedName>
    <definedName name="_140__FDSAUDITLINK__" localSheetId="4"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 localSheetId="11"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_1" localSheetId="4"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_1" localSheetId="11"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_1"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00">#REF!</definedName>
    <definedName name="_14020">#REF!</definedName>
    <definedName name="_141____________________123Graph_XCHART_14" hidden="1">#REF!</definedName>
    <definedName name="_141_________________123Graph_XCHART_13" hidden="1">#REF!</definedName>
    <definedName name="_141_____123Graph_XCHART_12" hidden="1">#REF!</definedName>
    <definedName name="_141_____123Graph_XCHART_13" hidden="1">#REF!</definedName>
    <definedName name="_141__FDSAUDITLINK__" localSheetId="4"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 localSheetId="15" hidden="1">{"fdsup://directions/FAT Viewer?action=UPDATE&amp;creator=factset&amp;DYN_ARGS=TRUE&amp;DOC_NAME=FAT:FQL_AUDITING_CLIENT_TEMPLATE.FAT&amp;display_string=Audit&amp;VAR:KEY=ERUZUJKHET&amp;VAR:QUERY=RkZfRU5UUlBSX1ZBTF9EQUlMWSg0MTA1OSwsLCxVU0QsJ0RJTCcp&amp;WINDOW=FIRST_POPUP&amp;HEIGHT=450&amp;WI","DTH=450&amp;START_MAXIMIZED=FALSE&amp;VAR:CALENDAR=US&amp;VAR:SYMBOL=RBN&amp;VAR:INDEX=0"}</definedName>
    <definedName name="_141__FDSAUDITLINK__" localSheetId="11" hidden="1">{"fdsup://directions/FAT Viewer?action=UPDATE&amp;creator=factset&amp;DYN_ARGS=TRUE&amp;DOC_NAME=FAT:FQL_AUDITING_CLIENT_TEMPLATE.FAT&amp;display_string=Audit&amp;VAR:KEY=ERUZUJKHET&amp;VAR:QUERY=RkZfRU5UUlBSX1ZBTF9EQUlMWSg0MTA1OSwsLCxVU0QsJ0RJTCcp&amp;WINDOW=FIRST_POPUP&amp;HEIGHT=450&amp;WI","DTH=450&amp;START_MAXIMIZED=FALSE&amp;VAR:CALENDAR=US&amp;VAR:SYMBOL=RBN&amp;VAR:INDEX=0"}</definedName>
    <definedName name="_141__FDSAUDITLINK__" hidden="1">{"fdsup://directions/FAT Viewer?action=UPDATE&amp;creator=factset&amp;DYN_ARGS=TRUE&amp;DOC_NAME=FAT:FQL_AUDITING_CLIENT_TEMPLATE.FAT&amp;display_string=Audit&amp;VAR:KEY=ERUZUJKHET&amp;VAR:QUERY=RkZfRU5UUlBSX1ZBTF9EQUlMWSg0MTA1OSwsLCxVU0QsJ0RJTCcp&amp;WINDOW=FIRST_POPUP&amp;HEIGHT=450&amp;WI","DTH=450&amp;START_MAXIMIZED=FALSE&amp;VAR:CALENDAR=US&amp;VAR:SYMBOL=RBN&amp;VAR:INDEX=0"}</definedName>
    <definedName name="_141__FDSAUDITLINK___1" localSheetId="4"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_1" localSheetId="11"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_1"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2____________________123Graph_XCHART_15" hidden="1">#REF!</definedName>
    <definedName name="_142_________________123Graph_XCHART_14" hidden="1">#REF!</definedName>
    <definedName name="_142_____123Graph_CCHART_4" hidden="1">#REF!</definedName>
    <definedName name="_142_____123Graph_XCHART_13" hidden="1">#REF!</definedName>
    <definedName name="_142_____123Graph_XCHART_14" hidden="1">#REF!</definedName>
    <definedName name="_142__123Graph_XCHART_3" hidden="1">#REF!</definedName>
    <definedName name="_142__FDSAUDITLINK__" localSheetId="4"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 localSheetId="11"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_1" localSheetId="4"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_1" localSheetId="11"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_1"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3____________________123Graph_XCHART_16" hidden="1">#REF!</definedName>
    <definedName name="_143_________________123Graph_XCHART_15" hidden="1">#REF!</definedName>
    <definedName name="_143_____123Graph_XCHART_14" hidden="1">#REF!</definedName>
    <definedName name="_143_____123Graph_XCHART_15" hidden="1">#REF!</definedName>
    <definedName name="_143__123Graph_DCHART_2" hidden="1">#REF!</definedName>
    <definedName name="_143__FDSAUDITLINK__" localSheetId="4"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 localSheetId="11"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_1" localSheetId="4"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_1" localSheetId="11"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_1"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4____________________123Graph_XCHART_17" hidden="1">#REF!</definedName>
    <definedName name="_144_________________123Graph_XCHART_16" hidden="1">#REF!</definedName>
    <definedName name="_144_____123Graph_CCHART_5" hidden="1">#REF!</definedName>
    <definedName name="_144_____123Graph_XCHART_15" hidden="1">#REF!</definedName>
    <definedName name="_144_____123Graph_XCHART_16" hidden="1">#REF!</definedName>
    <definedName name="_144__123Graph_XCHART_4" hidden="1">#REF!</definedName>
    <definedName name="_144__FDSAUDITLINK__" localSheetId="4"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 localSheetId="1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1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4"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_1" localSheetId="11"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_1"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5____________________123Graph_XCHART_18" hidden="1">#REF!</definedName>
    <definedName name="_145_________________123Graph_XCHART_17" hidden="1">#REF!</definedName>
    <definedName name="_145_____123Graph_XCHART_16" hidden="1">#REF!</definedName>
    <definedName name="_145_____123Graph_XCHART_17" hidden="1">#REF!</definedName>
    <definedName name="_145__FDSAUDITLINK__" localSheetId="4"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 localSheetId="11"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_1" localSheetId="4"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_1" localSheetId="11"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_1"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6____________________123Graph_XCHART_2" hidden="1">#REF!</definedName>
    <definedName name="_146_________________123Graph_XCHART_18" hidden="1">#REF!</definedName>
    <definedName name="_146_____123Graph_CCHART_6" hidden="1">#REF!</definedName>
    <definedName name="_146_____123Graph_XCHART_17" hidden="1">#REF!</definedName>
    <definedName name="_146_____123Graph_XCHART_18" hidden="1">#REF!</definedName>
    <definedName name="_146__123Graph_XCHART_5" hidden="1">#REF!</definedName>
    <definedName name="_146__FDSAUDITLINK__" localSheetId="4"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 localSheetId="11"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_1" localSheetId="4"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_1" localSheetId="11"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_1"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7____________________123Graph_XCHART_3" hidden="1">#REF!</definedName>
    <definedName name="_147_________________123Graph_XCHART_2" hidden="1">#REF!</definedName>
    <definedName name="_147_____123Graph_XCHART_18" hidden="1">#REF!</definedName>
    <definedName name="_147_____123Graph_XCHART_2" hidden="1">#REF!</definedName>
    <definedName name="_147__FDSAUDITLINK__" localSheetId="4"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 localSheetId="11"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_1" localSheetId="4"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_1" localSheetId="11"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_1"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8____________________123Graph_XCHART_4" hidden="1">#REF!</definedName>
    <definedName name="_148_________________123Graph_XCHART_3" hidden="1">#REF!</definedName>
    <definedName name="_148_____123Graph_CCHART_7" hidden="1">#REF!</definedName>
    <definedName name="_148_____123Graph_XCHART_2" hidden="1">#REF!</definedName>
    <definedName name="_148_____123Graph_XCHART_3" hidden="1">#REF!</definedName>
    <definedName name="_148__123Graph_XCHART_6" hidden="1">#REF!</definedName>
    <definedName name="_148__FDSAUDITLINK__" localSheetId="4"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 localSheetId="11"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_1" localSheetId="4"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_1" localSheetId="11"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_1"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9____________________123Graph_XCHART_5" hidden="1">#REF!</definedName>
    <definedName name="_149_________________123Graph_XCHART_4" hidden="1">#REF!</definedName>
    <definedName name="_149_____123Graph_XCHART_3" hidden="1">#REF!</definedName>
    <definedName name="_149_____123Graph_XCHART_4" hidden="1">#REF!</definedName>
    <definedName name="_149__FDSAUDITLINK__" localSheetId="4"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 localSheetId="11"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_1" localSheetId="4"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_1" localSheetId="11"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_1"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Domino">#REF!</definedName>
    <definedName name="_14x14oz">#REF!</definedName>
    <definedName name="_15_?_0SUP" localSheetId="19">#REF!</definedName>
    <definedName name="_15_?_0SUP">#REF!</definedName>
    <definedName name="_15_____________________123Graph_ACHART_6" hidden="1">#REF!</definedName>
    <definedName name="_15__________________123Graph_ACHART_6" hidden="1">#REF!</definedName>
    <definedName name="_15______123Graph_ACHART_5" hidden="1">#REF!</definedName>
    <definedName name="_15______123Graph_ACHART_6" hidden="1">#REF!</definedName>
    <definedName name="_15___123Graph_ACHART_1" hidden="1">#REF!</definedName>
    <definedName name="_15___123Graph_DCHART_4" hidden="1">#REF!</definedName>
    <definedName name="_15___123Graph_LBL_ACHART_2" hidden="1">#REF!</definedName>
    <definedName name="_15__123Graph_ACHART_1" hidden="1">#N/A</definedName>
    <definedName name="_15__123Graph_AChart_4" hidden="1">#REF!</definedName>
    <definedName name="_15__123Graph_ACHART_5" hidden="1">#REF!</definedName>
    <definedName name="_15__123Graph_ACHART_6" hidden="1">#REF!</definedName>
    <definedName name="_15__123Graph_BCHART_1" localSheetId="19" hidden="1">#REF!</definedName>
    <definedName name="_15__123Graph_BCHART_1" hidden="1">#REF!</definedName>
    <definedName name="_15__123Graph_BCHART_10" hidden="1">#REF!</definedName>
    <definedName name="_15__123Graph_BCHART_20" localSheetId="4" hidden="1">#REF!</definedName>
    <definedName name="_15__123Graph_BCHART_20" localSheetId="15" hidden="1">#REF!</definedName>
    <definedName name="_15__123Graph_BCHART_20" hidden="1">#REF!</definedName>
    <definedName name="_15__123Graph_BCHART_4" hidden="1">#REF!</definedName>
    <definedName name="_15__123Graph_BCHART_5" hidden="1">#REF!</definedName>
    <definedName name="_15__123Graph_CCONTRACT_BY_B_U" hidden="1">#REF!</definedName>
    <definedName name="_15__123Graph_CSENS_COMPARISON" hidden="1">#REF!</definedName>
    <definedName name="_15__123Graph_DCHART_1" hidden="1">#REF!</definedName>
    <definedName name="_15__123Graph_DCHART_3" hidden="1">#REF!</definedName>
    <definedName name="_15__123Graph_DCHART_4" hidden="1">#REF!</definedName>
    <definedName name="_15__123Graph_DCHART_8" hidden="1">#REF!</definedName>
    <definedName name="_15__123Graph_DOP75_25RETURN" hidden="1">#REF!</definedName>
    <definedName name="_15__123Graph_ECHART_1" hidden="1">#REF!</definedName>
    <definedName name="_15__123Graph_LBL_ACHART_2" localSheetId="19" hidden="1">#REF!</definedName>
    <definedName name="_15__123Graph_LBL_ACHART_2" hidden="1">#REF!</definedName>
    <definedName name="_15__123Graph_LBL_ACHART_3" hidden="1">#REF!</definedName>
    <definedName name="_15__123Graph_LBL_ACHART_4" hidden="1">#REF!</definedName>
    <definedName name="_15__123Graph_LBL_EGRAFICO_20" hidden="1">#REF!</definedName>
    <definedName name="_15__123Graph_XCHART_2" hidden="1">#REF!</definedName>
    <definedName name="_15__123Graph_XCHART_4">#REF!</definedName>
    <definedName name="_15__FDSAUDITLINK__" localSheetId="4"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 localSheetId="11"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_1" localSheetId="4"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_1" localSheetId="11"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_1"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0__123Graph_BCHAR" hidden="1">#REF!</definedName>
    <definedName name="_15_5__1_WEBI_Table" hidden="1">#REF!</definedName>
    <definedName name="_150____________________123Graph_XCHART_6" hidden="1">#REF!</definedName>
    <definedName name="_150_________________123Graph_XCHART_5" hidden="1">#REF!</definedName>
    <definedName name="_150_____123Graph_CCHART_8" hidden="1">#REF!</definedName>
    <definedName name="_150_____123Graph_XCHART_4" hidden="1">#REF!</definedName>
    <definedName name="_150_____123Graph_XCHART_5" hidden="1">#REF!</definedName>
    <definedName name="_150__123Graph_LBL_EGRAFICO_20" hidden="1">#REF!</definedName>
    <definedName name="_150__123Graph_XCHART_7" hidden="1">#REF!</definedName>
    <definedName name="_150__FDSAUDITLINK__" localSheetId="4"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 localSheetId="11"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_1" localSheetId="4"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_1" localSheetId="11"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_1"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00">#REF!</definedName>
    <definedName name="_15005">#REF!</definedName>
    <definedName name="_15010">#REF!</definedName>
    <definedName name="_151____________________123Graph_XCHART_7" hidden="1">#REF!</definedName>
    <definedName name="_151_________________123Graph_XCHART_6" hidden="1">#REF!</definedName>
    <definedName name="_151_____123Graph_XCHART_5" hidden="1">#REF!</definedName>
    <definedName name="_151_____123Graph_XCHART_6" hidden="1">#REF!</definedName>
    <definedName name="_151__FDSAUDITLINK__" localSheetId="4"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 localSheetId="11"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_1" localSheetId="4"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_1" localSheetId="11"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_1"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2____________________123Graph_XCHART_8" hidden="1">#REF!</definedName>
    <definedName name="_152_________________123Graph_XCHART_7" hidden="1">#REF!</definedName>
    <definedName name="_152_____123Graph_DCHART_1" hidden="1">#REF!</definedName>
    <definedName name="_152_____123Graph_XCHART_6" hidden="1">#REF!</definedName>
    <definedName name="_152_____123Graph_XCHART_7" hidden="1">#REF!</definedName>
    <definedName name="_152__123Graph_XCHART_8" hidden="1">#REF!</definedName>
    <definedName name="_152__FDSAUDITLINK__" localSheetId="4"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 localSheetId="11"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_1" localSheetId="4"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_1" localSheetId="11"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_1"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51">#REF!</definedName>
    <definedName name="_153____________________123Graph_XCHART_9" hidden="1">#REF!</definedName>
    <definedName name="_153_________________123Graph_XCHART_8" hidden="1">#REF!</definedName>
    <definedName name="_153_____123Graph_XCHART_7" hidden="1">#REF!</definedName>
    <definedName name="_153_____123Graph_XCHART_8" hidden="1">#REF!</definedName>
    <definedName name="_153__FDSAUDITLINK__" localSheetId="4"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 localSheetId="11"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_1" localSheetId="4"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_1" localSheetId="11"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_1"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4___________________123Graph_ACHART_1" hidden="1">#REF!</definedName>
    <definedName name="_154_________________123Graph_XCHART_9" hidden="1">#REF!</definedName>
    <definedName name="_154_____123Graph_DCHART_2" hidden="1">#REF!</definedName>
    <definedName name="_154_____123Graph_XCHART_8" hidden="1">#REF!</definedName>
    <definedName name="_154_____123Graph_XCHART_9" hidden="1">#REF!</definedName>
    <definedName name="_154__123Graph_DCHART_3" hidden="1">#REF!</definedName>
    <definedName name="_154__123Graph_XCHART_9" hidden="1">#REF!</definedName>
    <definedName name="_154__FDSAUDITLINK__" localSheetId="4"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 localSheetId="11"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_1" localSheetId="4"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_1" localSheetId="11"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_1"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5___________________123Graph_ACHART_10" hidden="1">#REF!</definedName>
    <definedName name="_155________________123Graph_ACHART_1" hidden="1">#REF!</definedName>
    <definedName name="_155_____123Graph_XCHART_9" hidden="1">#REF!</definedName>
    <definedName name="_155____123Graph_ACHART_1" hidden="1">#REF!</definedName>
    <definedName name="_155__FDSAUDITLINK__" localSheetId="4"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 localSheetId="11"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_1" localSheetId="4"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_1" localSheetId="11"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_1"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6___________________123Graph_ACHART_11" hidden="1">#REF!</definedName>
    <definedName name="_156________________123Graph_ACHART_10" hidden="1">#REF!</definedName>
    <definedName name="_156_____123Graph_DCHART_3" hidden="1">#REF!</definedName>
    <definedName name="_156____123Graph_ACHART_1" hidden="1">#REF!</definedName>
    <definedName name="_156____123Graph_ACHART_10" hidden="1">#REF!</definedName>
    <definedName name="_156__FDSAUDITLINK__" localSheetId="4"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 localSheetId="11"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_1" localSheetId="4"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_1" localSheetId="11"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_1"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7___________________123Graph_ACHART_12" hidden="1">#REF!</definedName>
    <definedName name="_157________________123Graph_ACHART_11" hidden="1">#REF!</definedName>
    <definedName name="_157____123Graph_ACHART_10" hidden="1">#REF!</definedName>
    <definedName name="_157____123Graph_ACHART_11" hidden="1">#REF!</definedName>
    <definedName name="_157__FDSAUDITLINK__" localSheetId="4"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 localSheetId="11"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_1" localSheetId="4"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_1" localSheetId="11"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_1"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8___________________123Graph_ACHART_13" hidden="1">#REF!</definedName>
    <definedName name="_158________________123Graph_ACHART_12" hidden="1">#REF!</definedName>
    <definedName name="_158_____123Graph_DCHART_4" hidden="1">#REF!</definedName>
    <definedName name="_158____123Graph_ACHART_11" hidden="1">#REF!</definedName>
    <definedName name="_158____123Graph_ACHART_12" hidden="1">#REF!</definedName>
    <definedName name="_158__FDSAUDITLINK__" localSheetId="4"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 localSheetId="11"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_1" localSheetId="4"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_1" localSheetId="11"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_1"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9___________________123Graph_ACHART_14" hidden="1">#REF!</definedName>
    <definedName name="_159________________123Graph_ACHART_13" hidden="1">#REF!</definedName>
    <definedName name="_159____123Graph_ACHART_12" hidden="1">#REF!</definedName>
    <definedName name="_159____123Graph_ACHART_13" hidden="1">#REF!</definedName>
    <definedName name="_159__FDSAUDITLINK__" localSheetId="4"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 localSheetId="11"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_1" localSheetId="4"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_1" localSheetId="11"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_1"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A">#REF!</definedName>
    <definedName name="_15B">#REF!</definedName>
    <definedName name="_15C.">#REF!</definedName>
    <definedName name="_15D">#REF!</definedName>
    <definedName name="_16_____________________123Graph_ACHART_7" hidden="1">#REF!</definedName>
    <definedName name="_16__________________123Graph_ACHART_7" hidden="1">#REF!</definedName>
    <definedName name="_16______123Graph_ACHART_6" hidden="1">#REF!</definedName>
    <definedName name="_16______123Graph_ACHART_7" hidden="1">#REF!</definedName>
    <definedName name="_16____123Graph_LBL_ACHART_1" hidden="1">#REF!</definedName>
    <definedName name="_16___123Graph_ACHART_2" hidden="1">#REF!</definedName>
    <definedName name="_16___123Graph_BCHART_8" hidden="1">#REF!</definedName>
    <definedName name="_16___123Graph_DCHART_5" hidden="1">#REF!</definedName>
    <definedName name="_16___123Graph_LBL_ACHART_1" hidden="1">#REF!</definedName>
    <definedName name="_16___123Graph_LBL_BCHART_1" hidden="1">#REF!</definedName>
    <definedName name="_16__123Graph_ACHART_16" hidden="1">#REF!</definedName>
    <definedName name="_16__123Graph_ACHART_2" hidden="1">#N/A</definedName>
    <definedName name="_16__123Graph_AChart_5" hidden="1">#REF!</definedName>
    <definedName name="_16__123Graph_ACHART_7" hidden="1">#REF!</definedName>
    <definedName name="_16__123Graph_BCHART_15" hidden="1">#REF!</definedName>
    <definedName name="_16__123Graph_BCHART_2" localSheetId="19" hidden="1">#REF!</definedName>
    <definedName name="_16__123Graph_BCHART_2" hidden="1">#REF!</definedName>
    <definedName name="_16__123Graph_BCHART_23" hidden="1">#REF!</definedName>
    <definedName name="_16__123Graph_BCHART_8" hidden="1">#REF!</definedName>
    <definedName name="_16__123Graph_CCHART_1" hidden="1">#REF!</definedName>
    <definedName name="_16__123Graph_CCHART_3" hidden="1">#REF!</definedName>
    <definedName name="_16__123Graph_CQRE_S_BY_CO." hidden="1">#REF!</definedName>
    <definedName name="_16__123Graph_CSUPPLIES_BY_B_U" hidden="1">#REF!</definedName>
    <definedName name="_16__123Graph_DCHART_1" hidden="1">#REF!</definedName>
    <definedName name="_16__123Graph_DCHART_5" hidden="1">#REF!</definedName>
    <definedName name="_16__123Graph_DGRAFICO_20" hidden="1">#REF!</definedName>
    <definedName name="_16__123Graph_ECHART_2" hidden="1">#REF!</definedName>
    <definedName name="_16__123Graph_EHO_MPRICE" hidden="1">#REF!</definedName>
    <definedName name="_16__123Graph_LBL_ACHART_1" hidden="1">#REF!</definedName>
    <definedName name="_16__123Graph_LBL_ACHART_3" localSheetId="2" hidden="1">#REF!</definedName>
    <definedName name="_16__123Graph_LBL_ACHART_3" localSheetId="1" hidden="1">#REF!</definedName>
    <definedName name="_16__123Graph_LBL_ACHART_3" localSheetId="19" hidden="1">#REF!</definedName>
    <definedName name="_16__123Graph_LBL_ACHART_3" localSheetId="18" hidden="1">#REF!</definedName>
    <definedName name="_16__123Graph_LBL_ACHART_3" hidden="1">#REF!</definedName>
    <definedName name="_16__123Graph_LBL_ACHART_4" hidden="1">#REF!</definedName>
    <definedName name="_16__123Graph_LBL_BCHART_3" hidden="1">#REF!</definedName>
    <definedName name="_16__123Graph_LBL_FGRAFICO_20" hidden="1">#REF!</definedName>
    <definedName name="_16__123Graph_XALL_IN_COSTS" hidden="1">#REF!</definedName>
    <definedName name="_16__FDSAUDITLINK__" localSheetId="4"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 localSheetId="11"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_1" localSheetId="4"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_1" localSheetId="11"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_1"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0__123Graph_BCHAR" hidden="1">#REF!</definedName>
    <definedName name="_16_0SUP" localSheetId="19">#REF!</definedName>
    <definedName name="_16_0SUP">#REF!</definedName>
    <definedName name="_16_6__1_WEBI_DataGrid" hidden="1">#REF!</definedName>
    <definedName name="_160___________________123Graph_ACHART_15" hidden="1">#REF!</definedName>
    <definedName name="_160________________123Graph_ACHART_14" hidden="1">#REF!</definedName>
    <definedName name="_160_____123Graph_DCHART_5" hidden="1">#REF!</definedName>
    <definedName name="_160____123Graph_ACHART_13" hidden="1">#REF!</definedName>
    <definedName name="_160____123Graph_ACHART_14" hidden="1">#REF!</definedName>
    <definedName name="_160__123Graph_DGRAFICO_20" hidden="1">#REF!</definedName>
    <definedName name="_160__123Graph_LBL_FGRAFICO_20" hidden="1">#REF!</definedName>
    <definedName name="_160__FDSAUDITLINK__" localSheetId="4"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 localSheetId="15"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1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4"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_1" localSheetId="11"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_1"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00">#REF!</definedName>
    <definedName name="_16001">#REF!</definedName>
    <definedName name="_16002">#REF!</definedName>
    <definedName name="_16003">#REF!</definedName>
    <definedName name="_16004">#REF!</definedName>
    <definedName name="_16005">#REF!</definedName>
    <definedName name="_16006">#REF!</definedName>
    <definedName name="_16010">#REF!</definedName>
    <definedName name="_16014">#REF!</definedName>
    <definedName name="_16015">#REF!</definedName>
    <definedName name="_16020">#REF!</definedName>
    <definedName name="_16023">#REF!</definedName>
    <definedName name="_16025">#REF!</definedName>
    <definedName name="_16028">#REF!</definedName>
    <definedName name="_16030">#REF!</definedName>
    <definedName name="_16035">#REF!</definedName>
    <definedName name="_16050">#REF!</definedName>
    <definedName name="_16051">#REF!</definedName>
    <definedName name="_16054">#REF!</definedName>
    <definedName name="_161___________________123Graph_ACHART_16" hidden="1">#REF!</definedName>
    <definedName name="_161________________123Graph_ACHART_15" hidden="1">#REF!</definedName>
    <definedName name="_161____123Graph_ACHART_14" hidden="1">#REF!</definedName>
    <definedName name="_161____123Graph_ACHART_15" hidden="1">#REF!</definedName>
    <definedName name="_161__FDSAUDITLINK__" localSheetId="4"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 localSheetId="11"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_1" localSheetId="4"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_1" localSheetId="11"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_1"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2___________________123Graph_ACHART_17" hidden="1">#REF!</definedName>
    <definedName name="_162________________123Graph_ACHART_16" hidden="1">#REF!</definedName>
    <definedName name="_162_____123Graph_DCHART_6" hidden="1">#REF!</definedName>
    <definedName name="_162____123Graph_ACHART_15" hidden="1">#REF!</definedName>
    <definedName name="_162____123Graph_ACHART_16" hidden="1">#REF!</definedName>
    <definedName name="_162__FDSAUDITLINK__" localSheetId="4"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 localSheetId="11"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_1" localSheetId="4"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_1" localSheetId="11"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_1"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3___________________123Graph_ACHART_18" hidden="1">#REF!</definedName>
    <definedName name="_163________________123Graph_ACHART_17" hidden="1">#REF!</definedName>
    <definedName name="_163____123Graph_ACHART_16" hidden="1">#REF!</definedName>
    <definedName name="_163____123Graph_ACHART_17" hidden="1">#REF!</definedName>
    <definedName name="_163__FDSAUDITLINK__" localSheetId="4"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 localSheetId="11"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_1" localSheetId="4"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_1" localSheetId="11"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_1"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4___________________123Graph_ACHART_2" hidden="1">#REF!</definedName>
    <definedName name="_164________________123Graph_ACHART_18" hidden="1">#REF!</definedName>
    <definedName name="_164_____123Graph_DCHART_7" hidden="1">#REF!</definedName>
    <definedName name="_164____123Graph_ACHART_17" hidden="1">#REF!</definedName>
    <definedName name="_164____123Graph_ACHART_18" hidden="1">#REF!</definedName>
    <definedName name="_164__FDSAUDITLINK__" localSheetId="4"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 localSheetId="11"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_1" localSheetId="4"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_1" localSheetId="11"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_1"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5___________________123Graph_ACHART_3" hidden="1">#REF!</definedName>
    <definedName name="_165________________123Graph_ACHART_2" hidden="1">#REF!</definedName>
    <definedName name="_165____123Graph_ACHART_18" hidden="1">#REF!</definedName>
    <definedName name="_165____123Graph_ACHART_2" hidden="1">#REF!</definedName>
    <definedName name="_165__123Graph_DCHART_4" hidden="1">#REF!</definedName>
    <definedName name="_165__FDSAUDITLINK__" localSheetId="4"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 localSheetId="11"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_1" localSheetId="4"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_1" localSheetId="11"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_1"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6___________________123Graph_ACHART_4" hidden="1">#REF!</definedName>
    <definedName name="_166________________123Graph_ACHART_3" hidden="1">#REF!</definedName>
    <definedName name="_166_____123Graph_DCHART_8" hidden="1">#REF!</definedName>
    <definedName name="_166____123Graph_ACHART_2" hidden="1">#REF!</definedName>
    <definedName name="_166____123Graph_ACHART_3" hidden="1">#REF!</definedName>
    <definedName name="_166__FDSAUDITLINK__" localSheetId="4"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 localSheetId="11"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_1" localSheetId="4"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_1" localSheetId="11"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_1"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7___________________123Graph_ACHART_5" hidden="1">#REF!</definedName>
    <definedName name="_167________________123Graph_ACHART_4" hidden="1">#REF!</definedName>
    <definedName name="_167____123Graph_ACHART_3" hidden="1">#REF!</definedName>
    <definedName name="_167____123Graph_ACHART_4" hidden="1">#REF!</definedName>
    <definedName name="_167__FDSAUDITLINK__" localSheetId="4"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 localSheetId="11"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_1" localSheetId="4"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_1" localSheetId="11"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_1"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8___________________123Graph_ACHART_6" hidden="1">#REF!</definedName>
    <definedName name="_168________________123Graph_ACHART_5" hidden="1">#REF!</definedName>
    <definedName name="_168_____123Graph_ECHART_1" hidden="1">#REF!</definedName>
    <definedName name="_168____123Graph_ACHART_4" hidden="1">#REF!</definedName>
    <definedName name="_168____123Graph_ACHART_5" hidden="1">#REF!</definedName>
    <definedName name="_168__FDSAUDITLINK__" localSheetId="4"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 localSheetId="11"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_1" localSheetId="4"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_1" localSheetId="11"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_1"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9___________________123Graph_ACHART_7" hidden="1">#REF!</definedName>
    <definedName name="_169________________123Graph_ACHART_6" hidden="1">#REF!</definedName>
    <definedName name="_169____123Graph_ACHART_5" hidden="1">#REF!</definedName>
    <definedName name="_169____123Graph_ACHART_6" hidden="1">#REF!</definedName>
    <definedName name="_169__FDSAUDITLINK__" localSheetId="4"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 localSheetId="15" hidden="1">{"fdsup://directions/FAT Viewer?action=UPDATE&amp;creator=factset&amp;DYN_ARGS=TRUE&amp;DOC_NAME=FAT:FQL_AUDITING_CLIENT_TEMPLATE.FAT&amp;display_string=Audit&amp;VAR:KEY=DARAZCRGHA&amp;VAR:QUERY=RkZfRU5UUlBSX1ZBTF9EQUlMWSg0MTA1OSwsLCxVU0QsJ0RJTCcp&amp;WINDOW=FIRST_POPUP&amp;HEIGHT=450&amp;WI","DTH=450&amp;START_MAXIMIZED=FALSE&amp;VAR:CALENDAR=US&amp;VAR:SYMBOL=487416&amp;VAR:INDEX=0"}</definedName>
    <definedName name="_169__FDSAUDITLINK__" localSheetId="11" hidden="1">{"fdsup://directions/FAT Viewer?action=UPDATE&amp;creator=factset&amp;DYN_ARGS=TRUE&amp;DOC_NAME=FAT:FQL_AUDITING_CLIENT_TEMPLATE.FAT&amp;display_string=Audit&amp;VAR:KEY=DARAZCRGHA&amp;VAR:QUERY=RkZfRU5UUlBSX1ZBTF9EQUlMWSg0MTA1OSwsLCxVU0QsJ0RJTCcp&amp;WINDOW=FIRST_POPUP&amp;HEIGHT=450&amp;WI","DTH=450&amp;START_MAXIMIZED=FALSE&amp;VAR:CALENDAR=US&amp;VAR:SYMBOL=487416&amp;VAR:INDEX=0"}</definedName>
    <definedName name="_169__FDSAUDITLINK__" hidden="1">{"fdsup://directions/FAT Viewer?action=UPDATE&amp;creator=factset&amp;DYN_ARGS=TRUE&amp;DOC_NAME=FAT:FQL_AUDITING_CLIENT_TEMPLATE.FAT&amp;display_string=Audit&amp;VAR:KEY=DARAZCRGHA&amp;VAR:QUERY=RkZfRU5UUlBSX1ZBTF9EQUlMWSg0MTA1OSwsLCxVU0QsJ0RJTCcp&amp;WINDOW=FIRST_POPUP&amp;HEIGHT=450&amp;WI","DTH=450&amp;START_MAXIMIZED=FALSE&amp;VAR:CALENDAR=US&amp;VAR:SYMBOL=487416&amp;VAR:INDEX=0"}</definedName>
    <definedName name="_169__FDSAUDITLINK___1" localSheetId="4"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_1" localSheetId="11"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_1"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7_____________________123Graph_ACHART_8" hidden="1">#REF!</definedName>
    <definedName name="_17__________________123Graph_ACHART_8" hidden="1">#REF!</definedName>
    <definedName name="_17______123Graph_ACHART_7" hidden="1">#REF!</definedName>
    <definedName name="_17______123Graph_ACHART_8" hidden="1">#REF!</definedName>
    <definedName name="_17___123Graph_BCHART_1" hidden="1">#REF!</definedName>
    <definedName name="_17___123Graph_ECHART_2" hidden="1">#REF!</definedName>
    <definedName name="_17___123Graph_LBL_ACHART_2" hidden="1">#REF!</definedName>
    <definedName name="_17___123Graph_XCHART_1" hidden="1">#REF!</definedName>
    <definedName name="_17__123Graph_ACHART_3" hidden="1">#N/A</definedName>
    <definedName name="_17__123Graph_AChart_6" hidden="1">#REF!</definedName>
    <definedName name="_17__123Graph_ACHART_8" hidden="1">#REF!</definedName>
    <definedName name="_17__123Graph_BCHART_17" hidden="1">#REF!</definedName>
    <definedName name="_17__123Graph_BCHART_28" hidden="1">#REF!</definedName>
    <definedName name="_17__123Graph_CCHART_15" hidden="1">#REF!</definedName>
    <definedName name="_17__123Graph_CQRE_S_BY_TYPE" hidden="1">#REF!</definedName>
    <definedName name="_17__123Graph_CWAGES_BY_B_U" hidden="1">#REF!</definedName>
    <definedName name="_17__123Graph_DCHART_3" hidden="1">#REF!</definedName>
    <definedName name="_17__123Graph_ECHART_2" hidden="1">#REF!</definedName>
    <definedName name="_17__123Graph_EO_MPRICE" hidden="1">#REF!</definedName>
    <definedName name="_17__123Graph_LBL_ACHART_1" hidden="1">#REF!</definedName>
    <definedName name="_17__123Graph_LBL_ACHART_3" hidden="1">#REF!</definedName>
    <definedName name="_17__123Graph_LBL_ACHART_4" localSheetId="19" hidden="1">#REF!</definedName>
    <definedName name="_17__123Graph_LBL_ACHART_4" hidden="1">#REF!</definedName>
    <definedName name="_17__123Graph_LBL_BCHART_2" hidden="1">#REF!</definedName>
    <definedName name="_17__123Graph_LBL_BCHART_4" hidden="1">#REF!</definedName>
    <definedName name="_17__123Graph_XCHART_1" hidden="1">#REF!</definedName>
    <definedName name="_17__123Graph_XGRAFICO_8" hidden="1">#REF!</definedName>
    <definedName name="_17__FDSAUDITLINK__" localSheetId="2"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localSheetId="19"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localSheetId="4"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localSheetId="15"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localSheetId="11"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_1" localSheetId="4"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_FDSAUDITLINK___1" localSheetId="11"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_FDSAUDITLINK___1"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0__123Graph_BCHAR" hidden="1">#REF!</definedName>
    <definedName name="_17_0SUP" localSheetId="19">#REF!</definedName>
    <definedName name="_17_0SUP">#REF!</definedName>
    <definedName name="_17_6__1_WEBI_HHeading" hidden="1">#REF!</definedName>
    <definedName name="_170___________________123Graph_ACHART_8" hidden="1">#REF!</definedName>
    <definedName name="_170________________123Graph_ACHART_7" hidden="1">#REF!</definedName>
    <definedName name="_170_____123Graph_ECHART_2" hidden="1">#REF!</definedName>
    <definedName name="_170____123Graph_ACHART_6" hidden="1">#REF!</definedName>
    <definedName name="_170____123Graph_ACHART_7" hidden="1">#REF!</definedName>
    <definedName name="_170__123Graph_XGRAFICO_8" hidden="1">#REF!</definedName>
    <definedName name="_170__FDSAUDITLINK__" localSheetId="4"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 localSheetId="11"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_1" localSheetId="4"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_1" localSheetId="11"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_1"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00">#REF!</definedName>
    <definedName name="_17002">#REF!</definedName>
    <definedName name="_17004">#REF!</definedName>
    <definedName name="_171___________________123Graph_ACHART_9" hidden="1">#REF!</definedName>
    <definedName name="_171________________123Graph_ACHART_8" hidden="1">#REF!</definedName>
    <definedName name="_171____123Graph_ACHART_7" hidden="1">#REF!</definedName>
    <definedName name="_171____123Graph_ACHART_8" hidden="1">#REF!</definedName>
    <definedName name="_171__FDSAUDITLINK__" localSheetId="4"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 localSheetId="11"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_1" localSheetId="4"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_1" localSheetId="11"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_1"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2___________________123Graph_BCHART_1" hidden="1">#REF!</definedName>
    <definedName name="_172________________123Graph_ACHART_9" hidden="1">#REF!</definedName>
    <definedName name="_172_____123Graph_ECHART_3" hidden="1">#REF!</definedName>
    <definedName name="_172____123Graph_ACHART_8" hidden="1">#REF!</definedName>
    <definedName name="_172____123Graph_ACHART_9" hidden="1">#REF!</definedName>
    <definedName name="_172__FDSAUDITLINK__" localSheetId="4"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 localSheetId="11"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_1" localSheetId="4"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_1" localSheetId="11"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_1"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3___________________123Graph_BCHART_17" hidden="1">#REF!</definedName>
    <definedName name="_173________________123Graph_BCHART_1" hidden="1">#REF!</definedName>
    <definedName name="_173____123Graph_ACHART_9" hidden="1">#REF!</definedName>
    <definedName name="_173____123Graph_BCHART_1" hidden="1">#REF!</definedName>
    <definedName name="_173__FDSAUDITLINK__" localSheetId="4"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 localSheetId="11"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_1" localSheetId="4"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_1" localSheetId="11"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_1"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4___________________123Graph_BCHART_18" hidden="1">#REF!</definedName>
    <definedName name="_174________________123Graph_BCHART_17" hidden="1">#REF!</definedName>
    <definedName name="_174_____123Graph_ECHART_4" hidden="1">#REF!</definedName>
    <definedName name="_174____123Graph_BCHART_1" hidden="1">#REF!</definedName>
    <definedName name="_174____123Graph_BCHART_17" hidden="1">#REF!</definedName>
    <definedName name="_174__FDSAUDITLINK__" localSheetId="4"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 localSheetId="11"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_1" localSheetId="4"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_1" localSheetId="11"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_1"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5___________________123Graph_BCHART_2" hidden="1">#REF!</definedName>
    <definedName name="_175________________123Graph_BCHART_18" hidden="1">#REF!</definedName>
    <definedName name="_175____123Graph_BCHART_17" hidden="1">#REF!</definedName>
    <definedName name="_175____123Graph_BCHART_18" hidden="1">#REF!</definedName>
    <definedName name="_175__FDSAUDITLINK__" localSheetId="4"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 localSheetId="11"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_1" localSheetId="4"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_1" localSheetId="11"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_1"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6___________________123Graph_BCHART_3" hidden="1">#REF!</definedName>
    <definedName name="_176________________123Graph_BCHART_2" hidden="1">#REF!</definedName>
    <definedName name="_176_____123Graph_ECHART_5" hidden="1">#REF!</definedName>
    <definedName name="_176____123Graph_BCHART_18" hidden="1">#REF!</definedName>
    <definedName name="_176____123Graph_BCHART_2" hidden="1">#REF!</definedName>
    <definedName name="_176__123Graph_DCHART_5" hidden="1">#REF!</definedName>
    <definedName name="_176__FDSAUDITLINK__" localSheetId="4"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 localSheetId="11"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_1" localSheetId="4"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_1" localSheetId="11"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_1"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7___________________123Graph_BCHART_4" hidden="1">#REF!</definedName>
    <definedName name="_177________________123Graph_BCHART_3" hidden="1">#REF!</definedName>
    <definedName name="_177____123Graph_BCHART_2" hidden="1">#REF!</definedName>
    <definedName name="_177____123Graph_BCHART_3" hidden="1">#REF!</definedName>
    <definedName name="_177__FDSAUDITLINK__" localSheetId="4"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 localSheetId="11"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_1" localSheetId="4"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_1" localSheetId="11"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_1"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8___________________123Graph_BCHART_5" hidden="1">#REF!</definedName>
    <definedName name="_178________________123Graph_BCHART_4" hidden="1">#REF!</definedName>
    <definedName name="_178_____123Graph_ECHART_6" hidden="1">#REF!</definedName>
    <definedName name="_178____123Graph_BCHART_3" hidden="1">#REF!</definedName>
    <definedName name="_178____123Graph_BCHART_4" hidden="1">#REF!</definedName>
    <definedName name="_178__FDSAUDITLINK__" localSheetId="4"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 localSheetId="11"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_1" localSheetId="4"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_1" localSheetId="11"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_1"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9___________________123Graph_BCHART_6" hidden="1">#REF!</definedName>
    <definedName name="_179________________123Graph_BCHART_5" hidden="1">#REF!</definedName>
    <definedName name="_179____123Graph_BCHART_4" hidden="1">#REF!</definedName>
    <definedName name="_179____123Graph_BCHART_5" hidden="1">#REF!</definedName>
    <definedName name="_179__FDSAUDITLINK__" localSheetId="4"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 localSheetId="11"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_1" localSheetId="4"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_1" localSheetId="11"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_1"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BQ" hidden="1">#REF!</definedName>
    <definedName name="_17RE">#REF!</definedName>
    <definedName name="_18_____________________123Graph_ACHART_9" hidden="1">#REF!</definedName>
    <definedName name="_18__________________123Graph_ACHART_9" hidden="1">#REF!</definedName>
    <definedName name="_18______123Graph_ACHART_8" hidden="1">#REF!</definedName>
    <definedName name="_18______123Graph_ACHART_9" hidden="1">#REF!</definedName>
    <definedName name="_18____123Graph_LBL_ACHART_2" hidden="1">#REF!</definedName>
    <definedName name="_18___123Graph_CCHART_1" hidden="1">#REF!</definedName>
    <definedName name="_18___123Graph_ECHART_3" hidden="1">#REF!</definedName>
    <definedName name="_18___123Graph_LBL_BCHART_1" hidden="1">#REF!</definedName>
    <definedName name="_18___123Graph_XCHART_2" hidden="1">#REF!</definedName>
    <definedName name="_18__123Graph_ACHART_17" hidden="1">#REF!</definedName>
    <definedName name="_18__123Graph_ACHART_4" hidden="1">#REF!</definedName>
    <definedName name="_18__123Graph_ACHART_5" hidden="1">#N/A</definedName>
    <definedName name="_18__123Graph_ACHART_6" hidden="1">#REF!</definedName>
    <definedName name="_18__123Graph_ACHART_9" hidden="1">#REF!</definedName>
    <definedName name="_18__123Graph_B_Chart_1A" hidden="1">#REF!</definedName>
    <definedName name="_18__123Graph_BCHART_29" hidden="1">#REF!</definedName>
    <definedName name="_18__123Graph_BCHART_3" hidden="1">#REF!</definedName>
    <definedName name="_18__123Graph_CCHART_1" hidden="1">#REF!</definedName>
    <definedName name="_18__123Graph_CCHART_17" hidden="1">#REF!</definedName>
    <definedName name="_18__123Graph_CSENS_COMPARISON" hidden="1">#REF!</definedName>
    <definedName name="_18__123Graph_DCONTRACT_BY_B_U" hidden="1">#REF!</definedName>
    <definedName name="_18__123Graph_ECHART_1" hidden="1">#REF!</definedName>
    <definedName name="_18__123Graph_ECHART_3" hidden="1">#REF!</definedName>
    <definedName name="_18__123Graph_EGRAFICO_20" hidden="1">#REF!</definedName>
    <definedName name="_18__123Graph_EOP75_25PRICE" hidden="1">#REF!</definedName>
    <definedName name="_18__123Graph_LBL_ACHART_2" hidden="1">#REF!</definedName>
    <definedName name="_18__123Graph_LBL_ACHART_3" hidden="1">#REF!</definedName>
    <definedName name="_18__123Graph_LBL_ACHART_4" hidden="1">#REF!</definedName>
    <definedName name="_18__123Graph_LBL_ACHART_5" hidden="1">#REF!</definedName>
    <definedName name="_18__123Graph_LBL_BCHART_2" localSheetId="19" hidden="1">#REF!</definedName>
    <definedName name="_18__123Graph_LBL_BCHART_2" hidden="1">#REF!</definedName>
    <definedName name="_18__123Graph_LBL_BCHART_3" hidden="1">#REF!</definedName>
    <definedName name="_18__123Graph_LBL_BCHART_7" hidden="1">#REF!</definedName>
    <definedName name="_18__123Graph_LBL_CCHART_3" hidden="1">#REF!</definedName>
    <definedName name="_18__123Graph_LBL_DCHART_1" hidden="1">#REF!</definedName>
    <definedName name="_18__123Graph_XCHART_2" hidden="1">#REF!</definedName>
    <definedName name="_18__FDSAUDITLINK__" localSheetId="4"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 localSheetId="11"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_1" localSheetId="4"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_1" localSheetId="11"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_1"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0__123Graph_CCHAR" hidden="1">#REF!</definedName>
    <definedName name="_18_0SUP" localSheetId="19">#REF!</definedName>
    <definedName name="_18_0SUP">#REF!</definedName>
    <definedName name="_18_6__1_WEBI_Table" hidden="1">#REF!</definedName>
    <definedName name="_180___________________123Graph_BCHART_7" hidden="1">#REF!</definedName>
    <definedName name="_180________________123Graph_BCHART_6" hidden="1">#REF!</definedName>
    <definedName name="_180_____123Graph_ECHART_7" hidden="1">#REF!</definedName>
    <definedName name="_180____123Graph_BCHART_5" hidden="1">#REF!</definedName>
    <definedName name="_180____123Graph_BCHART_6" hidden="1">#REF!</definedName>
    <definedName name="_180__123Graph_EGRAFICO_20" hidden="1">#REF!</definedName>
    <definedName name="_180__FDSAUDITLINK__" localSheetId="4"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 localSheetId="11"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_1" localSheetId="4"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_1" localSheetId="11"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_1"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1___________________123Graph_BCHART_8" hidden="1">#REF!</definedName>
    <definedName name="_181________________123Graph_BCHART_7" hidden="1">#REF!</definedName>
    <definedName name="_181____123Graph_BCHART_6" hidden="1">#REF!</definedName>
    <definedName name="_181____123Graph_BCHART_7" hidden="1">#REF!</definedName>
    <definedName name="_181__FDSAUDITLINK__" localSheetId="4"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 localSheetId="11"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_1" localSheetId="4"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_1" localSheetId="11"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_1"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2___________________123Graph_CCHART_1" hidden="1">#REF!</definedName>
    <definedName name="_182________________123Graph_BCHART_8" hidden="1">#REF!</definedName>
    <definedName name="_182_____123Graph_ECHART_8" hidden="1">#REF!</definedName>
    <definedName name="_182____123Graph_BCHART_7" hidden="1">#REF!</definedName>
    <definedName name="_182____123Graph_BCHART_8" hidden="1">#REF!</definedName>
    <definedName name="_182__FDSAUDITLINK__" localSheetId="4"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 localSheetId="11"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_1" localSheetId="4"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_1" localSheetId="11"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_1"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1__FDSAUDITLINK__" localSheetId="11"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1__FDSAUDITLINK__"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2__FDSAUDITLINK__" localSheetId="11"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2__FDSAUDITLINK__"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3__FDSAUDITLINK__" localSheetId="11"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3__FDSAUDITLINK__"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4__FDSAUDITLINK__" localSheetId="11"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4__FDSAUDITLINK__"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5__FDSAUDITLINK__" localSheetId="11" hidden="1">{"fdsup://IBCentral/FAT Viewer?action=UPDATE&amp;creator=factset&amp;DOC_NAME=fat:reuters_annual_source_window.fat&amp;display_string=Audit&amp;DYN_ARGS=TRUE&amp;VAR:ID1=02076X10&amp;VAR:RCODE=OTLO&amp;VAR:SDATE=20071299&amp;VAR:FREQ=Y&amp;VAR:RELITEM=RP&amp;VAR:CURRENCY=&amp;VAR:CURRSOURCE=EXSHARE&amp;V","AR:NATFREQ=ANNUAL&amp;VAR:RFIELD=FINALIZED&amp;VAR:DB_TYPE=&amp;VAR:UNITS=M&amp;window=popup&amp;width=450&amp;height=300&amp;START_MAXIMIZED=FALSE"}</definedName>
    <definedName name="_1825__FDSAUDITLINK__" hidden="1">{"fdsup://IBCentral/FAT Viewer?action=UPDATE&amp;creator=factset&amp;DOC_NAME=fat:reuters_annual_source_window.fat&amp;display_string=Audit&amp;DYN_ARGS=TRUE&amp;VAR:ID1=02076X10&amp;VAR:RCODE=OTLO&amp;VAR:SDATE=20071299&amp;VAR:FREQ=Y&amp;VAR:RELITEM=RP&amp;VAR:CURRENCY=&amp;VAR:CURRSOURCE=EXSHARE&amp;V","AR:NATFREQ=ANNUAL&amp;VAR:RFIELD=FINALIZED&amp;VAR:DB_TYPE=&amp;VAR:UNITS=M&amp;window=popup&amp;width=450&amp;height=300&amp;START_MAXIMIZED=FALSE"}</definedName>
    <definedName name="_1826__FDSAUDITLINK__" localSheetId="11" hidden="1">{"fdsup://IBCentral/FAT Viewer?action=UPDATE&amp;creator=factset&amp;DOC_NAME=fat:reuters_annual_source_window.fat&amp;display_string=Audit&amp;DYN_ARGS=TRUE&amp;VAR:ID1=02076X10&amp;VAR:RCODE=OTLO&amp;VAR:SDATE=20071299&amp;VAR:FREQ=Y&amp;VAR:RELITEM=RP&amp;VAR:CURRENCY=&amp;VAR:CURRSOURCE=EXSHARE&amp;V","AR:NATFREQ=ANNUAL&amp;VAR:RFIELD=FINALIZED&amp;VAR:DB_TYPE=&amp;VAR:UNITS=M&amp;window=popup&amp;width=450&amp;height=300&amp;START_MAXIMIZED=FALSE"}</definedName>
    <definedName name="_1826__FDSAUDITLINK__" hidden="1">{"fdsup://IBCentral/FAT Viewer?action=UPDATE&amp;creator=factset&amp;DOC_NAME=fat:reuters_annual_source_window.fat&amp;display_string=Audit&amp;DYN_ARGS=TRUE&amp;VAR:ID1=02076X10&amp;VAR:RCODE=OTLO&amp;VAR:SDATE=20071299&amp;VAR:FREQ=Y&amp;VAR:RELITEM=RP&amp;VAR:CURRENCY=&amp;VAR:CURRSOURCE=EXSHARE&amp;V","AR:NATFREQ=ANNUAL&amp;VAR:RFIELD=FINALIZED&amp;VAR:DB_TYPE=&amp;VAR:UNITS=M&amp;window=popup&amp;width=450&amp;height=300&amp;START_MAXIMIZED=FALSE"}</definedName>
    <definedName name="_1827__FDSAUDITLINK__" localSheetId="11" hidden="1">{"fdsup://IBCentral/FAT Viewer?action=UPDATE&amp;creator=factset&amp;DOC_NAME=fat:reuters_annual_source_window.fat&amp;display_string=Audit&amp;DYN_ARGS=TRUE&amp;VAR:ID1=02076X10&amp;VAR:RCODE=OTLO&amp;VAR:SDATE=20061299&amp;VAR:FREQ=Y&amp;VAR:RELITEM=RP&amp;VAR:CURRENCY=&amp;VAR:CURRSOURCE=EXSHARE&amp;V","AR:NATFREQ=ANNUAL&amp;VAR:RFIELD=FINALIZED&amp;VAR:DB_TYPE=&amp;VAR:UNITS=M&amp;window=popup&amp;width=450&amp;height=300&amp;START_MAXIMIZED=FALSE"}</definedName>
    <definedName name="_1827__FDSAUDITLINK__" hidden="1">{"fdsup://IBCentral/FAT Viewer?action=UPDATE&amp;creator=factset&amp;DOC_NAME=fat:reuters_annual_source_window.fat&amp;display_string=Audit&amp;DYN_ARGS=TRUE&amp;VAR:ID1=02076X10&amp;VAR:RCODE=OTLO&amp;VAR:SDATE=20061299&amp;VAR:FREQ=Y&amp;VAR:RELITEM=RP&amp;VAR:CURRENCY=&amp;VAR:CURRSOURCE=EXSHARE&amp;V","AR:NATFREQ=ANNUAL&amp;VAR:RFIELD=FINALIZED&amp;VAR:DB_TYPE=&amp;VAR:UNITS=M&amp;window=popup&amp;width=450&amp;height=300&amp;START_MAXIMIZED=FALSE"}</definedName>
    <definedName name="_1828__FDSAUDITLINK__" localSheetId="11" hidden="1">{"fdsup://IBCentral/FAT Viewer?action=UPDATE&amp;creator=factset&amp;DOC_NAME=fat:reuters_annual_source_window.fat&amp;display_string=Audit&amp;DYN_ARGS=TRUE&amp;VAR:ID1=02076X10&amp;VAR:RCODE=OTLO&amp;VAR:SDATE=20061299&amp;VAR:FREQ=Y&amp;VAR:RELITEM=RP&amp;VAR:CURRENCY=&amp;VAR:CURRSOURCE=EXSHARE&amp;V","AR:NATFREQ=ANNUAL&amp;VAR:RFIELD=FINALIZED&amp;VAR:DB_TYPE=&amp;VAR:UNITS=M&amp;window=popup&amp;width=450&amp;height=300&amp;START_MAXIMIZED=FALSE"}</definedName>
    <definedName name="_1828__FDSAUDITLINK__" hidden="1">{"fdsup://IBCentral/FAT Viewer?action=UPDATE&amp;creator=factset&amp;DOC_NAME=fat:reuters_annual_source_window.fat&amp;display_string=Audit&amp;DYN_ARGS=TRUE&amp;VAR:ID1=02076X10&amp;VAR:RCODE=OTLO&amp;VAR:SDATE=20061299&amp;VAR:FREQ=Y&amp;VAR:RELITEM=RP&amp;VAR:CURRENCY=&amp;VAR:CURRSOURCE=EXSHARE&amp;V","AR:NATFREQ=ANNUAL&amp;VAR:RFIELD=FINALIZED&amp;VAR:DB_TYPE=&amp;VAR:UNITS=M&amp;window=popup&amp;width=450&amp;height=300&amp;START_MAXIMIZED=FALSE"}</definedName>
    <definedName name="_1829__FDSAUDITLINK__" localSheetId="11"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29__FDSAUDITLINK__"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3___________________123Graph_CCHART_2" hidden="1">#REF!</definedName>
    <definedName name="_183________________123Graph_CCHART_1" hidden="1">#REF!</definedName>
    <definedName name="_183____123Graph_BCHART_8" hidden="1">#REF!</definedName>
    <definedName name="_183____123Graph_CCHART_1" hidden="1">#REF!</definedName>
    <definedName name="_183__FDSAUDITLINK__" localSheetId="4"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 localSheetId="1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_1" localSheetId="4"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_1" localSheetId="1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_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0__FDSAUDITLINK__" localSheetId="11"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30__FDSAUDITLINK__"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31__FDSAUDITLINK__" localSheetId="11"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31__FDSAUDITLINK__"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32__FDSAUDITLINK__" localSheetId="11"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32__FDSAUDITLINK__"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33__FDSAUDITLINK__" localSheetId="11"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33__FDSAUDITLINK__"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34__FDSAUDITLINK__" localSheetId="11"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34__FDSAUDITLINK__"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35__FDSAUDITLINK__" localSheetId="11"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35__FDSAUDITLINK__"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36__FDSAUDITLINK__" localSheetId="11"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36__FDSAUDITLINK__"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37__FDSAUDITLINK__" localSheetId="11"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37__FDSAUDITLINK__"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38__FDSAUDITLINK__" localSheetId="11"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38__FDSAUDITLINK__"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39__FDSAUDITLINK__" localSheetId="11"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39__FDSAUDITLINK__"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4___________________123Graph_CCHART_3" hidden="1">#REF!</definedName>
    <definedName name="_184________________123Graph_CCHART_2" hidden="1">#REF!</definedName>
    <definedName name="_184_____123Graph_FCHART_1" hidden="1">#REF!</definedName>
    <definedName name="_184____123Graph_CCHART_1" hidden="1">#REF!</definedName>
    <definedName name="_184____123Graph_CCHART_2" hidden="1">#REF!</definedName>
    <definedName name="_184__FDSAUDITLINK__" localSheetId="4"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 localSheetId="11"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_1" localSheetId="4"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_1" localSheetId="11"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_1"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0__FDSAUDITLINK__" localSheetId="11"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40__FDSAUDITLINK__"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41__FDSAUDITLINK__" localSheetId="11"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41__FDSAUDITLINK__"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42__FDSAUDITLINK__" localSheetId="11"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42__FDSAUDITLINK__"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43__FDSAUDITLINK__" localSheetId="11"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43__FDSAUDITLINK__"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44__FDSAUDITLINK__" localSheetId="11"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44__FDSAUDITLINK__"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45__FDSAUDITLINK__" localSheetId="11"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45__FDSAUDITLINK__"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46__FDSAUDITLINK__" localSheetId="11"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46__FDSAUDITLINK__"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47__FDSAUDITLINK__" localSheetId="11"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47__FDSAUDITLINK__"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48__FDSAUDITLINK__" localSheetId="11"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48__FDSAUDITLINK__"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49__FDSAUDITLINK__" localSheetId="11"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49__FDSAUDITLINK__"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5___________________123Graph_CCHART_4" hidden="1">#REF!</definedName>
    <definedName name="_185________________123Graph_CCHART_3" hidden="1">#REF!</definedName>
    <definedName name="_185____123Graph_CCHART_2" hidden="1">#REF!</definedName>
    <definedName name="_185____123Graph_CCHART_3" hidden="1">#REF!</definedName>
    <definedName name="_185__FDSAUDITLINK__" localSheetId="4"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 localSheetId="11"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_1" localSheetId="4"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_1" localSheetId="11"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_1"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0__FDSAUDITLINK__" localSheetId="11"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50__FDSAUDITLINK__"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51__FDSAUDITLINK__" localSheetId="11"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51__FDSAUDITLINK__"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52__FDSAUDITLINK__" localSheetId="11"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52__FDSAUDITLINK__"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53__FDSAUDITLINK__" localSheetId="11"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53__FDSAUDITLINK__"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54__FDSAUDITLINK__" localSheetId="11"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54__FDSAUDITLINK__"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55__FDSAUDITLINK__" localSheetId="11"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55__FDSAUDITLINK__"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56__FDSAUDITLINK__" localSheetId="11"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56__FDSAUDITLINK__"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57__FDSAUDITLINK__" localSheetId="11"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57__FDSAUDITLINK__"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58__FDSAUDITLINK__" localSheetId="11"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58__FDSAUDITLINK__"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1859__FDSAUDITLINK__" localSheetId="11"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59__FDSAUDITLINK__"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6___________________123Graph_CCHART_5" hidden="1">#REF!</definedName>
    <definedName name="_186________________123Graph_CCHART_4" hidden="1">#REF!</definedName>
    <definedName name="_186_____123Graph_FCHART_2" hidden="1">#REF!</definedName>
    <definedName name="_186____123Graph_CCHART_3" hidden="1">#REF!</definedName>
    <definedName name="_186____123Graph_CCHART_4" hidden="1">#REF!</definedName>
    <definedName name="_186__FDSAUDITLINK__" localSheetId="4"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 localSheetId="11"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_1" localSheetId="4"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_1" localSheetId="11"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_1"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0__FDSAUDITLINK__" localSheetId="11"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60__FDSAUDITLINK__"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61__FDSAUDITLINK__" localSheetId="11"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61__FDSAUDITLINK__"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62__FDSAUDITLINK__" localSheetId="11"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62__FDSAUDITLINK__"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1863__FDSAUDITLINK__" localSheetId="11"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63__FDSAUDITLINK__"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64__FDSAUDITLINK__" localSheetId="11"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64__FDSAUDITLINK__"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65__FDSAUDITLINK__" localSheetId="11"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65__FDSAUDITLINK__"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66__FDSAUDITLINK__" localSheetId="11"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66__FDSAUDITLINK__"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1867__FDSAUDITLINK__" localSheetId="11"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67__FDSAUDITLINK__"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68__FDSAUDITLINK__" localSheetId="11"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68__FDSAUDITLINK__"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69__FDSAUDITLINK__" localSheetId="11"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69__FDSAUDITLINK__"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7___________________123Graph_CCHART_6" hidden="1">#REF!</definedName>
    <definedName name="_187________________123Graph_CCHART_5" hidden="1">#REF!</definedName>
    <definedName name="_187____123Graph_CCHART_4" hidden="1">#REF!</definedName>
    <definedName name="_187____123Graph_CCHART_5" hidden="1">#REF!</definedName>
    <definedName name="_187__123Graph_ECHART_2" hidden="1">#REF!</definedName>
    <definedName name="_187__FDSAUDITLINK__" localSheetId="4"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 localSheetId="11"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_1" localSheetId="4"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_1" localSheetId="11"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_1"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0__FDSAUDITLINK__" localSheetId="11"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70__FDSAUDITLINK__"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71__FDSAUDITLINK__" localSheetId="11"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71__FDSAUDITLINK__"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72__FDSAUDITLINK__" localSheetId="11"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72__FDSAUDITLINK__"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73__FDSAUDITLINK__" localSheetId="11"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73__FDSAUDITLINK__"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74__FDSAUDITLINK__" localSheetId="11"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74__FDSAUDITLINK__"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75__FDSAUDITLINK__" localSheetId="11"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75__FDSAUDITLINK__"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76__FDSAUDITLINK__" localSheetId="11"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76__FDSAUDITLINK__"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77__FDSAUDITLINK__" localSheetId="11"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77__FDSAUDITLINK__"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78__FDSAUDITLINK__" localSheetId="11"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78__FDSAUDITLINK__"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79__FDSAUDITLINK__" localSheetId="11"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79__FDSAUDITLINK__"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8___________________123Graph_CCHART_7" hidden="1">#REF!</definedName>
    <definedName name="_188________________123Graph_CCHART_6" hidden="1">#REF!</definedName>
    <definedName name="_188_____123Graph_FCHART_3" hidden="1">#REF!</definedName>
    <definedName name="_188____123Graph_CCHART_5" hidden="1">#REF!</definedName>
    <definedName name="_188____123Graph_CCHART_6" hidden="1">#REF!</definedName>
    <definedName name="_188__FDSAUDITLINK__" localSheetId="4"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 localSheetId="1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_1" localSheetId="4"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_1" localSheetId="1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_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0__FDSAUDITLINK__" localSheetId="11"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80__FDSAUDITLINK__"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1881__FDSAUDITLINK__" localSheetId="11" hidden="1">{"fdsup://IBCentral/FAT Viewer?action=UPDATE&amp;creator=factset&amp;DOC_NAME=fat:reuters_annual_source_window.fat&amp;display_string=Audit&amp;DYN_ARGS=TRUE&amp;VAR:ID1=70788410&amp;VAR:RCODE=OTLO&amp;VAR:SDATE=20071299&amp;VAR:FREQ=Y&amp;VAR:RELITEM=RP&amp;VAR:CURRENCY=&amp;VAR:CURRSOURCE=EXSHARE&amp;V","AR:NATFREQ=ANNUAL&amp;VAR:RFIELD=FINALIZED&amp;VAR:DB_TYPE=&amp;VAR:UNITS=M&amp;window=popup&amp;width=450&amp;height=300&amp;START_MAXIMIZED=FALSE"}</definedName>
    <definedName name="_1881__FDSAUDITLINK__" hidden="1">{"fdsup://IBCentral/FAT Viewer?action=UPDATE&amp;creator=factset&amp;DOC_NAME=fat:reuters_annual_source_window.fat&amp;display_string=Audit&amp;DYN_ARGS=TRUE&amp;VAR:ID1=70788410&amp;VAR:RCODE=OTLO&amp;VAR:SDATE=20071299&amp;VAR:FREQ=Y&amp;VAR:RELITEM=RP&amp;VAR:CURRENCY=&amp;VAR:CURRSOURCE=EXSHARE&amp;V","AR:NATFREQ=ANNUAL&amp;VAR:RFIELD=FINALIZED&amp;VAR:DB_TYPE=&amp;VAR:UNITS=M&amp;window=popup&amp;width=450&amp;height=300&amp;START_MAXIMIZED=FALSE"}</definedName>
    <definedName name="_1882__FDSAUDITLINK__" localSheetId="11" hidden="1">{"fdsup://IBCentral/FAT Viewer?action=UPDATE&amp;creator=factset&amp;DOC_NAME=fat:reuters_annual_source_window.fat&amp;display_string=Audit&amp;DYN_ARGS=TRUE&amp;VAR:ID1=70788410&amp;VAR:RCODE=OTLO&amp;VAR:SDATE=20071299&amp;VAR:FREQ=Y&amp;VAR:RELITEM=RP&amp;VAR:CURRENCY=&amp;VAR:CURRSOURCE=EXSHARE&amp;V","AR:NATFREQ=ANNUAL&amp;VAR:RFIELD=FINALIZED&amp;VAR:DB_TYPE=&amp;VAR:UNITS=M&amp;window=popup&amp;width=450&amp;height=300&amp;START_MAXIMIZED=FALSE"}</definedName>
    <definedName name="_1882__FDSAUDITLINK__" hidden="1">{"fdsup://IBCentral/FAT Viewer?action=UPDATE&amp;creator=factset&amp;DOC_NAME=fat:reuters_annual_source_window.fat&amp;display_string=Audit&amp;DYN_ARGS=TRUE&amp;VAR:ID1=70788410&amp;VAR:RCODE=OTLO&amp;VAR:SDATE=20071299&amp;VAR:FREQ=Y&amp;VAR:RELITEM=RP&amp;VAR:CURRENCY=&amp;VAR:CURRSOURCE=EXSHARE&amp;V","AR:NATFREQ=ANNUAL&amp;VAR:RFIELD=FINALIZED&amp;VAR:DB_TYPE=&amp;VAR:UNITS=M&amp;window=popup&amp;width=450&amp;height=300&amp;START_MAXIMIZED=FALSE"}</definedName>
    <definedName name="_1883__FDSAUDITLINK__" localSheetId="11" hidden="1">{"fdsup://IBCentral/FAT Viewer?action=UPDATE&amp;creator=factset&amp;DOC_NAME=fat:reuters_annual_source_window.fat&amp;display_string=Audit&amp;DYN_ARGS=TRUE&amp;VAR:ID1=63900P10&amp;VAR:RCODE=OTLO&amp;VAR:SDATE=20071299&amp;VAR:FREQ=Y&amp;VAR:RELITEM=RP&amp;VAR:CURRENCY=&amp;VAR:CURRSOURCE=EXSHARE&amp;V","AR:NATFREQ=ANNUAL&amp;VAR:RFIELD=FINALIZED&amp;VAR:DB_TYPE=&amp;VAR:UNITS=M&amp;window=popup&amp;width=450&amp;height=300&amp;START_MAXIMIZED=FALSE"}</definedName>
    <definedName name="_1883__FDSAUDITLINK__" hidden="1">{"fdsup://IBCentral/FAT Viewer?action=UPDATE&amp;creator=factset&amp;DOC_NAME=fat:reuters_annual_source_window.fat&amp;display_string=Audit&amp;DYN_ARGS=TRUE&amp;VAR:ID1=63900P10&amp;VAR:RCODE=OTLO&amp;VAR:SDATE=20071299&amp;VAR:FREQ=Y&amp;VAR:RELITEM=RP&amp;VAR:CURRENCY=&amp;VAR:CURRSOURCE=EXSHARE&amp;V","AR:NATFREQ=ANNUAL&amp;VAR:RFIELD=FINALIZED&amp;VAR:DB_TYPE=&amp;VAR:UNITS=M&amp;window=popup&amp;width=450&amp;height=300&amp;START_MAXIMIZED=FALSE"}</definedName>
    <definedName name="_1884__FDSAUDITLINK__" localSheetId="11" hidden="1">{"fdsup://IBCentral/FAT Viewer?action=UPDATE&amp;creator=factset&amp;DOC_NAME=fat:reuters_annual_source_window.fat&amp;display_string=Audit&amp;DYN_ARGS=TRUE&amp;VAR:ID1=63900P10&amp;VAR:RCODE=OTLO&amp;VAR:SDATE=20071299&amp;VAR:FREQ=Y&amp;VAR:RELITEM=RP&amp;VAR:CURRENCY=&amp;VAR:CURRSOURCE=EXSHARE&amp;V","AR:NATFREQ=ANNUAL&amp;VAR:RFIELD=FINALIZED&amp;VAR:DB_TYPE=&amp;VAR:UNITS=M&amp;window=popup&amp;width=450&amp;height=300&amp;START_MAXIMIZED=FALSE"}</definedName>
    <definedName name="_1884__FDSAUDITLINK__" hidden="1">{"fdsup://IBCentral/FAT Viewer?action=UPDATE&amp;creator=factset&amp;DOC_NAME=fat:reuters_annual_source_window.fat&amp;display_string=Audit&amp;DYN_ARGS=TRUE&amp;VAR:ID1=63900P10&amp;VAR:RCODE=OTLO&amp;VAR:SDATE=20071299&amp;VAR:FREQ=Y&amp;VAR:RELITEM=RP&amp;VAR:CURRENCY=&amp;VAR:CURRSOURCE=EXSHARE&amp;V","AR:NATFREQ=ANNUAL&amp;VAR:RFIELD=FINALIZED&amp;VAR:DB_TYPE=&amp;VAR:UNITS=M&amp;window=popup&amp;width=450&amp;height=300&amp;START_MAXIMIZED=FALSE"}</definedName>
    <definedName name="_1885__FDSAUDITLINK__" localSheetId="11" hidden="1">{"fdsup://IBCentral/FAT Viewer?action=UPDATE&amp;creator=factset&amp;DOC_NAME=fat:reuters_annual_source_window.fat&amp;display_string=Audit&amp;DYN_ARGS=TRUE&amp;VAR:ID1=01877R10&amp;VAR:RCODE=OTLO&amp;VAR:SDATE=20071299&amp;VAR:FREQ=Y&amp;VAR:RELITEM=RP&amp;VAR:CURRENCY=&amp;VAR:CURRSOURCE=EXSHARE&amp;V","AR:NATFREQ=ANNUAL&amp;VAR:RFIELD=FINALIZED&amp;VAR:DB_TYPE=&amp;VAR:UNITS=M&amp;window=popup&amp;width=450&amp;height=300&amp;START_MAXIMIZED=FALSE"}</definedName>
    <definedName name="_1885__FDSAUDITLINK__" hidden="1">{"fdsup://IBCentral/FAT Viewer?action=UPDATE&amp;creator=factset&amp;DOC_NAME=fat:reuters_annual_source_window.fat&amp;display_string=Audit&amp;DYN_ARGS=TRUE&amp;VAR:ID1=01877R10&amp;VAR:RCODE=OTLO&amp;VAR:SDATE=20071299&amp;VAR:FREQ=Y&amp;VAR:RELITEM=RP&amp;VAR:CURRENCY=&amp;VAR:CURRSOURCE=EXSHARE&amp;V","AR:NATFREQ=ANNUAL&amp;VAR:RFIELD=FINALIZED&amp;VAR:DB_TYPE=&amp;VAR:UNITS=M&amp;window=popup&amp;width=450&amp;height=300&amp;START_MAXIMIZED=FALSE"}</definedName>
    <definedName name="_1886__FDSAUDITLINK__" localSheetId="11" hidden="1">{"fdsup://IBCentral/FAT Viewer?action=UPDATE&amp;creator=factset&amp;DOC_NAME=fat:reuters_annual_source_window.fat&amp;display_string=Audit&amp;DYN_ARGS=TRUE&amp;VAR:ID1=01877R10&amp;VAR:RCODE=OTLO&amp;VAR:SDATE=20071299&amp;VAR:FREQ=Y&amp;VAR:RELITEM=RP&amp;VAR:CURRENCY=&amp;VAR:CURRSOURCE=EXSHARE&amp;V","AR:NATFREQ=ANNUAL&amp;VAR:RFIELD=FINALIZED&amp;VAR:DB_TYPE=&amp;VAR:UNITS=M&amp;window=popup&amp;width=450&amp;height=300&amp;START_MAXIMIZED=FALSE"}</definedName>
    <definedName name="_1886__FDSAUDITLINK__" hidden="1">{"fdsup://IBCentral/FAT Viewer?action=UPDATE&amp;creator=factset&amp;DOC_NAME=fat:reuters_annual_source_window.fat&amp;display_string=Audit&amp;DYN_ARGS=TRUE&amp;VAR:ID1=01877R10&amp;VAR:RCODE=OTLO&amp;VAR:SDATE=20071299&amp;VAR:FREQ=Y&amp;VAR:RELITEM=RP&amp;VAR:CURRENCY=&amp;VAR:CURRSOURCE=EXSHARE&amp;V","AR:NATFREQ=ANNUAL&amp;VAR:RFIELD=FINALIZED&amp;VAR:DB_TYPE=&amp;VAR:UNITS=M&amp;window=popup&amp;width=450&amp;height=300&amp;START_MAXIMIZED=FALSE"}</definedName>
    <definedName name="_1887__FDSAUDITLINK__" localSheetId="11" hidden="1">{"fdsup://IBCentral/FAT Viewer?action=UPDATE&amp;creator=factset&amp;DOC_NAME=fat:reuters_annual_source_window.fat&amp;display_string=Audit&amp;DYN_ARGS=TRUE&amp;VAR:ID1=93317Q10&amp;VAR:RCODE=OTLO&amp;VAR:SDATE=20071299&amp;VAR:FREQ=Y&amp;VAR:RELITEM=RP&amp;VAR:CURRENCY=&amp;VAR:CURRSOURCE=EXSHARE&amp;V","AR:NATFREQ=ANNUAL&amp;VAR:RFIELD=FINALIZED&amp;VAR:DB_TYPE=&amp;VAR:UNITS=M&amp;window=popup&amp;width=450&amp;height=300&amp;START_MAXIMIZED=FALSE"}</definedName>
    <definedName name="_1887__FDSAUDITLINK__" hidden="1">{"fdsup://IBCentral/FAT Viewer?action=UPDATE&amp;creator=factset&amp;DOC_NAME=fat:reuters_annual_source_window.fat&amp;display_string=Audit&amp;DYN_ARGS=TRUE&amp;VAR:ID1=93317Q10&amp;VAR:RCODE=OTLO&amp;VAR:SDATE=20071299&amp;VAR:FREQ=Y&amp;VAR:RELITEM=RP&amp;VAR:CURRENCY=&amp;VAR:CURRSOURCE=EXSHARE&amp;V","AR:NATFREQ=ANNUAL&amp;VAR:RFIELD=FINALIZED&amp;VAR:DB_TYPE=&amp;VAR:UNITS=M&amp;window=popup&amp;width=450&amp;height=300&amp;START_MAXIMIZED=FALSE"}</definedName>
    <definedName name="_1888__FDSAUDITLINK__" localSheetId="11" hidden="1">{"fdsup://IBCentral/FAT Viewer?action=UPDATE&amp;creator=factset&amp;DOC_NAME=fat:reuters_annual_source_window.fat&amp;display_string=Audit&amp;DYN_ARGS=TRUE&amp;VAR:ID1=93317Q10&amp;VAR:RCODE=OTLO&amp;VAR:SDATE=20071299&amp;VAR:FREQ=Y&amp;VAR:RELITEM=RP&amp;VAR:CURRENCY=&amp;VAR:CURRSOURCE=EXSHARE&amp;V","AR:NATFREQ=ANNUAL&amp;VAR:RFIELD=FINALIZED&amp;VAR:DB_TYPE=&amp;VAR:UNITS=M&amp;window=popup&amp;width=450&amp;height=300&amp;START_MAXIMIZED=FALSE"}</definedName>
    <definedName name="_1888__FDSAUDITLINK__" hidden="1">{"fdsup://IBCentral/FAT Viewer?action=UPDATE&amp;creator=factset&amp;DOC_NAME=fat:reuters_annual_source_window.fat&amp;display_string=Audit&amp;DYN_ARGS=TRUE&amp;VAR:ID1=93317Q10&amp;VAR:RCODE=OTLO&amp;VAR:SDATE=20071299&amp;VAR:FREQ=Y&amp;VAR:RELITEM=RP&amp;VAR:CURRENCY=&amp;VAR:CURRSOURCE=EXSHARE&amp;V","AR:NATFREQ=ANNUAL&amp;VAR:RFIELD=FINALIZED&amp;VAR:DB_TYPE=&amp;VAR:UNITS=M&amp;window=popup&amp;width=450&amp;height=300&amp;START_MAXIMIZED=FALSE"}</definedName>
    <definedName name="_1889__FDSAUDITLINK__" localSheetId="11" hidden="1">{"fdsup://IBCentral/FAT Viewer?action=UPDATE&amp;creator=factset&amp;DOC_NAME=fat:reuters_annual_source_window.fat&amp;display_string=Audit&amp;DYN_ARGS=TRUE&amp;VAR:ID1=70454910&amp;VAR:RCODE=OTLO&amp;VAR:SDATE=20071299&amp;VAR:FREQ=Y&amp;VAR:RELITEM=RP&amp;VAR:CURRENCY=&amp;VAR:CURRSOURCE=EXSHARE&amp;V","AR:NATFREQ=ANNUAL&amp;VAR:RFIELD=FINALIZED&amp;VAR:DB_TYPE=&amp;VAR:UNITS=M&amp;window=popup&amp;width=450&amp;height=300&amp;START_MAXIMIZED=FALSE"}</definedName>
    <definedName name="_1889__FDSAUDITLINK__" hidden="1">{"fdsup://IBCentral/FAT Viewer?action=UPDATE&amp;creator=factset&amp;DOC_NAME=fat:reuters_annual_source_window.fat&amp;display_string=Audit&amp;DYN_ARGS=TRUE&amp;VAR:ID1=70454910&amp;VAR:RCODE=OTLO&amp;VAR:SDATE=20071299&amp;VAR:FREQ=Y&amp;VAR:RELITEM=RP&amp;VAR:CURRENCY=&amp;VAR:CURRSOURCE=EXSHARE&amp;V","AR:NATFREQ=ANNUAL&amp;VAR:RFIELD=FINALIZED&amp;VAR:DB_TYPE=&amp;VAR:UNITS=M&amp;window=popup&amp;width=450&amp;height=300&amp;START_MAXIMIZED=FALSE"}</definedName>
    <definedName name="_189___________________123Graph_CCHART_8" hidden="1">#REF!</definedName>
    <definedName name="_189________________123Graph_CCHART_7" hidden="1">#REF!</definedName>
    <definedName name="_189____123Graph_CCHART_6" hidden="1">#REF!</definedName>
    <definedName name="_189____123Graph_CCHART_7" hidden="1">#REF!</definedName>
    <definedName name="_189__FDSAUDITLINK__" localSheetId="4"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 localSheetId="11"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_1" localSheetId="4"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_1" localSheetId="11"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_1"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0__FDSAUDITLINK__" localSheetId="11" hidden="1">{"fdsup://IBCentral/FAT Viewer?action=UPDATE&amp;creator=factset&amp;DOC_NAME=fat:reuters_annual_source_window.fat&amp;display_string=Audit&amp;DYN_ARGS=TRUE&amp;VAR:ID1=70454910&amp;VAR:RCODE=OTLO&amp;VAR:SDATE=20071299&amp;VAR:FREQ=Y&amp;VAR:RELITEM=RP&amp;VAR:CURRENCY=&amp;VAR:CURRSOURCE=EXSHARE&amp;V","AR:NATFREQ=ANNUAL&amp;VAR:RFIELD=FINALIZED&amp;VAR:DB_TYPE=&amp;VAR:UNITS=M&amp;window=popup&amp;width=450&amp;height=300&amp;START_MAXIMIZED=FALSE"}</definedName>
    <definedName name="_1890__FDSAUDITLINK__" hidden="1">{"fdsup://IBCentral/FAT Viewer?action=UPDATE&amp;creator=factset&amp;DOC_NAME=fat:reuters_annual_source_window.fat&amp;display_string=Audit&amp;DYN_ARGS=TRUE&amp;VAR:ID1=70454910&amp;VAR:RCODE=OTLO&amp;VAR:SDATE=20071299&amp;VAR:FREQ=Y&amp;VAR:RELITEM=RP&amp;VAR:CURRENCY=&amp;VAR:CURRSOURCE=EXSHARE&amp;V","AR:NATFREQ=ANNUAL&amp;VAR:RFIELD=FINALIZED&amp;VAR:DB_TYPE=&amp;VAR:UNITS=M&amp;window=popup&amp;width=450&amp;height=300&amp;START_MAXIMIZED=FALSE"}</definedName>
    <definedName name="_1891__FDSAUDITLINK__" localSheetId="11" hidden="1">{"fdsup://IBCentral/FAT Viewer?action=UPDATE&amp;creator=factset&amp;DOC_NAME=fat:reuters_annual_source_window.fat&amp;display_string=Audit&amp;DYN_ARGS=TRUE&amp;VAR:ID1=70336T10&amp;VAR:RCODE=OTLO&amp;VAR:SDATE=20071299&amp;VAR:FREQ=Y&amp;VAR:RELITEM=RP&amp;VAR:CURRENCY=&amp;VAR:CURRSOURCE=EXSHARE&amp;V","AR:NATFREQ=ANNUAL&amp;VAR:RFIELD=FINALIZED&amp;VAR:DB_TYPE=&amp;VAR:UNITS=M&amp;window=popup&amp;width=450&amp;height=300&amp;START_MAXIMIZED=FALSE"}</definedName>
    <definedName name="_1891__FDSAUDITLINK__" hidden="1">{"fdsup://IBCentral/FAT Viewer?action=UPDATE&amp;creator=factset&amp;DOC_NAME=fat:reuters_annual_source_window.fat&amp;display_string=Audit&amp;DYN_ARGS=TRUE&amp;VAR:ID1=70336T10&amp;VAR:RCODE=OTLO&amp;VAR:SDATE=20071299&amp;VAR:FREQ=Y&amp;VAR:RELITEM=RP&amp;VAR:CURRENCY=&amp;VAR:CURRSOURCE=EXSHARE&amp;V","AR:NATFREQ=ANNUAL&amp;VAR:RFIELD=FINALIZED&amp;VAR:DB_TYPE=&amp;VAR:UNITS=M&amp;window=popup&amp;width=450&amp;height=300&amp;START_MAXIMIZED=FALSE"}</definedName>
    <definedName name="_1892__FDSAUDITLINK__" localSheetId="11" hidden="1">{"fdsup://IBCentral/FAT Viewer?action=UPDATE&amp;creator=factset&amp;DOC_NAME=fat:reuters_annual_source_window.fat&amp;display_string=Audit&amp;DYN_ARGS=TRUE&amp;VAR:ID1=70336T10&amp;VAR:RCODE=OTLO&amp;VAR:SDATE=20071299&amp;VAR:FREQ=Y&amp;VAR:RELITEM=RP&amp;VAR:CURRENCY=&amp;VAR:CURRSOURCE=EXSHARE&amp;V","AR:NATFREQ=ANNUAL&amp;VAR:RFIELD=FINALIZED&amp;VAR:DB_TYPE=&amp;VAR:UNITS=M&amp;window=popup&amp;width=450&amp;height=300&amp;START_MAXIMIZED=FALSE"}</definedName>
    <definedName name="_1892__FDSAUDITLINK__" hidden="1">{"fdsup://IBCentral/FAT Viewer?action=UPDATE&amp;creator=factset&amp;DOC_NAME=fat:reuters_annual_source_window.fat&amp;display_string=Audit&amp;DYN_ARGS=TRUE&amp;VAR:ID1=70336T10&amp;VAR:RCODE=OTLO&amp;VAR:SDATE=20071299&amp;VAR:FREQ=Y&amp;VAR:RELITEM=RP&amp;VAR:CURRENCY=&amp;VAR:CURRSOURCE=EXSHARE&amp;V","AR:NATFREQ=ANNUAL&amp;VAR:RFIELD=FINALIZED&amp;VAR:DB_TYPE=&amp;VAR:UNITS=M&amp;window=popup&amp;width=450&amp;height=300&amp;START_MAXIMIZED=FALSE"}</definedName>
    <definedName name="_1893__FDSAUDITLINK__" localSheetId="11" hidden="1">{"fdsup://IBCentral/FAT Viewer?action=UPDATE&amp;creator=factset&amp;DOC_NAME=fat:reuters_annual_source_window.fat&amp;display_string=Audit&amp;DYN_ARGS=TRUE&amp;VAR:ID1=63238120&amp;VAR:RCODE=OTLO&amp;VAR:SDATE=20071299&amp;VAR:FREQ=Y&amp;VAR:RELITEM=RP&amp;VAR:CURRENCY=&amp;VAR:CURRSOURCE=EXSHARE&amp;V","AR:NATFREQ=ANNUAL&amp;VAR:RFIELD=FINALIZED&amp;VAR:DB_TYPE=&amp;VAR:UNITS=M&amp;window=popup&amp;width=450&amp;height=300&amp;START_MAXIMIZED=FALSE"}</definedName>
    <definedName name="_1893__FDSAUDITLINK__" hidden="1">{"fdsup://IBCentral/FAT Viewer?action=UPDATE&amp;creator=factset&amp;DOC_NAME=fat:reuters_annual_source_window.fat&amp;display_string=Audit&amp;DYN_ARGS=TRUE&amp;VAR:ID1=63238120&amp;VAR:RCODE=OTLO&amp;VAR:SDATE=20071299&amp;VAR:FREQ=Y&amp;VAR:RELITEM=RP&amp;VAR:CURRENCY=&amp;VAR:CURRSOURCE=EXSHARE&amp;V","AR:NATFREQ=ANNUAL&amp;VAR:RFIELD=FINALIZED&amp;VAR:DB_TYPE=&amp;VAR:UNITS=M&amp;window=popup&amp;width=450&amp;height=300&amp;START_MAXIMIZED=FALSE"}</definedName>
    <definedName name="_1894__FDSAUDITLINK__" localSheetId="11" hidden="1">{"fdsup://IBCentral/FAT Viewer?action=UPDATE&amp;creator=factset&amp;DOC_NAME=fat:reuters_annual_source_window.fat&amp;display_string=Audit&amp;DYN_ARGS=TRUE&amp;VAR:ID1=63238120&amp;VAR:RCODE=OTLO&amp;VAR:SDATE=20071299&amp;VAR:FREQ=Y&amp;VAR:RELITEM=RP&amp;VAR:CURRENCY=&amp;VAR:CURRSOURCE=EXSHARE&amp;V","AR:NATFREQ=ANNUAL&amp;VAR:RFIELD=FINALIZED&amp;VAR:DB_TYPE=&amp;VAR:UNITS=M&amp;window=popup&amp;width=450&amp;height=300&amp;START_MAXIMIZED=FALSE"}</definedName>
    <definedName name="_1894__FDSAUDITLINK__" hidden="1">{"fdsup://IBCentral/FAT Viewer?action=UPDATE&amp;creator=factset&amp;DOC_NAME=fat:reuters_annual_source_window.fat&amp;display_string=Audit&amp;DYN_ARGS=TRUE&amp;VAR:ID1=63238120&amp;VAR:RCODE=OTLO&amp;VAR:SDATE=20071299&amp;VAR:FREQ=Y&amp;VAR:RELITEM=RP&amp;VAR:CURRENCY=&amp;VAR:CURRSOURCE=EXSHARE&amp;V","AR:NATFREQ=ANNUAL&amp;VAR:RFIELD=FINALIZED&amp;VAR:DB_TYPE=&amp;VAR:UNITS=M&amp;window=popup&amp;width=450&amp;height=300&amp;START_MAXIMIZED=FALSE"}</definedName>
    <definedName name="_1895__FDSAUDITLINK__" localSheetId="11" hidden="1">{"fdsup://IBCentral/FAT Viewer?action=UPDATE&amp;creator=factset&amp;DOC_NAME=fat:reuters_annual_source_window.fat&amp;display_string=Audit&amp;DYN_ARGS=TRUE&amp;VAR:ID1=57620610&amp;VAR:RCODE=OTLO&amp;VAR:SDATE=20071299&amp;VAR:FREQ=Y&amp;VAR:RELITEM=RP&amp;VAR:CURRENCY=&amp;VAR:CURRSOURCE=EXSHARE&amp;V","AR:NATFREQ=ANNUAL&amp;VAR:RFIELD=FINALIZED&amp;VAR:DB_TYPE=&amp;VAR:UNITS=M&amp;window=popup&amp;width=450&amp;height=300&amp;START_MAXIMIZED=FALSE"}</definedName>
    <definedName name="_1895__FDSAUDITLINK__" hidden="1">{"fdsup://IBCentral/FAT Viewer?action=UPDATE&amp;creator=factset&amp;DOC_NAME=fat:reuters_annual_source_window.fat&amp;display_string=Audit&amp;DYN_ARGS=TRUE&amp;VAR:ID1=57620610&amp;VAR:RCODE=OTLO&amp;VAR:SDATE=20071299&amp;VAR:FREQ=Y&amp;VAR:RELITEM=RP&amp;VAR:CURRENCY=&amp;VAR:CURRSOURCE=EXSHARE&amp;V","AR:NATFREQ=ANNUAL&amp;VAR:RFIELD=FINALIZED&amp;VAR:DB_TYPE=&amp;VAR:UNITS=M&amp;window=popup&amp;width=450&amp;height=300&amp;START_MAXIMIZED=FALSE"}</definedName>
    <definedName name="_1896__FDSAUDITLINK__" localSheetId="11" hidden="1">{"fdsup://IBCentral/FAT Viewer?action=UPDATE&amp;creator=factset&amp;DOC_NAME=fat:reuters_annual_source_window.fat&amp;display_string=Audit&amp;DYN_ARGS=TRUE&amp;VAR:ID1=57620610&amp;VAR:RCODE=OTLO&amp;VAR:SDATE=20071299&amp;VAR:FREQ=Y&amp;VAR:RELITEM=RP&amp;VAR:CURRENCY=&amp;VAR:CURRSOURCE=EXSHARE&amp;V","AR:NATFREQ=ANNUAL&amp;VAR:RFIELD=FINALIZED&amp;VAR:DB_TYPE=&amp;VAR:UNITS=M&amp;window=popup&amp;width=450&amp;height=300&amp;START_MAXIMIZED=FALSE"}</definedName>
    <definedName name="_1896__FDSAUDITLINK__" hidden="1">{"fdsup://IBCentral/FAT Viewer?action=UPDATE&amp;creator=factset&amp;DOC_NAME=fat:reuters_annual_source_window.fat&amp;display_string=Audit&amp;DYN_ARGS=TRUE&amp;VAR:ID1=57620610&amp;VAR:RCODE=OTLO&amp;VAR:SDATE=20071299&amp;VAR:FREQ=Y&amp;VAR:RELITEM=RP&amp;VAR:CURRENCY=&amp;VAR:CURRSOURCE=EXSHARE&amp;V","AR:NATFREQ=ANNUAL&amp;VAR:RFIELD=FINALIZED&amp;VAR:DB_TYPE=&amp;VAR:UNITS=M&amp;window=popup&amp;width=450&amp;height=300&amp;START_MAXIMIZED=FALSE"}</definedName>
    <definedName name="_1897__FDSAUDITLINK__" localSheetId="11" hidden="1">{"fdsup://IBCentral/FAT Viewer?action=UPDATE&amp;creator=factset&amp;DOC_NAME=fat:reuters_annual_source_window.fat&amp;display_string=Audit&amp;DYN_ARGS=TRUE&amp;VAR:ID1=47035520&amp;VAR:RCODE=OTLO&amp;VAR:SDATE=20071299&amp;VAR:FREQ=Y&amp;VAR:RELITEM=RP&amp;VAR:CURRENCY=&amp;VAR:CURRSOURCE=EXSHARE&amp;V","AR:NATFREQ=ANNUAL&amp;VAR:RFIELD=FINALIZED&amp;VAR:DB_TYPE=&amp;VAR:UNITS=M&amp;window=popup&amp;width=450&amp;height=300&amp;START_MAXIMIZED=FALSE"}</definedName>
    <definedName name="_1897__FDSAUDITLINK__" hidden="1">{"fdsup://IBCentral/FAT Viewer?action=UPDATE&amp;creator=factset&amp;DOC_NAME=fat:reuters_annual_source_window.fat&amp;display_string=Audit&amp;DYN_ARGS=TRUE&amp;VAR:ID1=47035520&amp;VAR:RCODE=OTLO&amp;VAR:SDATE=20071299&amp;VAR:FREQ=Y&amp;VAR:RELITEM=RP&amp;VAR:CURRENCY=&amp;VAR:CURRSOURCE=EXSHARE&amp;V","AR:NATFREQ=ANNUAL&amp;VAR:RFIELD=FINALIZED&amp;VAR:DB_TYPE=&amp;VAR:UNITS=M&amp;window=popup&amp;width=450&amp;height=300&amp;START_MAXIMIZED=FALSE"}</definedName>
    <definedName name="_1898__FDSAUDITLINK__" localSheetId="11" hidden="1">{"fdsup://IBCentral/FAT Viewer?action=UPDATE&amp;creator=factset&amp;DOC_NAME=fat:reuters_annual_source_window.fat&amp;display_string=Audit&amp;DYN_ARGS=TRUE&amp;VAR:ID1=47035520&amp;VAR:RCODE=OTLO&amp;VAR:SDATE=20071299&amp;VAR:FREQ=Y&amp;VAR:RELITEM=RP&amp;VAR:CURRENCY=&amp;VAR:CURRSOURCE=EXSHARE&amp;V","AR:NATFREQ=ANNUAL&amp;VAR:RFIELD=FINALIZED&amp;VAR:DB_TYPE=&amp;VAR:UNITS=M&amp;window=popup&amp;width=450&amp;height=300&amp;START_MAXIMIZED=FALSE"}</definedName>
    <definedName name="_1898__FDSAUDITLINK__" hidden="1">{"fdsup://IBCentral/FAT Viewer?action=UPDATE&amp;creator=factset&amp;DOC_NAME=fat:reuters_annual_source_window.fat&amp;display_string=Audit&amp;DYN_ARGS=TRUE&amp;VAR:ID1=47035520&amp;VAR:RCODE=OTLO&amp;VAR:SDATE=20071299&amp;VAR:FREQ=Y&amp;VAR:RELITEM=RP&amp;VAR:CURRENCY=&amp;VAR:CURRSOURCE=EXSHARE&amp;V","AR:NATFREQ=ANNUAL&amp;VAR:RFIELD=FINALIZED&amp;VAR:DB_TYPE=&amp;VAR:UNITS=M&amp;window=popup&amp;width=450&amp;height=300&amp;START_MAXIMIZED=FALSE"}</definedName>
    <definedName name="_1899__FDSAUDITLINK__" localSheetId="11" hidden="1">{"fdsup://IBCentral/FAT Viewer?action=UPDATE&amp;creator=factset&amp;DOC_NAME=fat:reuters_annual_source_window.fat&amp;display_string=Audit&amp;DYN_ARGS=TRUE&amp;VAR:ID1=45928H10&amp;VAR:RCODE=OTLO&amp;VAR:SDATE=20071299&amp;VAR:FREQ=Y&amp;VAR:RELITEM=RP&amp;VAR:CURRENCY=&amp;VAR:CURRSOURCE=EXSHARE&amp;V","AR:NATFREQ=ANNUAL&amp;VAR:RFIELD=FINALIZED&amp;VAR:DB_TYPE=&amp;VAR:UNITS=M&amp;window=popup&amp;width=450&amp;height=300&amp;START_MAXIMIZED=FALSE"}</definedName>
    <definedName name="_1899__FDSAUDITLINK__" hidden="1">{"fdsup://IBCentral/FAT Viewer?action=UPDATE&amp;creator=factset&amp;DOC_NAME=fat:reuters_annual_source_window.fat&amp;display_string=Audit&amp;DYN_ARGS=TRUE&amp;VAR:ID1=45928H10&amp;VAR:RCODE=OTLO&amp;VAR:SDATE=20071299&amp;VAR:FREQ=Y&amp;VAR:RELITEM=RP&amp;VAR:CURRENCY=&amp;VAR:CURRSOURCE=EXSHARE&amp;V","AR:NATFREQ=ANNUAL&amp;VAR:RFIELD=FINALIZED&amp;VAR:DB_TYPE=&amp;VAR:UNITS=M&amp;window=popup&amp;width=450&amp;height=300&amp;START_MAXIMIZED=FALSE"}</definedName>
    <definedName name="_19_____________________123Graph_BCHART_1" hidden="1">#REF!</definedName>
    <definedName name="_19__________________123Graph_BCHART_1" hidden="1">#REF!</definedName>
    <definedName name="_19______123Graph_ACHART_9" hidden="1">#REF!</definedName>
    <definedName name="_19______123Graph_BCHART_1" hidden="1">#REF!</definedName>
    <definedName name="_19___123Graph_ECHART_4" hidden="1">#REF!</definedName>
    <definedName name="_19___123Graph_XCHART_1" hidden="1">#REF!</definedName>
    <definedName name="_19__123Graph_ACHART_6" hidden="1">#N/A</definedName>
    <definedName name="_19__123Graph_BCHART_1" hidden="1">#REF!</definedName>
    <definedName name="_19__123Graph_BCHART_30" localSheetId="4" hidden="1">#REF!</definedName>
    <definedName name="_19__123Graph_BCHART_30" localSheetId="15" hidden="1">#REF!</definedName>
    <definedName name="_19__123Graph_BCHART_30" hidden="1">#REF!</definedName>
    <definedName name="_19__123Graph_CCHART_19" hidden="1">#REF!</definedName>
    <definedName name="_19__123Graph_CSUPPLIES_BY_B_U" hidden="1">#REF!</definedName>
    <definedName name="_19__123Graph_DQRE_S_BY_CO." hidden="1">#REF!</definedName>
    <definedName name="_19__123Graph_ECHART_4" hidden="1">#REF!</definedName>
    <definedName name="_19__123Graph_EOP75_25RETURN" hidden="1">#REF!</definedName>
    <definedName name="_19__123Graph_FCHART_1" hidden="1">#REF!</definedName>
    <definedName name="_19__123Graph_LBL_ACHART_3" hidden="1">#REF!</definedName>
    <definedName name="_19__123Graph_LBL_BCHART_3" localSheetId="2" hidden="1">#REF!</definedName>
    <definedName name="_19__123Graph_LBL_BCHART_3" localSheetId="1" hidden="1">#REF!</definedName>
    <definedName name="_19__123Graph_LBL_BCHART_3" localSheetId="19" hidden="1">#REF!</definedName>
    <definedName name="_19__123Graph_LBL_BCHART_3" localSheetId="18" hidden="1">#REF!</definedName>
    <definedName name="_19__123Graph_LBL_BCHART_3" hidden="1">#REF!</definedName>
    <definedName name="_19__123Graph_LBL_BCHART_4" hidden="1">#REF!</definedName>
    <definedName name="_19__123Graph_LBL_CCHART_2" hidden="1">#REF!</definedName>
    <definedName name="_19__123Graph_LBL_DCHART_1" hidden="1">#REF!</definedName>
    <definedName name="_19__123Graph_XCHART_1" hidden="1">#REF!</definedName>
    <definedName name="_19__123Graph_XCHART_2" hidden="1">#REF!</definedName>
    <definedName name="_19__123Graph_XCHART_4" hidden="1">#REF!</definedName>
    <definedName name="_19__FDSAUDITLINK__" localSheetId="4"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 localSheetId="11"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_1" localSheetId="4"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_1" localSheetId="11"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_1"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0__123Graph_DCHAR" hidden="1">#REF!</definedName>
    <definedName name="_19_0SUP" localSheetId="19">#REF!</definedName>
    <definedName name="_19_0SUP">#REF!</definedName>
    <definedName name="_19_7__1_WEBI_DataGrid" hidden="1">#REF!</definedName>
    <definedName name="_190___________________123Graph_DCHART_1" hidden="1">#REF!</definedName>
    <definedName name="_190________________123Graph_CCHART_8" hidden="1">#REF!</definedName>
    <definedName name="_190_____123Graph_FCHART_4" hidden="1">#REF!</definedName>
    <definedName name="_190____123Graph_CCHART_7" hidden="1">#REF!</definedName>
    <definedName name="_190____123Graph_CCHART_8" hidden="1">#REF!</definedName>
    <definedName name="_190__FDSAUDITLINK__" localSheetId="4"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 localSheetId="1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_1" localSheetId="4"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_1" localSheetId="1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_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0__FDSAUDITLINK__" localSheetId="11" hidden="1">{"fdsup://IBCentral/FAT Viewer?action=UPDATE&amp;creator=factset&amp;DOC_NAME=fat:reuters_annual_source_window.fat&amp;display_string=Audit&amp;DYN_ARGS=TRUE&amp;VAR:ID1=45928H10&amp;VAR:RCODE=OTLO&amp;VAR:SDATE=20071299&amp;VAR:FREQ=Y&amp;VAR:RELITEM=RP&amp;VAR:CURRENCY=&amp;VAR:CURRSOURCE=EXSHARE&amp;V","AR:NATFREQ=ANNUAL&amp;VAR:RFIELD=FINALIZED&amp;VAR:DB_TYPE=&amp;VAR:UNITS=M&amp;window=popup&amp;width=450&amp;height=300&amp;START_MAXIMIZED=FALSE"}</definedName>
    <definedName name="_1900__FDSAUDITLINK__" hidden="1">{"fdsup://IBCentral/FAT Viewer?action=UPDATE&amp;creator=factset&amp;DOC_NAME=fat:reuters_annual_source_window.fat&amp;display_string=Audit&amp;DYN_ARGS=TRUE&amp;VAR:ID1=45928H10&amp;VAR:RCODE=OTLO&amp;VAR:SDATE=20071299&amp;VAR:FREQ=Y&amp;VAR:RELITEM=RP&amp;VAR:CURRENCY=&amp;VAR:CURRSOURCE=EXSHARE&amp;V","AR:NATFREQ=ANNUAL&amp;VAR:RFIELD=FINALIZED&amp;VAR:DB_TYPE=&amp;VAR:UNITS=M&amp;window=popup&amp;width=450&amp;height=300&amp;START_MAXIMIZED=FALSE"}</definedName>
    <definedName name="_1901__FDSAUDITLINK__" localSheetId="11" hidden="1">{"fdsup://IBCentral/FAT Viewer?action=UPDATE&amp;creator=factset&amp;DOC_NAME=fat:reuters_annual_source_window.fat&amp;display_string=Audit&amp;DYN_ARGS=TRUE&amp;VAR:ID1=20854P10&amp;VAR:RCODE=OTLO&amp;VAR:SDATE=20071299&amp;VAR:FREQ=Y&amp;VAR:RELITEM=RP&amp;VAR:CURRENCY=&amp;VAR:CURRSOURCE=EXSHARE&amp;V","AR:NATFREQ=ANNUAL&amp;VAR:RFIELD=FINALIZED&amp;VAR:DB_TYPE=&amp;VAR:UNITS=M&amp;window=popup&amp;width=450&amp;height=300&amp;START_MAXIMIZED=FALSE"}</definedName>
    <definedName name="_1901__FDSAUDITLINK__" hidden="1">{"fdsup://IBCentral/FAT Viewer?action=UPDATE&amp;creator=factset&amp;DOC_NAME=fat:reuters_annual_source_window.fat&amp;display_string=Audit&amp;DYN_ARGS=TRUE&amp;VAR:ID1=20854P10&amp;VAR:RCODE=OTLO&amp;VAR:SDATE=20071299&amp;VAR:FREQ=Y&amp;VAR:RELITEM=RP&amp;VAR:CURRENCY=&amp;VAR:CURRSOURCE=EXSHARE&amp;V","AR:NATFREQ=ANNUAL&amp;VAR:RFIELD=FINALIZED&amp;VAR:DB_TYPE=&amp;VAR:UNITS=M&amp;window=popup&amp;width=450&amp;height=300&amp;START_MAXIMIZED=FALSE"}</definedName>
    <definedName name="_1902__FDSAUDITLINK__" localSheetId="11" hidden="1">{"fdsup://IBCentral/FAT Viewer?action=UPDATE&amp;creator=factset&amp;DOC_NAME=fat:reuters_annual_source_window.fat&amp;display_string=Audit&amp;DYN_ARGS=TRUE&amp;VAR:ID1=20854P10&amp;VAR:RCODE=OTLO&amp;VAR:SDATE=20071299&amp;VAR:FREQ=Y&amp;VAR:RELITEM=RP&amp;VAR:CURRENCY=&amp;VAR:CURRSOURCE=EXSHARE&amp;V","AR:NATFREQ=ANNUAL&amp;VAR:RFIELD=FINALIZED&amp;VAR:DB_TYPE=&amp;VAR:UNITS=M&amp;window=popup&amp;width=450&amp;height=300&amp;START_MAXIMIZED=FALSE"}</definedName>
    <definedName name="_1902__FDSAUDITLINK__" hidden="1">{"fdsup://IBCentral/FAT Viewer?action=UPDATE&amp;creator=factset&amp;DOC_NAME=fat:reuters_annual_source_window.fat&amp;display_string=Audit&amp;DYN_ARGS=TRUE&amp;VAR:ID1=20854P10&amp;VAR:RCODE=OTLO&amp;VAR:SDATE=20071299&amp;VAR:FREQ=Y&amp;VAR:RELITEM=RP&amp;VAR:CURRENCY=&amp;VAR:CURRSOURCE=EXSHARE&amp;V","AR:NATFREQ=ANNUAL&amp;VAR:RFIELD=FINALIZED&amp;VAR:DB_TYPE=&amp;VAR:UNITS=M&amp;window=popup&amp;width=450&amp;height=300&amp;START_MAXIMIZED=FALSE"}</definedName>
    <definedName name="_1903__FDSAUDITLINK__" localSheetId="11" hidden="1">{"fdsup://IBCentral/FAT Viewer?action=UPDATE&amp;creator=factset&amp;DOC_NAME=fat:reuters_annual_source_window.fat&amp;display_string=Audit&amp;DYN_ARGS=TRUE&amp;VAR:ID1=18683K10&amp;VAR:RCODE=OTLO&amp;VAR:SDATE=20071299&amp;VAR:FREQ=Y&amp;VAR:RELITEM=RP&amp;VAR:CURRENCY=&amp;VAR:CURRSOURCE=EXSHARE&amp;V","AR:NATFREQ=ANNUAL&amp;VAR:RFIELD=FINALIZED&amp;VAR:DB_TYPE=&amp;VAR:UNITS=M&amp;window=popup&amp;width=450&amp;height=300&amp;START_MAXIMIZED=FALSE"}</definedName>
    <definedName name="_1903__FDSAUDITLINK__" hidden="1">{"fdsup://IBCentral/FAT Viewer?action=UPDATE&amp;creator=factset&amp;DOC_NAME=fat:reuters_annual_source_window.fat&amp;display_string=Audit&amp;DYN_ARGS=TRUE&amp;VAR:ID1=18683K10&amp;VAR:RCODE=OTLO&amp;VAR:SDATE=20071299&amp;VAR:FREQ=Y&amp;VAR:RELITEM=RP&amp;VAR:CURRENCY=&amp;VAR:CURRSOURCE=EXSHARE&amp;V","AR:NATFREQ=ANNUAL&amp;VAR:RFIELD=FINALIZED&amp;VAR:DB_TYPE=&amp;VAR:UNITS=M&amp;window=popup&amp;width=450&amp;height=300&amp;START_MAXIMIZED=FALSE"}</definedName>
    <definedName name="_1904__FDSAUDITLINK__" localSheetId="11" hidden="1">{"fdsup://IBCentral/FAT Viewer?action=UPDATE&amp;creator=factset&amp;DOC_NAME=fat:reuters_annual_source_window.fat&amp;display_string=Audit&amp;DYN_ARGS=TRUE&amp;VAR:ID1=18683K10&amp;VAR:RCODE=OTLO&amp;VAR:SDATE=20071299&amp;VAR:FREQ=Y&amp;VAR:RELITEM=RP&amp;VAR:CURRENCY=&amp;VAR:CURRSOURCE=EXSHARE&amp;V","AR:NATFREQ=ANNUAL&amp;VAR:RFIELD=FINALIZED&amp;VAR:DB_TYPE=&amp;VAR:UNITS=M&amp;window=popup&amp;width=450&amp;height=300&amp;START_MAXIMIZED=FALSE"}</definedName>
    <definedName name="_1904__FDSAUDITLINK__" hidden="1">{"fdsup://IBCentral/FAT Viewer?action=UPDATE&amp;creator=factset&amp;DOC_NAME=fat:reuters_annual_source_window.fat&amp;display_string=Audit&amp;DYN_ARGS=TRUE&amp;VAR:ID1=18683K10&amp;VAR:RCODE=OTLO&amp;VAR:SDATE=20071299&amp;VAR:FREQ=Y&amp;VAR:RELITEM=RP&amp;VAR:CURRENCY=&amp;VAR:CURRSOURCE=EXSHARE&amp;V","AR:NATFREQ=ANNUAL&amp;VAR:RFIELD=FINALIZED&amp;VAR:DB_TYPE=&amp;VAR:UNITS=M&amp;window=popup&amp;width=450&amp;height=300&amp;START_MAXIMIZED=FALSE"}</definedName>
    <definedName name="_1905__FDSAUDITLINK__" localSheetId="11" hidden="1">{"fdsup://IBCentral/FAT Viewer?action=UPDATE&amp;creator=factset&amp;DOC_NAME=fat:reuters_annual_source_window.fat&amp;display_string=Audit&amp;DYN_ARGS=TRUE&amp;VAR:ID1=03938010&amp;VAR:RCODE=OTLO&amp;VAR:SDATE=20071299&amp;VAR:FREQ=Y&amp;VAR:RELITEM=RP&amp;VAR:CURRENCY=&amp;VAR:CURRSOURCE=EXSHARE&amp;V","AR:NATFREQ=ANNUAL&amp;VAR:RFIELD=FINALIZED&amp;VAR:DB_TYPE=&amp;VAR:UNITS=M&amp;window=popup&amp;width=450&amp;height=300&amp;START_MAXIMIZED=FALSE"}</definedName>
    <definedName name="_1905__FDSAUDITLINK__" hidden="1">{"fdsup://IBCentral/FAT Viewer?action=UPDATE&amp;creator=factset&amp;DOC_NAME=fat:reuters_annual_source_window.fat&amp;display_string=Audit&amp;DYN_ARGS=TRUE&amp;VAR:ID1=03938010&amp;VAR:RCODE=OTLO&amp;VAR:SDATE=20071299&amp;VAR:FREQ=Y&amp;VAR:RELITEM=RP&amp;VAR:CURRENCY=&amp;VAR:CURRSOURCE=EXSHARE&amp;V","AR:NATFREQ=ANNUAL&amp;VAR:RFIELD=FINALIZED&amp;VAR:DB_TYPE=&amp;VAR:UNITS=M&amp;window=popup&amp;width=450&amp;height=300&amp;START_MAXIMIZED=FALSE"}</definedName>
    <definedName name="_1906__FDSAUDITLINK__" localSheetId="11" hidden="1">{"fdsup://IBCentral/FAT Viewer?action=UPDATE&amp;creator=factset&amp;DOC_NAME=fat:reuters_annual_source_window.fat&amp;display_string=Audit&amp;DYN_ARGS=TRUE&amp;VAR:ID1=03938010&amp;VAR:RCODE=OTLO&amp;VAR:SDATE=20071299&amp;VAR:FREQ=Y&amp;VAR:RELITEM=RP&amp;VAR:CURRENCY=&amp;VAR:CURRSOURCE=EXSHARE&amp;V","AR:NATFREQ=ANNUAL&amp;VAR:RFIELD=FINALIZED&amp;VAR:DB_TYPE=&amp;VAR:UNITS=M&amp;window=popup&amp;width=450&amp;height=300&amp;START_MAXIMIZED=FALSE"}</definedName>
    <definedName name="_1906__FDSAUDITLINK__" hidden="1">{"fdsup://IBCentral/FAT Viewer?action=UPDATE&amp;creator=factset&amp;DOC_NAME=fat:reuters_annual_source_window.fat&amp;display_string=Audit&amp;DYN_ARGS=TRUE&amp;VAR:ID1=03938010&amp;VAR:RCODE=OTLO&amp;VAR:SDATE=20071299&amp;VAR:FREQ=Y&amp;VAR:RELITEM=RP&amp;VAR:CURRENCY=&amp;VAR:CURRSOURCE=EXSHARE&amp;V","AR:NATFREQ=ANNUAL&amp;VAR:RFIELD=FINALIZED&amp;VAR:DB_TYPE=&amp;VAR:UNITS=M&amp;window=popup&amp;width=450&amp;height=300&amp;START_MAXIMIZED=FALSE"}</definedName>
    <definedName name="_1907__FDSAUDITLINK__" localSheetId="11" hidden="1">{"fdsup://IBCentral/FAT Viewer?action=UPDATE&amp;creator=factset&amp;DOC_NAME=fat:reuters_annual_source_window.fat&amp;display_string=Audit&amp;DYN_ARGS=TRUE&amp;VAR:ID1=70788410&amp;VAR:RCODE=OTLO&amp;VAR:SDATE=20061299&amp;VAR:FREQ=Y&amp;VAR:RELITEM=RP&amp;VAR:CURRENCY=&amp;VAR:CURRSOURCE=EXSHARE&amp;V","AR:NATFREQ=ANNUAL&amp;VAR:RFIELD=FINALIZED&amp;VAR:DB_TYPE=&amp;VAR:UNITS=M&amp;window=popup&amp;width=450&amp;height=300&amp;START_MAXIMIZED=FALSE"}</definedName>
    <definedName name="_1907__FDSAUDITLINK__" hidden="1">{"fdsup://IBCentral/FAT Viewer?action=UPDATE&amp;creator=factset&amp;DOC_NAME=fat:reuters_annual_source_window.fat&amp;display_string=Audit&amp;DYN_ARGS=TRUE&amp;VAR:ID1=70788410&amp;VAR:RCODE=OTLO&amp;VAR:SDATE=20061299&amp;VAR:FREQ=Y&amp;VAR:RELITEM=RP&amp;VAR:CURRENCY=&amp;VAR:CURRSOURCE=EXSHARE&amp;V","AR:NATFREQ=ANNUAL&amp;VAR:RFIELD=FINALIZED&amp;VAR:DB_TYPE=&amp;VAR:UNITS=M&amp;window=popup&amp;width=450&amp;height=300&amp;START_MAXIMIZED=FALSE"}</definedName>
    <definedName name="_1908__FDSAUDITLINK__" localSheetId="11" hidden="1">{"fdsup://IBCentral/FAT Viewer?action=UPDATE&amp;creator=factset&amp;DOC_NAME=fat:reuters_annual_source_window.fat&amp;display_string=Audit&amp;DYN_ARGS=TRUE&amp;VAR:ID1=70788410&amp;VAR:RCODE=OTLO&amp;VAR:SDATE=20061299&amp;VAR:FREQ=Y&amp;VAR:RELITEM=RP&amp;VAR:CURRENCY=&amp;VAR:CURRSOURCE=EXSHARE&amp;V","AR:NATFREQ=ANNUAL&amp;VAR:RFIELD=FINALIZED&amp;VAR:DB_TYPE=&amp;VAR:UNITS=M&amp;window=popup&amp;width=450&amp;height=300&amp;START_MAXIMIZED=FALSE"}</definedName>
    <definedName name="_1908__FDSAUDITLINK__" hidden="1">{"fdsup://IBCentral/FAT Viewer?action=UPDATE&amp;creator=factset&amp;DOC_NAME=fat:reuters_annual_source_window.fat&amp;display_string=Audit&amp;DYN_ARGS=TRUE&amp;VAR:ID1=70788410&amp;VAR:RCODE=OTLO&amp;VAR:SDATE=20061299&amp;VAR:FREQ=Y&amp;VAR:RELITEM=RP&amp;VAR:CURRENCY=&amp;VAR:CURRSOURCE=EXSHARE&amp;V","AR:NATFREQ=ANNUAL&amp;VAR:RFIELD=FINALIZED&amp;VAR:DB_TYPE=&amp;VAR:UNITS=M&amp;window=popup&amp;width=450&amp;height=300&amp;START_MAXIMIZED=FALSE"}</definedName>
    <definedName name="_1909__FDSAUDITLINK__" localSheetId="11" hidden="1">{"fdsup://IBCentral/FAT Viewer?action=UPDATE&amp;creator=factset&amp;DOC_NAME=fat:reuters_annual_source_window.fat&amp;display_string=Audit&amp;DYN_ARGS=TRUE&amp;VAR:ID1=63900P10&amp;VAR:RCODE=OTLO&amp;VAR:SDATE=20061299&amp;VAR:FREQ=Y&amp;VAR:RELITEM=RP&amp;VAR:CURRENCY=&amp;VAR:CURRSOURCE=EXSHARE&amp;V","AR:NATFREQ=ANNUAL&amp;VAR:RFIELD=FINALIZED&amp;VAR:DB_TYPE=&amp;VAR:UNITS=M&amp;window=popup&amp;width=450&amp;height=300&amp;START_MAXIMIZED=FALSE"}</definedName>
    <definedName name="_1909__FDSAUDITLINK__" hidden="1">{"fdsup://IBCentral/FAT Viewer?action=UPDATE&amp;creator=factset&amp;DOC_NAME=fat:reuters_annual_source_window.fat&amp;display_string=Audit&amp;DYN_ARGS=TRUE&amp;VAR:ID1=63900P10&amp;VAR:RCODE=OTLO&amp;VAR:SDATE=20061299&amp;VAR:FREQ=Y&amp;VAR:RELITEM=RP&amp;VAR:CURRENCY=&amp;VAR:CURRSOURCE=EXSHARE&amp;V","AR:NATFREQ=ANNUAL&amp;VAR:RFIELD=FINALIZED&amp;VAR:DB_TYPE=&amp;VAR:UNITS=M&amp;window=popup&amp;width=450&amp;height=300&amp;START_MAXIMIZED=FALSE"}</definedName>
    <definedName name="_191___________________123Graph_DCHART_2" hidden="1">#REF!</definedName>
    <definedName name="_191________________123Graph_DCHART_1" hidden="1">#REF!</definedName>
    <definedName name="_191____123Graph_CCHART_8" hidden="1">#REF!</definedName>
    <definedName name="_191____123Graph_DCHART_1" hidden="1">#REF!</definedName>
    <definedName name="_191__FDSAUDITLINK__" localSheetId="4"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 localSheetId="1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_1" localSheetId="4"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_1" localSheetId="1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_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0__FDSAUDITLINK__" localSheetId="11" hidden="1">{"fdsup://IBCentral/FAT Viewer?action=UPDATE&amp;creator=factset&amp;DOC_NAME=fat:reuters_annual_source_window.fat&amp;display_string=Audit&amp;DYN_ARGS=TRUE&amp;VAR:ID1=63900P10&amp;VAR:RCODE=OTLO&amp;VAR:SDATE=20061299&amp;VAR:FREQ=Y&amp;VAR:RELITEM=RP&amp;VAR:CURRENCY=&amp;VAR:CURRSOURCE=EXSHARE&amp;V","AR:NATFREQ=ANNUAL&amp;VAR:RFIELD=FINALIZED&amp;VAR:DB_TYPE=&amp;VAR:UNITS=M&amp;window=popup&amp;width=450&amp;height=300&amp;START_MAXIMIZED=FALSE"}</definedName>
    <definedName name="_1910__FDSAUDITLINK__" hidden="1">{"fdsup://IBCentral/FAT Viewer?action=UPDATE&amp;creator=factset&amp;DOC_NAME=fat:reuters_annual_source_window.fat&amp;display_string=Audit&amp;DYN_ARGS=TRUE&amp;VAR:ID1=63900P10&amp;VAR:RCODE=OTLO&amp;VAR:SDATE=20061299&amp;VAR:FREQ=Y&amp;VAR:RELITEM=RP&amp;VAR:CURRENCY=&amp;VAR:CURRSOURCE=EXSHARE&amp;V","AR:NATFREQ=ANNUAL&amp;VAR:RFIELD=FINALIZED&amp;VAR:DB_TYPE=&amp;VAR:UNITS=M&amp;window=popup&amp;width=450&amp;height=300&amp;START_MAXIMIZED=FALSE"}</definedName>
    <definedName name="_1911__FDSAUDITLINK__" localSheetId="11" hidden="1">{"fdsup://IBCentral/FAT Viewer?action=UPDATE&amp;creator=factset&amp;DOC_NAME=fat:reuters_annual_source_window.fat&amp;display_string=Audit&amp;DYN_ARGS=TRUE&amp;VAR:ID1=01877R10&amp;VAR:RCODE=OTLO&amp;VAR:SDATE=20061299&amp;VAR:FREQ=Y&amp;VAR:RELITEM=RP&amp;VAR:CURRENCY=&amp;VAR:CURRSOURCE=EXSHARE&amp;V","AR:NATFREQ=ANNUAL&amp;VAR:RFIELD=FINALIZED&amp;VAR:DB_TYPE=&amp;VAR:UNITS=M&amp;window=popup&amp;width=450&amp;height=300&amp;START_MAXIMIZED=FALSE"}</definedName>
    <definedName name="_1911__FDSAUDITLINK__" hidden="1">{"fdsup://IBCentral/FAT Viewer?action=UPDATE&amp;creator=factset&amp;DOC_NAME=fat:reuters_annual_source_window.fat&amp;display_string=Audit&amp;DYN_ARGS=TRUE&amp;VAR:ID1=01877R10&amp;VAR:RCODE=OTLO&amp;VAR:SDATE=20061299&amp;VAR:FREQ=Y&amp;VAR:RELITEM=RP&amp;VAR:CURRENCY=&amp;VAR:CURRSOURCE=EXSHARE&amp;V","AR:NATFREQ=ANNUAL&amp;VAR:RFIELD=FINALIZED&amp;VAR:DB_TYPE=&amp;VAR:UNITS=M&amp;window=popup&amp;width=450&amp;height=300&amp;START_MAXIMIZED=FALSE"}</definedName>
    <definedName name="_1912__FDSAUDITLINK__" localSheetId="11" hidden="1">{"fdsup://IBCentral/FAT Viewer?action=UPDATE&amp;creator=factset&amp;DOC_NAME=fat:reuters_annual_source_window.fat&amp;display_string=Audit&amp;DYN_ARGS=TRUE&amp;VAR:ID1=01877R10&amp;VAR:RCODE=OTLO&amp;VAR:SDATE=20061299&amp;VAR:FREQ=Y&amp;VAR:RELITEM=RP&amp;VAR:CURRENCY=&amp;VAR:CURRSOURCE=EXSHARE&amp;V","AR:NATFREQ=ANNUAL&amp;VAR:RFIELD=FINALIZED&amp;VAR:DB_TYPE=&amp;VAR:UNITS=M&amp;window=popup&amp;width=450&amp;height=300&amp;START_MAXIMIZED=FALSE"}</definedName>
    <definedName name="_1912__FDSAUDITLINK__" hidden="1">{"fdsup://IBCentral/FAT Viewer?action=UPDATE&amp;creator=factset&amp;DOC_NAME=fat:reuters_annual_source_window.fat&amp;display_string=Audit&amp;DYN_ARGS=TRUE&amp;VAR:ID1=01877R10&amp;VAR:RCODE=OTLO&amp;VAR:SDATE=20061299&amp;VAR:FREQ=Y&amp;VAR:RELITEM=RP&amp;VAR:CURRENCY=&amp;VAR:CURRSOURCE=EXSHARE&amp;V","AR:NATFREQ=ANNUAL&amp;VAR:RFIELD=FINALIZED&amp;VAR:DB_TYPE=&amp;VAR:UNITS=M&amp;window=popup&amp;width=450&amp;height=300&amp;START_MAXIMIZED=FALSE"}</definedName>
    <definedName name="_1913__FDSAUDITLINK__" localSheetId="11" hidden="1">{"fdsup://IBCentral/FAT Viewer?action=UPDATE&amp;creator=factset&amp;DOC_NAME=fat:reuters_annual_source_window.fat&amp;display_string=Audit&amp;DYN_ARGS=TRUE&amp;VAR:ID1=93317Q10&amp;VAR:RCODE=OTLO&amp;VAR:SDATE=20061299&amp;VAR:FREQ=Y&amp;VAR:RELITEM=RP&amp;VAR:CURRENCY=&amp;VAR:CURRSOURCE=EXSHARE&amp;V","AR:NATFREQ=ANNUAL&amp;VAR:RFIELD=FINALIZED&amp;VAR:DB_TYPE=&amp;VAR:UNITS=M&amp;window=popup&amp;width=450&amp;height=300&amp;START_MAXIMIZED=FALSE"}</definedName>
    <definedName name="_1913__FDSAUDITLINK__" hidden="1">{"fdsup://IBCentral/FAT Viewer?action=UPDATE&amp;creator=factset&amp;DOC_NAME=fat:reuters_annual_source_window.fat&amp;display_string=Audit&amp;DYN_ARGS=TRUE&amp;VAR:ID1=93317Q10&amp;VAR:RCODE=OTLO&amp;VAR:SDATE=20061299&amp;VAR:FREQ=Y&amp;VAR:RELITEM=RP&amp;VAR:CURRENCY=&amp;VAR:CURRSOURCE=EXSHARE&amp;V","AR:NATFREQ=ANNUAL&amp;VAR:RFIELD=FINALIZED&amp;VAR:DB_TYPE=&amp;VAR:UNITS=M&amp;window=popup&amp;width=450&amp;height=300&amp;START_MAXIMIZED=FALSE"}</definedName>
    <definedName name="_1914__FDSAUDITLINK__" localSheetId="11" hidden="1">{"fdsup://IBCentral/FAT Viewer?action=UPDATE&amp;creator=factset&amp;DOC_NAME=fat:reuters_annual_source_window.fat&amp;display_string=Audit&amp;DYN_ARGS=TRUE&amp;VAR:ID1=93317Q10&amp;VAR:RCODE=OTLO&amp;VAR:SDATE=20061299&amp;VAR:FREQ=Y&amp;VAR:RELITEM=RP&amp;VAR:CURRENCY=&amp;VAR:CURRSOURCE=EXSHARE&amp;V","AR:NATFREQ=ANNUAL&amp;VAR:RFIELD=FINALIZED&amp;VAR:DB_TYPE=&amp;VAR:UNITS=M&amp;window=popup&amp;width=450&amp;height=300&amp;START_MAXIMIZED=FALSE"}</definedName>
    <definedName name="_1914__FDSAUDITLINK__" hidden="1">{"fdsup://IBCentral/FAT Viewer?action=UPDATE&amp;creator=factset&amp;DOC_NAME=fat:reuters_annual_source_window.fat&amp;display_string=Audit&amp;DYN_ARGS=TRUE&amp;VAR:ID1=93317Q10&amp;VAR:RCODE=OTLO&amp;VAR:SDATE=20061299&amp;VAR:FREQ=Y&amp;VAR:RELITEM=RP&amp;VAR:CURRENCY=&amp;VAR:CURRSOURCE=EXSHARE&amp;V","AR:NATFREQ=ANNUAL&amp;VAR:RFIELD=FINALIZED&amp;VAR:DB_TYPE=&amp;VAR:UNITS=M&amp;window=popup&amp;width=450&amp;height=300&amp;START_MAXIMIZED=FALSE"}</definedName>
    <definedName name="_1915__FDSAUDITLINK__" localSheetId="11" hidden="1">{"fdsup://IBCentral/FAT Viewer?action=UPDATE&amp;creator=factset&amp;DOC_NAME=fat:reuters_annual_source_window.fat&amp;display_string=Audit&amp;DYN_ARGS=TRUE&amp;VAR:ID1=70454910&amp;VAR:RCODE=OTLO&amp;VAR:SDATE=20061299&amp;VAR:FREQ=Y&amp;VAR:RELITEM=RP&amp;VAR:CURRENCY=&amp;VAR:CURRSOURCE=EXSHARE&amp;V","AR:NATFREQ=ANNUAL&amp;VAR:RFIELD=FINALIZED&amp;VAR:DB_TYPE=&amp;VAR:UNITS=M&amp;window=popup&amp;width=450&amp;height=300&amp;START_MAXIMIZED=FALSE"}</definedName>
    <definedName name="_1915__FDSAUDITLINK__" hidden="1">{"fdsup://IBCentral/FAT Viewer?action=UPDATE&amp;creator=factset&amp;DOC_NAME=fat:reuters_annual_source_window.fat&amp;display_string=Audit&amp;DYN_ARGS=TRUE&amp;VAR:ID1=70454910&amp;VAR:RCODE=OTLO&amp;VAR:SDATE=20061299&amp;VAR:FREQ=Y&amp;VAR:RELITEM=RP&amp;VAR:CURRENCY=&amp;VAR:CURRSOURCE=EXSHARE&amp;V","AR:NATFREQ=ANNUAL&amp;VAR:RFIELD=FINALIZED&amp;VAR:DB_TYPE=&amp;VAR:UNITS=M&amp;window=popup&amp;width=450&amp;height=300&amp;START_MAXIMIZED=FALSE"}</definedName>
    <definedName name="_1916__FDSAUDITLINK__" localSheetId="11" hidden="1">{"fdsup://IBCentral/FAT Viewer?action=UPDATE&amp;creator=factset&amp;DOC_NAME=fat:reuters_annual_source_window.fat&amp;display_string=Audit&amp;DYN_ARGS=TRUE&amp;VAR:ID1=70454910&amp;VAR:RCODE=OTLO&amp;VAR:SDATE=20061299&amp;VAR:FREQ=Y&amp;VAR:RELITEM=RP&amp;VAR:CURRENCY=&amp;VAR:CURRSOURCE=EXSHARE&amp;V","AR:NATFREQ=ANNUAL&amp;VAR:RFIELD=FINALIZED&amp;VAR:DB_TYPE=&amp;VAR:UNITS=M&amp;window=popup&amp;width=450&amp;height=300&amp;START_MAXIMIZED=FALSE"}</definedName>
    <definedName name="_1916__FDSAUDITLINK__" hidden="1">{"fdsup://IBCentral/FAT Viewer?action=UPDATE&amp;creator=factset&amp;DOC_NAME=fat:reuters_annual_source_window.fat&amp;display_string=Audit&amp;DYN_ARGS=TRUE&amp;VAR:ID1=70454910&amp;VAR:RCODE=OTLO&amp;VAR:SDATE=20061299&amp;VAR:FREQ=Y&amp;VAR:RELITEM=RP&amp;VAR:CURRENCY=&amp;VAR:CURRSOURCE=EXSHARE&amp;V","AR:NATFREQ=ANNUAL&amp;VAR:RFIELD=FINALIZED&amp;VAR:DB_TYPE=&amp;VAR:UNITS=M&amp;window=popup&amp;width=450&amp;height=300&amp;START_MAXIMIZED=FALSE"}</definedName>
    <definedName name="_1917__FDSAUDITLINK__" localSheetId="11" hidden="1">{"fdsup://IBCentral/FAT Viewer?action=UPDATE&amp;creator=factset&amp;DOC_NAME=fat:reuters_annual_source_window.fat&amp;display_string=Audit&amp;DYN_ARGS=TRUE&amp;VAR:ID1=70336T10&amp;VAR:RCODE=OTLO&amp;VAR:SDATE=20061299&amp;VAR:FREQ=Y&amp;VAR:RELITEM=RP&amp;VAR:CURRENCY=&amp;VAR:CURRSOURCE=EXSHARE&amp;V","AR:NATFREQ=ANNUAL&amp;VAR:RFIELD=FINALIZED&amp;VAR:DB_TYPE=&amp;VAR:UNITS=M&amp;window=popup&amp;width=450&amp;height=300&amp;START_MAXIMIZED=FALSE"}</definedName>
    <definedName name="_1917__FDSAUDITLINK__" hidden="1">{"fdsup://IBCentral/FAT Viewer?action=UPDATE&amp;creator=factset&amp;DOC_NAME=fat:reuters_annual_source_window.fat&amp;display_string=Audit&amp;DYN_ARGS=TRUE&amp;VAR:ID1=70336T10&amp;VAR:RCODE=OTLO&amp;VAR:SDATE=20061299&amp;VAR:FREQ=Y&amp;VAR:RELITEM=RP&amp;VAR:CURRENCY=&amp;VAR:CURRSOURCE=EXSHARE&amp;V","AR:NATFREQ=ANNUAL&amp;VAR:RFIELD=FINALIZED&amp;VAR:DB_TYPE=&amp;VAR:UNITS=M&amp;window=popup&amp;width=450&amp;height=300&amp;START_MAXIMIZED=FALSE"}</definedName>
    <definedName name="_1918__FDSAUDITLINK__" localSheetId="11" hidden="1">{"fdsup://IBCentral/FAT Viewer?action=UPDATE&amp;creator=factset&amp;DOC_NAME=fat:reuters_annual_source_window.fat&amp;display_string=Audit&amp;DYN_ARGS=TRUE&amp;VAR:ID1=70336T10&amp;VAR:RCODE=OTLO&amp;VAR:SDATE=20061299&amp;VAR:FREQ=Y&amp;VAR:RELITEM=RP&amp;VAR:CURRENCY=&amp;VAR:CURRSOURCE=EXSHARE&amp;V","AR:NATFREQ=ANNUAL&amp;VAR:RFIELD=FINALIZED&amp;VAR:DB_TYPE=&amp;VAR:UNITS=M&amp;window=popup&amp;width=450&amp;height=300&amp;START_MAXIMIZED=FALSE"}</definedName>
    <definedName name="_1918__FDSAUDITLINK__" hidden="1">{"fdsup://IBCentral/FAT Viewer?action=UPDATE&amp;creator=factset&amp;DOC_NAME=fat:reuters_annual_source_window.fat&amp;display_string=Audit&amp;DYN_ARGS=TRUE&amp;VAR:ID1=70336T10&amp;VAR:RCODE=OTLO&amp;VAR:SDATE=20061299&amp;VAR:FREQ=Y&amp;VAR:RELITEM=RP&amp;VAR:CURRENCY=&amp;VAR:CURRSOURCE=EXSHARE&amp;V","AR:NATFREQ=ANNUAL&amp;VAR:RFIELD=FINALIZED&amp;VAR:DB_TYPE=&amp;VAR:UNITS=M&amp;window=popup&amp;width=450&amp;height=300&amp;START_MAXIMIZED=FALSE"}</definedName>
    <definedName name="_1919__FDSAUDITLINK__" localSheetId="11" hidden="1">{"fdsup://IBCentral/FAT Viewer?action=UPDATE&amp;creator=factset&amp;DOC_NAME=fat:reuters_annual_source_window.fat&amp;display_string=Audit&amp;DYN_ARGS=TRUE&amp;VAR:ID1=63238120&amp;VAR:RCODE=OTLO&amp;VAR:SDATE=20061299&amp;VAR:FREQ=Y&amp;VAR:RELITEM=RP&amp;VAR:CURRENCY=&amp;VAR:CURRSOURCE=EXSHARE&amp;V","AR:NATFREQ=ANNUAL&amp;VAR:RFIELD=FINALIZED&amp;VAR:DB_TYPE=&amp;VAR:UNITS=M&amp;window=popup&amp;width=450&amp;height=300&amp;START_MAXIMIZED=FALSE"}</definedName>
    <definedName name="_1919__FDSAUDITLINK__" hidden="1">{"fdsup://IBCentral/FAT Viewer?action=UPDATE&amp;creator=factset&amp;DOC_NAME=fat:reuters_annual_source_window.fat&amp;display_string=Audit&amp;DYN_ARGS=TRUE&amp;VAR:ID1=63238120&amp;VAR:RCODE=OTLO&amp;VAR:SDATE=20061299&amp;VAR:FREQ=Y&amp;VAR:RELITEM=RP&amp;VAR:CURRENCY=&amp;VAR:CURRSOURCE=EXSHARE&amp;V","AR:NATFREQ=ANNUAL&amp;VAR:RFIELD=FINALIZED&amp;VAR:DB_TYPE=&amp;VAR:UNITS=M&amp;window=popup&amp;width=450&amp;height=300&amp;START_MAXIMIZED=FALSE"}</definedName>
    <definedName name="_192___________________123Graph_DCHART_3" hidden="1">#REF!</definedName>
    <definedName name="_192________________123Graph_DCHART_2" hidden="1">#REF!</definedName>
    <definedName name="_192_____123Graph_FCHART_6" hidden="1">#REF!</definedName>
    <definedName name="_192____123Graph_DCHART_1" hidden="1">#REF!</definedName>
    <definedName name="_192____123Graph_DCHART_2" hidden="1">#REF!</definedName>
    <definedName name="_192__FDSAUDITLINK__" localSheetId="4"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 localSheetId="1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_1" localSheetId="4"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_1" localSheetId="1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_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0__FDSAUDITLINK__" localSheetId="11" hidden="1">{"fdsup://IBCentral/FAT Viewer?action=UPDATE&amp;creator=factset&amp;DOC_NAME=fat:reuters_annual_source_window.fat&amp;display_string=Audit&amp;DYN_ARGS=TRUE&amp;VAR:ID1=63238120&amp;VAR:RCODE=OTLO&amp;VAR:SDATE=20061299&amp;VAR:FREQ=Y&amp;VAR:RELITEM=RP&amp;VAR:CURRENCY=&amp;VAR:CURRSOURCE=EXSHARE&amp;V","AR:NATFREQ=ANNUAL&amp;VAR:RFIELD=FINALIZED&amp;VAR:DB_TYPE=&amp;VAR:UNITS=M&amp;window=popup&amp;width=450&amp;height=300&amp;START_MAXIMIZED=FALSE"}</definedName>
    <definedName name="_1920__FDSAUDITLINK__" hidden="1">{"fdsup://IBCentral/FAT Viewer?action=UPDATE&amp;creator=factset&amp;DOC_NAME=fat:reuters_annual_source_window.fat&amp;display_string=Audit&amp;DYN_ARGS=TRUE&amp;VAR:ID1=63238120&amp;VAR:RCODE=OTLO&amp;VAR:SDATE=20061299&amp;VAR:FREQ=Y&amp;VAR:RELITEM=RP&amp;VAR:CURRENCY=&amp;VAR:CURRSOURCE=EXSHARE&amp;V","AR:NATFREQ=ANNUAL&amp;VAR:RFIELD=FINALIZED&amp;VAR:DB_TYPE=&amp;VAR:UNITS=M&amp;window=popup&amp;width=450&amp;height=300&amp;START_MAXIMIZED=FALSE"}</definedName>
    <definedName name="_1921__FDSAUDITLINK__" localSheetId="11" hidden="1">{"fdsup://IBCentral/FAT Viewer?action=UPDATE&amp;creator=factset&amp;DOC_NAME=fat:reuters_annual_source_window.fat&amp;display_string=Audit&amp;DYN_ARGS=TRUE&amp;VAR:ID1=57620610&amp;VAR:RCODE=OTLO&amp;VAR:SDATE=20061299&amp;VAR:FREQ=Y&amp;VAR:RELITEM=RP&amp;VAR:CURRENCY=&amp;VAR:CURRSOURCE=EXSHARE&amp;V","AR:NATFREQ=ANNUAL&amp;VAR:RFIELD=FINALIZED&amp;VAR:DB_TYPE=&amp;VAR:UNITS=M&amp;window=popup&amp;width=450&amp;height=300&amp;START_MAXIMIZED=FALSE"}</definedName>
    <definedName name="_1921__FDSAUDITLINK__" hidden="1">{"fdsup://IBCentral/FAT Viewer?action=UPDATE&amp;creator=factset&amp;DOC_NAME=fat:reuters_annual_source_window.fat&amp;display_string=Audit&amp;DYN_ARGS=TRUE&amp;VAR:ID1=57620610&amp;VAR:RCODE=OTLO&amp;VAR:SDATE=20061299&amp;VAR:FREQ=Y&amp;VAR:RELITEM=RP&amp;VAR:CURRENCY=&amp;VAR:CURRSOURCE=EXSHARE&amp;V","AR:NATFREQ=ANNUAL&amp;VAR:RFIELD=FINALIZED&amp;VAR:DB_TYPE=&amp;VAR:UNITS=M&amp;window=popup&amp;width=450&amp;height=300&amp;START_MAXIMIZED=FALSE"}</definedName>
    <definedName name="_1922__FDSAUDITLINK__" localSheetId="11" hidden="1">{"fdsup://IBCentral/FAT Viewer?action=UPDATE&amp;creator=factset&amp;DOC_NAME=fat:reuters_annual_source_window.fat&amp;display_string=Audit&amp;DYN_ARGS=TRUE&amp;VAR:ID1=57620610&amp;VAR:RCODE=OTLO&amp;VAR:SDATE=20061299&amp;VAR:FREQ=Y&amp;VAR:RELITEM=RP&amp;VAR:CURRENCY=&amp;VAR:CURRSOURCE=EXSHARE&amp;V","AR:NATFREQ=ANNUAL&amp;VAR:RFIELD=FINALIZED&amp;VAR:DB_TYPE=&amp;VAR:UNITS=M&amp;window=popup&amp;width=450&amp;height=300&amp;START_MAXIMIZED=FALSE"}</definedName>
    <definedName name="_1922__FDSAUDITLINK__" hidden="1">{"fdsup://IBCentral/FAT Viewer?action=UPDATE&amp;creator=factset&amp;DOC_NAME=fat:reuters_annual_source_window.fat&amp;display_string=Audit&amp;DYN_ARGS=TRUE&amp;VAR:ID1=57620610&amp;VAR:RCODE=OTLO&amp;VAR:SDATE=20061299&amp;VAR:FREQ=Y&amp;VAR:RELITEM=RP&amp;VAR:CURRENCY=&amp;VAR:CURRSOURCE=EXSHARE&amp;V","AR:NATFREQ=ANNUAL&amp;VAR:RFIELD=FINALIZED&amp;VAR:DB_TYPE=&amp;VAR:UNITS=M&amp;window=popup&amp;width=450&amp;height=300&amp;START_MAXIMIZED=FALSE"}</definedName>
    <definedName name="_1923__FDSAUDITLINK__" localSheetId="11" hidden="1">{"fdsup://IBCentral/FAT Viewer?action=UPDATE&amp;creator=factset&amp;DOC_NAME=fat:reuters_annual_source_window.fat&amp;display_string=Audit&amp;DYN_ARGS=TRUE&amp;VAR:ID1=47035520&amp;VAR:RCODE=OTLO&amp;VAR:SDATE=20061299&amp;VAR:FREQ=Y&amp;VAR:RELITEM=RP&amp;VAR:CURRENCY=&amp;VAR:CURRSOURCE=EXSHARE&amp;V","AR:NATFREQ=ANNUAL&amp;VAR:RFIELD=FINALIZED&amp;VAR:DB_TYPE=&amp;VAR:UNITS=M&amp;window=popup&amp;width=450&amp;height=300&amp;START_MAXIMIZED=FALSE"}</definedName>
    <definedName name="_1923__FDSAUDITLINK__" hidden="1">{"fdsup://IBCentral/FAT Viewer?action=UPDATE&amp;creator=factset&amp;DOC_NAME=fat:reuters_annual_source_window.fat&amp;display_string=Audit&amp;DYN_ARGS=TRUE&amp;VAR:ID1=47035520&amp;VAR:RCODE=OTLO&amp;VAR:SDATE=20061299&amp;VAR:FREQ=Y&amp;VAR:RELITEM=RP&amp;VAR:CURRENCY=&amp;VAR:CURRSOURCE=EXSHARE&amp;V","AR:NATFREQ=ANNUAL&amp;VAR:RFIELD=FINALIZED&amp;VAR:DB_TYPE=&amp;VAR:UNITS=M&amp;window=popup&amp;width=450&amp;height=300&amp;START_MAXIMIZED=FALSE"}</definedName>
    <definedName name="_1924__FDSAUDITLINK__" localSheetId="11" hidden="1">{"fdsup://IBCentral/FAT Viewer?action=UPDATE&amp;creator=factset&amp;DOC_NAME=fat:reuters_annual_source_window.fat&amp;display_string=Audit&amp;DYN_ARGS=TRUE&amp;VAR:ID1=47035520&amp;VAR:RCODE=OTLO&amp;VAR:SDATE=20061299&amp;VAR:FREQ=Y&amp;VAR:RELITEM=RP&amp;VAR:CURRENCY=&amp;VAR:CURRSOURCE=EXSHARE&amp;V","AR:NATFREQ=ANNUAL&amp;VAR:RFIELD=FINALIZED&amp;VAR:DB_TYPE=&amp;VAR:UNITS=M&amp;window=popup&amp;width=450&amp;height=300&amp;START_MAXIMIZED=FALSE"}</definedName>
    <definedName name="_1924__FDSAUDITLINK__" hidden="1">{"fdsup://IBCentral/FAT Viewer?action=UPDATE&amp;creator=factset&amp;DOC_NAME=fat:reuters_annual_source_window.fat&amp;display_string=Audit&amp;DYN_ARGS=TRUE&amp;VAR:ID1=47035520&amp;VAR:RCODE=OTLO&amp;VAR:SDATE=20061299&amp;VAR:FREQ=Y&amp;VAR:RELITEM=RP&amp;VAR:CURRENCY=&amp;VAR:CURRSOURCE=EXSHARE&amp;V","AR:NATFREQ=ANNUAL&amp;VAR:RFIELD=FINALIZED&amp;VAR:DB_TYPE=&amp;VAR:UNITS=M&amp;window=popup&amp;width=450&amp;height=300&amp;START_MAXIMIZED=FALSE"}</definedName>
    <definedName name="_1925__FDSAUDITLINK__" localSheetId="11" hidden="1">{"fdsup://IBCentral/FAT Viewer?action=UPDATE&amp;creator=factset&amp;DOC_NAME=fat:reuters_annual_source_window.fat&amp;display_string=Audit&amp;DYN_ARGS=TRUE&amp;VAR:ID1=45928H10&amp;VAR:RCODE=OTLO&amp;VAR:SDATE=20061299&amp;VAR:FREQ=Y&amp;VAR:RELITEM=RP&amp;VAR:CURRENCY=&amp;VAR:CURRSOURCE=EXSHARE&amp;V","AR:NATFREQ=ANNUAL&amp;VAR:RFIELD=FINALIZED&amp;VAR:DB_TYPE=&amp;VAR:UNITS=M&amp;window=popup&amp;width=450&amp;height=300&amp;START_MAXIMIZED=FALSE"}</definedName>
    <definedName name="_1925__FDSAUDITLINK__" hidden="1">{"fdsup://IBCentral/FAT Viewer?action=UPDATE&amp;creator=factset&amp;DOC_NAME=fat:reuters_annual_source_window.fat&amp;display_string=Audit&amp;DYN_ARGS=TRUE&amp;VAR:ID1=45928H10&amp;VAR:RCODE=OTLO&amp;VAR:SDATE=20061299&amp;VAR:FREQ=Y&amp;VAR:RELITEM=RP&amp;VAR:CURRENCY=&amp;VAR:CURRSOURCE=EXSHARE&amp;V","AR:NATFREQ=ANNUAL&amp;VAR:RFIELD=FINALIZED&amp;VAR:DB_TYPE=&amp;VAR:UNITS=M&amp;window=popup&amp;width=450&amp;height=300&amp;START_MAXIMIZED=FALSE"}</definedName>
    <definedName name="_1926__FDSAUDITLINK__" localSheetId="11" hidden="1">{"fdsup://IBCentral/FAT Viewer?action=UPDATE&amp;creator=factset&amp;DOC_NAME=fat:reuters_annual_source_window.fat&amp;display_string=Audit&amp;DYN_ARGS=TRUE&amp;VAR:ID1=45928H10&amp;VAR:RCODE=OTLO&amp;VAR:SDATE=20061299&amp;VAR:FREQ=Y&amp;VAR:RELITEM=RP&amp;VAR:CURRENCY=&amp;VAR:CURRSOURCE=EXSHARE&amp;V","AR:NATFREQ=ANNUAL&amp;VAR:RFIELD=FINALIZED&amp;VAR:DB_TYPE=&amp;VAR:UNITS=M&amp;window=popup&amp;width=450&amp;height=300&amp;START_MAXIMIZED=FALSE"}</definedName>
    <definedName name="_1926__FDSAUDITLINK__" hidden="1">{"fdsup://IBCentral/FAT Viewer?action=UPDATE&amp;creator=factset&amp;DOC_NAME=fat:reuters_annual_source_window.fat&amp;display_string=Audit&amp;DYN_ARGS=TRUE&amp;VAR:ID1=45928H10&amp;VAR:RCODE=OTLO&amp;VAR:SDATE=20061299&amp;VAR:FREQ=Y&amp;VAR:RELITEM=RP&amp;VAR:CURRENCY=&amp;VAR:CURRSOURCE=EXSHARE&amp;V","AR:NATFREQ=ANNUAL&amp;VAR:RFIELD=FINALIZED&amp;VAR:DB_TYPE=&amp;VAR:UNITS=M&amp;window=popup&amp;width=450&amp;height=300&amp;START_MAXIMIZED=FALSE"}</definedName>
    <definedName name="_1927__FDSAUDITLINK__" localSheetId="11" hidden="1">{"fdsup://IBCentral/FAT Viewer?action=UPDATE&amp;creator=factset&amp;DOC_NAME=fat:reuters_annual_source_window.fat&amp;display_string=Audit&amp;DYN_ARGS=TRUE&amp;VAR:ID1=20854P10&amp;VAR:RCODE=OTLO&amp;VAR:SDATE=20061299&amp;VAR:FREQ=Y&amp;VAR:RELITEM=RP&amp;VAR:CURRENCY=&amp;VAR:CURRSOURCE=EXSHARE&amp;V","AR:NATFREQ=ANNUAL&amp;VAR:RFIELD=FINALIZED&amp;VAR:DB_TYPE=&amp;VAR:UNITS=M&amp;window=popup&amp;width=450&amp;height=300&amp;START_MAXIMIZED=FALSE"}</definedName>
    <definedName name="_1927__FDSAUDITLINK__" hidden="1">{"fdsup://IBCentral/FAT Viewer?action=UPDATE&amp;creator=factset&amp;DOC_NAME=fat:reuters_annual_source_window.fat&amp;display_string=Audit&amp;DYN_ARGS=TRUE&amp;VAR:ID1=20854P10&amp;VAR:RCODE=OTLO&amp;VAR:SDATE=20061299&amp;VAR:FREQ=Y&amp;VAR:RELITEM=RP&amp;VAR:CURRENCY=&amp;VAR:CURRSOURCE=EXSHARE&amp;V","AR:NATFREQ=ANNUAL&amp;VAR:RFIELD=FINALIZED&amp;VAR:DB_TYPE=&amp;VAR:UNITS=M&amp;window=popup&amp;width=450&amp;height=300&amp;START_MAXIMIZED=FALSE"}</definedName>
    <definedName name="_1928__FDSAUDITLINK__" localSheetId="11" hidden="1">{"fdsup://IBCentral/FAT Viewer?action=UPDATE&amp;creator=factset&amp;DOC_NAME=fat:reuters_annual_source_window.fat&amp;display_string=Audit&amp;DYN_ARGS=TRUE&amp;VAR:ID1=20854P10&amp;VAR:RCODE=OTLO&amp;VAR:SDATE=20061299&amp;VAR:FREQ=Y&amp;VAR:RELITEM=RP&amp;VAR:CURRENCY=&amp;VAR:CURRSOURCE=EXSHARE&amp;V","AR:NATFREQ=ANNUAL&amp;VAR:RFIELD=FINALIZED&amp;VAR:DB_TYPE=&amp;VAR:UNITS=M&amp;window=popup&amp;width=450&amp;height=300&amp;START_MAXIMIZED=FALSE"}</definedName>
    <definedName name="_1928__FDSAUDITLINK__" hidden="1">{"fdsup://IBCentral/FAT Viewer?action=UPDATE&amp;creator=factset&amp;DOC_NAME=fat:reuters_annual_source_window.fat&amp;display_string=Audit&amp;DYN_ARGS=TRUE&amp;VAR:ID1=20854P10&amp;VAR:RCODE=OTLO&amp;VAR:SDATE=20061299&amp;VAR:FREQ=Y&amp;VAR:RELITEM=RP&amp;VAR:CURRENCY=&amp;VAR:CURRSOURCE=EXSHARE&amp;V","AR:NATFREQ=ANNUAL&amp;VAR:RFIELD=FINALIZED&amp;VAR:DB_TYPE=&amp;VAR:UNITS=M&amp;window=popup&amp;width=450&amp;height=300&amp;START_MAXIMIZED=FALSE"}</definedName>
    <definedName name="_1929__FDSAUDITLINK__" localSheetId="11" hidden="1">{"fdsup://IBCentral/FAT Viewer?action=UPDATE&amp;creator=factset&amp;DOC_NAME=fat:reuters_annual_source_window.fat&amp;display_string=Audit&amp;DYN_ARGS=TRUE&amp;VAR:ID1=18683K10&amp;VAR:RCODE=OTLO&amp;VAR:SDATE=20061299&amp;VAR:FREQ=Y&amp;VAR:RELITEM=RP&amp;VAR:CURRENCY=&amp;VAR:CURRSOURCE=EXSHARE&amp;V","AR:NATFREQ=ANNUAL&amp;VAR:RFIELD=FINALIZED&amp;VAR:DB_TYPE=&amp;VAR:UNITS=M&amp;window=popup&amp;width=450&amp;height=300&amp;START_MAXIMIZED=FALSE"}</definedName>
    <definedName name="_1929__FDSAUDITLINK__" hidden="1">{"fdsup://IBCentral/FAT Viewer?action=UPDATE&amp;creator=factset&amp;DOC_NAME=fat:reuters_annual_source_window.fat&amp;display_string=Audit&amp;DYN_ARGS=TRUE&amp;VAR:ID1=18683K10&amp;VAR:RCODE=OTLO&amp;VAR:SDATE=20061299&amp;VAR:FREQ=Y&amp;VAR:RELITEM=RP&amp;VAR:CURRENCY=&amp;VAR:CURRSOURCE=EXSHARE&amp;V","AR:NATFREQ=ANNUAL&amp;VAR:RFIELD=FINALIZED&amp;VAR:DB_TYPE=&amp;VAR:UNITS=M&amp;window=popup&amp;width=450&amp;height=300&amp;START_MAXIMIZED=FALSE"}</definedName>
    <definedName name="_193___________________123Graph_DCHART_4" hidden="1">#REF!</definedName>
    <definedName name="_193________________123Graph_DCHART_3" hidden="1">#REF!</definedName>
    <definedName name="_193____123Graph_DCHART_2" hidden="1">#REF!</definedName>
    <definedName name="_193____123Graph_DCHART_3" hidden="1">#REF!</definedName>
    <definedName name="_193__FDSAUDITLINK__" localSheetId="4"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 localSheetId="1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_1" localSheetId="4"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_1" localSheetId="1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_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0__FDSAUDITLINK__" localSheetId="11" hidden="1">{"fdsup://IBCentral/FAT Viewer?action=UPDATE&amp;creator=factset&amp;DOC_NAME=fat:reuters_annual_source_window.fat&amp;display_string=Audit&amp;DYN_ARGS=TRUE&amp;VAR:ID1=18683K10&amp;VAR:RCODE=OTLO&amp;VAR:SDATE=20061299&amp;VAR:FREQ=Y&amp;VAR:RELITEM=RP&amp;VAR:CURRENCY=&amp;VAR:CURRSOURCE=EXSHARE&amp;V","AR:NATFREQ=ANNUAL&amp;VAR:RFIELD=FINALIZED&amp;VAR:DB_TYPE=&amp;VAR:UNITS=M&amp;window=popup&amp;width=450&amp;height=300&amp;START_MAXIMIZED=FALSE"}</definedName>
    <definedName name="_1930__FDSAUDITLINK__" hidden="1">{"fdsup://IBCentral/FAT Viewer?action=UPDATE&amp;creator=factset&amp;DOC_NAME=fat:reuters_annual_source_window.fat&amp;display_string=Audit&amp;DYN_ARGS=TRUE&amp;VAR:ID1=18683K10&amp;VAR:RCODE=OTLO&amp;VAR:SDATE=20061299&amp;VAR:FREQ=Y&amp;VAR:RELITEM=RP&amp;VAR:CURRENCY=&amp;VAR:CURRSOURCE=EXSHARE&amp;V","AR:NATFREQ=ANNUAL&amp;VAR:RFIELD=FINALIZED&amp;VAR:DB_TYPE=&amp;VAR:UNITS=M&amp;window=popup&amp;width=450&amp;height=300&amp;START_MAXIMIZED=FALSE"}</definedName>
    <definedName name="_1931__FDSAUDITLINK__" localSheetId="11" hidden="1">{"fdsup://IBCentral/FAT Viewer?action=UPDATE&amp;creator=factset&amp;DOC_NAME=fat:reuters_annual_source_window.fat&amp;display_string=Audit&amp;DYN_ARGS=TRUE&amp;VAR:ID1=03938010&amp;VAR:RCODE=OTLO&amp;VAR:SDATE=20061299&amp;VAR:FREQ=Y&amp;VAR:RELITEM=RP&amp;VAR:CURRENCY=&amp;VAR:CURRSOURCE=EXSHARE&amp;V","AR:NATFREQ=ANNUAL&amp;VAR:RFIELD=FINALIZED&amp;VAR:DB_TYPE=&amp;VAR:UNITS=M&amp;window=popup&amp;width=450&amp;height=300&amp;START_MAXIMIZED=FALSE"}</definedName>
    <definedName name="_1931__FDSAUDITLINK__" hidden="1">{"fdsup://IBCentral/FAT Viewer?action=UPDATE&amp;creator=factset&amp;DOC_NAME=fat:reuters_annual_source_window.fat&amp;display_string=Audit&amp;DYN_ARGS=TRUE&amp;VAR:ID1=03938010&amp;VAR:RCODE=OTLO&amp;VAR:SDATE=20061299&amp;VAR:FREQ=Y&amp;VAR:RELITEM=RP&amp;VAR:CURRENCY=&amp;VAR:CURRSOURCE=EXSHARE&amp;V","AR:NATFREQ=ANNUAL&amp;VAR:RFIELD=FINALIZED&amp;VAR:DB_TYPE=&amp;VAR:UNITS=M&amp;window=popup&amp;width=450&amp;height=300&amp;START_MAXIMIZED=FALSE"}</definedName>
    <definedName name="_1932__FDSAUDITLINK__" localSheetId="11" hidden="1">{"fdsup://IBCentral/FAT Viewer?action=UPDATE&amp;creator=factset&amp;DOC_NAME=fat:reuters_annual_source_window.fat&amp;display_string=Audit&amp;DYN_ARGS=TRUE&amp;VAR:ID1=03938010&amp;VAR:RCODE=OTLO&amp;VAR:SDATE=20061299&amp;VAR:FREQ=Y&amp;VAR:RELITEM=RP&amp;VAR:CURRENCY=&amp;VAR:CURRSOURCE=EXSHARE&amp;V","AR:NATFREQ=ANNUAL&amp;VAR:RFIELD=FINALIZED&amp;VAR:DB_TYPE=&amp;VAR:UNITS=M&amp;window=popup&amp;width=450&amp;height=300&amp;START_MAXIMIZED=FALSE"}</definedName>
    <definedName name="_1932__FDSAUDITLINK__" hidden="1">{"fdsup://IBCentral/FAT Viewer?action=UPDATE&amp;creator=factset&amp;DOC_NAME=fat:reuters_annual_source_window.fat&amp;display_string=Audit&amp;DYN_ARGS=TRUE&amp;VAR:ID1=03938010&amp;VAR:RCODE=OTLO&amp;VAR:SDATE=20061299&amp;VAR:FREQ=Y&amp;VAR:RELITEM=RP&amp;VAR:CURRENCY=&amp;VAR:CURRSOURCE=EXSHARE&amp;V","AR:NATFREQ=ANNUAL&amp;VAR:RFIELD=FINALIZED&amp;VAR:DB_TYPE=&amp;VAR:UNITS=M&amp;window=popup&amp;width=450&amp;height=300&amp;START_MAXIMIZED=FALSE"}</definedName>
    <definedName name="_1933__FDSAUDITLINK__" localSheetId="11" hidden="1">{"fdsup://IBCentral/FAT Viewer?action=UPDATE&amp;creator=factset&amp;DOC_NAME=fat:reuters_annual_source_window.fat&amp;display_string=Audit&amp;DYN_ARGS=TRUE&amp;VAR:ID1=70788410&amp;VAR:RCODE=OTLO&amp;VAR:SDATE=20051299&amp;VAR:FREQ=Y&amp;VAR:RELITEM=RP&amp;VAR:CURRENCY=&amp;VAR:CURRSOURCE=EXSHARE&amp;V","AR:NATFREQ=ANNUAL&amp;VAR:RFIELD=FINALIZED&amp;VAR:DB_TYPE=&amp;VAR:UNITS=M&amp;window=popup&amp;width=450&amp;height=300&amp;START_MAXIMIZED=FALSE"}</definedName>
    <definedName name="_1933__FDSAUDITLINK__" hidden="1">{"fdsup://IBCentral/FAT Viewer?action=UPDATE&amp;creator=factset&amp;DOC_NAME=fat:reuters_annual_source_window.fat&amp;display_string=Audit&amp;DYN_ARGS=TRUE&amp;VAR:ID1=70788410&amp;VAR:RCODE=OTLO&amp;VAR:SDATE=20051299&amp;VAR:FREQ=Y&amp;VAR:RELITEM=RP&amp;VAR:CURRENCY=&amp;VAR:CURRSOURCE=EXSHARE&amp;V","AR:NATFREQ=ANNUAL&amp;VAR:RFIELD=FINALIZED&amp;VAR:DB_TYPE=&amp;VAR:UNITS=M&amp;window=popup&amp;width=450&amp;height=300&amp;START_MAXIMIZED=FALSE"}</definedName>
    <definedName name="_1934__FDSAUDITLINK__" localSheetId="11" hidden="1">{"fdsup://IBCentral/FAT Viewer?action=UPDATE&amp;creator=factset&amp;DOC_NAME=fat:reuters_annual_source_window.fat&amp;display_string=Audit&amp;DYN_ARGS=TRUE&amp;VAR:ID1=70788410&amp;VAR:RCODE=OTLO&amp;VAR:SDATE=20051299&amp;VAR:FREQ=Y&amp;VAR:RELITEM=RP&amp;VAR:CURRENCY=&amp;VAR:CURRSOURCE=EXSHARE&amp;V","AR:NATFREQ=ANNUAL&amp;VAR:RFIELD=FINALIZED&amp;VAR:DB_TYPE=&amp;VAR:UNITS=M&amp;window=popup&amp;width=450&amp;height=300&amp;START_MAXIMIZED=FALSE"}</definedName>
    <definedName name="_1934__FDSAUDITLINK__" hidden="1">{"fdsup://IBCentral/FAT Viewer?action=UPDATE&amp;creator=factset&amp;DOC_NAME=fat:reuters_annual_source_window.fat&amp;display_string=Audit&amp;DYN_ARGS=TRUE&amp;VAR:ID1=70788410&amp;VAR:RCODE=OTLO&amp;VAR:SDATE=20051299&amp;VAR:FREQ=Y&amp;VAR:RELITEM=RP&amp;VAR:CURRENCY=&amp;VAR:CURRSOURCE=EXSHARE&amp;V","AR:NATFREQ=ANNUAL&amp;VAR:RFIELD=FINALIZED&amp;VAR:DB_TYPE=&amp;VAR:UNITS=M&amp;window=popup&amp;width=450&amp;height=300&amp;START_MAXIMIZED=FALSE"}</definedName>
    <definedName name="_1935__FDSAUDITLINK__" localSheetId="11" hidden="1">{"fdsup://IBCentral/FAT Viewer?action=UPDATE&amp;creator=factset&amp;DOC_NAME=fat:reuters_annual_source_window.fat&amp;display_string=Audit&amp;DYN_ARGS=TRUE&amp;VAR:ID1=63900P10&amp;VAR:RCODE=OTLO&amp;VAR:SDATE=20051299&amp;VAR:FREQ=Y&amp;VAR:RELITEM=RP&amp;VAR:CURRENCY=&amp;VAR:CURRSOURCE=EXSHARE&amp;V","AR:NATFREQ=ANNUAL&amp;VAR:RFIELD=FINALIZED&amp;VAR:DB_TYPE=&amp;VAR:UNITS=M&amp;window=popup&amp;width=450&amp;height=300&amp;START_MAXIMIZED=FALSE"}</definedName>
    <definedName name="_1935__FDSAUDITLINK__" hidden="1">{"fdsup://IBCentral/FAT Viewer?action=UPDATE&amp;creator=factset&amp;DOC_NAME=fat:reuters_annual_source_window.fat&amp;display_string=Audit&amp;DYN_ARGS=TRUE&amp;VAR:ID1=63900P10&amp;VAR:RCODE=OTLO&amp;VAR:SDATE=20051299&amp;VAR:FREQ=Y&amp;VAR:RELITEM=RP&amp;VAR:CURRENCY=&amp;VAR:CURRSOURCE=EXSHARE&amp;V","AR:NATFREQ=ANNUAL&amp;VAR:RFIELD=FINALIZED&amp;VAR:DB_TYPE=&amp;VAR:UNITS=M&amp;window=popup&amp;width=450&amp;height=300&amp;START_MAXIMIZED=FALSE"}</definedName>
    <definedName name="_1936__FDSAUDITLINK__" localSheetId="11" hidden="1">{"fdsup://IBCentral/FAT Viewer?action=UPDATE&amp;creator=factset&amp;DOC_NAME=fat:reuters_annual_source_window.fat&amp;display_string=Audit&amp;DYN_ARGS=TRUE&amp;VAR:ID1=63900P10&amp;VAR:RCODE=OTLO&amp;VAR:SDATE=20051299&amp;VAR:FREQ=Y&amp;VAR:RELITEM=RP&amp;VAR:CURRENCY=&amp;VAR:CURRSOURCE=EXSHARE&amp;V","AR:NATFREQ=ANNUAL&amp;VAR:RFIELD=FINALIZED&amp;VAR:DB_TYPE=&amp;VAR:UNITS=M&amp;window=popup&amp;width=450&amp;height=300&amp;START_MAXIMIZED=FALSE"}</definedName>
    <definedName name="_1936__FDSAUDITLINK__" hidden="1">{"fdsup://IBCentral/FAT Viewer?action=UPDATE&amp;creator=factset&amp;DOC_NAME=fat:reuters_annual_source_window.fat&amp;display_string=Audit&amp;DYN_ARGS=TRUE&amp;VAR:ID1=63900P10&amp;VAR:RCODE=OTLO&amp;VAR:SDATE=20051299&amp;VAR:FREQ=Y&amp;VAR:RELITEM=RP&amp;VAR:CURRENCY=&amp;VAR:CURRSOURCE=EXSHARE&amp;V","AR:NATFREQ=ANNUAL&amp;VAR:RFIELD=FINALIZED&amp;VAR:DB_TYPE=&amp;VAR:UNITS=M&amp;window=popup&amp;width=450&amp;height=300&amp;START_MAXIMIZED=FALSE"}</definedName>
    <definedName name="_1937__FDSAUDITLINK__" localSheetId="11" hidden="1">{"fdsup://IBCentral/FAT Viewer?action=UPDATE&amp;creator=factset&amp;DOC_NAME=fat:reuters_annual_source_window.fat&amp;display_string=Audit&amp;DYN_ARGS=TRUE&amp;VAR:ID1=01877R10&amp;VAR:RCODE=OTLO&amp;VAR:SDATE=20051299&amp;VAR:FREQ=Y&amp;VAR:RELITEM=RP&amp;VAR:CURRENCY=&amp;VAR:CURRSOURCE=EXSHARE&amp;V","AR:NATFREQ=ANNUAL&amp;VAR:RFIELD=FINALIZED&amp;VAR:DB_TYPE=&amp;VAR:UNITS=M&amp;window=popup&amp;width=450&amp;height=300&amp;START_MAXIMIZED=FALSE"}</definedName>
    <definedName name="_1937__FDSAUDITLINK__" hidden="1">{"fdsup://IBCentral/FAT Viewer?action=UPDATE&amp;creator=factset&amp;DOC_NAME=fat:reuters_annual_source_window.fat&amp;display_string=Audit&amp;DYN_ARGS=TRUE&amp;VAR:ID1=01877R10&amp;VAR:RCODE=OTLO&amp;VAR:SDATE=20051299&amp;VAR:FREQ=Y&amp;VAR:RELITEM=RP&amp;VAR:CURRENCY=&amp;VAR:CURRSOURCE=EXSHARE&amp;V","AR:NATFREQ=ANNUAL&amp;VAR:RFIELD=FINALIZED&amp;VAR:DB_TYPE=&amp;VAR:UNITS=M&amp;window=popup&amp;width=450&amp;height=300&amp;START_MAXIMIZED=FALSE"}</definedName>
    <definedName name="_1938__FDSAUDITLINK__" localSheetId="11" hidden="1">{"fdsup://IBCentral/FAT Viewer?action=UPDATE&amp;creator=factset&amp;DOC_NAME=fat:reuters_annual_source_window.fat&amp;display_string=Audit&amp;DYN_ARGS=TRUE&amp;VAR:ID1=01877R10&amp;VAR:RCODE=OTLO&amp;VAR:SDATE=20051299&amp;VAR:FREQ=Y&amp;VAR:RELITEM=RP&amp;VAR:CURRENCY=&amp;VAR:CURRSOURCE=EXSHARE&amp;V","AR:NATFREQ=ANNUAL&amp;VAR:RFIELD=FINALIZED&amp;VAR:DB_TYPE=&amp;VAR:UNITS=M&amp;window=popup&amp;width=450&amp;height=300&amp;START_MAXIMIZED=FALSE"}</definedName>
    <definedName name="_1938__FDSAUDITLINK__" hidden="1">{"fdsup://IBCentral/FAT Viewer?action=UPDATE&amp;creator=factset&amp;DOC_NAME=fat:reuters_annual_source_window.fat&amp;display_string=Audit&amp;DYN_ARGS=TRUE&amp;VAR:ID1=01877R10&amp;VAR:RCODE=OTLO&amp;VAR:SDATE=20051299&amp;VAR:FREQ=Y&amp;VAR:RELITEM=RP&amp;VAR:CURRENCY=&amp;VAR:CURRSOURCE=EXSHARE&amp;V","AR:NATFREQ=ANNUAL&amp;VAR:RFIELD=FINALIZED&amp;VAR:DB_TYPE=&amp;VAR:UNITS=M&amp;window=popup&amp;width=450&amp;height=300&amp;START_MAXIMIZED=FALSE"}</definedName>
    <definedName name="_1939__FDSAUDITLINK__" localSheetId="11" hidden="1">{"fdsup://IBCentral/FAT Viewer?action=UPDATE&amp;creator=factset&amp;DOC_NAME=fat:reuters_annual_source_window.fat&amp;display_string=Audit&amp;DYN_ARGS=TRUE&amp;VAR:ID1=93317Q10&amp;VAR:RCODE=OTLO&amp;VAR:SDATE=20051299&amp;VAR:FREQ=Y&amp;VAR:RELITEM=RP&amp;VAR:CURRENCY=&amp;VAR:CURRSOURCE=EXSHARE&amp;V","AR:NATFREQ=ANNUAL&amp;VAR:RFIELD=FINALIZED&amp;VAR:DB_TYPE=&amp;VAR:UNITS=M&amp;window=popup&amp;width=450&amp;height=300&amp;START_MAXIMIZED=FALSE"}</definedName>
    <definedName name="_1939__FDSAUDITLINK__" hidden="1">{"fdsup://IBCentral/FAT Viewer?action=UPDATE&amp;creator=factset&amp;DOC_NAME=fat:reuters_annual_source_window.fat&amp;display_string=Audit&amp;DYN_ARGS=TRUE&amp;VAR:ID1=93317Q10&amp;VAR:RCODE=OTLO&amp;VAR:SDATE=20051299&amp;VAR:FREQ=Y&amp;VAR:RELITEM=RP&amp;VAR:CURRENCY=&amp;VAR:CURRSOURCE=EXSHARE&amp;V","AR:NATFREQ=ANNUAL&amp;VAR:RFIELD=FINALIZED&amp;VAR:DB_TYPE=&amp;VAR:UNITS=M&amp;window=popup&amp;width=450&amp;height=300&amp;START_MAXIMIZED=FALSE"}</definedName>
    <definedName name="_194___________________123Graph_DCHART_5" hidden="1">#REF!</definedName>
    <definedName name="_194________________123Graph_DCHART_4" hidden="1">#REF!</definedName>
    <definedName name="_194_____123Graph_FCHART_7" hidden="1">#REF!</definedName>
    <definedName name="_194____123Graph_DCHART_3" hidden="1">#REF!</definedName>
    <definedName name="_194____123Graph_DCHART_4" hidden="1">#REF!</definedName>
    <definedName name="_194__FDSAUDITLINK__" localSheetId="4"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 localSheetId="1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_1" localSheetId="4"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_1" localSheetId="1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_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0__FDSAUDITLINK__" localSheetId="11" hidden="1">{"fdsup://IBCentral/FAT Viewer?action=UPDATE&amp;creator=factset&amp;DOC_NAME=fat:reuters_annual_source_window.fat&amp;display_string=Audit&amp;DYN_ARGS=TRUE&amp;VAR:ID1=93317Q10&amp;VAR:RCODE=OTLO&amp;VAR:SDATE=20051299&amp;VAR:FREQ=Y&amp;VAR:RELITEM=RP&amp;VAR:CURRENCY=&amp;VAR:CURRSOURCE=EXSHARE&amp;V","AR:NATFREQ=ANNUAL&amp;VAR:RFIELD=FINALIZED&amp;VAR:DB_TYPE=&amp;VAR:UNITS=M&amp;window=popup&amp;width=450&amp;height=300&amp;START_MAXIMIZED=FALSE"}</definedName>
    <definedName name="_1940__FDSAUDITLINK__" hidden="1">{"fdsup://IBCentral/FAT Viewer?action=UPDATE&amp;creator=factset&amp;DOC_NAME=fat:reuters_annual_source_window.fat&amp;display_string=Audit&amp;DYN_ARGS=TRUE&amp;VAR:ID1=93317Q10&amp;VAR:RCODE=OTLO&amp;VAR:SDATE=20051299&amp;VAR:FREQ=Y&amp;VAR:RELITEM=RP&amp;VAR:CURRENCY=&amp;VAR:CURRSOURCE=EXSHARE&amp;V","AR:NATFREQ=ANNUAL&amp;VAR:RFIELD=FINALIZED&amp;VAR:DB_TYPE=&amp;VAR:UNITS=M&amp;window=popup&amp;width=450&amp;height=300&amp;START_MAXIMIZED=FALSE"}</definedName>
    <definedName name="_1941__FDSAUDITLINK__" localSheetId="11" hidden="1">{"fdsup://IBCentral/FAT Viewer?action=UPDATE&amp;creator=factset&amp;DOC_NAME=fat:reuters_annual_source_window.fat&amp;display_string=Audit&amp;DYN_ARGS=TRUE&amp;VAR:ID1=70454910&amp;VAR:RCODE=OTLO&amp;VAR:SDATE=20051299&amp;VAR:FREQ=Y&amp;VAR:RELITEM=RP&amp;VAR:CURRENCY=&amp;VAR:CURRSOURCE=EXSHARE&amp;V","AR:NATFREQ=ANNUAL&amp;VAR:RFIELD=FINALIZED&amp;VAR:DB_TYPE=&amp;VAR:UNITS=M&amp;window=popup&amp;width=450&amp;height=300&amp;START_MAXIMIZED=FALSE"}</definedName>
    <definedName name="_1941__FDSAUDITLINK__" hidden="1">{"fdsup://IBCentral/FAT Viewer?action=UPDATE&amp;creator=factset&amp;DOC_NAME=fat:reuters_annual_source_window.fat&amp;display_string=Audit&amp;DYN_ARGS=TRUE&amp;VAR:ID1=70454910&amp;VAR:RCODE=OTLO&amp;VAR:SDATE=20051299&amp;VAR:FREQ=Y&amp;VAR:RELITEM=RP&amp;VAR:CURRENCY=&amp;VAR:CURRSOURCE=EXSHARE&amp;V","AR:NATFREQ=ANNUAL&amp;VAR:RFIELD=FINALIZED&amp;VAR:DB_TYPE=&amp;VAR:UNITS=M&amp;window=popup&amp;width=450&amp;height=300&amp;START_MAXIMIZED=FALSE"}</definedName>
    <definedName name="_1942__FDSAUDITLINK__" localSheetId="11" hidden="1">{"fdsup://IBCentral/FAT Viewer?action=UPDATE&amp;creator=factset&amp;DOC_NAME=fat:reuters_annual_source_window.fat&amp;display_string=Audit&amp;DYN_ARGS=TRUE&amp;VAR:ID1=70454910&amp;VAR:RCODE=OTLO&amp;VAR:SDATE=20051299&amp;VAR:FREQ=Y&amp;VAR:RELITEM=RP&amp;VAR:CURRENCY=&amp;VAR:CURRSOURCE=EXSHARE&amp;V","AR:NATFREQ=ANNUAL&amp;VAR:RFIELD=FINALIZED&amp;VAR:DB_TYPE=&amp;VAR:UNITS=M&amp;window=popup&amp;width=450&amp;height=300&amp;START_MAXIMIZED=FALSE"}</definedName>
    <definedName name="_1942__FDSAUDITLINK__" hidden="1">{"fdsup://IBCentral/FAT Viewer?action=UPDATE&amp;creator=factset&amp;DOC_NAME=fat:reuters_annual_source_window.fat&amp;display_string=Audit&amp;DYN_ARGS=TRUE&amp;VAR:ID1=70454910&amp;VAR:RCODE=OTLO&amp;VAR:SDATE=20051299&amp;VAR:FREQ=Y&amp;VAR:RELITEM=RP&amp;VAR:CURRENCY=&amp;VAR:CURRSOURCE=EXSHARE&amp;V","AR:NATFREQ=ANNUAL&amp;VAR:RFIELD=FINALIZED&amp;VAR:DB_TYPE=&amp;VAR:UNITS=M&amp;window=popup&amp;width=450&amp;height=300&amp;START_MAXIMIZED=FALSE"}</definedName>
    <definedName name="_1943__FDSAUDITLINK__" localSheetId="11" hidden="1">{"fdsup://IBCentral/FAT Viewer?action=UPDATE&amp;creator=factset&amp;DOC_NAME=fat:reuters_annual_source_window.fat&amp;display_string=Audit&amp;DYN_ARGS=TRUE&amp;VAR:ID1=70336T10&amp;VAR:RCODE=OTLO&amp;VAR:SDATE=20051299&amp;VAR:FREQ=Y&amp;VAR:RELITEM=RP&amp;VAR:CURRENCY=&amp;VAR:CURRSOURCE=EXSHARE&amp;V","AR:NATFREQ=ANNUAL&amp;VAR:RFIELD=FINALIZED&amp;VAR:DB_TYPE=&amp;VAR:UNITS=M&amp;window=popup&amp;width=450&amp;height=300&amp;START_MAXIMIZED=FALSE"}</definedName>
    <definedName name="_1943__FDSAUDITLINK__" hidden="1">{"fdsup://IBCentral/FAT Viewer?action=UPDATE&amp;creator=factset&amp;DOC_NAME=fat:reuters_annual_source_window.fat&amp;display_string=Audit&amp;DYN_ARGS=TRUE&amp;VAR:ID1=70336T10&amp;VAR:RCODE=OTLO&amp;VAR:SDATE=20051299&amp;VAR:FREQ=Y&amp;VAR:RELITEM=RP&amp;VAR:CURRENCY=&amp;VAR:CURRSOURCE=EXSHARE&amp;V","AR:NATFREQ=ANNUAL&amp;VAR:RFIELD=FINALIZED&amp;VAR:DB_TYPE=&amp;VAR:UNITS=M&amp;window=popup&amp;width=450&amp;height=300&amp;START_MAXIMIZED=FALSE"}</definedName>
    <definedName name="_1944__FDSAUDITLINK__" localSheetId="11" hidden="1">{"fdsup://IBCentral/FAT Viewer?action=UPDATE&amp;creator=factset&amp;DOC_NAME=fat:reuters_annual_source_window.fat&amp;display_string=Audit&amp;DYN_ARGS=TRUE&amp;VAR:ID1=70336T10&amp;VAR:RCODE=OTLO&amp;VAR:SDATE=20051299&amp;VAR:FREQ=Y&amp;VAR:RELITEM=RP&amp;VAR:CURRENCY=&amp;VAR:CURRSOURCE=EXSHARE&amp;V","AR:NATFREQ=ANNUAL&amp;VAR:RFIELD=FINALIZED&amp;VAR:DB_TYPE=&amp;VAR:UNITS=M&amp;window=popup&amp;width=450&amp;height=300&amp;START_MAXIMIZED=FALSE"}</definedName>
    <definedName name="_1944__FDSAUDITLINK__" hidden="1">{"fdsup://IBCentral/FAT Viewer?action=UPDATE&amp;creator=factset&amp;DOC_NAME=fat:reuters_annual_source_window.fat&amp;display_string=Audit&amp;DYN_ARGS=TRUE&amp;VAR:ID1=70336T10&amp;VAR:RCODE=OTLO&amp;VAR:SDATE=20051299&amp;VAR:FREQ=Y&amp;VAR:RELITEM=RP&amp;VAR:CURRENCY=&amp;VAR:CURRSOURCE=EXSHARE&amp;V","AR:NATFREQ=ANNUAL&amp;VAR:RFIELD=FINALIZED&amp;VAR:DB_TYPE=&amp;VAR:UNITS=M&amp;window=popup&amp;width=450&amp;height=300&amp;START_MAXIMIZED=FALSE"}</definedName>
    <definedName name="_1945__FDSAUDITLINK__" localSheetId="11" hidden="1">{"fdsup://IBCentral/FAT Viewer?action=UPDATE&amp;creator=factset&amp;DOC_NAME=fat:reuters_annual_source_window.fat&amp;display_string=Audit&amp;DYN_ARGS=TRUE&amp;VAR:ID1=63238120&amp;VAR:RCODE=OTLO&amp;VAR:SDATE=20051299&amp;VAR:FREQ=Y&amp;VAR:RELITEM=RP&amp;VAR:CURRENCY=&amp;VAR:CURRSOURCE=EXSHARE&amp;V","AR:NATFREQ=ANNUAL&amp;VAR:RFIELD=FINALIZED&amp;VAR:DB_TYPE=&amp;VAR:UNITS=M&amp;window=popup&amp;width=450&amp;height=300&amp;START_MAXIMIZED=FALSE"}</definedName>
    <definedName name="_1945__FDSAUDITLINK__" hidden="1">{"fdsup://IBCentral/FAT Viewer?action=UPDATE&amp;creator=factset&amp;DOC_NAME=fat:reuters_annual_source_window.fat&amp;display_string=Audit&amp;DYN_ARGS=TRUE&amp;VAR:ID1=63238120&amp;VAR:RCODE=OTLO&amp;VAR:SDATE=20051299&amp;VAR:FREQ=Y&amp;VAR:RELITEM=RP&amp;VAR:CURRENCY=&amp;VAR:CURRSOURCE=EXSHARE&amp;V","AR:NATFREQ=ANNUAL&amp;VAR:RFIELD=FINALIZED&amp;VAR:DB_TYPE=&amp;VAR:UNITS=M&amp;window=popup&amp;width=450&amp;height=300&amp;START_MAXIMIZED=FALSE"}</definedName>
    <definedName name="_1946__FDSAUDITLINK__" localSheetId="11" hidden="1">{"fdsup://IBCentral/FAT Viewer?action=UPDATE&amp;creator=factset&amp;DOC_NAME=fat:reuters_annual_source_window.fat&amp;display_string=Audit&amp;DYN_ARGS=TRUE&amp;VAR:ID1=63238120&amp;VAR:RCODE=OTLO&amp;VAR:SDATE=20051299&amp;VAR:FREQ=Y&amp;VAR:RELITEM=RP&amp;VAR:CURRENCY=&amp;VAR:CURRSOURCE=EXSHARE&amp;V","AR:NATFREQ=ANNUAL&amp;VAR:RFIELD=FINALIZED&amp;VAR:DB_TYPE=&amp;VAR:UNITS=M&amp;window=popup&amp;width=450&amp;height=300&amp;START_MAXIMIZED=FALSE"}</definedName>
    <definedName name="_1946__FDSAUDITLINK__" hidden="1">{"fdsup://IBCentral/FAT Viewer?action=UPDATE&amp;creator=factset&amp;DOC_NAME=fat:reuters_annual_source_window.fat&amp;display_string=Audit&amp;DYN_ARGS=TRUE&amp;VAR:ID1=63238120&amp;VAR:RCODE=OTLO&amp;VAR:SDATE=20051299&amp;VAR:FREQ=Y&amp;VAR:RELITEM=RP&amp;VAR:CURRENCY=&amp;VAR:CURRSOURCE=EXSHARE&amp;V","AR:NATFREQ=ANNUAL&amp;VAR:RFIELD=FINALIZED&amp;VAR:DB_TYPE=&amp;VAR:UNITS=M&amp;window=popup&amp;width=450&amp;height=300&amp;START_MAXIMIZED=FALSE"}</definedName>
    <definedName name="_1947__FDSAUDITLINK__" localSheetId="11" hidden="1">{"fdsup://IBCentral/FAT Viewer?action=UPDATE&amp;creator=factset&amp;DOC_NAME=fat:reuters_annual_source_window.fat&amp;display_string=Audit&amp;DYN_ARGS=TRUE&amp;VAR:ID1=57620610&amp;VAR:RCODE=OTLO&amp;VAR:SDATE=20051299&amp;VAR:FREQ=Y&amp;VAR:RELITEM=RP&amp;VAR:CURRENCY=&amp;VAR:CURRSOURCE=EXSHARE&amp;V","AR:NATFREQ=ANNUAL&amp;VAR:RFIELD=FINALIZED&amp;VAR:DB_TYPE=&amp;VAR:UNITS=M&amp;window=popup&amp;width=450&amp;height=300&amp;START_MAXIMIZED=FALSE"}</definedName>
    <definedName name="_1947__FDSAUDITLINK__" hidden="1">{"fdsup://IBCentral/FAT Viewer?action=UPDATE&amp;creator=factset&amp;DOC_NAME=fat:reuters_annual_source_window.fat&amp;display_string=Audit&amp;DYN_ARGS=TRUE&amp;VAR:ID1=57620610&amp;VAR:RCODE=OTLO&amp;VAR:SDATE=20051299&amp;VAR:FREQ=Y&amp;VAR:RELITEM=RP&amp;VAR:CURRENCY=&amp;VAR:CURRSOURCE=EXSHARE&amp;V","AR:NATFREQ=ANNUAL&amp;VAR:RFIELD=FINALIZED&amp;VAR:DB_TYPE=&amp;VAR:UNITS=M&amp;window=popup&amp;width=450&amp;height=300&amp;START_MAXIMIZED=FALSE"}</definedName>
    <definedName name="_1948__FDSAUDITLINK__" localSheetId="11" hidden="1">{"fdsup://IBCentral/FAT Viewer?action=UPDATE&amp;creator=factset&amp;DOC_NAME=fat:reuters_annual_source_window.fat&amp;display_string=Audit&amp;DYN_ARGS=TRUE&amp;VAR:ID1=57620610&amp;VAR:RCODE=OTLO&amp;VAR:SDATE=20051299&amp;VAR:FREQ=Y&amp;VAR:RELITEM=RP&amp;VAR:CURRENCY=&amp;VAR:CURRSOURCE=EXSHARE&amp;V","AR:NATFREQ=ANNUAL&amp;VAR:RFIELD=FINALIZED&amp;VAR:DB_TYPE=&amp;VAR:UNITS=M&amp;window=popup&amp;width=450&amp;height=300&amp;START_MAXIMIZED=FALSE"}</definedName>
    <definedName name="_1948__FDSAUDITLINK__" hidden="1">{"fdsup://IBCentral/FAT Viewer?action=UPDATE&amp;creator=factset&amp;DOC_NAME=fat:reuters_annual_source_window.fat&amp;display_string=Audit&amp;DYN_ARGS=TRUE&amp;VAR:ID1=57620610&amp;VAR:RCODE=OTLO&amp;VAR:SDATE=20051299&amp;VAR:FREQ=Y&amp;VAR:RELITEM=RP&amp;VAR:CURRENCY=&amp;VAR:CURRSOURCE=EXSHARE&amp;V","AR:NATFREQ=ANNUAL&amp;VAR:RFIELD=FINALIZED&amp;VAR:DB_TYPE=&amp;VAR:UNITS=M&amp;window=popup&amp;width=450&amp;height=300&amp;START_MAXIMIZED=FALSE"}</definedName>
    <definedName name="_1949__FDSAUDITLINK__" localSheetId="11" hidden="1">{"fdsup://IBCentral/FAT Viewer?action=UPDATE&amp;creator=factset&amp;DOC_NAME=fat:reuters_annual_source_window.fat&amp;display_string=Audit&amp;DYN_ARGS=TRUE&amp;VAR:ID1=47035520&amp;VAR:RCODE=OTLO&amp;VAR:SDATE=20051299&amp;VAR:FREQ=Y&amp;VAR:RELITEM=RP&amp;VAR:CURRENCY=&amp;VAR:CURRSOURCE=EXSHARE&amp;V","AR:NATFREQ=ANNUAL&amp;VAR:RFIELD=FINALIZED&amp;VAR:DB_TYPE=&amp;VAR:UNITS=M&amp;window=popup&amp;width=450&amp;height=300&amp;START_MAXIMIZED=FALSE"}</definedName>
    <definedName name="_1949__FDSAUDITLINK__" hidden="1">{"fdsup://IBCentral/FAT Viewer?action=UPDATE&amp;creator=factset&amp;DOC_NAME=fat:reuters_annual_source_window.fat&amp;display_string=Audit&amp;DYN_ARGS=TRUE&amp;VAR:ID1=47035520&amp;VAR:RCODE=OTLO&amp;VAR:SDATE=20051299&amp;VAR:FREQ=Y&amp;VAR:RELITEM=RP&amp;VAR:CURRENCY=&amp;VAR:CURRSOURCE=EXSHARE&amp;V","AR:NATFREQ=ANNUAL&amp;VAR:RFIELD=FINALIZED&amp;VAR:DB_TYPE=&amp;VAR:UNITS=M&amp;window=popup&amp;width=450&amp;height=300&amp;START_MAXIMIZED=FALSE"}</definedName>
    <definedName name="_195___________________123Graph_DCHART_6" hidden="1">#REF!</definedName>
    <definedName name="_195________________123Graph_DCHART_5" hidden="1">#REF!</definedName>
    <definedName name="_195____123Graph_DCHART_4" hidden="1">#REF!</definedName>
    <definedName name="_195____123Graph_DCHART_5" hidden="1">#REF!</definedName>
    <definedName name="_195__FDSAUDITLINK__" localSheetId="4"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 localSheetId="1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_1" localSheetId="4"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_1" localSheetId="1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_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0__FDSAUDITLINK__" localSheetId="11" hidden="1">{"fdsup://IBCentral/FAT Viewer?action=UPDATE&amp;creator=factset&amp;DOC_NAME=fat:reuters_annual_source_window.fat&amp;display_string=Audit&amp;DYN_ARGS=TRUE&amp;VAR:ID1=47035520&amp;VAR:RCODE=OTLO&amp;VAR:SDATE=20051299&amp;VAR:FREQ=Y&amp;VAR:RELITEM=RP&amp;VAR:CURRENCY=&amp;VAR:CURRSOURCE=EXSHARE&amp;V","AR:NATFREQ=ANNUAL&amp;VAR:RFIELD=FINALIZED&amp;VAR:DB_TYPE=&amp;VAR:UNITS=M&amp;window=popup&amp;width=450&amp;height=300&amp;START_MAXIMIZED=FALSE"}</definedName>
    <definedName name="_1950__FDSAUDITLINK__" hidden="1">{"fdsup://IBCentral/FAT Viewer?action=UPDATE&amp;creator=factset&amp;DOC_NAME=fat:reuters_annual_source_window.fat&amp;display_string=Audit&amp;DYN_ARGS=TRUE&amp;VAR:ID1=47035520&amp;VAR:RCODE=OTLO&amp;VAR:SDATE=20051299&amp;VAR:FREQ=Y&amp;VAR:RELITEM=RP&amp;VAR:CURRENCY=&amp;VAR:CURRSOURCE=EXSHARE&amp;V","AR:NATFREQ=ANNUAL&amp;VAR:RFIELD=FINALIZED&amp;VAR:DB_TYPE=&amp;VAR:UNITS=M&amp;window=popup&amp;width=450&amp;height=300&amp;START_MAXIMIZED=FALSE"}</definedName>
    <definedName name="_1951__FDSAUDITLINK__" localSheetId="11" hidden="1">{"fdsup://IBCentral/FAT Viewer?action=UPDATE&amp;creator=factset&amp;DOC_NAME=fat:reuters_annual_source_window.fat&amp;display_string=Audit&amp;DYN_ARGS=TRUE&amp;VAR:ID1=45928H10&amp;VAR:RCODE=OTLO&amp;VAR:SDATE=20051299&amp;VAR:FREQ=Y&amp;VAR:RELITEM=RP&amp;VAR:CURRENCY=&amp;VAR:CURRSOURCE=EXSHARE&amp;V","AR:NATFREQ=ANNUAL&amp;VAR:RFIELD=FINALIZED&amp;VAR:DB_TYPE=&amp;VAR:UNITS=M&amp;window=popup&amp;width=450&amp;height=300&amp;START_MAXIMIZED=FALSE"}</definedName>
    <definedName name="_1951__FDSAUDITLINK__" hidden="1">{"fdsup://IBCentral/FAT Viewer?action=UPDATE&amp;creator=factset&amp;DOC_NAME=fat:reuters_annual_source_window.fat&amp;display_string=Audit&amp;DYN_ARGS=TRUE&amp;VAR:ID1=45928H10&amp;VAR:RCODE=OTLO&amp;VAR:SDATE=20051299&amp;VAR:FREQ=Y&amp;VAR:RELITEM=RP&amp;VAR:CURRENCY=&amp;VAR:CURRSOURCE=EXSHARE&amp;V","AR:NATFREQ=ANNUAL&amp;VAR:RFIELD=FINALIZED&amp;VAR:DB_TYPE=&amp;VAR:UNITS=M&amp;window=popup&amp;width=450&amp;height=300&amp;START_MAXIMIZED=FALSE"}</definedName>
    <definedName name="_1952__FDSAUDITLINK__" localSheetId="11" hidden="1">{"fdsup://IBCentral/FAT Viewer?action=UPDATE&amp;creator=factset&amp;DOC_NAME=fat:reuters_annual_source_window.fat&amp;display_string=Audit&amp;DYN_ARGS=TRUE&amp;VAR:ID1=45928H10&amp;VAR:RCODE=OTLO&amp;VAR:SDATE=20051299&amp;VAR:FREQ=Y&amp;VAR:RELITEM=RP&amp;VAR:CURRENCY=&amp;VAR:CURRSOURCE=EXSHARE&amp;V","AR:NATFREQ=ANNUAL&amp;VAR:RFIELD=FINALIZED&amp;VAR:DB_TYPE=&amp;VAR:UNITS=M&amp;window=popup&amp;width=450&amp;height=300&amp;START_MAXIMIZED=FALSE"}</definedName>
    <definedName name="_1952__FDSAUDITLINK__" hidden="1">{"fdsup://IBCentral/FAT Viewer?action=UPDATE&amp;creator=factset&amp;DOC_NAME=fat:reuters_annual_source_window.fat&amp;display_string=Audit&amp;DYN_ARGS=TRUE&amp;VAR:ID1=45928H10&amp;VAR:RCODE=OTLO&amp;VAR:SDATE=20051299&amp;VAR:FREQ=Y&amp;VAR:RELITEM=RP&amp;VAR:CURRENCY=&amp;VAR:CURRSOURCE=EXSHARE&amp;V","AR:NATFREQ=ANNUAL&amp;VAR:RFIELD=FINALIZED&amp;VAR:DB_TYPE=&amp;VAR:UNITS=M&amp;window=popup&amp;width=450&amp;height=300&amp;START_MAXIMIZED=FALSE"}</definedName>
    <definedName name="_1953__FDSAUDITLINK__" localSheetId="11" hidden="1">{"fdsup://IBCentral/FAT Viewer?action=UPDATE&amp;creator=factset&amp;DOC_NAME=fat:reuters_annual_source_window.fat&amp;display_string=Audit&amp;DYN_ARGS=TRUE&amp;VAR:ID1=20854P10&amp;VAR:RCODE=OTLO&amp;VAR:SDATE=20051299&amp;VAR:FREQ=Y&amp;VAR:RELITEM=RP&amp;VAR:CURRENCY=&amp;VAR:CURRSOURCE=EXSHARE&amp;V","AR:NATFREQ=ANNUAL&amp;VAR:RFIELD=FINALIZED&amp;VAR:DB_TYPE=&amp;VAR:UNITS=M&amp;window=popup&amp;width=450&amp;height=300&amp;START_MAXIMIZED=FALSE"}</definedName>
    <definedName name="_1953__FDSAUDITLINK__" hidden="1">{"fdsup://IBCentral/FAT Viewer?action=UPDATE&amp;creator=factset&amp;DOC_NAME=fat:reuters_annual_source_window.fat&amp;display_string=Audit&amp;DYN_ARGS=TRUE&amp;VAR:ID1=20854P10&amp;VAR:RCODE=OTLO&amp;VAR:SDATE=20051299&amp;VAR:FREQ=Y&amp;VAR:RELITEM=RP&amp;VAR:CURRENCY=&amp;VAR:CURRSOURCE=EXSHARE&amp;V","AR:NATFREQ=ANNUAL&amp;VAR:RFIELD=FINALIZED&amp;VAR:DB_TYPE=&amp;VAR:UNITS=M&amp;window=popup&amp;width=450&amp;height=300&amp;START_MAXIMIZED=FALSE"}</definedName>
    <definedName name="_1954__FDSAUDITLINK__" localSheetId="11" hidden="1">{"fdsup://IBCentral/FAT Viewer?action=UPDATE&amp;creator=factset&amp;DOC_NAME=fat:reuters_annual_source_window.fat&amp;display_string=Audit&amp;DYN_ARGS=TRUE&amp;VAR:ID1=20854P10&amp;VAR:RCODE=OTLO&amp;VAR:SDATE=20051299&amp;VAR:FREQ=Y&amp;VAR:RELITEM=RP&amp;VAR:CURRENCY=&amp;VAR:CURRSOURCE=EXSHARE&amp;V","AR:NATFREQ=ANNUAL&amp;VAR:RFIELD=FINALIZED&amp;VAR:DB_TYPE=&amp;VAR:UNITS=M&amp;window=popup&amp;width=450&amp;height=300&amp;START_MAXIMIZED=FALSE"}</definedName>
    <definedName name="_1954__FDSAUDITLINK__" hidden="1">{"fdsup://IBCentral/FAT Viewer?action=UPDATE&amp;creator=factset&amp;DOC_NAME=fat:reuters_annual_source_window.fat&amp;display_string=Audit&amp;DYN_ARGS=TRUE&amp;VAR:ID1=20854P10&amp;VAR:RCODE=OTLO&amp;VAR:SDATE=20051299&amp;VAR:FREQ=Y&amp;VAR:RELITEM=RP&amp;VAR:CURRENCY=&amp;VAR:CURRSOURCE=EXSHARE&amp;V","AR:NATFREQ=ANNUAL&amp;VAR:RFIELD=FINALIZED&amp;VAR:DB_TYPE=&amp;VAR:UNITS=M&amp;window=popup&amp;width=450&amp;height=300&amp;START_MAXIMIZED=FALSE"}</definedName>
    <definedName name="_1955__FDSAUDITLINK__" localSheetId="11" hidden="1">{"fdsup://IBCentral/FAT Viewer?action=UPDATE&amp;creator=factset&amp;DOC_NAME=fat:reuters_annual_source_window.fat&amp;display_string=Audit&amp;DYN_ARGS=TRUE&amp;VAR:ID1=18683K10&amp;VAR:RCODE=OTLO&amp;VAR:SDATE=20051299&amp;VAR:FREQ=Y&amp;VAR:RELITEM=RP&amp;VAR:CURRENCY=&amp;VAR:CURRSOURCE=EXSHARE&amp;V","AR:NATFREQ=ANNUAL&amp;VAR:RFIELD=FINALIZED&amp;VAR:DB_TYPE=&amp;VAR:UNITS=M&amp;window=popup&amp;width=450&amp;height=300&amp;START_MAXIMIZED=FALSE"}</definedName>
    <definedName name="_1955__FDSAUDITLINK__" hidden="1">{"fdsup://IBCentral/FAT Viewer?action=UPDATE&amp;creator=factset&amp;DOC_NAME=fat:reuters_annual_source_window.fat&amp;display_string=Audit&amp;DYN_ARGS=TRUE&amp;VAR:ID1=18683K10&amp;VAR:RCODE=OTLO&amp;VAR:SDATE=20051299&amp;VAR:FREQ=Y&amp;VAR:RELITEM=RP&amp;VAR:CURRENCY=&amp;VAR:CURRSOURCE=EXSHARE&amp;V","AR:NATFREQ=ANNUAL&amp;VAR:RFIELD=FINALIZED&amp;VAR:DB_TYPE=&amp;VAR:UNITS=M&amp;window=popup&amp;width=450&amp;height=300&amp;START_MAXIMIZED=FALSE"}</definedName>
    <definedName name="_1956__FDSAUDITLINK__" localSheetId="11" hidden="1">{"fdsup://IBCentral/FAT Viewer?action=UPDATE&amp;creator=factset&amp;DOC_NAME=fat:reuters_annual_source_window.fat&amp;display_string=Audit&amp;DYN_ARGS=TRUE&amp;VAR:ID1=18683K10&amp;VAR:RCODE=OTLO&amp;VAR:SDATE=20051299&amp;VAR:FREQ=Y&amp;VAR:RELITEM=RP&amp;VAR:CURRENCY=&amp;VAR:CURRSOURCE=EXSHARE&amp;V","AR:NATFREQ=ANNUAL&amp;VAR:RFIELD=FINALIZED&amp;VAR:DB_TYPE=&amp;VAR:UNITS=M&amp;window=popup&amp;width=450&amp;height=300&amp;START_MAXIMIZED=FALSE"}</definedName>
    <definedName name="_1956__FDSAUDITLINK__" hidden="1">{"fdsup://IBCentral/FAT Viewer?action=UPDATE&amp;creator=factset&amp;DOC_NAME=fat:reuters_annual_source_window.fat&amp;display_string=Audit&amp;DYN_ARGS=TRUE&amp;VAR:ID1=18683K10&amp;VAR:RCODE=OTLO&amp;VAR:SDATE=20051299&amp;VAR:FREQ=Y&amp;VAR:RELITEM=RP&amp;VAR:CURRENCY=&amp;VAR:CURRSOURCE=EXSHARE&amp;V","AR:NATFREQ=ANNUAL&amp;VAR:RFIELD=FINALIZED&amp;VAR:DB_TYPE=&amp;VAR:UNITS=M&amp;window=popup&amp;width=450&amp;height=300&amp;START_MAXIMIZED=FALSE"}</definedName>
    <definedName name="_1957__FDSAUDITLINK__" localSheetId="11" hidden="1">{"fdsup://IBCentral/FAT Viewer?action=UPDATE&amp;creator=factset&amp;DOC_NAME=fat:reuters_annual_source_window.fat&amp;display_string=Audit&amp;DYN_ARGS=TRUE&amp;VAR:ID1=03938010&amp;VAR:RCODE=OTLO&amp;VAR:SDATE=20051299&amp;VAR:FREQ=Y&amp;VAR:RELITEM=RP&amp;VAR:CURRENCY=&amp;VAR:CURRSOURCE=EXSHARE&amp;V","AR:NATFREQ=ANNUAL&amp;VAR:RFIELD=FINALIZED&amp;VAR:DB_TYPE=&amp;VAR:UNITS=M&amp;window=popup&amp;width=450&amp;height=300&amp;START_MAXIMIZED=FALSE"}</definedName>
    <definedName name="_1957__FDSAUDITLINK__" hidden="1">{"fdsup://IBCentral/FAT Viewer?action=UPDATE&amp;creator=factset&amp;DOC_NAME=fat:reuters_annual_source_window.fat&amp;display_string=Audit&amp;DYN_ARGS=TRUE&amp;VAR:ID1=03938010&amp;VAR:RCODE=OTLO&amp;VAR:SDATE=20051299&amp;VAR:FREQ=Y&amp;VAR:RELITEM=RP&amp;VAR:CURRENCY=&amp;VAR:CURRSOURCE=EXSHARE&amp;V","AR:NATFREQ=ANNUAL&amp;VAR:RFIELD=FINALIZED&amp;VAR:DB_TYPE=&amp;VAR:UNITS=M&amp;window=popup&amp;width=450&amp;height=300&amp;START_MAXIMIZED=FALSE"}</definedName>
    <definedName name="_1958__FDSAUDITLINK__" localSheetId="11" hidden="1">{"fdsup://IBCentral/FAT Viewer?action=UPDATE&amp;creator=factset&amp;DOC_NAME=fat:reuters_annual_source_window.fat&amp;display_string=Audit&amp;DYN_ARGS=TRUE&amp;VAR:ID1=03938010&amp;VAR:RCODE=OTLO&amp;VAR:SDATE=20051299&amp;VAR:FREQ=Y&amp;VAR:RELITEM=RP&amp;VAR:CURRENCY=&amp;VAR:CURRSOURCE=EXSHARE&amp;V","AR:NATFREQ=ANNUAL&amp;VAR:RFIELD=FINALIZED&amp;VAR:DB_TYPE=&amp;VAR:UNITS=M&amp;window=popup&amp;width=450&amp;height=300&amp;START_MAXIMIZED=FALSE"}</definedName>
    <definedName name="_1958__FDSAUDITLINK__" hidden="1">{"fdsup://IBCentral/FAT Viewer?action=UPDATE&amp;creator=factset&amp;DOC_NAME=fat:reuters_annual_source_window.fat&amp;display_string=Audit&amp;DYN_ARGS=TRUE&amp;VAR:ID1=03938010&amp;VAR:RCODE=OTLO&amp;VAR:SDATE=20051299&amp;VAR:FREQ=Y&amp;VAR:RELITEM=RP&amp;VAR:CURRENCY=&amp;VAR:CURRSOURCE=EXSHARE&amp;V","AR:NATFREQ=ANNUAL&amp;VAR:RFIELD=FINALIZED&amp;VAR:DB_TYPE=&amp;VAR:UNITS=M&amp;window=popup&amp;width=450&amp;height=300&amp;START_MAXIMIZED=FALSE"}</definedName>
    <definedName name="_1959__FDSAUDITLINK__" localSheetId="11"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59__FDSAUDITLINK__"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6___________________123Graph_DCHART_7" hidden="1">#REF!</definedName>
    <definedName name="_196________________123Graph_DCHART_6" hidden="1">#REF!</definedName>
    <definedName name="_196_____123Graph_FCHART_8" hidden="1">#REF!</definedName>
    <definedName name="_196____123Graph_DCHART_5" hidden="1">#REF!</definedName>
    <definedName name="_196____123Graph_DCHART_6" hidden="1">#REF!</definedName>
    <definedName name="_196__FDSAUDITLINK__" localSheetId="4"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 localSheetId="11"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_1" localSheetId="4"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_1" localSheetId="11"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_1"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0__FDSAUDITLINK__" localSheetId="11"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60__FDSAUDITLINK__"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61__FDSAUDITLINK__" localSheetId="11"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61__FDSAUDITLINK__"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62__FDSAUDITLINK__" localSheetId="11"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62__FDSAUDITLINK__"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1963__FDSAUDITLINK__" localSheetId="11" hidden="1">{"fdsup://IBCentral/FAT Viewer?action=UPDATE&amp;creator=factset&amp;DOC_NAME=fat:reuters_annual_source_window.fat&amp;display_string=Audit&amp;DYN_ARGS=TRUE&amp;VAR:ID1=03938010&amp;VAR:RCODE=SCEX&amp;VAR:SDATE=20071299&amp;VAR:FREQ=Y&amp;VAR:RELITEM=RP&amp;VAR:CURRENCY=&amp;VAR:CURRSOURCE=EXSHARE&amp;V","AR:NATFREQ=ANNUAL&amp;VAR:RFIELD=FINALIZED&amp;VAR:DB_TYPE=&amp;VAR:UNITS=M&amp;window=popup&amp;width=450&amp;height=300&amp;START_MAXIMIZED=FALSE"}</definedName>
    <definedName name="_1963__FDSAUDITLINK__" hidden="1">{"fdsup://IBCentral/FAT Viewer?action=UPDATE&amp;creator=factset&amp;DOC_NAME=fat:reuters_annual_source_window.fat&amp;display_string=Audit&amp;DYN_ARGS=TRUE&amp;VAR:ID1=03938010&amp;VAR:RCODE=SCEX&amp;VAR:SDATE=20071299&amp;VAR:FREQ=Y&amp;VAR:RELITEM=RP&amp;VAR:CURRENCY=&amp;VAR:CURRSOURCE=EXSHARE&amp;V","AR:NATFREQ=ANNUAL&amp;VAR:RFIELD=FINALIZED&amp;VAR:DB_TYPE=&amp;VAR:UNITS=M&amp;window=popup&amp;width=450&amp;height=300&amp;START_MAXIMIZED=FALSE"}</definedName>
    <definedName name="_1964__FDSAUDITLINK__" localSheetId="11" hidden="1">{"fdsup://IBCentral/FAT Viewer?action=UPDATE&amp;creator=factset&amp;DOC_NAME=fat:reuters_annual_source_window.fat&amp;display_string=Audit&amp;DYN_ARGS=TRUE&amp;VAR:ID1=03938010&amp;VAR:RCODE=SCEX&amp;VAR:SDATE=20071299&amp;VAR:FREQ=Y&amp;VAR:RELITEM=RP&amp;VAR:CURRENCY=&amp;VAR:CURRSOURCE=EXSHARE&amp;V","AR:NATFREQ=ANNUAL&amp;VAR:RFIELD=FINALIZED&amp;VAR:DB_TYPE=&amp;VAR:UNITS=M&amp;window=popup&amp;width=450&amp;height=300&amp;START_MAXIMIZED=FALSE"}</definedName>
    <definedName name="_1964__FDSAUDITLINK__" hidden="1">{"fdsup://IBCentral/FAT Viewer?action=UPDATE&amp;creator=factset&amp;DOC_NAME=fat:reuters_annual_source_window.fat&amp;display_string=Audit&amp;DYN_ARGS=TRUE&amp;VAR:ID1=03938010&amp;VAR:RCODE=SCEX&amp;VAR:SDATE=20071299&amp;VAR:FREQ=Y&amp;VAR:RELITEM=RP&amp;VAR:CURRENCY=&amp;VAR:CURRSOURCE=EXSHARE&amp;V","AR:NATFREQ=ANNUAL&amp;VAR:RFIELD=FINALIZED&amp;VAR:DB_TYPE=&amp;VAR:UNITS=M&amp;window=popup&amp;width=450&amp;height=300&amp;START_MAXIMIZED=FALSE"}</definedName>
    <definedName name="_1965__FDSAUDITLINK__" localSheetId="11" hidden="1">{"fdsup://IBCentral/FAT Viewer?action=UPDATE&amp;creator=factset&amp;DOC_NAME=fat:reuters_annual_source_window.fat&amp;display_string=Audit&amp;DYN_ARGS=TRUE&amp;VAR:ID1=03938010&amp;VAR:RCODE=SCEX&amp;VAR:SDATE=20061299&amp;VAR:FREQ=Y&amp;VAR:RELITEM=RP&amp;VAR:CURRENCY=&amp;VAR:CURRSOURCE=EXSHARE&amp;V","AR:NATFREQ=ANNUAL&amp;VAR:RFIELD=FINALIZED&amp;VAR:DB_TYPE=&amp;VAR:UNITS=M&amp;window=popup&amp;width=450&amp;height=300&amp;START_MAXIMIZED=FALSE"}</definedName>
    <definedName name="_1965__FDSAUDITLINK__" hidden="1">{"fdsup://IBCentral/FAT Viewer?action=UPDATE&amp;creator=factset&amp;DOC_NAME=fat:reuters_annual_source_window.fat&amp;display_string=Audit&amp;DYN_ARGS=TRUE&amp;VAR:ID1=03938010&amp;VAR:RCODE=SCEX&amp;VAR:SDATE=20061299&amp;VAR:FREQ=Y&amp;VAR:RELITEM=RP&amp;VAR:CURRENCY=&amp;VAR:CURRSOURCE=EXSHARE&amp;V","AR:NATFREQ=ANNUAL&amp;VAR:RFIELD=FINALIZED&amp;VAR:DB_TYPE=&amp;VAR:UNITS=M&amp;window=popup&amp;width=450&amp;height=300&amp;START_MAXIMIZED=FALSE"}</definedName>
    <definedName name="_1966__FDSAUDITLINK__" localSheetId="11" hidden="1">{"fdsup://IBCentral/FAT Viewer?action=UPDATE&amp;creator=factset&amp;DOC_NAME=fat:reuters_annual_source_window.fat&amp;display_string=Audit&amp;DYN_ARGS=TRUE&amp;VAR:ID1=03938010&amp;VAR:RCODE=SCEX&amp;VAR:SDATE=20061299&amp;VAR:FREQ=Y&amp;VAR:RELITEM=RP&amp;VAR:CURRENCY=&amp;VAR:CURRSOURCE=EXSHARE&amp;V","AR:NATFREQ=ANNUAL&amp;VAR:RFIELD=FINALIZED&amp;VAR:DB_TYPE=&amp;VAR:UNITS=M&amp;window=popup&amp;width=450&amp;height=300&amp;START_MAXIMIZED=FALSE"}</definedName>
    <definedName name="_1966__FDSAUDITLINK__" hidden="1">{"fdsup://IBCentral/FAT Viewer?action=UPDATE&amp;creator=factset&amp;DOC_NAME=fat:reuters_annual_source_window.fat&amp;display_string=Audit&amp;DYN_ARGS=TRUE&amp;VAR:ID1=03938010&amp;VAR:RCODE=SCEX&amp;VAR:SDATE=20061299&amp;VAR:FREQ=Y&amp;VAR:RELITEM=RP&amp;VAR:CURRENCY=&amp;VAR:CURRSOURCE=EXSHARE&amp;V","AR:NATFREQ=ANNUAL&amp;VAR:RFIELD=FINALIZED&amp;VAR:DB_TYPE=&amp;VAR:UNITS=M&amp;window=popup&amp;width=450&amp;height=300&amp;START_MAXIMIZED=FALSE"}</definedName>
    <definedName name="_1967__FDSAUDITLINK__" localSheetId="11"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67__FDSAUDITLINK__"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68__FDSAUDITLINK__" localSheetId="11"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68__FDSAUDITLINK__"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69__FDSAUDITLINK__" localSheetId="11"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69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7___________________123Graph_DCHART_8" hidden="1">#REF!</definedName>
    <definedName name="_197________________123Graph_DCHART_7" hidden="1">#REF!</definedName>
    <definedName name="_197____123Graph_DCHART_6" hidden="1">#REF!</definedName>
    <definedName name="_197____123Graph_DCHART_7" hidden="1">#REF!</definedName>
    <definedName name="_197__FDSAUDITLINK__" localSheetId="4"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 localSheetId="11"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_1" localSheetId="4"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_1" localSheetId="11"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_1"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0__FDSAUDITLINK__" localSheetId="11"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70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71__FDSAUDITLINK__" localSheetId="11"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71__FDSAUDITLINK__"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72__FDSAUDITLINK__" localSheetId="11"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72__FDSAUDITLINK__"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73__FDSAUDITLINK__" localSheetId="11"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73__FDSAUDITLINK__"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74__FDSAUDITLINK__" localSheetId="11"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74__FDSAUDITLINK__"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75__FDSAUDITLINK__" localSheetId="11"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1975__FDSAUDITLINK__"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1976__FDSAUDITLINK__" localSheetId="11"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1976__FDSAUDITLINK__"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1977__FDSAUDITLINK__" localSheetId="11"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1977__FDSAUDITLINK__"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1978__FDSAUDITLINK__" localSheetId="11"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1978__FDSAUDITLINK__"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1979__FDSAUDITLINK__" localSheetId="11"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1979__FDSAUDITLINK__"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198___________________123Graph_ECHART_1" hidden="1">#REF!</definedName>
    <definedName name="_198________________123Graph_DCHART_8" hidden="1">#REF!</definedName>
    <definedName name="_198_____123Graph_XCHART_1" hidden="1">#REF!</definedName>
    <definedName name="_198____123Graph_DCHART_7" hidden="1">#REF!</definedName>
    <definedName name="_198____123Graph_DCHART_8" hidden="1">#REF!</definedName>
    <definedName name="_198__123Graph_ECHART_3" hidden="1">#REF!</definedName>
    <definedName name="_198__FDSAUDITLINK__" localSheetId="4"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 localSheetId="11"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_1" localSheetId="4"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_1" localSheetId="11"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_1"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0__FDSAUDITLINK__" localSheetId="11"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1980__FDSAUDITLINK__"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1981__FDSAUDITLINK__" localSheetId="11"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1981__FDSAUDITLINK__"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1982__FDSAUDITLINK__" localSheetId="11"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1982__FDSAUDITLINK__"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1983__FDSAUDITLINK__" localSheetId="11"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1983__FDSAUDITLINK__"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1984__FDSAUDITLINK__" localSheetId="11"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1984__FDSAUDITLINK__"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1985__FDSAUDITLINK__" localSheetId="11"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1985__FDSAUDITLINK__"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1986__FDSAUDITLINK__" localSheetId="11"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1986__FDSAUDITLINK__"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1987__FDSAUDITLINK__" localSheetId="11"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1987__FDSAUDITLINK__"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1988__FDSAUDITLINK__" localSheetId="11"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1988__FDSAUDITLINK__"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1989__FDSAUDITLINK__" localSheetId="11"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1989__FDSAUDITLINK__"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199___________________123Graph_ECHART_2" hidden="1">#REF!</definedName>
    <definedName name="_199________________123Graph_ECHART_1" hidden="1">#REF!</definedName>
    <definedName name="_199____123Graph_DCHART_8" hidden="1">#REF!</definedName>
    <definedName name="_199____123Graph_ECHART_1" hidden="1">#REF!</definedName>
    <definedName name="_199__FDSAUDITLINK__" localSheetId="4"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 localSheetId="11"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_1" localSheetId="4"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_1" localSheetId="11"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_1"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0__FDSAUDITLINK__" localSheetId="11"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1990__FDSAUDITLINK__"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1991__FDSAUDITLINK__" localSheetId="11"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91__FDSAUDITLINK__"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92__FDSAUDITLINK__" localSheetId="11"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92__FDSAUDITLINK__"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93__FDSAUDITLINK__" localSheetId="11"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93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94__FDSAUDITLINK__" localSheetId="11"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94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95__FDSAUDITLINK__" localSheetId="11"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95__FDSAUDITLINK__"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96__FDSAUDITLINK__" localSheetId="11"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96__FDSAUDITLINK__"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997__FDSAUDITLINK__" localSheetId="11"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97__FDSAUDITLINK__"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98__FDSAUDITLINK__" localSheetId="11"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98__FDSAUDITLINK__"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99__FDSAUDITLINK__" localSheetId="11"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1999__FDSAUDITLINK__"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1BQ" hidden="1">#REF!</definedName>
    <definedName name="_1IQ_CLAIMS_ADJUS塅䕃_塅E_EXP_PC_FFIEC" hidden="1">"c13100"</definedName>
    <definedName name="_1Module_EC_Cap_F_.RatioCal4" localSheetId="15">'Tariff Slide'!_1Module_EC_Cap_F_.RatioCal4</definedName>
    <definedName name="_1Module_EC_Cap_F_.RatioCal4" localSheetId="11">'Uptier + New Money - Interest'!_1Module_EC_Cap_F_.RatioCal4</definedName>
    <definedName name="_1Module_EC_Cap_F_.RatioCal4">[0]!_1Module_EC_Cap_F_.RatioCal4</definedName>
    <definedName name="_1S" hidden="1">#REF!</definedName>
    <definedName name="_1Table2_" hidden="1">#REF!</definedName>
    <definedName name="_2" localSheetId="19">#REF!</definedName>
    <definedName name="_2">#REF!</definedName>
    <definedName name="_2.__NY_Transit_Net_Assets_exclude_ATS_and_Canarsie_retention__approx.__6.6mm">#REF!</definedName>
    <definedName name="_2_____________________123Graph_ACHART_10" hidden="1">#REF!</definedName>
    <definedName name="_2__________________123Graph_ACHART_10" hidden="1">#REF!</definedName>
    <definedName name="_2______123Graph_ACHART_1" hidden="1">#REF!</definedName>
    <definedName name="_2______123Graph_ACHART_10" hidden="1">#REF!</definedName>
    <definedName name="_2____123Graph_ACHART_1" hidden="1">#REF!</definedName>
    <definedName name="_2____123Graph_ACHART_2" hidden="1">#REF!</definedName>
    <definedName name="_2___123Graph_ACHART_1" hidden="1">#REF!</definedName>
    <definedName name="_2___123Graph_ACHART_3" hidden="1">#REF!</definedName>
    <definedName name="_2___123Graph_ECHART_6" hidden="1">#REF!</definedName>
    <definedName name="_2__123Graph_AAMORT" hidden="1">#REF!</definedName>
    <definedName name="_2__123Graph_ACHART_1" localSheetId="19" hidden="1">#REF!</definedName>
    <definedName name="_2__123Graph_ACHART_1" hidden="1">#REF!</definedName>
    <definedName name="_2__123Graph_ACHART_10" hidden="1">#REF!</definedName>
    <definedName name="_2__123Graph_AChart_13C" hidden="1">#REF!</definedName>
    <definedName name="_2__123Graph_ACHART_18" localSheetId="4" hidden="1">#REF!</definedName>
    <definedName name="_2__123Graph_ACHART_18" localSheetId="15" hidden="1">#REF!</definedName>
    <definedName name="_2__123Graph_ACHART_18" hidden="1">#REF!</definedName>
    <definedName name="_2__123Graph_ACHART_2" hidden="1">#REF!</definedName>
    <definedName name="_2__123Graph_ACHART_3" hidden="1">#REF!</definedName>
    <definedName name="_2__123Graph_AGRAFICO_20" hidden="1">#REF!</definedName>
    <definedName name="_2__123Graph_AGRAFICO_7" hidden="1">#REF!</definedName>
    <definedName name="_2__123Graph_AQRE_S_BY_CO." hidden="1">#REF!</definedName>
    <definedName name="_2__123Graph_BCHART_1" hidden="1">#REF!</definedName>
    <definedName name="_2__123Graph_BCHART_10" localSheetId="4" hidden="1">#REF!</definedName>
    <definedName name="_2__123Graph_BCHART_10" localSheetId="15" hidden="1">#REF!</definedName>
    <definedName name="_2__123Graph_BCHART_10" hidden="1">#REF!</definedName>
    <definedName name="_2__123Graph_BCHART_9" hidden="1">#REF!</definedName>
    <definedName name="_2__123Graph_CCHART_12" hidden="1">#REF!</definedName>
    <definedName name="_2__123Graph_CCHART_8" hidden="1">#REF!</definedName>
    <definedName name="_2__123Graph_ECHART_6" hidden="1">#REF!</definedName>
    <definedName name="_2__FDSAUDITLINK__" localSheetId="2"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localSheetId="19"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localSheetId="4"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localSheetId="15"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localSheetId="11"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_1" localSheetId="4"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_FDSAUDITLINK___1" localSheetId="11"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_FDSAUDITLINK___1"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0_0__123Grap" hidden="1">#REF!</definedName>
    <definedName name="_2_0_BQ" hidden="1">#REF!</definedName>
    <definedName name="_2_0_S" hidden="1">#REF!</definedName>
    <definedName name="_2_0SU" localSheetId="19">#REF!</definedName>
    <definedName name="_2_0SU">#REF!</definedName>
    <definedName name="_2_0SUP" localSheetId="19">#REF!</definedName>
    <definedName name="_2_0SUP">#REF!</definedName>
    <definedName name="_2_1__1_WEBI_HHeading" hidden="1">#REF!</definedName>
    <definedName name="_2_123Grap" hidden="1">#REF!</definedName>
    <definedName name="_20_____________________123Graph_BCHART_17" hidden="1">#REF!</definedName>
    <definedName name="_20__________________123Graph_BCHART_17" hidden="1">#REF!</definedName>
    <definedName name="_20______123Graph_BCHART_1" hidden="1">#REF!</definedName>
    <definedName name="_20______123Graph_BCHART_17" hidden="1">#REF!</definedName>
    <definedName name="_20____123Graph_LBL_BCHART_1" hidden="1">#REF!</definedName>
    <definedName name="_20___123Graph_CCHART_3" hidden="1">#REF!</definedName>
    <definedName name="_20___123Graph_ECHART_5" hidden="1">#REF!</definedName>
    <definedName name="_20___123Graph_XCHART_2" hidden="1">#REF!</definedName>
    <definedName name="_20__123Graph_ACHART_1" hidden="1">#REF!</definedName>
    <definedName name="_20__123Graph_ACHART_18" hidden="1">#REF!</definedName>
    <definedName name="_20__123Graph_AGRAFICO_20" hidden="1">#REF!</definedName>
    <definedName name="_20__123Graph_AGRAFICO_7" hidden="1">#REF!</definedName>
    <definedName name="_20__123Graph_BCHART_1" hidden="1">#N/A</definedName>
    <definedName name="_20__123Graph_BCHART_12" hidden="1">#REF!</definedName>
    <definedName name="_20__123Graph_BCHART_17" hidden="1">#REF!</definedName>
    <definedName name="_20__123Graph_BCHART_5" hidden="1">#REF!</definedName>
    <definedName name="_20__123Graph_CCHART_15" hidden="1">#REF!</definedName>
    <definedName name="_20__123Graph_CChart_1A" hidden="1">#REF!</definedName>
    <definedName name="_20__123Graph_CCHART_3" hidden="1">#REF!</definedName>
    <definedName name="_20__123Graph_CWAGES_BY_B_U" hidden="1">#REF!</definedName>
    <definedName name="_20__123Graph_DSUPPLIES_BY_B_U" hidden="1">#REF!</definedName>
    <definedName name="_20__123Graph_ECHART_5" hidden="1">#REF!</definedName>
    <definedName name="_20__123Graph_FGRAFICO_20" hidden="1">#REF!</definedName>
    <definedName name="_20__123Graph_FHO_MPRICE" hidden="1">#REF!</definedName>
    <definedName name="_20__123Graph_LBL_ACHART_4" hidden="1">#REF!</definedName>
    <definedName name="_20__123Graph_LBL_BCHART_4" hidden="1">#REF!</definedName>
    <definedName name="_20__123Graph_LBL_CCHART_2" localSheetId="19" hidden="1">#REF!</definedName>
    <definedName name="_20__123Graph_LBL_CCHART_2" hidden="1">#REF!</definedName>
    <definedName name="_20__123Graph_LBL_CCHART_3" hidden="1">#REF!</definedName>
    <definedName name="_20__123Graph_XCHART_2" hidden="1">#REF!</definedName>
    <definedName name="_20__123Graph_XCHART_3" hidden="1">#REF!</definedName>
    <definedName name="_20__123Graph_XCHART_5" hidden="1">#REF!</definedName>
    <definedName name="_20__FDSAUDITLINK__" localSheetId="2"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localSheetId="19"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localSheetId="4"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localSheetId="15"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localSheetId="11"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_1" localSheetId="4"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_FDSAUDITLINK___1" localSheetId="11"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_FDSAUDITLINK___1"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0__123Grap" hidden="1">#REF!</definedName>
    <definedName name="_20_0SUP" localSheetId="19">#REF!</definedName>
    <definedName name="_20_0SUP">#REF!</definedName>
    <definedName name="_20_7__1_WEBI_HHeading" hidden="1">#REF!</definedName>
    <definedName name="_200___________________123Graph_ECHART_3" hidden="1">#REF!</definedName>
    <definedName name="_200________________123Graph_ECHART_2" hidden="1">#REF!</definedName>
    <definedName name="_200_____123Graph_XCHART_10" hidden="1">#REF!</definedName>
    <definedName name="_200____123Graph_ECHART_1" hidden="1">#REF!</definedName>
    <definedName name="_200____123Graph_ECHART_2" hidden="1">#REF!</definedName>
    <definedName name="_200__123Graph_FGRAFICO_20" hidden="1">#REF!</definedName>
    <definedName name="_200__FDSAUDITLINK__" localSheetId="4"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 localSheetId="11"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_1" localSheetId="4"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_1" localSheetId="11"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_1"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0__FDSAUDITLINK__" localSheetId="11"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2000__FDSAUDITLINK__"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2001__FDSAUDITLINK__" localSheetId="11"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2001__FDSAUDITLINK__"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2002__FDSAUDITLINK__" localSheetId="11"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2002__FDSAUDITLINK__"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2003__FDSAUDITLINK__" localSheetId="11"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2003__FDSAUDITLINK__"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2004__FDSAUDITLINK__" localSheetId="11"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2004__FDSAUDITLINK__"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2005__FDSAUDITLINK__" localSheetId="11"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2005__FDSAUDITLINK__"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2005_Proforma_w_2006_plan">#REF!</definedName>
    <definedName name="_2006__FDSAUDITLINK__" localSheetId="11"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2006__FDSAUDITLINK__"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2006_Incentive_Compensation_Plan___Management_Budget">#REF!</definedName>
    <definedName name="_2006_Plan">#REF!</definedName>
    <definedName name="_2007__FDSAUDITLINK__" localSheetId="11"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2007__FDSAUDITLINK__"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2008__FDSAUDITLINK__" localSheetId="11"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2008__FDSAUDITLINK__"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2009__FDSAUDITLINK__" localSheetId="11"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2009__FDSAUDITLINK__"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201___________________123Graph_ECHART_4" hidden="1">#REF!</definedName>
    <definedName name="_201________________123Graph_ECHART_3" hidden="1">#REF!</definedName>
    <definedName name="_201____123Graph_ECHART_2" hidden="1">#REF!</definedName>
    <definedName name="_201____123Graph_ECHART_3" hidden="1">#REF!</definedName>
    <definedName name="_201__FDSAUDITLINK__" localSheetId="4"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 localSheetId="11"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_1" localSheetId="4"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_1" localSheetId="11"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_1"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0__FDSAUDITLINK__" localSheetId="11"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2010__FDSAUDITLINK__"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2011__FDSAUDITLINK__" localSheetId="11"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2011__FDSAUDITLINK__"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2012__FDSAUDITLINK__" localSheetId="11"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2012__FDSAUDITLINK__"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2013__FDSAUDITLINK__" localSheetId="11"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2013__FDSAUDITLINK__"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2014__FDSAUDITLINK__" localSheetId="11"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2014__FDSAUDITLINK__"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2015__FDSAUDITLINK__" localSheetId="11" hidden="1">{"fdsup://IBCentral/FAT Viewer?action=UPDATE&amp;creator=factset&amp;DOC_NAME=fat:reuters_annual_source_window.fat&amp;display_string=Audit&amp;DYN_ARGS=TRUE&amp;VAR:ID1=70788410&amp;VAR:RCODE=SCEX&amp;VAR:SDATE=20071299&amp;VAR:FREQ=Y&amp;VAR:RELITEM=RP&amp;VAR:CURRENCY=&amp;VAR:CURRSOURCE=EXSHARE&amp;V","AR:NATFREQ=ANNUAL&amp;VAR:RFIELD=FINALIZED&amp;VAR:DB_TYPE=&amp;VAR:UNITS=M&amp;window=popup&amp;width=450&amp;height=300&amp;START_MAXIMIZED=FALSE"}</definedName>
    <definedName name="_2015__FDSAUDITLINK__" hidden="1">{"fdsup://IBCentral/FAT Viewer?action=UPDATE&amp;creator=factset&amp;DOC_NAME=fat:reuters_annual_source_window.fat&amp;display_string=Audit&amp;DYN_ARGS=TRUE&amp;VAR:ID1=70788410&amp;VAR:RCODE=SCEX&amp;VAR:SDATE=20071299&amp;VAR:FREQ=Y&amp;VAR:RELITEM=RP&amp;VAR:CURRENCY=&amp;VAR:CURRSOURCE=EXSHARE&amp;V","AR:NATFREQ=ANNUAL&amp;VAR:RFIELD=FINALIZED&amp;VAR:DB_TYPE=&amp;VAR:UNITS=M&amp;window=popup&amp;width=450&amp;height=300&amp;START_MAXIMIZED=FALSE"}</definedName>
    <definedName name="_2016__FDSAUDITLINK__" localSheetId="11" hidden="1">{"fdsup://IBCentral/FAT Viewer?action=UPDATE&amp;creator=factset&amp;DOC_NAME=fat:reuters_annual_source_window.fat&amp;display_string=Audit&amp;DYN_ARGS=TRUE&amp;VAR:ID1=70788410&amp;VAR:RCODE=SCEX&amp;VAR:SDATE=20071299&amp;VAR:FREQ=Y&amp;VAR:RELITEM=RP&amp;VAR:CURRENCY=&amp;VAR:CURRSOURCE=EXSHARE&amp;V","AR:NATFREQ=ANNUAL&amp;VAR:RFIELD=FINALIZED&amp;VAR:DB_TYPE=&amp;VAR:UNITS=M&amp;window=popup&amp;width=450&amp;height=300&amp;START_MAXIMIZED=FALSE"}</definedName>
    <definedName name="_2016__FDSAUDITLINK__" hidden="1">{"fdsup://IBCentral/FAT Viewer?action=UPDATE&amp;creator=factset&amp;DOC_NAME=fat:reuters_annual_source_window.fat&amp;display_string=Audit&amp;DYN_ARGS=TRUE&amp;VAR:ID1=70788410&amp;VAR:RCODE=SCEX&amp;VAR:SDATE=20071299&amp;VAR:FREQ=Y&amp;VAR:RELITEM=RP&amp;VAR:CURRENCY=&amp;VAR:CURRSOURCE=EXSHARE&amp;V","AR:NATFREQ=ANNUAL&amp;VAR:RFIELD=FINALIZED&amp;VAR:DB_TYPE=&amp;VAR:UNITS=M&amp;window=popup&amp;width=450&amp;height=300&amp;START_MAXIMIZED=FALSE"}</definedName>
    <definedName name="_2017__FDSAUDITLINK__" localSheetId="11" hidden="1">{"fdsup://IBCentral/FAT Viewer?action=UPDATE&amp;creator=factset&amp;DOC_NAME=fat:reuters_annual_source_window.fat&amp;display_string=Audit&amp;DYN_ARGS=TRUE&amp;VAR:ID1=63900P10&amp;VAR:RCODE=SCEX&amp;VAR:SDATE=20071299&amp;VAR:FREQ=Y&amp;VAR:RELITEM=RP&amp;VAR:CURRENCY=&amp;VAR:CURRSOURCE=EXSHARE&amp;V","AR:NATFREQ=ANNUAL&amp;VAR:RFIELD=FINALIZED&amp;VAR:DB_TYPE=&amp;VAR:UNITS=M&amp;window=popup&amp;width=450&amp;height=300&amp;START_MAXIMIZED=FALSE"}</definedName>
    <definedName name="_2017__FDSAUDITLINK__" hidden="1">{"fdsup://IBCentral/FAT Viewer?action=UPDATE&amp;creator=factset&amp;DOC_NAME=fat:reuters_annual_source_window.fat&amp;display_string=Audit&amp;DYN_ARGS=TRUE&amp;VAR:ID1=63900P10&amp;VAR:RCODE=SCEX&amp;VAR:SDATE=20071299&amp;VAR:FREQ=Y&amp;VAR:RELITEM=RP&amp;VAR:CURRENCY=&amp;VAR:CURRSOURCE=EXSHARE&amp;V","AR:NATFREQ=ANNUAL&amp;VAR:RFIELD=FINALIZED&amp;VAR:DB_TYPE=&amp;VAR:UNITS=M&amp;window=popup&amp;width=450&amp;height=300&amp;START_MAXIMIZED=FALSE"}</definedName>
    <definedName name="_2018__FDSAUDITLINK__" localSheetId="11" hidden="1">{"fdsup://IBCentral/FAT Viewer?action=UPDATE&amp;creator=factset&amp;DOC_NAME=fat:reuters_annual_source_window.fat&amp;display_string=Audit&amp;DYN_ARGS=TRUE&amp;VAR:ID1=63900P10&amp;VAR:RCODE=SCEX&amp;VAR:SDATE=20071299&amp;VAR:FREQ=Y&amp;VAR:RELITEM=RP&amp;VAR:CURRENCY=&amp;VAR:CURRSOURCE=EXSHARE&amp;V","AR:NATFREQ=ANNUAL&amp;VAR:RFIELD=FINALIZED&amp;VAR:DB_TYPE=&amp;VAR:UNITS=M&amp;window=popup&amp;width=450&amp;height=300&amp;START_MAXIMIZED=FALSE"}</definedName>
    <definedName name="_2018__FDSAUDITLINK__" hidden="1">{"fdsup://IBCentral/FAT Viewer?action=UPDATE&amp;creator=factset&amp;DOC_NAME=fat:reuters_annual_source_window.fat&amp;display_string=Audit&amp;DYN_ARGS=TRUE&amp;VAR:ID1=63900P10&amp;VAR:RCODE=SCEX&amp;VAR:SDATE=20071299&amp;VAR:FREQ=Y&amp;VAR:RELITEM=RP&amp;VAR:CURRENCY=&amp;VAR:CURRSOURCE=EXSHARE&amp;V","AR:NATFREQ=ANNUAL&amp;VAR:RFIELD=FINALIZED&amp;VAR:DB_TYPE=&amp;VAR:UNITS=M&amp;window=popup&amp;width=450&amp;height=300&amp;START_MAXIMIZED=FALSE"}</definedName>
    <definedName name="_2019__FDSAUDITLINK__" localSheetId="11" hidden="1">{"fdsup://IBCentral/FAT Viewer?action=UPDATE&amp;creator=factset&amp;DOC_NAME=fat:reuters_annual_source_window.fat&amp;display_string=Audit&amp;DYN_ARGS=TRUE&amp;VAR:ID1=01877R10&amp;VAR:RCODE=SCEX&amp;VAR:SDATE=20071299&amp;VAR:FREQ=Y&amp;VAR:RELITEM=RP&amp;VAR:CURRENCY=&amp;VAR:CURRSOURCE=EXSHARE&amp;V","AR:NATFREQ=ANNUAL&amp;VAR:RFIELD=FINALIZED&amp;VAR:DB_TYPE=&amp;VAR:UNITS=M&amp;window=popup&amp;width=450&amp;height=300&amp;START_MAXIMIZED=FALSE"}</definedName>
    <definedName name="_2019__FDSAUDITLINK__" hidden="1">{"fdsup://IBCentral/FAT Viewer?action=UPDATE&amp;creator=factset&amp;DOC_NAME=fat:reuters_annual_source_window.fat&amp;display_string=Audit&amp;DYN_ARGS=TRUE&amp;VAR:ID1=01877R10&amp;VAR:RCODE=SCEX&amp;VAR:SDATE=20071299&amp;VAR:FREQ=Y&amp;VAR:RELITEM=RP&amp;VAR:CURRENCY=&amp;VAR:CURRSOURCE=EXSHARE&amp;V","AR:NATFREQ=ANNUAL&amp;VAR:RFIELD=FINALIZED&amp;VAR:DB_TYPE=&amp;VAR:UNITS=M&amp;window=popup&amp;width=450&amp;height=300&amp;START_MAXIMIZED=FALSE"}</definedName>
    <definedName name="_202___________________123Graph_ECHART_5" hidden="1">#REF!</definedName>
    <definedName name="_202________________123Graph_ECHART_4" hidden="1">#REF!</definedName>
    <definedName name="_202_____123Graph_XCHART_11" hidden="1">#REF!</definedName>
    <definedName name="_202____123Graph_ECHART_3" hidden="1">#REF!</definedName>
    <definedName name="_202____123Graph_ECHART_4" hidden="1">#REF!</definedName>
    <definedName name="_202__FDSAUDITLINK__" localSheetId="4"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 localSheetId="11"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_1" localSheetId="4"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_1" localSheetId="11"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_1"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0__FDSAUDITLINK__" localSheetId="11" hidden="1">{"fdsup://IBCentral/FAT Viewer?action=UPDATE&amp;creator=factset&amp;DOC_NAME=fat:reuters_annual_source_window.fat&amp;display_string=Audit&amp;DYN_ARGS=TRUE&amp;VAR:ID1=01877R10&amp;VAR:RCODE=SCEX&amp;VAR:SDATE=20071299&amp;VAR:FREQ=Y&amp;VAR:RELITEM=RP&amp;VAR:CURRENCY=&amp;VAR:CURRSOURCE=EXSHARE&amp;V","AR:NATFREQ=ANNUAL&amp;VAR:RFIELD=FINALIZED&amp;VAR:DB_TYPE=&amp;VAR:UNITS=M&amp;window=popup&amp;width=450&amp;height=300&amp;START_MAXIMIZED=FALSE"}</definedName>
    <definedName name="_2020__FDSAUDITLINK__" hidden="1">{"fdsup://IBCentral/FAT Viewer?action=UPDATE&amp;creator=factset&amp;DOC_NAME=fat:reuters_annual_source_window.fat&amp;display_string=Audit&amp;DYN_ARGS=TRUE&amp;VAR:ID1=01877R10&amp;VAR:RCODE=SCEX&amp;VAR:SDATE=20071299&amp;VAR:FREQ=Y&amp;VAR:RELITEM=RP&amp;VAR:CURRENCY=&amp;VAR:CURRSOURCE=EXSHARE&amp;V","AR:NATFREQ=ANNUAL&amp;VAR:RFIELD=FINALIZED&amp;VAR:DB_TYPE=&amp;VAR:UNITS=M&amp;window=popup&amp;width=450&amp;height=300&amp;START_MAXIMIZED=FALSE"}</definedName>
    <definedName name="_2021__FDSAUDITLINK__" localSheetId="11" hidden="1">{"fdsup://IBCentral/FAT Viewer?action=UPDATE&amp;creator=factset&amp;DOC_NAME=fat:reuters_annual_source_window.fat&amp;display_string=Audit&amp;DYN_ARGS=TRUE&amp;VAR:ID1=93317Q10&amp;VAR:RCODE=SCEX&amp;VAR:SDATE=20071299&amp;VAR:FREQ=Y&amp;VAR:RELITEM=RP&amp;VAR:CURRENCY=&amp;VAR:CURRSOURCE=EXSHARE&amp;V","AR:NATFREQ=ANNUAL&amp;VAR:RFIELD=FINALIZED&amp;VAR:DB_TYPE=&amp;VAR:UNITS=M&amp;window=popup&amp;width=450&amp;height=300&amp;START_MAXIMIZED=FALSE"}</definedName>
    <definedName name="_2021__FDSAUDITLINK__" hidden="1">{"fdsup://IBCentral/FAT Viewer?action=UPDATE&amp;creator=factset&amp;DOC_NAME=fat:reuters_annual_source_window.fat&amp;display_string=Audit&amp;DYN_ARGS=TRUE&amp;VAR:ID1=93317Q10&amp;VAR:RCODE=SCEX&amp;VAR:SDATE=20071299&amp;VAR:FREQ=Y&amp;VAR:RELITEM=RP&amp;VAR:CURRENCY=&amp;VAR:CURRSOURCE=EXSHARE&amp;V","AR:NATFREQ=ANNUAL&amp;VAR:RFIELD=FINALIZED&amp;VAR:DB_TYPE=&amp;VAR:UNITS=M&amp;window=popup&amp;width=450&amp;height=300&amp;START_MAXIMIZED=FALSE"}</definedName>
    <definedName name="_2022__FDSAUDITLINK__" localSheetId="11" hidden="1">{"fdsup://IBCentral/FAT Viewer?action=UPDATE&amp;creator=factset&amp;DOC_NAME=fat:reuters_annual_source_window.fat&amp;display_string=Audit&amp;DYN_ARGS=TRUE&amp;VAR:ID1=93317Q10&amp;VAR:RCODE=SCEX&amp;VAR:SDATE=20071299&amp;VAR:FREQ=Y&amp;VAR:RELITEM=RP&amp;VAR:CURRENCY=&amp;VAR:CURRSOURCE=EXSHARE&amp;V","AR:NATFREQ=ANNUAL&amp;VAR:RFIELD=FINALIZED&amp;VAR:DB_TYPE=&amp;VAR:UNITS=M&amp;window=popup&amp;width=450&amp;height=300&amp;START_MAXIMIZED=FALSE"}</definedName>
    <definedName name="_2022__FDSAUDITLINK__" hidden="1">{"fdsup://IBCentral/FAT Viewer?action=UPDATE&amp;creator=factset&amp;DOC_NAME=fat:reuters_annual_source_window.fat&amp;display_string=Audit&amp;DYN_ARGS=TRUE&amp;VAR:ID1=93317Q10&amp;VAR:RCODE=SCEX&amp;VAR:SDATE=20071299&amp;VAR:FREQ=Y&amp;VAR:RELITEM=RP&amp;VAR:CURRENCY=&amp;VAR:CURRSOURCE=EXSHARE&amp;V","AR:NATFREQ=ANNUAL&amp;VAR:RFIELD=FINALIZED&amp;VAR:DB_TYPE=&amp;VAR:UNITS=M&amp;window=popup&amp;width=450&amp;height=300&amp;START_MAXIMIZED=FALSE"}</definedName>
    <definedName name="_2023__FDSAUDITLINK__" localSheetId="11" hidden="1">{"fdsup://IBCentral/FAT Viewer?action=UPDATE&amp;creator=factset&amp;DOC_NAME=fat:reuters_annual_source_window.fat&amp;display_string=Audit&amp;DYN_ARGS=TRUE&amp;VAR:ID1=70454910&amp;VAR:RCODE=SCEX&amp;VAR:SDATE=20071299&amp;VAR:FREQ=Y&amp;VAR:RELITEM=RP&amp;VAR:CURRENCY=&amp;VAR:CURRSOURCE=EXSHARE&amp;V","AR:NATFREQ=ANNUAL&amp;VAR:RFIELD=FINALIZED&amp;VAR:DB_TYPE=&amp;VAR:UNITS=M&amp;window=popup&amp;width=450&amp;height=300&amp;START_MAXIMIZED=FALSE"}</definedName>
    <definedName name="_2023__FDSAUDITLINK__" hidden="1">{"fdsup://IBCentral/FAT Viewer?action=UPDATE&amp;creator=factset&amp;DOC_NAME=fat:reuters_annual_source_window.fat&amp;display_string=Audit&amp;DYN_ARGS=TRUE&amp;VAR:ID1=70454910&amp;VAR:RCODE=SCEX&amp;VAR:SDATE=20071299&amp;VAR:FREQ=Y&amp;VAR:RELITEM=RP&amp;VAR:CURRENCY=&amp;VAR:CURRSOURCE=EXSHARE&amp;V","AR:NATFREQ=ANNUAL&amp;VAR:RFIELD=FINALIZED&amp;VAR:DB_TYPE=&amp;VAR:UNITS=M&amp;window=popup&amp;width=450&amp;height=300&amp;START_MAXIMIZED=FALSE"}</definedName>
    <definedName name="_2024__FDSAUDITLINK__" localSheetId="11" hidden="1">{"fdsup://IBCentral/FAT Viewer?action=UPDATE&amp;creator=factset&amp;DOC_NAME=fat:reuters_annual_source_window.fat&amp;display_string=Audit&amp;DYN_ARGS=TRUE&amp;VAR:ID1=70454910&amp;VAR:RCODE=SCEX&amp;VAR:SDATE=20071299&amp;VAR:FREQ=Y&amp;VAR:RELITEM=RP&amp;VAR:CURRENCY=&amp;VAR:CURRSOURCE=EXSHARE&amp;V","AR:NATFREQ=ANNUAL&amp;VAR:RFIELD=FINALIZED&amp;VAR:DB_TYPE=&amp;VAR:UNITS=M&amp;window=popup&amp;width=450&amp;height=300&amp;START_MAXIMIZED=FALSE"}</definedName>
    <definedName name="_2024__FDSAUDITLINK__" hidden="1">{"fdsup://IBCentral/FAT Viewer?action=UPDATE&amp;creator=factset&amp;DOC_NAME=fat:reuters_annual_source_window.fat&amp;display_string=Audit&amp;DYN_ARGS=TRUE&amp;VAR:ID1=70454910&amp;VAR:RCODE=SCEX&amp;VAR:SDATE=20071299&amp;VAR:FREQ=Y&amp;VAR:RELITEM=RP&amp;VAR:CURRENCY=&amp;VAR:CURRSOURCE=EXSHARE&amp;V","AR:NATFREQ=ANNUAL&amp;VAR:RFIELD=FINALIZED&amp;VAR:DB_TYPE=&amp;VAR:UNITS=M&amp;window=popup&amp;width=450&amp;height=300&amp;START_MAXIMIZED=FALSE"}</definedName>
    <definedName name="_2025__FDSAUDITLINK__" localSheetId="11" hidden="1">{"fdsup://IBCentral/FAT Viewer?action=UPDATE&amp;creator=factset&amp;DOC_NAME=fat:reuters_annual_source_window.fat&amp;display_string=Audit&amp;DYN_ARGS=TRUE&amp;VAR:ID1=70336T10&amp;VAR:RCODE=SCEX&amp;VAR:SDATE=20071299&amp;VAR:FREQ=Y&amp;VAR:RELITEM=RP&amp;VAR:CURRENCY=&amp;VAR:CURRSOURCE=EXSHARE&amp;V","AR:NATFREQ=ANNUAL&amp;VAR:RFIELD=FINALIZED&amp;VAR:DB_TYPE=&amp;VAR:UNITS=M&amp;window=popup&amp;width=450&amp;height=300&amp;START_MAXIMIZED=FALSE"}</definedName>
    <definedName name="_2025__FDSAUDITLINK__" hidden="1">{"fdsup://IBCentral/FAT Viewer?action=UPDATE&amp;creator=factset&amp;DOC_NAME=fat:reuters_annual_source_window.fat&amp;display_string=Audit&amp;DYN_ARGS=TRUE&amp;VAR:ID1=70336T10&amp;VAR:RCODE=SCEX&amp;VAR:SDATE=20071299&amp;VAR:FREQ=Y&amp;VAR:RELITEM=RP&amp;VAR:CURRENCY=&amp;VAR:CURRSOURCE=EXSHARE&amp;V","AR:NATFREQ=ANNUAL&amp;VAR:RFIELD=FINALIZED&amp;VAR:DB_TYPE=&amp;VAR:UNITS=M&amp;window=popup&amp;width=450&amp;height=300&amp;START_MAXIMIZED=FALSE"}</definedName>
    <definedName name="_2026__FDSAUDITLINK__" localSheetId="11" hidden="1">{"fdsup://IBCentral/FAT Viewer?action=UPDATE&amp;creator=factset&amp;DOC_NAME=fat:reuters_annual_source_window.fat&amp;display_string=Audit&amp;DYN_ARGS=TRUE&amp;VAR:ID1=70336T10&amp;VAR:RCODE=SCEX&amp;VAR:SDATE=20071299&amp;VAR:FREQ=Y&amp;VAR:RELITEM=RP&amp;VAR:CURRENCY=&amp;VAR:CURRSOURCE=EXSHARE&amp;V","AR:NATFREQ=ANNUAL&amp;VAR:RFIELD=FINALIZED&amp;VAR:DB_TYPE=&amp;VAR:UNITS=M&amp;window=popup&amp;width=450&amp;height=300&amp;START_MAXIMIZED=FALSE"}</definedName>
    <definedName name="_2026__FDSAUDITLINK__" hidden="1">{"fdsup://IBCentral/FAT Viewer?action=UPDATE&amp;creator=factset&amp;DOC_NAME=fat:reuters_annual_source_window.fat&amp;display_string=Audit&amp;DYN_ARGS=TRUE&amp;VAR:ID1=70336T10&amp;VAR:RCODE=SCEX&amp;VAR:SDATE=20071299&amp;VAR:FREQ=Y&amp;VAR:RELITEM=RP&amp;VAR:CURRENCY=&amp;VAR:CURRSOURCE=EXSHARE&amp;V","AR:NATFREQ=ANNUAL&amp;VAR:RFIELD=FINALIZED&amp;VAR:DB_TYPE=&amp;VAR:UNITS=M&amp;window=popup&amp;width=450&amp;height=300&amp;START_MAXIMIZED=FALSE"}</definedName>
    <definedName name="_2027__FDSAUDITLINK__" localSheetId="11" hidden="1">{"fdsup://IBCentral/FAT Viewer?action=UPDATE&amp;creator=factset&amp;DOC_NAME=fat:reuters_annual_source_window.fat&amp;display_string=Audit&amp;DYN_ARGS=TRUE&amp;VAR:ID1=63238120&amp;VAR:RCODE=SCEX&amp;VAR:SDATE=20071299&amp;VAR:FREQ=Y&amp;VAR:RELITEM=RP&amp;VAR:CURRENCY=&amp;VAR:CURRSOURCE=EXSHARE&amp;V","AR:NATFREQ=ANNUAL&amp;VAR:RFIELD=FINALIZED&amp;VAR:DB_TYPE=&amp;VAR:UNITS=M&amp;window=popup&amp;width=450&amp;height=300&amp;START_MAXIMIZED=FALSE"}</definedName>
    <definedName name="_2027__FDSAUDITLINK__" hidden="1">{"fdsup://IBCentral/FAT Viewer?action=UPDATE&amp;creator=factset&amp;DOC_NAME=fat:reuters_annual_source_window.fat&amp;display_string=Audit&amp;DYN_ARGS=TRUE&amp;VAR:ID1=63238120&amp;VAR:RCODE=SCEX&amp;VAR:SDATE=20071299&amp;VAR:FREQ=Y&amp;VAR:RELITEM=RP&amp;VAR:CURRENCY=&amp;VAR:CURRSOURCE=EXSHARE&amp;V","AR:NATFREQ=ANNUAL&amp;VAR:RFIELD=FINALIZED&amp;VAR:DB_TYPE=&amp;VAR:UNITS=M&amp;window=popup&amp;width=450&amp;height=300&amp;START_MAXIMIZED=FALSE"}</definedName>
    <definedName name="_2028__FDSAUDITLINK__" localSheetId="11" hidden="1">{"fdsup://IBCentral/FAT Viewer?action=UPDATE&amp;creator=factset&amp;DOC_NAME=fat:reuters_annual_source_window.fat&amp;display_string=Audit&amp;DYN_ARGS=TRUE&amp;VAR:ID1=63238120&amp;VAR:RCODE=SCEX&amp;VAR:SDATE=20071299&amp;VAR:FREQ=Y&amp;VAR:RELITEM=RP&amp;VAR:CURRENCY=&amp;VAR:CURRSOURCE=EXSHARE&amp;V","AR:NATFREQ=ANNUAL&amp;VAR:RFIELD=FINALIZED&amp;VAR:DB_TYPE=&amp;VAR:UNITS=M&amp;window=popup&amp;width=450&amp;height=300&amp;START_MAXIMIZED=FALSE"}</definedName>
    <definedName name="_2028__FDSAUDITLINK__" hidden="1">{"fdsup://IBCentral/FAT Viewer?action=UPDATE&amp;creator=factset&amp;DOC_NAME=fat:reuters_annual_source_window.fat&amp;display_string=Audit&amp;DYN_ARGS=TRUE&amp;VAR:ID1=63238120&amp;VAR:RCODE=SCEX&amp;VAR:SDATE=20071299&amp;VAR:FREQ=Y&amp;VAR:RELITEM=RP&amp;VAR:CURRENCY=&amp;VAR:CURRSOURCE=EXSHARE&amp;V","AR:NATFREQ=ANNUAL&amp;VAR:RFIELD=FINALIZED&amp;VAR:DB_TYPE=&amp;VAR:UNITS=M&amp;window=popup&amp;width=450&amp;height=300&amp;START_MAXIMIZED=FALSE"}</definedName>
    <definedName name="_2029__FDSAUDITLINK__" localSheetId="11" hidden="1">{"fdsup://IBCentral/FAT Viewer?action=UPDATE&amp;creator=factset&amp;DOC_NAME=fat:reuters_annual_source_window.fat&amp;display_string=Audit&amp;DYN_ARGS=TRUE&amp;VAR:ID1=57620610&amp;VAR:RCODE=SCEX&amp;VAR:SDATE=20071299&amp;VAR:FREQ=Y&amp;VAR:RELITEM=RP&amp;VAR:CURRENCY=&amp;VAR:CURRSOURCE=EXSHARE&amp;V","AR:NATFREQ=ANNUAL&amp;VAR:RFIELD=FINALIZED&amp;VAR:DB_TYPE=&amp;VAR:UNITS=M&amp;window=popup&amp;width=450&amp;height=300&amp;START_MAXIMIZED=FALSE"}</definedName>
    <definedName name="_2029__FDSAUDITLINK__" hidden="1">{"fdsup://IBCentral/FAT Viewer?action=UPDATE&amp;creator=factset&amp;DOC_NAME=fat:reuters_annual_source_window.fat&amp;display_string=Audit&amp;DYN_ARGS=TRUE&amp;VAR:ID1=57620610&amp;VAR:RCODE=SCEX&amp;VAR:SDATE=20071299&amp;VAR:FREQ=Y&amp;VAR:RELITEM=RP&amp;VAR:CURRENCY=&amp;VAR:CURRSOURCE=EXSHARE&amp;V","AR:NATFREQ=ANNUAL&amp;VAR:RFIELD=FINALIZED&amp;VAR:DB_TYPE=&amp;VAR:UNITS=M&amp;window=popup&amp;width=450&amp;height=300&amp;START_MAXIMIZED=FALSE"}</definedName>
    <definedName name="_203___________________123Graph_ECHART_6" hidden="1">#REF!</definedName>
    <definedName name="_203________________123Graph_ECHART_5" hidden="1">#REF!</definedName>
    <definedName name="_203____123Graph_ECHART_4" hidden="1">#REF!</definedName>
    <definedName name="_203____123Graph_ECHART_5" hidden="1">#REF!</definedName>
    <definedName name="_203__FDSAUDITLINK__" localSheetId="4"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 localSheetId="11"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_1" localSheetId="4"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_1" localSheetId="11"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_1"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0__FDSAUDITLINK__" localSheetId="11" hidden="1">{"fdsup://IBCentral/FAT Viewer?action=UPDATE&amp;creator=factset&amp;DOC_NAME=fat:reuters_annual_source_window.fat&amp;display_string=Audit&amp;DYN_ARGS=TRUE&amp;VAR:ID1=57620610&amp;VAR:RCODE=SCEX&amp;VAR:SDATE=20071299&amp;VAR:FREQ=Y&amp;VAR:RELITEM=RP&amp;VAR:CURRENCY=&amp;VAR:CURRSOURCE=EXSHARE&amp;V","AR:NATFREQ=ANNUAL&amp;VAR:RFIELD=FINALIZED&amp;VAR:DB_TYPE=&amp;VAR:UNITS=M&amp;window=popup&amp;width=450&amp;height=300&amp;START_MAXIMIZED=FALSE"}</definedName>
    <definedName name="_2030__FDSAUDITLINK__" hidden="1">{"fdsup://IBCentral/FAT Viewer?action=UPDATE&amp;creator=factset&amp;DOC_NAME=fat:reuters_annual_source_window.fat&amp;display_string=Audit&amp;DYN_ARGS=TRUE&amp;VAR:ID1=57620610&amp;VAR:RCODE=SCEX&amp;VAR:SDATE=20071299&amp;VAR:FREQ=Y&amp;VAR:RELITEM=RP&amp;VAR:CURRENCY=&amp;VAR:CURRSOURCE=EXSHARE&amp;V","AR:NATFREQ=ANNUAL&amp;VAR:RFIELD=FINALIZED&amp;VAR:DB_TYPE=&amp;VAR:UNITS=M&amp;window=popup&amp;width=450&amp;height=300&amp;START_MAXIMIZED=FALSE"}</definedName>
    <definedName name="_2031__FDSAUDITLINK__" localSheetId="11" hidden="1">{"fdsup://IBCentral/FAT Viewer?action=UPDATE&amp;creator=factset&amp;DOC_NAME=fat:reuters_annual_source_window.fat&amp;display_string=Audit&amp;DYN_ARGS=TRUE&amp;VAR:ID1=47035520&amp;VAR:RCODE=SCEX&amp;VAR:SDATE=20071299&amp;VAR:FREQ=Y&amp;VAR:RELITEM=RP&amp;VAR:CURRENCY=&amp;VAR:CURRSOURCE=EXSHARE&amp;V","AR:NATFREQ=ANNUAL&amp;VAR:RFIELD=FINALIZED&amp;VAR:DB_TYPE=&amp;VAR:UNITS=M&amp;window=popup&amp;width=450&amp;height=300&amp;START_MAXIMIZED=FALSE"}</definedName>
    <definedName name="_2031__FDSAUDITLINK__" hidden="1">{"fdsup://IBCentral/FAT Viewer?action=UPDATE&amp;creator=factset&amp;DOC_NAME=fat:reuters_annual_source_window.fat&amp;display_string=Audit&amp;DYN_ARGS=TRUE&amp;VAR:ID1=47035520&amp;VAR:RCODE=SCEX&amp;VAR:SDATE=20071299&amp;VAR:FREQ=Y&amp;VAR:RELITEM=RP&amp;VAR:CURRENCY=&amp;VAR:CURRSOURCE=EXSHARE&amp;V","AR:NATFREQ=ANNUAL&amp;VAR:RFIELD=FINALIZED&amp;VAR:DB_TYPE=&amp;VAR:UNITS=M&amp;window=popup&amp;width=450&amp;height=300&amp;START_MAXIMIZED=FALSE"}</definedName>
    <definedName name="_2032__FDSAUDITLINK__" localSheetId="11" hidden="1">{"fdsup://IBCentral/FAT Viewer?action=UPDATE&amp;creator=factset&amp;DOC_NAME=fat:reuters_annual_source_window.fat&amp;display_string=Audit&amp;DYN_ARGS=TRUE&amp;VAR:ID1=47035520&amp;VAR:RCODE=SCEX&amp;VAR:SDATE=20071299&amp;VAR:FREQ=Y&amp;VAR:RELITEM=RP&amp;VAR:CURRENCY=&amp;VAR:CURRSOURCE=EXSHARE&amp;V","AR:NATFREQ=ANNUAL&amp;VAR:RFIELD=FINALIZED&amp;VAR:DB_TYPE=&amp;VAR:UNITS=M&amp;window=popup&amp;width=450&amp;height=300&amp;START_MAXIMIZED=FALSE"}</definedName>
    <definedName name="_2032__FDSAUDITLINK__" hidden="1">{"fdsup://IBCentral/FAT Viewer?action=UPDATE&amp;creator=factset&amp;DOC_NAME=fat:reuters_annual_source_window.fat&amp;display_string=Audit&amp;DYN_ARGS=TRUE&amp;VAR:ID1=47035520&amp;VAR:RCODE=SCEX&amp;VAR:SDATE=20071299&amp;VAR:FREQ=Y&amp;VAR:RELITEM=RP&amp;VAR:CURRENCY=&amp;VAR:CURRSOURCE=EXSHARE&amp;V","AR:NATFREQ=ANNUAL&amp;VAR:RFIELD=FINALIZED&amp;VAR:DB_TYPE=&amp;VAR:UNITS=M&amp;window=popup&amp;width=450&amp;height=300&amp;START_MAXIMIZED=FALSE"}</definedName>
    <definedName name="_2033__FDSAUDITLINK__" localSheetId="11" hidden="1">{"fdsup://IBCentral/FAT Viewer?action=UPDATE&amp;creator=factset&amp;DOC_NAME=fat:reuters_annual_source_window.fat&amp;display_string=Audit&amp;DYN_ARGS=TRUE&amp;VAR:ID1=45928H10&amp;VAR:RCODE=SCEX&amp;VAR:SDATE=20071299&amp;VAR:FREQ=Y&amp;VAR:RELITEM=RP&amp;VAR:CURRENCY=&amp;VAR:CURRSOURCE=EXSHARE&amp;V","AR:NATFREQ=ANNUAL&amp;VAR:RFIELD=FINALIZED&amp;VAR:DB_TYPE=&amp;VAR:UNITS=M&amp;window=popup&amp;width=450&amp;height=300&amp;START_MAXIMIZED=FALSE"}</definedName>
    <definedName name="_2033__FDSAUDITLINK__" hidden="1">{"fdsup://IBCentral/FAT Viewer?action=UPDATE&amp;creator=factset&amp;DOC_NAME=fat:reuters_annual_source_window.fat&amp;display_string=Audit&amp;DYN_ARGS=TRUE&amp;VAR:ID1=45928H10&amp;VAR:RCODE=SCEX&amp;VAR:SDATE=20071299&amp;VAR:FREQ=Y&amp;VAR:RELITEM=RP&amp;VAR:CURRENCY=&amp;VAR:CURRSOURCE=EXSHARE&amp;V","AR:NATFREQ=ANNUAL&amp;VAR:RFIELD=FINALIZED&amp;VAR:DB_TYPE=&amp;VAR:UNITS=M&amp;window=popup&amp;width=450&amp;height=300&amp;START_MAXIMIZED=FALSE"}</definedName>
    <definedName name="_2034__FDSAUDITLINK__" localSheetId="11" hidden="1">{"fdsup://IBCentral/FAT Viewer?action=UPDATE&amp;creator=factset&amp;DOC_NAME=fat:reuters_annual_source_window.fat&amp;display_string=Audit&amp;DYN_ARGS=TRUE&amp;VAR:ID1=45928H10&amp;VAR:RCODE=SCEX&amp;VAR:SDATE=20071299&amp;VAR:FREQ=Y&amp;VAR:RELITEM=RP&amp;VAR:CURRENCY=&amp;VAR:CURRSOURCE=EXSHARE&amp;V","AR:NATFREQ=ANNUAL&amp;VAR:RFIELD=FINALIZED&amp;VAR:DB_TYPE=&amp;VAR:UNITS=M&amp;window=popup&amp;width=450&amp;height=300&amp;START_MAXIMIZED=FALSE"}</definedName>
    <definedName name="_2034__FDSAUDITLINK__" hidden="1">{"fdsup://IBCentral/FAT Viewer?action=UPDATE&amp;creator=factset&amp;DOC_NAME=fat:reuters_annual_source_window.fat&amp;display_string=Audit&amp;DYN_ARGS=TRUE&amp;VAR:ID1=45928H10&amp;VAR:RCODE=SCEX&amp;VAR:SDATE=20071299&amp;VAR:FREQ=Y&amp;VAR:RELITEM=RP&amp;VAR:CURRENCY=&amp;VAR:CURRSOURCE=EXSHARE&amp;V","AR:NATFREQ=ANNUAL&amp;VAR:RFIELD=FINALIZED&amp;VAR:DB_TYPE=&amp;VAR:UNITS=M&amp;window=popup&amp;width=450&amp;height=300&amp;START_MAXIMIZED=FALSE"}</definedName>
    <definedName name="_2035__FDSAUDITLINK__" localSheetId="11" hidden="1">{"fdsup://IBCentral/FAT Viewer?action=UPDATE&amp;creator=factset&amp;DOC_NAME=fat:reuters_annual_source_window.fat&amp;display_string=Audit&amp;DYN_ARGS=TRUE&amp;VAR:ID1=20854P10&amp;VAR:RCODE=SCEX&amp;VAR:SDATE=20071299&amp;VAR:FREQ=Y&amp;VAR:RELITEM=RP&amp;VAR:CURRENCY=&amp;VAR:CURRSOURCE=EXSHARE&amp;V","AR:NATFREQ=ANNUAL&amp;VAR:RFIELD=FINALIZED&amp;VAR:DB_TYPE=&amp;VAR:UNITS=M&amp;window=popup&amp;width=450&amp;height=300&amp;START_MAXIMIZED=FALSE"}</definedName>
    <definedName name="_2035__FDSAUDITLINK__" hidden="1">{"fdsup://IBCentral/FAT Viewer?action=UPDATE&amp;creator=factset&amp;DOC_NAME=fat:reuters_annual_source_window.fat&amp;display_string=Audit&amp;DYN_ARGS=TRUE&amp;VAR:ID1=20854P10&amp;VAR:RCODE=SCEX&amp;VAR:SDATE=20071299&amp;VAR:FREQ=Y&amp;VAR:RELITEM=RP&amp;VAR:CURRENCY=&amp;VAR:CURRSOURCE=EXSHARE&amp;V","AR:NATFREQ=ANNUAL&amp;VAR:RFIELD=FINALIZED&amp;VAR:DB_TYPE=&amp;VAR:UNITS=M&amp;window=popup&amp;width=450&amp;height=300&amp;START_MAXIMIZED=FALSE"}</definedName>
    <definedName name="_2036__FDSAUDITLINK__" localSheetId="11" hidden="1">{"fdsup://IBCentral/FAT Viewer?action=UPDATE&amp;creator=factset&amp;DOC_NAME=fat:reuters_annual_source_window.fat&amp;display_string=Audit&amp;DYN_ARGS=TRUE&amp;VAR:ID1=20854P10&amp;VAR:RCODE=SCEX&amp;VAR:SDATE=20071299&amp;VAR:FREQ=Y&amp;VAR:RELITEM=RP&amp;VAR:CURRENCY=&amp;VAR:CURRSOURCE=EXSHARE&amp;V","AR:NATFREQ=ANNUAL&amp;VAR:RFIELD=FINALIZED&amp;VAR:DB_TYPE=&amp;VAR:UNITS=M&amp;window=popup&amp;width=450&amp;height=300&amp;START_MAXIMIZED=FALSE"}</definedName>
    <definedName name="_2036__FDSAUDITLINK__" hidden="1">{"fdsup://IBCentral/FAT Viewer?action=UPDATE&amp;creator=factset&amp;DOC_NAME=fat:reuters_annual_source_window.fat&amp;display_string=Audit&amp;DYN_ARGS=TRUE&amp;VAR:ID1=20854P10&amp;VAR:RCODE=SCEX&amp;VAR:SDATE=20071299&amp;VAR:FREQ=Y&amp;VAR:RELITEM=RP&amp;VAR:CURRENCY=&amp;VAR:CURRSOURCE=EXSHARE&amp;V","AR:NATFREQ=ANNUAL&amp;VAR:RFIELD=FINALIZED&amp;VAR:DB_TYPE=&amp;VAR:UNITS=M&amp;window=popup&amp;width=450&amp;height=300&amp;START_MAXIMIZED=FALSE"}</definedName>
    <definedName name="_2037__FDSAUDITLINK__" localSheetId="11" hidden="1">{"fdsup://IBCentral/FAT Viewer?action=UPDATE&amp;creator=factset&amp;DOC_NAME=fat:reuters_annual_source_window.fat&amp;display_string=Audit&amp;DYN_ARGS=TRUE&amp;VAR:ID1=18683K10&amp;VAR:RCODE=SCEX&amp;VAR:SDATE=20071299&amp;VAR:FREQ=Y&amp;VAR:RELITEM=RP&amp;VAR:CURRENCY=&amp;VAR:CURRSOURCE=EXSHARE&amp;V","AR:NATFREQ=ANNUAL&amp;VAR:RFIELD=FINALIZED&amp;VAR:DB_TYPE=&amp;VAR:UNITS=M&amp;window=popup&amp;width=450&amp;height=300&amp;START_MAXIMIZED=FALSE"}</definedName>
    <definedName name="_2037__FDSAUDITLINK__" hidden="1">{"fdsup://IBCentral/FAT Viewer?action=UPDATE&amp;creator=factset&amp;DOC_NAME=fat:reuters_annual_source_window.fat&amp;display_string=Audit&amp;DYN_ARGS=TRUE&amp;VAR:ID1=18683K10&amp;VAR:RCODE=SCEX&amp;VAR:SDATE=20071299&amp;VAR:FREQ=Y&amp;VAR:RELITEM=RP&amp;VAR:CURRENCY=&amp;VAR:CURRSOURCE=EXSHARE&amp;V","AR:NATFREQ=ANNUAL&amp;VAR:RFIELD=FINALIZED&amp;VAR:DB_TYPE=&amp;VAR:UNITS=M&amp;window=popup&amp;width=450&amp;height=300&amp;START_MAXIMIZED=FALSE"}</definedName>
    <definedName name="_2038__FDSAUDITLINK__" localSheetId="11" hidden="1">{"fdsup://IBCentral/FAT Viewer?action=UPDATE&amp;creator=factset&amp;DOC_NAME=fat:reuters_annual_source_window.fat&amp;display_string=Audit&amp;DYN_ARGS=TRUE&amp;VAR:ID1=18683K10&amp;VAR:RCODE=SCEX&amp;VAR:SDATE=20071299&amp;VAR:FREQ=Y&amp;VAR:RELITEM=RP&amp;VAR:CURRENCY=&amp;VAR:CURRSOURCE=EXSHARE&amp;V","AR:NATFREQ=ANNUAL&amp;VAR:RFIELD=FINALIZED&amp;VAR:DB_TYPE=&amp;VAR:UNITS=M&amp;window=popup&amp;width=450&amp;height=300&amp;START_MAXIMIZED=FALSE"}</definedName>
    <definedName name="_2038__FDSAUDITLINK__" hidden="1">{"fdsup://IBCentral/FAT Viewer?action=UPDATE&amp;creator=factset&amp;DOC_NAME=fat:reuters_annual_source_window.fat&amp;display_string=Audit&amp;DYN_ARGS=TRUE&amp;VAR:ID1=18683K10&amp;VAR:RCODE=SCEX&amp;VAR:SDATE=20071299&amp;VAR:FREQ=Y&amp;VAR:RELITEM=RP&amp;VAR:CURRENCY=&amp;VAR:CURRSOURCE=EXSHARE&amp;V","AR:NATFREQ=ANNUAL&amp;VAR:RFIELD=FINALIZED&amp;VAR:DB_TYPE=&amp;VAR:UNITS=M&amp;window=popup&amp;width=450&amp;height=300&amp;START_MAXIMIZED=FALSE"}</definedName>
    <definedName name="_2039__FDSAUDITLINK__" localSheetId="11" hidden="1">{"fdsup://IBCentral/FAT Viewer?action=UPDATE&amp;creator=factset&amp;DOC_NAME=fat:reuters_annual_source_window.fat&amp;display_string=Audit&amp;DYN_ARGS=TRUE&amp;VAR:ID1=70788410&amp;VAR:RCODE=SCEX&amp;VAR:SDATE=20061299&amp;VAR:FREQ=Y&amp;VAR:RELITEM=RP&amp;VAR:CURRENCY=&amp;VAR:CURRSOURCE=EXSHARE&amp;V","AR:NATFREQ=ANNUAL&amp;VAR:RFIELD=FINALIZED&amp;VAR:DB_TYPE=&amp;VAR:UNITS=M&amp;window=popup&amp;width=450&amp;height=300&amp;START_MAXIMIZED=FALSE"}</definedName>
    <definedName name="_2039__FDSAUDITLINK__" hidden="1">{"fdsup://IBCentral/FAT Viewer?action=UPDATE&amp;creator=factset&amp;DOC_NAME=fat:reuters_annual_source_window.fat&amp;display_string=Audit&amp;DYN_ARGS=TRUE&amp;VAR:ID1=70788410&amp;VAR:RCODE=SCEX&amp;VAR:SDATE=20061299&amp;VAR:FREQ=Y&amp;VAR:RELITEM=RP&amp;VAR:CURRENCY=&amp;VAR:CURRSOURCE=EXSHARE&amp;V","AR:NATFREQ=ANNUAL&amp;VAR:RFIELD=FINALIZED&amp;VAR:DB_TYPE=&amp;VAR:UNITS=M&amp;window=popup&amp;width=450&amp;height=300&amp;START_MAXIMIZED=FALSE"}</definedName>
    <definedName name="_204___________________123Graph_ECHART_7" hidden="1">#REF!</definedName>
    <definedName name="_204________________123Graph_ECHART_6" hidden="1">#REF!</definedName>
    <definedName name="_204_____123Graph_XCHART_12" hidden="1">#REF!</definedName>
    <definedName name="_204____123Graph_ECHART_5" hidden="1">#REF!</definedName>
    <definedName name="_204____123Graph_ECHART_6" hidden="1">#REF!</definedName>
    <definedName name="_204__FDSAUDITLINK__" localSheetId="4"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 localSheetId="11"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_1" localSheetId="4"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_1" localSheetId="11"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_1"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0__FDSAUDITLINK__" localSheetId="11" hidden="1">{"fdsup://IBCentral/FAT Viewer?action=UPDATE&amp;creator=factset&amp;DOC_NAME=fat:reuters_annual_source_window.fat&amp;display_string=Audit&amp;DYN_ARGS=TRUE&amp;VAR:ID1=70788410&amp;VAR:RCODE=SCEX&amp;VAR:SDATE=20061299&amp;VAR:FREQ=Y&amp;VAR:RELITEM=RP&amp;VAR:CURRENCY=&amp;VAR:CURRSOURCE=EXSHARE&amp;V","AR:NATFREQ=ANNUAL&amp;VAR:RFIELD=FINALIZED&amp;VAR:DB_TYPE=&amp;VAR:UNITS=M&amp;window=popup&amp;width=450&amp;height=300&amp;START_MAXIMIZED=FALSE"}</definedName>
    <definedName name="_2040__FDSAUDITLINK__" hidden="1">{"fdsup://IBCentral/FAT Viewer?action=UPDATE&amp;creator=factset&amp;DOC_NAME=fat:reuters_annual_source_window.fat&amp;display_string=Audit&amp;DYN_ARGS=TRUE&amp;VAR:ID1=70788410&amp;VAR:RCODE=SCEX&amp;VAR:SDATE=20061299&amp;VAR:FREQ=Y&amp;VAR:RELITEM=RP&amp;VAR:CURRENCY=&amp;VAR:CURRSOURCE=EXSHARE&amp;V","AR:NATFREQ=ANNUAL&amp;VAR:RFIELD=FINALIZED&amp;VAR:DB_TYPE=&amp;VAR:UNITS=M&amp;window=popup&amp;width=450&amp;height=300&amp;START_MAXIMIZED=FALSE"}</definedName>
    <definedName name="_2041__FDSAUDITLINK__" localSheetId="11" hidden="1">{"fdsup://IBCentral/FAT Viewer?action=UPDATE&amp;creator=factset&amp;DOC_NAME=fat:reuters_annual_source_window.fat&amp;display_string=Audit&amp;DYN_ARGS=TRUE&amp;VAR:ID1=63900P10&amp;VAR:RCODE=SCEX&amp;VAR:SDATE=20061299&amp;VAR:FREQ=Y&amp;VAR:RELITEM=RP&amp;VAR:CURRENCY=&amp;VAR:CURRSOURCE=EXSHARE&amp;V","AR:NATFREQ=ANNUAL&amp;VAR:RFIELD=FINALIZED&amp;VAR:DB_TYPE=&amp;VAR:UNITS=M&amp;window=popup&amp;width=450&amp;height=300&amp;START_MAXIMIZED=FALSE"}</definedName>
    <definedName name="_2041__FDSAUDITLINK__" hidden="1">{"fdsup://IBCentral/FAT Viewer?action=UPDATE&amp;creator=factset&amp;DOC_NAME=fat:reuters_annual_source_window.fat&amp;display_string=Audit&amp;DYN_ARGS=TRUE&amp;VAR:ID1=63900P10&amp;VAR:RCODE=SCEX&amp;VAR:SDATE=20061299&amp;VAR:FREQ=Y&amp;VAR:RELITEM=RP&amp;VAR:CURRENCY=&amp;VAR:CURRSOURCE=EXSHARE&amp;V","AR:NATFREQ=ANNUAL&amp;VAR:RFIELD=FINALIZED&amp;VAR:DB_TYPE=&amp;VAR:UNITS=M&amp;window=popup&amp;width=450&amp;height=300&amp;START_MAXIMIZED=FALSE"}</definedName>
    <definedName name="_2042__FDSAUDITLINK__" localSheetId="11" hidden="1">{"fdsup://IBCentral/FAT Viewer?action=UPDATE&amp;creator=factset&amp;DOC_NAME=fat:reuters_annual_source_window.fat&amp;display_string=Audit&amp;DYN_ARGS=TRUE&amp;VAR:ID1=63900P10&amp;VAR:RCODE=SCEX&amp;VAR:SDATE=20061299&amp;VAR:FREQ=Y&amp;VAR:RELITEM=RP&amp;VAR:CURRENCY=&amp;VAR:CURRSOURCE=EXSHARE&amp;V","AR:NATFREQ=ANNUAL&amp;VAR:RFIELD=FINALIZED&amp;VAR:DB_TYPE=&amp;VAR:UNITS=M&amp;window=popup&amp;width=450&amp;height=300&amp;START_MAXIMIZED=FALSE"}</definedName>
    <definedName name="_2042__FDSAUDITLINK__" hidden="1">{"fdsup://IBCentral/FAT Viewer?action=UPDATE&amp;creator=factset&amp;DOC_NAME=fat:reuters_annual_source_window.fat&amp;display_string=Audit&amp;DYN_ARGS=TRUE&amp;VAR:ID1=63900P10&amp;VAR:RCODE=SCEX&amp;VAR:SDATE=20061299&amp;VAR:FREQ=Y&amp;VAR:RELITEM=RP&amp;VAR:CURRENCY=&amp;VAR:CURRSOURCE=EXSHARE&amp;V","AR:NATFREQ=ANNUAL&amp;VAR:RFIELD=FINALIZED&amp;VAR:DB_TYPE=&amp;VAR:UNITS=M&amp;window=popup&amp;width=450&amp;height=300&amp;START_MAXIMIZED=FALSE"}</definedName>
    <definedName name="_2043__FDSAUDITLINK__" localSheetId="11" hidden="1">{"fdsup://IBCentral/FAT Viewer?action=UPDATE&amp;creator=factset&amp;DOC_NAME=fat:reuters_annual_source_window.fat&amp;display_string=Audit&amp;DYN_ARGS=TRUE&amp;VAR:ID1=01877R10&amp;VAR:RCODE=SCEX&amp;VAR:SDATE=20061299&amp;VAR:FREQ=Y&amp;VAR:RELITEM=RP&amp;VAR:CURRENCY=&amp;VAR:CURRSOURCE=EXSHARE&amp;V","AR:NATFREQ=ANNUAL&amp;VAR:RFIELD=FINALIZED&amp;VAR:DB_TYPE=&amp;VAR:UNITS=M&amp;window=popup&amp;width=450&amp;height=300&amp;START_MAXIMIZED=FALSE"}</definedName>
    <definedName name="_2043__FDSAUDITLINK__" hidden="1">{"fdsup://IBCentral/FAT Viewer?action=UPDATE&amp;creator=factset&amp;DOC_NAME=fat:reuters_annual_source_window.fat&amp;display_string=Audit&amp;DYN_ARGS=TRUE&amp;VAR:ID1=01877R10&amp;VAR:RCODE=SCEX&amp;VAR:SDATE=20061299&amp;VAR:FREQ=Y&amp;VAR:RELITEM=RP&amp;VAR:CURRENCY=&amp;VAR:CURRSOURCE=EXSHARE&amp;V","AR:NATFREQ=ANNUAL&amp;VAR:RFIELD=FINALIZED&amp;VAR:DB_TYPE=&amp;VAR:UNITS=M&amp;window=popup&amp;width=450&amp;height=300&amp;START_MAXIMIZED=FALSE"}</definedName>
    <definedName name="_2044__FDSAUDITLINK__" localSheetId="11" hidden="1">{"fdsup://IBCentral/FAT Viewer?action=UPDATE&amp;creator=factset&amp;DOC_NAME=fat:reuters_annual_source_window.fat&amp;display_string=Audit&amp;DYN_ARGS=TRUE&amp;VAR:ID1=01877R10&amp;VAR:RCODE=SCEX&amp;VAR:SDATE=20061299&amp;VAR:FREQ=Y&amp;VAR:RELITEM=RP&amp;VAR:CURRENCY=&amp;VAR:CURRSOURCE=EXSHARE&amp;V","AR:NATFREQ=ANNUAL&amp;VAR:RFIELD=FINALIZED&amp;VAR:DB_TYPE=&amp;VAR:UNITS=M&amp;window=popup&amp;width=450&amp;height=300&amp;START_MAXIMIZED=FALSE"}</definedName>
    <definedName name="_2044__FDSAUDITLINK__" hidden="1">{"fdsup://IBCentral/FAT Viewer?action=UPDATE&amp;creator=factset&amp;DOC_NAME=fat:reuters_annual_source_window.fat&amp;display_string=Audit&amp;DYN_ARGS=TRUE&amp;VAR:ID1=01877R10&amp;VAR:RCODE=SCEX&amp;VAR:SDATE=20061299&amp;VAR:FREQ=Y&amp;VAR:RELITEM=RP&amp;VAR:CURRENCY=&amp;VAR:CURRSOURCE=EXSHARE&amp;V","AR:NATFREQ=ANNUAL&amp;VAR:RFIELD=FINALIZED&amp;VAR:DB_TYPE=&amp;VAR:UNITS=M&amp;window=popup&amp;width=450&amp;height=300&amp;START_MAXIMIZED=FALSE"}</definedName>
    <definedName name="_2045__FDSAUDITLINK__" localSheetId="11" hidden="1">{"fdsup://IBCentral/FAT Viewer?action=UPDATE&amp;creator=factset&amp;DOC_NAME=fat:reuters_annual_source_window.fat&amp;display_string=Audit&amp;DYN_ARGS=TRUE&amp;VAR:ID1=93317Q10&amp;VAR:RCODE=SCEX&amp;VAR:SDATE=20061299&amp;VAR:FREQ=Y&amp;VAR:RELITEM=RP&amp;VAR:CURRENCY=&amp;VAR:CURRSOURCE=EXSHARE&amp;V","AR:NATFREQ=ANNUAL&amp;VAR:RFIELD=FINALIZED&amp;VAR:DB_TYPE=&amp;VAR:UNITS=M&amp;window=popup&amp;width=450&amp;height=300&amp;START_MAXIMIZED=FALSE"}</definedName>
    <definedName name="_2045__FDSAUDITLINK__" hidden="1">{"fdsup://IBCentral/FAT Viewer?action=UPDATE&amp;creator=factset&amp;DOC_NAME=fat:reuters_annual_source_window.fat&amp;display_string=Audit&amp;DYN_ARGS=TRUE&amp;VAR:ID1=93317Q10&amp;VAR:RCODE=SCEX&amp;VAR:SDATE=20061299&amp;VAR:FREQ=Y&amp;VAR:RELITEM=RP&amp;VAR:CURRENCY=&amp;VAR:CURRSOURCE=EXSHARE&amp;V","AR:NATFREQ=ANNUAL&amp;VAR:RFIELD=FINALIZED&amp;VAR:DB_TYPE=&amp;VAR:UNITS=M&amp;window=popup&amp;width=450&amp;height=300&amp;START_MAXIMIZED=FALSE"}</definedName>
    <definedName name="_2046__FDSAUDITLINK__" localSheetId="11" hidden="1">{"fdsup://IBCentral/FAT Viewer?action=UPDATE&amp;creator=factset&amp;DOC_NAME=fat:reuters_annual_source_window.fat&amp;display_string=Audit&amp;DYN_ARGS=TRUE&amp;VAR:ID1=93317Q10&amp;VAR:RCODE=SCEX&amp;VAR:SDATE=20061299&amp;VAR:FREQ=Y&amp;VAR:RELITEM=RP&amp;VAR:CURRENCY=&amp;VAR:CURRSOURCE=EXSHARE&amp;V","AR:NATFREQ=ANNUAL&amp;VAR:RFIELD=FINALIZED&amp;VAR:DB_TYPE=&amp;VAR:UNITS=M&amp;window=popup&amp;width=450&amp;height=300&amp;START_MAXIMIZED=FALSE"}</definedName>
    <definedName name="_2046__FDSAUDITLINK__" hidden="1">{"fdsup://IBCentral/FAT Viewer?action=UPDATE&amp;creator=factset&amp;DOC_NAME=fat:reuters_annual_source_window.fat&amp;display_string=Audit&amp;DYN_ARGS=TRUE&amp;VAR:ID1=93317Q10&amp;VAR:RCODE=SCEX&amp;VAR:SDATE=20061299&amp;VAR:FREQ=Y&amp;VAR:RELITEM=RP&amp;VAR:CURRENCY=&amp;VAR:CURRSOURCE=EXSHARE&amp;V","AR:NATFREQ=ANNUAL&amp;VAR:RFIELD=FINALIZED&amp;VAR:DB_TYPE=&amp;VAR:UNITS=M&amp;window=popup&amp;width=450&amp;height=300&amp;START_MAXIMIZED=FALSE"}</definedName>
    <definedName name="_2047__FDSAUDITLINK__" localSheetId="11" hidden="1">{"fdsup://IBCentral/FAT Viewer?action=UPDATE&amp;creator=factset&amp;DOC_NAME=fat:reuters_annual_source_window.fat&amp;display_string=Audit&amp;DYN_ARGS=TRUE&amp;VAR:ID1=70454910&amp;VAR:RCODE=SCEX&amp;VAR:SDATE=20061299&amp;VAR:FREQ=Y&amp;VAR:RELITEM=RP&amp;VAR:CURRENCY=&amp;VAR:CURRSOURCE=EXSHARE&amp;V","AR:NATFREQ=ANNUAL&amp;VAR:RFIELD=FINALIZED&amp;VAR:DB_TYPE=&amp;VAR:UNITS=M&amp;window=popup&amp;width=450&amp;height=300&amp;START_MAXIMIZED=FALSE"}</definedName>
    <definedName name="_2047__FDSAUDITLINK__" hidden="1">{"fdsup://IBCentral/FAT Viewer?action=UPDATE&amp;creator=factset&amp;DOC_NAME=fat:reuters_annual_source_window.fat&amp;display_string=Audit&amp;DYN_ARGS=TRUE&amp;VAR:ID1=70454910&amp;VAR:RCODE=SCEX&amp;VAR:SDATE=20061299&amp;VAR:FREQ=Y&amp;VAR:RELITEM=RP&amp;VAR:CURRENCY=&amp;VAR:CURRSOURCE=EXSHARE&amp;V","AR:NATFREQ=ANNUAL&amp;VAR:RFIELD=FINALIZED&amp;VAR:DB_TYPE=&amp;VAR:UNITS=M&amp;window=popup&amp;width=450&amp;height=300&amp;START_MAXIMIZED=FALSE"}</definedName>
    <definedName name="_2048__FDSAUDITLINK__" localSheetId="11" hidden="1">{"fdsup://IBCentral/FAT Viewer?action=UPDATE&amp;creator=factset&amp;DOC_NAME=fat:reuters_annual_source_window.fat&amp;display_string=Audit&amp;DYN_ARGS=TRUE&amp;VAR:ID1=70454910&amp;VAR:RCODE=SCEX&amp;VAR:SDATE=20061299&amp;VAR:FREQ=Y&amp;VAR:RELITEM=RP&amp;VAR:CURRENCY=&amp;VAR:CURRSOURCE=EXSHARE&amp;V","AR:NATFREQ=ANNUAL&amp;VAR:RFIELD=FINALIZED&amp;VAR:DB_TYPE=&amp;VAR:UNITS=M&amp;window=popup&amp;width=450&amp;height=300&amp;START_MAXIMIZED=FALSE"}</definedName>
    <definedName name="_2048__FDSAUDITLINK__" hidden="1">{"fdsup://IBCentral/FAT Viewer?action=UPDATE&amp;creator=factset&amp;DOC_NAME=fat:reuters_annual_source_window.fat&amp;display_string=Audit&amp;DYN_ARGS=TRUE&amp;VAR:ID1=70454910&amp;VAR:RCODE=SCEX&amp;VAR:SDATE=20061299&amp;VAR:FREQ=Y&amp;VAR:RELITEM=RP&amp;VAR:CURRENCY=&amp;VAR:CURRSOURCE=EXSHARE&amp;V","AR:NATFREQ=ANNUAL&amp;VAR:RFIELD=FINALIZED&amp;VAR:DB_TYPE=&amp;VAR:UNITS=M&amp;window=popup&amp;width=450&amp;height=300&amp;START_MAXIMIZED=FALSE"}</definedName>
    <definedName name="_2049__FDSAUDITLINK__" localSheetId="11" hidden="1">{"fdsup://IBCentral/FAT Viewer?action=UPDATE&amp;creator=factset&amp;DOC_NAME=fat:reuters_annual_source_window.fat&amp;display_string=Audit&amp;DYN_ARGS=TRUE&amp;VAR:ID1=70336T10&amp;VAR:RCODE=SCEX&amp;VAR:SDATE=20061299&amp;VAR:FREQ=Y&amp;VAR:RELITEM=RP&amp;VAR:CURRENCY=&amp;VAR:CURRSOURCE=EXSHARE&amp;V","AR:NATFREQ=ANNUAL&amp;VAR:RFIELD=FINALIZED&amp;VAR:DB_TYPE=&amp;VAR:UNITS=M&amp;window=popup&amp;width=450&amp;height=300&amp;START_MAXIMIZED=FALSE"}</definedName>
    <definedName name="_2049__FDSAUDITLINK__" hidden="1">{"fdsup://IBCentral/FAT Viewer?action=UPDATE&amp;creator=factset&amp;DOC_NAME=fat:reuters_annual_source_window.fat&amp;display_string=Audit&amp;DYN_ARGS=TRUE&amp;VAR:ID1=70336T10&amp;VAR:RCODE=SCEX&amp;VAR:SDATE=20061299&amp;VAR:FREQ=Y&amp;VAR:RELITEM=RP&amp;VAR:CURRENCY=&amp;VAR:CURRSOURCE=EXSHARE&amp;V","AR:NATFREQ=ANNUAL&amp;VAR:RFIELD=FINALIZED&amp;VAR:DB_TYPE=&amp;VAR:UNITS=M&amp;window=popup&amp;width=450&amp;height=300&amp;START_MAXIMIZED=FALSE"}</definedName>
    <definedName name="_205___________________123Graph_ECHART_8" hidden="1">#REF!</definedName>
    <definedName name="_205________________123Graph_ECHART_7" hidden="1">#REF!</definedName>
    <definedName name="_205____123Graph_ECHART_6" hidden="1">#REF!</definedName>
    <definedName name="_205____123Graph_ECHART_7" hidden="1">#REF!</definedName>
    <definedName name="_205__FDSAUDITLINK__" localSheetId="4"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 localSheetId="11"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_1" localSheetId="4"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_1" localSheetId="11"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_1"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0__FDSAUDITLINK__" localSheetId="11" hidden="1">{"fdsup://IBCentral/FAT Viewer?action=UPDATE&amp;creator=factset&amp;DOC_NAME=fat:reuters_annual_source_window.fat&amp;display_string=Audit&amp;DYN_ARGS=TRUE&amp;VAR:ID1=70336T10&amp;VAR:RCODE=SCEX&amp;VAR:SDATE=20061299&amp;VAR:FREQ=Y&amp;VAR:RELITEM=RP&amp;VAR:CURRENCY=&amp;VAR:CURRSOURCE=EXSHARE&amp;V","AR:NATFREQ=ANNUAL&amp;VAR:RFIELD=FINALIZED&amp;VAR:DB_TYPE=&amp;VAR:UNITS=M&amp;window=popup&amp;width=450&amp;height=300&amp;START_MAXIMIZED=FALSE"}</definedName>
    <definedName name="_2050__FDSAUDITLINK__" hidden="1">{"fdsup://IBCentral/FAT Viewer?action=UPDATE&amp;creator=factset&amp;DOC_NAME=fat:reuters_annual_source_window.fat&amp;display_string=Audit&amp;DYN_ARGS=TRUE&amp;VAR:ID1=70336T10&amp;VAR:RCODE=SCEX&amp;VAR:SDATE=20061299&amp;VAR:FREQ=Y&amp;VAR:RELITEM=RP&amp;VAR:CURRENCY=&amp;VAR:CURRSOURCE=EXSHARE&amp;V","AR:NATFREQ=ANNUAL&amp;VAR:RFIELD=FINALIZED&amp;VAR:DB_TYPE=&amp;VAR:UNITS=M&amp;window=popup&amp;width=450&amp;height=300&amp;START_MAXIMIZED=FALSE"}</definedName>
    <definedName name="_2051__FDSAUDITLINK__" localSheetId="11" hidden="1">{"fdsup://IBCentral/FAT Viewer?action=UPDATE&amp;creator=factset&amp;DOC_NAME=fat:reuters_annual_source_window.fat&amp;display_string=Audit&amp;DYN_ARGS=TRUE&amp;VAR:ID1=63238120&amp;VAR:RCODE=SCEX&amp;VAR:SDATE=20061299&amp;VAR:FREQ=Y&amp;VAR:RELITEM=RP&amp;VAR:CURRENCY=&amp;VAR:CURRSOURCE=EXSHARE&amp;V","AR:NATFREQ=ANNUAL&amp;VAR:RFIELD=FINALIZED&amp;VAR:DB_TYPE=&amp;VAR:UNITS=M&amp;window=popup&amp;width=450&amp;height=300&amp;START_MAXIMIZED=FALSE"}</definedName>
    <definedName name="_2051__FDSAUDITLINK__" hidden="1">{"fdsup://IBCentral/FAT Viewer?action=UPDATE&amp;creator=factset&amp;DOC_NAME=fat:reuters_annual_source_window.fat&amp;display_string=Audit&amp;DYN_ARGS=TRUE&amp;VAR:ID1=63238120&amp;VAR:RCODE=SCEX&amp;VAR:SDATE=20061299&amp;VAR:FREQ=Y&amp;VAR:RELITEM=RP&amp;VAR:CURRENCY=&amp;VAR:CURRSOURCE=EXSHARE&amp;V","AR:NATFREQ=ANNUAL&amp;VAR:RFIELD=FINALIZED&amp;VAR:DB_TYPE=&amp;VAR:UNITS=M&amp;window=popup&amp;width=450&amp;height=300&amp;START_MAXIMIZED=FALSE"}</definedName>
    <definedName name="_2052__FDSAUDITLINK__" localSheetId="11" hidden="1">{"fdsup://IBCentral/FAT Viewer?action=UPDATE&amp;creator=factset&amp;DOC_NAME=fat:reuters_annual_source_window.fat&amp;display_string=Audit&amp;DYN_ARGS=TRUE&amp;VAR:ID1=63238120&amp;VAR:RCODE=SCEX&amp;VAR:SDATE=20061299&amp;VAR:FREQ=Y&amp;VAR:RELITEM=RP&amp;VAR:CURRENCY=&amp;VAR:CURRSOURCE=EXSHARE&amp;V","AR:NATFREQ=ANNUAL&amp;VAR:RFIELD=FINALIZED&amp;VAR:DB_TYPE=&amp;VAR:UNITS=M&amp;window=popup&amp;width=450&amp;height=300&amp;START_MAXIMIZED=FALSE"}</definedName>
    <definedName name="_2052__FDSAUDITLINK__" hidden="1">{"fdsup://IBCentral/FAT Viewer?action=UPDATE&amp;creator=factset&amp;DOC_NAME=fat:reuters_annual_source_window.fat&amp;display_string=Audit&amp;DYN_ARGS=TRUE&amp;VAR:ID1=63238120&amp;VAR:RCODE=SCEX&amp;VAR:SDATE=20061299&amp;VAR:FREQ=Y&amp;VAR:RELITEM=RP&amp;VAR:CURRENCY=&amp;VAR:CURRSOURCE=EXSHARE&amp;V","AR:NATFREQ=ANNUAL&amp;VAR:RFIELD=FINALIZED&amp;VAR:DB_TYPE=&amp;VAR:UNITS=M&amp;window=popup&amp;width=450&amp;height=300&amp;START_MAXIMIZED=FALSE"}</definedName>
    <definedName name="_2053__FDSAUDITLINK__" localSheetId="11" hidden="1">{"fdsup://IBCentral/FAT Viewer?action=UPDATE&amp;creator=factset&amp;DOC_NAME=fat:reuters_annual_source_window.fat&amp;display_string=Audit&amp;DYN_ARGS=TRUE&amp;VAR:ID1=57620610&amp;VAR:RCODE=SCEX&amp;VAR:SDATE=20061299&amp;VAR:FREQ=Y&amp;VAR:RELITEM=RP&amp;VAR:CURRENCY=&amp;VAR:CURRSOURCE=EXSHARE&amp;V","AR:NATFREQ=ANNUAL&amp;VAR:RFIELD=FINALIZED&amp;VAR:DB_TYPE=&amp;VAR:UNITS=M&amp;window=popup&amp;width=450&amp;height=300&amp;START_MAXIMIZED=FALSE"}</definedName>
    <definedName name="_2053__FDSAUDITLINK__" hidden="1">{"fdsup://IBCentral/FAT Viewer?action=UPDATE&amp;creator=factset&amp;DOC_NAME=fat:reuters_annual_source_window.fat&amp;display_string=Audit&amp;DYN_ARGS=TRUE&amp;VAR:ID1=57620610&amp;VAR:RCODE=SCEX&amp;VAR:SDATE=20061299&amp;VAR:FREQ=Y&amp;VAR:RELITEM=RP&amp;VAR:CURRENCY=&amp;VAR:CURRSOURCE=EXSHARE&amp;V","AR:NATFREQ=ANNUAL&amp;VAR:RFIELD=FINALIZED&amp;VAR:DB_TYPE=&amp;VAR:UNITS=M&amp;window=popup&amp;width=450&amp;height=300&amp;START_MAXIMIZED=FALSE"}</definedName>
    <definedName name="_2054__FDSAUDITLINK__" localSheetId="11" hidden="1">{"fdsup://IBCentral/FAT Viewer?action=UPDATE&amp;creator=factset&amp;DOC_NAME=fat:reuters_annual_source_window.fat&amp;display_string=Audit&amp;DYN_ARGS=TRUE&amp;VAR:ID1=57620610&amp;VAR:RCODE=SCEX&amp;VAR:SDATE=20061299&amp;VAR:FREQ=Y&amp;VAR:RELITEM=RP&amp;VAR:CURRENCY=&amp;VAR:CURRSOURCE=EXSHARE&amp;V","AR:NATFREQ=ANNUAL&amp;VAR:RFIELD=FINALIZED&amp;VAR:DB_TYPE=&amp;VAR:UNITS=M&amp;window=popup&amp;width=450&amp;height=300&amp;START_MAXIMIZED=FALSE"}</definedName>
    <definedName name="_2054__FDSAUDITLINK__" hidden="1">{"fdsup://IBCentral/FAT Viewer?action=UPDATE&amp;creator=factset&amp;DOC_NAME=fat:reuters_annual_source_window.fat&amp;display_string=Audit&amp;DYN_ARGS=TRUE&amp;VAR:ID1=57620610&amp;VAR:RCODE=SCEX&amp;VAR:SDATE=20061299&amp;VAR:FREQ=Y&amp;VAR:RELITEM=RP&amp;VAR:CURRENCY=&amp;VAR:CURRSOURCE=EXSHARE&amp;V","AR:NATFREQ=ANNUAL&amp;VAR:RFIELD=FINALIZED&amp;VAR:DB_TYPE=&amp;VAR:UNITS=M&amp;window=popup&amp;width=450&amp;height=300&amp;START_MAXIMIZED=FALSE"}</definedName>
    <definedName name="_2055__FDSAUDITLINK__" localSheetId="11" hidden="1">{"fdsup://IBCentral/FAT Viewer?action=UPDATE&amp;creator=factset&amp;DOC_NAME=fat:reuters_annual_source_window.fat&amp;display_string=Audit&amp;DYN_ARGS=TRUE&amp;VAR:ID1=47035520&amp;VAR:RCODE=SCEX&amp;VAR:SDATE=20061299&amp;VAR:FREQ=Y&amp;VAR:RELITEM=RP&amp;VAR:CURRENCY=&amp;VAR:CURRSOURCE=EXSHARE&amp;V","AR:NATFREQ=ANNUAL&amp;VAR:RFIELD=FINALIZED&amp;VAR:DB_TYPE=&amp;VAR:UNITS=M&amp;window=popup&amp;width=450&amp;height=300&amp;START_MAXIMIZED=FALSE"}</definedName>
    <definedName name="_2055__FDSAUDITLINK__" hidden="1">{"fdsup://IBCentral/FAT Viewer?action=UPDATE&amp;creator=factset&amp;DOC_NAME=fat:reuters_annual_source_window.fat&amp;display_string=Audit&amp;DYN_ARGS=TRUE&amp;VAR:ID1=47035520&amp;VAR:RCODE=SCEX&amp;VAR:SDATE=20061299&amp;VAR:FREQ=Y&amp;VAR:RELITEM=RP&amp;VAR:CURRENCY=&amp;VAR:CURRSOURCE=EXSHARE&amp;V","AR:NATFREQ=ANNUAL&amp;VAR:RFIELD=FINALIZED&amp;VAR:DB_TYPE=&amp;VAR:UNITS=M&amp;window=popup&amp;width=450&amp;height=300&amp;START_MAXIMIZED=FALSE"}</definedName>
    <definedName name="_2056__FDSAUDITLINK__" localSheetId="11" hidden="1">{"fdsup://IBCentral/FAT Viewer?action=UPDATE&amp;creator=factset&amp;DOC_NAME=fat:reuters_annual_source_window.fat&amp;display_string=Audit&amp;DYN_ARGS=TRUE&amp;VAR:ID1=47035520&amp;VAR:RCODE=SCEX&amp;VAR:SDATE=20061299&amp;VAR:FREQ=Y&amp;VAR:RELITEM=RP&amp;VAR:CURRENCY=&amp;VAR:CURRSOURCE=EXSHARE&amp;V","AR:NATFREQ=ANNUAL&amp;VAR:RFIELD=FINALIZED&amp;VAR:DB_TYPE=&amp;VAR:UNITS=M&amp;window=popup&amp;width=450&amp;height=300&amp;START_MAXIMIZED=FALSE"}</definedName>
    <definedName name="_2056__FDSAUDITLINK__" hidden="1">{"fdsup://IBCentral/FAT Viewer?action=UPDATE&amp;creator=factset&amp;DOC_NAME=fat:reuters_annual_source_window.fat&amp;display_string=Audit&amp;DYN_ARGS=TRUE&amp;VAR:ID1=47035520&amp;VAR:RCODE=SCEX&amp;VAR:SDATE=20061299&amp;VAR:FREQ=Y&amp;VAR:RELITEM=RP&amp;VAR:CURRENCY=&amp;VAR:CURRSOURCE=EXSHARE&amp;V","AR:NATFREQ=ANNUAL&amp;VAR:RFIELD=FINALIZED&amp;VAR:DB_TYPE=&amp;VAR:UNITS=M&amp;window=popup&amp;width=450&amp;height=300&amp;START_MAXIMIZED=FALSE"}</definedName>
    <definedName name="_2057__FDSAUDITLINK__" localSheetId="11" hidden="1">{"fdsup://IBCentral/FAT Viewer?action=UPDATE&amp;creator=factset&amp;DOC_NAME=fat:reuters_annual_source_window.fat&amp;display_string=Audit&amp;DYN_ARGS=TRUE&amp;VAR:ID1=45928H10&amp;VAR:RCODE=SCEX&amp;VAR:SDATE=20061299&amp;VAR:FREQ=Y&amp;VAR:RELITEM=RP&amp;VAR:CURRENCY=&amp;VAR:CURRSOURCE=EXSHARE&amp;V","AR:NATFREQ=ANNUAL&amp;VAR:RFIELD=FINALIZED&amp;VAR:DB_TYPE=&amp;VAR:UNITS=M&amp;window=popup&amp;width=450&amp;height=300&amp;START_MAXIMIZED=FALSE"}</definedName>
    <definedName name="_2057__FDSAUDITLINK__" hidden="1">{"fdsup://IBCentral/FAT Viewer?action=UPDATE&amp;creator=factset&amp;DOC_NAME=fat:reuters_annual_source_window.fat&amp;display_string=Audit&amp;DYN_ARGS=TRUE&amp;VAR:ID1=45928H10&amp;VAR:RCODE=SCEX&amp;VAR:SDATE=20061299&amp;VAR:FREQ=Y&amp;VAR:RELITEM=RP&amp;VAR:CURRENCY=&amp;VAR:CURRSOURCE=EXSHARE&amp;V","AR:NATFREQ=ANNUAL&amp;VAR:RFIELD=FINALIZED&amp;VAR:DB_TYPE=&amp;VAR:UNITS=M&amp;window=popup&amp;width=450&amp;height=300&amp;START_MAXIMIZED=FALSE"}</definedName>
    <definedName name="_2058__FDSAUDITLINK__" localSheetId="11" hidden="1">{"fdsup://IBCentral/FAT Viewer?action=UPDATE&amp;creator=factset&amp;DOC_NAME=fat:reuters_annual_source_window.fat&amp;display_string=Audit&amp;DYN_ARGS=TRUE&amp;VAR:ID1=45928H10&amp;VAR:RCODE=SCEX&amp;VAR:SDATE=20061299&amp;VAR:FREQ=Y&amp;VAR:RELITEM=RP&amp;VAR:CURRENCY=&amp;VAR:CURRSOURCE=EXSHARE&amp;V","AR:NATFREQ=ANNUAL&amp;VAR:RFIELD=FINALIZED&amp;VAR:DB_TYPE=&amp;VAR:UNITS=M&amp;window=popup&amp;width=450&amp;height=300&amp;START_MAXIMIZED=FALSE"}</definedName>
    <definedName name="_2058__FDSAUDITLINK__" hidden="1">{"fdsup://IBCentral/FAT Viewer?action=UPDATE&amp;creator=factset&amp;DOC_NAME=fat:reuters_annual_source_window.fat&amp;display_string=Audit&amp;DYN_ARGS=TRUE&amp;VAR:ID1=45928H10&amp;VAR:RCODE=SCEX&amp;VAR:SDATE=20061299&amp;VAR:FREQ=Y&amp;VAR:RELITEM=RP&amp;VAR:CURRENCY=&amp;VAR:CURRSOURCE=EXSHARE&amp;V","AR:NATFREQ=ANNUAL&amp;VAR:RFIELD=FINALIZED&amp;VAR:DB_TYPE=&amp;VAR:UNITS=M&amp;window=popup&amp;width=450&amp;height=300&amp;START_MAXIMIZED=FALSE"}</definedName>
    <definedName name="_2059__FDSAUDITLINK__" localSheetId="11" hidden="1">{"fdsup://IBCentral/FAT Viewer?action=UPDATE&amp;creator=factset&amp;DOC_NAME=fat:reuters_annual_source_window.fat&amp;display_string=Audit&amp;DYN_ARGS=TRUE&amp;VAR:ID1=20854P10&amp;VAR:RCODE=SCEX&amp;VAR:SDATE=20061299&amp;VAR:FREQ=Y&amp;VAR:RELITEM=RP&amp;VAR:CURRENCY=&amp;VAR:CURRSOURCE=EXSHARE&amp;V","AR:NATFREQ=ANNUAL&amp;VAR:RFIELD=FINALIZED&amp;VAR:DB_TYPE=&amp;VAR:UNITS=M&amp;window=popup&amp;width=450&amp;height=300&amp;START_MAXIMIZED=FALSE"}</definedName>
    <definedName name="_2059__FDSAUDITLINK__" hidden="1">{"fdsup://IBCentral/FAT Viewer?action=UPDATE&amp;creator=factset&amp;DOC_NAME=fat:reuters_annual_source_window.fat&amp;display_string=Audit&amp;DYN_ARGS=TRUE&amp;VAR:ID1=20854P10&amp;VAR:RCODE=SCEX&amp;VAR:SDATE=20061299&amp;VAR:FREQ=Y&amp;VAR:RELITEM=RP&amp;VAR:CURRENCY=&amp;VAR:CURRSOURCE=EXSHARE&amp;V","AR:NATFREQ=ANNUAL&amp;VAR:RFIELD=FINALIZED&amp;VAR:DB_TYPE=&amp;VAR:UNITS=M&amp;window=popup&amp;width=450&amp;height=300&amp;START_MAXIMIZED=FALSE"}</definedName>
    <definedName name="_206___________________123Graph_FCHART_1" hidden="1">#REF!</definedName>
    <definedName name="_206________________123Graph_ECHART_8" hidden="1">#REF!</definedName>
    <definedName name="_206_____123Graph_XCHART_13" hidden="1">#REF!</definedName>
    <definedName name="_206____123Graph_ECHART_7" hidden="1">#REF!</definedName>
    <definedName name="_206____123Graph_ECHART_8" hidden="1">#REF!</definedName>
    <definedName name="_206__FDSAUDITLINK__" localSheetId="4"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 localSheetId="15"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1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4"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_1" localSheetId="1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_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0__FDSAUDITLINK__" localSheetId="11" hidden="1">{"fdsup://IBCentral/FAT Viewer?action=UPDATE&amp;creator=factset&amp;DOC_NAME=fat:reuters_annual_source_window.fat&amp;display_string=Audit&amp;DYN_ARGS=TRUE&amp;VAR:ID1=20854P10&amp;VAR:RCODE=SCEX&amp;VAR:SDATE=20061299&amp;VAR:FREQ=Y&amp;VAR:RELITEM=RP&amp;VAR:CURRENCY=&amp;VAR:CURRSOURCE=EXSHARE&amp;V","AR:NATFREQ=ANNUAL&amp;VAR:RFIELD=FINALIZED&amp;VAR:DB_TYPE=&amp;VAR:UNITS=M&amp;window=popup&amp;width=450&amp;height=300&amp;START_MAXIMIZED=FALSE"}</definedName>
    <definedName name="_2060__FDSAUDITLINK__" hidden="1">{"fdsup://IBCentral/FAT Viewer?action=UPDATE&amp;creator=factset&amp;DOC_NAME=fat:reuters_annual_source_window.fat&amp;display_string=Audit&amp;DYN_ARGS=TRUE&amp;VAR:ID1=20854P10&amp;VAR:RCODE=SCEX&amp;VAR:SDATE=20061299&amp;VAR:FREQ=Y&amp;VAR:RELITEM=RP&amp;VAR:CURRENCY=&amp;VAR:CURRSOURCE=EXSHARE&amp;V","AR:NATFREQ=ANNUAL&amp;VAR:RFIELD=FINALIZED&amp;VAR:DB_TYPE=&amp;VAR:UNITS=M&amp;window=popup&amp;width=450&amp;height=300&amp;START_MAXIMIZED=FALSE"}</definedName>
    <definedName name="_2061__FDSAUDITLINK__" localSheetId="11" hidden="1">{"fdsup://IBCentral/FAT Viewer?action=UPDATE&amp;creator=factset&amp;DOC_NAME=fat:reuters_annual_source_window.fat&amp;display_string=Audit&amp;DYN_ARGS=TRUE&amp;VAR:ID1=18683K10&amp;VAR:RCODE=SCEX&amp;VAR:SDATE=20061299&amp;VAR:FREQ=Y&amp;VAR:RELITEM=RP&amp;VAR:CURRENCY=&amp;VAR:CURRSOURCE=EXSHARE&amp;V","AR:NATFREQ=ANNUAL&amp;VAR:RFIELD=FINALIZED&amp;VAR:DB_TYPE=&amp;VAR:UNITS=M&amp;window=popup&amp;width=450&amp;height=300&amp;START_MAXIMIZED=FALSE"}</definedName>
    <definedName name="_2061__FDSAUDITLINK__" hidden="1">{"fdsup://IBCentral/FAT Viewer?action=UPDATE&amp;creator=factset&amp;DOC_NAME=fat:reuters_annual_source_window.fat&amp;display_string=Audit&amp;DYN_ARGS=TRUE&amp;VAR:ID1=18683K10&amp;VAR:RCODE=SCEX&amp;VAR:SDATE=20061299&amp;VAR:FREQ=Y&amp;VAR:RELITEM=RP&amp;VAR:CURRENCY=&amp;VAR:CURRSOURCE=EXSHARE&amp;V","AR:NATFREQ=ANNUAL&amp;VAR:RFIELD=FINALIZED&amp;VAR:DB_TYPE=&amp;VAR:UNITS=M&amp;window=popup&amp;width=450&amp;height=300&amp;START_MAXIMIZED=FALSE"}</definedName>
    <definedName name="_2062__FDSAUDITLINK__" localSheetId="11" hidden="1">{"fdsup://IBCentral/FAT Viewer?action=UPDATE&amp;creator=factset&amp;DOC_NAME=fat:reuters_annual_source_window.fat&amp;display_string=Audit&amp;DYN_ARGS=TRUE&amp;VAR:ID1=18683K10&amp;VAR:RCODE=SCEX&amp;VAR:SDATE=20061299&amp;VAR:FREQ=Y&amp;VAR:RELITEM=RP&amp;VAR:CURRENCY=&amp;VAR:CURRSOURCE=EXSHARE&amp;V","AR:NATFREQ=ANNUAL&amp;VAR:RFIELD=FINALIZED&amp;VAR:DB_TYPE=&amp;VAR:UNITS=M&amp;window=popup&amp;width=450&amp;height=300&amp;START_MAXIMIZED=FALSE"}</definedName>
    <definedName name="_2062__FDSAUDITLINK__" hidden="1">{"fdsup://IBCentral/FAT Viewer?action=UPDATE&amp;creator=factset&amp;DOC_NAME=fat:reuters_annual_source_window.fat&amp;display_string=Audit&amp;DYN_ARGS=TRUE&amp;VAR:ID1=18683K10&amp;VAR:RCODE=SCEX&amp;VAR:SDATE=20061299&amp;VAR:FREQ=Y&amp;VAR:RELITEM=RP&amp;VAR:CURRENCY=&amp;VAR:CURRSOURCE=EXSHARE&amp;V","AR:NATFREQ=ANNUAL&amp;VAR:RFIELD=FINALIZED&amp;VAR:DB_TYPE=&amp;VAR:UNITS=M&amp;window=popup&amp;width=450&amp;height=300&amp;START_MAXIMIZED=FALSE"}</definedName>
    <definedName name="_2063__FDSAUDITLINK__" localSheetId="11" hidden="1">{"fdsup://IBCentral/FAT Viewer?action=UPDATE&amp;creator=factset&amp;DOC_NAME=fat:reuters_annual_source_window.fat&amp;display_string=Audit&amp;DYN_ARGS=TRUE&amp;VAR:ID1=70788410&amp;VAR:RCODE=SCEX&amp;VAR:SDATE=20051299&amp;VAR:FREQ=Y&amp;VAR:RELITEM=RP&amp;VAR:CURRENCY=&amp;VAR:CURRSOURCE=EXSHARE&amp;V","AR:NATFREQ=ANNUAL&amp;VAR:RFIELD=FINALIZED&amp;VAR:DB_TYPE=&amp;VAR:UNITS=M&amp;window=popup&amp;width=450&amp;height=300&amp;START_MAXIMIZED=FALSE"}</definedName>
    <definedName name="_2063__FDSAUDITLINK__" hidden="1">{"fdsup://IBCentral/FAT Viewer?action=UPDATE&amp;creator=factset&amp;DOC_NAME=fat:reuters_annual_source_window.fat&amp;display_string=Audit&amp;DYN_ARGS=TRUE&amp;VAR:ID1=70788410&amp;VAR:RCODE=SCEX&amp;VAR:SDATE=20051299&amp;VAR:FREQ=Y&amp;VAR:RELITEM=RP&amp;VAR:CURRENCY=&amp;VAR:CURRSOURCE=EXSHARE&amp;V","AR:NATFREQ=ANNUAL&amp;VAR:RFIELD=FINALIZED&amp;VAR:DB_TYPE=&amp;VAR:UNITS=M&amp;window=popup&amp;width=450&amp;height=300&amp;START_MAXIMIZED=FALSE"}</definedName>
    <definedName name="_2064__FDSAUDITLINK__" localSheetId="11" hidden="1">{"fdsup://IBCentral/FAT Viewer?action=UPDATE&amp;creator=factset&amp;DOC_NAME=fat:reuters_annual_source_window.fat&amp;display_string=Audit&amp;DYN_ARGS=TRUE&amp;VAR:ID1=70788410&amp;VAR:RCODE=SCEX&amp;VAR:SDATE=20051299&amp;VAR:FREQ=Y&amp;VAR:RELITEM=RP&amp;VAR:CURRENCY=&amp;VAR:CURRSOURCE=EXSHARE&amp;V","AR:NATFREQ=ANNUAL&amp;VAR:RFIELD=FINALIZED&amp;VAR:DB_TYPE=&amp;VAR:UNITS=M&amp;window=popup&amp;width=450&amp;height=300&amp;START_MAXIMIZED=FALSE"}</definedName>
    <definedName name="_2064__FDSAUDITLINK__" hidden="1">{"fdsup://IBCentral/FAT Viewer?action=UPDATE&amp;creator=factset&amp;DOC_NAME=fat:reuters_annual_source_window.fat&amp;display_string=Audit&amp;DYN_ARGS=TRUE&amp;VAR:ID1=70788410&amp;VAR:RCODE=SCEX&amp;VAR:SDATE=20051299&amp;VAR:FREQ=Y&amp;VAR:RELITEM=RP&amp;VAR:CURRENCY=&amp;VAR:CURRSOURCE=EXSHARE&amp;V","AR:NATFREQ=ANNUAL&amp;VAR:RFIELD=FINALIZED&amp;VAR:DB_TYPE=&amp;VAR:UNITS=M&amp;window=popup&amp;width=450&amp;height=300&amp;START_MAXIMIZED=FALSE"}</definedName>
    <definedName name="_2065__FDSAUDITLINK__" localSheetId="11" hidden="1">{"fdsup://IBCentral/FAT Viewer?action=UPDATE&amp;creator=factset&amp;DOC_NAME=fat:reuters_annual_source_window.fat&amp;display_string=Audit&amp;DYN_ARGS=TRUE&amp;VAR:ID1=63900P10&amp;VAR:RCODE=SCEX&amp;VAR:SDATE=20051299&amp;VAR:FREQ=Y&amp;VAR:RELITEM=RP&amp;VAR:CURRENCY=&amp;VAR:CURRSOURCE=EXSHARE&amp;V","AR:NATFREQ=ANNUAL&amp;VAR:RFIELD=FINALIZED&amp;VAR:DB_TYPE=&amp;VAR:UNITS=M&amp;window=popup&amp;width=450&amp;height=300&amp;START_MAXIMIZED=FALSE"}</definedName>
    <definedName name="_2065__FDSAUDITLINK__" hidden="1">{"fdsup://IBCentral/FAT Viewer?action=UPDATE&amp;creator=factset&amp;DOC_NAME=fat:reuters_annual_source_window.fat&amp;display_string=Audit&amp;DYN_ARGS=TRUE&amp;VAR:ID1=63900P10&amp;VAR:RCODE=SCEX&amp;VAR:SDATE=20051299&amp;VAR:FREQ=Y&amp;VAR:RELITEM=RP&amp;VAR:CURRENCY=&amp;VAR:CURRSOURCE=EXSHARE&amp;V","AR:NATFREQ=ANNUAL&amp;VAR:RFIELD=FINALIZED&amp;VAR:DB_TYPE=&amp;VAR:UNITS=M&amp;window=popup&amp;width=450&amp;height=300&amp;START_MAXIMIZED=FALSE"}</definedName>
    <definedName name="_2066__FDSAUDITLINK__" localSheetId="11" hidden="1">{"fdsup://IBCentral/FAT Viewer?action=UPDATE&amp;creator=factset&amp;DOC_NAME=fat:reuters_annual_source_window.fat&amp;display_string=Audit&amp;DYN_ARGS=TRUE&amp;VAR:ID1=63900P10&amp;VAR:RCODE=SCEX&amp;VAR:SDATE=20051299&amp;VAR:FREQ=Y&amp;VAR:RELITEM=RP&amp;VAR:CURRENCY=&amp;VAR:CURRSOURCE=EXSHARE&amp;V","AR:NATFREQ=ANNUAL&amp;VAR:RFIELD=FINALIZED&amp;VAR:DB_TYPE=&amp;VAR:UNITS=M&amp;window=popup&amp;width=450&amp;height=300&amp;START_MAXIMIZED=FALSE"}</definedName>
    <definedName name="_2066__FDSAUDITLINK__" hidden="1">{"fdsup://IBCentral/FAT Viewer?action=UPDATE&amp;creator=factset&amp;DOC_NAME=fat:reuters_annual_source_window.fat&amp;display_string=Audit&amp;DYN_ARGS=TRUE&amp;VAR:ID1=63900P10&amp;VAR:RCODE=SCEX&amp;VAR:SDATE=20051299&amp;VAR:FREQ=Y&amp;VAR:RELITEM=RP&amp;VAR:CURRENCY=&amp;VAR:CURRSOURCE=EXSHARE&amp;V","AR:NATFREQ=ANNUAL&amp;VAR:RFIELD=FINALIZED&amp;VAR:DB_TYPE=&amp;VAR:UNITS=M&amp;window=popup&amp;width=450&amp;height=300&amp;START_MAXIMIZED=FALSE"}</definedName>
    <definedName name="_2067__FDSAUDITLINK__" localSheetId="11" hidden="1">{"fdsup://IBCentral/FAT Viewer?action=UPDATE&amp;creator=factset&amp;DOC_NAME=fat:reuters_annual_source_window.fat&amp;display_string=Audit&amp;DYN_ARGS=TRUE&amp;VAR:ID1=01877R10&amp;VAR:RCODE=SCEX&amp;VAR:SDATE=20051299&amp;VAR:FREQ=Y&amp;VAR:RELITEM=RP&amp;VAR:CURRENCY=&amp;VAR:CURRSOURCE=EXSHARE&amp;V","AR:NATFREQ=ANNUAL&amp;VAR:RFIELD=FINALIZED&amp;VAR:DB_TYPE=&amp;VAR:UNITS=M&amp;window=popup&amp;width=450&amp;height=300&amp;START_MAXIMIZED=FALSE"}</definedName>
    <definedName name="_2067__FDSAUDITLINK__" hidden="1">{"fdsup://IBCentral/FAT Viewer?action=UPDATE&amp;creator=factset&amp;DOC_NAME=fat:reuters_annual_source_window.fat&amp;display_string=Audit&amp;DYN_ARGS=TRUE&amp;VAR:ID1=01877R10&amp;VAR:RCODE=SCEX&amp;VAR:SDATE=20051299&amp;VAR:FREQ=Y&amp;VAR:RELITEM=RP&amp;VAR:CURRENCY=&amp;VAR:CURRSOURCE=EXSHARE&amp;V","AR:NATFREQ=ANNUAL&amp;VAR:RFIELD=FINALIZED&amp;VAR:DB_TYPE=&amp;VAR:UNITS=M&amp;window=popup&amp;width=450&amp;height=300&amp;START_MAXIMIZED=FALSE"}</definedName>
    <definedName name="_2068__FDSAUDITLINK__" localSheetId="11" hidden="1">{"fdsup://IBCentral/FAT Viewer?action=UPDATE&amp;creator=factset&amp;DOC_NAME=fat:reuters_annual_source_window.fat&amp;display_string=Audit&amp;DYN_ARGS=TRUE&amp;VAR:ID1=01877R10&amp;VAR:RCODE=SCEX&amp;VAR:SDATE=20051299&amp;VAR:FREQ=Y&amp;VAR:RELITEM=RP&amp;VAR:CURRENCY=&amp;VAR:CURRSOURCE=EXSHARE&amp;V","AR:NATFREQ=ANNUAL&amp;VAR:RFIELD=FINALIZED&amp;VAR:DB_TYPE=&amp;VAR:UNITS=M&amp;window=popup&amp;width=450&amp;height=300&amp;START_MAXIMIZED=FALSE"}</definedName>
    <definedName name="_2068__FDSAUDITLINK__" hidden="1">{"fdsup://IBCentral/FAT Viewer?action=UPDATE&amp;creator=factset&amp;DOC_NAME=fat:reuters_annual_source_window.fat&amp;display_string=Audit&amp;DYN_ARGS=TRUE&amp;VAR:ID1=01877R10&amp;VAR:RCODE=SCEX&amp;VAR:SDATE=20051299&amp;VAR:FREQ=Y&amp;VAR:RELITEM=RP&amp;VAR:CURRENCY=&amp;VAR:CURRSOURCE=EXSHARE&amp;V","AR:NATFREQ=ANNUAL&amp;VAR:RFIELD=FINALIZED&amp;VAR:DB_TYPE=&amp;VAR:UNITS=M&amp;window=popup&amp;width=450&amp;height=300&amp;START_MAXIMIZED=FALSE"}</definedName>
    <definedName name="_2069__FDSAUDITLINK__" localSheetId="11" hidden="1">{"fdsup://IBCentral/FAT Viewer?action=UPDATE&amp;creator=factset&amp;DOC_NAME=fat:reuters_annual_source_window.fat&amp;display_string=Audit&amp;DYN_ARGS=TRUE&amp;VAR:ID1=93317Q10&amp;VAR:RCODE=SCEX&amp;VAR:SDATE=20051299&amp;VAR:FREQ=Y&amp;VAR:RELITEM=RP&amp;VAR:CURRENCY=&amp;VAR:CURRSOURCE=EXSHARE&amp;V","AR:NATFREQ=ANNUAL&amp;VAR:RFIELD=FINALIZED&amp;VAR:DB_TYPE=&amp;VAR:UNITS=M&amp;window=popup&amp;width=450&amp;height=300&amp;START_MAXIMIZED=FALSE"}</definedName>
    <definedName name="_2069__FDSAUDITLINK__" hidden="1">{"fdsup://IBCentral/FAT Viewer?action=UPDATE&amp;creator=factset&amp;DOC_NAME=fat:reuters_annual_source_window.fat&amp;display_string=Audit&amp;DYN_ARGS=TRUE&amp;VAR:ID1=93317Q10&amp;VAR:RCODE=SCEX&amp;VAR:SDATE=20051299&amp;VAR:FREQ=Y&amp;VAR:RELITEM=RP&amp;VAR:CURRENCY=&amp;VAR:CURRSOURCE=EXSHARE&amp;V","AR:NATFREQ=ANNUAL&amp;VAR:RFIELD=FINALIZED&amp;VAR:DB_TYPE=&amp;VAR:UNITS=M&amp;window=popup&amp;width=450&amp;height=300&amp;START_MAXIMIZED=FALSE"}</definedName>
    <definedName name="_207___________________123Graph_FCHART_2" hidden="1">#REF!</definedName>
    <definedName name="_207________________123Graph_FCHART_1" hidden="1">#REF!</definedName>
    <definedName name="_207____123Graph_ECHART_8" hidden="1">#REF!</definedName>
    <definedName name="_207____123Graph_FCHART_1" hidden="1">#REF!</definedName>
    <definedName name="_207__FDSAUDITLINK__" localSheetId="4"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 localSheetId="1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_1" localSheetId="4"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_1" localSheetId="1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_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0__FDSAUDITLINK__" localSheetId="11" hidden="1">{"fdsup://IBCentral/FAT Viewer?action=UPDATE&amp;creator=factset&amp;DOC_NAME=fat:reuters_annual_source_window.fat&amp;display_string=Audit&amp;DYN_ARGS=TRUE&amp;VAR:ID1=93317Q10&amp;VAR:RCODE=SCEX&amp;VAR:SDATE=20051299&amp;VAR:FREQ=Y&amp;VAR:RELITEM=RP&amp;VAR:CURRENCY=&amp;VAR:CURRSOURCE=EXSHARE&amp;V","AR:NATFREQ=ANNUAL&amp;VAR:RFIELD=FINALIZED&amp;VAR:DB_TYPE=&amp;VAR:UNITS=M&amp;window=popup&amp;width=450&amp;height=300&amp;START_MAXIMIZED=FALSE"}</definedName>
    <definedName name="_2070__FDSAUDITLINK__" hidden="1">{"fdsup://IBCentral/FAT Viewer?action=UPDATE&amp;creator=factset&amp;DOC_NAME=fat:reuters_annual_source_window.fat&amp;display_string=Audit&amp;DYN_ARGS=TRUE&amp;VAR:ID1=93317Q10&amp;VAR:RCODE=SCEX&amp;VAR:SDATE=20051299&amp;VAR:FREQ=Y&amp;VAR:RELITEM=RP&amp;VAR:CURRENCY=&amp;VAR:CURRSOURCE=EXSHARE&amp;V","AR:NATFREQ=ANNUAL&amp;VAR:RFIELD=FINALIZED&amp;VAR:DB_TYPE=&amp;VAR:UNITS=M&amp;window=popup&amp;width=450&amp;height=300&amp;START_MAXIMIZED=FALSE"}</definedName>
    <definedName name="_2071__FDSAUDITLINK__" localSheetId="11"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2071__FDSAUDITLINK__"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2072__FDSAUDITLINK__" localSheetId="11"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2072__FDSAUDITLINK__"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2073__FDSAUDITLINK__" localSheetId="11" hidden="1">{"fdsup://IBCentral/FAT Viewer?action=UPDATE&amp;creator=factset&amp;DOC_NAME=fat:reuters_annual_source_window.fat&amp;display_string=Audit&amp;DYN_ARGS=TRUE&amp;VAR:ID1=70336T10&amp;VAR:RCODE=SCEX&amp;VAR:SDATE=20051299&amp;VAR:FREQ=Y&amp;VAR:RELITEM=RP&amp;VAR:CURRENCY=&amp;VAR:CURRSOURCE=EXSHARE&amp;V","AR:NATFREQ=ANNUAL&amp;VAR:RFIELD=FINALIZED&amp;VAR:DB_TYPE=&amp;VAR:UNITS=M&amp;window=popup&amp;width=450&amp;height=300&amp;START_MAXIMIZED=FALSE"}</definedName>
    <definedName name="_2073__FDSAUDITLINK__" hidden="1">{"fdsup://IBCentral/FAT Viewer?action=UPDATE&amp;creator=factset&amp;DOC_NAME=fat:reuters_annual_source_window.fat&amp;display_string=Audit&amp;DYN_ARGS=TRUE&amp;VAR:ID1=70336T10&amp;VAR:RCODE=SCEX&amp;VAR:SDATE=20051299&amp;VAR:FREQ=Y&amp;VAR:RELITEM=RP&amp;VAR:CURRENCY=&amp;VAR:CURRSOURCE=EXSHARE&amp;V","AR:NATFREQ=ANNUAL&amp;VAR:RFIELD=FINALIZED&amp;VAR:DB_TYPE=&amp;VAR:UNITS=M&amp;window=popup&amp;width=450&amp;height=300&amp;START_MAXIMIZED=FALSE"}</definedName>
    <definedName name="_2074__FDSAUDITLINK__" localSheetId="11" hidden="1">{"fdsup://IBCentral/FAT Viewer?action=UPDATE&amp;creator=factset&amp;DOC_NAME=fat:reuters_annual_source_window.fat&amp;display_string=Audit&amp;DYN_ARGS=TRUE&amp;VAR:ID1=70336T10&amp;VAR:RCODE=SCEX&amp;VAR:SDATE=20051299&amp;VAR:FREQ=Y&amp;VAR:RELITEM=RP&amp;VAR:CURRENCY=&amp;VAR:CURRSOURCE=EXSHARE&amp;V","AR:NATFREQ=ANNUAL&amp;VAR:RFIELD=FINALIZED&amp;VAR:DB_TYPE=&amp;VAR:UNITS=M&amp;window=popup&amp;width=450&amp;height=300&amp;START_MAXIMIZED=FALSE"}</definedName>
    <definedName name="_2074__FDSAUDITLINK__" hidden="1">{"fdsup://IBCentral/FAT Viewer?action=UPDATE&amp;creator=factset&amp;DOC_NAME=fat:reuters_annual_source_window.fat&amp;display_string=Audit&amp;DYN_ARGS=TRUE&amp;VAR:ID1=70336T10&amp;VAR:RCODE=SCEX&amp;VAR:SDATE=20051299&amp;VAR:FREQ=Y&amp;VAR:RELITEM=RP&amp;VAR:CURRENCY=&amp;VAR:CURRSOURCE=EXSHARE&amp;V","AR:NATFREQ=ANNUAL&amp;VAR:RFIELD=FINALIZED&amp;VAR:DB_TYPE=&amp;VAR:UNITS=M&amp;window=popup&amp;width=450&amp;height=300&amp;START_MAXIMIZED=FALSE"}</definedName>
    <definedName name="_2075__FDSAUDITLINK__" localSheetId="11" hidden="1">{"fdsup://IBCentral/FAT Viewer?action=UPDATE&amp;creator=factset&amp;DOC_NAME=fat:reuters_annual_source_window.fat&amp;display_string=Audit&amp;DYN_ARGS=TRUE&amp;VAR:ID1=63238120&amp;VAR:RCODE=SCEX&amp;VAR:SDATE=20051299&amp;VAR:FREQ=Y&amp;VAR:RELITEM=RP&amp;VAR:CURRENCY=&amp;VAR:CURRSOURCE=EXSHARE&amp;V","AR:NATFREQ=ANNUAL&amp;VAR:RFIELD=FINALIZED&amp;VAR:DB_TYPE=&amp;VAR:UNITS=M&amp;window=popup&amp;width=450&amp;height=300&amp;START_MAXIMIZED=FALSE"}</definedName>
    <definedName name="_2075__FDSAUDITLINK__" hidden="1">{"fdsup://IBCentral/FAT Viewer?action=UPDATE&amp;creator=factset&amp;DOC_NAME=fat:reuters_annual_source_window.fat&amp;display_string=Audit&amp;DYN_ARGS=TRUE&amp;VAR:ID1=63238120&amp;VAR:RCODE=SCEX&amp;VAR:SDATE=20051299&amp;VAR:FREQ=Y&amp;VAR:RELITEM=RP&amp;VAR:CURRENCY=&amp;VAR:CURRSOURCE=EXSHARE&amp;V","AR:NATFREQ=ANNUAL&amp;VAR:RFIELD=FINALIZED&amp;VAR:DB_TYPE=&amp;VAR:UNITS=M&amp;window=popup&amp;width=450&amp;height=300&amp;START_MAXIMIZED=FALSE"}</definedName>
    <definedName name="_2076__FDSAUDITLINK__" localSheetId="11" hidden="1">{"fdsup://IBCentral/FAT Viewer?action=UPDATE&amp;creator=factset&amp;DOC_NAME=fat:reuters_annual_source_window.fat&amp;display_string=Audit&amp;DYN_ARGS=TRUE&amp;VAR:ID1=63238120&amp;VAR:RCODE=SCEX&amp;VAR:SDATE=20051299&amp;VAR:FREQ=Y&amp;VAR:RELITEM=RP&amp;VAR:CURRENCY=&amp;VAR:CURRSOURCE=EXSHARE&amp;V","AR:NATFREQ=ANNUAL&amp;VAR:RFIELD=FINALIZED&amp;VAR:DB_TYPE=&amp;VAR:UNITS=M&amp;window=popup&amp;width=450&amp;height=300&amp;START_MAXIMIZED=FALSE"}</definedName>
    <definedName name="_2076__FDSAUDITLINK__" hidden="1">{"fdsup://IBCentral/FAT Viewer?action=UPDATE&amp;creator=factset&amp;DOC_NAME=fat:reuters_annual_source_window.fat&amp;display_string=Audit&amp;DYN_ARGS=TRUE&amp;VAR:ID1=63238120&amp;VAR:RCODE=SCEX&amp;VAR:SDATE=20051299&amp;VAR:FREQ=Y&amp;VAR:RELITEM=RP&amp;VAR:CURRENCY=&amp;VAR:CURRSOURCE=EXSHARE&amp;V","AR:NATFREQ=ANNUAL&amp;VAR:RFIELD=FINALIZED&amp;VAR:DB_TYPE=&amp;VAR:UNITS=M&amp;window=popup&amp;width=450&amp;height=300&amp;START_MAXIMIZED=FALSE"}</definedName>
    <definedName name="_2077__FDSAUDITLINK__" localSheetId="11" hidden="1">{"fdsup://IBCentral/FAT Viewer?action=UPDATE&amp;creator=factset&amp;DOC_NAME=fat:reuters_annual_source_window.fat&amp;display_string=Audit&amp;DYN_ARGS=TRUE&amp;VAR:ID1=57620610&amp;VAR:RCODE=SCEX&amp;VAR:SDATE=20051299&amp;VAR:FREQ=Y&amp;VAR:RELITEM=RP&amp;VAR:CURRENCY=&amp;VAR:CURRSOURCE=EXSHARE&amp;V","AR:NATFREQ=ANNUAL&amp;VAR:RFIELD=FINALIZED&amp;VAR:DB_TYPE=&amp;VAR:UNITS=M&amp;window=popup&amp;width=450&amp;height=300&amp;START_MAXIMIZED=FALSE"}</definedName>
    <definedName name="_2077__FDSAUDITLINK__" hidden="1">{"fdsup://IBCentral/FAT Viewer?action=UPDATE&amp;creator=factset&amp;DOC_NAME=fat:reuters_annual_source_window.fat&amp;display_string=Audit&amp;DYN_ARGS=TRUE&amp;VAR:ID1=57620610&amp;VAR:RCODE=SCEX&amp;VAR:SDATE=20051299&amp;VAR:FREQ=Y&amp;VAR:RELITEM=RP&amp;VAR:CURRENCY=&amp;VAR:CURRSOURCE=EXSHARE&amp;V","AR:NATFREQ=ANNUAL&amp;VAR:RFIELD=FINALIZED&amp;VAR:DB_TYPE=&amp;VAR:UNITS=M&amp;window=popup&amp;width=450&amp;height=300&amp;START_MAXIMIZED=FALSE"}</definedName>
    <definedName name="_2078__FDSAUDITLINK__" localSheetId="11" hidden="1">{"fdsup://IBCentral/FAT Viewer?action=UPDATE&amp;creator=factset&amp;DOC_NAME=fat:reuters_annual_source_window.fat&amp;display_string=Audit&amp;DYN_ARGS=TRUE&amp;VAR:ID1=57620610&amp;VAR:RCODE=SCEX&amp;VAR:SDATE=20051299&amp;VAR:FREQ=Y&amp;VAR:RELITEM=RP&amp;VAR:CURRENCY=&amp;VAR:CURRSOURCE=EXSHARE&amp;V","AR:NATFREQ=ANNUAL&amp;VAR:RFIELD=FINALIZED&amp;VAR:DB_TYPE=&amp;VAR:UNITS=M&amp;window=popup&amp;width=450&amp;height=300&amp;START_MAXIMIZED=FALSE"}</definedName>
    <definedName name="_2078__FDSAUDITLINK__" hidden="1">{"fdsup://IBCentral/FAT Viewer?action=UPDATE&amp;creator=factset&amp;DOC_NAME=fat:reuters_annual_source_window.fat&amp;display_string=Audit&amp;DYN_ARGS=TRUE&amp;VAR:ID1=57620610&amp;VAR:RCODE=SCEX&amp;VAR:SDATE=20051299&amp;VAR:FREQ=Y&amp;VAR:RELITEM=RP&amp;VAR:CURRENCY=&amp;VAR:CURRSOURCE=EXSHARE&amp;V","AR:NATFREQ=ANNUAL&amp;VAR:RFIELD=FINALIZED&amp;VAR:DB_TYPE=&amp;VAR:UNITS=M&amp;window=popup&amp;width=450&amp;height=300&amp;START_MAXIMIZED=FALSE"}</definedName>
    <definedName name="_2079__FDSAUDITLINK__" localSheetId="11" hidden="1">{"fdsup://IBCentral/FAT Viewer?action=UPDATE&amp;creator=factset&amp;DOC_NAME=fat:reuters_annual_source_window.fat&amp;display_string=Audit&amp;DYN_ARGS=TRUE&amp;VAR:ID1=47035520&amp;VAR:RCODE=SCEX&amp;VAR:SDATE=20051299&amp;VAR:FREQ=Y&amp;VAR:RELITEM=RP&amp;VAR:CURRENCY=&amp;VAR:CURRSOURCE=EXSHARE&amp;V","AR:NATFREQ=ANNUAL&amp;VAR:RFIELD=FINALIZED&amp;VAR:DB_TYPE=&amp;VAR:UNITS=M&amp;window=popup&amp;width=450&amp;height=300&amp;START_MAXIMIZED=FALSE"}</definedName>
    <definedName name="_2079__FDSAUDITLINK__" hidden="1">{"fdsup://IBCentral/FAT Viewer?action=UPDATE&amp;creator=factset&amp;DOC_NAME=fat:reuters_annual_source_window.fat&amp;display_string=Audit&amp;DYN_ARGS=TRUE&amp;VAR:ID1=47035520&amp;VAR:RCODE=SCEX&amp;VAR:SDATE=20051299&amp;VAR:FREQ=Y&amp;VAR:RELITEM=RP&amp;VAR:CURRENCY=&amp;VAR:CURRSOURCE=EXSHARE&amp;V","AR:NATFREQ=ANNUAL&amp;VAR:RFIELD=FINALIZED&amp;VAR:DB_TYPE=&amp;VAR:UNITS=M&amp;window=popup&amp;width=450&amp;height=300&amp;START_MAXIMIZED=FALSE"}</definedName>
    <definedName name="_208___________________123Graph_FCHART_3" hidden="1">#REF!</definedName>
    <definedName name="_208________________123Graph_FCHART_2" hidden="1">#REF!</definedName>
    <definedName name="_208_____123Graph_XCHART_14" hidden="1">#REF!</definedName>
    <definedName name="_208____123Graph_FCHART_1" hidden="1">#REF!</definedName>
    <definedName name="_208____123Graph_FCHART_2" hidden="1">#REF!</definedName>
    <definedName name="_208__FDSAUDITLINK__" localSheetId="4"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 localSheetId="1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_1" localSheetId="4"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_1" localSheetId="1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_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0__FDSAUDITLINK__" localSheetId="11" hidden="1">{"fdsup://IBCentral/FAT Viewer?action=UPDATE&amp;creator=factset&amp;DOC_NAME=fat:reuters_annual_source_window.fat&amp;display_string=Audit&amp;DYN_ARGS=TRUE&amp;VAR:ID1=47035520&amp;VAR:RCODE=SCEX&amp;VAR:SDATE=20051299&amp;VAR:FREQ=Y&amp;VAR:RELITEM=RP&amp;VAR:CURRENCY=&amp;VAR:CURRSOURCE=EXSHARE&amp;V","AR:NATFREQ=ANNUAL&amp;VAR:RFIELD=FINALIZED&amp;VAR:DB_TYPE=&amp;VAR:UNITS=M&amp;window=popup&amp;width=450&amp;height=300&amp;START_MAXIMIZED=FALSE"}</definedName>
    <definedName name="_2080__FDSAUDITLINK__" hidden="1">{"fdsup://IBCentral/FAT Viewer?action=UPDATE&amp;creator=factset&amp;DOC_NAME=fat:reuters_annual_source_window.fat&amp;display_string=Audit&amp;DYN_ARGS=TRUE&amp;VAR:ID1=47035520&amp;VAR:RCODE=SCEX&amp;VAR:SDATE=20051299&amp;VAR:FREQ=Y&amp;VAR:RELITEM=RP&amp;VAR:CURRENCY=&amp;VAR:CURRSOURCE=EXSHARE&amp;V","AR:NATFREQ=ANNUAL&amp;VAR:RFIELD=FINALIZED&amp;VAR:DB_TYPE=&amp;VAR:UNITS=M&amp;window=popup&amp;width=450&amp;height=300&amp;START_MAXIMIZED=FALSE"}</definedName>
    <definedName name="_2081__FDSAUDITLINK__" localSheetId="11" hidden="1">{"fdsup://IBCentral/FAT Viewer?action=UPDATE&amp;creator=factset&amp;DOC_NAME=fat:reuters_annual_source_window.fat&amp;display_string=Audit&amp;DYN_ARGS=TRUE&amp;VAR:ID1=45928H10&amp;VAR:RCODE=SCEX&amp;VAR:SDATE=20051299&amp;VAR:FREQ=Y&amp;VAR:RELITEM=RP&amp;VAR:CURRENCY=&amp;VAR:CURRSOURCE=EXSHARE&amp;V","AR:NATFREQ=ANNUAL&amp;VAR:RFIELD=FINALIZED&amp;VAR:DB_TYPE=&amp;VAR:UNITS=M&amp;window=popup&amp;width=450&amp;height=300&amp;START_MAXIMIZED=FALSE"}</definedName>
    <definedName name="_2081__FDSAUDITLINK__" hidden="1">{"fdsup://IBCentral/FAT Viewer?action=UPDATE&amp;creator=factset&amp;DOC_NAME=fat:reuters_annual_source_window.fat&amp;display_string=Audit&amp;DYN_ARGS=TRUE&amp;VAR:ID1=45928H10&amp;VAR:RCODE=SCEX&amp;VAR:SDATE=20051299&amp;VAR:FREQ=Y&amp;VAR:RELITEM=RP&amp;VAR:CURRENCY=&amp;VAR:CURRSOURCE=EXSHARE&amp;V","AR:NATFREQ=ANNUAL&amp;VAR:RFIELD=FINALIZED&amp;VAR:DB_TYPE=&amp;VAR:UNITS=M&amp;window=popup&amp;width=450&amp;height=300&amp;START_MAXIMIZED=FALSE"}</definedName>
    <definedName name="_2082__FDSAUDITLINK__" localSheetId="11" hidden="1">{"fdsup://IBCentral/FAT Viewer?action=UPDATE&amp;creator=factset&amp;DOC_NAME=fat:reuters_annual_source_window.fat&amp;display_string=Audit&amp;DYN_ARGS=TRUE&amp;VAR:ID1=45928H10&amp;VAR:RCODE=SCEX&amp;VAR:SDATE=20051299&amp;VAR:FREQ=Y&amp;VAR:RELITEM=RP&amp;VAR:CURRENCY=&amp;VAR:CURRSOURCE=EXSHARE&amp;V","AR:NATFREQ=ANNUAL&amp;VAR:RFIELD=FINALIZED&amp;VAR:DB_TYPE=&amp;VAR:UNITS=M&amp;window=popup&amp;width=450&amp;height=300&amp;START_MAXIMIZED=FALSE"}</definedName>
    <definedName name="_2082__FDSAUDITLINK__" hidden="1">{"fdsup://IBCentral/FAT Viewer?action=UPDATE&amp;creator=factset&amp;DOC_NAME=fat:reuters_annual_source_window.fat&amp;display_string=Audit&amp;DYN_ARGS=TRUE&amp;VAR:ID1=45928H10&amp;VAR:RCODE=SCEX&amp;VAR:SDATE=20051299&amp;VAR:FREQ=Y&amp;VAR:RELITEM=RP&amp;VAR:CURRENCY=&amp;VAR:CURRSOURCE=EXSHARE&amp;V","AR:NATFREQ=ANNUAL&amp;VAR:RFIELD=FINALIZED&amp;VAR:DB_TYPE=&amp;VAR:UNITS=M&amp;window=popup&amp;width=450&amp;height=300&amp;START_MAXIMIZED=FALSE"}</definedName>
    <definedName name="_2083__FDSAUDITLINK__" localSheetId="11" hidden="1">{"fdsup://IBCentral/FAT Viewer?action=UPDATE&amp;creator=factset&amp;DOC_NAME=fat:reuters_annual_source_window.fat&amp;display_string=Audit&amp;DYN_ARGS=TRUE&amp;VAR:ID1=20854P10&amp;VAR:RCODE=SCEX&amp;VAR:SDATE=20051299&amp;VAR:FREQ=Y&amp;VAR:RELITEM=RP&amp;VAR:CURRENCY=&amp;VAR:CURRSOURCE=EXSHARE&amp;V","AR:NATFREQ=ANNUAL&amp;VAR:RFIELD=FINALIZED&amp;VAR:DB_TYPE=&amp;VAR:UNITS=M&amp;window=popup&amp;width=450&amp;height=300&amp;START_MAXIMIZED=FALSE"}</definedName>
    <definedName name="_2083__FDSAUDITLINK__" hidden="1">{"fdsup://IBCentral/FAT Viewer?action=UPDATE&amp;creator=factset&amp;DOC_NAME=fat:reuters_annual_source_window.fat&amp;display_string=Audit&amp;DYN_ARGS=TRUE&amp;VAR:ID1=20854P10&amp;VAR:RCODE=SCEX&amp;VAR:SDATE=20051299&amp;VAR:FREQ=Y&amp;VAR:RELITEM=RP&amp;VAR:CURRENCY=&amp;VAR:CURRSOURCE=EXSHARE&amp;V","AR:NATFREQ=ANNUAL&amp;VAR:RFIELD=FINALIZED&amp;VAR:DB_TYPE=&amp;VAR:UNITS=M&amp;window=popup&amp;width=450&amp;height=300&amp;START_MAXIMIZED=FALSE"}</definedName>
    <definedName name="_2084__FDSAUDITLINK__" localSheetId="11" hidden="1">{"fdsup://IBCentral/FAT Viewer?action=UPDATE&amp;creator=factset&amp;DOC_NAME=fat:reuters_annual_source_window.fat&amp;display_string=Audit&amp;DYN_ARGS=TRUE&amp;VAR:ID1=20854P10&amp;VAR:RCODE=SCEX&amp;VAR:SDATE=20051299&amp;VAR:FREQ=Y&amp;VAR:RELITEM=RP&amp;VAR:CURRENCY=&amp;VAR:CURRSOURCE=EXSHARE&amp;V","AR:NATFREQ=ANNUAL&amp;VAR:RFIELD=FINALIZED&amp;VAR:DB_TYPE=&amp;VAR:UNITS=M&amp;window=popup&amp;width=450&amp;height=300&amp;START_MAXIMIZED=FALSE"}</definedName>
    <definedName name="_2084__FDSAUDITLINK__" hidden="1">{"fdsup://IBCentral/FAT Viewer?action=UPDATE&amp;creator=factset&amp;DOC_NAME=fat:reuters_annual_source_window.fat&amp;display_string=Audit&amp;DYN_ARGS=TRUE&amp;VAR:ID1=20854P10&amp;VAR:RCODE=SCEX&amp;VAR:SDATE=20051299&amp;VAR:FREQ=Y&amp;VAR:RELITEM=RP&amp;VAR:CURRENCY=&amp;VAR:CURRSOURCE=EXSHARE&amp;V","AR:NATFREQ=ANNUAL&amp;VAR:RFIELD=FINALIZED&amp;VAR:DB_TYPE=&amp;VAR:UNITS=M&amp;window=popup&amp;width=450&amp;height=300&amp;START_MAXIMIZED=FALSE"}</definedName>
    <definedName name="_2085__FDSAUDITLINK__" localSheetId="11" hidden="1">{"fdsup://IBCentral/FAT Viewer?action=UPDATE&amp;creator=factset&amp;DOC_NAME=fat:reuters_annual_source_window.fat&amp;display_string=Audit&amp;DYN_ARGS=TRUE&amp;VAR:ID1=18683K10&amp;VAR:RCODE=SCEX&amp;VAR:SDATE=20051299&amp;VAR:FREQ=Y&amp;VAR:RELITEM=RP&amp;VAR:CURRENCY=&amp;VAR:CURRSOURCE=EXSHARE&amp;V","AR:NATFREQ=ANNUAL&amp;VAR:RFIELD=FINALIZED&amp;VAR:DB_TYPE=&amp;VAR:UNITS=M&amp;window=popup&amp;width=450&amp;height=300&amp;START_MAXIMIZED=FALSE"}</definedName>
    <definedName name="_2085__FDSAUDITLINK__" hidden="1">{"fdsup://IBCentral/FAT Viewer?action=UPDATE&amp;creator=factset&amp;DOC_NAME=fat:reuters_annual_source_window.fat&amp;display_string=Audit&amp;DYN_ARGS=TRUE&amp;VAR:ID1=18683K10&amp;VAR:RCODE=SCEX&amp;VAR:SDATE=20051299&amp;VAR:FREQ=Y&amp;VAR:RELITEM=RP&amp;VAR:CURRENCY=&amp;VAR:CURRSOURCE=EXSHARE&amp;V","AR:NATFREQ=ANNUAL&amp;VAR:RFIELD=FINALIZED&amp;VAR:DB_TYPE=&amp;VAR:UNITS=M&amp;window=popup&amp;width=450&amp;height=300&amp;START_MAXIMIZED=FALSE"}</definedName>
    <definedName name="_2086__FDSAUDITLINK__" localSheetId="11" hidden="1">{"fdsup://IBCentral/FAT Viewer?action=UPDATE&amp;creator=factset&amp;DOC_NAME=fat:reuters_annual_source_window.fat&amp;display_string=Audit&amp;DYN_ARGS=TRUE&amp;VAR:ID1=18683K10&amp;VAR:RCODE=SCEX&amp;VAR:SDATE=20051299&amp;VAR:FREQ=Y&amp;VAR:RELITEM=RP&amp;VAR:CURRENCY=&amp;VAR:CURRSOURCE=EXSHARE&amp;V","AR:NATFREQ=ANNUAL&amp;VAR:RFIELD=FINALIZED&amp;VAR:DB_TYPE=&amp;VAR:UNITS=M&amp;window=popup&amp;width=450&amp;height=300&amp;START_MAXIMIZED=FALSE"}</definedName>
    <definedName name="_2086__FDSAUDITLINK__" hidden="1">{"fdsup://IBCentral/FAT Viewer?action=UPDATE&amp;creator=factset&amp;DOC_NAME=fat:reuters_annual_source_window.fat&amp;display_string=Audit&amp;DYN_ARGS=TRUE&amp;VAR:ID1=18683K10&amp;VAR:RCODE=SCEX&amp;VAR:SDATE=20051299&amp;VAR:FREQ=Y&amp;VAR:RELITEM=RP&amp;VAR:CURRENCY=&amp;VAR:CURRSOURCE=EXSHARE&amp;V","AR:NATFREQ=ANNUAL&amp;VAR:RFIELD=FINALIZED&amp;VAR:DB_TYPE=&amp;VAR:UNITS=M&amp;window=popup&amp;width=450&amp;height=300&amp;START_MAXIMIZED=FALSE"}</definedName>
    <definedName name="_209___________________123Graph_FCHART_4" hidden="1">#REF!</definedName>
    <definedName name="_209________________123Graph_FCHART_3" hidden="1">#REF!</definedName>
    <definedName name="_209____123Graph_FCHART_2" hidden="1">#REF!</definedName>
    <definedName name="_209____123Graph_FCHART_3" hidden="1">#REF!</definedName>
    <definedName name="_209__123Graph_ECHART_4" hidden="1">#REF!</definedName>
    <definedName name="_209__FDSAUDITLINK__" localSheetId="4"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 localSheetId="1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_1" localSheetId="4"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_1" localSheetId="1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_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1_____________________123Graph_BCHART_18" hidden="1">#REF!</definedName>
    <definedName name="_21__________________123Graph_BCHART_18" hidden="1">#REF!</definedName>
    <definedName name="_21______123Graph_BCHART_17" hidden="1">#REF!</definedName>
    <definedName name="_21______123Graph_BCHART_18" hidden="1">#REF!</definedName>
    <definedName name="_21____123Graph_XCHART_1" hidden="1">#REF!</definedName>
    <definedName name="_21___123Graph_FCHART_2" hidden="1">#REF!</definedName>
    <definedName name="_21__123Graph_ACHART_2" hidden="1">#REF!</definedName>
    <definedName name="_21__123Graph_BCHART_1" hidden="1">#REF!</definedName>
    <definedName name="_21__123Graph_BCHART_18" hidden="1">#REF!</definedName>
    <definedName name="_21__123Graph_BChart_2" hidden="1">#REF!</definedName>
    <definedName name="_21__123Graph_BCHART_3" localSheetId="2" hidden="1">#REF!</definedName>
    <definedName name="_21__123Graph_BCHART_3" localSheetId="1" hidden="1">#REF!</definedName>
    <definedName name="_21__123Graph_BCHART_3" localSheetId="19" hidden="1">#REF!</definedName>
    <definedName name="_21__123Graph_BCHART_3" localSheetId="18" hidden="1">#REF!</definedName>
    <definedName name="_21__123Graph_BCHART_3" hidden="1">#REF!</definedName>
    <definedName name="_21__123Graph_BCHART_4" hidden="1">#REF!</definedName>
    <definedName name="_21__123Graph_BCHART_6" hidden="1">#REF!</definedName>
    <definedName name="_21__123Graph_CCHART_17" hidden="1">#REF!</definedName>
    <definedName name="_21__123Graph_DCONTRACT_BY_B_U" hidden="1">#REF!</definedName>
    <definedName name="_21__123Graph_DWAGES_BY_B_U" hidden="1">#REF!</definedName>
    <definedName name="_21__123Graph_FCHART_2" hidden="1">#REF!</definedName>
    <definedName name="_21__123Graph_FO_MPRICE" hidden="1">#REF!</definedName>
    <definedName name="_21__123Graph_LBL_BCHART_1" hidden="1">#REF!</definedName>
    <definedName name="_21__123Graph_LBL_CCHART_3" localSheetId="2" hidden="1">#REF!</definedName>
    <definedName name="_21__123Graph_LBL_CCHART_3" localSheetId="19" hidden="1">#REF!</definedName>
    <definedName name="_21__123Graph_LBL_CCHART_3" localSheetId="18" hidden="1">#REF!</definedName>
    <definedName name="_21__123Graph_LBL_CCHART_3" hidden="1">#REF!</definedName>
    <definedName name="_21__123Graph_XCHART_1" hidden="1">#REF!</definedName>
    <definedName name="_21__123Graph_XCHART_4" hidden="1">#REF!</definedName>
    <definedName name="_21__123Graph_XCHART_5" hidden="1">#REF!</definedName>
    <definedName name="_21__123Graph_XCHART_6" hidden="1">#REF!</definedName>
    <definedName name="_21__FDSAUDITLINK__" localSheetId="4"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 localSheetId="15" hidden="1">{"fdsup://directions/FAT Viewer?action=UPDATE&amp;creator=factset&amp;DYN_ARGS=TRUE&amp;DOC_NAME=FAT:FQL_AUDITING_CLIENT_TEMPLATE.FAT&amp;display_string=Audit&amp;VAR:KEY=MROZSPIJQP&amp;VAR:QUERY=RkZfREVCVChBTk4sMCwsLFJGKQ==&amp;WINDOW=FIRST_POPUP&amp;HEIGHT=450&amp;WIDTH=450&amp;START_MAXIMIZED=","FALSE&amp;VAR:CALENDAR=US&amp;VAR:SYMBOL=634922&amp;VAR:INDEX=0"}</definedName>
    <definedName name="_21__FDSAUDITLINK__" localSheetId="11" hidden="1">{"fdsup://directions/FAT Viewer?action=UPDATE&amp;creator=factset&amp;DYN_ARGS=TRUE&amp;DOC_NAME=FAT:FQL_AUDITING_CLIENT_TEMPLATE.FAT&amp;display_string=Audit&amp;VAR:KEY=MROZSPIJQP&amp;VAR:QUERY=RkZfREVCVChBTk4sMCwsLFJGKQ==&amp;WINDOW=FIRST_POPUP&amp;HEIGHT=450&amp;WIDTH=450&amp;START_MAXIMIZED=","FALSE&amp;VAR:CALENDAR=US&amp;VAR:SYMBOL=634922&amp;VAR:INDEX=0"}</definedName>
    <definedName name="_21__FDSAUDITLINK__" hidden="1">{"fdsup://directions/FAT Viewer?action=UPDATE&amp;creator=factset&amp;DYN_ARGS=TRUE&amp;DOC_NAME=FAT:FQL_AUDITING_CLIENT_TEMPLATE.FAT&amp;display_string=Audit&amp;VAR:KEY=MROZSPIJQP&amp;VAR:QUERY=RkZfREVCVChBTk4sMCwsLFJGKQ==&amp;WINDOW=FIRST_POPUP&amp;HEIGHT=450&amp;WIDTH=450&amp;START_MAXIMIZED=","FALSE&amp;VAR:CALENDAR=US&amp;VAR:SYMBOL=634922&amp;VAR:INDEX=0"}</definedName>
    <definedName name="_21__FDSAUDITLINK___1" localSheetId="4"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_1" localSheetId="11"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_1"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0__123Grap" localSheetId="19" hidden="1">#REF!</definedName>
    <definedName name="_21_0__123Grap" hidden="1">#REF!</definedName>
    <definedName name="_21_7__1_WEBI_Table" hidden="1">#REF!</definedName>
    <definedName name="_210___________________123Graph_FCHART_6" hidden="1">#REF!</definedName>
    <definedName name="_210________________123Graph_FCHART_4" hidden="1">#REF!</definedName>
    <definedName name="_210_____123Graph_XCHART_15" hidden="1">#REF!</definedName>
    <definedName name="_210____123Graph_FCHART_3" hidden="1">#REF!</definedName>
    <definedName name="_210____123Graph_FCHART_4" hidden="1">#REF!</definedName>
    <definedName name="_210__FDSAUDITLINK__" localSheetId="4"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 localSheetId="1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_1" localSheetId="4"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_1" localSheetId="1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_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1___________________123Graph_FCHART_7" hidden="1">#REF!</definedName>
    <definedName name="_211________________123Graph_FCHART_6" hidden="1">#REF!</definedName>
    <definedName name="_211____123Graph_FCHART_4" hidden="1">#REF!</definedName>
    <definedName name="_211____123Graph_FCHART_6" hidden="1">#REF!</definedName>
    <definedName name="_211__FDSAUDITLINK__" localSheetId="4"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 localSheetId="1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_1" localSheetId="4"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_1" localSheetId="1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_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2___________________123Graph_FCHART_8" hidden="1">#REF!</definedName>
    <definedName name="_212________________123Graph_FCHART_7" hidden="1">#REF!</definedName>
    <definedName name="_212_____123Graph_XCHART_16" hidden="1">#REF!</definedName>
    <definedName name="_212____123Graph_FCHART_6" hidden="1">#REF!</definedName>
    <definedName name="_212____123Graph_FCHART_7" hidden="1">#REF!</definedName>
    <definedName name="_212__FDSAUDITLINK__" localSheetId="4"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 localSheetId="1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_1" localSheetId="4"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_1" localSheetId="1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_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3___________________123Graph_XCHART_1" hidden="1">#REF!</definedName>
    <definedName name="_213________________123Graph_FCHART_8" hidden="1">#REF!</definedName>
    <definedName name="_213____123Graph_FCHART_7" hidden="1">#REF!</definedName>
    <definedName name="_213____123Graph_FCHART_8" hidden="1">#REF!</definedName>
    <definedName name="_213__FDSAUDITLINK__" localSheetId="4"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 localSheetId="1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_1" localSheetId="4"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_1" localSheetId="1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_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4___________________123Graph_XCHART_10" hidden="1">#REF!</definedName>
    <definedName name="_214________________123Graph_XCHART_1" hidden="1">#REF!</definedName>
    <definedName name="_214_____123Graph_XCHART_17" hidden="1">#REF!</definedName>
    <definedName name="_214____123Graph_FCHART_8" hidden="1">#REF!</definedName>
    <definedName name="_214____123Graph_XCHART_1" hidden="1">#REF!</definedName>
    <definedName name="_214__FDSAUDITLINK__" localSheetId="4"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 localSheetId="1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_1" localSheetId="4"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_1" localSheetId="1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_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3__FDSAUDITLINK__" localSheetId="11" hidden="1">{"fdsup://IBCentral/FAT Viewer?action=UPDATE&amp;creator=factset&amp;DOC_NAME=fat:reuters_annual_source_window.fat&amp;display_string=Audit&amp;DYN_ARGS=TRUE&amp;VAR:ID1=02076X10&amp;VAR:RCODE=SCEX&amp;VAR:SDATE=20081299&amp;VAR:FREQ=Y&amp;VAR:RELITEM=RP&amp;VAR:CURRENCY=&amp;VAR:CURRSOURCE=EXSHARE&amp;V","AR:NATFREQ=ANNUAL&amp;VAR:RFIELD=FINALIZED&amp;VAR:DB_TYPE=&amp;VAR:UNITS=M&amp;window=popup&amp;width=450&amp;height=300&amp;START_MAXIMIZED=FALSE"}</definedName>
    <definedName name="_2143__FDSAUDITLINK__" hidden="1">{"fdsup://IBCentral/FAT Viewer?action=UPDATE&amp;creator=factset&amp;DOC_NAME=fat:reuters_annual_source_window.fat&amp;display_string=Audit&amp;DYN_ARGS=TRUE&amp;VAR:ID1=02076X10&amp;VAR:RCODE=SCEX&amp;VAR:SDATE=20081299&amp;VAR:FREQ=Y&amp;VAR:RELITEM=RP&amp;VAR:CURRENCY=&amp;VAR:CURRSOURCE=EXSHARE&amp;V","AR:NATFREQ=ANNUAL&amp;VAR:RFIELD=FINALIZED&amp;VAR:DB_TYPE=&amp;VAR:UNITS=M&amp;window=popup&amp;width=450&amp;height=300&amp;START_MAXIMIZED=FALSE"}</definedName>
    <definedName name="_2144__FDSAUDITLINK__" localSheetId="11" hidden="1">{"fdsup://IBCentral/FAT Viewer?action=UPDATE&amp;creator=factset&amp;DOC_NAME=fat:reuters_annual_source_window.fat&amp;display_string=Audit&amp;DYN_ARGS=TRUE&amp;VAR:ID1=02076X10&amp;VAR:RCODE=SCEX&amp;VAR:SDATE=20081299&amp;VAR:FREQ=Y&amp;VAR:RELITEM=RP&amp;VAR:CURRENCY=&amp;VAR:CURRSOURCE=EXSHARE&amp;V","AR:NATFREQ=ANNUAL&amp;VAR:RFIELD=FINALIZED&amp;VAR:DB_TYPE=&amp;VAR:UNITS=M&amp;window=popup&amp;width=450&amp;height=300&amp;START_MAXIMIZED=FALSE"}</definedName>
    <definedName name="_2144__FDSAUDITLINK__" hidden="1">{"fdsup://IBCentral/FAT Viewer?action=UPDATE&amp;creator=factset&amp;DOC_NAME=fat:reuters_annual_source_window.fat&amp;display_string=Audit&amp;DYN_ARGS=TRUE&amp;VAR:ID1=02076X10&amp;VAR:RCODE=SCEX&amp;VAR:SDATE=20081299&amp;VAR:FREQ=Y&amp;VAR:RELITEM=RP&amp;VAR:CURRENCY=&amp;VAR:CURRSOURCE=EXSHARE&amp;V","AR:NATFREQ=ANNUAL&amp;VAR:RFIELD=FINALIZED&amp;VAR:DB_TYPE=&amp;VAR:UNITS=M&amp;window=popup&amp;width=450&amp;height=300&amp;START_MAXIMIZED=FALSE"}</definedName>
    <definedName name="_2145__FDSAUDITLINK__" localSheetId="11" hidden="1">{"fdsup://IBCentral/FAT Viewer?action=UPDATE&amp;creator=factset&amp;DOC_NAME=fat:reuters_annual_source_window.fat&amp;display_string=Audit&amp;DYN_ARGS=TRUE&amp;VAR:ID1=02076X10&amp;VAR:RCODE=SCEX&amp;VAR:SDATE=20071299&amp;VAR:FREQ=Y&amp;VAR:RELITEM=RP&amp;VAR:CURRENCY=&amp;VAR:CURRSOURCE=EXSHARE&amp;V","AR:NATFREQ=ANNUAL&amp;VAR:RFIELD=FINALIZED&amp;VAR:DB_TYPE=&amp;VAR:UNITS=M&amp;window=popup&amp;width=450&amp;height=300&amp;START_MAXIMIZED=FALSE"}</definedName>
    <definedName name="_2145__FDSAUDITLINK__" hidden="1">{"fdsup://IBCentral/FAT Viewer?action=UPDATE&amp;creator=factset&amp;DOC_NAME=fat:reuters_annual_source_window.fat&amp;display_string=Audit&amp;DYN_ARGS=TRUE&amp;VAR:ID1=02076X10&amp;VAR:RCODE=SCEX&amp;VAR:SDATE=20071299&amp;VAR:FREQ=Y&amp;VAR:RELITEM=RP&amp;VAR:CURRENCY=&amp;VAR:CURRSOURCE=EXSHARE&amp;V","AR:NATFREQ=ANNUAL&amp;VAR:RFIELD=FINALIZED&amp;VAR:DB_TYPE=&amp;VAR:UNITS=M&amp;window=popup&amp;width=450&amp;height=300&amp;START_MAXIMIZED=FALSE"}</definedName>
    <definedName name="_2146__FDSAUDITLINK__" localSheetId="11" hidden="1">{"fdsup://IBCentral/FAT Viewer?action=UPDATE&amp;creator=factset&amp;DOC_NAME=fat:reuters_annual_source_window.fat&amp;display_string=Audit&amp;DYN_ARGS=TRUE&amp;VAR:ID1=02076X10&amp;VAR:RCODE=SCEX&amp;VAR:SDATE=20061299&amp;VAR:FREQ=Y&amp;VAR:RELITEM=RP&amp;VAR:CURRENCY=&amp;VAR:CURRSOURCE=EXSHARE&amp;V","AR:NATFREQ=ANNUAL&amp;VAR:RFIELD=FINALIZED&amp;VAR:DB_TYPE=&amp;VAR:UNITS=M&amp;window=popup&amp;width=450&amp;height=300&amp;START_MAXIMIZED=FALSE"}</definedName>
    <definedName name="_2146__FDSAUDITLINK__" hidden="1">{"fdsup://IBCentral/FAT Viewer?action=UPDATE&amp;creator=factset&amp;DOC_NAME=fat:reuters_annual_source_window.fat&amp;display_string=Audit&amp;DYN_ARGS=TRUE&amp;VAR:ID1=02076X10&amp;VAR:RCODE=SCEX&amp;VAR:SDATE=20061299&amp;VAR:FREQ=Y&amp;VAR:RELITEM=RP&amp;VAR:CURRENCY=&amp;VAR:CURRSOURCE=EXSHARE&amp;V","AR:NATFREQ=ANNUAL&amp;VAR:RFIELD=FINALIZED&amp;VAR:DB_TYPE=&amp;VAR:UNITS=M&amp;window=popup&amp;width=450&amp;height=300&amp;START_MAXIMIZED=FALSE"}</definedName>
    <definedName name="_2147__FDSAUDITLINK__" localSheetId="11" hidden="1">{"fdsup://IBCentral/FAT Viewer?action=UPDATE&amp;creator=factset&amp;DOC_NAME=fat:reuters_annual_source_window.fat&amp;display_string=Audit&amp;DYN_ARGS=TRUE&amp;VAR:ID1=02076X10&amp;VAR:RCODE=OTLO&amp;VAR:SDATE=20051299&amp;VAR:FREQ=Y&amp;VAR:RELITEM=RP&amp;VAR:CURRENCY=&amp;VAR:CURRSOURCE=EXSHARE&amp;V","AR:NATFREQ=ANNUAL&amp;VAR:RFIELD=FINALIZED&amp;VAR:DB_TYPE=&amp;VAR:UNITS=M&amp;window=popup&amp;width=450&amp;height=300&amp;START_MAXIMIZED=FALSE"}</definedName>
    <definedName name="_2147__FDSAUDITLINK__" hidden="1">{"fdsup://IBCentral/FAT Viewer?action=UPDATE&amp;creator=factset&amp;DOC_NAME=fat:reuters_annual_source_window.fat&amp;display_string=Audit&amp;DYN_ARGS=TRUE&amp;VAR:ID1=02076X10&amp;VAR:RCODE=OTLO&amp;VAR:SDATE=20051299&amp;VAR:FREQ=Y&amp;VAR:RELITEM=RP&amp;VAR:CURRENCY=&amp;VAR:CURRSOURCE=EXSHARE&amp;V","AR:NATFREQ=ANNUAL&amp;VAR:RFIELD=FINALIZED&amp;VAR:DB_TYPE=&amp;VAR:UNITS=M&amp;window=popup&amp;width=450&amp;height=300&amp;START_MAXIMIZED=FALSE"}</definedName>
    <definedName name="_2148__FDSAUDITLINK__" localSheetId="11" hidden="1">{"fdsup://IBCentral/FAT Viewer?action=UPDATE&amp;creator=factset&amp;DOC_NAME=fat:reuters_annual_source_window.fat&amp;display_string=Audit&amp;DYN_ARGS=TRUE&amp;VAR:ID1=02076X10&amp;VAR:RCODE=OTLO&amp;VAR:SDATE=20051299&amp;VAR:FREQ=Y&amp;VAR:RELITEM=RP&amp;VAR:CURRENCY=&amp;VAR:CURRSOURCE=EXSHARE&amp;V","AR:NATFREQ=ANNUAL&amp;VAR:RFIELD=FINALIZED&amp;VAR:DB_TYPE=&amp;VAR:UNITS=M&amp;window=popup&amp;width=450&amp;height=300&amp;START_MAXIMIZED=FALSE"}</definedName>
    <definedName name="_2148__FDSAUDITLINK__" hidden="1">{"fdsup://IBCentral/FAT Viewer?action=UPDATE&amp;creator=factset&amp;DOC_NAME=fat:reuters_annual_source_window.fat&amp;display_string=Audit&amp;DYN_ARGS=TRUE&amp;VAR:ID1=02076X10&amp;VAR:RCODE=OTLO&amp;VAR:SDATE=20051299&amp;VAR:FREQ=Y&amp;VAR:RELITEM=RP&amp;VAR:CURRENCY=&amp;VAR:CURRSOURCE=EXSHARE&amp;V","AR:NATFREQ=ANNUAL&amp;VAR:RFIELD=FINALIZED&amp;VAR:DB_TYPE=&amp;VAR:UNITS=M&amp;window=popup&amp;width=450&amp;height=300&amp;START_MAXIMIZED=FALSE"}</definedName>
    <definedName name="_2149__FDSAUDITLINK__" localSheetId="11" hidden="1">{"fdsup://IBCentral/FAT Viewer?action=UPDATE&amp;creator=factset&amp;DOC_NAME=fat:reuters_annual_source_window.fat&amp;display_string=Audit&amp;DYN_ARGS=TRUE&amp;VAR:ID1=02076X10&amp;VAR:RCODE=SCEX&amp;VAR:SDATE=20051299&amp;VAR:FREQ=Y&amp;VAR:RELITEM=RP&amp;VAR:CURRENCY=&amp;VAR:CURRSOURCE=EXSHARE&amp;V","AR:NATFREQ=ANNUAL&amp;VAR:RFIELD=FINALIZED&amp;VAR:DB_TYPE=&amp;VAR:UNITS=M&amp;window=popup&amp;width=450&amp;height=300&amp;START_MAXIMIZED=FALSE"}</definedName>
    <definedName name="_2149__FDSAUDITLINK__" hidden="1">{"fdsup://IBCentral/FAT Viewer?action=UPDATE&amp;creator=factset&amp;DOC_NAME=fat:reuters_annual_source_window.fat&amp;display_string=Audit&amp;DYN_ARGS=TRUE&amp;VAR:ID1=02076X10&amp;VAR:RCODE=SCEX&amp;VAR:SDATE=20051299&amp;VAR:FREQ=Y&amp;VAR:RELITEM=RP&amp;VAR:CURRENCY=&amp;VAR:CURRSOURCE=EXSHARE&amp;V","AR:NATFREQ=ANNUAL&amp;VAR:RFIELD=FINALIZED&amp;VAR:DB_TYPE=&amp;VAR:UNITS=M&amp;window=popup&amp;width=450&amp;height=300&amp;START_MAXIMIZED=FALSE"}</definedName>
    <definedName name="_215___________________123Graph_XCHART_11" hidden="1">#REF!</definedName>
    <definedName name="_215________________123Graph_XCHART_10" hidden="1">#REF!</definedName>
    <definedName name="_215____123Graph_XCHART_1" hidden="1">#REF!</definedName>
    <definedName name="_215____123Graph_XCHART_10" hidden="1">#REF!</definedName>
    <definedName name="_215__FDSAUDITLINK__" localSheetId="4"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 localSheetId="1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_1" localSheetId="4"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_1" localSheetId="1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_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0__FDSAUDITLINK__" localSheetId="11" hidden="1">{"fdsup://IBCentral/FAT Viewer?action=UPDATE&amp;creator=factset&amp;DOC_NAME=fat:reuters_annual_source_window.fat&amp;display_string=Audit&amp;DYN_ARGS=TRUE&amp;VAR:ID1=03938010&amp;VAR:RCODE=SCEX&amp;VAR:SDATE=20051299&amp;VAR:FREQ=Y&amp;VAR:RELITEM=RP&amp;VAR:CURRENCY=&amp;VAR:CURRSOURCE=EXSHARE&amp;V","AR:NATFREQ=ANNUAL&amp;VAR:RFIELD=FINALIZED&amp;VAR:DB_TYPE=&amp;VAR:UNITS=M&amp;window=popup&amp;width=450&amp;height=300&amp;START_MAXIMIZED=FALSE"}</definedName>
    <definedName name="_2150__FDSAUDITLINK__" hidden="1">{"fdsup://IBCentral/FAT Viewer?action=UPDATE&amp;creator=factset&amp;DOC_NAME=fat:reuters_annual_source_window.fat&amp;display_string=Audit&amp;DYN_ARGS=TRUE&amp;VAR:ID1=03938010&amp;VAR:RCODE=SCEX&amp;VAR:SDATE=20051299&amp;VAR:FREQ=Y&amp;VAR:RELITEM=RP&amp;VAR:CURRENCY=&amp;VAR:CURRSOURCE=EXSHARE&amp;V","AR:NATFREQ=ANNUAL&amp;VAR:RFIELD=FINALIZED&amp;VAR:DB_TYPE=&amp;VAR:UNITS=M&amp;window=popup&amp;width=450&amp;height=300&amp;START_MAXIMIZED=FALSE"}</definedName>
    <definedName name="_2151__FDSAUDITLINK__" localSheetId="11" hidden="1">{"fdsup://IBCentral/FAT Viewer?action=UPDATE&amp;creator=factset&amp;DOC_NAME=fat:reuters_annual_source_window.fat&amp;display_string=Audit&amp;DYN_ARGS=TRUE&amp;VAR:ID1=03938010&amp;VAR:RCODE=SCEX&amp;VAR:SDATE=20051299&amp;VAR:FREQ=Y&amp;VAR:RELITEM=RP&amp;VAR:CURRENCY=&amp;VAR:CURRSOURCE=EXSHARE&amp;V","AR:NATFREQ=ANNUAL&amp;VAR:RFIELD=FINALIZED&amp;VAR:DB_TYPE=&amp;VAR:UNITS=M&amp;window=popup&amp;width=450&amp;height=300&amp;START_MAXIMIZED=FALSE"}</definedName>
    <definedName name="_2151__FDSAUDITLINK__" hidden="1">{"fdsup://IBCentral/FAT Viewer?action=UPDATE&amp;creator=factset&amp;DOC_NAME=fat:reuters_annual_source_window.fat&amp;display_string=Audit&amp;DYN_ARGS=TRUE&amp;VAR:ID1=03938010&amp;VAR:RCODE=SCEX&amp;VAR:SDATE=20051299&amp;VAR:FREQ=Y&amp;VAR:RELITEM=RP&amp;VAR:CURRENCY=&amp;VAR:CURRSOURCE=EXSHARE&amp;V","AR:NATFREQ=ANNUAL&amp;VAR:RFIELD=FINALIZED&amp;VAR:DB_TYPE=&amp;VAR:UNITS=M&amp;window=popup&amp;width=450&amp;height=300&amp;START_MAXIMIZED=FALSE"}</definedName>
    <definedName name="_2152__FDSAUDITLINK__" localSheetId="11"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2152__FDSAUDITLINK__"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216___________________123Graph_XCHART_12" hidden="1">#REF!</definedName>
    <definedName name="_216________________123Graph_XCHART_11" hidden="1">#REF!</definedName>
    <definedName name="_216_____123Graph_XCHART_18" hidden="1">#REF!</definedName>
    <definedName name="_216____123Graph_XCHART_10" hidden="1">#REF!</definedName>
    <definedName name="_216____123Graph_XCHART_11" hidden="1">#REF!</definedName>
    <definedName name="_216__FDSAUDITLINK__" localSheetId="4"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 localSheetId="11"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_1" localSheetId="4"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_1" localSheetId="11"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_1"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7___________________123Graph_XCHART_13" hidden="1">#REF!</definedName>
    <definedName name="_217________________123Graph_XCHART_12" hidden="1">#REF!</definedName>
    <definedName name="_217____123Graph_XCHART_11" hidden="1">#REF!</definedName>
    <definedName name="_217____123Graph_XCHART_12" hidden="1">#REF!</definedName>
    <definedName name="_217__FDSAUDITLINK__" localSheetId="4"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 localSheetId="11"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_1" localSheetId="4"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_1" localSheetId="11"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_1"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8___________________123Graph_XCHART_14" hidden="1">#REF!</definedName>
    <definedName name="_218________________123Graph_XCHART_13" hidden="1">#REF!</definedName>
    <definedName name="_218_____123Graph_XCHART_2" hidden="1">#REF!</definedName>
    <definedName name="_218____123Graph_XCHART_12" hidden="1">#REF!</definedName>
    <definedName name="_218____123Graph_XCHART_13" hidden="1">#REF!</definedName>
    <definedName name="_218__FDSAUDITLINK__" localSheetId="4"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 localSheetId="11"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_1" localSheetId="4"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_1" localSheetId="11"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_1"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9___________________123Graph_XCHART_15" hidden="1">#REF!</definedName>
    <definedName name="_219________________123Graph_XCHART_14" hidden="1">#REF!</definedName>
    <definedName name="_219____123Graph_XCHART_13" hidden="1">#REF!</definedName>
    <definedName name="_219____123Graph_XCHART_14" hidden="1">#REF!</definedName>
    <definedName name="_219__FDSAUDITLINK__" localSheetId="4"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 localSheetId="11"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_1" localSheetId="4"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_1" localSheetId="11"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_1"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2_._0SUP" localSheetId="19">#REF!</definedName>
    <definedName name="_22_._0SUP">#REF!</definedName>
    <definedName name="_22_____________________123Graph_BCHART_2" hidden="1">#REF!</definedName>
    <definedName name="_22__________________123Graph_BCHART_2" hidden="1">#REF!</definedName>
    <definedName name="_22______123Graph_BCHART_18" hidden="1">#REF!</definedName>
    <definedName name="_22______123Graph_BCHART_2" hidden="1">#REF!</definedName>
    <definedName name="_22___123Graph_CCHART_8" hidden="1">#REF!</definedName>
    <definedName name="_22___123Graph_FCHART_3" hidden="1">#REF!</definedName>
    <definedName name="_22__123Graph_A_Chart_1A" hidden="1">#REF!</definedName>
    <definedName name="_22__123Graph_ACHART_2" hidden="1">#REF!</definedName>
    <definedName name="_22__123Graph_ACHART_3" hidden="1">#REF!</definedName>
    <definedName name="_22__123Graph_BCHART_2" hidden="1">#REF!</definedName>
    <definedName name="_22__123Graph_BCHART_5" hidden="1">#N/A</definedName>
    <definedName name="_22__123Graph_BCHART_7" hidden="1">#REF!</definedName>
    <definedName name="_22__123Graph_CCHART_1" localSheetId="19" hidden="1">#REF!</definedName>
    <definedName name="_22__123Graph_CCHART_1" hidden="1">#REF!</definedName>
    <definedName name="_22__123Graph_CCHART_8" hidden="1">#REF!</definedName>
    <definedName name="_22__123Graph_DQRE_S_BY_CO." hidden="1">#REF!</definedName>
    <definedName name="_22__123Graph_ECONTRACT_BY_B_U" hidden="1">#REF!</definedName>
    <definedName name="_22__123Graph_FCHART_3" hidden="1">#REF!</definedName>
    <definedName name="_22__123Graph_FOP75_25PRICE" hidden="1">#REF!</definedName>
    <definedName name="_22__123Graph_LBL_AGRAFICO_20" hidden="1">#REF!</definedName>
    <definedName name="_22__123Graph_LBL_BCHART_2" hidden="1">#REF!</definedName>
    <definedName name="_22__123Graph_LBL_DCHART_1" hidden="1">#REF!</definedName>
    <definedName name="_22__123Graph_XCHART_10" hidden="1">#REF!</definedName>
    <definedName name="_22__123Graph_XCHART_6" hidden="1">#REF!</definedName>
    <definedName name="_22__123Graph_XCHART_8" hidden="1">#REF!</definedName>
    <definedName name="_22__FDSAUDITLINK__" localSheetId="4"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 localSheetId="11"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_1" localSheetId="4"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_1" localSheetId="11"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_1"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0_0__123Grap" localSheetId="19" hidden="1">#REF!</definedName>
    <definedName name="_22_0_0__123Grap" hidden="1">#REF!</definedName>
    <definedName name="_22_0_S" hidden="1">#REF!</definedName>
    <definedName name="_220___________________123Graph_XCHART_16" hidden="1">#REF!</definedName>
    <definedName name="_220________________123Graph_XCHART_15" hidden="1">#REF!</definedName>
    <definedName name="_220_____123Graph_XCHART_3" hidden="1">#REF!</definedName>
    <definedName name="_220____123Graph_XCHART_14" hidden="1">#REF!</definedName>
    <definedName name="_220____123Graph_XCHART_15" hidden="1">#REF!</definedName>
    <definedName name="_220__123Graph_ECHART_5" hidden="1">#REF!</definedName>
    <definedName name="_220__123Graph_LBL_AGRAFICO_20" hidden="1">#REF!</definedName>
    <definedName name="_220__FDSAUDITLINK__" localSheetId="4"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 localSheetId="11"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_1" localSheetId="4"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_1" localSheetId="11"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_1"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1___________________123Graph_XCHART_17" hidden="1">#REF!</definedName>
    <definedName name="_221________________123Graph_XCHART_16" hidden="1">#REF!</definedName>
    <definedName name="_221____123Graph_XCHART_15" hidden="1">#REF!</definedName>
    <definedName name="_221____123Graph_XCHART_16" hidden="1">#REF!</definedName>
    <definedName name="_221__FDSAUDITLINK__" localSheetId="4"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 localSheetId="1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_1" localSheetId="4"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_1" localSheetId="1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_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2___________________123Graph_XCHART_18" hidden="1">#REF!</definedName>
    <definedName name="_222________________123Graph_XCHART_17" hidden="1">#REF!</definedName>
    <definedName name="_222_____123Graph_XCHART_4" hidden="1">#REF!</definedName>
    <definedName name="_222____123Graph_XCHART_16" hidden="1">#REF!</definedName>
    <definedName name="_222____123Graph_XCHART_17" hidden="1">#REF!</definedName>
    <definedName name="_222__FDSAUDITLINK__" localSheetId="4"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 localSheetId="1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_1" localSheetId="4"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_1" localSheetId="1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_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3___________________123Graph_XCHART_2" hidden="1">#REF!</definedName>
    <definedName name="_223________________123Graph_XCHART_18" hidden="1">#REF!</definedName>
    <definedName name="_223____123Graph_XCHART_17" hidden="1">#REF!</definedName>
    <definedName name="_223____123Graph_XCHART_18" hidden="1">#REF!</definedName>
    <definedName name="_223__FDSAUDITLINK__" localSheetId="4"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 localSheetId="1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_1" localSheetId="4"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_1" localSheetId="1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_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4___________________123Graph_XCHART_3" hidden="1">#REF!</definedName>
    <definedName name="_224________________123Graph_XCHART_2" hidden="1">#REF!</definedName>
    <definedName name="_224_____123Graph_XCHART_5" hidden="1">#REF!</definedName>
    <definedName name="_224____123Graph_XCHART_18" hidden="1">#REF!</definedName>
    <definedName name="_224____123Graph_XCHART_2" hidden="1">#REF!</definedName>
    <definedName name="_224__FDSAUDITLINK__" localSheetId="4"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 localSheetId="1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_1" localSheetId="4"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_1" localSheetId="1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_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5___________________123Graph_XCHART_4" hidden="1">#REF!</definedName>
    <definedName name="_225________________123Graph_XCHART_3" hidden="1">#REF!</definedName>
    <definedName name="_225____123Graph_XCHART_2" hidden="1">#REF!</definedName>
    <definedName name="_225____123Graph_XCHART_3" hidden="1">#REF!</definedName>
    <definedName name="_225__FDSAUDITLINK__" localSheetId="4"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 localSheetId="1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_1" localSheetId="4"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_1" localSheetId="1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_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6___________________123Graph_XCHART_5" hidden="1">#REF!</definedName>
    <definedName name="_226________________123Graph_XCHART_4" hidden="1">#REF!</definedName>
    <definedName name="_226_____123Graph_XCHART_6" hidden="1">#REF!</definedName>
    <definedName name="_226____123Graph_XCHART_3" hidden="1">#REF!</definedName>
    <definedName name="_226____123Graph_XCHART_4" hidden="1">#REF!</definedName>
    <definedName name="_226__FDSAUDITLINK__" localSheetId="4"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 localSheetId="11"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_1" localSheetId="4"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_1" localSheetId="11"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_1"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7___________________123Graph_XCHART_6" hidden="1">#REF!</definedName>
    <definedName name="_227________________123Graph_XCHART_5" hidden="1">#REF!</definedName>
    <definedName name="_227____123Graph_XCHART_4" hidden="1">#REF!</definedName>
    <definedName name="_227____123Graph_XCHART_5" hidden="1">#REF!</definedName>
    <definedName name="_227__FDSAUDITLINK__" localSheetId="4"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 localSheetId="11"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_1" localSheetId="4"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_1" localSheetId="11"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_1"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8___________________123Graph_XCHART_7" hidden="1">#REF!</definedName>
    <definedName name="_228________________123Graph_XCHART_6" hidden="1">#REF!</definedName>
    <definedName name="_228_____123Graph_XCHART_7" hidden="1">#REF!</definedName>
    <definedName name="_228____123Graph_XCHART_5" hidden="1">#REF!</definedName>
    <definedName name="_228____123Graph_XCHART_6" hidden="1">#REF!</definedName>
    <definedName name="_228__FDSAUDITLINK__" localSheetId="4"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 localSheetId="11"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_1" localSheetId="4"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_1" localSheetId="11"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_1"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9___________________123Graph_XCHART_8" hidden="1">#REF!</definedName>
    <definedName name="_229________________123Graph_XCHART_7" hidden="1">#REF!</definedName>
    <definedName name="_229____123Graph_XCHART_6" hidden="1">#REF!</definedName>
    <definedName name="_229____123Graph_XCHART_7" hidden="1">#REF!</definedName>
    <definedName name="_229__FDSAUDITLINK__" localSheetId="4"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 localSheetId="11"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_1" localSheetId="4"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_1" localSheetId="11"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_1"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B">#REF!</definedName>
    <definedName name="_22S" hidden="1">#REF!</definedName>
    <definedName name="_23" localSheetId="11" hidden="1">{"COUNT",#N/A,FALSE,"AB"}</definedName>
    <definedName name="_23" hidden="1">{"COUNT",#N/A,FALSE,"AB"}</definedName>
    <definedName name="_23_____________________123Graph_BCHART_3" hidden="1">#REF!</definedName>
    <definedName name="_23__________________123Graph_BCHART_3" hidden="1">#REF!</definedName>
    <definedName name="_23______123Graph_BCHART_2" hidden="1">#REF!</definedName>
    <definedName name="_23______123Graph_BCHART_3" hidden="1">#REF!</definedName>
    <definedName name="_23____123Graph_XCHART_2" hidden="1">#REF!</definedName>
    <definedName name="_23___123Graph_FCHART_4" hidden="1">#REF!</definedName>
    <definedName name="_23__123Graph_AChart_1" hidden="1">#REF!</definedName>
    <definedName name="_23__123Graph_BCHART_20" hidden="1">#REF!</definedName>
    <definedName name="_23__123Graph_BCHART_3" hidden="1">#REF!</definedName>
    <definedName name="_23__123Graph_CCHART_10" localSheetId="4" hidden="1">#REF!</definedName>
    <definedName name="_23__123Graph_CCHART_10" localSheetId="15" hidden="1">#REF!</definedName>
    <definedName name="_23__123Graph_CCHART_10" hidden="1">#REF!</definedName>
    <definedName name="_23__123Graph_CCHART_2" localSheetId="19" hidden="1">#REF!</definedName>
    <definedName name="_23__123Graph_CCHART_2" hidden="1">#REF!</definedName>
    <definedName name="_23__123Graph_DSUPPLIES_BY_B_U" hidden="1">#REF!</definedName>
    <definedName name="_23__123Graph_EQRE_S_BY_CO." hidden="1">#REF!</definedName>
    <definedName name="_23__123Graph_FCHART_4" hidden="1">#REF!</definedName>
    <definedName name="_23__123Graph_FOP75_25RETURN" hidden="1">#REF!</definedName>
    <definedName name="_23__123Graph_LBL_ACHART_2" hidden="1">#REF!</definedName>
    <definedName name="_23__123Graph_LBL_BCHART_3" hidden="1">#REF!</definedName>
    <definedName name="_23__123Graph_XCHART_1" hidden="1">#REF!</definedName>
    <definedName name="_23__123Graph_XCHART_15" hidden="1">#REF!</definedName>
    <definedName name="_23__FDSAUDITLINK__" localSheetId="4"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 localSheetId="11"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_1" localSheetId="4"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_1" localSheetId="11"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_1"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0_0SUP" localSheetId="19">#REF!</definedName>
    <definedName name="_23_0_0SUP">#REF!</definedName>
    <definedName name="_23_0_Table2_" hidden="1">#REF!</definedName>
    <definedName name="_230___________________123Graph_XCHART_9" hidden="1">#REF!</definedName>
    <definedName name="_230________________123Graph_XCHART_8" hidden="1">#REF!</definedName>
    <definedName name="_230_____123Graph_XCHART_8" hidden="1">#REF!</definedName>
    <definedName name="_230____123Graph_XCHART_7" hidden="1">#REF!</definedName>
    <definedName name="_230____123Graph_XCHART_8" hidden="1">#REF!</definedName>
    <definedName name="_230__FDSAUDITLINK__" localSheetId="4"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 localSheetId="11"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_1" localSheetId="4"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_1" localSheetId="11"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_1"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1__________________123Graph_ACHART_1" hidden="1">#REF!</definedName>
    <definedName name="_231________________123Graph_XCHART_9" hidden="1">#REF!</definedName>
    <definedName name="_231____123Graph_XCHART_8" hidden="1">#REF!</definedName>
    <definedName name="_231____123Graph_XCHART_9" hidden="1">#REF!</definedName>
    <definedName name="_231__123Graph_FCHART_2" hidden="1">#REF!</definedName>
    <definedName name="_231__FDSAUDITLINK__" localSheetId="4"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 localSheetId="11"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_1" localSheetId="4"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_1" localSheetId="11"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_1"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2__________________123Graph_ACHART_10" hidden="1">#REF!</definedName>
    <definedName name="_232_______________123Graph_ACHART_1" hidden="1">#REF!</definedName>
    <definedName name="_232_____123Graph_XCHART_9" hidden="1">#REF!</definedName>
    <definedName name="_232____123Graph_XCHART_9" hidden="1">#REF!</definedName>
    <definedName name="_232___123Graph_ACHART_1" hidden="1">#REF!</definedName>
    <definedName name="_232__FDSAUDITLINK__" localSheetId="4"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 localSheetId="11"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_1" localSheetId="4"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_1" localSheetId="11"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_1"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3__________________123Graph_ACHART_11" hidden="1">#REF!</definedName>
    <definedName name="_233_______________123Graph_ACHART_10" hidden="1">#REF!</definedName>
    <definedName name="_233____123Graph_ACHART_1" hidden="1">#REF!</definedName>
    <definedName name="_233___123Graph_ACHART_1" hidden="1">#REF!</definedName>
    <definedName name="_233___123Graph_ACHART_10" hidden="1">#REF!</definedName>
    <definedName name="_233__FDSAUDITLINK__" localSheetId="4"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 localSheetId="11"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_1" localSheetId="4"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_1" localSheetId="11"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_1"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4__________________123Graph_ACHART_12" hidden="1">#REF!</definedName>
    <definedName name="_234_______________123Graph_ACHART_11" hidden="1">#REF!</definedName>
    <definedName name="_234____123Graph_ACHART_10" hidden="1">#REF!</definedName>
    <definedName name="_234___123Graph_ACHART_10" hidden="1">#REF!</definedName>
    <definedName name="_234___123Graph_ACHART_11" hidden="1">#REF!</definedName>
    <definedName name="_234__FDSAUDITLINK__" localSheetId="4"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 localSheetId="11"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_1" localSheetId="4"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_1" localSheetId="11"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_1"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x" hidden="1">#REF!</definedName>
    <definedName name="_235__________________123Graph_ACHART_13" hidden="1">#REF!</definedName>
    <definedName name="_235_______________123Graph_ACHART_12" hidden="1">#REF!</definedName>
    <definedName name="_235____123Graph_ACHART_11" hidden="1">#REF!</definedName>
    <definedName name="_235___123Graph_ACHART_11" hidden="1">#REF!</definedName>
    <definedName name="_235___123Graph_ACHART_12" hidden="1">#REF!</definedName>
    <definedName name="_235__FDSAUDITLINK__" localSheetId="4"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 localSheetId="11"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_1" localSheetId="4"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_1" localSheetId="11"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_1"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6__________________123Graph_ACHART_14" hidden="1">#REF!</definedName>
    <definedName name="_236_______________123Graph_ACHART_13" hidden="1">#REF!</definedName>
    <definedName name="_236____123Graph_ACHART_12" hidden="1">#REF!</definedName>
    <definedName name="_236___123Graph_ACHART_12" hidden="1">#REF!</definedName>
    <definedName name="_236___123Graph_ACHART_13" hidden="1">#REF!</definedName>
    <definedName name="_236__FDSAUDITLINK__" localSheetId="4"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localSheetId="1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_1" localSheetId="4"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_1" localSheetId="1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_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7__________________123Graph_ACHART_15" hidden="1">#REF!</definedName>
    <definedName name="_237_______________123Graph_ACHART_14" hidden="1">#REF!</definedName>
    <definedName name="_237____123Graph_ACHART_13" hidden="1">#REF!</definedName>
    <definedName name="_237___123Graph_ACHART_13" hidden="1">#REF!</definedName>
    <definedName name="_237___123Graph_ACHART_14" hidden="1">#REF!</definedName>
    <definedName name="_237__FDSAUDITLINK__" localSheetId="4"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 localSheetId="1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_1" localSheetId="4"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_1" localSheetId="1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_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8__________________123Graph_ACHART_16" hidden="1">#REF!</definedName>
    <definedName name="_238_______________123Graph_ACHART_15" hidden="1">#REF!</definedName>
    <definedName name="_238____123Graph_ACHART_14" hidden="1">#REF!</definedName>
    <definedName name="_238___123Graph_ACHART_14" hidden="1">#REF!</definedName>
    <definedName name="_238___123Graph_ACHART_15" hidden="1">#REF!</definedName>
    <definedName name="_238__FDSAUDITLINK__" localSheetId="4"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 localSheetId="1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_1" localSheetId="4"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_1" localSheetId="1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_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9__________________123Graph_ACHART_17" hidden="1">#REF!</definedName>
    <definedName name="_239_______________123Graph_ACHART_16" hidden="1">#REF!</definedName>
    <definedName name="_239____123Graph_ACHART_15" hidden="1">#REF!</definedName>
    <definedName name="_239___123Graph_ACHART_15" hidden="1">#REF!</definedName>
    <definedName name="_239___123Graph_ACHART_16" hidden="1">#REF!</definedName>
    <definedName name="_239__FDSAUDITLINK__" localSheetId="4"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 localSheetId="1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_1" localSheetId="4"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_1" localSheetId="1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_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4_____________________123Graph_BCHART_4" hidden="1">#REF!</definedName>
    <definedName name="_24__________________123Graph_BCHART_4" hidden="1">#REF!</definedName>
    <definedName name="_24______123Graph_BCHART_3" hidden="1">#REF!</definedName>
    <definedName name="_24______123Graph_BCHART_4" hidden="1">#REF!</definedName>
    <definedName name="_24___123Graph_DCHART_1" hidden="1">#REF!</definedName>
    <definedName name="_24___123Graph_FCHART_5" hidden="1">#REF!</definedName>
    <definedName name="_24___123Graph_LBL_ACHART_1" hidden="1">#REF!</definedName>
    <definedName name="_24__123Graph_AChart_2" hidden="1">#REF!</definedName>
    <definedName name="_24__123Graph_ACHART_3" hidden="1">#REF!</definedName>
    <definedName name="_24__123Graph_ACHART_8" hidden="1">#REF!</definedName>
    <definedName name="_24__123Graph_BCHART_4" hidden="1">#REF!</definedName>
    <definedName name="_24__123Graph_BCHART_8" hidden="1">#REF!</definedName>
    <definedName name="_24__123Graph_CCHART_13" localSheetId="4" hidden="1">#REF!</definedName>
    <definedName name="_24__123Graph_CCHART_13" localSheetId="15" hidden="1">#REF!</definedName>
    <definedName name="_24__123Graph_CCHART_13" hidden="1">#REF!</definedName>
    <definedName name="_24__123Graph_CCHART_3" hidden="1">#REF!</definedName>
    <definedName name="_24__123Graph_DCHART_1" hidden="1">#N/A</definedName>
    <definedName name="_24__123Graph_DWAGES_BY_B_U" hidden="1">#REF!</definedName>
    <definedName name="_24__123Graph_ESUPPLIES_BY_B_U" hidden="1">#REF!</definedName>
    <definedName name="_24__123Graph_FCHART_5" hidden="1">#REF!</definedName>
    <definedName name="_24__123Graph_LBL_BGRAFICO_20" hidden="1">#REF!</definedName>
    <definedName name="_24__123Graph_XCHART_1" hidden="1">#REF!</definedName>
    <definedName name="_24__123Graph_XCHART_17" hidden="1">#REF!</definedName>
    <definedName name="_24__123Graph_XCHART_3" hidden="1">#REF!</definedName>
    <definedName name="_24__FDSAUDITLINK__" localSheetId="4"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 localSheetId="11"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_1" localSheetId="4"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_1" localSheetId="11"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_1"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0__123Graph_ACHAR" hidden="1">#REF!</definedName>
    <definedName name="_24_0_0Cwvu.GREY_A" hidden="1">#REF!</definedName>
    <definedName name="_24_0_Table2_" hidden="1">#REF!</definedName>
    <definedName name="_24_0Q" localSheetId="19">#REF!</definedName>
    <definedName name="_24_0Q">#REF!</definedName>
    <definedName name="_24_0SUP" localSheetId="19">#REF!</definedName>
    <definedName name="_24_0SUP">#REF!</definedName>
    <definedName name="_240__________________123Graph_ACHART_18" hidden="1">#REF!</definedName>
    <definedName name="_240_______________123Graph_ACHART_17" hidden="1">#REF!</definedName>
    <definedName name="_240____123Graph_ACHART_16" hidden="1">#REF!</definedName>
    <definedName name="_240___123Graph_ACHART_16" hidden="1">#REF!</definedName>
    <definedName name="_240___123Graph_ACHART_17" hidden="1">#REF!</definedName>
    <definedName name="_240__123Graph_LBL_BGRAFICO_20" hidden="1">#REF!</definedName>
    <definedName name="_240__FDSAUDITLINK__" localSheetId="4"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 localSheetId="1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_1" localSheetId="4"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_1" localSheetId="1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_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1__________________123Graph_ACHART_2" hidden="1">#REF!</definedName>
    <definedName name="_241_______________123Graph_ACHART_18" hidden="1">#REF!</definedName>
    <definedName name="_241____123Graph_ACHART_17" hidden="1">#REF!</definedName>
    <definedName name="_241___123Graph_ACHART_17" hidden="1">#REF!</definedName>
    <definedName name="_241___123Graph_ACHART_18" hidden="1">#REF!</definedName>
    <definedName name="_241__FDSAUDITLINK__" localSheetId="4"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 localSheetId="1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_1" localSheetId="4"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_1" localSheetId="1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_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2__________________123Graph_ACHART_3" hidden="1">#REF!</definedName>
    <definedName name="_242_______________123Graph_ACHART_2" hidden="1">#REF!</definedName>
    <definedName name="_242____123Graph_ACHART_18" hidden="1">#REF!</definedName>
    <definedName name="_242___123Graph_ACHART_18" hidden="1">#REF!</definedName>
    <definedName name="_242___123Graph_ACHART_2" hidden="1">#REF!</definedName>
    <definedName name="_242__123Graph_FCHART_3" hidden="1">#REF!</definedName>
    <definedName name="_242__FDSAUDITLINK__" localSheetId="4"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localSheetId="1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_1" localSheetId="4"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_1" localSheetId="1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_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3__________________123Graph_ACHART_4" hidden="1">#REF!</definedName>
    <definedName name="_243_______________123Graph_ACHART_3" hidden="1">#REF!</definedName>
    <definedName name="_243____123Graph_ACHART_2" hidden="1">#REF!</definedName>
    <definedName name="_243___123Graph_ACHART_2" hidden="1">#REF!</definedName>
    <definedName name="_243___123Graph_ACHART_3" hidden="1">#REF!</definedName>
    <definedName name="_243__FDSAUDITLINK__" localSheetId="4"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 localSheetId="1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_1" localSheetId="4"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_1" localSheetId="1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_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4__________________123Graph_ACHART_5" hidden="1">#REF!</definedName>
    <definedName name="_244_______________123Graph_ACHART_4" hidden="1">#REF!</definedName>
    <definedName name="_244____123Graph_ACHART_3" hidden="1">#REF!</definedName>
    <definedName name="_244___123Graph_ACHART_3" hidden="1">#REF!</definedName>
    <definedName name="_244___123Graph_ACHART_4" hidden="1">#REF!</definedName>
    <definedName name="_244__FDSAUDITLINK__" localSheetId="4"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 localSheetId="1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_1" localSheetId="4"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_1" localSheetId="1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_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5__________________123Graph_ACHART_6" hidden="1">#REF!</definedName>
    <definedName name="_245_______________123Graph_ACHART_5" hidden="1">#REF!</definedName>
    <definedName name="_245____123Graph_ACHART_4" hidden="1">#REF!</definedName>
    <definedName name="_245___123Graph_ACHART_4" hidden="1">#REF!</definedName>
    <definedName name="_245___123Graph_ACHART_5" hidden="1">#REF!</definedName>
    <definedName name="_245__FDSAUDITLINK__" localSheetId="4"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 localSheetId="1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_1" localSheetId="4"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_1" localSheetId="1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_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6__________________123Graph_ACHART_7" hidden="1">#REF!</definedName>
    <definedName name="_246_______________123Graph_ACHART_6" hidden="1">#REF!</definedName>
    <definedName name="_246____123Graph_ACHART_5" hidden="1">#REF!</definedName>
    <definedName name="_246___123Graph_ACHART_5" hidden="1">#REF!</definedName>
    <definedName name="_246___123Graph_ACHART_6" hidden="1">#REF!</definedName>
    <definedName name="_246__FDSAUDITLINK__" localSheetId="4"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 localSheetId="1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_1" localSheetId="4"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_1" localSheetId="1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_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7__________________123Graph_ACHART_8" hidden="1">#REF!</definedName>
    <definedName name="_247_______________123Graph_ACHART_7" hidden="1">#REF!</definedName>
    <definedName name="_247____123Graph_ACHART_6" hidden="1">#REF!</definedName>
    <definedName name="_247___123Graph_ACHART_6" hidden="1">#REF!</definedName>
    <definedName name="_247___123Graph_ACHART_7" hidden="1">#REF!</definedName>
    <definedName name="_247__FDSAUDITLINK__" localSheetId="4"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 localSheetId="1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_1" localSheetId="4"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_1" localSheetId="1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_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8__________________123Graph_ACHART_9" hidden="1">#REF!</definedName>
    <definedName name="_248_______________123Graph_ACHART_8" hidden="1">#REF!</definedName>
    <definedName name="_248____123Graph_ACHART_7" hidden="1">#REF!</definedName>
    <definedName name="_248___123Graph_ACHART_7" hidden="1">#REF!</definedName>
    <definedName name="_248___123Graph_ACHART_8" hidden="1">#REF!</definedName>
    <definedName name="_248__FDSAUDITLINK__" localSheetId="4"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 localSheetId="1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_1" localSheetId="4"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_1" localSheetId="1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_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9__________________123Graph_BCHART_1" hidden="1">#REF!</definedName>
    <definedName name="_249_______________123Graph_ACHART_9" hidden="1">#REF!</definedName>
    <definedName name="_249____123Graph_ACHART_8" hidden="1">#REF!</definedName>
    <definedName name="_249___123Graph_ACHART_8" hidden="1">#REF!</definedName>
    <definedName name="_249___123Graph_ACHART_9" hidden="1">#REF!</definedName>
    <definedName name="_249__FDSAUDITLINK__" localSheetId="4"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 localSheetId="1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_1" localSheetId="4"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_1" localSheetId="1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_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5_____________________123Graph_BCHART_5" hidden="1">#REF!</definedName>
    <definedName name="_25__________________123Graph_BCHART_5" hidden="1">#REF!</definedName>
    <definedName name="_25______123Graph_BCHART_4" hidden="1">#REF!</definedName>
    <definedName name="_25______123Graph_BCHART_5" hidden="1">#REF!</definedName>
    <definedName name="_25___123Graph_ACHART_1" hidden="1">#REF!</definedName>
    <definedName name="_25___123Graph_LBL_ACHART_2" hidden="1">#REF!</definedName>
    <definedName name="_25__123Graph_AChart_3" hidden="1">#REF!</definedName>
    <definedName name="_25__123Graph_BCHART_22" hidden="1">#REF!</definedName>
    <definedName name="_25__123Graph_BCHART_5" hidden="1">#REF!</definedName>
    <definedName name="_25__123Graph_CCHART_15" localSheetId="4" hidden="1">#REF!</definedName>
    <definedName name="_25__123Graph_CCHART_15" localSheetId="15" hidden="1">#REF!</definedName>
    <definedName name="_25__123Graph_CCHART_15" hidden="1">#REF!</definedName>
    <definedName name="_25__123Graph_ECONTRACT_BY_B_U" hidden="1">#REF!</definedName>
    <definedName name="_25__123Graph_EWAGES_BY_B_U" hidden="1">#REF!</definedName>
    <definedName name="_25__123Graph_LBL_ACHART_4" hidden="1">#REF!</definedName>
    <definedName name="_25__123Graph_XCHART_10" hidden="1">#REF!</definedName>
    <definedName name="_25__123Graph_XCHART_19" hidden="1">#REF!</definedName>
    <definedName name="_25__123Graph_XCHART_2" hidden="1">#REF!</definedName>
    <definedName name="_25__123Graph_XCHART_4" hidden="1">#REF!</definedName>
    <definedName name="_25__FDSAUDITLINK__" localSheetId="4"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 localSheetId="11"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_1" localSheetId="4"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_1" localSheetId="11"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_1"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0__123Graph_BCHAR" hidden="1">#REF!</definedName>
    <definedName name="_25_0_0Cwvu.GREY_A" hidden="1">#REF!</definedName>
    <definedName name="_25_0SU" localSheetId="19">#REF!</definedName>
    <definedName name="_25_0SU">#REF!</definedName>
    <definedName name="_250__________________123Graph_BCHART_17" hidden="1">#REF!</definedName>
    <definedName name="_250_______________123Graph_BCHART_1" hidden="1">#REF!</definedName>
    <definedName name="_250____123Graph_ACHART_9" hidden="1">#REF!</definedName>
    <definedName name="_250___123Graph_ACHART_9" hidden="1">#REF!</definedName>
    <definedName name="_250___123Graph_BCHART_1" hidden="1">#REF!</definedName>
    <definedName name="_250__FDSAUDITLINK__" localSheetId="4"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 localSheetId="1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_1" localSheetId="4"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_1" localSheetId="1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_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1__________________123Graph_BCHART_18" hidden="1">#REF!</definedName>
    <definedName name="_251_______________123Graph_BCHART_17" hidden="1">#REF!</definedName>
    <definedName name="_251____123Graph_BCHART_1" hidden="1">#REF!</definedName>
    <definedName name="_251___123Graph_BCHART_1" hidden="1">#REF!</definedName>
    <definedName name="_251___123Graph_BCHART_17" hidden="1">#REF!</definedName>
    <definedName name="_251__FDSAUDITLINK__" localSheetId="4"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 localSheetId="1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_1" localSheetId="4"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_1" localSheetId="1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_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2__________________123Graph_BCHART_2" hidden="1">#REF!</definedName>
    <definedName name="_252_______________123Graph_BCHART_18" hidden="1">#REF!</definedName>
    <definedName name="_252____123Graph_BCHART_17" hidden="1">#REF!</definedName>
    <definedName name="_252___123Graph_BCHART_17" hidden="1">#REF!</definedName>
    <definedName name="_252___123Graph_BCHART_18" hidden="1">#REF!</definedName>
    <definedName name="_252__FDSAUDITLINK__" localSheetId="4"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localSheetId="1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_1" localSheetId="4"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_1" localSheetId="1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_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3__________________123Graph_BCHART_3" hidden="1">#REF!</definedName>
    <definedName name="_253_______________123Graph_BCHART_2" hidden="1">#REF!</definedName>
    <definedName name="_253____123Graph_BCHART_18" hidden="1">#REF!</definedName>
    <definedName name="_253___123Graph_BCHART_18" hidden="1">#REF!</definedName>
    <definedName name="_253___123Graph_BCHART_2" hidden="1">#REF!</definedName>
    <definedName name="_253__123Graph_FCHART_4" hidden="1">#REF!</definedName>
    <definedName name="_253__FDSAUDITLINK__" localSheetId="4"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 localSheetId="1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_1" localSheetId="4"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_1" localSheetId="1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_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4__________________123Graph_BCHART_4" hidden="1">#REF!</definedName>
    <definedName name="_254_______________123Graph_BCHART_3" hidden="1">#REF!</definedName>
    <definedName name="_254____123Graph_BCHART_2" hidden="1">#REF!</definedName>
    <definedName name="_254___123Graph_BCHART_2" hidden="1">#REF!</definedName>
    <definedName name="_254___123Graph_BCHART_3" hidden="1">#REF!</definedName>
    <definedName name="_254__FDSAUDITLINK__" localSheetId="4"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 localSheetId="1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_1" localSheetId="4"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_1" localSheetId="1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_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5__________________123Graph_BCHART_5" hidden="1">#REF!</definedName>
    <definedName name="_255_______________123Graph_BCHART_4" hidden="1">#REF!</definedName>
    <definedName name="_255____123Graph_BCHART_3" hidden="1">#REF!</definedName>
    <definedName name="_255___123Graph_BCHART_3" hidden="1">#REF!</definedName>
    <definedName name="_255___123Graph_BCHART_4" hidden="1">#REF!</definedName>
    <definedName name="_255__FDSAUDITLINK__" localSheetId="4"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 localSheetId="11"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_1" localSheetId="4"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_1" localSheetId="11"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_1"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6__________________123Graph_BCHART_6" hidden="1">#REF!</definedName>
    <definedName name="_256_______________123Graph_BCHART_5" hidden="1">#REF!</definedName>
    <definedName name="_256____123Graph_BCHART_4" hidden="1">#REF!</definedName>
    <definedName name="_256___123Graph_BCHART_4" hidden="1">#REF!</definedName>
    <definedName name="_256___123Graph_BCHART_5" hidden="1">#REF!</definedName>
    <definedName name="_256__FDSAUDITLINK__" localSheetId="4"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 localSheetId="1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_1" localSheetId="4"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_1" localSheetId="1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_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7__________________123Graph_BCHART_7" hidden="1">#REF!</definedName>
    <definedName name="_257_______________123Graph_BCHART_6" hidden="1">#REF!</definedName>
    <definedName name="_257____123Graph_BCHART_5" hidden="1">#REF!</definedName>
    <definedName name="_257___123Graph_BCHART_5" hidden="1">#REF!</definedName>
    <definedName name="_257___123Graph_BCHART_6" hidden="1">#REF!</definedName>
    <definedName name="_257__FDSAUDITLINK__" localSheetId="4"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 localSheetId="1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_1" localSheetId="4"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_1" localSheetId="1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_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8__________________123Graph_BCHART_8" hidden="1">#REF!</definedName>
    <definedName name="_258_______________123Graph_BCHART_7" hidden="1">#REF!</definedName>
    <definedName name="_258____123Graph_BCHART_6" hidden="1">#REF!</definedName>
    <definedName name="_258___123Graph_BCHART_6" hidden="1">#REF!</definedName>
    <definedName name="_258___123Graph_BCHART_7" hidden="1">#REF!</definedName>
    <definedName name="_258__FDSAUDITLINK__" localSheetId="4"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 localSheetId="1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_1" localSheetId="4"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_1" localSheetId="1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_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9__________________123Graph_CCHART_1" hidden="1">#REF!</definedName>
    <definedName name="_259_______________123Graph_BCHART_8" hidden="1">#REF!</definedName>
    <definedName name="_259____123Graph_BCHART_7" hidden="1">#REF!</definedName>
    <definedName name="_259___123Graph_BCHART_7" hidden="1">#REF!</definedName>
    <definedName name="_259___123Graph_BCHART_8" hidden="1">#REF!</definedName>
    <definedName name="_259__FDSAUDITLINK__" localSheetId="4"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localSheetId="1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_1" localSheetId="4"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_1" localSheetId="1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_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6_____________________123Graph_BCHART_6" hidden="1">#REF!</definedName>
    <definedName name="_26__________________123Graph_BCHART_6" hidden="1">#REF!</definedName>
    <definedName name="_26______123Graph_BCHART_5" hidden="1">#REF!</definedName>
    <definedName name="_26______123Graph_BCHART_6" hidden="1">#REF!</definedName>
    <definedName name="_26___123Graph_DCHART_8" hidden="1">#REF!</definedName>
    <definedName name="_26___123Graph_LBL_BCHART_1" hidden="1">#REF!</definedName>
    <definedName name="_26__123Graph_ACHART_4" hidden="1">#REF!</definedName>
    <definedName name="_26__123Graph_BChart_3" hidden="1">#REF!</definedName>
    <definedName name="_26__123Graph_BCHART_6" hidden="1">#REF!</definedName>
    <definedName name="_26__123Graph_CCHART_20" localSheetId="4" hidden="1">#REF!</definedName>
    <definedName name="_26__123Graph_CCHART_20" localSheetId="15" hidden="1">#REF!</definedName>
    <definedName name="_26__123Graph_CCHART_20" hidden="1">#REF!</definedName>
    <definedName name="_26__123Graph_DCHART_8" hidden="1">#REF!</definedName>
    <definedName name="_26__123Graph_EQRE_S_BY_CO." hidden="1">#REF!</definedName>
    <definedName name="_26__123Graph_FCONTRACT_BY_B_U" hidden="1">#REF!</definedName>
    <definedName name="_26__123Graph_LBL_ACHART_1" hidden="1">#N/A</definedName>
    <definedName name="_26__123Graph_LBL_BCHART_2" hidden="1">#REF!</definedName>
    <definedName name="_26__123Graph_LBL_CGRAFICO_20" hidden="1">#REF!</definedName>
    <definedName name="_26__123Graph_XCHART_15" hidden="1">#REF!</definedName>
    <definedName name="_26__123Graph_XChart_1A" hidden="1">#REF!</definedName>
    <definedName name="_26__123Graph_XCHART_3" hidden="1">#REF!</definedName>
    <definedName name="_26__123Graph_XCHART_8" hidden="1">#REF!</definedName>
    <definedName name="_26__FDSAUDITLINK__" localSheetId="4"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 localSheetId="11"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_1" localSheetId="4"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_1" localSheetId="11"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_1"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0__123Graph_BCHAR" hidden="1">#REF!</definedName>
    <definedName name="_26_0SU" localSheetId="19">#REF!</definedName>
    <definedName name="_26_0SU">#REF!</definedName>
    <definedName name="_26_0SUP" localSheetId="19">#REF!</definedName>
    <definedName name="_26_0SUP">#REF!</definedName>
    <definedName name="_260__________________123Graph_CCHART_2" hidden="1">#REF!</definedName>
    <definedName name="_260_______________123Graph_CCHART_1" hidden="1">#REF!</definedName>
    <definedName name="_260____123Graph_BCHART_8" hidden="1">#REF!</definedName>
    <definedName name="_260___123Graph_BCHART_8" hidden="1">#REF!</definedName>
    <definedName name="_260___123Graph_CCHART_1" hidden="1">#REF!</definedName>
    <definedName name="_260__123Graph_LBL_CGRAFICO_20" hidden="1">#REF!</definedName>
    <definedName name="_260__FDSAUDITLINK__" localSheetId="4"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 localSheetId="11"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_1" localSheetId="4"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_1" localSheetId="11"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_1"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1__________________123Graph_CCHART_3" hidden="1">#REF!</definedName>
    <definedName name="_261_______________123Graph_CCHART_2" hidden="1">#REF!</definedName>
    <definedName name="_261____123Graph_CCHART_1" hidden="1">#REF!</definedName>
    <definedName name="_261___123Graph_CCHART_1" hidden="1">#REF!</definedName>
    <definedName name="_261___123Graph_CCHART_2" hidden="1">#REF!</definedName>
    <definedName name="_261__FDSAUDITLINK__" localSheetId="4"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 localSheetId="11"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_1" localSheetId="4"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_1" localSheetId="11"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_1"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2__________________123Graph_CCHART_4" hidden="1">#REF!</definedName>
    <definedName name="_262_______________123Graph_CCHART_3" hidden="1">#REF!</definedName>
    <definedName name="_262____123Graph_CCHART_2" hidden="1">#REF!</definedName>
    <definedName name="_262___123Graph_CCHART_2" hidden="1">#REF!</definedName>
    <definedName name="_262___123Graph_CCHART_3" hidden="1">#REF!</definedName>
    <definedName name="_262__FDSAUDITLINK__" localSheetId="4"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 localSheetId="11"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_1" localSheetId="4"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_1" localSheetId="11"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_1"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3__________________123Graph_CCHART_5" hidden="1">#REF!</definedName>
    <definedName name="_263_______________123Graph_CCHART_4" hidden="1">#REF!</definedName>
    <definedName name="_263____123Graph_CCHART_3" hidden="1">#REF!</definedName>
    <definedName name="_263___123Graph_CCHART_3" hidden="1">#REF!</definedName>
    <definedName name="_263___123Graph_CCHART_4" hidden="1">#REF!</definedName>
    <definedName name="_263__FDSAUDITLINK__" localSheetId="4"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localSheetId="11"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_1" localSheetId="4"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_1" localSheetId="11"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_1"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4__________________123Graph_CCHART_6" hidden="1">#REF!</definedName>
    <definedName name="_264_______________123Graph_CCHART_5" hidden="1">#REF!</definedName>
    <definedName name="_264____123Graph_CCHART_4" hidden="1">#REF!</definedName>
    <definedName name="_264___123Graph_CCHART_4" hidden="1">#REF!</definedName>
    <definedName name="_264___123Graph_CCHART_5" hidden="1">#REF!</definedName>
    <definedName name="_264__123Graph_FCHART_5" hidden="1">#REF!</definedName>
    <definedName name="_264__FDSAUDITLINK__" localSheetId="4"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localSheetId="11"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_1" localSheetId="4"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_1" localSheetId="11"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_1"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5__________________123Graph_CCHART_7" hidden="1">#REF!</definedName>
    <definedName name="_265_______________123Graph_CCHART_6" hidden="1">#REF!</definedName>
    <definedName name="_265____123Graph_CCHART_5" hidden="1">#REF!</definedName>
    <definedName name="_265___123Graph_CCHART_5" hidden="1">#REF!</definedName>
    <definedName name="_265___123Graph_CCHART_6" hidden="1">#REF!</definedName>
    <definedName name="_265__FDSAUDITLINK__" localSheetId="4"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localSheetId="11"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_1" localSheetId="4"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_1" localSheetId="11"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_1"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6__________________123Graph_CCHART_8" hidden="1">#REF!</definedName>
    <definedName name="_266_______________123Graph_CCHART_7" hidden="1">#REF!</definedName>
    <definedName name="_266____123Graph_CCHART_6" hidden="1">#REF!</definedName>
    <definedName name="_266___123Graph_CCHART_6" hidden="1">#REF!</definedName>
    <definedName name="_266___123Graph_CCHART_7" hidden="1">#REF!</definedName>
    <definedName name="_266__FDSAUDITLINK__" localSheetId="4"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localSheetId="11"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_1" localSheetId="4"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_1" localSheetId="11"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_1"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7__________________123Graph_DCHART_1" hidden="1">#REF!</definedName>
    <definedName name="_267_______________123Graph_CCHART_8" hidden="1">#REF!</definedName>
    <definedName name="_267____123Graph_CCHART_7" hidden="1">#REF!</definedName>
    <definedName name="_267___123Graph_CCHART_7" hidden="1">#REF!</definedName>
    <definedName name="_267___123Graph_CCHART_8" hidden="1">#REF!</definedName>
    <definedName name="_267__FDSAUDITLINK__" localSheetId="4"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localSheetId="11"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_1" localSheetId="4"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_1" localSheetId="11"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_1"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8__________________123Graph_DCHART_2" hidden="1">#REF!</definedName>
    <definedName name="_268_______________123Graph_DCHART_1" hidden="1">#REF!</definedName>
    <definedName name="_268____123Graph_CCHART_8" hidden="1">#REF!</definedName>
    <definedName name="_268___123Graph_CCHART_8" hidden="1">#REF!</definedName>
    <definedName name="_268___123Graph_DCHART_1" hidden="1">#REF!</definedName>
    <definedName name="_268__FDSAUDITLINK__" localSheetId="4"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localSheetId="11"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_1" localSheetId="4"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_1" localSheetId="11"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_1"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9__________________123Graph_DCHART_3" hidden="1">#REF!</definedName>
    <definedName name="_269_______________123Graph_DCHART_2" hidden="1">#REF!</definedName>
    <definedName name="_269____123Graph_DCHART_1" hidden="1">#REF!</definedName>
    <definedName name="_269___123Graph_DCHART_1" hidden="1">#REF!</definedName>
    <definedName name="_269___123Graph_DCHART_2" hidden="1">#REF!</definedName>
    <definedName name="_269__FDSAUDITLINK__" localSheetId="4"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 localSheetId="11"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_1" localSheetId="4"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_1" localSheetId="11"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_1"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7_____________________123Graph_BCHART_7" hidden="1">#REF!</definedName>
    <definedName name="_27__________________123Graph_BCHART_7" hidden="1">#REF!</definedName>
    <definedName name="_27______123Graph_BCHART_6" hidden="1">#REF!</definedName>
    <definedName name="_27______123Graph_BCHART_7" hidden="1">#REF!</definedName>
    <definedName name="_27___123Graph_ACHART_2" hidden="1">#REF!</definedName>
    <definedName name="_27___123Graph_XCHART_1" hidden="1">#REF!</definedName>
    <definedName name="_27__123Graph_ACHART_2" hidden="1">#REF!</definedName>
    <definedName name="_27__123Graph_AChart_5" hidden="1">#REF!</definedName>
    <definedName name="_27__123Graph_BCHART_1" hidden="1">#REF!</definedName>
    <definedName name="_27__123Graph_BCHART_7" hidden="1">#REF!</definedName>
    <definedName name="_27__123Graph_CCHART_1" hidden="1">#REF!</definedName>
    <definedName name="_27__123Graph_CCHART_15" hidden="1">#REF!</definedName>
    <definedName name="_27__123Graph_CCHART_23" hidden="1">#REF!</definedName>
    <definedName name="_27__123Graph_DCHART_3" hidden="1">#REF!</definedName>
    <definedName name="_27__123Graph_ESUPPLIES_BY_B_U" hidden="1">#REF!</definedName>
    <definedName name="_27__123Graph_FQRE_S_BY_CO." hidden="1">#REF!</definedName>
    <definedName name="_27__123Graph_LBL_ACHART_3" hidden="1">#N/A</definedName>
    <definedName name="_27__123Graph_XCHART_17" hidden="1">#REF!</definedName>
    <definedName name="_27__123Graph_XCHART_2" hidden="1">#REF!</definedName>
    <definedName name="_27__123Graph_XCHART_4" hidden="1">#REF!</definedName>
    <definedName name="_27__FDSAUDITLINK__" localSheetId="4"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 localSheetId="11"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_1" localSheetId="4"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_1" localSheetId="11"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_1"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0__123Graph_BCHAR" hidden="1">#REF!</definedName>
    <definedName name="_27_0SU" localSheetId="19">#REF!</definedName>
    <definedName name="_27_0SU">#REF!</definedName>
    <definedName name="_270__________________123Graph_DCHART_4" hidden="1">#REF!</definedName>
    <definedName name="_270_______________123Graph_DCHART_3" hidden="1">#REF!</definedName>
    <definedName name="_270____123Graph_DCHART_2" hidden="1">#REF!</definedName>
    <definedName name="_270___123Graph_DCHART_2" hidden="1">#REF!</definedName>
    <definedName name="_270___123Graph_DCHART_3" hidden="1">#REF!</definedName>
    <definedName name="_270__FDSAUDITLINK__" localSheetId="4"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 localSheetId="11"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_1" localSheetId="4"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_1" localSheetId="11"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_1"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1__________________123Graph_DCHART_5" hidden="1">#REF!</definedName>
    <definedName name="_271_______________123Graph_DCHART_4" hidden="1">#REF!</definedName>
    <definedName name="_271____123Graph_DCHART_3" hidden="1">#REF!</definedName>
    <definedName name="_271___123Graph_DCHART_3" hidden="1">#REF!</definedName>
    <definedName name="_271___123Graph_DCHART_4" hidden="1">#REF!</definedName>
    <definedName name="_271__FDSAUDITLINK__" localSheetId="4"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 localSheetId="11"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_1" localSheetId="4"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_1" localSheetId="11"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_1"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2__________________123Graph_DCHART_6" hidden="1">#REF!</definedName>
    <definedName name="_272_______________123Graph_DCHART_5" hidden="1">#REF!</definedName>
    <definedName name="_272____123Graph_DCHART_4" hidden="1">#REF!</definedName>
    <definedName name="_272___123Graph_DCHART_4" hidden="1">#REF!</definedName>
    <definedName name="_272___123Graph_DCHART_5" hidden="1">#REF!</definedName>
    <definedName name="_272__FDSAUDITLINK__" localSheetId="4"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 localSheetId="11"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_1" localSheetId="4"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_1" localSheetId="11"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_1"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3__________________123Graph_DCHART_7" hidden="1">#REF!</definedName>
    <definedName name="_273_______________123Graph_DCHART_6" hidden="1">#REF!</definedName>
    <definedName name="_273____123Graph_DCHART_5" hidden="1">#REF!</definedName>
    <definedName name="_273___123Graph_DCHART_5" hidden="1">#REF!</definedName>
    <definedName name="_273___123Graph_DCHART_6" hidden="1">#REF!</definedName>
    <definedName name="_273__FDSAUDITLINK__" localSheetId="4"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 localSheetId="11"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_1" localSheetId="4"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_1" localSheetId="11"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_1"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4__________________123Graph_DCHART_8" hidden="1">#REF!</definedName>
    <definedName name="_274_______________123Graph_DCHART_7" hidden="1">#REF!</definedName>
    <definedName name="_274____123Graph_DCHART_6" hidden="1">#REF!</definedName>
    <definedName name="_274___123Graph_DCHART_6" hidden="1">#REF!</definedName>
    <definedName name="_274___123Graph_DCHART_7" hidden="1">#REF!</definedName>
    <definedName name="_274__FDSAUDITLINK__" localSheetId="4"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 localSheetId="11"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_1" localSheetId="4"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_1" localSheetId="11"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_1"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5__________________123Graph_ECHART_1" hidden="1">#REF!</definedName>
    <definedName name="_275_______________123Graph_DCHART_8" hidden="1">#REF!</definedName>
    <definedName name="_275____123Graph_DCHART_7" hidden="1">#REF!</definedName>
    <definedName name="_275___123Graph_DCHART_7" hidden="1">#REF!</definedName>
    <definedName name="_275___123Graph_DCHART_8" hidden="1">#REF!</definedName>
    <definedName name="_275__FDSAUDITLINK__" localSheetId="4"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 localSheetId="11"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_1" localSheetId="4"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_1" localSheetId="11"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_1"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6__________________123Graph_ECHART_2" hidden="1">#REF!</definedName>
    <definedName name="_276_______________123Graph_ECHART_1" hidden="1">#REF!</definedName>
    <definedName name="_276____123Graph_DCHART_8" hidden="1">#REF!</definedName>
    <definedName name="_276___123Graph_DCHART_8" hidden="1">#REF!</definedName>
    <definedName name="_276___123Graph_ECHART_1" hidden="1">#REF!</definedName>
    <definedName name="_276__FDSAUDITLINK__" localSheetId="4"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 localSheetId="11"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_1" localSheetId="4"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_1" localSheetId="11"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_1"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7__________________123Graph_ECHART_3" hidden="1">#REF!</definedName>
    <definedName name="_277_______________123Graph_ECHART_2" hidden="1">#REF!</definedName>
    <definedName name="_277____123Graph_ECHART_1" hidden="1">#REF!</definedName>
    <definedName name="_277___123Graph_ECHART_1" hidden="1">#REF!</definedName>
    <definedName name="_277___123Graph_ECHART_2" hidden="1">#REF!</definedName>
    <definedName name="_277__FDSAUDITLINK__" localSheetId="4"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 localSheetId="11"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_1" localSheetId="4"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_1" localSheetId="11"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_1"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8__________________123Graph_ECHART_4" hidden="1">#REF!</definedName>
    <definedName name="_278_______________123Graph_ECHART_3" hidden="1">#REF!</definedName>
    <definedName name="_278____123Graph_ECHART_2" hidden="1">#REF!</definedName>
    <definedName name="_278___123Graph_ECHART_2" hidden="1">#REF!</definedName>
    <definedName name="_278___123Graph_ECHART_3" hidden="1">#REF!</definedName>
    <definedName name="_278__FDSAUDITLINK__" localSheetId="4"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 localSheetId="11"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_1" localSheetId="4"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_1" localSheetId="11"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_1"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9__________________123Graph_ECHART_5" hidden="1">#REF!</definedName>
    <definedName name="_279_______________123Graph_ECHART_4" hidden="1">#REF!</definedName>
    <definedName name="_279____123Graph_ECHART_3" hidden="1">#REF!</definedName>
    <definedName name="_279___123Graph_ECHART_3" hidden="1">#REF!</definedName>
    <definedName name="_279___123Graph_ECHART_4" hidden="1">#REF!</definedName>
    <definedName name="_279__FDSAUDITLINK__" localSheetId="4"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 localSheetId="11"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_1" localSheetId="4"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_1" localSheetId="11"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_1"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8_____________________123Graph_BCHART_8" hidden="1">#REF!</definedName>
    <definedName name="_28__________________123Graph_BCHART_8" hidden="1">#REF!</definedName>
    <definedName name="_28______123Graph_BCHART_7" hidden="1">#REF!</definedName>
    <definedName name="_28______123Graph_BCHART_8" hidden="1">#REF!</definedName>
    <definedName name="_28___123Graph_LBL_ACHART_3" hidden="1">#REF!</definedName>
    <definedName name="_28___123Graph_XCHART_2" hidden="1">#REF!</definedName>
    <definedName name="_28__123Graph_ACHART_3" hidden="1">#REF!</definedName>
    <definedName name="_28__123Graph_ACHART_5" hidden="1">#REF!</definedName>
    <definedName name="_28__123Graph_AChart_6" hidden="1">#REF!</definedName>
    <definedName name="_28__123Graph_BCHART_2" hidden="1">#REF!</definedName>
    <definedName name="_28__123Graph_BCHART_3" hidden="1">#REF!</definedName>
    <definedName name="_28__123Graph_BCHART_4" hidden="1">#REF!</definedName>
    <definedName name="_28__123Graph_BCHART_8" hidden="1">#REF!</definedName>
    <definedName name="_28__123Graph_CCHART_17" hidden="1">#REF!</definedName>
    <definedName name="_28__123Graph_CCHART_28" hidden="1">#REF!</definedName>
    <definedName name="_28__123Graph_CCHART_3" localSheetId="2" hidden="1">#REF!</definedName>
    <definedName name="_28__123Graph_CCHART_3" localSheetId="1" hidden="1">#REF!</definedName>
    <definedName name="_28__123Graph_CCHART_3" localSheetId="19" hidden="1">#REF!</definedName>
    <definedName name="_28__123Graph_CCHART_3" localSheetId="18" hidden="1">#REF!</definedName>
    <definedName name="_28__123Graph_CCHART_3" hidden="1">#REF!</definedName>
    <definedName name="_28__123Graph_EWAGES_BY_B_U" hidden="1">#REF!</definedName>
    <definedName name="_28__123Graph_FSUPPLIES_BY_B_U" hidden="1">#REF!</definedName>
    <definedName name="_28__123Graph_LBL_ACHART_3" hidden="1">#REF!</definedName>
    <definedName name="_28__123Graph_LBL_CCHART_2" hidden="1">#REF!</definedName>
    <definedName name="_28__123Graph_LBL_DGRAFICO_20" hidden="1">#REF!</definedName>
    <definedName name="_28__123Graph_XCHART_19" hidden="1">#REF!</definedName>
    <definedName name="_28__123Graph_XChart_2A" hidden="1">#REF!</definedName>
    <definedName name="_28__FDSAUDITLINK__" localSheetId="4"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 localSheetId="11"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_1" localSheetId="4"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_1" localSheetId="11"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_1"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0__123Graph_CCHAR" hidden="1">#REF!</definedName>
    <definedName name="_28_0_Table1_" hidden="1">#REF!</definedName>
    <definedName name="_28_0SUP" localSheetId="19">#REF!</definedName>
    <definedName name="_28_0SUP">#REF!</definedName>
    <definedName name="_280__________________123Graph_ECHART_6" hidden="1">#REF!</definedName>
    <definedName name="_280_______________123Graph_ECHART_5" hidden="1">#REF!</definedName>
    <definedName name="_280____123Graph_ECHART_4" hidden="1">#REF!</definedName>
    <definedName name="_280___123Graph_ECHART_4" hidden="1">#REF!</definedName>
    <definedName name="_280___123Graph_ECHART_5" hidden="1">#REF!</definedName>
    <definedName name="_280__123Graph_LBL_DGRAFICO_20" hidden="1">#REF!</definedName>
    <definedName name="_280__FDSAUDITLINK__" localSheetId="4"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 localSheetId="11"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_1" localSheetId="4"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_1" localSheetId="11"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_1"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1__________________123Graph_ECHART_7" hidden="1">#REF!</definedName>
    <definedName name="_281_______________123Graph_ECHART_6" hidden="1">#REF!</definedName>
    <definedName name="_281____123Graph_ECHART_5" hidden="1">#REF!</definedName>
    <definedName name="_281___123Graph_ECHART_5" hidden="1">#REF!</definedName>
    <definedName name="_281___123Graph_ECHART_6" hidden="1">#REF!</definedName>
    <definedName name="_281__FDSAUDITLINK__" localSheetId="4"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 localSheetId="11"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_1" localSheetId="4"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_1" localSheetId="11"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_1"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2__________________123Graph_ECHART_8" hidden="1">#REF!</definedName>
    <definedName name="_282_______________123Graph_ECHART_7" hidden="1">#REF!</definedName>
    <definedName name="_282____123Graph_ECHART_6" hidden="1">#REF!</definedName>
    <definedName name="_282___123Graph_ECHART_6" hidden="1">#REF!</definedName>
    <definedName name="_282___123Graph_ECHART_7" hidden="1">#REF!</definedName>
    <definedName name="_282__FDSAUDITLINK__" localSheetId="4"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 localSheetId="11"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_1" localSheetId="4"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_1" localSheetId="11"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_1"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3__________________123Graph_FCHART_1" hidden="1">#REF!</definedName>
    <definedName name="_283_______________123Graph_ECHART_8" hidden="1">#REF!</definedName>
    <definedName name="_283____123Graph_ECHART_7" hidden="1">#REF!</definedName>
    <definedName name="_283___123Graph_ECHART_7" hidden="1">#REF!</definedName>
    <definedName name="_283___123Graph_ECHART_8" hidden="1">#REF!</definedName>
    <definedName name="_283__FDSAUDITLINK__" localSheetId="4"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 localSheetId="11"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_1" localSheetId="4"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_1" localSheetId="11"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_1"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4__________________123Graph_FCHART_2" hidden="1">#REF!</definedName>
    <definedName name="_284_______________123Graph_FCHART_1" hidden="1">#REF!</definedName>
    <definedName name="_284____123Graph_ECHART_8" hidden="1">#REF!</definedName>
    <definedName name="_284___123Graph_ECHART_8" hidden="1">#REF!</definedName>
    <definedName name="_284___123Graph_FCHART_1" hidden="1">#REF!</definedName>
    <definedName name="_284__FDSAUDITLINK__" localSheetId="4"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 localSheetId="11"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_1" localSheetId="4"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_1" localSheetId="11"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_1"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5__________________123Graph_FCHART_3" hidden="1">#REF!</definedName>
    <definedName name="_285_______________123Graph_FCHART_2" hidden="1">#REF!</definedName>
    <definedName name="_285____123Graph_FCHART_1" hidden="1">#REF!</definedName>
    <definedName name="_285___123Graph_FCHART_1" hidden="1">#REF!</definedName>
    <definedName name="_285___123Graph_FCHART_2" hidden="1">#REF!</definedName>
    <definedName name="_285__FDSAUDITLINK__" localSheetId="4"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 localSheetId="11"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_1" localSheetId="4"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_1" localSheetId="11"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_1"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6__________________123Graph_FCHART_4" hidden="1">#REF!</definedName>
    <definedName name="_286_______________123Graph_FCHART_3" hidden="1">#REF!</definedName>
    <definedName name="_286____123Graph_FCHART_2" hidden="1">#REF!</definedName>
    <definedName name="_286___123Graph_FCHART_2" hidden="1">#REF!</definedName>
    <definedName name="_286___123Graph_FCHART_3" hidden="1">#REF!</definedName>
    <definedName name="_286__FDSAUDITLINK__" localSheetId="4"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 localSheetId="11"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_1" localSheetId="4"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_1" localSheetId="11"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_1"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7__________________123Graph_FCHART_6" hidden="1">#REF!</definedName>
    <definedName name="_287_______________123Graph_FCHART_4" hidden="1">#REF!</definedName>
    <definedName name="_287____123Graph_FCHART_3" hidden="1">#REF!</definedName>
    <definedName name="_287___123Graph_FCHART_3" hidden="1">#REF!</definedName>
    <definedName name="_287___123Graph_FCHART_4" hidden="1">#REF!</definedName>
    <definedName name="_287__FDSAUDITLINK__" localSheetId="4"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 localSheetId="11"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_1" localSheetId="4"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_1" localSheetId="11"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_1"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8__________________123Graph_FCHART_7" hidden="1">#REF!</definedName>
    <definedName name="_288_______________123Graph_FCHART_6" hidden="1">#REF!</definedName>
    <definedName name="_288____123Graph_FCHART_4" hidden="1">#REF!</definedName>
    <definedName name="_288___123Graph_FCHART_4" hidden="1">#REF!</definedName>
    <definedName name="_288___123Graph_FCHART_6" hidden="1">#REF!</definedName>
    <definedName name="_288__FDSAUDITLINK__" localSheetId="4"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 localSheetId="11"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_1" localSheetId="4"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_1" localSheetId="11"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_1"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9__________________123Graph_FCHART_8" hidden="1">#REF!</definedName>
    <definedName name="_289_______________123Graph_FCHART_7" hidden="1">#REF!</definedName>
    <definedName name="_289____123Graph_FCHART_6" hidden="1">#REF!</definedName>
    <definedName name="_289___123Graph_FCHART_6" hidden="1">#REF!</definedName>
    <definedName name="_289___123Graph_FCHART_7" hidden="1">#REF!</definedName>
    <definedName name="_289__FDSAUDITLINK__" localSheetId="4"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 localSheetId="11"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_1" localSheetId="4"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_1" localSheetId="11"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_1"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9_____________________123Graph_CCHART_1" hidden="1">#REF!</definedName>
    <definedName name="_29__________________123Graph_CCHART_1" hidden="1">#REF!</definedName>
    <definedName name="_29______123Graph_BCHART_8" hidden="1">#REF!</definedName>
    <definedName name="_29______123Graph_CCHART_1" hidden="1">#REF!</definedName>
    <definedName name="_29___123Graph_BCHART_1" hidden="1">#REF!</definedName>
    <definedName name="_29__123Graph_ACHART_4" hidden="1">#REF!</definedName>
    <definedName name="_29__123Graph_B_Chart_1A" hidden="1">#REF!</definedName>
    <definedName name="_29__123Graph_C_Chart_1A" hidden="1">#REF!</definedName>
    <definedName name="_29__123Graph_CCHART_1" hidden="1">#REF!</definedName>
    <definedName name="_29__123Graph_CCHART_29" hidden="1">#REF!</definedName>
    <definedName name="_29__123Graph_DCHART_1" localSheetId="19" hidden="1">#REF!</definedName>
    <definedName name="_29__123Graph_DCHART_1" hidden="1">#REF!</definedName>
    <definedName name="_29__123Graph_FCONTRACT_BY_B_U" hidden="1">#REF!</definedName>
    <definedName name="_29__123Graph_FWAGES_BY_B_U" hidden="1">#REF!</definedName>
    <definedName name="_29__123Graph_LBL_DCHART_1" hidden="1">#N/A</definedName>
    <definedName name="_29__123Graph_XCHART_2" hidden="1">#REF!</definedName>
    <definedName name="_29__123Graph_XCHART_4" hidden="1">#REF!</definedName>
    <definedName name="_29__FDSAUDITLINK__" localSheetId="4"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 localSheetId="11"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_1" localSheetId="4"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_1" localSheetId="11"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_1"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0__123Graph_DCHAR" hidden="1">#REF!</definedName>
    <definedName name="_29_0_Table2_" hidden="1">#REF!</definedName>
    <definedName name="_29_0SUP" localSheetId="19">#REF!</definedName>
    <definedName name="_29_0SUP">#REF!</definedName>
    <definedName name="_290__________________123Graph_XCHART_1" hidden="1">#REF!</definedName>
    <definedName name="_290_______________123Graph_FCHART_8" hidden="1">#REF!</definedName>
    <definedName name="_290____123Graph_FCHART_7" hidden="1">#REF!</definedName>
    <definedName name="_290___123Graph_FCHART_7" hidden="1">#REF!</definedName>
    <definedName name="_290___123Graph_FCHART_8" hidden="1">#REF!</definedName>
    <definedName name="_290__FDSAUDITLINK__" localSheetId="4"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 localSheetId="11"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_1" localSheetId="4"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_1" localSheetId="11"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_1"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1__________________123Graph_XCHART_10" hidden="1">#REF!</definedName>
    <definedName name="_291_______________123Graph_XCHART_1" hidden="1">#REF!</definedName>
    <definedName name="_291____123Graph_FCHART_8" hidden="1">#REF!</definedName>
    <definedName name="_291___123Graph_FCHART_8" hidden="1">#REF!</definedName>
    <definedName name="_291___123Graph_XCHART_1" hidden="1">#REF!</definedName>
    <definedName name="_291__FDSAUDITLINK__" localSheetId="4"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 localSheetId="11"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_1" localSheetId="4"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_1" localSheetId="11"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_1"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2__________________123Graph_XCHART_11" hidden="1">#REF!</definedName>
    <definedName name="_292_______________123Graph_XCHART_10" hidden="1">#REF!</definedName>
    <definedName name="_292____123Graph_XCHART_1" hidden="1">#REF!</definedName>
    <definedName name="_292___123Graph_XCHART_1" hidden="1">#REF!</definedName>
    <definedName name="_292___123Graph_XCHART_10" hidden="1">#REF!</definedName>
    <definedName name="_292__FDSAUDITLINK__" localSheetId="4"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 localSheetId="11"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_1" localSheetId="4"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_1" localSheetId="11"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_1"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3__________________123Graph_XCHART_12" hidden="1">#REF!</definedName>
    <definedName name="_293_______________123Graph_XCHART_11" hidden="1">#REF!</definedName>
    <definedName name="_293____123Graph_XCHART_10" hidden="1">#REF!</definedName>
    <definedName name="_293___123Graph_XCHART_10" hidden="1">#REF!</definedName>
    <definedName name="_293___123Graph_XCHART_11" hidden="1">#REF!</definedName>
    <definedName name="_293__FDSAUDITLINK__" localSheetId="4"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 localSheetId="11"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_1" localSheetId="4"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_1" localSheetId="11"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_1"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4__________________123Graph_XCHART_13" hidden="1">#REF!</definedName>
    <definedName name="_294_______________123Graph_XCHART_12" hidden="1">#REF!</definedName>
    <definedName name="_294____123Graph_XCHART_11" hidden="1">#REF!</definedName>
    <definedName name="_294___123Graph_XCHART_11" hidden="1">#REF!</definedName>
    <definedName name="_294___123Graph_XCHART_12" hidden="1">#REF!</definedName>
    <definedName name="_294__FDSAUDITLINK__" localSheetId="4"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 localSheetId="11"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_1" localSheetId="4"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_1" localSheetId="11"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_1"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5__________________123Graph_XCHART_14" hidden="1">#REF!</definedName>
    <definedName name="_295_______________123Graph_XCHART_13" hidden="1">#REF!</definedName>
    <definedName name="_295____123Graph_XCHART_12" hidden="1">#REF!</definedName>
    <definedName name="_295___123Graph_XCHART_12" hidden="1">#REF!</definedName>
    <definedName name="_295___123Graph_XCHART_13" hidden="1">#REF!</definedName>
    <definedName name="_295__FDSAUDITLINK__" localSheetId="4"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 localSheetId="11"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_1" localSheetId="4"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_1" localSheetId="11"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_1"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6__________________123Graph_XCHART_15" hidden="1">#REF!</definedName>
    <definedName name="_296_______________123Graph_XCHART_14" hidden="1">#REF!</definedName>
    <definedName name="_296____123Graph_XCHART_13" hidden="1">#REF!</definedName>
    <definedName name="_296___123Graph_XCHART_13" hidden="1">#REF!</definedName>
    <definedName name="_296___123Graph_XCHART_14" hidden="1">#REF!</definedName>
    <definedName name="_296__FDSAUDITLINK__" localSheetId="4"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 localSheetId="11"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_1" localSheetId="4"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_1" localSheetId="11"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_1"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7__________________123Graph_XCHART_16" hidden="1">#REF!</definedName>
    <definedName name="_297_______________123Graph_XCHART_15" hidden="1">#REF!</definedName>
    <definedName name="_297____123Graph_XCHART_14" hidden="1">#REF!</definedName>
    <definedName name="_297___123Graph_XCHART_14" hidden="1">#REF!</definedName>
    <definedName name="_297___123Graph_XCHART_15" hidden="1">#REF!</definedName>
    <definedName name="_297__FDSAUDITLINK__" localSheetId="4"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 localSheetId="11"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_1" localSheetId="4"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_1" localSheetId="11"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_1"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8__________________123Graph_XCHART_17" hidden="1">#REF!</definedName>
    <definedName name="_298_______________123Graph_XCHART_16" hidden="1">#REF!</definedName>
    <definedName name="_298____123Graph_XCHART_15" hidden="1">#REF!</definedName>
    <definedName name="_298___123Graph_XCHART_15" hidden="1">#REF!</definedName>
    <definedName name="_298___123Graph_XCHART_16" hidden="1">#REF!</definedName>
    <definedName name="_298__FDSAUDITLINK__" localSheetId="4"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 localSheetId="11"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_1" localSheetId="4"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_1" localSheetId="11"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_1"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9__________________123Graph_XCHART_18" hidden="1">#REF!</definedName>
    <definedName name="_299_______________123Graph_XCHART_17" hidden="1">#REF!</definedName>
    <definedName name="_299____123Graph_XCHART_16" hidden="1">#REF!</definedName>
    <definedName name="_299___123Graph_XCHART_16" hidden="1">#REF!</definedName>
    <definedName name="_299___123Graph_XCHART_17" hidden="1">#REF!</definedName>
    <definedName name="_299__FDSAUDITLINK__" localSheetId="4"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 localSheetId="11"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_1" localSheetId="4"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_1" localSheetId="11"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_1"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m">#REF!</definedName>
    <definedName name="_2Module_EC_Cap_F_.RatioCal4" localSheetId="15">'Tariff Slide'!_2Module_EC_Cap_F_.RatioCal4</definedName>
    <definedName name="_2Module_EC_Cap_F_.RatioCal4" localSheetId="11">'Uptier + New Money - Interest'!_2Module_EC_Cap_F_.RatioCal4</definedName>
    <definedName name="_2Module_EC_Cap_F_.RatioCal4">[0]!_2Module_EC_Cap_F_.RatioCal4</definedName>
    <definedName name="_2ndAve">#REF!</definedName>
    <definedName name="_2P_L">#REF!</definedName>
    <definedName name="_2S" hidden="1">#REF!</definedName>
    <definedName name="_3" hidden="1">#REF!</definedName>
    <definedName name="_3.__Total_Track_includes_Track_Operations__CPI_and_Management_group.">#REF!</definedName>
    <definedName name="_3.5lip">#REF!</definedName>
    <definedName name="_3_____________________123Graph_ACHART_11" hidden="1">#REF!</definedName>
    <definedName name="_3__________________123Graph_ACHART_11" hidden="1">#REF!</definedName>
    <definedName name="_3______123Graph_ACHART_10" hidden="1">#REF!</definedName>
    <definedName name="_3______123Graph_ACHART_11" hidden="1">#REF!</definedName>
    <definedName name="_3____123Graph_BCHART_1" hidden="1">#REF!</definedName>
    <definedName name="_3___123Graph_ACHART_4" hidden="1">#REF!</definedName>
    <definedName name="_3__123Graph_A_Chart_1A" hidden="1">#REF!</definedName>
    <definedName name="_3__123Graph_ACHART_1" hidden="1">#REF!</definedName>
    <definedName name="_3__123Graph_ACHART_11" hidden="1">#REF!</definedName>
    <definedName name="_3__123Graph_AChart_14C" hidden="1">#REF!</definedName>
    <definedName name="_3__123Graph_AChart_1A" hidden="1">#REF!</definedName>
    <definedName name="_3__123Graph_ACHART_2" localSheetId="19" hidden="1">#REF!</definedName>
    <definedName name="_3__123Graph_ACHART_2" hidden="1">#REF!</definedName>
    <definedName name="_3__123Graph_ACHART_20" hidden="1">#REF!</definedName>
    <definedName name="_3__123Graph_ACHART_3">#REF!</definedName>
    <definedName name="_3__123Graph_ACHART_4" hidden="1">#REF!</definedName>
    <definedName name="_3__123Graph_AClsCum" hidden="1">#REF!</definedName>
    <definedName name="_3__123Graph_AGRAFICO_8" hidden="1">#REF!</definedName>
    <definedName name="_3__123Graph_AQRE_S_BY_TYPE" hidden="1">#REF!</definedName>
    <definedName name="_3__123Graph_ASENS_COMPARISON" hidden="1">#REF!</definedName>
    <definedName name="_3__123Graph_BCHART_1" hidden="1">#REF!</definedName>
    <definedName name="_3__123Graph_BCHART_13" localSheetId="4" hidden="1">#REF!</definedName>
    <definedName name="_3__123Graph_BCHART_13" localSheetId="15" hidden="1">#REF!</definedName>
    <definedName name="_3__123Graph_BCHART_13" hidden="1">#REF!</definedName>
    <definedName name="_3__123Graph_BCHART_2" hidden="1">#REF!</definedName>
    <definedName name="_3__123Graph_LBL_ACHART_9" hidden="1">#REF!</definedName>
    <definedName name="_3__FDSAUDITLINK__" localSheetId="2"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localSheetId="19"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localSheetId="4"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localSheetId="15"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localSheetId="11"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_1" localSheetId="4"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_FDSAUDITLINK___1" localSheetId="11"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_FDSAUDITLINK___1"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0_S" hidden="1">#REF!</definedName>
    <definedName name="_3_0_Table1_" hidden="1">#REF!</definedName>
    <definedName name="_3_0_Table2_" hidden="1">#REF!</definedName>
    <definedName name="_3_0SU" localSheetId="19">#REF!</definedName>
    <definedName name="_3_0SU">#REF!</definedName>
    <definedName name="_3_1__1_WEBI_Table" hidden="1">#REF!</definedName>
    <definedName name="_30_?_0SUP" localSheetId="19">#REF!</definedName>
    <definedName name="_30_?_0SUP">#REF!</definedName>
    <definedName name="_30_____________________123Graph_CCHART_2" hidden="1">#REF!</definedName>
    <definedName name="_30__________________123Graph_CCHART_2" hidden="1">#REF!</definedName>
    <definedName name="_30______123Graph_CCHART_1" hidden="1">#REF!</definedName>
    <definedName name="_30______123Graph_CCHART_2" hidden="1">#REF!</definedName>
    <definedName name="_30___123Graph_LBL_ACHART_4" hidden="1">#REF!</definedName>
    <definedName name="_30__123Graph_ACHART_5" hidden="1">#REF!</definedName>
    <definedName name="_30__123Graph_ACHART_6" hidden="1">#REF!</definedName>
    <definedName name="_30__123Graph_AGRAFICO_8" hidden="1">#REF!</definedName>
    <definedName name="_30__123Graph_BCHART_1" hidden="1">#REF!</definedName>
    <definedName name="_30__123Graph_C_Chart_1A" hidden="1">#REF!</definedName>
    <definedName name="_30__123Graph_CChart_1" hidden="1">#REF!</definedName>
    <definedName name="_30__123Graph_CCHART_2" hidden="1">#REF!</definedName>
    <definedName name="_30__123Graph_CCHART_3" hidden="1">#REF!</definedName>
    <definedName name="_30__123Graph_CCHART_30" localSheetId="4" hidden="1">#REF!</definedName>
    <definedName name="_30__123Graph_CCHART_30" localSheetId="15" hidden="1">#REF!</definedName>
    <definedName name="_30__123Graph_CCHART_30" hidden="1">#REF!</definedName>
    <definedName name="_30__123Graph_ECHART_1" localSheetId="19" hidden="1">#REF!</definedName>
    <definedName name="_30__123Graph_ECHART_1" hidden="1">#REF!</definedName>
    <definedName name="_30__123Graph_ECHART_3" hidden="1">#REF!</definedName>
    <definedName name="_30__123Graph_FQRE_S_BY_CO." hidden="1">#REF!</definedName>
    <definedName name="_30__123Graph_LBL_ACHART_4" hidden="1">#REF!</definedName>
    <definedName name="_30__123Graph_LBL_EGRAFICO_20" hidden="1">#REF!</definedName>
    <definedName name="_30__123Graph_XCHART_2" hidden="1">#N/A</definedName>
    <definedName name="_30__123Graph_XCHART_4" hidden="1">#REF!</definedName>
    <definedName name="_30__123Graph_XCHART_5" hidden="1">#REF!</definedName>
    <definedName name="_30__123Graph_XCONTRACT_BY_B_U" hidden="1">#REF!</definedName>
    <definedName name="_30__FDSAUDITLINK__" localSheetId="4"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 localSheetId="11"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_1" localSheetId="4"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_1" localSheetId="11"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_1"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0SUP" localSheetId="19">#REF!</definedName>
    <definedName name="_30_0SUP">#REF!</definedName>
    <definedName name="_300__________________123Graph_XCHART_2" hidden="1">#REF!</definedName>
    <definedName name="_300_______________123Graph_XCHART_18" hidden="1">#REF!</definedName>
    <definedName name="_300____123Graph_XCHART_17" hidden="1">#REF!</definedName>
    <definedName name="_300___123Graph_XCHART_17" hidden="1">#REF!</definedName>
    <definedName name="_300___123Graph_XCHART_18" hidden="1">#REF!</definedName>
    <definedName name="_300__123Graph_LBL_EGRAFICO_20" hidden="1">#REF!</definedName>
    <definedName name="_300__FDSAUDITLINK__" localSheetId="4"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 localSheetId="11"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_1" localSheetId="4"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_1" localSheetId="11"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_1"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1__________________123Graph_XCHART_3" hidden="1">#REF!</definedName>
    <definedName name="_301_______________123Graph_XCHART_2" hidden="1">#REF!</definedName>
    <definedName name="_301____123Graph_XCHART_18" hidden="1">#REF!</definedName>
    <definedName name="_301___123Graph_XCHART_18" hidden="1">#REF!</definedName>
    <definedName name="_301___123Graph_XCHART_2" hidden="1">#REF!</definedName>
    <definedName name="_301__FDSAUDITLINK__" localSheetId="4"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 localSheetId="11"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_1" localSheetId="4"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_1" localSheetId="11"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_1"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2__________________123Graph_XCHART_4" hidden="1">#REF!</definedName>
    <definedName name="_302_______________123Graph_XCHART_3" hidden="1">#REF!</definedName>
    <definedName name="_302____123Graph_XCHART_2" hidden="1">#REF!</definedName>
    <definedName name="_302___123Graph_XCHART_2" hidden="1">#REF!</definedName>
    <definedName name="_302___123Graph_XCHART_3" hidden="1">#REF!</definedName>
    <definedName name="_302__FDSAUDITLINK__" localSheetId="4"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 localSheetId="11"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_1" localSheetId="4"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_1" localSheetId="11"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_1"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3__________________123Graph_XCHART_5" hidden="1">#REF!</definedName>
    <definedName name="_303_______________123Graph_XCHART_4" hidden="1">#REF!</definedName>
    <definedName name="_303____123Graph_XCHART_3" hidden="1">#REF!</definedName>
    <definedName name="_303___123Graph_XCHART_3" hidden="1">#REF!</definedName>
    <definedName name="_303___123Graph_XCHART_4" hidden="1">#REF!</definedName>
    <definedName name="_303__FDSAUDITLINK__" localSheetId="4"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 localSheetId="11"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_1" localSheetId="4"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_1" localSheetId="11"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_1"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4__________________123Graph_XCHART_6" hidden="1">#REF!</definedName>
    <definedName name="_304_______________123Graph_XCHART_5" hidden="1">#REF!</definedName>
    <definedName name="_304____123Graph_XCHART_4" hidden="1">#REF!</definedName>
    <definedName name="_304___123Graph_XCHART_4" hidden="1">#REF!</definedName>
    <definedName name="_304___123Graph_XCHART_5" hidden="1">#REF!</definedName>
    <definedName name="_304__FDSAUDITLINK__" localSheetId="4"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 localSheetId="11"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_1" localSheetId="4"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_1" localSheetId="11"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_1"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5__________________123Graph_XCHART_7" hidden="1">#REF!</definedName>
    <definedName name="_305_______________123Graph_XCHART_6" hidden="1">#REF!</definedName>
    <definedName name="_305____123Graph_XCHART_5" hidden="1">#REF!</definedName>
    <definedName name="_305___123Graph_XCHART_5" hidden="1">#REF!</definedName>
    <definedName name="_305___123Graph_XCHART_6" hidden="1">#REF!</definedName>
    <definedName name="_305__FDSAUDITLINK__" localSheetId="4"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 localSheetId="11"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_1" localSheetId="4"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_1" localSheetId="11"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_1"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6__________________123Graph_XCHART_8" hidden="1">#REF!</definedName>
    <definedName name="_306_______________123Graph_XCHART_7" hidden="1">#REF!</definedName>
    <definedName name="_306____123Graph_XCHART_6" hidden="1">#REF!</definedName>
    <definedName name="_306___123Graph_XCHART_6" hidden="1">#REF!</definedName>
    <definedName name="_306___123Graph_XCHART_7" hidden="1">#REF!</definedName>
    <definedName name="_306__FDSAUDITLINK__" localSheetId="4"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 localSheetId="11"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_1" localSheetId="4"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_1" localSheetId="11"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_1"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7__________________123Graph_XCHART_9" hidden="1">#REF!</definedName>
    <definedName name="_307_______________123Graph_XCHART_8" hidden="1">#REF!</definedName>
    <definedName name="_307____123Graph_XCHART_7" hidden="1">#REF!</definedName>
    <definedName name="_307___123Graph_XCHART_7" hidden="1">#REF!</definedName>
    <definedName name="_307___123Graph_XCHART_8" hidden="1">#REF!</definedName>
    <definedName name="_307__FDSAUDITLINK__" localSheetId="4"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 localSheetId="11"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_1" localSheetId="4"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_1" localSheetId="11"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_1"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8_________________123Graph_ACHART_1" hidden="1">#REF!</definedName>
    <definedName name="_308_______________123Graph_XCHART_9" hidden="1">#REF!</definedName>
    <definedName name="_308____123Graph_XCHART_8" hidden="1">#REF!</definedName>
    <definedName name="_308___123Graph_XCHART_8" hidden="1">#REF!</definedName>
    <definedName name="_308___123Graph_XCHART_9" hidden="1">#REF!</definedName>
    <definedName name="_308__FDSAUDITLINK__" localSheetId="4"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 localSheetId="11"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_1" localSheetId="4"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_1" localSheetId="11"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_1"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9_________________123Graph_ACHART_10" hidden="1">#REF!</definedName>
    <definedName name="_309______________123Graph_ACHART_1" hidden="1">#REF!</definedName>
    <definedName name="_309____123Graph_XCHART_9" hidden="1">#REF!</definedName>
    <definedName name="_309___123Graph_XCHART_9" hidden="1">#REF!</definedName>
    <definedName name="_309__123Graph_ACHART_1" hidden="1">#REF!</definedName>
    <definedName name="_309__FDSAUDITLINK__" localSheetId="4"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 localSheetId="11"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_1" localSheetId="4"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_1" localSheetId="11"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_1"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1_____________________123Graph_CCHART_3" hidden="1">#REF!</definedName>
    <definedName name="_31__________________123Graph_CCHART_3" hidden="1">#REF!</definedName>
    <definedName name="_31______123Graph_CCHART_2" hidden="1">#REF!</definedName>
    <definedName name="_31______123Graph_CCHART_3" hidden="1">#REF!</definedName>
    <definedName name="_31__123Graph_ACHART_1" hidden="1">#REF!</definedName>
    <definedName name="_31__123Graph_BCHART_2" hidden="1">#REF!</definedName>
    <definedName name="_31__123Graph_CCHART_10" hidden="1">#REF!</definedName>
    <definedName name="_31__123Graph_CCHART_3" hidden="1">#REF!</definedName>
    <definedName name="_31__123Graph_CCHART_5" hidden="1">#REF!</definedName>
    <definedName name="_31__123Graph_D_Chart_1A" hidden="1">#REF!</definedName>
    <definedName name="_31__123Graph_FCHART_1" localSheetId="19" hidden="1">#REF!</definedName>
    <definedName name="_31__123Graph_FCHART_1" hidden="1">#REF!</definedName>
    <definedName name="_31__123Graph_FSUPPLIES_BY_B_U" hidden="1">#REF!</definedName>
    <definedName name="_31__123Graph_XCHART_5" hidden="1">#REF!</definedName>
    <definedName name="_31__123Graph_XQRE_S_BY_CO." hidden="1">#REF!</definedName>
    <definedName name="_31__FDSAUDITLINK__" localSheetId="4"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 localSheetId="11"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_1" localSheetId="4"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_1" localSheetId="11"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_1"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0SUP" localSheetId="19">#REF!</definedName>
    <definedName name="_31_0SUP">#REF!</definedName>
    <definedName name="_310_________________123Graph_ACHART_11" hidden="1">#REF!</definedName>
    <definedName name="_310______________123Graph_ACHART_10" hidden="1">#REF!</definedName>
    <definedName name="_310___123Graph_ACHART_1" hidden="1">#REF!</definedName>
    <definedName name="_310__123Graph_ACHART_1" hidden="1">#REF!</definedName>
    <definedName name="_310__123Graph_ACHART_10" hidden="1">#REF!</definedName>
    <definedName name="_310__FDSAUDITLINK__" localSheetId="4"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 localSheetId="11"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_1" localSheetId="4"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_1" localSheetId="11"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_1"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1_________________123Graph_ACHART_12" hidden="1">#REF!</definedName>
    <definedName name="_311______________123Graph_ACHART_11" hidden="1">#REF!</definedName>
    <definedName name="_311___123Graph_ACHART_10" hidden="1">#REF!</definedName>
    <definedName name="_311__123Graph_ACHART_10" hidden="1">#REF!</definedName>
    <definedName name="_311__123Graph_ACHART_11" hidden="1">#REF!</definedName>
    <definedName name="_311__FDSAUDITLINK__" localSheetId="4"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 localSheetId="11"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_1" localSheetId="4"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_1" localSheetId="11"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_1"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2_________________123Graph_ACHART_13" hidden="1">#REF!</definedName>
    <definedName name="_312______________123Graph_ACHART_12" hidden="1">#REF!</definedName>
    <definedName name="_312___123Graph_ACHART_11" hidden="1">#REF!</definedName>
    <definedName name="_312__123Graph_ACHART_10" hidden="1">#REF!</definedName>
    <definedName name="_312__123Graph_ACHART_11" hidden="1">#REF!</definedName>
    <definedName name="_312__123Graph_ACHART_12" hidden="1">#REF!</definedName>
    <definedName name="_312__FDSAUDITLINK__" localSheetId="4"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 localSheetId="11"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_1" localSheetId="4"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_1" localSheetId="11"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_1"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3_________________123Graph_ACHART_14" hidden="1">#REF!</definedName>
    <definedName name="_313______________123Graph_ACHART_13" hidden="1">#REF!</definedName>
    <definedName name="_313___123Graph_ACHART_12" hidden="1">#REF!</definedName>
    <definedName name="_313__123Graph_ACHART_12" hidden="1">#REF!</definedName>
    <definedName name="_313__123Graph_ACHART_13" hidden="1">#REF!</definedName>
    <definedName name="_313__FDSAUDITLINK__" localSheetId="4"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 localSheetId="11"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_1" localSheetId="4"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_1" localSheetId="11"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_1"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4_________________123Graph_ACHART_15" hidden="1">#REF!</definedName>
    <definedName name="_314______________123Graph_ACHART_14" hidden="1">#REF!</definedName>
    <definedName name="_314___123Graph_ACHART_13" hidden="1">#REF!</definedName>
    <definedName name="_314__123Graph_ACHART_1" hidden="1">#REF!</definedName>
    <definedName name="_314__123Graph_ACHART_11" hidden="1">#REF!</definedName>
    <definedName name="_314__123Graph_ACHART_13" hidden="1">#REF!</definedName>
    <definedName name="_314__123Graph_ACHART_14" hidden="1">#REF!</definedName>
    <definedName name="_314__FDSAUDITLINK__" localSheetId="4"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 localSheetId="11"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_1" localSheetId="4"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_1" localSheetId="11"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_1"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5_________________123Graph_ACHART_16" hidden="1">#REF!</definedName>
    <definedName name="_315______________123Graph_ACHART_15" hidden="1">#REF!</definedName>
    <definedName name="_315___123Graph_ACHART_14" hidden="1">#REF!</definedName>
    <definedName name="_315__123Graph_ACHART_1" hidden="1">#REF!</definedName>
    <definedName name="_315__123Graph_ACHART_14" hidden="1">#REF!</definedName>
    <definedName name="_315__123Graph_ACHART_15" hidden="1">#REF!</definedName>
    <definedName name="_315__FDSAUDITLINK__" localSheetId="4"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 localSheetId="11"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_1" localSheetId="4"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_1" localSheetId="11"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_1"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6_________________123Graph_ACHART_17" hidden="1">#REF!</definedName>
    <definedName name="_316______________123Graph_ACHART_16" hidden="1">#REF!</definedName>
    <definedName name="_316___123Graph_ACHART_15" hidden="1">#REF!</definedName>
    <definedName name="_316__123Graph_ACHART_12" hidden="1">#REF!</definedName>
    <definedName name="_316__123Graph_ACHART_15" hidden="1">#REF!</definedName>
    <definedName name="_316__123Graph_ACHART_16" hidden="1">#REF!</definedName>
    <definedName name="_316__FDSAUDITLINK__" localSheetId="4"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 localSheetId="11"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_1" localSheetId="4"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_1" localSheetId="11"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_1"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7_________________123Graph_ACHART_18" hidden="1">#REF!</definedName>
    <definedName name="_317______________123Graph_ACHART_17" hidden="1">#REF!</definedName>
    <definedName name="_317___123Graph_ACHART_16" hidden="1">#REF!</definedName>
    <definedName name="_317__123Graph_ACHART_16" hidden="1">#REF!</definedName>
    <definedName name="_317__123Graph_ACHART_17" hidden="1">#REF!</definedName>
    <definedName name="_317__FDSAUDITLINK__" localSheetId="4"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 localSheetId="11"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_1" localSheetId="4"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_1" localSheetId="11"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_1"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8_________________123Graph_ACHART_2" hidden="1">#REF!</definedName>
    <definedName name="_318______________123Graph_ACHART_18" hidden="1">#REF!</definedName>
    <definedName name="_318___123Graph_ACHART_17" hidden="1">#REF!</definedName>
    <definedName name="_318__123Graph_ACHART_13" hidden="1">#REF!</definedName>
    <definedName name="_318__123Graph_ACHART_17" hidden="1">#REF!</definedName>
    <definedName name="_318__123Graph_ACHART_18" hidden="1">#REF!</definedName>
    <definedName name="_318__FDSAUDITLINK__" localSheetId="4"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 localSheetId="11"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_1" localSheetId="4"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_1" localSheetId="11"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_1"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9_________________123Graph_ACHART_3" hidden="1">#REF!</definedName>
    <definedName name="_319______________123Graph_ACHART_2" hidden="1">#REF!</definedName>
    <definedName name="_319___123Graph_ACHART_18" hidden="1">#REF!</definedName>
    <definedName name="_319__123Graph_ACHART_18" hidden="1">#REF!</definedName>
    <definedName name="_319__123Graph_ACHART_2" hidden="1">#REF!</definedName>
    <definedName name="_319__FDSAUDITLINK__" localSheetId="4"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 localSheetId="11"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_1" localSheetId="4"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_1" localSheetId="11"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_1"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2_____________________123Graph_CCHART_4" hidden="1">#REF!</definedName>
    <definedName name="_32__________________123Graph_CCHART_4" hidden="1">#REF!</definedName>
    <definedName name="_32______123Graph_CCHART_3" hidden="1">#REF!</definedName>
    <definedName name="_32______123Graph_CCHART_4" hidden="1">#REF!</definedName>
    <definedName name="_32___123Graph_LBL_BCHART_3" hidden="1">#REF!</definedName>
    <definedName name="_32__123Graph_ACHART_10" hidden="1">#REF!</definedName>
    <definedName name="_32__123Graph_ACHART_7" hidden="1">#REF!</definedName>
    <definedName name="_32__123Graph_BCHART_3" hidden="1">#REF!</definedName>
    <definedName name="_32__123Graph_CCHART_11" hidden="1">#REF!</definedName>
    <definedName name="_32__123Graph_CCHART_4" hidden="1">#REF!</definedName>
    <definedName name="_32__123Graph_CCHART_6" hidden="1">#REF!</definedName>
    <definedName name="_32__123Graph_E_Chart_1A" hidden="1">#REF!</definedName>
    <definedName name="_32__123Graph_FWAGES_BY_B_U" hidden="1">#REF!</definedName>
    <definedName name="_32__123Graph_LBL_ACHART_2" localSheetId="19" hidden="1">#REF!</definedName>
    <definedName name="_32__123Graph_LBL_ACHART_2" hidden="1">#REF!</definedName>
    <definedName name="_32__123Graph_LBL_BCHART_3" hidden="1">#REF!</definedName>
    <definedName name="_32__123Graph_LBL_FGRAFICO_20" hidden="1">#REF!</definedName>
    <definedName name="_32__123Graph_XCHART_1" hidden="1">#REF!</definedName>
    <definedName name="_32__123Graph_XCHART_6" hidden="1">#N/A</definedName>
    <definedName name="_32__123Graph_XQRE_S_BY_TYPE" hidden="1">#REF!</definedName>
    <definedName name="_32__FDSAUDITLINK__" localSheetId="4"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 localSheetId="11"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_1" localSheetId="4"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_1" localSheetId="11"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_1"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0SUP" localSheetId="19">#REF!</definedName>
    <definedName name="_32_0SUP">#REF!</definedName>
    <definedName name="_320_________________123Graph_ACHART_4" hidden="1">#REF!</definedName>
    <definedName name="_320______________123Graph_ACHART_3" hidden="1">#REF!</definedName>
    <definedName name="_320___123Graph_ACHART_2" hidden="1">#REF!</definedName>
    <definedName name="_320__123Graph_ACHART_10" hidden="1">#REF!</definedName>
    <definedName name="_320__123Graph_ACHART_14" hidden="1">#REF!</definedName>
    <definedName name="_320__123Graph_ACHART_2" hidden="1">#REF!</definedName>
    <definedName name="_320__123Graph_ACHART_3" hidden="1">#REF!</definedName>
    <definedName name="_320__123Graph_LBL_FGRAFICO_20" hidden="1">#REF!</definedName>
    <definedName name="_320__FDSAUDITLINK__" localSheetId="4"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 localSheetId="11"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_1" localSheetId="4"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_1" localSheetId="11"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_1"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1_________________123Graph_ACHART_5" hidden="1">#REF!</definedName>
    <definedName name="_321______________123Graph_ACHART_4" hidden="1">#REF!</definedName>
    <definedName name="_321___123Graph_ACHART_3" hidden="1">#REF!</definedName>
    <definedName name="_321__123Graph_ACHART_3" hidden="1">#REF!</definedName>
    <definedName name="_321__123Graph_ACHART_4" hidden="1">#REF!</definedName>
    <definedName name="_321__FDSAUDITLINK__" localSheetId="4"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 localSheetId="11"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_1" localSheetId="4"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_1" localSheetId="11"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_1"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2_________________123Graph_ACHART_6" hidden="1">#REF!</definedName>
    <definedName name="_322______________123Graph_ACHART_5" hidden="1">#REF!</definedName>
    <definedName name="_322___123Graph_ACHART_4" hidden="1">#REF!</definedName>
    <definedName name="_322__123Graph_ACHART_10" hidden="1">#REF!</definedName>
    <definedName name="_322__123Graph_ACHART_15" hidden="1">#REF!</definedName>
    <definedName name="_322__123Graph_ACHART_4" hidden="1">#REF!</definedName>
    <definedName name="_322__123Graph_ACHART_5" hidden="1">#REF!</definedName>
    <definedName name="_322__FDSAUDITLINK__" localSheetId="4"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 localSheetId="11"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_1" localSheetId="4"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_1" localSheetId="11"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_1"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3_________________123Graph_ACHART_7" hidden="1">#REF!</definedName>
    <definedName name="_323______________123Graph_ACHART_6" hidden="1">#REF!</definedName>
    <definedName name="_323___123Graph_ACHART_5" hidden="1">#REF!</definedName>
    <definedName name="_323__123Graph_ACHART_5" hidden="1">#REF!</definedName>
    <definedName name="_323__123Graph_ACHART_6" hidden="1">#REF!</definedName>
    <definedName name="_323__FDSAUDITLINK__" localSheetId="4"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 localSheetId="11"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_1" localSheetId="4"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_1" localSheetId="11"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_1"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4_________________123Graph_ACHART_8" hidden="1">#REF!</definedName>
    <definedName name="_324______________123Graph_ACHART_7" hidden="1">#REF!</definedName>
    <definedName name="_324___123Graph_ACHART_6" hidden="1">#REF!</definedName>
    <definedName name="_324__123Graph_ACHART_16" hidden="1">#REF!</definedName>
    <definedName name="_324__123Graph_ACHART_6" hidden="1">#REF!</definedName>
    <definedName name="_324__123Graph_ACHART_7" hidden="1">#REF!</definedName>
    <definedName name="_324__FDSAUDITLINK__" localSheetId="4"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 localSheetId="11"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_1" localSheetId="4"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_1" localSheetId="11"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_1"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5_________________123Graph_ACHART_9" hidden="1">#REF!</definedName>
    <definedName name="_325______________123Graph_ACHART_8" hidden="1">#REF!</definedName>
    <definedName name="_325___123Graph_ACHART_7" hidden="1">#REF!</definedName>
    <definedName name="_325__123Graph_ACHART_7" hidden="1">#REF!</definedName>
    <definedName name="_325__123Graph_ACHART_8" hidden="1">#REF!</definedName>
    <definedName name="_325__FDSAUDITLINK__" localSheetId="4"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 localSheetId="11"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_1" localSheetId="4"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_1" localSheetId="11"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_1"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6_________________123Graph_BCHART_1" hidden="1">#REF!</definedName>
    <definedName name="_326______________123Graph_ACHART_9" hidden="1">#REF!</definedName>
    <definedName name="_326___123Graph_ACHART_8" hidden="1">#REF!</definedName>
    <definedName name="_326__123Graph_ACHART_11" hidden="1">#REF!</definedName>
    <definedName name="_326__123Graph_ACHART_17" hidden="1">#REF!</definedName>
    <definedName name="_326__123Graph_ACHART_8" hidden="1">#REF!</definedName>
    <definedName name="_326__123Graph_ACHART_9" hidden="1">#REF!</definedName>
    <definedName name="_326__FDSAUDITLINK__" localSheetId="4"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 localSheetId="11"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_1" localSheetId="4"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_1" localSheetId="11"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_1"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7_________________123Graph_BCHART_17" hidden="1">#REF!</definedName>
    <definedName name="_327______________123Graph_BCHART_1" hidden="1">#REF!</definedName>
    <definedName name="_327___123Graph_ACHART_9" hidden="1">#REF!</definedName>
    <definedName name="_327__123Graph_ACHART_9" hidden="1">#REF!</definedName>
    <definedName name="_327__123Graph_BCHART_1" hidden="1">#REF!</definedName>
    <definedName name="_327__FDSAUDITLINK__" localSheetId="4"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 localSheetId="11"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_1" localSheetId="4"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_1" localSheetId="11"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_1"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8_________________123Graph_BCHART_18" hidden="1">#REF!</definedName>
    <definedName name="_328______________123Graph_BCHART_17" hidden="1">#REF!</definedName>
    <definedName name="_328___123Graph_BCHART_1" hidden="1">#REF!</definedName>
    <definedName name="_328__123Graph_ACHART_18" hidden="1">#REF!</definedName>
    <definedName name="_328__123Graph_BCHART_1" hidden="1">#REF!</definedName>
    <definedName name="_328__123Graph_BCHART_17" hidden="1">#REF!</definedName>
    <definedName name="_328__FDSAUDITLINK__" localSheetId="4"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 localSheetId="11"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_1" localSheetId="4"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_1" localSheetId="11"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_1"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9_________________123Graph_BCHART_2" hidden="1">#REF!</definedName>
    <definedName name="_329______________123Graph_BCHART_18" hidden="1">#REF!</definedName>
    <definedName name="_329___123Graph_BCHART_17" hidden="1">#REF!</definedName>
    <definedName name="_329__123Graph_ACHART_11" hidden="1">#REF!</definedName>
    <definedName name="_329__123Graph_BCHART_17" hidden="1">#REF!</definedName>
    <definedName name="_329__123Graph_BCHART_18" hidden="1">#REF!</definedName>
    <definedName name="_329__FDSAUDITLINK__" localSheetId="4"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 localSheetId="11"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_1" localSheetId="4"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_1" localSheetId="11"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_1"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3_____________________123Graph_CCHART_5" hidden="1">#REF!</definedName>
    <definedName name="_33__________________123Graph_CCHART_5" hidden="1">#REF!</definedName>
    <definedName name="_33______123Graph_CCHART_4" hidden="1">#REF!</definedName>
    <definedName name="_33______123Graph_CCHART_5" hidden="1">#REF!</definedName>
    <definedName name="_33__123Graph_ACHART_11" hidden="1">#REF!</definedName>
    <definedName name="_33__123Graph_ACHART_4" hidden="1">#REF!</definedName>
    <definedName name="_33__123Graph_BCHART_4" hidden="1">#REF!</definedName>
    <definedName name="_33__123Graph_CCHART_1" hidden="1">#REF!</definedName>
    <definedName name="_33__123Graph_CCHART_12" hidden="1">#REF!</definedName>
    <definedName name="_33__123Graph_CCHART_5" hidden="1">#REF!</definedName>
    <definedName name="_33__123Graph_CCHART_7" hidden="1">#REF!</definedName>
    <definedName name="_33__123Graph_CCHART_8" hidden="1">#REF!</definedName>
    <definedName name="_33__123Graph_F_Chart_1A" hidden="1">#REF!</definedName>
    <definedName name="_33__123Graph_FCHART_3" hidden="1">#REF!</definedName>
    <definedName name="_33__123Graph_XCHART_10" hidden="1">#REF!</definedName>
    <definedName name="_33__123Graph_XCONTRACT_BY_B_U" hidden="1">#REF!</definedName>
    <definedName name="_33__123Graph_XSUPPLIES_BY_B_U" hidden="1">#REF!</definedName>
    <definedName name="_33__FDSAUDITLINK__" localSheetId="4"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 localSheetId="15" hidden="1">{"fdsup://IBCentral/FAT Viewer?action=UPDATE&amp;creator=factset&amp;DOC_NAME=fat:reuters_annual_source_window.fat&amp;display_string=Audit&amp;DYN_ARGS=TRUE&amp;VAR:ID1=92769L10&amp;VAR:RCODE=SALES&amp;VAR:SDATE=20071299&amp;VAR:FREQ=FISCAL_YEARLY&amp;VAR:RELITEM=RP&amp;VAR:CURRENCY=&amp;VAR:CURRSOU","RCE=EXSHARE&amp;VAR:NATFREQ=ANNUAL&amp;VAR:RFIELD=FINALIZED&amp;VAR:DB_TYPE=&amp;VAR:UNITS=M&amp;window=popup&amp;width=450&amp;height=300&amp;START_MAXIMIZED=FALSE"}</definedName>
    <definedName name="_33__FDSAUDITLINK__" localSheetId="11" hidden="1">{"fdsup://IBCentral/FAT Viewer?action=UPDATE&amp;creator=factset&amp;DOC_NAME=fat:reuters_annual_source_window.fat&amp;display_string=Audit&amp;DYN_ARGS=TRUE&amp;VAR:ID1=92769L10&amp;VAR:RCODE=SALES&amp;VAR:SDATE=20071299&amp;VAR:FREQ=FISCAL_YEARLY&amp;VAR:RELITEM=RP&amp;VAR:CURRENCY=&amp;VAR:CURRSOU","RCE=EXSHARE&amp;VAR:NATFREQ=ANNUAL&amp;VAR:RFIELD=FINALIZED&amp;VAR:DB_TYPE=&amp;VAR:UNITS=M&amp;window=popup&amp;width=450&amp;height=300&amp;START_MAXIMIZED=FALSE"}</definedName>
    <definedName name="_33__FDSAUDITLINK__" hidden="1">{"fdsup://IBCentral/FAT Viewer?action=UPDATE&amp;creator=factset&amp;DOC_NAME=fat:reuters_annual_source_window.fat&amp;display_string=Audit&amp;DYN_ARGS=TRUE&amp;VAR:ID1=92769L10&amp;VAR:RCODE=SALES&amp;VAR:SDATE=20071299&amp;VAR:FREQ=FISCAL_YEARLY&amp;VAR:RELITEM=RP&amp;VAR:CURRENCY=&amp;VAR:CURRSOU","RCE=EXSHARE&amp;VAR:NATFREQ=ANNUAL&amp;VAR:RFIELD=FINALIZED&amp;VAR:DB_TYPE=&amp;VAR:UNITS=M&amp;window=popup&amp;width=450&amp;height=300&amp;START_MAXIMIZED=FALSE"}</definedName>
    <definedName name="_33__FDSAUDITLINK___1" localSheetId="4"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_1" localSheetId="11"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_1"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0SUP" localSheetId="19">#REF!</definedName>
    <definedName name="_33_0SUP">#REF!</definedName>
    <definedName name="_330_________________123Graph_BCHART_3" hidden="1">#REF!</definedName>
    <definedName name="_330______________123Graph_BCHART_2" hidden="1">#REF!</definedName>
    <definedName name="_330___123Graph_BCHART_18" hidden="1">#REF!</definedName>
    <definedName name="_330__123Graph_ACHART_2" hidden="1">#REF!</definedName>
    <definedName name="_330__123Graph_BCHART_18" hidden="1">#REF!</definedName>
    <definedName name="_330__123Graph_BCHART_2" hidden="1">#REF!</definedName>
    <definedName name="_330__FDSAUDITLINK__" localSheetId="4"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 localSheetId="11"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_1" localSheetId="4"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_1" localSheetId="11"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_1"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1_________________123Graph_BCHART_4" hidden="1">#REF!</definedName>
    <definedName name="_331______________123Graph_BCHART_3" hidden="1">#REF!</definedName>
    <definedName name="_331___123Graph_BCHART_2" hidden="1">#REF!</definedName>
    <definedName name="_331__123Graph_BCHART_2" hidden="1">#REF!</definedName>
    <definedName name="_331__123Graph_BCHART_3" hidden="1">#REF!</definedName>
    <definedName name="_331__FDSAUDITLINK__" localSheetId="4"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 localSheetId="11"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_1" localSheetId="4"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_1" localSheetId="11"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_1"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2_________________123Graph_BCHART_5" hidden="1">#REF!</definedName>
    <definedName name="_332______________123Graph_BCHART_4" hidden="1">#REF!</definedName>
    <definedName name="_332___123Graph_BCHART_3" hidden="1">#REF!</definedName>
    <definedName name="_332__123Graph_ACHART_12" hidden="1">#REF!</definedName>
    <definedName name="_332__123Graph_ACHART_3" hidden="1">#REF!</definedName>
    <definedName name="_332__123Graph_BCHART_3" hidden="1">#REF!</definedName>
    <definedName name="_332__123Graph_BCHART_4" hidden="1">#REF!</definedName>
    <definedName name="_332__FDSAUDITLINK__" localSheetId="4"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 localSheetId="11"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_1" localSheetId="4"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_1" localSheetId="11"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_1"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3_________________123Graph_BCHART_6" hidden="1">#REF!</definedName>
    <definedName name="_333______________123Graph_BCHART_5" hidden="1">#REF!</definedName>
    <definedName name="_333___123Graph_BCHART_4" hidden="1">#REF!</definedName>
    <definedName name="_333__123Graph_BCHART_4" hidden="1">#REF!</definedName>
    <definedName name="_333__123Graph_BCHART_5" hidden="1">#REF!</definedName>
    <definedName name="_333__FDSAUDITLINK__" localSheetId="4"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 localSheetId="11"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_1" localSheetId="4"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_1" localSheetId="11"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_1"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4_________________123Graph_BCHART_7" hidden="1">#REF!</definedName>
    <definedName name="_334______________123Graph_BCHART_6" hidden="1">#REF!</definedName>
    <definedName name="_334___123Graph_BCHART_5" hidden="1">#REF!</definedName>
    <definedName name="_334__123Graph_ACHART_4" hidden="1">#REF!</definedName>
    <definedName name="_334__123Graph_BCHART_5" hidden="1">#REF!</definedName>
    <definedName name="_334__123Graph_BCHART_6" hidden="1">#REF!</definedName>
    <definedName name="_334__FDSAUDITLINK__" localSheetId="4"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 localSheetId="11"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_1" localSheetId="4"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_1" localSheetId="11"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_1"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5_________________123Graph_BCHART_8" hidden="1">#REF!</definedName>
    <definedName name="_335______________123Graph_BCHART_7" hidden="1">#REF!</definedName>
    <definedName name="_335___123Graph_BCHART_6" hidden="1">#REF!</definedName>
    <definedName name="_335__123Graph_BCHART_6" hidden="1">#REF!</definedName>
    <definedName name="_335__123Graph_BCHART_7" hidden="1">#REF!</definedName>
    <definedName name="_335__FDSAUDITLINK__" localSheetId="4"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 localSheetId="11"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_1" localSheetId="4"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_1" localSheetId="11"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_1"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6_________________123Graph_CCHART_1" hidden="1">#REF!</definedName>
    <definedName name="_336______________123Graph_BCHART_8" hidden="1">#REF!</definedName>
    <definedName name="_336___123Graph_BCHART_7" hidden="1">#REF!</definedName>
    <definedName name="_336__123Graph_ACHART_12" hidden="1">#REF!</definedName>
    <definedName name="_336__123Graph_ACHART_5" hidden="1">#REF!</definedName>
    <definedName name="_336__123Graph_BCHART_7" hidden="1">#REF!</definedName>
    <definedName name="_336__123Graph_BCHART_8" hidden="1">#REF!</definedName>
    <definedName name="_336__FDSAUDITLINK__" localSheetId="4"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 localSheetId="11"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_1" localSheetId="4"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_1" localSheetId="11"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_1"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7_________________123Graph_CCHART_2" hidden="1">#REF!</definedName>
    <definedName name="_337______________123Graph_CCHART_1" hidden="1">#REF!</definedName>
    <definedName name="_337___123Graph_BCHART_8" hidden="1">#REF!</definedName>
    <definedName name="_337__123Graph_BCHART_8" hidden="1">#REF!</definedName>
    <definedName name="_337__123Graph_CCHART_1" hidden="1">#REF!</definedName>
    <definedName name="_337__FDSAUDITLINK__" localSheetId="4"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 localSheetId="11"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_1" localSheetId="4"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_1" localSheetId="11"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_1"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8_________________123Graph_CCHART_3" hidden="1">#REF!</definedName>
    <definedName name="_338______________123Graph_CCHART_2" hidden="1">#REF!</definedName>
    <definedName name="_338___123Graph_CCHART_1" hidden="1">#REF!</definedName>
    <definedName name="_338__123Graph_ACHART_13" hidden="1">#REF!</definedName>
    <definedName name="_338__123Graph_ACHART_6" hidden="1">#REF!</definedName>
    <definedName name="_338__123Graph_CCHART_1" hidden="1">#REF!</definedName>
    <definedName name="_338__123Graph_CCHART_2" hidden="1">#REF!</definedName>
    <definedName name="_338__FDSAUDITLINK__" localSheetId="4"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 localSheetId="11"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_1" localSheetId="4"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_1" localSheetId="11"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_1"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9_________________123Graph_CCHART_4" hidden="1">#REF!</definedName>
    <definedName name="_339______________123Graph_CCHART_3" hidden="1">#REF!</definedName>
    <definedName name="_339___123Graph_CCHART_2" hidden="1">#REF!</definedName>
    <definedName name="_339__123Graph_CCHART_2" hidden="1">#REF!</definedName>
    <definedName name="_339__123Graph_CCHART_3" hidden="1">#REF!</definedName>
    <definedName name="_339__FDSAUDITLINK__" localSheetId="4"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 localSheetId="11"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_1" localSheetId="4"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_1" localSheetId="11"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_1"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Table2_" hidden="1">#REF!</definedName>
    <definedName name="_34_____________________123Graph_CCHART_6" hidden="1">#REF!</definedName>
    <definedName name="_34__________________123Graph_CCHART_6" hidden="1">#REF!</definedName>
    <definedName name="_34______123Graph_CCHART_5" hidden="1">#REF!</definedName>
    <definedName name="_34______123Graph_CCHART_6" hidden="1">#REF!</definedName>
    <definedName name="_34___123Graph_LBL_BCHART_4" hidden="1">#REF!</definedName>
    <definedName name="_34__123Graph_ACHART_3" hidden="1">#REF!</definedName>
    <definedName name="_34__123Graph_ACHART_8" hidden="1">#REF!</definedName>
    <definedName name="_34__123Graph_BCHART_5" hidden="1">#REF!</definedName>
    <definedName name="_34__123Graph_CCHART_13" hidden="1">#REF!</definedName>
    <definedName name="_34__123Graph_CCHART_2" hidden="1">#REF!</definedName>
    <definedName name="_34__123Graph_CCHART_6" hidden="1">#REF!</definedName>
    <definedName name="_34__123Graph_LBL_BCHART_4" hidden="1">#REF!</definedName>
    <definedName name="_34__123Graph_X_Chart_1A" hidden="1">#REF!</definedName>
    <definedName name="_34__123Graph_XCHART_10" localSheetId="4" hidden="1">#REF!</definedName>
    <definedName name="_34__123Graph_XCHART_10" localSheetId="15" hidden="1">#REF!</definedName>
    <definedName name="_34__123Graph_XCHART_10" hidden="1">#REF!</definedName>
    <definedName name="_34__123Graph_XCHART_15" hidden="1">#REF!</definedName>
    <definedName name="_34__123Graph_XGRAFICO_8" hidden="1">#REF!</definedName>
    <definedName name="_34__123Graph_XQRE_S_BY_CO." hidden="1">#REF!</definedName>
    <definedName name="_34__123Graph_XTAX_CREDIT" hidden="1">#REF!</definedName>
    <definedName name="_34__FDSAUDITLINK__" localSheetId="4"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 localSheetId="11"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_1" localSheetId="4"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_1" localSheetId="11"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_1"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0_BQ" hidden="1">#REF!</definedName>
    <definedName name="_34_0SUP" localSheetId="19">#REF!</definedName>
    <definedName name="_34_0SUP">#REF!</definedName>
    <definedName name="_340_________________123Graph_CCHART_5" hidden="1">#REF!</definedName>
    <definedName name="_340______________123Graph_CCHART_4" hidden="1">#REF!</definedName>
    <definedName name="_340___123Graph_CCHART_3" hidden="1">#REF!</definedName>
    <definedName name="_340__123Graph_ACHART_7" hidden="1">#REF!</definedName>
    <definedName name="_340__123Graph_CCHART_3" hidden="1">#REF!</definedName>
    <definedName name="_340__123Graph_CCHART_4" hidden="1">#REF!</definedName>
    <definedName name="_340__123Graph_XGRAFICO_8" hidden="1">#REF!</definedName>
    <definedName name="_340__FDSAUDITLINK__" localSheetId="4"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 localSheetId="11"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_1" localSheetId="4"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_1" localSheetId="11"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_1"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1_________________123Graph_CCHART_6" hidden="1">#REF!</definedName>
    <definedName name="_341______________123Graph_CCHART_5" hidden="1">#REF!</definedName>
    <definedName name="_341___123Graph_CCHART_4" hidden="1">#REF!</definedName>
    <definedName name="_341__123Graph_CCHART_4" hidden="1">#REF!</definedName>
    <definedName name="_341__123Graph_CCHART_5" hidden="1">#REF!</definedName>
    <definedName name="_341__FDSAUDITLINK__" localSheetId="4"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 localSheetId="11"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_1" localSheetId="4"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_1" localSheetId="11"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_1"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2_________________123Graph_CCHART_7" hidden="1">#REF!</definedName>
    <definedName name="_342______________123Graph_CCHART_6" hidden="1">#REF!</definedName>
    <definedName name="_342___123Graph_CCHART_5" hidden="1">#REF!</definedName>
    <definedName name="_342__123Graph_ACHART_8" hidden="1">#REF!</definedName>
    <definedName name="_342__123Graph_CCHART_5" hidden="1">#REF!</definedName>
    <definedName name="_342__123Graph_CCHART_6" hidden="1">#REF!</definedName>
    <definedName name="_342__FDSAUDITLINK__" localSheetId="4"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 localSheetId="11"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_1" localSheetId="4"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_1" localSheetId="11"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_1"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3_________________123Graph_CCHART_8" hidden="1">#REF!</definedName>
    <definedName name="_343______________123Graph_CCHART_7" hidden="1">#REF!</definedName>
    <definedName name="_343___123Graph_CCHART_6" hidden="1">#REF!</definedName>
    <definedName name="_343__123Graph_ACHART_13" hidden="1">#REF!</definedName>
    <definedName name="_343__123Graph_CCHART_6" hidden="1">#REF!</definedName>
    <definedName name="_343__123Graph_CCHART_7" hidden="1">#REF!</definedName>
    <definedName name="_343__FDSAUDITLINK__" localSheetId="4"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 localSheetId="11"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_1" localSheetId="4"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_1" localSheetId="11"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_1"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4_________________123Graph_DCHART_1" hidden="1">#REF!</definedName>
    <definedName name="_344______________123Graph_CCHART_8" hidden="1">#REF!</definedName>
    <definedName name="_344___123Graph_CCHART_7" hidden="1">#REF!</definedName>
    <definedName name="_344__123Graph_ACHART_14" hidden="1">#REF!</definedName>
    <definedName name="_344__123Graph_ACHART_9" hidden="1">#REF!</definedName>
    <definedName name="_344__123Graph_CCHART_7" hidden="1">#REF!</definedName>
    <definedName name="_344__123Graph_CCHART_8" hidden="1">#REF!</definedName>
    <definedName name="_344__FDSAUDITLINK__" localSheetId="4"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 localSheetId="11"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_1" localSheetId="4"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_1" localSheetId="11"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_1"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5_________________123Graph_DCHART_2" hidden="1">#REF!</definedName>
    <definedName name="_345______________123Graph_DCHART_1" hidden="1">#REF!</definedName>
    <definedName name="_345___123Graph_CCHART_8" hidden="1">#REF!</definedName>
    <definedName name="_345__123Graph_CCHART_8" hidden="1">#REF!</definedName>
    <definedName name="_345__123Graph_DCHART_1" hidden="1">#REF!</definedName>
    <definedName name="_345__FDSAUDITLINK__" localSheetId="4"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 localSheetId="11"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_1" localSheetId="4"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_1" localSheetId="11"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_1"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6_________________123Graph_DCHART_3" hidden="1">#REF!</definedName>
    <definedName name="_346______________123Graph_DCHART_2" hidden="1">#REF!</definedName>
    <definedName name="_346___123Graph_DCHART_1" hidden="1">#REF!</definedName>
    <definedName name="_346__123Graph_BCHART_1" hidden="1">#REF!</definedName>
    <definedName name="_346__123Graph_DCHART_1" hidden="1">#REF!</definedName>
    <definedName name="_346__123Graph_DCHART_2" hidden="1">#REF!</definedName>
    <definedName name="_346__FDSAUDITLINK__" localSheetId="4"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 localSheetId="11"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_1" localSheetId="4"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_1" localSheetId="11"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_1"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7_________________123Graph_DCHART_4" hidden="1">#REF!</definedName>
    <definedName name="_347______________123Graph_DCHART_3" hidden="1">#REF!</definedName>
    <definedName name="_347___123Graph_DCHART_2" hidden="1">#REF!</definedName>
    <definedName name="_347__123Graph_DCHART_2" hidden="1">#REF!</definedName>
    <definedName name="_347__123Graph_DCHART_3" hidden="1">#REF!</definedName>
    <definedName name="_347__FDSAUDITLINK__" localSheetId="4"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 localSheetId="11"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_1" localSheetId="4"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_1" localSheetId="11"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_1"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8_________________123Graph_DCHART_5" hidden="1">#REF!</definedName>
    <definedName name="_348______________123Graph_DCHART_4" hidden="1">#REF!</definedName>
    <definedName name="_348___123Graph_DCHART_3" hidden="1">#REF!</definedName>
    <definedName name="_348__123Graph_BCHART_17" hidden="1">#REF!</definedName>
    <definedName name="_348__123Graph_DCHART_3" hidden="1">#REF!</definedName>
    <definedName name="_348__123Graph_DCHART_4" hidden="1">#REF!</definedName>
    <definedName name="_348__FDSAUDITLINK__" localSheetId="4"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 localSheetId="11"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_1" localSheetId="4"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_1" localSheetId="11"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_1"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9_________________123Graph_DCHART_6" hidden="1">#REF!</definedName>
    <definedName name="_349______________123Graph_DCHART_5" hidden="1">#REF!</definedName>
    <definedName name="_349___123Graph_DCHART_4" hidden="1">#REF!</definedName>
    <definedName name="_349__123Graph_DCHART_4" hidden="1">#REF!</definedName>
    <definedName name="_349__123Graph_DCHART_5" hidden="1">#REF!</definedName>
    <definedName name="_349__FDSAUDITLINK__" localSheetId="4"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 localSheetId="11"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_1" localSheetId="4"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_1" localSheetId="11"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_1"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5_____________________123Graph_CCHART_7" hidden="1">#REF!</definedName>
    <definedName name="_35__________________123Graph_CCHART_7" hidden="1">#REF!</definedName>
    <definedName name="_35______123Graph_CCHART_6" hidden="1">#REF!</definedName>
    <definedName name="_35______123Graph_CCHART_7" hidden="1">#REF!</definedName>
    <definedName name="_35__123Graph_ACHART_9" hidden="1">#REF!</definedName>
    <definedName name="_35__123Graph_CCHART_14" hidden="1">#REF!</definedName>
    <definedName name="_35__123Graph_CCHART_2" hidden="1">#REF!</definedName>
    <definedName name="_35__123Graph_CCHART_7" hidden="1">#REF!</definedName>
    <definedName name="_35__123Graph_XChart_1" hidden="1">#REF!</definedName>
    <definedName name="_35__123Graph_XCHART_13" localSheetId="4" hidden="1">#REF!</definedName>
    <definedName name="_35__123Graph_XCHART_13" localSheetId="15" hidden="1">#REF!</definedName>
    <definedName name="_35__123Graph_XCHART_13" hidden="1">#REF!</definedName>
    <definedName name="_35__123Graph_XCHART_17" hidden="1">#REF!</definedName>
    <definedName name="_35__123Graph_XQRE_S_BY_TYPE" hidden="1">#REF!</definedName>
    <definedName name="_35__FDSAUDITLINK__" localSheetId="4"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 localSheetId="15" hidden="1">{"fdsup://directions/FAT Viewer?action=UPDATE&amp;creator=factset&amp;DYN_ARGS=TRUE&amp;DOC_NAME=FAT:FQL_AUDITING_CLIENT_TEMPLATE.FAT&amp;display_string=Audit&amp;VAR:KEY=ARKZADKPOJ&amp;VAR:QUERY=RkZfREVCVChRVFIsNDA3MjQp&amp;WINDOW=FIRST_POPUP&amp;HEIGHT=450&amp;WIDTH=450&amp;START_MAXIMIZED=FALS","E&amp;VAR:CALENDAR=US&amp;VAR:SYMBOL=231525&amp;VAR:INDEX=0"}</definedName>
    <definedName name="_35__FDSAUDITLINK__" localSheetId="11" hidden="1">{"fdsup://directions/FAT Viewer?action=UPDATE&amp;creator=factset&amp;DYN_ARGS=TRUE&amp;DOC_NAME=FAT:FQL_AUDITING_CLIENT_TEMPLATE.FAT&amp;display_string=Audit&amp;VAR:KEY=ARKZADKPOJ&amp;VAR:QUERY=RkZfREVCVChRVFIsNDA3MjQp&amp;WINDOW=FIRST_POPUP&amp;HEIGHT=450&amp;WIDTH=450&amp;START_MAXIMIZED=FALS","E&amp;VAR:CALENDAR=US&amp;VAR:SYMBOL=231525&amp;VAR:INDEX=0"}</definedName>
    <definedName name="_35__FDSAUDITLINK__" hidden="1">{"fdsup://directions/FAT Viewer?action=UPDATE&amp;creator=factset&amp;DYN_ARGS=TRUE&amp;DOC_NAME=FAT:FQL_AUDITING_CLIENT_TEMPLATE.FAT&amp;display_string=Audit&amp;VAR:KEY=ARKZADKPOJ&amp;VAR:QUERY=RkZfREVCVChRVFIsNDA3MjQp&amp;WINDOW=FIRST_POPUP&amp;HEIGHT=450&amp;WIDTH=450&amp;START_MAXIMIZED=FALS","E&amp;VAR:CALENDAR=US&amp;VAR:SYMBOL=231525&amp;VAR:INDEX=0"}</definedName>
    <definedName name="_35__FDSAUDITLINK___1" localSheetId="4"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_1" localSheetId="11"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_1" hidden="1">{"fdsup://Directions/FactSet Auditing Viewer?action=AUDIT_VALUE&amp;DB=129&amp;ID1=B296BP&amp;VALUEID=03051&amp;SDATE=201201&amp;PERIODTYPE=QTR_STD&amp;SCFT=3&amp;window=popup_no_bar&amp;width=385&amp;height=120&amp;START_MAXIMIZED=FALSE&amp;creator=factset&amp;display_string=Audit"}</definedName>
    <definedName name="_35_0SUP" localSheetId="19">#REF!</definedName>
    <definedName name="_35_0SUP">#REF!</definedName>
    <definedName name="_350_________________123Graph_DCHART_7" hidden="1">#REF!</definedName>
    <definedName name="_350______________123Graph_DCHART_6" hidden="1">#REF!</definedName>
    <definedName name="_350___123Graph_DCHART_5" hidden="1">#REF!</definedName>
    <definedName name="_350__123Graph_ACHART_14" hidden="1">#REF!</definedName>
    <definedName name="_350__123Graph_ACHART_15" hidden="1">#REF!</definedName>
    <definedName name="_350__123Graph_BCHART_18" hidden="1">#REF!</definedName>
    <definedName name="_350__123Graph_DCHART_5" hidden="1">#REF!</definedName>
    <definedName name="_350__123Graph_DCHART_6" hidden="1">#REF!</definedName>
    <definedName name="_350__FDSAUDITLINK__" localSheetId="4"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 localSheetId="11"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_1" localSheetId="4"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_1" localSheetId="11"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_1"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1_________________123Graph_DCHART_8" hidden="1">#REF!</definedName>
    <definedName name="_351______________123Graph_DCHART_7" hidden="1">#REF!</definedName>
    <definedName name="_351___123Graph_DCHART_6" hidden="1">#REF!</definedName>
    <definedName name="_351__123Graph_DCHART_6" hidden="1">#REF!</definedName>
    <definedName name="_351__123Graph_DCHART_7" hidden="1">#REF!</definedName>
    <definedName name="_351__FDSAUDITLINK__" localSheetId="4"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 localSheetId="11"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_1" localSheetId="4"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_1" localSheetId="11"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_1"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2_________________123Graph_ECHART_1" hidden="1">#REF!</definedName>
    <definedName name="_352______________123Graph_DCHART_8" hidden="1">#REF!</definedName>
    <definedName name="_352___123Graph_DCHART_7" hidden="1">#REF!</definedName>
    <definedName name="_352__123Graph_BCHART_2" hidden="1">#REF!</definedName>
    <definedName name="_352__123Graph_DCHART_7" hidden="1">#REF!</definedName>
    <definedName name="_352__123Graph_DCHART_8" hidden="1">#REF!</definedName>
    <definedName name="_352__FDSAUDITLINK__" localSheetId="4"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 localSheetId="11"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_1" localSheetId="4"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_1" localSheetId="11"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_1"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3_________________123Graph_ECHART_2" hidden="1">#REF!</definedName>
    <definedName name="_353______________123Graph_ECHART_1" hidden="1">#REF!</definedName>
    <definedName name="_353___123Graph_DCHART_8" hidden="1">#REF!</definedName>
    <definedName name="_353__123Graph_DCHART_8" hidden="1">#REF!</definedName>
    <definedName name="_353__123Graph_ECHART_1" hidden="1">#REF!</definedName>
    <definedName name="_353__FDSAUDITLINK__" localSheetId="4"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 localSheetId="15"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1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4"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_1" localSheetId="11"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_1"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4_________________123Graph_ECHART_3" hidden="1">#REF!</definedName>
    <definedName name="_354______________123Graph_ECHART_2" hidden="1">#REF!</definedName>
    <definedName name="_354___123Graph_ECHART_1" hidden="1">#REF!</definedName>
    <definedName name="_354__123Graph_BCHART_3" hidden="1">#REF!</definedName>
    <definedName name="_354__123Graph_ECHART_1" hidden="1">#REF!</definedName>
    <definedName name="_354__123Graph_ECHART_2" hidden="1">#REF!</definedName>
    <definedName name="_354__FDSAUDITLINK__" localSheetId="4"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 localSheetId="1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_1" localSheetId="4"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_1" localSheetId="1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_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5_________________123Graph_ECHART_4" hidden="1">#REF!</definedName>
    <definedName name="_355______________123Graph_ECHART_3" hidden="1">#REF!</definedName>
    <definedName name="_355___123Graph_ECHART_2" hidden="1">#REF!</definedName>
    <definedName name="_355__123Graph_ECHART_2" hidden="1">#REF!</definedName>
    <definedName name="_355__123Graph_ECHART_3" hidden="1">#REF!</definedName>
    <definedName name="_355__FDSAUDITLINK__" localSheetId="4"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localSheetId="1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_1" localSheetId="4"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_1" localSheetId="1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_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6_________________123Graph_ECHART_5" hidden="1">#REF!</definedName>
    <definedName name="_356______________123Graph_ECHART_4" hidden="1">#REF!</definedName>
    <definedName name="_356___123Graph_ECHART_3" hidden="1">#REF!</definedName>
    <definedName name="_356__123Graph_ACHART_16" hidden="1">#REF!</definedName>
    <definedName name="_356__123Graph_BCHART_4" hidden="1">#REF!</definedName>
    <definedName name="_356__123Graph_ECHART_3" hidden="1">#REF!</definedName>
    <definedName name="_356__123Graph_ECHART_4" hidden="1">#REF!</definedName>
    <definedName name="_356__FDSAUDITLINK__" localSheetId="4"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 localSheetId="1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_1" localSheetId="4"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_1" localSheetId="1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_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7_________________123Graph_ECHART_6" hidden="1">#REF!</definedName>
    <definedName name="_357______________123Graph_ECHART_5" hidden="1">#REF!</definedName>
    <definedName name="_357___123Graph_ECHART_4" hidden="1">#REF!</definedName>
    <definedName name="_357__123Graph_ACHART_15" hidden="1">#REF!</definedName>
    <definedName name="_357__123Graph_ECHART_4" hidden="1">#REF!</definedName>
    <definedName name="_357__123Graph_ECHART_5" hidden="1">#REF!</definedName>
    <definedName name="_357__FDSAUDITLINK__" localSheetId="4"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 localSheetId="11"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_1" localSheetId="4"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_1" localSheetId="11"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_1"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8_________________123Graph_ECHART_7" hidden="1">#REF!</definedName>
    <definedName name="_358______________123Graph_ECHART_6" hidden="1">#REF!</definedName>
    <definedName name="_358___123Graph_ECHART_5" hidden="1">#REF!</definedName>
    <definedName name="_358__123Graph_BCHART_5" hidden="1">#REF!</definedName>
    <definedName name="_358__123Graph_ECHART_5" hidden="1">#REF!</definedName>
    <definedName name="_358__123Graph_ECHART_6" hidden="1">#REF!</definedName>
    <definedName name="_358__FDSAUDITLINK__" localSheetId="4"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 localSheetId="11"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_1" localSheetId="4"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_1" localSheetId="11"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_1"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9_________________123Graph_ECHART_8" hidden="1">#REF!</definedName>
    <definedName name="_359______________123Graph_ECHART_7" hidden="1">#REF!</definedName>
    <definedName name="_359___123Graph_ECHART_6" hidden="1">#REF!</definedName>
    <definedName name="_359__123Graph_ECHART_6" hidden="1">#REF!</definedName>
    <definedName name="_359__123Graph_ECHART_7" hidden="1">#REF!</definedName>
    <definedName name="_359__FDSAUDITLINK__" localSheetId="4"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 localSheetId="11"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_1" localSheetId="4"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_1" localSheetId="11"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_1"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wrn.²Ä1­Ó¤ë1_Ü20¤H." localSheetId="11" hidden="1">{#N/A,#N/A,FALSE,"²Ä1­Ó¤ë"}</definedName>
    <definedName name="_35wrn.²Ä1­Ó¤ë1_Ü20¤H." hidden="1">{#N/A,#N/A,FALSE,"²Ä1­Ó¤ë"}</definedName>
    <definedName name="_36_____________________123Graph_CCHART_8" hidden="1">#REF!</definedName>
    <definedName name="_36__________________123Graph_CCHART_8" hidden="1">#REF!</definedName>
    <definedName name="_36______123Graph_CCHART_7" hidden="1">#REF!</definedName>
    <definedName name="_36______123Graph_CCHART_8" hidden="1">#REF!</definedName>
    <definedName name="_36___123Graph_LBL_CCHART_3" hidden="1">#REF!</definedName>
    <definedName name="_36__123Graph_ACHART_9" hidden="1">#REF!</definedName>
    <definedName name="_36__123Graph_BCHART_1" hidden="1">#REF!</definedName>
    <definedName name="_36__123Graph_BCHART_3" hidden="1">#REF!</definedName>
    <definedName name="_36__123Graph_CCHART_15" hidden="1">#REF!</definedName>
    <definedName name="_36__123Graph_CCHART_3" hidden="1">#REF!</definedName>
    <definedName name="_36__123Graph_CCHART_8" hidden="1">#REF!</definedName>
    <definedName name="_36__123Graph_DCHART_1" hidden="1">#REF!</definedName>
    <definedName name="_36__123Graph_LBL_CCHART_3" hidden="1">#REF!</definedName>
    <definedName name="_36__123Graph_XCHART_1" hidden="1">#REF!</definedName>
    <definedName name="_36__123Graph_XCHART_15" localSheetId="4" hidden="1">#REF!</definedName>
    <definedName name="_36__123Graph_XCHART_15" localSheetId="15" hidden="1">#REF!</definedName>
    <definedName name="_36__123Graph_XCHART_15" hidden="1">#REF!</definedName>
    <definedName name="_36__123Graph_XCHART_19" hidden="1">#REF!</definedName>
    <definedName name="_36__123Graph_XChart_2" hidden="1">#REF!</definedName>
    <definedName name="_36__123Graph_XSUPPLIES_BY_B_U" hidden="1">#REF!</definedName>
    <definedName name="_36__FDSAUDITLINK__" localSheetId="4"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 localSheetId="11"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_1" localSheetId="4"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_1" localSheetId="11"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_1"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0SUP" localSheetId="19">#REF!</definedName>
    <definedName name="_36_0SUP">#REF!</definedName>
    <definedName name="_360_________________123Graph_FCHART_1" hidden="1">#REF!</definedName>
    <definedName name="_360______________123Graph_ECHART_8" hidden="1">#REF!</definedName>
    <definedName name="_360___123Graph_ECHART_7" hidden="1">#REF!</definedName>
    <definedName name="_360__123Graph_BCHART_6" hidden="1">#REF!</definedName>
    <definedName name="_360__123Graph_ECHART_7" hidden="1">#REF!</definedName>
    <definedName name="_360__123Graph_ECHART_8" hidden="1">#REF!</definedName>
    <definedName name="_360__FDSAUDITLINK__" localSheetId="4"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 localSheetId="11"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_1" localSheetId="4"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_1" localSheetId="11"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_1"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1_________________123Graph_FCHART_2" hidden="1">#REF!</definedName>
    <definedName name="_361______________123Graph_FCHART_1" hidden="1">#REF!</definedName>
    <definedName name="_361___123Graph_ECHART_8" hidden="1">#REF!</definedName>
    <definedName name="_361__123Graph_ECHART_8" hidden="1">#REF!</definedName>
    <definedName name="_361__123Graph_FCHART_1" hidden="1">#REF!</definedName>
    <definedName name="_361__FDSAUDITLINK__" localSheetId="4"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 localSheetId="11"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_1" localSheetId="4"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_1" localSheetId="11"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_1"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2_________________123Graph_FCHART_3" hidden="1">#REF!</definedName>
    <definedName name="_362______________123Graph_FCHART_2" hidden="1">#REF!</definedName>
    <definedName name="_362___123Graph_FCHART_1" hidden="1">#REF!</definedName>
    <definedName name="_362__123Graph_ACHART_17" hidden="1">#REF!</definedName>
    <definedName name="_362__123Graph_BCHART_7" hidden="1">#REF!</definedName>
    <definedName name="_362__123Graph_FCHART_1" hidden="1">#REF!</definedName>
    <definedName name="_362__123Graph_FCHART_2" hidden="1">#REF!</definedName>
    <definedName name="_362__FDSAUDITLINK__" localSheetId="4"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 localSheetId="11"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_1" localSheetId="4"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_1" localSheetId="11"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_1"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3_________________123Graph_FCHART_4" hidden="1">#REF!</definedName>
    <definedName name="_363______________123Graph_FCHART_3" hidden="1">#REF!</definedName>
    <definedName name="_363___123Graph_FCHART_2" hidden="1">#REF!</definedName>
    <definedName name="_363__123Graph_FCHART_2" hidden="1">#REF!</definedName>
    <definedName name="_363__123Graph_FCHART_3" hidden="1">#REF!</definedName>
    <definedName name="_363__FDSAUDITLINK__" localSheetId="4"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 localSheetId="11"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_1" localSheetId="4"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_1" localSheetId="11"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_1"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4_________________123Graph_FCHART_6" hidden="1">#REF!</definedName>
    <definedName name="_364______________123Graph_FCHART_4" hidden="1">#REF!</definedName>
    <definedName name="_364___123Graph_FCHART_3" hidden="1">#REF!</definedName>
    <definedName name="_364__123Graph_ACHART_16" hidden="1">#REF!</definedName>
    <definedName name="_364__123Graph_BCHART_8" hidden="1">#REF!</definedName>
    <definedName name="_364__123Graph_FCHART_3" hidden="1">#REF!</definedName>
    <definedName name="_364__123Graph_FCHART_4" hidden="1">#REF!</definedName>
    <definedName name="_364__FDSAUDITLINK__" localSheetId="4"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 localSheetId="11"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_1" localSheetId="4"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_1" localSheetId="11"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_1"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5_________________123Graph_FCHART_7" hidden="1">#REF!</definedName>
    <definedName name="_365______________123Graph_FCHART_6" hidden="1">#REF!</definedName>
    <definedName name="_365___123Graph_FCHART_4" hidden="1">#REF!</definedName>
    <definedName name="_365__123Graph_FCHART_4" hidden="1">#REF!</definedName>
    <definedName name="_365__123Graph_FCHART_6" hidden="1">#REF!</definedName>
    <definedName name="_365__FDSAUDITLINK__" localSheetId="4"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 localSheetId="11"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_1" localSheetId="4"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_1" localSheetId="11"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_1"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6_________________123Graph_FCHART_8" hidden="1">#REF!</definedName>
    <definedName name="_366______________123Graph_FCHART_7" hidden="1">#REF!</definedName>
    <definedName name="_366___123Graph_FCHART_6" hidden="1">#REF!</definedName>
    <definedName name="_366__123Graph_CCHART_1" hidden="1">#REF!</definedName>
    <definedName name="_366__123Graph_FCHART_6" hidden="1">#REF!</definedName>
    <definedName name="_366__123Graph_FCHART_7" hidden="1">#REF!</definedName>
    <definedName name="_366__FDSAUDITLINK__" localSheetId="4"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 localSheetId="1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_1" localSheetId="4"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_1" localSheetId="1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_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7_________________123Graph_XCHART_1" hidden="1">#REF!</definedName>
    <definedName name="_367______________123Graph_FCHART_8" hidden="1">#REF!</definedName>
    <definedName name="_367___123Graph_FCHART_7" hidden="1">#REF!</definedName>
    <definedName name="_367__123Graph_FCHART_7" hidden="1">#REF!</definedName>
    <definedName name="_367__123Graph_FCHART_8" hidden="1">#REF!</definedName>
    <definedName name="_367__FDSAUDITLINK__" localSheetId="4"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 localSheetId="1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_1" localSheetId="4"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_1" localSheetId="1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_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8_________________123Graph_XCHART_10" hidden="1">#REF!</definedName>
    <definedName name="_368______________123Graph_XCHART_1" hidden="1">#REF!</definedName>
    <definedName name="_368___123Graph_FCHART_8" hidden="1">#REF!</definedName>
    <definedName name="_368__123Graph_ACHART_18" hidden="1">#REF!</definedName>
    <definedName name="_368__123Graph_CCHART_2" hidden="1">#REF!</definedName>
    <definedName name="_368__123Graph_FCHART_8" hidden="1">#REF!</definedName>
    <definedName name="_368__123Graph_XCHART_1" hidden="1">#REF!</definedName>
    <definedName name="_368__FDSAUDITLINK__" localSheetId="4"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 localSheetId="1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_1" localSheetId="4"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_1" localSheetId="1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_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9_________________123Graph_XCHART_11" hidden="1">#REF!</definedName>
    <definedName name="_369______________123Graph_XCHART_10" hidden="1">#REF!</definedName>
    <definedName name="_369___123Graph_XCHART_1" hidden="1">#REF!</definedName>
    <definedName name="_369__123Graph_XCHART_1" hidden="1">#REF!</definedName>
    <definedName name="_369__123Graph_XCHART_10" hidden="1">#REF!</definedName>
    <definedName name="_369__FDSAUDITLINK__" localSheetId="4"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 localSheetId="1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_1" localSheetId="4"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_1" localSheetId="1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_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7_____________________123Graph_DCHART_1" hidden="1">#REF!</definedName>
    <definedName name="_37__________________123Graph_DCHART_1" hidden="1">#REF!</definedName>
    <definedName name="_37______123Graph_CCHART_8" hidden="1">#REF!</definedName>
    <definedName name="_37______123Graph_DCHART_1" hidden="1">#REF!</definedName>
    <definedName name="_37__123Graph_BCHART_10" hidden="1">#REF!</definedName>
    <definedName name="_37__123Graph_CCHART_16" hidden="1">#REF!</definedName>
    <definedName name="_37__123Graph_CCHART_4" hidden="1">#REF!</definedName>
    <definedName name="_37__123Graph_DCHART_1" hidden="1">#REF!</definedName>
    <definedName name="_37__123Graph_LBL_ACHART_3" localSheetId="2" hidden="1">#REF!</definedName>
    <definedName name="_37__123Graph_LBL_ACHART_3" localSheetId="1" hidden="1">#REF!</definedName>
    <definedName name="_37__123Graph_LBL_ACHART_3" localSheetId="19" hidden="1">#REF!</definedName>
    <definedName name="_37__123Graph_LBL_ACHART_3" localSheetId="18" hidden="1">#REF!</definedName>
    <definedName name="_37__123Graph_LBL_ACHART_3" hidden="1">#REF!</definedName>
    <definedName name="_37__123Graph_XCHART_2" hidden="1">#REF!</definedName>
    <definedName name="_37__123Graph_XCHART_23" hidden="1">#REF!</definedName>
    <definedName name="_37__123Graph_XChart_3" hidden="1">#REF!</definedName>
    <definedName name="_37__123Graph_XTAX_CREDIT" hidden="1">#REF!</definedName>
    <definedName name="_37__FDSAUDITLINK__" localSheetId="4"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 localSheetId="15" hidden="1">{"fdsup://IBCentral/FAT Viewer?action=UPDATE&amp;creator=factset&amp;DOC_NAME=fat:reuters_annual_source_window.fat&amp;display_string=Audit&amp;DYN_ARGS=TRUE&amp;VAR:ID1=53055510&amp;VAR:RCODE=SALES&amp;VAR:SDATE=20071299&amp;VAR:FREQ=FISCAL_YEARLY&amp;VAR:RELITEM=RP&amp;VAR:CURRENCY=&amp;VAR:CURRSOU","RCE=EXSHARE&amp;VAR:NATFREQ=ANNUAL&amp;VAR:RFIELD=FINALIZED&amp;VAR:DB_TYPE=&amp;VAR:UNITS=M&amp;window=popup&amp;width=450&amp;height=300&amp;START_MAXIMIZED=FALSE"}</definedName>
    <definedName name="_37__FDSAUDITLINK__" localSheetId="11" hidden="1">{"fdsup://IBCentral/FAT Viewer?action=UPDATE&amp;creator=factset&amp;DOC_NAME=fat:reuters_annual_source_window.fat&amp;display_string=Audit&amp;DYN_ARGS=TRUE&amp;VAR:ID1=53055510&amp;VAR:RCODE=SALES&amp;VAR:SDATE=20071299&amp;VAR:FREQ=FISCAL_YEARL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annual_source_window.fat&amp;display_string=Audit&amp;DYN_ARGS=TRUE&amp;VAR:ID1=53055510&amp;VAR:RCODE=SALES&amp;VAR:SDATE=20071299&amp;VAR:FREQ=FISCAL_YEARLY&amp;VAR:RELITEM=RP&amp;VAR:CURRENCY=&amp;VAR:CURRSOU","RCE=EXSHARE&amp;VAR:NATFREQ=ANNUAL&amp;VAR:RFIELD=FINALIZED&amp;VAR:DB_TYPE=&amp;VAR:UNITS=M&amp;window=popup&amp;width=450&amp;height=300&amp;START_MAXIMIZED=FALSE"}</definedName>
    <definedName name="_37__FDSAUDITLINK___1" localSheetId="4"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_1" localSheetId="11"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_1"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0SUP" localSheetId="19">#REF!</definedName>
    <definedName name="_37_0SUP">#REF!</definedName>
    <definedName name="_370_________________123Graph_XCHART_12" hidden="1">#REF!</definedName>
    <definedName name="_370______________123Graph_XCHART_11" hidden="1">#REF!</definedName>
    <definedName name="_370___123Graph_XCHART_10" hidden="1">#REF!</definedName>
    <definedName name="_370__123Graph_CCHART_3" hidden="1">#REF!</definedName>
    <definedName name="_370__123Graph_XCHART_10" hidden="1">#REF!</definedName>
    <definedName name="_370__123Graph_XCHART_11" hidden="1">#REF!</definedName>
    <definedName name="_370__FDSAUDITLINK__" localSheetId="4"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 localSheetId="1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_1" localSheetId="4"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_1" localSheetId="1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_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1_________________123Graph_XCHART_13" hidden="1">#REF!</definedName>
    <definedName name="_371______________123Graph_XCHART_12" hidden="1">#REF!</definedName>
    <definedName name="_371___123Graph_XCHART_11" hidden="1">#REF!</definedName>
    <definedName name="_371__123Graph_ACHART_17" hidden="1">#REF!</definedName>
    <definedName name="_371__123Graph_XCHART_11" hidden="1">#REF!</definedName>
    <definedName name="_371__123Graph_XCHART_12" hidden="1">#REF!</definedName>
    <definedName name="_371__FDSAUDITLINK__" localSheetId="4"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 localSheetId="15"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1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4"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_1" localSheetId="11"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_1"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2_________________123Graph_XCHART_14" hidden="1">#REF!</definedName>
    <definedName name="_372______________123Graph_XCHART_13" hidden="1">#REF!</definedName>
    <definedName name="_372___123Graph_XCHART_12" hidden="1">#REF!</definedName>
    <definedName name="_372__123Graph_CCHART_4" hidden="1">#REF!</definedName>
    <definedName name="_372__123Graph_XCHART_12" hidden="1">#REF!</definedName>
    <definedName name="_372__123Graph_XCHART_13" hidden="1">#REF!</definedName>
    <definedName name="_372__FDSAUDITLINK__" localSheetId="4"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 localSheetId="11"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_1" localSheetId="4"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_1" localSheetId="11"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_1"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3_________________123Graph_XCHART_15" hidden="1">#REF!</definedName>
    <definedName name="_373______________123Graph_XCHART_14" hidden="1">#REF!</definedName>
    <definedName name="_373___123Graph_XCHART_13" hidden="1">#REF!</definedName>
    <definedName name="_373__123Graph_XCHART_13" hidden="1">#REF!</definedName>
    <definedName name="_373__123Graph_XCHART_14" hidden="1">#REF!</definedName>
    <definedName name="_373__FDSAUDITLINK__" localSheetId="4"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 localSheetId="11"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_1" localSheetId="4"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_1" localSheetId="11"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_1"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4_________________123Graph_XCHART_16" hidden="1">#REF!</definedName>
    <definedName name="_374______________123Graph_XCHART_15" hidden="1">#REF!</definedName>
    <definedName name="_374___123Graph_XCHART_14" hidden="1">#REF!</definedName>
    <definedName name="_374__123Graph_ACHART_2" hidden="1">#REF!</definedName>
    <definedName name="_374__123Graph_CCHART_5" hidden="1">#REF!</definedName>
    <definedName name="_374__123Graph_XCHART_14" hidden="1">#REF!</definedName>
    <definedName name="_374__123Graph_XCHART_15" hidden="1">#REF!</definedName>
    <definedName name="_374__FDSAUDITLINK__" localSheetId="4"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 localSheetId="11"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_1" localSheetId="4"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_1" localSheetId="11"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_1"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5_________________123Graph_XCHART_17" hidden="1">#REF!</definedName>
    <definedName name="_375______________123Graph_XCHART_16" hidden="1">#REF!</definedName>
    <definedName name="_375___123Graph_XCHART_15" hidden="1">#REF!</definedName>
    <definedName name="_375__123Graph_XCHART_15" hidden="1">#REF!</definedName>
    <definedName name="_375__123Graph_XCHART_16" hidden="1">#REF!</definedName>
    <definedName name="_375__FDSAUDITLINK__" localSheetId="4"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 localSheetId="11"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_1" localSheetId="4"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_1" localSheetId="11"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_1"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6_________________123Graph_XCHART_18" hidden="1">#REF!</definedName>
    <definedName name="_376______________123Graph_XCHART_17" hidden="1">#REF!</definedName>
    <definedName name="_376___123Graph_XCHART_16" hidden="1">#REF!</definedName>
    <definedName name="_376__123Graph_CCHART_6" hidden="1">#REF!</definedName>
    <definedName name="_376__123Graph_XCHART_16" hidden="1">#REF!</definedName>
    <definedName name="_376__123Graph_XCHART_17" hidden="1">#REF!</definedName>
    <definedName name="_376__FDSAUDITLINK__" localSheetId="4"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 localSheetId="11"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_1" localSheetId="4"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_1" localSheetId="11"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_1"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7_________________123Graph_XCHART_2" hidden="1">#REF!</definedName>
    <definedName name="_377______________123Graph_XCHART_18" hidden="1">#REF!</definedName>
    <definedName name="_377___123Graph_XCHART_17" hidden="1">#REF!</definedName>
    <definedName name="_377__123Graph_XCHART_17" hidden="1">#REF!</definedName>
    <definedName name="_377__123Graph_XCHART_18" hidden="1">#REF!</definedName>
    <definedName name="_377__FDSAUDITLINK__" localSheetId="4"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 localSheetId="11"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_1" localSheetId="4"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_1" localSheetId="11"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_1"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8_________________123Graph_XCHART_3" hidden="1">#REF!</definedName>
    <definedName name="_378______________123Graph_XCHART_2" hidden="1">#REF!</definedName>
    <definedName name="_378___123Graph_XCHART_18" hidden="1">#REF!</definedName>
    <definedName name="_378__123Graph_ACHART_18" hidden="1">#REF!</definedName>
    <definedName name="_378__123Graph_CCHART_7" hidden="1">#REF!</definedName>
    <definedName name="_378__123Graph_XCHART_18" hidden="1">#REF!</definedName>
    <definedName name="_378__123Graph_XCHART_2" hidden="1">#REF!</definedName>
    <definedName name="_378__FDSAUDITLINK__" localSheetId="4"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 localSheetId="11"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_1" localSheetId="4"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_1" localSheetId="11"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_1"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9_________________123Graph_XCHART_4" hidden="1">#REF!</definedName>
    <definedName name="_379______________123Graph_XCHART_3" hidden="1">#REF!</definedName>
    <definedName name="_379___123Graph_XCHART_2" hidden="1">#REF!</definedName>
    <definedName name="_379__123Graph_XCHART_2" hidden="1">#REF!</definedName>
    <definedName name="_379__123Graph_XCHART_3" hidden="1">#REF!</definedName>
    <definedName name="_379__FDSAUDITLINK__" localSheetId="4"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 localSheetId="11"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_1" localSheetId="4"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_1" localSheetId="11"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_1"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8_____________________123Graph_DCHART_2" hidden="1">#REF!</definedName>
    <definedName name="_38__________________123Graph_DCHART_2" hidden="1">#REF!</definedName>
    <definedName name="_38______123Graph_DCHART_1" hidden="1">#REF!</definedName>
    <definedName name="_38______123Graph_DCHART_2" hidden="1">#REF!</definedName>
    <definedName name="_38___123Graph_XCHART_1" hidden="1">#REF!</definedName>
    <definedName name="_38__123Graph_BCHART_1" hidden="1">#REF!</definedName>
    <definedName name="_38__123Graph_BCHART_11" hidden="1">#REF!</definedName>
    <definedName name="_38__123Graph_CCHART_17" hidden="1">#REF!</definedName>
    <definedName name="_38__123Graph_CCHART_5" hidden="1">#REF!</definedName>
    <definedName name="_38__123Graph_DCHART_2" hidden="1">#REF!</definedName>
    <definedName name="_38__123Graph_LBL_ACHART_4" localSheetId="19" hidden="1">#REF!</definedName>
    <definedName name="_38__123Graph_LBL_ACHART_4" hidden="1">#REF!</definedName>
    <definedName name="_38__123Graph_XCHART_1" hidden="1">#REF!</definedName>
    <definedName name="_38__123Graph_XCHART_28" hidden="1">#REF!</definedName>
    <definedName name="_38__123Graph_XCHART_4" hidden="1">#REF!</definedName>
    <definedName name="_38__FDSAUDITLINK__" localSheetId="4"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 localSheetId="15" hidden="1">{"fdsup://Directions/FactSet Auditing Viewer?action=AUDIT_VALUE&amp;DB=129&amp;ID1=05722410&amp;VALUEID=02001&amp;SDATE=201102&amp;PERIODTYPE=QTR_STD&amp;SCFT=3&amp;window=popup_no_bar&amp;width=385&amp;height=120&amp;START_MAXIMIZED=FALSE&amp;creator=factset&amp;display_string=Audit"}</definedName>
    <definedName name="_38__FDSAUDITLINK__" localSheetId="11" hidden="1">{"fdsup://Directions/FactSet Auditing Viewer?action=AUDIT_VALUE&amp;DB=129&amp;ID1=05722410&amp;VALUEID=02001&amp;SDATE=201102&amp;PERIODTYPE=QTR_STD&amp;SCFT=3&amp;window=popup_no_bar&amp;width=385&amp;height=120&amp;START_MAXIMIZED=FALSE&amp;creator=factset&amp;display_string=Audit"}</definedName>
    <definedName name="_38__FDSAUDITLINK__" hidden="1">{"fdsup://Directions/FactSet Auditing Viewer?action=AUDIT_VALUE&amp;DB=129&amp;ID1=05722410&amp;VALUEID=02001&amp;SDATE=201102&amp;PERIODTYPE=QTR_STD&amp;SCFT=3&amp;window=popup_no_bar&amp;width=385&amp;height=120&amp;START_MAXIMIZED=FALSE&amp;creator=factset&amp;display_string=Audit"}</definedName>
    <definedName name="_38__FDSAUDITLINK___1" localSheetId="4"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_1" localSheetId="11"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_1"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0_0Cwvu.GREY_A" hidden="1">#N/A</definedName>
    <definedName name="_38_0SUP" localSheetId="19">#REF!</definedName>
    <definedName name="_38_0SUP">#REF!</definedName>
    <definedName name="_380_________________123Graph_XCHART_5" hidden="1">#REF!</definedName>
    <definedName name="_380______________123Graph_XCHART_4" hidden="1">#REF!</definedName>
    <definedName name="_380___123Graph_XCHART_3" hidden="1">#REF!</definedName>
    <definedName name="_380__123Graph_ACHART_3" hidden="1">#REF!</definedName>
    <definedName name="_380__123Graph_CCHART_8" hidden="1">#REF!</definedName>
    <definedName name="_380__123Graph_XCHART_3" hidden="1">#REF!</definedName>
    <definedName name="_380__123Graph_XCHART_4" hidden="1">#REF!</definedName>
    <definedName name="_380__FDSAUDITLINK__" localSheetId="4"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 localSheetId="11"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_1" localSheetId="4"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_1" localSheetId="11"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_1"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1_________________123Graph_XCHART_6" hidden="1">#REF!</definedName>
    <definedName name="_381______________123Graph_XCHART_5" hidden="1">#REF!</definedName>
    <definedName name="_381___123Graph_XCHART_4" hidden="1">#REF!</definedName>
    <definedName name="_381__123Graph_XCHART_4" hidden="1">#REF!</definedName>
    <definedName name="_381__123Graph_XCHART_5" hidden="1">#REF!</definedName>
    <definedName name="_381__FDSAUDITLINK__" localSheetId="4"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 localSheetId="11"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_1" localSheetId="4"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_1" localSheetId="11"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_1"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2_________________123Graph_XCHART_7" hidden="1">#REF!</definedName>
    <definedName name="_382______________123Graph_XCHART_6" hidden="1">#REF!</definedName>
    <definedName name="_382___123Graph_XCHART_5" hidden="1">#REF!</definedName>
    <definedName name="_382__123Graph_DCHART_1" hidden="1">#REF!</definedName>
    <definedName name="_382__123Graph_XCHART_5" hidden="1">#REF!</definedName>
    <definedName name="_382__123Graph_XCHART_6" hidden="1">#REF!</definedName>
    <definedName name="_382__FDSAUDITLINK__" localSheetId="4"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 localSheetId="11"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_1" localSheetId="4"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_1" localSheetId="11"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_1"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3_________________123Graph_XCHART_8" hidden="1">#REF!</definedName>
    <definedName name="_383______________123Graph_XCHART_7" hidden="1">#REF!</definedName>
    <definedName name="_383___123Graph_XCHART_6" hidden="1">#REF!</definedName>
    <definedName name="_383__123Graph_XCHART_6" hidden="1">#REF!</definedName>
    <definedName name="_383__123Graph_XCHART_7" hidden="1">#REF!</definedName>
    <definedName name="_383__FDSAUDITLINK__" localSheetId="4"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 localSheetId="11"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_1" localSheetId="4"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_1" localSheetId="11"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_1"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4_________________123Graph_XCHART_9" hidden="1">#REF!</definedName>
    <definedName name="_384______________123Graph_XCHART_8" hidden="1">#REF!</definedName>
    <definedName name="_384___123Graph_XCHART_7" hidden="1">#REF!</definedName>
    <definedName name="_384__123Graph_DCHART_2" hidden="1">#REF!</definedName>
    <definedName name="_384__123Graph_XCHART_7" hidden="1">#REF!</definedName>
    <definedName name="_384__123Graph_XCHART_8" hidden="1">#REF!</definedName>
    <definedName name="_384__FDSAUDITLINK__" localSheetId="4"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 localSheetId="11"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_1" localSheetId="4"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_1" localSheetId="11"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_1"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5________________123Graph_ACHART_1" hidden="1">#REF!</definedName>
    <definedName name="_385______________123Graph_XCHART_9" hidden="1">#REF!</definedName>
    <definedName name="_385___123Graph_XCHART_8" hidden="1">#REF!</definedName>
    <definedName name="_385__123Graph_ACHART_2" hidden="1">#REF!</definedName>
    <definedName name="_385__123Graph_XCHART_8" hidden="1">#REF!</definedName>
    <definedName name="_385__123Graph_XCHART_9" hidden="1">#REF!</definedName>
    <definedName name="_385__FDSAUDITLINK__" localSheetId="4"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 localSheetId="11"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_1" localSheetId="4"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_1" localSheetId="11"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_1"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6________________123Graph_ACHART_10" hidden="1">#REF!</definedName>
    <definedName name="_386_____________123Graph_ACHART_1" hidden="1">#REF!</definedName>
    <definedName name="_386___123Graph_XCHART_9" hidden="1">#REF!</definedName>
    <definedName name="_386__123Graph_ACHART_4" hidden="1">#REF!</definedName>
    <definedName name="_386__123Graph_DCHART_3" hidden="1">#REF!</definedName>
    <definedName name="_386__123Graph_XCHART_9" hidden="1">#REF!</definedName>
    <definedName name="_386__FDSAUDITLINK__" localSheetId="4"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 localSheetId="11"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_1" localSheetId="4"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_1" localSheetId="11"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_1"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7________________123Graph_ACHART_11" hidden="1">#REF!</definedName>
    <definedName name="_387_____________123Graph_ACHART_10" hidden="1">#REF!</definedName>
    <definedName name="_387__123Graph_ACHART_1" hidden="1">#REF!</definedName>
    <definedName name="_387__FDSAUDITLINK__" localSheetId="4"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 localSheetId="11"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_1" localSheetId="4"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_1" localSheetId="11"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_1"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8________________123Graph_ACHART_12" hidden="1">#REF!</definedName>
    <definedName name="_388_____________123Graph_ACHART_11" hidden="1">#REF!</definedName>
    <definedName name="_388__123Graph_ACHART_10" hidden="1">#REF!</definedName>
    <definedName name="_388__123Graph_DCHART_4" hidden="1">#REF!</definedName>
    <definedName name="_388__FDSAUDITLINK__" localSheetId="4"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 localSheetId="11"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_1" localSheetId="4"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_1" localSheetId="11"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_1"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9________________123Graph_ACHART_13" hidden="1">#REF!</definedName>
    <definedName name="_389_____________123Graph_ACHART_12" hidden="1">#REF!</definedName>
    <definedName name="_389__123Graph_ACHART_11" hidden="1">#REF!</definedName>
    <definedName name="_389__FDSAUDITLINK__" localSheetId="4"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 localSheetId="11"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_1" localSheetId="4"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_1" localSheetId="11"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_1"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9_____________________123Graph_DCHART_3" hidden="1">#REF!</definedName>
    <definedName name="_39__________________123Graph_DCHART_3" hidden="1">#REF!</definedName>
    <definedName name="_39______123Graph_DCHART_2" hidden="1">#REF!</definedName>
    <definedName name="_39______123Graph_DCHART_3" hidden="1">#REF!</definedName>
    <definedName name="_39___123Graph_LBL_ACHART_1" hidden="1">#REF!</definedName>
    <definedName name="_39__123Graph_BCHART_3" hidden="1">#REF!</definedName>
    <definedName name="_39__123Graph_BCHART_8" hidden="1">#REF!</definedName>
    <definedName name="_39__123Graph_CCHART_18" hidden="1">#REF!</definedName>
    <definedName name="_39__123Graph_DCHART_1" hidden="1">#REF!</definedName>
    <definedName name="_39__123Graph_DCHART_2" hidden="1">#REF!</definedName>
    <definedName name="_39__123Graph_DCHART_3" hidden="1">#REF!</definedName>
    <definedName name="_39__123Graph_DCHART_8" hidden="1">#REF!</definedName>
    <definedName name="_39__123Graph_LBL_BCHART_2" localSheetId="19" hidden="1">#REF!</definedName>
    <definedName name="_39__123Graph_LBL_BCHART_2" hidden="1">#REF!</definedName>
    <definedName name="_39__123Graph_XCHART_2" hidden="1">#REF!</definedName>
    <definedName name="_39__123Graph_XCHART_29" hidden="1">#REF!</definedName>
    <definedName name="_39__123Graph_XCHART_5" hidden="1">#REF!</definedName>
    <definedName name="_39__FDSAUDITLINK__" localSheetId="4"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 localSheetId="11"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_1" localSheetId="4"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_1" localSheetId="11"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_1"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0SUP" localSheetId="19">#REF!</definedName>
    <definedName name="_39_0SUP">#REF!</definedName>
    <definedName name="_390________________123Graph_ACHART_14" hidden="1">#REF!</definedName>
    <definedName name="_390_____________123Graph_ACHART_13" hidden="1">#REF!</definedName>
    <definedName name="_390__123Graph_ACHART_12" hidden="1">#REF!</definedName>
    <definedName name="_390__123Graph_DCHART_5" hidden="1">#REF!</definedName>
    <definedName name="_390__FDSAUDITLINK__" localSheetId="4"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 localSheetId="11"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_1" localSheetId="4"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_1" localSheetId="11"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_1"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1________________123Graph_ACHART_15" hidden="1">#REF!</definedName>
    <definedName name="_391_____________123Graph_ACHART_14" hidden="1">#REF!</definedName>
    <definedName name="_391__123Graph_ACHART_13" hidden="1">#REF!</definedName>
    <definedName name="_391__FDSAUDITLINK__" localSheetId="4"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 localSheetId="11"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_1" localSheetId="4"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_1" localSheetId="11"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_1"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2________________123Graph_ACHART_16" hidden="1">#REF!</definedName>
    <definedName name="_392_____________123Graph_ACHART_15" hidden="1">#REF!</definedName>
    <definedName name="_392__123Graph_ACHART_14" hidden="1">#REF!</definedName>
    <definedName name="_392__123Graph_ACHART_3" hidden="1">#REF!</definedName>
    <definedName name="_392__123Graph_ACHART_5" hidden="1">#REF!</definedName>
    <definedName name="_392__123Graph_DCHART_6" hidden="1">#REF!</definedName>
    <definedName name="_392__FDSAUDITLINK__" localSheetId="4"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 localSheetId="11"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_1" localSheetId="4"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_1" localSheetId="11"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_1"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3________________123Graph_ACHART_17" hidden="1">#REF!</definedName>
    <definedName name="_393_____________123Graph_ACHART_16" hidden="1">#REF!</definedName>
    <definedName name="_393__123Graph_ACHART_15" hidden="1">#REF!</definedName>
    <definedName name="_393__FDSAUDITLINK__" localSheetId="4"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 localSheetId="11"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_1" localSheetId="4"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_1" localSheetId="11"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_1"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4________________123Graph_ACHART_18" hidden="1">#REF!</definedName>
    <definedName name="_394_____________123Graph_ACHART_17" hidden="1">#REF!</definedName>
    <definedName name="_394__123Graph_ACHART_16" hidden="1">#REF!</definedName>
    <definedName name="_394__123Graph_DCHART_7" hidden="1">#REF!</definedName>
    <definedName name="_394__FDSAUDITLINK__" localSheetId="4"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 localSheetId="11"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_1" localSheetId="4"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_1" localSheetId="11"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_1"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5________________123Graph_ACHART_2" hidden="1">#REF!</definedName>
    <definedName name="_395_____________123Graph_ACHART_18" hidden="1">#REF!</definedName>
    <definedName name="_395__123Graph_ACHART_17" hidden="1">#REF!</definedName>
    <definedName name="_395__FDSAUDITLINK__" localSheetId="4"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 localSheetId="11"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_1" localSheetId="4"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_1" localSheetId="11"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_1"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6________________123Graph_ACHART_3" hidden="1">#REF!</definedName>
    <definedName name="_396_____________123Graph_ACHART_2" hidden="1">#REF!</definedName>
    <definedName name="_396__123Graph_ACHART_18" hidden="1">#REF!</definedName>
    <definedName name="_396__123Graph_DCHART_8" hidden="1">#REF!</definedName>
    <definedName name="_396__FDSAUDITLINK__" localSheetId="4"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 localSheetId="11"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_1" localSheetId="4"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_1" localSheetId="11"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_1"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7________________123Graph_ACHART_4" hidden="1">#REF!</definedName>
    <definedName name="_397_____________123Graph_ACHART_3" hidden="1">#REF!</definedName>
    <definedName name="_397__123Graph_ACHART_2" hidden="1">#REF!</definedName>
    <definedName name="_397__FDSAUDITLINK__" localSheetId="4"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 localSheetId="11"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_1" localSheetId="4"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_1" localSheetId="11"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_1"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8________________123Graph_ACHART_5" hidden="1">#REF!</definedName>
    <definedName name="_398_____________123Graph_ACHART_4" hidden="1">#REF!</definedName>
    <definedName name="_398__123Graph_ACHART_3" hidden="1">#REF!</definedName>
    <definedName name="_398__123Graph_ACHART_6" hidden="1">#REF!</definedName>
    <definedName name="_398__123Graph_ECHART_1" hidden="1">#REF!</definedName>
    <definedName name="_398__FDSAUDITLINK__" localSheetId="4"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 localSheetId="11"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_1" localSheetId="4"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_1" localSheetId="11"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_1"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9________________123Graph_ACHART_6" hidden="1">#REF!</definedName>
    <definedName name="_399_____________123Graph_ACHART_5" hidden="1">#REF!</definedName>
    <definedName name="_399__123Graph_ACHART_4" hidden="1">#REF!</definedName>
    <definedName name="_399__FDSAUDITLINK__" localSheetId="4"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 localSheetId="11"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_1" localSheetId="4"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_1" localSheetId="11"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_1"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IQ_SALE_¤¤__CF_FIN" hidden="1">"c1140"</definedName>
    <definedName name="_3Table2_" hidden="1">#REF!</definedName>
    <definedName name="_4" hidden="1">#REF!</definedName>
    <definedName name="_4.__Corporate_Operations_incentives_accrual_represents_an_allowance_and_does_not_explicitly_include_CEO_CFO.">#REF!</definedName>
    <definedName name="_4_____________________123Graph_ACHART_12" hidden="1">#REF!</definedName>
    <definedName name="_4__________________123Graph_ACHART_12" hidden="1">#REF!</definedName>
    <definedName name="_4______123Graph_ACHART_11" hidden="1">#REF!</definedName>
    <definedName name="_4______123Graph_ACHART_12" hidden="1">#REF!</definedName>
    <definedName name="_4____123Graph_ACHART_2" hidden="1">#REF!</definedName>
    <definedName name="_4___123Graph_ACHART_3" hidden="1">#REF!</definedName>
    <definedName name="_4___123Graph_ACHART_5" hidden="1">#REF!</definedName>
    <definedName name="_4__123Graph_ACHART_1" hidden="1">#REF!</definedName>
    <definedName name="_4__123Graph_ACHART_12" hidden="1">#REF!</definedName>
    <definedName name="_4__123Graph_ACHART_2" hidden="1">#REF!</definedName>
    <definedName name="_4__123Graph_ACHART_23" hidden="1">#REF!</definedName>
    <definedName name="_4__123Graph_ACHART_3" localSheetId="2" hidden="1">#REF!</definedName>
    <definedName name="_4__123Graph_ACHART_3" localSheetId="1" hidden="1">#REF!</definedName>
    <definedName name="_4__123Graph_ACHART_3" localSheetId="19" hidden="1">#REF!</definedName>
    <definedName name="_4__123Graph_ACHART_3" localSheetId="18" hidden="1">#REF!</definedName>
    <definedName name="_4__123Graph_ACHART_3" hidden="1">#REF!</definedName>
    <definedName name="_4__123Graph_ACHART_4" hidden="1">#REF!</definedName>
    <definedName name="_4__123Graph_ACHART_5" hidden="1">#REF!</definedName>
    <definedName name="_4__123Graph_ACHART_8" hidden="1">#REF!</definedName>
    <definedName name="_4__123Graph_AGRAFICO_7" hidden="1">#REF!</definedName>
    <definedName name="_4__123Graph_AGROWTH_9" hidden="1">#REF!</definedName>
    <definedName name="_4__123Graph_AP_R_TAXES" hidden="1">#REF!</definedName>
    <definedName name="_4__123Graph_ASENS_COMPARISON" hidden="1">#REF!</definedName>
    <definedName name="_4__123Graph_ASUPPLIES_BY_B_U" hidden="1">#REF!</definedName>
    <definedName name="_4__123Graph_AWATER_TREATING" hidden="1">#REF!</definedName>
    <definedName name="_4__123Graph_BCHART_1" hidden="1">#REF!</definedName>
    <definedName name="_4__123Graph_BChart_12B" hidden="1">#REF!</definedName>
    <definedName name="_4__123Graph_BCHART_15" localSheetId="4" hidden="1">#REF!</definedName>
    <definedName name="_4__123Graph_BCHART_15" localSheetId="15" hidden="1">#REF!</definedName>
    <definedName name="_4__123Graph_BCHART_15" hidden="1">#REF!</definedName>
    <definedName name="_4__123Graph_BClsCum" hidden="1">#REF!</definedName>
    <definedName name="_4__123Graph_BGRAFICO_20" hidden="1">#REF!</definedName>
    <definedName name="_4__123Graph_CCHART_8" hidden="1">#REF!</definedName>
    <definedName name="_4__123Graph_DCHART_1" hidden="1">#REF!</definedName>
    <definedName name="_4__123Graph_ECHART_6" hidden="1">#REF!</definedName>
    <definedName name="_4__123Graph_LBL_BCHART_9" hidden="1">#REF!</definedName>
    <definedName name="_4__123Graph_XCHART_1" hidden="1">#REF!</definedName>
    <definedName name="_4__FDSAUDITLINK__" localSheetId="4"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 localSheetId="15" hidden="1">{"fdsup://directions/FAT Viewer?action=UPDATE&amp;creator=factset&amp;DYN_ARGS=TRUE&amp;DOC_NAME=FAT:FQL_AUDITING_CLIENT_TEMPLATE.FAT&amp;display_string=Audit&amp;VAR:KEY=PKTMHELWNK&amp;VAR:QUERY=UkdGX0dST1NTX01HTihBTk4sLTFBWSwsLCwsLE5PQVVESVQp&amp;WINDOW=FIRST_POPUP&amp;HEIGHT=450&amp;WIDTH=","450&amp;START_MAXIMIZED=FALSE&amp;VAR:CALENDAR=US&amp;VAR:SYMBOL=COV&amp;VAR:INDEX=0"}</definedName>
    <definedName name="_4__FDSAUDITLINK__" localSheetId="11" hidden="1">{"fdsup://directions/FAT Viewer?action=UPDATE&amp;creator=factset&amp;DYN_ARGS=TRUE&amp;DOC_NAME=FAT:FQL_AUDITING_CLIENT_TEMPLATE.FAT&amp;display_string=Audit&amp;VAR:KEY=PKTMHELWNK&amp;VAR:QUERY=UkdGX0dST1NTX01HTihBTk4sLTFBWSwsLCwsLE5PQVVESVQp&amp;WINDOW=FIRST_POPUP&amp;HEIGHT=450&amp;WIDTH=","450&amp;START_MAXIMIZED=FALSE&amp;VAR:CALENDAR=US&amp;VAR:SYMBOL=COV&amp;VAR:INDEX=0"}</definedName>
    <definedName name="_4__FDSAUDITLINK__" hidden="1">{"fdsup://directions/FAT Viewer?action=UPDATE&amp;creator=factset&amp;DYN_ARGS=TRUE&amp;DOC_NAME=FAT:FQL_AUDITING_CLIENT_TEMPLATE.FAT&amp;display_string=Audit&amp;VAR:KEY=PKTMHELWNK&amp;VAR:QUERY=UkdGX0dST1NTX01HTihBTk4sLTFBWSwsLCwsLE5PQVVESVQp&amp;WINDOW=FIRST_POPUP&amp;HEIGHT=450&amp;WIDTH=","450&amp;START_MAXIMIZED=FALSE&amp;VAR:CALENDAR=US&amp;VAR:SYMBOL=COV&amp;VAR:INDEX=0"}</definedName>
    <definedName name="_4__FDSAUDITLINK___1" localSheetId="4"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_1" localSheetId="11"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_1"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0_Table2_" hidden="1">#REF!</definedName>
    <definedName name="_4_0SU" localSheetId="19">#REF!</definedName>
    <definedName name="_4_0SU">#REF!</definedName>
    <definedName name="_4_0SUP" localSheetId="19">#REF!</definedName>
    <definedName name="_4_0SUP">#REF!</definedName>
    <definedName name="_4_123Grap" hidden="1">#REF!</definedName>
    <definedName name="_4_2__1_WEBI_DataGrid" hidden="1">#REF!</definedName>
    <definedName name="_40_____________________123Graph_DCHART_5" hidden="1">#REF!</definedName>
    <definedName name="_40__________________123Graph_DCHART_4" hidden="1">#REF!</definedName>
    <definedName name="_40______123Graph_DCHART_3" hidden="1">#REF!</definedName>
    <definedName name="_40______123Graph_DCHART_4" hidden="1">#REF!</definedName>
    <definedName name="_40___123Graph_XCHART_3" hidden="1">#REF!</definedName>
    <definedName name="_40__123Graph_AGRAFICO_7" hidden="1">#REF!</definedName>
    <definedName name="_40__123Graph_BCHART_17" hidden="1">#REF!</definedName>
    <definedName name="_40__123Graph_BCHART_9" hidden="1">#REF!</definedName>
    <definedName name="_40__123Graph_BGRAFICO_20" hidden="1">#REF!</definedName>
    <definedName name="_40__123Graph_CChart_3" hidden="1">#REF!</definedName>
    <definedName name="_40__123Graph_DCHART_3" hidden="1">#REF!</definedName>
    <definedName name="_40__123Graph_DCHART_4" hidden="1">#REF!</definedName>
    <definedName name="_40__123Graph_ECHART_1" hidden="1">#REF!</definedName>
    <definedName name="_40__123Graph_XCHART_3" hidden="1">#REF!</definedName>
    <definedName name="_40__123Graph_XCHART_30" hidden="1">#REF!</definedName>
    <definedName name="_40__123Graph_XChart_6" hidden="1">#REF!</definedName>
    <definedName name="_40__FDSAUDITLINK__" localSheetId="4"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 localSheetId="11"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_1" localSheetId="4"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_1" localSheetId="11"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_1"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0SUP" localSheetId="19">#REF!</definedName>
    <definedName name="_40_0SUP">#REF!</definedName>
    <definedName name="_400________________123Graph_ACHART_7" hidden="1">#REF!</definedName>
    <definedName name="_400_____________123Graph_ACHART_6" hidden="1">#REF!</definedName>
    <definedName name="_400__123Graph_ACHART_5" hidden="1">#REF!</definedName>
    <definedName name="_400__123Graph_ECHART_2" hidden="1">#REF!</definedName>
    <definedName name="_400__FDSAUDITLINK__" localSheetId="4"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 localSheetId="11"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_1" localSheetId="4"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_1" localSheetId="11"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_1"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1________________123Graph_ACHART_8" hidden="1">#REF!</definedName>
    <definedName name="_401_____________123Graph_ACHART_7" hidden="1">#REF!</definedName>
    <definedName name="_401__123Graph_ACHART_6" hidden="1">#REF!</definedName>
    <definedName name="_401__FDSAUDITLINK__" localSheetId="4"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 localSheetId="11"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_1" localSheetId="4"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_1" localSheetId="11"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_1"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2________________123Graph_ACHART_9" hidden="1">#REF!</definedName>
    <definedName name="_402_____________123Graph_ACHART_8" hidden="1">#REF!</definedName>
    <definedName name="_402__123Graph_ACHART_7" hidden="1">#REF!</definedName>
    <definedName name="_402__123Graph_ECHART_3" hidden="1">#REF!</definedName>
    <definedName name="_402__FDSAUDITLINK__" localSheetId="4"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 localSheetId="11"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_1" localSheetId="4"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_1" localSheetId="11"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_1"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3________________123Graph_BCHART_1" hidden="1">#REF!</definedName>
    <definedName name="_403_____________123Graph_ACHART_9" hidden="1">#REF!</definedName>
    <definedName name="_403__123Graph_ACHART_8" hidden="1">#REF!</definedName>
    <definedName name="_403__FDSAUDITLINK__" localSheetId="4"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 localSheetId="11"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_1" localSheetId="4"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_1" localSheetId="11"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_1"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4________________123Graph_BCHART_17" hidden="1">#REF!</definedName>
    <definedName name="_404_____________123Graph_BCHART_1" hidden="1">#REF!</definedName>
    <definedName name="_404__123Graph_ACHART_7" hidden="1">#REF!</definedName>
    <definedName name="_404__123Graph_ACHART_9" hidden="1">#REF!</definedName>
    <definedName name="_404__123Graph_ECHART_4" hidden="1">#REF!</definedName>
    <definedName name="_404__FDSAUDITLINK__" localSheetId="4"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 localSheetId="11"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_1" localSheetId="4"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_1" localSheetId="11"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_1"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5________________123Graph_BCHART_18" hidden="1">#REF!</definedName>
    <definedName name="_405_____________123Graph_BCHART_17" hidden="1">#REF!</definedName>
    <definedName name="_405__123Graph_BCHART_1" hidden="1">#REF!</definedName>
    <definedName name="_405__FDSAUDITLINK__" localSheetId="4"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 localSheetId="11"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_1" localSheetId="4"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_1" localSheetId="11"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_1"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6________________123Graph_BCHART_2" hidden="1">#REF!</definedName>
    <definedName name="_406_____________123Graph_BCHART_18" hidden="1">#REF!</definedName>
    <definedName name="_406__123Graph_ACHART_5" hidden="1">#REF!</definedName>
    <definedName name="_406__123Graph_BCHART_17" hidden="1">#REF!</definedName>
    <definedName name="_406__123Graph_ECHART_5" hidden="1">#REF!</definedName>
    <definedName name="_406__FDSAUDITLINK__" localSheetId="4"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 localSheetId="11"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_1" localSheetId="4"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_1" localSheetId="11"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_1"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7________________123Graph_BCHART_3" hidden="1">#REF!</definedName>
    <definedName name="_407_____________123Graph_BCHART_2" hidden="1">#REF!</definedName>
    <definedName name="_407__123Graph_BCHART_18" hidden="1">#REF!</definedName>
    <definedName name="_407__FDSAUDITLINK__" localSheetId="4"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 localSheetId="11"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_1" localSheetId="4"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_1" localSheetId="11"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_1"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8________________123Graph_BCHART_4" hidden="1">#REF!</definedName>
    <definedName name="_408_____________123Graph_BCHART_3" hidden="1">#REF!</definedName>
    <definedName name="_408__123Graph_BCHART_2" hidden="1">#REF!</definedName>
    <definedName name="_408__123Graph_ECHART_6" hidden="1">#REF!</definedName>
    <definedName name="_408__FDSAUDITLINK__" localSheetId="4"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 localSheetId="11"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_1" localSheetId="4"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_1" localSheetId="11"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_1"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9________________123Graph_BCHART_5" hidden="1">#REF!</definedName>
    <definedName name="_409_____________123Graph_BCHART_4" hidden="1">#REF!</definedName>
    <definedName name="_409__123Graph_BCHART_3" hidden="1">#REF!</definedName>
    <definedName name="_409__FDSAUDITLINK__" localSheetId="4"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 localSheetId="11"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_1" localSheetId="4"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_1" localSheetId="11"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_1"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1_____________________123Graph_DCHART_6" hidden="1">#REF!</definedName>
    <definedName name="_41__________________123Graph_DCHART_5" hidden="1">#REF!</definedName>
    <definedName name="_41______123Graph_DCHART_4" hidden="1">#REF!</definedName>
    <definedName name="_41______123Graph_DCHART_5" hidden="1">#REF!</definedName>
    <definedName name="_41___123Graph_LBL_ACHART_2" hidden="1">#REF!</definedName>
    <definedName name="_41__123Graph_CCHART_4" hidden="1">#REF!</definedName>
    <definedName name="_41__123Graph_DCHART_4" hidden="1">#REF!</definedName>
    <definedName name="_41__123Graph_DCHART_5" hidden="1">#REF!</definedName>
    <definedName name="_41__123Graph_FCHART_1" hidden="1">#REF!</definedName>
    <definedName name="_41__123Graph_XCHART_1" hidden="1">#REF!</definedName>
    <definedName name="_41__FDSAUDITLINK__" localSheetId="4"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 localSheetId="15" hidden="1">{"fdsup://IBCentral/FAT Viewer?action=UPDATE&amp;creator=factset&amp;DOC_NAME=fat:reuters_annual_source_window.fat&amp;display_string=Audit&amp;DYN_ARGS=TRUE&amp;VAR:ID1=16117M10&amp;VAR:RCODE=SALES&amp;VAR:SDATE=20071299&amp;VAR:FREQ=FISCAL_YEARLY&amp;VAR:RELITEM=RP&amp;VAR:CURRENCY=&amp;VAR:CURRSOU","RCE=EXSHARE&amp;VAR:NATFREQ=ANNUAL&amp;VAR:RFIELD=FINALIZED&amp;VAR:DB_TYPE=&amp;VAR:UNITS=M&amp;window=popup&amp;width=450&amp;height=300&amp;START_MAXIMIZED=FALSE"}</definedName>
    <definedName name="_41__FDSAUDITLINK__" localSheetId="11" hidden="1">{"fdsup://IBCentral/FAT Viewer?action=UPDATE&amp;creator=factset&amp;DOC_NAME=fat:reuters_annual_source_window.fat&amp;display_string=Audit&amp;DYN_ARGS=TRUE&amp;VAR:ID1=16117M10&amp;VAR:RCODE=SALES&amp;VAR:SDATE=20071299&amp;VAR:FREQ=FISCAL_YEARLY&amp;VAR:RELITEM=RP&amp;VAR:CURRENCY=&amp;VAR:CURRSOU","RCE=EXSHARE&amp;VAR:NATFREQ=ANNUAL&amp;VAR:RFIELD=FINALIZED&amp;VAR:DB_TYPE=&amp;VAR:UNITS=M&amp;window=popup&amp;width=450&amp;height=300&amp;START_MAXIMIZED=FALSE"}</definedName>
    <definedName name="_41__FDSAUDITLINK__" hidden="1">{"fdsup://IBCentral/FAT Viewer?action=UPDATE&amp;creator=factset&amp;DOC_NAME=fat:reuters_annual_source_window.fat&amp;display_string=Audit&amp;DYN_ARGS=TRUE&amp;VAR:ID1=16117M10&amp;VAR:RCODE=SALES&amp;VAR:SDATE=20071299&amp;VAR:FREQ=FISCAL_YEARLY&amp;VAR:RELITEM=RP&amp;VAR:CURRENCY=&amp;VAR:CURRSOU","RCE=EXSHARE&amp;VAR:NATFREQ=ANNUAL&amp;VAR:RFIELD=FINALIZED&amp;VAR:DB_TYPE=&amp;VAR:UNITS=M&amp;window=popup&amp;width=450&amp;height=300&amp;START_MAXIMIZED=FALSE"}</definedName>
    <definedName name="_41__FDSAUDITLINK___1" localSheetId="4"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_1" localSheetId="11"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_1"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0SUP" localSheetId="19">#REF!</definedName>
    <definedName name="_41_0SUP">#REF!</definedName>
    <definedName name="_410________________123Graph_BCHART_6" hidden="1">#REF!</definedName>
    <definedName name="_410_____________123Graph_BCHART_5" hidden="1">#REF!</definedName>
    <definedName name="_410__123Graph_ACHART_8" hidden="1">#REF!</definedName>
    <definedName name="_410__123Graph_BCHART_4" hidden="1">#REF!</definedName>
    <definedName name="_410__123Graph_ECHART_7" hidden="1">#REF!</definedName>
    <definedName name="_410__FDSAUDITLINK__" localSheetId="4"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 localSheetId="11"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_1" localSheetId="4"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_1" localSheetId="11"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_1"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1________________123Graph_BCHART_7" hidden="1">#REF!</definedName>
    <definedName name="_411_____________123Graph_BCHART_6" hidden="1">#REF!</definedName>
    <definedName name="_411__123Graph_BCHART_5" hidden="1">#REF!</definedName>
    <definedName name="_411__FDSAUDITLINK__" localSheetId="4"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 localSheetId="11"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_1" localSheetId="4"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_1" localSheetId="11"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_1"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2________________123Graph_BCHART_8" hidden="1">#REF!</definedName>
    <definedName name="_412_____________123Graph_BCHART_7" hidden="1">#REF!</definedName>
    <definedName name="_412__123Graph_BCHART_6" hidden="1">#REF!</definedName>
    <definedName name="_412__123Graph_ECHART_8" hidden="1">#REF!</definedName>
    <definedName name="_412__FDSAUDITLINK__" localSheetId="4"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 localSheetId="11"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_1" localSheetId="4"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_1" localSheetId="11"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_1"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3________________123Graph_CCHART_1" hidden="1">#REF!</definedName>
    <definedName name="_413_____________123Graph_BCHART_8" hidden="1">#REF!</definedName>
    <definedName name="_413__123Graph_ACHART_6" hidden="1">#REF!</definedName>
    <definedName name="_413__123Graph_BCHART_7" hidden="1">#REF!</definedName>
    <definedName name="_413__FDSAUDITLINK__" localSheetId="4"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 localSheetId="11"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_1" localSheetId="4"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_1" localSheetId="11"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_1"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4________________123Graph_CCHART_2" hidden="1">#REF!</definedName>
    <definedName name="_414_____________123Graph_CCHART_1" hidden="1">#REF!</definedName>
    <definedName name="_414__123Graph_BCHART_8" hidden="1">#REF!</definedName>
    <definedName name="_414__123Graph_FCHART_1" hidden="1">#REF!</definedName>
    <definedName name="_414__FDSAUDITLINK__" localSheetId="4"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 localSheetId="11"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_1" localSheetId="4"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_1" localSheetId="11"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_1"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5________________123Graph_CCHART_3" hidden="1">#REF!</definedName>
    <definedName name="_415_____________123Graph_CCHART_2" hidden="1">#REF!</definedName>
    <definedName name="_415__123Graph_CCHART_1" hidden="1">#REF!</definedName>
    <definedName name="_415__FDSAUDITLINK__" localSheetId="4"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 localSheetId="11"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_1" localSheetId="4"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_1" localSheetId="11"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_1"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6________________123Graph_CCHART_4" hidden="1">#REF!</definedName>
    <definedName name="_416_____________123Graph_CCHART_3" hidden="1">#REF!</definedName>
    <definedName name="_416__123Graph_ACHART_9" hidden="1">#REF!</definedName>
    <definedName name="_416__123Graph_CCHART_2" hidden="1">#REF!</definedName>
    <definedName name="_416__123Graph_FCHART_2" hidden="1">#REF!</definedName>
    <definedName name="_416__FDSAUDITLINK__" localSheetId="4"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 localSheetId="11"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_1" localSheetId="4"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_1" localSheetId="11"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_1"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7________________123Graph_CCHART_5" hidden="1">#REF!</definedName>
    <definedName name="_417_____________123Graph_CCHART_4" hidden="1">#REF!</definedName>
    <definedName name="_417__123Graph_CCHART_3" hidden="1">#REF!</definedName>
    <definedName name="_417__FDSAUDITLINK__" localSheetId="4"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 localSheetId="11"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_1" localSheetId="4"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_1" localSheetId="11"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_1"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8________________123Graph_CCHART_6" hidden="1">#REF!</definedName>
    <definedName name="_418_____________123Graph_CCHART_5" hidden="1">#REF!</definedName>
    <definedName name="_418__123Graph_CCHART_4" hidden="1">#REF!</definedName>
    <definedName name="_418__123Graph_FCHART_3" hidden="1">#REF!</definedName>
    <definedName name="_418__FDSAUDITLINK__" localSheetId="4"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 localSheetId="11"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_1" localSheetId="4"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_1" localSheetId="11"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_1"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9________________123Graph_CCHART_7" hidden="1">#REF!</definedName>
    <definedName name="_419_____________123Graph_CCHART_6" hidden="1">#REF!</definedName>
    <definedName name="_419__123Graph_CCHART_5" hidden="1">#REF!</definedName>
    <definedName name="_419__FDSAUDITLINK__" localSheetId="4"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 localSheetId="11"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_1" localSheetId="4"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_1" localSheetId="11"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_1"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2">#REF!</definedName>
    <definedName name="_42_____________________123Graph_DCHART_7" hidden="1">#REF!</definedName>
    <definedName name="_42__________________123Graph_DCHART_6" hidden="1">#REF!</definedName>
    <definedName name="_42______123Graph_DCHART_5" hidden="1">#REF!</definedName>
    <definedName name="_42______123Graph_DCHART_6" hidden="1">#REF!</definedName>
    <definedName name="_42___123Graph_XCHART_4" hidden="1">#REF!</definedName>
    <definedName name="_42__123Graph_BCHART_18" hidden="1">#REF!</definedName>
    <definedName name="_42__123Graph_BCHART_4" hidden="1">#REF!</definedName>
    <definedName name="_42__123Graph_CCHART_6" hidden="1">#REF!</definedName>
    <definedName name="_42__123Graph_DCHART_5" hidden="1">#REF!</definedName>
    <definedName name="_42__123Graph_DCHART_6" hidden="1">#REF!</definedName>
    <definedName name="_42__123Graph_LBL_ACHART_2" hidden="1">#REF!</definedName>
    <definedName name="_42__123Graph_LBL_ACHART_3" hidden="1">#REF!</definedName>
    <definedName name="_42__123Graph_XCHART_10" hidden="1">#REF!</definedName>
    <definedName name="_42__123Graph_XCHART_4" hidden="1">#REF!</definedName>
    <definedName name="_42__FDSAUDITLINK__" localSheetId="4"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 localSheetId="11"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_1" localSheetId="4"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_1" localSheetId="11"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_1"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0__123Grap" localSheetId="19" hidden="1">#REF!</definedName>
    <definedName name="_42_0__123Grap" hidden="1">#REF!</definedName>
    <definedName name="_42_0SUP" localSheetId="19">#REF!</definedName>
    <definedName name="_42_0SUP">#REF!</definedName>
    <definedName name="_420________________123Graph_CCHART_8" hidden="1">#REF!</definedName>
    <definedName name="_420_____________123Graph_CCHART_7" hidden="1">#REF!</definedName>
    <definedName name="_420__123Graph_ACHART_7" hidden="1">#REF!</definedName>
    <definedName name="_420__123Graph_CCHART_6" hidden="1">#REF!</definedName>
    <definedName name="_420__123Graph_FCHART_4" hidden="1">#REF!</definedName>
    <definedName name="_420__FDSAUDITLINK__" localSheetId="4"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 localSheetId="11"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_1" localSheetId="4"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_1" localSheetId="11"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_1"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1________________123Graph_DCHART_1" hidden="1">#REF!</definedName>
    <definedName name="_421_____________123Graph_CCHART_8" hidden="1">#REF!</definedName>
    <definedName name="_421__123Graph_CCHART_7" hidden="1">#REF!</definedName>
    <definedName name="_421__FDSAUDITLINK__" localSheetId="4"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 localSheetId="11"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_1" localSheetId="4"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_1" localSheetId="11"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_1"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2________________123Graph_DCHART_2" hidden="1">#REF!</definedName>
    <definedName name="_422_____________123Graph_DCHART_1" hidden="1">#REF!</definedName>
    <definedName name="_422__123Graph_BCHART_1" hidden="1">#REF!</definedName>
    <definedName name="_422__123Graph_CCHART_8" hidden="1">#REF!</definedName>
    <definedName name="_422__123Graph_FCHART_6" hidden="1">#REF!</definedName>
    <definedName name="_422__FDSAUDITLINK__" localSheetId="4"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 localSheetId="11"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_1" localSheetId="4"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_1" localSheetId="11"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_1"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3________________123Graph_DCHART_3" hidden="1">#REF!</definedName>
    <definedName name="_423_____________123Graph_DCHART_2" hidden="1">#REF!</definedName>
    <definedName name="_423__123Graph_DCHART_1" hidden="1">#REF!</definedName>
    <definedName name="_423__FDSAUDITLINK__" localSheetId="4"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 localSheetId="11"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_1" localSheetId="4"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_1" localSheetId="11"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_1"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4________________123Graph_DCHART_4" hidden="1">#REF!</definedName>
    <definedName name="_424_____________123Graph_DCHART_3" hidden="1">#REF!</definedName>
    <definedName name="_424__123Graph_DCHART_2" hidden="1">#REF!</definedName>
    <definedName name="_424__123Graph_FCHART_7" hidden="1">#REF!</definedName>
    <definedName name="_424__FDSAUDITLINK__" localSheetId="4"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 localSheetId="11"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_1" localSheetId="4"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_1" localSheetId="11"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_1"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5________________123Graph_DCHART_5" hidden="1">#REF!</definedName>
    <definedName name="_425_____________123Graph_DCHART_4" hidden="1">#REF!</definedName>
    <definedName name="_425__123Graph_DCHART_3" hidden="1">#REF!</definedName>
    <definedName name="_425__FDSAUDITLINK__" localSheetId="4"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 localSheetId="11"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_1" localSheetId="4"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_1" localSheetId="11"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_1"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6________________123Graph_DCHART_6" hidden="1">#REF!</definedName>
    <definedName name="_426_____________123Graph_DCHART_5" hidden="1">#REF!</definedName>
    <definedName name="_426__123Graph_DCHART_4" hidden="1">#REF!</definedName>
    <definedName name="_426__123Graph_FCHART_8" hidden="1">#REF!</definedName>
    <definedName name="_426__FDSAUDITLINK__" localSheetId="4"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 localSheetId="11"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_1" localSheetId="4"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_1" localSheetId="11"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_1"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7________________123Graph_DCHART_7" hidden="1">#REF!</definedName>
    <definedName name="_427_____________123Graph_DCHART_6" hidden="1">#REF!</definedName>
    <definedName name="_427__123Graph_ACHART_8" hidden="1">#REF!</definedName>
    <definedName name="_427__123Graph_DCHART_5" hidden="1">#REF!</definedName>
    <definedName name="_427__FDSAUDITLINK__" localSheetId="4"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 localSheetId="11"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_1" localSheetId="4"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_1" localSheetId="11"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_1"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8________________123Graph_DCHART_8" hidden="1">#REF!</definedName>
    <definedName name="_428_____________123Graph_DCHART_7" hidden="1">#REF!</definedName>
    <definedName name="_428__123Graph_BCHART_17" hidden="1">#REF!</definedName>
    <definedName name="_428__123Graph_DCHART_6" hidden="1">#REF!</definedName>
    <definedName name="_428__123Graph_XCHART_1" hidden="1">#REF!</definedName>
    <definedName name="_428__FDSAUDITLINK__" localSheetId="4"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 localSheetId="11"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_1" localSheetId="4"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_1" localSheetId="11"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_1"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9________________123Graph_ECHART_1" hidden="1">#REF!</definedName>
    <definedName name="_429_____________123Graph_DCHART_8" hidden="1">#REF!</definedName>
    <definedName name="_429__123Graph_DCHART_7" hidden="1">#REF!</definedName>
    <definedName name="_429__FDSAUDITLINK__" localSheetId="4"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 localSheetId="11"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_1" localSheetId="4"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_1" localSheetId="11"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_1"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wrn.²Ä1­Ó¤ë1_Ü20¤H." localSheetId="4" hidden="1">{#N/A,#N/A,FALSE,"²Ä1­Ó¤ë"}</definedName>
    <definedName name="_42wrn.²Ä1­Ó¤ë1_Ü20¤H." localSheetId="11" hidden="1">{#N/A,#N/A,FALSE,"²Ä1­Ó¤ë"}</definedName>
    <definedName name="_42wrn.²Ä1­Ó¤ë1_Ü20¤H." hidden="1">{#N/A,#N/A,FALSE,"²Ä1­Ó¤ë"}</definedName>
    <definedName name="_42wrn.²Ä1­Ó¤ë1_Ü20¤H._1" localSheetId="4" hidden="1">{#N/A,#N/A,FALSE,"²Ä1­Ó¤ë"}</definedName>
    <definedName name="_42wrn.²Ä1­Ó¤ë1_Ü20¤H._1" localSheetId="11" hidden="1">{#N/A,#N/A,FALSE,"²Ä1­Ó¤ë"}</definedName>
    <definedName name="_42wrn.²Ä1­Ó¤ë1_Ü20¤H._1" hidden="1">{#N/A,#N/A,FALSE,"²Ä1­Ó¤ë"}</definedName>
    <definedName name="_43_____________________123Graph_DCHART_8" hidden="1">#REF!</definedName>
    <definedName name="_43__________________123Graph_DCHART_7" hidden="1">#REF!</definedName>
    <definedName name="_43______123Graph_DCHART_6" hidden="1">#REF!</definedName>
    <definedName name="_43______123Graph_DCHART_7" hidden="1">#REF!</definedName>
    <definedName name="_43___123Graph_LBL_BCHART_1" hidden="1">#REF!</definedName>
    <definedName name="_43__123Graph_CCHART_7" hidden="1">#REF!</definedName>
    <definedName name="_43__123Graph_DCHART_7" hidden="1">#REF!</definedName>
    <definedName name="_43__123Graph_ECHART_2" hidden="1">#REF!</definedName>
    <definedName name="_43__123Graph_XCHART_11" hidden="1">#REF!</definedName>
    <definedName name="_43__FDSAUDITLINK__" localSheetId="4"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 localSheetId="11"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_1" localSheetId="4"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_1" localSheetId="11"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_1"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0SUP" localSheetId="19">#REF!</definedName>
    <definedName name="_43_0SUP">#REF!</definedName>
    <definedName name="_430________________123Graph_ECHART_2" hidden="1">#REF!</definedName>
    <definedName name="_430_____________123Graph_ECHART_1" hidden="1">#REF!</definedName>
    <definedName name="_430__123Graph_DCHART_8" hidden="1">#REF!</definedName>
    <definedName name="_430__123Graph_XCHART_10" hidden="1">#REF!</definedName>
    <definedName name="_430__FDSAUDITLINK__" localSheetId="4"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 localSheetId="11"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_1" localSheetId="4"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_1" localSheetId="11"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_1"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1________________123Graph_ECHART_3" hidden="1">#REF!</definedName>
    <definedName name="_431_____________123Graph_ECHART_2" hidden="1">#REF!</definedName>
    <definedName name="_431__123Graph_ECHART_1" hidden="1">#REF!</definedName>
    <definedName name="_431__FDSAUDITLINK__" localSheetId="4"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 localSheetId="11"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_1" localSheetId="4"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_1" localSheetId="11"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_1"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2________________123Graph_ECHART_4" hidden="1">#REF!</definedName>
    <definedName name="_432_____________123Graph_ECHART_3" hidden="1">#REF!</definedName>
    <definedName name="_432__123Graph_ECHART_2" hidden="1">#REF!</definedName>
    <definedName name="_432__123Graph_XCHART_11" hidden="1">#REF!</definedName>
    <definedName name="_432__FDSAUDITLINK__" localSheetId="4"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 localSheetId="11"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_1" localSheetId="4"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_1" localSheetId="11"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_1"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3________________123Graph_ECHART_5" hidden="1">#REF!</definedName>
    <definedName name="_433_____________123Graph_ECHART_4" hidden="1">#REF!</definedName>
    <definedName name="_433__123Graph_ECHART_3" hidden="1">#REF!</definedName>
    <definedName name="_433__FDSAUDITLINK__" localSheetId="4"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 localSheetId="11"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_1" localSheetId="4"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_1" localSheetId="11"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_1"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4________________123Graph_ECHART_6" hidden="1">#REF!</definedName>
    <definedName name="_434_____________123Graph_ECHART_5" hidden="1">#REF!</definedName>
    <definedName name="_434__123Graph_ACHART_9" hidden="1">#REF!</definedName>
    <definedName name="_434__123Graph_BCHART_18" hidden="1">#REF!</definedName>
    <definedName name="_434__123Graph_ECHART_4" hidden="1">#REF!</definedName>
    <definedName name="_434__123Graph_XCHART_12" hidden="1">#REF!</definedName>
    <definedName name="_434__FDSAUDITLINK__" localSheetId="4"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 localSheetId="11"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_1" localSheetId="4"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_1" localSheetId="11"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_1"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5________________123Graph_ECHART_7" hidden="1">#REF!</definedName>
    <definedName name="_435_____________123Graph_ECHART_6" hidden="1">#REF!</definedName>
    <definedName name="_435__123Graph_ECHART_5" hidden="1">#REF!</definedName>
    <definedName name="_435__FDSAUDITLINK__" localSheetId="4"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 localSheetId="11"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_1" localSheetId="4"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_1" localSheetId="11"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_1"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6________________123Graph_ECHART_8" hidden="1">#REF!</definedName>
    <definedName name="_436_____________123Graph_ECHART_7" hidden="1">#REF!</definedName>
    <definedName name="_436__123Graph_ECHART_6" hidden="1">#REF!</definedName>
    <definedName name="_436__123Graph_XCHART_13" hidden="1">#REF!</definedName>
    <definedName name="_436__FDSAUDITLINK__" localSheetId="4"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 localSheetId="11"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_1" localSheetId="4"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_1" localSheetId="11"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_1"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7________________123Graph_FCHART_1" hidden="1">#REF!</definedName>
    <definedName name="_437_____________123Graph_ECHART_8" hidden="1">#REF!</definedName>
    <definedName name="_437__123Graph_ECHART_7" hidden="1">#REF!</definedName>
    <definedName name="_437__FDSAUDITLINK__" localSheetId="4"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 localSheetId="11"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_1" localSheetId="4"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_1" localSheetId="11"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_1"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8________________123Graph_FCHART_2" hidden="1">#REF!</definedName>
    <definedName name="_438_____________123Graph_FCHART_1" hidden="1">#REF!</definedName>
    <definedName name="_438__123Graph_ECHART_8" hidden="1">#REF!</definedName>
    <definedName name="_438__123Graph_XCHART_14" hidden="1">#REF!</definedName>
    <definedName name="_438__FDSAUDITLINK__" localSheetId="4"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 localSheetId="11"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_1" localSheetId="4"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_1" localSheetId="11"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_1"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9________________123Graph_FCHART_3" hidden="1">#REF!</definedName>
    <definedName name="_439_____________123Graph_FCHART_2" hidden="1">#REF!</definedName>
    <definedName name="_439__123Graph_FCHART_1" hidden="1">#REF!</definedName>
    <definedName name="_439__FDSAUDITLINK__" localSheetId="4"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 localSheetId="11"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_1" localSheetId="4"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_1" localSheetId="11"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_1"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4">#REF!</definedName>
    <definedName name="_44_____________________123Graph_ECHART_1" hidden="1">#REF!</definedName>
    <definedName name="_44__________________123Graph_DCHART_8" hidden="1">#REF!</definedName>
    <definedName name="_44______123Graph_DCHART_7" hidden="1">#REF!</definedName>
    <definedName name="_44______123Graph_DCHART_8" hidden="1">#REF!</definedName>
    <definedName name="_44___123Graph_XCHART_1" hidden="1">#REF!</definedName>
    <definedName name="_44___123Graph_XCHART_8" hidden="1">#REF!</definedName>
    <definedName name="_44__123Graph_ACHART_5" hidden="1">#REF!</definedName>
    <definedName name="_44__123Graph_BCHART_2" hidden="1">#REF!</definedName>
    <definedName name="_44__123Graph_CCHART_8" hidden="1">#REF!</definedName>
    <definedName name="_44__123Graph_DCHART_8" hidden="1">#REF!</definedName>
    <definedName name="_44__123Graph_ECHART_3" hidden="1">#REF!</definedName>
    <definedName name="_44__123Graph_LBL_BCHART_3" localSheetId="2" hidden="1">#REF!</definedName>
    <definedName name="_44__123Graph_LBL_BCHART_3" localSheetId="19" hidden="1">#REF!</definedName>
    <definedName name="_44__123Graph_LBL_BCHART_3" localSheetId="18" hidden="1">#REF!</definedName>
    <definedName name="_44__123Graph_LBL_BCHART_3" hidden="1">#REF!</definedName>
    <definedName name="_44__123Graph_XCHART_8" hidden="1">#REF!</definedName>
    <definedName name="_44__FDSAUDITLINK__" localSheetId="4"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 localSheetId="11"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_1" localSheetId="4"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_1" localSheetId="11"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_1"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0_0__123Grap" localSheetId="19" hidden="1">#REF!</definedName>
    <definedName name="_44_0_0__123Grap" hidden="1">#REF!</definedName>
    <definedName name="_44_0SUP" localSheetId="19">#REF!</definedName>
    <definedName name="_44_0SUP">#REF!</definedName>
    <definedName name="_440________________123Graph_FCHART_4" hidden="1">#REF!</definedName>
    <definedName name="_440_____________123Graph_FCHART_3" hidden="1">#REF!</definedName>
    <definedName name="_440__123Graph_BCHART_2" hidden="1">#REF!</definedName>
    <definedName name="_440__123Graph_FCHART_2" hidden="1">#REF!</definedName>
    <definedName name="_440__123Graph_XCHART_15" hidden="1">#REF!</definedName>
    <definedName name="_440__FDSAUDITLINK__" localSheetId="4"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 localSheetId="11"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_1" localSheetId="4"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_1" localSheetId="11"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_1"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1________________123Graph_FCHART_6" hidden="1">#REF!</definedName>
    <definedName name="_441_____________123Graph_FCHART_4" hidden="1">#REF!</definedName>
    <definedName name="_441__123Graph_BCHART_1" hidden="1">#REF!</definedName>
    <definedName name="_441__123Graph_FCHART_3" hidden="1">#REF!</definedName>
    <definedName name="_441__FDSAUDITLINK__" localSheetId="4"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 localSheetId="11"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_1" localSheetId="4"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_1" localSheetId="11"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_1"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2________________123Graph_FCHART_7" hidden="1">#REF!</definedName>
    <definedName name="_442_____________123Graph_FCHART_6" hidden="1">#REF!</definedName>
    <definedName name="_442__123Graph_FCHART_4" hidden="1">#REF!</definedName>
    <definedName name="_442__123Graph_XCHART_16" hidden="1">#REF!</definedName>
    <definedName name="_442__FDSAUDITLINK__" localSheetId="4"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 localSheetId="11"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_1" localSheetId="4"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_1" localSheetId="11"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_1"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3________________123Graph_FCHART_8" hidden="1">#REF!</definedName>
    <definedName name="_443_____________123Graph_FCHART_7" hidden="1">#REF!</definedName>
    <definedName name="_443__123Graph_FCHART_6" hidden="1">#REF!</definedName>
    <definedName name="_443__FDSAUDITLINK__" localSheetId="4"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 localSheetId="11"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_1" localSheetId="4"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_1" localSheetId="11"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_1"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4________________123Graph_XCHART_1" hidden="1">#REF!</definedName>
    <definedName name="_444_____________123Graph_FCHART_8" hidden="1">#REF!</definedName>
    <definedName name="_444__123Graph_FCHART_7" hidden="1">#REF!</definedName>
    <definedName name="_444__123Graph_XCHART_17" hidden="1">#REF!</definedName>
    <definedName name="_444__FDSAUDITLINK__" localSheetId="4"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 localSheetId="11"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_1" localSheetId="4"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_1" localSheetId="11"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_1"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5________________123Graph_XCHART_10" hidden="1">#REF!</definedName>
    <definedName name="_445_____________123Graph_XCHART_1" hidden="1">#REF!</definedName>
    <definedName name="_445__123Graph_FCHART_8" hidden="1">#REF!</definedName>
    <definedName name="_445__FDSAUDITLINK__" localSheetId="4"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 localSheetId="11"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_1" localSheetId="4"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_1" localSheetId="11"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_1"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6________________123Graph_XCHART_11" hidden="1">#REF!</definedName>
    <definedName name="_446_____________123Graph_XCHART_10" hidden="1">#REF!</definedName>
    <definedName name="_446__123Graph_BCHART_3" hidden="1">#REF!</definedName>
    <definedName name="_446__123Graph_XCHART_1" hidden="1">#REF!</definedName>
    <definedName name="_446__123Graph_XCHART_18" hidden="1">#REF!</definedName>
    <definedName name="_446__FDSAUDITLINK__" localSheetId="4"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 localSheetId="11"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_1" localSheetId="4"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_1" localSheetId="11"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_1"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7________________123Graph_XCHART_12" hidden="1">#REF!</definedName>
    <definedName name="_447_____________123Graph_XCHART_11" hidden="1">#REF!</definedName>
    <definedName name="_447__123Graph_XCHART_10" hidden="1">#REF!</definedName>
    <definedName name="_447__FDSAUDITLINK__" localSheetId="4"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 localSheetId="11"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_1" localSheetId="4"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_1" localSheetId="11"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_1"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8________________123Graph_XCHART_13" hidden="1">#REF!</definedName>
    <definedName name="_448_____________123Graph_XCHART_12" hidden="1">#REF!</definedName>
    <definedName name="_448__123Graph_BCHART_17" hidden="1">#REF!</definedName>
    <definedName name="_448__123Graph_XCHART_11" hidden="1">#REF!</definedName>
    <definedName name="_448__123Graph_XCHART_2" hidden="1">#REF!</definedName>
    <definedName name="_448__FDSAUDITLINK__" localSheetId="4"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 localSheetId="11"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_1" localSheetId="4"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_1" localSheetId="11"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_1"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9________________123Graph_XCHART_14" hidden="1">#REF!</definedName>
    <definedName name="_449_____________123Graph_XCHART_13" hidden="1">#REF!</definedName>
    <definedName name="_449__123Graph_XCHART_12" hidden="1">#REF!</definedName>
    <definedName name="_449__FDSAUDITLINK__" localSheetId="4"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 localSheetId="11"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_1" localSheetId="4"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_1" localSheetId="11"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_1"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Table2_" hidden="1">#REF!</definedName>
    <definedName name="_45_____________________123Graph_ECHART_2" hidden="1">#REF!</definedName>
    <definedName name="_45__________________123Graph_ECHART_1" hidden="1">#REF!</definedName>
    <definedName name="_45______123Graph_DCHART_8" hidden="1">#REF!</definedName>
    <definedName name="_45______123Graph_ECHART_1" hidden="1">#REF!</definedName>
    <definedName name="_45__123Graph_CCHART_9" hidden="1">#REF!</definedName>
    <definedName name="_45__123Graph_ECHART_1" hidden="1">#REF!</definedName>
    <definedName name="_45__123Graph_ECHART_4" hidden="1">#REF!</definedName>
    <definedName name="_45__123Graph_LBL_ACHART_4" hidden="1">#REF!</definedName>
    <definedName name="_45__123Graph_LBL_CCHART_2" localSheetId="19" hidden="1">#REF!</definedName>
    <definedName name="_45__123Graph_LBL_CCHART_2" hidden="1">#REF!</definedName>
    <definedName name="_45__123Graph_XCHART_5" hidden="1">#REF!</definedName>
    <definedName name="_45__123Graph_XCHART_9" hidden="1">#REF!</definedName>
    <definedName name="_45__FDSAUDITLINK__" localSheetId="4"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 localSheetId="11"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_1" localSheetId="4"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_1" localSheetId="11"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_1"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0YI" localSheetId="19">#REF!</definedName>
    <definedName name="_45_0YI">#REF!</definedName>
    <definedName name="_450________________123Graph_XCHART_15" hidden="1">#REF!</definedName>
    <definedName name="_450_____________123Graph_XCHART_14" hidden="1">#REF!</definedName>
    <definedName name="_450__123Graph_XCHART_13" hidden="1">#REF!</definedName>
    <definedName name="_450__123Graph_XCHART_3" hidden="1">#REF!</definedName>
    <definedName name="_450__FDSAUDITLINK__" localSheetId="4"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 localSheetId="11"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_1" localSheetId="4"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_1" localSheetId="11"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_1"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1________________123Graph_XCHART_16" hidden="1">#REF!</definedName>
    <definedName name="_451_____________123Graph_XCHART_15" hidden="1">#REF!</definedName>
    <definedName name="_451__123Graph_XCHART_14" hidden="1">#REF!</definedName>
    <definedName name="_451__FDSAUDITLINK__" localSheetId="4"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 localSheetId="11"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_1" localSheetId="4"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_1" localSheetId="11"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_1"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2________________123Graph_XCHART_17" hidden="1">#REF!</definedName>
    <definedName name="_452_____________123Graph_XCHART_16" hidden="1">#REF!</definedName>
    <definedName name="_452__123Graph_BCHART_4" hidden="1">#REF!</definedName>
    <definedName name="_452__123Graph_XCHART_15" hidden="1">#REF!</definedName>
    <definedName name="_452__123Graph_XCHART_4" hidden="1">#REF!</definedName>
    <definedName name="_452__FDSAUDITLINK__" localSheetId="4"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 localSheetId="11"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_1" localSheetId="4"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_1" localSheetId="11"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_1"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3________________123Graph_XCHART_18" hidden="1">#REF!</definedName>
    <definedName name="_453_____________123Graph_XCHART_17" hidden="1">#REF!</definedName>
    <definedName name="_453__123Graph_XCHART_16" hidden="1">#REF!</definedName>
    <definedName name="_453__FDSAUDITLINK__" localSheetId="4"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 localSheetId="11"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_1" localSheetId="4"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_1" localSheetId="11"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_1"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4________________123Graph_XCHART_2" hidden="1">#REF!</definedName>
    <definedName name="_454_____________123Graph_XCHART_18" hidden="1">#REF!</definedName>
    <definedName name="_454__123Graph_XCHART_17" hidden="1">#REF!</definedName>
    <definedName name="_454__123Graph_XCHART_5" hidden="1">#REF!</definedName>
    <definedName name="_454__FDSAUDITLINK__" localSheetId="4"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 localSheetId="11"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_1" localSheetId="4"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_1" localSheetId="11"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_1"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5________________123Graph_XCHART_3" hidden="1">#REF!</definedName>
    <definedName name="_455_____________123Graph_XCHART_2" hidden="1">#REF!</definedName>
    <definedName name="_455__123Graph_BCHART_18" hidden="1">#REF!</definedName>
    <definedName name="_455__123Graph_XCHART_18" hidden="1">#REF!</definedName>
    <definedName name="_455__FDSAUDITLINK__" localSheetId="4"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 localSheetId="11"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_1" localSheetId="4"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_1" localSheetId="11"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_1"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6________________123Graph_XCHART_4" hidden="1">#REF!</definedName>
    <definedName name="_456_____________123Graph_XCHART_3" hidden="1">#REF!</definedName>
    <definedName name="_456__123Graph_XCHART_2" hidden="1">#REF!</definedName>
    <definedName name="_456__123Graph_XCHART_6" hidden="1">#REF!</definedName>
    <definedName name="_456__FDSAUDITLINK__" localSheetId="4"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 localSheetId="11"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_1" localSheetId="4"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_1" localSheetId="11"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_1"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7________________123Graph_XCHART_5" hidden="1">#REF!</definedName>
    <definedName name="_457_____________123Graph_XCHART_4" hidden="1">#REF!</definedName>
    <definedName name="_457__123Graph_XCHART_3" hidden="1">#REF!</definedName>
    <definedName name="_457__FDSAUDITLINK__" localSheetId="4"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 localSheetId="11"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_1" localSheetId="4"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_1" localSheetId="11"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_1"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8________________123Graph_XCHART_6" hidden="1">#REF!</definedName>
    <definedName name="_458_____________123Graph_XCHART_5" hidden="1">#REF!</definedName>
    <definedName name="_458__123Graph_BCHART_5" hidden="1">#REF!</definedName>
    <definedName name="_458__123Graph_XCHART_4" hidden="1">#REF!</definedName>
    <definedName name="_458__123Graph_XCHART_7" hidden="1">#REF!</definedName>
    <definedName name="_458__FDSAUDITLINK__" localSheetId="4"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 localSheetId="11"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_1" localSheetId="4"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_1" localSheetId="11"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_1"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9________________123Graph_XCHART_7" hidden="1">#REF!</definedName>
    <definedName name="_459_____________123Graph_XCHART_6" hidden="1">#REF!</definedName>
    <definedName name="_459__123Graph_XCHART_5" hidden="1">#REF!</definedName>
    <definedName name="_459__FDSAUDITLINK__" localSheetId="4"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 localSheetId="11"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_1" localSheetId="4"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_1" localSheetId="11"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_1"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6_____________________123Graph_ECHART_3" hidden="1">#REF!</definedName>
    <definedName name="_46__________________123Graph_ECHART_2" hidden="1">#REF!</definedName>
    <definedName name="_46______123Graph_ECHART_1" hidden="1">#REF!</definedName>
    <definedName name="_46______123Graph_ECHART_2" hidden="1">#REF!</definedName>
    <definedName name="_46___123Graph_XCHART_2" hidden="1">#REF!</definedName>
    <definedName name="_46__123Graph_BCHART_3" hidden="1">#REF!</definedName>
    <definedName name="_46__123Graph_D_Chart_1A" hidden="1">#REF!</definedName>
    <definedName name="_46__123Graph_ECHART_2" hidden="1">#REF!</definedName>
    <definedName name="_46__123Graph_ECHART_5" hidden="1">#REF!</definedName>
    <definedName name="_46__FDSAUDITLINK__" localSheetId="4"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 localSheetId="11"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_1" localSheetId="4"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_1" localSheetId="11"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_1"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0_0SUP" localSheetId="19">#REF!</definedName>
    <definedName name="_46_0_0SUP">#REF!</definedName>
    <definedName name="_46_1_0SUP" localSheetId="19">#REF!</definedName>
    <definedName name="_46_1_0SUP">#REF!</definedName>
    <definedName name="_460________________123Graph_XCHART_8" hidden="1">#REF!</definedName>
    <definedName name="_460_____________123Graph_XCHART_7" hidden="1">#REF!</definedName>
    <definedName name="_460__123Graph_XCHART_6" hidden="1">#REF!</definedName>
    <definedName name="_460__123Graph_XCHART_8" hidden="1">#REF!</definedName>
    <definedName name="_460__FDSAUDITLINK__" localSheetId="4"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 localSheetId="11"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_1" localSheetId="4"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_1" localSheetId="11"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_1"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1________________123Graph_XCHART_9" hidden="1">#REF!</definedName>
    <definedName name="_461_____________123Graph_XCHART_8" hidden="1">#REF!</definedName>
    <definedName name="_461__123Graph_XCHART_7" hidden="1">#REF!</definedName>
    <definedName name="_461__FDSAUDITLINK__" localSheetId="4"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 localSheetId="11"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_1" localSheetId="4"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_1" localSheetId="11"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_1"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2_____________123Graph_XCHART_9" hidden="1">#REF!</definedName>
    <definedName name="_462__123Graph_BCHART_2" hidden="1">#REF!</definedName>
    <definedName name="_462__123Graph_XCHART_8" hidden="1">#REF!</definedName>
    <definedName name="_462__123Graph_XCHART_9" hidden="1">#REF!</definedName>
    <definedName name="_462__FDSAUDITLINK__" localSheetId="4"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 localSheetId="11"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_1" localSheetId="4"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_1" localSheetId="11"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_1"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3____________123Graph_ACHART_1" hidden="1">#REF!</definedName>
    <definedName name="_463__123Graph_XCHART_9" hidden="1">#REF!</definedName>
    <definedName name="_463__FDSAUDITLINK__" localSheetId="4"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 localSheetId="11"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_1" localSheetId="4"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_1" localSheetId="11"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_1"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4____________123Graph_ACHART_10" hidden="1">#REF!</definedName>
    <definedName name="_464__123Graph_BCHART_6" hidden="1">#REF!</definedName>
    <definedName name="_464__FDSAUDITLINK__" localSheetId="4"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 localSheetId="11"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_1" localSheetId="4"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_1" localSheetId="11"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_1"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5____________123Graph_ACHART_11" hidden="1">#REF!</definedName>
    <definedName name="_465__FDSAUDITLINK__" localSheetId="4"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 localSheetId="11"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_1" localSheetId="4"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_1" localSheetId="11"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_1"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6____________123Graph_ACHART_12" hidden="1">#REF!</definedName>
    <definedName name="_466__FDSAUDITLINK__" localSheetId="4"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 localSheetId="11"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_1" localSheetId="4"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_1" localSheetId="11"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_1"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7____________123Graph_ACHART_13" hidden="1">#REF!</definedName>
    <definedName name="_467__FDSAUDITLINK__" localSheetId="4"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 localSheetId="11"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_1" localSheetId="4"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_1" localSheetId="11"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_1"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8____________123Graph_ACHART_14" hidden="1">#REF!</definedName>
    <definedName name="_468__FDSAUDITLINK__" localSheetId="4"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 localSheetId="11"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_1" localSheetId="4"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_1" localSheetId="11"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_1"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9____________123Graph_ACHART_15" hidden="1">#REF!</definedName>
    <definedName name="_469__123Graph_BCHART_3" hidden="1">#REF!</definedName>
    <definedName name="_469__FDSAUDITLINK__" localSheetId="4"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 localSheetId="11"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_1" localSheetId="4"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_1" localSheetId="11"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_1"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7_____________________123Graph_ECHART_4" hidden="1">#REF!</definedName>
    <definedName name="_47__________________123Graph_ECHART_3" hidden="1">#REF!</definedName>
    <definedName name="_47______123Graph_ECHART_2" hidden="1">#REF!</definedName>
    <definedName name="_47______123Graph_ECHART_3" hidden="1">#REF!</definedName>
    <definedName name="_47__123Graph_DCHART_10" hidden="1">#REF!</definedName>
    <definedName name="_47__123Graph_ECHART_3" hidden="1">#REF!</definedName>
    <definedName name="_47__123Graph_FCHART_2" hidden="1">#REF!</definedName>
    <definedName name="_47__123Graph_LBL_ACHART_4" hidden="1">#REF!</definedName>
    <definedName name="_47__FDSAUDITLINK__" localSheetId="4"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 localSheetId="11"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_1" localSheetId="4"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_1" localSheetId="11"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_1"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8_0SUP" localSheetId="19">#REF!</definedName>
    <definedName name="_47_8_0SUP">#REF!</definedName>
    <definedName name="_470____________123Graph_ACHART_16" hidden="1">#REF!</definedName>
    <definedName name="_470__123Graph_BCHART_7" hidden="1">#REF!</definedName>
    <definedName name="_470__FDSAUDITLINK__" localSheetId="4"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 localSheetId="11"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_1" localSheetId="4"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_1" localSheetId="11"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_1"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1____________123Graph_ACHART_17" hidden="1">#REF!</definedName>
    <definedName name="_471__FDSAUDITLINK__" localSheetId="4"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 localSheetId="11"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_1" localSheetId="4"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_1" localSheetId="11"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_1"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2____________123Graph_ACHART_18" hidden="1">#REF!</definedName>
    <definedName name="_472__FDSAUDITLINK__" localSheetId="4"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 localSheetId="11"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_1" localSheetId="4"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_1" localSheetId="11"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_1"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3____________123Graph_ACHART_2" hidden="1">#REF!</definedName>
    <definedName name="_473__FDSAUDITLINK__" localSheetId="4"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 localSheetId="11"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_1" localSheetId="4"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_1" localSheetId="11"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_1"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4____________123Graph_ACHART_3" hidden="1">#REF!</definedName>
    <definedName name="_474__FDSAUDITLINK__" localSheetId="4"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 localSheetId="11"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_1" localSheetId="4"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_1" localSheetId="11"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_1"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5____________123Graph_ACHART_4" hidden="1">#REF!</definedName>
    <definedName name="_475__FDSAUDITLINK__" localSheetId="4"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 localSheetId="11"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_1" localSheetId="4"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_1" localSheetId="11"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_1"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6____________123Graph_ACHART_5" hidden="1">#REF!</definedName>
    <definedName name="_476__123Graph_BCHART_4" hidden="1">#REF!</definedName>
    <definedName name="_476__123Graph_BCHART_8" hidden="1">#REF!</definedName>
    <definedName name="_476__FDSAUDITLINK__" localSheetId="4"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 localSheetId="11"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_1" localSheetId="4"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_1" localSheetId="11"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_1"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7____________123Graph_ACHART_6" hidden="1">#REF!</definedName>
    <definedName name="_477__FDSAUDITLINK__" localSheetId="4"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 localSheetId="11"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_1" localSheetId="4"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_1" localSheetId="11"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_1"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8____________123Graph_ACHART_7" hidden="1">#REF!</definedName>
    <definedName name="_478__FDSAUDITLINK__" localSheetId="4"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 localSheetId="11"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_1" localSheetId="4"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_1" localSheetId="11"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_1"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9____________123Graph_ACHART_8" hidden="1">#REF!</definedName>
    <definedName name="_479__FDSAUDITLINK__" localSheetId="4"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 localSheetId="11"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_1" localSheetId="4"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_1" localSheetId="11"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_1"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8_____________________123Graph_ECHART_5" hidden="1">#REF!</definedName>
    <definedName name="_48__________________123Graph_ECHART_4" hidden="1">#REF!</definedName>
    <definedName name="_48______123Graph_ECHART_3" hidden="1">#REF!</definedName>
    <definedName name="_48______123Graph_ECHART_4" hidden="1">#REF!</definedName>
    <definedName name="_48__123Graph_BCHART_4" hidden="1">#REF!</definedName>
    <definedName name="_48__123Graph_BCHART_8" hidden="1">#REF!</definedName>
    <definedName name="_48__123Graph_DCHART_11" hidden="1">#REF!</definedName>
    <definedName name="_48__123Graph_ECHART_4" hidden="1">#REF!</definedName>
    <definedName name="_48__123Graph_FCHART_3" hidden="1">#REF!</definedName>
    <definedName name="_48__123Graph_LBL_BCHART_2" hidden="1">#REF!</definedName>
    <definedName name="_48__123Graph_LBL_BCHART_3" hidden="1">#REF!</definedName>
    <definedName name="_48__123Graph_XCHART_6" hidden="1">#REF!</definedName>
    <definedName name="_48__FDSAUDITLINK__" localSheetId="4"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 localSheetId="11"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_1" localSheetId="4"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_1" localSheetId="11"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_1"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0Q" localSheetId="19">#REF!</definedName>
    <definedName name="_48_0Q">#REF!</definedName>
    <definedName name="_48_9_0SUP" localSheetId="19">#REF!</definedName>
    <definedName name="_48_9_0SUP">#REF!</definedName>
    <definedName name="_480____________123Graph_ACHART_9" hidden="1">#REF!</definedName>
    <definedName name="_480__FDSAUDITLINK__" localSheetId="4"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 localSheetId="11"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_1" localSheetId="4"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_1" localSheetId="11"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_1"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1____________123Graph_BCHART_1" hidden="1">#REF!</definedName>
    <definedName name="_481__FDSAUDITLINK__" localSheetId="4"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 localSheetId="11"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_1" localSheetId="4"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_1" localSheetId="11"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_1"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2____________123Graph_BCHART_17" hidden="1">#REF!</definedName>
    <definedName name="_482__123Graph_CCHART_1" hidden="1">#REF!</definedName>
    <definedName name="_482__FDSAUDITLINK__" localSheetId="4"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 localSheetId="11"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_1" localSheetId="4"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_1" localSheetId="11"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_1"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3____________123Graph_BCHART_18" hidden="1">#REF!</definedName>
    <definedName name="_483__123Graph_BCHART_5" hidden="1">#REF!</definedName>
    <definedName name="_483__FDSAUDITLINK__" localSheetId="4"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 localSheetId="11"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_1" localSheetId="4"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_1" localSheetId="11"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_1"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4____________123Graph_BCHART_2" hidden="1">#REF!</definedName>
    <definedName name="_484__FDSAUDITLINK__" localSheetId="4"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 localSheetId="11"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_1" localSheetId="4"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_1" localSheetId="11"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_1"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5____________123Graph_BCHART_3" hidden="1">#REF!</definedName>
    <definedName name="_485__FDSAUDITLINK__" localSheetId="4"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 localSheetId="11"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_1" localSheetId="4"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_1" localSheetId="11"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_1"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6____________123Graph_BCHART_4" hidden="1">#REF!</definedName>
    <definedName name="_486__FDSAUDITLINK__" localSheetId="4"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 localSheetId="11"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_1" localSheetId="4"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_1" localSheetId="11"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_1"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7____________123Graph_BCHART_5" hidden="1">#REF!</definedName>
    <definedName name="_487__FDSAUDITLINK__" localSheetId="4"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 localSheetId="11"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_1" localSheetId="4"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_1" localSheetId="11"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_1"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8____________123Graph_BCHART_6" hidden="1">#REF!</definedName>
    <definedName name="_488__123Graph_CCHART_2" hidden="1">#REF!</definedName>
    <definedName name="_488__FDSAUDITLINK__" localSheetId="4"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 localSheetId="11"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_1" localSheetId="4"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_1" localSheetId="11"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_1"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9____________123Graph_BCHART_7" hidden="1">#REF!</definedName>
    <definedName name="_489__FDSAUDITLINK__" localSheetId="4"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 localSheetId="11"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_1" localSheetId="4"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_1" localSheetId="11"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_1"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9">#REF!</definedName>
    <definedName name="_49_____________________123Graph_ECHART_6" hidden="1">#REF!</definedName>
    <definedName name="_49__________________123Graph_ECHART_5" hidden="1">#REF!</definedName>
    <definedName name="_49______123Graph_ECHART_4" hidden="1">#REF!</definedName>
    <definedName name="_49______123Graph_ECHART_5" hidden="1">#REF!</definedName>
    <definedName name="_49__123Graph_DCHART_12" hidden="1">#REF!</definedName>
    <definedName name="_49__123Graph_ECHART_5" hidden="1">#REF!</definedName>
    <definedName name="_49__123Graph_FCHART_4" hidden="1">#REF!</definedName>
    <definedName name="_49__FDSAUDITLINK__" localSheetId="4"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 localSheetId="15" hidden="1">{"fdsup://IBCentral/FAT Viewer?action=UPDATE&amp;creator=factset&amp;DOC_NAME=fat:reuters_annual_source_window.fat&amp;display_string=Audit&amp;DYN_ARGS=TRUE&amp;VAR:ID1=88732J10&amp;VAR:RCODE=SALES&amp;VAR:SDATE=20071299&amp;VAR:FREQ=FISCAL_YEARLY&amp;VAR:RELITEM=RP&amp;VAR:CURRENCY=&amp;VAR:CURRSOU","RCE=EXSHARE&amp;VAR:NATFREQ=ANNUAL&amp;VAR:RFIELD=FINALIZED&amp;VAR:DB_TYPE=&amp;VAR:UNITS=M&amp;window=popup&amp;width=450&amp;height=300&amp;START_MAXIMIZED=FALSE"}</definedName>
    <definedName name="_49__FDSAUDITLINK__" localSheetId="11" hidden="1">{"fdsup://IBCentral/FAT Viewer?action=UPDATE&amp;creator=factset&amp;DOC_NAME=fat:reuters_annual_source_window.fat&amp;display_string=Audit&amp;DYN_ARGS=TRUE&amp;VAR:ID1=88732J10&amp;VAR:RCODE=SALES&amp;VAR:SDATE=20071299&amp;VAR:FREQ=FISCAL_YEARLY&amp;VAR:RELITEM=RP&amp;VAR:CURRENCY=&amp;VAR:CURRSOU","RCE=EXSHARE&amp;VAR:NATFREQ=ANNUAL&amp;VAR:RFIELD=FINALIZED&amp;VAR:DB_TYPE=&amp;VAR:UNITS=M&amp;window=popup&amp;width=450&amp;height=300&amp;START_MAXIMIZED=FALSE"}</definedName>
    <definedName name="_49__FDSAUDITLINK__" hidden="1">{"fdsup://IBCentral/FAT Viewer?action=UPDATE&amp;creator=factset&amp;DOC_NAME=fat:reuters_annual_source_window.fat&amp;display_string=Audit&amp;DYN_ARGS=TRUE&amp;VAR:ID1=88732J10&amp;VAR:RCODE=SALES&amp;VAR:SDATE=20071299&amp;VAR:FREQ=FISCAL_YEARLY&amp;VAR:RELITEM=RP&amp;VAR:CURRENCY=&amp;VAR:CURRSOU","RCE=EXSHARE&amp;VAR:NATFREQ=ANNUAL&amp;VAR:RFIELD=FINALIZED&amp;VAR:DB_TYPE=&amp;VAR:UNITS=M&amp;window=popup&amp;width=450&amp;height=300&amp;START_MAXIMIZED=FALSE"}</definedName>
    <definedName name="_49__FDSAUDITLINK___1" localSheetId="4"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_1" localSheetId="11"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_1"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0____________123Graph_BCHART_8" hidden="1">#REF!</definedName>
    <definedName name="_490__123Graph_BCHART_6" hidden="1">#REF!</definedName>
    <definedName name="_490__FDSAUDITLINK__" localSheetId="4"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 localSheetId="11"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_1" localSheetId="4"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_1" localSheetId="11"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_1"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1____________123Graph_CCHART_1" hidden="1">#REF!</definedName>
    <definedName name="_491__FDSAUDITLINK__" localSheetId="4"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 localSheetId="11"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_1" localSheetId="4"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_1" localSheetId="11"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_1"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2____________123Graph_CCHART_2" hidden="1">#REF!</definedName>
    <definedName name="_492__FDSAUDITLINK__" localSheetId="4"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 localSheetId="11"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_1" localSheetId="4"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_1" localSheetId="11"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_1"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3____________123Graph_CCHART_3" hidden="1">#REF!</definedName>
    <definedName name="_493__FDSAUDITLINK__" localSheetId="4"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 localSheetId="11"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_1" localSheetId="4"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_1" localSheetId="11"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_1"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4____________123Graph_CCHART_4" hidden="1">#REF!</definedName>
    <definedName name="_494__123Graph_CCHART_3" hidden="1">#REF!</definedName>
    <definedName name="_494__FDSAUDITLINK__" localSheetId="4"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 localSheetId="11"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_1" localSheetId="4"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_1" localSheetId="11"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_1"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5____________123Graph_CCHART_5" hidden="1">#REF!</definedName>
    <definedName name="_495__FDSAUDITLINK__" localSheetId="4"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 localSheetId="11"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_1" localSheetId="4"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_1" localSheetId="11"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_1"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6____________123Graph_CCHART_6" hidden="1">#REF!</definedName>
    <definedName name="_496__FDSAUDITLINK__" localSheetId="4"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 localSheetId="11"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_1" localSheetId="4"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_1" localSheetId="11"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_1"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7____________123Graph_CCHART_7" hidden="1">#REF!</definedName>
    <definedName name="_497__123Graph_BCHART_7" hidden="1">#REF!</definedName>
    <definedName name="_497__FDSAUDITLINK__" localSheetId="4"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 localSheetId="11"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_1" localSheetId="4"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_1" localSheetId="11"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_1"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8____________123Graph_CCHART_8" hidden="1">#REF!</definedName>
    <definedName name="_498__FDSAUDITLINK__" localSheetId="4"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 localSheetId="11"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_1" localSheetId="4"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_1" localSheetId="11"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_1"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9____________123Graph_DCHART_1" hidden="1">#REF!</definedName>
    <definedName name="_499__FDSAUDITLINK__" localSheetId="4"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 localSheetId="11"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_1" localSheetId="4"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_1" localSheetId="11"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_1"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A_0SUP" localSheetId="19">#REF!</definedName>
    <definedName name="_49A_0SUP">#REF!</definedName>
    <definedName name="_4Table2_" hidden="1">#REF!</definedName>
    <definedName name="_5" localSheetId="11" hidden="1">{"Fecha_Novembro",#N/A,FALSE,"FECHAMENTO-2002 ";"Defer_Novembro",#N/A,FALSE,"DIFERIDO";"Pis_Novembro",#N/A,FALSE,"PIS COFINS";"Iss_Novembro",#N/A,FALSE,"ISS"}</definedName>
    <definedName name="_5" hidden="1">{"Fecha_Novembro",#N/A,FALSE,"FECHAMENTO-2002 ";"Defer_Novembro",#N/A,FALSE,"DIFERIDO";"Pis_Novembro",#N/A,FALSE,"PIS COFINS";"Iss_Novembro",#N/A,FALSE,"ISS"}</definedName>
    <definedName name="_5.__Management_adjustments_to_operating_performance_of__5.5mm_applied_as_follows__NY_Transit___2.5mm___National_Transit___1.2mm___Track_Central___800k___Corporate___1.0mm">#REF!</definedName>
    <definedName name="_5_____________________123Graph_ACHART_13" hidden="1">#REF!</definedName>
    <definedName name="_5__________________123Graph_ACHART_13" hidden="1">#REF!</definedName>
    <definedName name="_5______123Graph_ACHART_12" hidden="1">#REF!</definedName>
    <definedName name="_5______123Graph_ACHART_13" hidden="1">#REF!</definedName>
    <definedName name="_5____123Graph_LBL_ACHART_1" hidden="1">#REF!</definedName>
    <definedName name="_5___123Graph_BCHART_2" hidden="1">#REF!</definedName>
    <definedName name="_5__123Graph_ACHART_13" hidden="1">#REF!</definedName>
    <definedName name="_5__123Graph_ACHART_19" hidden="1">#REF!</definedName>
    <definedName name="_5__123Graph_ACHART_2" hidden="1">#REF!</definedName>
    <definedName name="_5__123Graph_ACHART_28" hidden="1">#REF!</definedName>
    <definedName name="_5__123Graph_AChart_2A" hidden="1">#REF!</definedName>
    <definedName name="_5__123Graph_ACHART_4" localSheetId="19" hidden="1">#REF!</definedName>
    <definedName name="_5__123Graph_ACHART_4" hidden="1">#REF!</definedName>
    <definedName name="_5__123Graph_ACHART_5">#REF!</definedName>
    <definedName name="_5__123Graph_ACHART_6" hidden="1">#REF!</definedName>
    <definedName name="_5__123Graph_ASUPPLIES_BY_B_U" hidden="1">#REF!</definedName>
    <definedName name="_5__123Graph_ATAX_CREDIT" hidden="1">#REF!</definedName>
    <definedName name="_5__123Graph_BAMORT" hidden="1">#REF!</definedName>
    <definedName name="_5__123Graph_BCHART_1" hidden="1">#REF!</definedName>
    <definedName name="_5__123Graph_BChart_13C" hidden="1">#REF!</definedName>
    <definedName name="_5__123Graph_BCHART_2" hidden="1">#REF!</definedName>
    <definedName name="_5__123Graph_BCHART_3" localSheetId="19" hidden="1">#REF!</definedName>
    <definedName name="_5__123Graph_BCHART_3" hidden="1">#REF!</definedName>
    <definedName name="_5__123Graph_BGRAFICO_7" hidden="1">#REF!</definedName>
    <definedName name="_5__123Graph_BGROWTH_9" hidden="1">#REF!</definedName>
    <definedName name="_5__123Graph_BOP75_25PRICE" hidden="1">#REF!</definedName>
    <definedName name="_5__123Graph_CCHART_10" localSheetId="4" hidden="1">#REF!</definedName>
    <definedName name="_5__123Graph_CCHART_10" localSheetId="15" hidden="1">#REF!</definedName>
    <definedName name="_5__123Graph_CCHART_10" hidden="1">#REF!</definedName>
    <definedName name="_5__123Graph_CClsCum" hidden="1">#REF!</definedName>
    <definedName name="_5__123Graph_ECHART_1" hidden="1">#REF!</definedName>
    <definedName name="_5__123Graph_XCHART_2" hidden="1">#REF!</definedName>
    <definedName name="_5__FDSAUDITLINK__" localSheetId="2"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localSheetId="19"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localSheetId="4"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localSheetId="15"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localSheetId="11"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_1" localSheetId="4"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_FDSAUDITLINK___1" localSheetId="1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_FDSAUDITLINK___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0__123Graph_XEX" localSheetId="2" hidden="1">#REF!</definedName>
    <definedName name="_5_0__123Graph_XEX" localSheetId="1" hidden="1">#REF!</definedName>
    <definedName name="_5_0__123Graph_XEX" localSheetId="19" hidden="1">#REF!</definedName>
    <definedName name="_5_0__123Graph_XEX" localSheetId="18" hidden="1">#REF!</definedName>
    <definedName name="_5_0__123Graph_XEX" hidden="1">#REF!</definedName>
    <definedName name="_5_0SU" localSheetId="19">#REF!</definedName>
    <definedName name="_5_0SU">#REF!</definedName>
    <definedName name="_5_2__1_WEBI_HHeading" hidden="1">#REF!</definedName>
    <definedName name="_50">#REF!</definedName>
    <definedName name="_50_____________________123Graph_ECHART_7" hidden="1">#REF!</definedName>
    <definedName name="_50__________________123Graph_ECHART_6" hidden="1">#REF!</definedName>
    <definedName name="_50______123Graph_ECHART_5" hidden="1">#REF!</definedName>
    <definedName name="_50______123Graph_ECHART_6" hidden="1">#REF!</definedName>
    <definedName name="_50__123Graph_ACHART_3" hidden="1">#REF!</definedName>
    <definedName name="_50__123Graph_BCHART_5" hidden="1">#REF!</definedName>
    <definedName name="_50__123Graph_BGRAFICO_7" hidden="1">#REF!</definedName>
    <definedName name="_50__123Graph_DCHART_13" hidden="1">#REF!</definedName>
    <definedName name="_50__123Graph_ECHART_6" hidden="1">#REF!</definedName>
    <definedName name="_50__123Graph_FCHART_5" hidden="1">#REF!</definedName>
    <definedName name="_50__123Graph_LBL_CCHART_3" localSheetId="2" hidden="1">#REF!</definedName>
    <definedName name="_50__123Graph_LBL_CCHART_3" localSheetId="19" hidden="1">#REF!</definedName>
    <definedName name="_50__123Graph_LBL_CCHART_3" localSheetId="18" hidden="1">#REF!</definedName>
    <definedName name="_50__123Graph_LBL_CCHART_3" hidden="1">#REF!</definedName>
    <definedName name="_50__FDSAUDITLINK__" localSheetId="4"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 localSheetId="11"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_1" localSheetId="4"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_1" localSheetId="11"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_1"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0SU" localSheetId="19">#REF!</definedName>
    <definedName name="_50_0SU">#REF!</definedName>
    <definedName name="_500____________123Graph_DCHART_2" hidden="1">#REF!</definedName>
    <definedName name="_500__123Graph_CCHART_4" hidden="1">#REF!</definedName>
    <definedName name="_500__FDSAUDITLINK__" localSheetId="4"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 localSheetId="11"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_1" localSheetId="4"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_1" localSheetId="11"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_1"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1_______________123Graph_DCHART_4" hidden="1">#REF!</definedName>
    <definedName name="_501____________123Graph_DCHART_3" hidden="1">#REF!</definedName>
    <definedName name="_501__FDSAUDITLINK__" localSheetId="4"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 localSheetId="11"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_1" localSheetId="4"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_1" localSheetId="11"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_1"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2____________123Graph_DCHART_4" hidden="1">#REF!</definedName>
    <definedName name="_502__FDSAUDITLINK__" localSheetId="4"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 localSheetId="11"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_1" localSheetId="4"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_1" localSheetId="11"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_1"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3____________123Graph_DCHART_5" hidden="1">#REF!</definedName>
    <definedName name="_503__FDSAUDITLINK__" localSheetId="4"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 localSheetId="11"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_1" localSheetId="4"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_1" localSheetId="11"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_1"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4____________123Graph_DCHART_6" hidden="1">#REF!</definedName>
    <definedName name="_504__123Graph_BCHART_8" hidden="1">#REF!</definedName>
    <definedName name="_504__FDSAUDITLINK__" localSheetId="4"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 localSheetId="11"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_1" localSheetId="4"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_1" localSheetId="11"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_1"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5____________123Graph_DCHART_7" hidden="1">#REF!</definedName>
    <definedName name="_505__FDSAUDITLINK__" localSheetId="4"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 localSheetId="11"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_1" localSheetId="4"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_1" localSheetId="11"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_1"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6____________123Graph_DCHART_8" hidden="1">#REF!</definedName>
    <definedName name="_506__123Graph_CCHART_5" hidden="1">#REF!</definedName>
    <definedName name="_506__FDSAUDITLINK__" localSheetId="4"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 localSheetId="11"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_1" localSheetId="4"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_1" localSheetId="11"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_1"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7____________123Graph_ECHART_1" hidden="1">#REF!</definedName>
    <definedName name="_507__FDSAUDITLINK__" localSheetId="4"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 localSheetId="11"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_1" localSheetId="4"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_1" localSheetId="11"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_1"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8____________123Graph_ECHART_2" hidden="1">#REF!</definedName>
    <definedName name="_508__FDSAUDITLINK__" localSheetId="4"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 localSheetId="11"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_1" localSheetId="4"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_1" localSheetId="11"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_1"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9____________123Graph_ECHART_3" hidden="1">#REF!</definedName>
    <definedName name="_509__FDSAUDITLINK__" localSheetId="4"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 localSheetId="11"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_1" localSheetId="4"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_1" localSheetId="11"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_1"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B_0SUP" localSheetId="19">#REF!</definedName>
    <definedName name="_50B_0SUP">#REF!</definedName>
    <definedName name="_51_____________________123Graph_ECHART_8" hidden="1">#REF!</definedName>
    <definedName name="_51__________________123Graph_ECHART_7" hidden="1">#REF!</definedName>
    <definedName name="_51______123Graph_ECHART_6" hidden="1">#REF!</definedName>
    <definedName name="_51______123Graph_ECHART_7" hidden="1">#REF!</definedName>
    <definedName name="_51__123Graph_DCHART_14" hidden="1">#REF!</definedName>
    <definedName name="_51__123Graph_ECHART_7" hidden="1">#REF!</definedName>
    <definedName name="_51__123Graph_LBL_ACHART_3" hidden="1">#REF!</definedName>
    <definedName name="_51__123Graph_LBL_BCHART_4" hidden="1">#REF!</definedName>
    <definedName name="_51__FDSAUDITLINK__" localSheetId="4"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 localSheetId="11"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_1" localSheetId="4"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_1" localSheetId="11"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_1"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0____________123Graph_ECHART_4" hidden="1">#REF!</definedName>
    <definedName name="_510__FDSAUDITLINK__" localSheetId="4"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 localSheetId="11"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_1" localSheetId="4"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_1" localSheetId="11"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_1"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1____________123Graph_ECHART_5" hidden="1">#REF!</definedName>
    <definedName name="_511__123Graph_CCHART_1" hidden="1">#REF!</definedName>
    <definedName name="_511__FDSAUDITLINK__" localSheetId="4"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 localSheetId="11"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_1" localSheetId="4"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_1" localSheetId="11"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_1"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2____________123Graph_ECHART_6" hidden="1">#REF!</definedName>
    <definedName name="_512__123Graph_CCHART_6" hidden="1">#REF!</definedName>
    <definedName name="_512__FDSAUDITLINK__" localSheetId="4"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 localSheetId="11"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_1" localSheetId="4"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_1" localSheetId="11"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_1"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3____________123Graph_ECHART_7" hidden="1">#REF!</definedName>
    <definedName name="_513__FDSAUDITLINK__" localSheetId="4"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 localSheetId="11"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_1" localSheetId="4"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_1" localSheetId="11"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_1"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4____________123Graph_ECHART_8" hidden="1">#REF!</definedName>
    <definedName name="_514__FDSAUDITLINK__" localSheetId="4"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 localSheetId="11"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_1" localSheetId="4"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_1" localSheetId="11"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_1"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5____________123Graph_FCHART_1" hidden="1">#REF!</definedName>
    <definedName name="_515__FDSAUDITLINK__" localSheetId="4"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 localSheetId="11"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_1" localSheetId="4"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_1" localSheetId="11"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_1"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6____________123Graph_FCHART_2" hidden="1">#REF!</definedName>
    <definedName name="_516__FDSAUDITLINK__" localSheetId="4"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localSheetId="1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_1" localSheetId="4"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_1" localSheetId="1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_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7____________123Graph_FCHART_3" hidden="1">#REF!</definedName>
    <definedName name="_517__FDSAUDITLINK__" localSheetId="4"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 localSheetId="1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_1" localSheetId="4"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_1" localSheetId="1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_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8____________123Graph_FCHART_4" hidden="1">#REF!</definedName>
    <definedName name="_518__123Graph_CCHART_2" hidden="1">#REF!</definedName>
    <definedName name="_518__123Graph_CCHART_7" hidden="1">#REF!</definedName>
    <definedName name="_518__FDSAUDITLINK__" localSheetId="4"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 localSheetId="1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_1" localSheetId="4"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_1" localSheetId="1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_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9____________123Graph_FCHART_6" hidden="1">#REF!</definedName>
    <definedName name="_519__FDSAUDITLINK__" localSheetId="4"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 localSheetId="1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_1" localSheetId="4"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_1" localSheetId="1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_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C_0SUP" localSheetId="19">#REF!</definedName>
    <definedName name="_51C_0SUP">#REF!</definedName>
    <definedName name="_52_____________________123Graph_FCHART_1" hidden="1">#REF!</definedName>
    <definedName name="_52__________________123Graph_ECHART_8" hidden="1">#REF!</definedName>
    <definedName name="_52______123Graph_ECHART_7" hidden="1">#REF!</definedName>
    <definedName name="_52______123Graph_ECHART_8" hidden="1">#REF!</definedName>
    <definedName name="_52__123Graph_BCHART_6" hidden="1">#REF!</definedName>
    <definedName name="_52__123Graph_DCHART_15" hidden="1">#REF!</definedName>
    <definedName name="_52__123Graph_ECHART_8" hidden="1">#REF!</definedName>
    <definedName name="_52__FDSAUDITLINK__" localSheetId="4"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 localSheetId="11"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_1" localSheetId="4"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_1" localSheetId="11"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_1"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0SU" localSheetId="19">#REF!</definedName>
    <definedName name="_52_0SU">#REF!</definedName>
    <definedName name="_520____________123Graph_FCHART_7" hidden="1">#REF!</definedName>
    <definedName name="_520__FDSAUDITLINK__" localSheetId="4"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 localSheetId="1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_1" localSheetId="4"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_1" localSheetId="1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_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1____________123Graph_FCHART_8" hidden="1">#REF!</definedName>
    <definedName name="_521__FDSAUDITLINK__" localSheetId="4"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 localSheetId="11"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_1" localSheetId="4"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_1" localSheetId="11"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_1"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2____________123Graph_XCHART_1" hidden="1">#REF!</definedName>
    <definedName name="_522__FDSAUDITLINK__" localSheetId="4"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 localSheetId="11"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_1" localSheetId="4"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_1" localSheetId="11"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_1"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3____________123Graph_XCHART_10" hidden="1">#REF!</definedName>
    <definedName name="_523__FDSAUDITLINK__" localSheetId="4"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 localSheetId="11"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_1" localSheetId="4"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_1" localSheetId="11"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_1"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4____________123Graph_XCHART_11" hidden="1">#REF!</definedName>
    <definedName name="_524__123Graph_CCHART_8" hidden="1">#REF!</definedName>
    <definedName name="_524__FDSAUDITLINK__" localSheetId="4"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 localSheetId="11"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_1" localSheetId="4"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_1" localSheetId="11"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_1"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5____________123Graph_XCHART_12" hidden="1">#REF!</definedName>
    <definedName name="_525__123Graph_CCHART_3" hidden="1">#REF!</definedName>
    <definedName name="_525__FDSAUDITLINK__" localSheetId="4"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 localSheetId="11"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_1" localSheetId="4"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_1" localSheetId="11"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_1"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6____________123Graph_XCHART_13" hidden="1">#REF!</definedName>
    <definedName name="_526__FDSAUDITLINK__" localSheetId="4"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 localSheetId="11"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_1" localSheetId="4"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_1" localSheetId="11"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_1"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7____________123Graph_XCHART_14" hidden="1">#REF!</definedName>
    <definedName name="_527__FDSAUDITLINK__" localSheetId="4"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 localSheetId="11"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_1" localSheetId="4"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_1" localSheetId="11"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_1"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8____________123Graph_XCHART_15" hidden="1">#REF!</definedName>
    <definedName name="_528__FDSAUDITLINK__" localSheetId="4"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 localSheetId="11"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_1" localSheetId="4"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_1" localSheetId="11"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_1"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9____________123Graph_XCHART_16" hidden="1">#REF!</definedName>
    <definedName name="_529__FDSAUDITLINK__" localSheetId="4"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 localSheetId="1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_1" localSheetId="4"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_1" localSheetId="1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_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3_____________________123Graph_FCHART_2" hidden="1">#REF!</definedName>
    <definedName name="_53__________________123Graph_FCHART_1" hidden="1">#REF!</definedName>
    <definedName name="_53______123Graph_ECHART_8" hidden="1">#REF!</definedName>
    <definedName name="_53______123Graph_FCHART_1" hidden="1">#REF!</definedName>
    <definedName name="_53__123Graph_DCHART_16" hidden="1">#REF!</definedName>
    <definedName name="_53__123Graph_FCHART_1" hidden="1">#REF!</definedName>
    <definedName name="_53__123Graph_LBL_CCHART_2" hidden="1">#REF!</definedName>
    <definedName name="_53__FDSAUDITLINK__" localSheetId="4"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 localSheetId="11"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_1" localSheetId="4"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_1" localSheetId="11"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_1"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0____________123Graph_XCHART_17" hidden="1">#REF!</definedName>
    <definedName name="_530__123Graph_DCHART_1" hidden="1">#REF!</definedName>
    <definedName name="_530__FDSAUDITLINK__" localSheetId="4"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 localSheetId="1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_1" localSheetId="4"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_1" localSheetId="1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_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1____________123Graph_XCHART_18" hidden="1">#REF!</definedName>
    <definedName name="_531__FDSAUDITLINK__" localSheetId="4"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 localSheetId="1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_1" localSheetId="4"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_1" localSheetId="1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_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2____________123Graph_XCHART_2" hidden="1">#REF!</definedName>
    <definedName name="_532__123Graph_CCHART_4" hidden="1">#REF!</definedName>
    <definedName name="_532__FDSAUDITLINK__" localSheetId="4"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 localSheetId="1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_1" localSheetId="4"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_1" localSheetId="1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_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3____________123Graph_XCHART_3" hidden="1">#REF!</definedName>
    <definedName name="_533__FDSAUDITLINK__" localSheetId="4"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 localSheetId="1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_1" localSheetId="4"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_1" localSheetId="1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_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4____________123Graph_XCHART_4" hidden="1">#REF!</definedName>
    <definedName name="_534__FDSAUDITLINK__" localSheetId="4"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 localSheetId="11"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_1" localSheetId="4"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_1" localSheetId="11"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_1"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5____________123Graph_XCHART_5" hidden="1">#REF!</definedName>
    <definedName name="_535__FDSAUDITLINK__" localSheetId="4"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localSheetId="11"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_1" localSheetId="4"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_1" localSheetId="11"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_1"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6____________123Graph_XCHART_6" hidden="1">#REF!</definedName>
    <definedName name="_536__123Graph_DCHART_2" hidden="1">#REF!</definedName>
    <definedName name="_536__FDSAUDITLINK__" localSheetId="4"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 localSheetId="11"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_1" localSheetId="4"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_1" localSheetId="11"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_1"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7____________123Graph_XCHART_7" hidden="1">#REF!</definedName>
    <definedName name="_537__FDSAUDITLINK__" localSheetId="4"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 localSheetId="11"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_1" localSheetId="4"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_1" localSheetId="11"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_1"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8____________123Graph_XCHART_8" hidden="1">#REF!</definedName>
    <definedName name="_538__FDSAUDITLINK__" localSheetId="4"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localSheetId="11"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_1" localSheetId="4"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_1" localSheetId="11"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_1"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9______________123Graph_ACHART_1" hidden="1">#REF!</definedName>
    <definedName name="_539____________123Graph_XCHART_9" hidden="1">#REF!</definedName>
    <definedName name="_539__123Graph_CCHART_5" hidden="1">#REF!</definedName>
    <definedName name="_539__FDSAUDITLINK__" localSheetId="4"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localSheetId="11"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_1" localSheetId="4"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_1" localSheetId="11"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_1"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4_____________________123Graph_FCHART_3" hidden="1">#REF!</definedName>
    <definedName name="_54__________________123Graph_FCHART_2" hidden="1">#REF!</definedName>
    <definedName name="_54______123Graph_FCHART_1" hidden="1">#REF!</definedName>
    <definedName name="_54______123Graph_FCHART_2" hidden="1">#REF!</definedName>
    <definedName name="_54__123Graph_BCHART_7" hidden="1">#REF!</definedName>
    <definedName name="_54__123Graph_CCHART_1" hidden="1">#REF!</definedName>
    <definedName name="_54__123Graph_DCHART_17" hidden="1">#REF!</definedName>
    <definedName name="_54__123Graph_FCHART_2" hidden="1">#REF!</definedName>
    <definedName name="_54__123Graph_LBL_CCHART_3" hidden="1">#REF!</definedName>
    <definedName name="_54__FDSAUDITLINK__" localSheetId="4"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 localSheetId="11"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_1" localSheetId="4"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_1" localSheetId="11"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_1"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0SU" localSheetId="19">#REF!</definedName>
    <definedName name="_54_0SU">#REF!</definedName>
    <definedName name="_540______________123Graph_ACHART_10" hidden="1">#REF!</definedName>
    <definedName name="_540___________123Graph_ACHART_1" hidden="1">#REF!</definedName>
    <definedName name="_540__FDSAUDITLINK__" localSheetId="4"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 localSheetId="11"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_1" localSheetId="4"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_1" localSheetId="11"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_1"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1______________123Graph_ACHART_11" hidden="1">#REF!</definedName>
    <definedName name="_541___________123Graph_ACHART_10" hidden="1">#REF!</definedName>
    <definedName name="_541__FDSAUDITLINK__" localSheetId="4"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localSheetId="11"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_1" localSheetId="4"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_1" localSheetId="11"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_1"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2______________123Graph_ACHART_12" hidden="1">#REF!</definedName>
    <definedName name="_542___________123Graph_ACHART_11" hidden="1">#REF!</definedName>
    <definedName name="_542__123Graph_DCHART_3" hidden="1">#REF!</definedName>
    <definedName name="_542__FDSAUDITLINK__" localSheetId="4"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 localSheetId="1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_1" localSheetId="4"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_1" localSheetId="1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_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3______________123Graph_ACHART_13" hidden="1">#REF!</definedName>
    <definedName name="_543___________123Graph_ACHART_12" hidden="1">#REF!</definedName>
    <definedName name="_543__FDSAUDITLINK__" localSheetId="4"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 localSheetId="1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_1" localSheetId="4"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_1" localSheetId="1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_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4______________123Graph_ACHART_14" hidden="1">#REF!</definedName>
    <definedName name="_544___________123Graph_ACHART_13" hidden="1">#REF!</definedName>
    <definedName name="_544__FDSAUDITLINK__" localSheetId="4"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 localSheetId="1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_1" localSheetId="4"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_1" localSheetId="1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_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5______________123Graph_ACHART_15" hidden="1">#REF!</definedName>
    <definedName name="_545___________123Graph_ACHART_14" hidden="1">#REF!</definedName>
    <definedName name="_545__FDSAUDITLINK__" localSheetId="4"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 localSheetId="1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_1" localSheetId="4"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_1" localSheetId="1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_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6______________123Graph_ACHART_16" hidden="1">#REF!</definedName>
    <definedName name="_546___________123Graph_ACHART_15" hidden="1">#REF!</definedName>
    <definedName name="_546__123Graph_CCHART_6" hidden="1">#REF!</definedName>
    <definedName name="_546__FDSAUDITLINK__" localSheetId="4"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 localSheetId="1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_1" localSheetId="4"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_1" localSheetId="1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_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7______________123Graph_ACHART_17" hidden="1">#REF!</definedName>
    <definedName name="_547___________123Graph_ACHART_16" hidden="1">#REF!</definedName>
    <definedName name="_547__FDSAUDITLINK__" localSheetId="4"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 localSheetId="11"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_1" localSheetId="4"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_1" localSheetId="11"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_1"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8______________123Graph_ACHART_18" hidden="1">#REF!</definedName>
    <definedName name="_548___________123Graph_ACHART_17" hidden="1">#REF!</definedName>
    <definedName name="_548__123Graph_DCHART_4" hidden="1">#REF!</definedName>
    <definedName name="_548__FDSAUDITLINK__" localSheetId="4"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 localSheetId="11"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_1" localSheetId="4"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_1" localSheetId="11"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_1"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9______________123Graph_ACHART_2" hidden="1">#REF!</definedName>
    <definedName name="_549___________123Graph_ACHART_18" hidden="1">#REF!</definedName>
    <definedName name="_549__FDSAUDITLINK__" localSheetId="4"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 localSheetId="1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_1" localSheetId="4"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_1" localSheetId="1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_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5_____________________123Graph_FCHART_4" hidden="1">#REF!</definedName>
    <definedName name="_55__________________123Graph_FCHART_3" hidden="1">#REF!</definedName>
    <definedName name="_55______123Graph_FCHART_2" hidden="1">#REF!</definedName>
    <definedName name="_55______123Graph_FCHART_3" hidden="1">#REF!</definedName>
    <definedName name="_55__123Graph_BCHART_2" hidden="1">#REF!</definedName>
    <definedName name="_55__123Graph_DCHART_18" hidden="1">#REF!</definedName>
    <definedName name="_55__123Graph_FCHART_3" hidden="1">#REF!</definedName>
    <definedName name="_55__FDSAUDITLINK__" localSheetId="4"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 localSheetId="11"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_1" localSheetId="4"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_1" localSheetId="11"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_1"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0__123Graph_CEX" localSheetId="19" hidden="1">#REF!</definedName>
    <definedName name="_55_0__123Graph_CEX" hidden="1">#REF!</definedName>
    <definedName name="_550______________123Graph_ACHART_3" hidden="1">#REF!</definedName>
    <definedName name="_550___________123Graph_ACHART_2" hidden="1">#REF!</definedName>
    <definedName name="_550__FDSAUDITLINK__" localSheetId="4"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 localSheetId="11"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_1" localSheetId="4"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_1" localSheetId="11"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_1"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1______________123Graph_ACHART_4" hidden="1">#REF!</definedName>
    <definedName name="_551___________123Graph_ACHART_3" hidden="1">#REF!</definedName>
    <definedName name="_551__FDSAUDITLINK__" localSheetId="4"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 localSheetId="1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_1" localSheetId="4"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_1" localSheetId="1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_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2______________123Graph_ACHART_5" hidden="1">#REF!</definedName>
    <definedName name="_552___________123Graph_ACHART_4" hidden="1">#REF!</definedName>
    <definedName name="_552__FDSAUDITLINK__" localSheetId="4"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 localSheetId="11"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_1" localSheetId="4"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_1" localSheetId="11"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_1"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3______________123Graph_ACHART_6" hidden="1">#REF!</definedName>
    <definedName name="_553___________123Graph_ACHART_5" hidden="1">#REF!</definedName>
    <definedName name="_553__123Graph_CCHART_7" hidden="1">#REF!</definedName>
    <definedName name="_553__FDSAUDITLINK__" localSheetId="4"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 localSheetId="1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_1" localSheetId="4"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_1" localSheetId="1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_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4______________123Graph_ACHART_7" hidden="1">#REF!</definedName>
    <definedName name="_554___________123Graph_ACHART_6" hidden="1">#REF!</definedName>
    <definedName name="_554__123Graph_DCHART_5" hidden="1">#REF!</definedName>
    <definedName name="_554__FDSAUDITLINK__" localSheetId="4"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 localSheetId="1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_1" localSheetId="4"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_1" localSheetId="1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_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5______________123Graph_ACHART_8" hidden="1">#REF!</definedName>
    <definedName name="_555___________123Graph_ACHART_7" hidden="1">#REF!</definedName>
    <definedName name="_555__FDSAUDITLINK__"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_1"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_1"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6______________123Graph_ACHART_9" hidden="1">#REF!</definedName>
    <definedName name="_556___________123Graph_ACHART_8" hidden="1">#REF!</definedName>
    <definedName name="_556__FDSAUDITLINK__" localSheetId="4"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 localSheetId="1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_1" localSheetId="4"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_1" localSheetId="1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_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7______________123Graph_BCHART_1" hidden="1">#REF!</definedName>
    <definedName name="_557___________123Graph_ACHART_9" hidden="1">#REF!</definedName>
    <definedName name="_557__FDSAUDITLINK__" localSheetId="4"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 localSheetId="11"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_1" localSheetId="4"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_1" localSheetId="11"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_1"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8______________123Graph_BCHART_17" hidden="1">#REF!</definedName>
    <definedName name="_558___________123Graph_BCHART_1" hidden="1">#REF!</definedName>
    <definedName name="_558__FDSAUDITLINK__" localSheetId="4"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 localSheetId="1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_1" localSheetId="4"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_1" localSheetId="1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_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9______________123Graph_BCHART_18" hidden="1">#REF!</definedName>
    <definedName name="_559___________123Graph_BCHART_17" hidden="1">#REF!</definedName>
    <definedName name="_559__FDSAUDITLINK__" localSheetId="4"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localSheetId="1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_1" localSheetId="4"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_1" localSheetId="1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_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6_____________________123Graph_FCHART_6" hidden="1">#REF!</definedName>
    <definedName name="_56__________________123Graph_FCHART_4" hidden="1">#REF!</definedName>
    <definedName name="_56______123Graph_FCHART_3" hidden="1">#REF!</definedName>
    <definedName name="_56______123Graph_FCHART_4" hidden="1">#REF!</definedName>
    <definedName name="_56__123Graph_BCHART_3" hidden="1">#REF!</definedName>
    <definedName name="_56__123Graph_BCHART_8" hidden="1">#REF!</definedName>
    <definedName name="_56__123Graph_DCHART_4" hidden="1">#REF!</definedName>
    <definedName name="_56__123Graph_FCHART_4" hidden="1">#REF!</definedName>
    <definedName name="_56__FDSAUDITLINK__" localSheetId="4"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 localSheetId="11"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_1" localSheetId="4"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_1" localSheetId="11"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_1"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0SUP" localSheetId="19">#REF!</definedName>
    <definedName name="_56_0SUP">#REF!</definedName>
    <definedName name="_560______________123Graph_BCHART_2" hidden="1">#REF!</definedName>
    <definedName name="_560___________123Graph_BCHART_18" hidden="1">#REF!</definedName>
    <definedName name="_560__123Graph_CCHART_8" hidden="1">#REF!</definedName>
    <definedName name="_560__123Graph_DCHART_6" hidden="1">#REF!</definedName>
    <definedName name="_560__FDSAUDITLINK__" localSheetId="4"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 localSheetId="1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_1" localSheetId="4"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_1" localSheetId="1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_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1______________123Graph_BCHART_3" hidden="1">#REF!</definedName>
    <definedName name="_561___________123Graph_BCHART_2" hidden="1">#REF!</definedName>
    <definedName name="_561__FDSAUDITLINK__" localSheetId="4"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 localSheetId="11"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_1" localSheetId="4"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_1" localSheetId="11"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_1"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2______________123Graph_BCHART_4" hidden="1">#REF!</definedName>
    <definedName name="_562___________123Graph_BCHART_3" hidden="1">#REF!</definedName>
    <definedName name="_562__FDSAUDITLINK__" localSheetId="4"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 localSheetId="11"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_1" localSheetId="4"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_1" localSheetId="11"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_1"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3______________123Graph_BCHART_5" hidden="1">#REF!</definedName>
    <definedName name="_563___________123Graph_BCHART_4" hidden="1">#REF!</definedName>
    <definedName name="_563__FDSAUDITLINK__" localSheetId="4"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 localSheetId="11"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_1" localSheetId="4"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_1" localSheetId="11"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_1"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4______________123Graph_BCHART_6" hidden="1">#REF!</definedName>
    <definedName name="_564___________123Graph_BCHART_5" hidden="1">#REF!</definedName>
    <definedName name="_564__FDSAUDITLINK__" localSheetId="4"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 localSheetId="11"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_1" localSheetId="4"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_1" localSheetId="11"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_1"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5______________123Graph_BCHART_7" hidden="1">#REF!</definedName>
    <definedName name="_565___________123Graph_BCHART_6" hidden="1">#REF!</definedName>
    <definedName name="_565__FDSAUDITLINK__" localSheetId="4"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 localSheetId="11"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_1" localSheetId="4"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_1" localSheetId="11"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_1"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6______________123Graph_BCHART_8" hidden="1">#REF!</definedName>
    <definedName name="_566___________123Graph_BCHART_7" hidden="1">#REF!</definedName>
    <definedName name="_566__123Graph_DCHART_7" hidden="1">#REF!</definedName>
    <definedName name="_566__FDSAUDITLINK__" localSheetId="4"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 localSheetId="11"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_1" localSheetId="4"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_1" localSheetId="11"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_1"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7______________123Graph_CCHART_1" hidden="1">#REF!</definedName>
    <definedName name="_567___________123Graph_BCHART_8" hidden="1">#REF!</definedName>
    <definedName name="_567__123Graph_DCHART_1" hidden="1">#REF!</definedName>
    <definedName name="_567__FDSAUDITLINK__" localSheetId="4"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 localSheetId="11"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_1" localSheetId="4"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_1" localSheetId="11"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_1"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8______________123Graph_CCHART_2" hidden="1">#REF!</definedName>
    <definedName name="_568___________123Graph_CCHART_1" hidden="1">#REF!</definedName>
    <definedName name="_568__FDSAUDITLINK__" localSheetId="4"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 localSheetId="11"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_1" localSheetId="4"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_1" localSheetId="11"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_1"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9______________123Graph_CCHART_3" hidden="1">#REF!</definedName>
    <definedName name="_569___________123Graph_CCHART_2" hidden="1">#REF!</definedName>
    <definedName name="_569__FDSAUDITLINK__" localSheetId="4"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 localSheetId="11"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_1" localSheetId="4"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_1" localSheetId="11"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_1"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7_____________________123Graph_FCHART_7" hidden="1">#REF!</definedName>
    <definedName name="_57__________________123Graph_FCHART_6" hidden="1">#REF!</definedName>
    <definedName name="_57______123Graph_FCHART_4" hidden="1">#REF!</definedName>
    <definedName name="_57______123Graph_FCHART_6" hidden="1">#REF!</definedName>
    <definedName name="_57__123Graph_DCHART_6" hidden="1">#REF!</definedName>
    <definedName name="_57__123Graph_FCHART_6" hidden="1">#REF!</definedName>
    <definedName name="_57__123Graph_XCHART_1" hidden="1">#REF!</definedName>
    <definedName name="_57__FDSAUDITLINK__" localSheetId="4"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 localSheetId="15" hidden="1">{"fdsup://IBCentral/FAT Viewer?action=UPDATE&amp;creator=factset&amp;DOC_NAME=fat:reuters_annual_source_window.fat&amp;display_string=Audit&amp;DYN_ARGS=TRUE&amp;VAR:ID1=B0B9GS&amp;VAR:RCODE=SALES&amp;VAR:SDATE=20071299&amp;VAR:FREQ=FISCAL_YEARLY&amp;VAR:RELITEM=RP&amp;VAR:CURRENCY=&amp;VAR:CURRSOURC","E=EXSHARE&amp;VAR:NATFREQ=ANNUAL&amp;VAR:RFIELD=FINALIZED&amp;VAR:DB_TYPE=&amp;VAR:UNITS=M&amp;window=popup&amp;width=450&amp;height=300&amp;START_MAXIMIZED=FALSE"}</definedName>
    <definedName name="_57__FDSAUDITLINK__" localSheetId="11" hidden="1">{"fdsup://IBCentral/FAT Viewer?action=UPDATE&amp;creator=factset&amp;DOC_NAME=fat:reuters_annual_source_window.fat&amp;display_string=Audit&amp;DYN_ARGS=TRUE&amp;VAR:ID1=B0B9GS&amp;VAR:RCODE=SALES&amp;VAR:SDATE=20071299&amp;VAR:FREQ=FISCAL_YEARLY&amp;VAR:RELITEM=RP&amp;VAR:CURRENCY=&amp;VAR:CURRSOURC","E=EXSHARE&amp;VAR:NATFREQ=ANNUAL&amp;VAR:RFIELD=FINALIZED&amp;VAR:DB_TYPE=&amp;VAR:UNITS=M&amp;window=popup&amp;width=450&amp;height=300&amp;START_MAXIMIZED=FALSE"}</definedName>
    <definedName name="_57__FDSAUDITLINK__" hidden="1">{"fdsup://IBCentral/FAT Viewer?action=UPDATE&amp;creator=factset&amp;DOC_NAME=fat:reuters_annual_source_window.fat&amp;display_string=Audit&amp;DYN_ARGS=TRUE&amp;VAR:ID1=B0B9GS&amp;VAR:RCODE=SALES&amp;VAR:SDATE=20071299&amp;VAR:FREQ=FISCAL_YEARLY&amp;VAR:RELITEM=RP&amp;VAR:CURRENCY=&amp;VAR:CURRSOURC","E=EXSHARE&amp;VAR:NATFREQ=ANNUAL&amp;VAR:RFIELD=FINALIZED&amp;VAR:DB_TYPE=&amp;VAR:UNITS=M&amp;window=popup&amp;width=450&amp;height=300&amp;START_MAXIMIZED=FALSE"}</definedName>
    <definedName name="_57__FDSAUDITLINK___1" localSheetId="4"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_1" localSheetId="11"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_1"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0______________123Graph_CCHART_4" hidden="1">#REF!</definedName>
    <definedName name="_570___________123Graph_CCHART_3" hidden="1">#REF!</definedName>
    <definedName name="_570__FDSAUDITLINK__" localSheetId="4"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 localSheetId="11"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_1" localSheetId="4"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_1" localSheetId="11"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_1"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1______________123Graph_CCHART_5" hidden="1">#REF!</definedName>
    <definedName name="_571___________123Graph_CCHART_4" hidden="1">#REF!</definedName>
    <definedName name="_571__FDSAUDITLINK__" localSheetId="4"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 localSheetId="11"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_1" localSheetId="4"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_1" localSheetId="11"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_1"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2______________123Graph_CCHART_6" hidden="1">#REF!</definedName>
    <definedName name="_572___________123Graph_CCHART_5" hidden="1">#REF!</definedName>
    <definedName name="_572__123Graph_DCHART_8" hidden="1">#REF!</definedName>
    <definedName name="_572__FDSAUDITLINK__" localSheetId="4"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 localSheetId="11"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_1" localSheetId="4"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_1" localSheetId="11"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_1"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3______________123Graph_CCHART_7" hidden="1">#REF!</definedName>
    <definedName name="_573___________123Graph_CCHART_6" hidden="1">#REF!</definedName>
    <definedName name="_573__FDSAUDITLINK__" localSheetId="4"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 localSheetId="11"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_1" localSheetId="4"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_1" localSheetId="11"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_1"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4______________123Graph_CCHART_8" hidden="1">#REF!</definedName>
    <definedName name="_574___________123Graph_CCHART_7" hidden="1">#REF!</definedName>
    <definedName name="_574__123Graph_DCHART_2" hidden="1">#REF!</definedName>
    <definedName name="_574__FDSAUDITLINK__" localSheetId="4"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 localSheetId="11"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_1" localSheetId="4"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_1" localSheetId="11"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_1"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5______________123Graph_DCHART_1" hidden="1">#REF!</definedName>
    <definedName name="_575___________123Graph_CCHART_8" hidden="1">#REF!</definedName>
    <definedName name="_575__FDSAUDITLINK__" localSheetId="4"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 localSheetId="11"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_1" localSheetId="4"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_1" localSheetId="11"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_1"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6______________123Graph_DCHART_2" hidden="1">#REF!</definedName>
    <definedName name="_576___________123Graph_DCHART_1" hidden="1">#REF!</definedName>
    <definedName name="_576__FDSAUDITLINK__" localSheetId="4"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 localSheetId="11"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_1" localSheetId="4"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_1" localSheetId="11"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_1"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7______________123Graph_DCHART_3" hidden="1">#REF!</definedName>
    <definedName name="_577___________123Graph_DCHART_2" hidden="1">#REF!</definedName>
    <definedName name="_577__FDSAUDITLINK__" localSheetId="4"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 localSheetId="11"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_1" localSheetId="4"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_1" localSheetId="11"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_1"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8___________123Graph_DCHART_3" hidden="1">#REF!</definedName>
    <definedName name="_578__123Graph_ECHART_1" hidden="1">#REF!</definedName>
    <definedName name="_578__FDSAUDITLINK__" localSheetId="4"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 localSheetId="11"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_1" localSheetId="4"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_1" localSheetId="11"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_1"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9______________123Graph_DCHART_5" hidden="1">#REF!</definedName>
    <definedName name="_579___________123Graph_DCHART_4" hidden="1">#REF!</definedName>
    <definedName name="_579__FDSAUDITLINK__" localSheetId="4"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 localSheetId="11"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_1" localSheetId="4"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_1" localSheetId="11"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_1"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8_____________________123Graph_FCHART_8" hidden="1">#REF!</definedName>
    <definedName name="_58__________________123Graph_FCHART_7" hidden="1">#REF!</definedName>
    <definedName name="_58______123Graph_FCHART_6" hidden="1">#REF!</definedName>
    <definedName name="_58______123Graph_FCHART_7" hidden="1">#REF!</definedName>
    <definedName name="_58__123Graph_CCHART_1" hidden="1">#REF!</definedName>
    <definedName name="_58__123Graph_DCHART_7" hidden="1">#REF!</definedName>
    <definedName name="_58__123Graph_FCHART_7" hidden="1">#REF!</definedName>
    <definedName name="_58__FDSAUDITLINK__" localSheetId="4"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 localSheetId="11"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_1" localSheetId="4"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_1" localSheetId="11"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_1"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0SUP" localSheetId="19">#REF!</definedName>
    <definedName name="_58_0SUP">#REF!</definedName>
    <definedName name="_580______________123Graph_DCHART_6" hidden="1">#REF!</definedName>
    <definedName name="_580___________123Graph_DCHART_5" hidden="1">#REF!</definedName>
    <definedName name="_580__FDSAUDITLINK__" localSheetId="4"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 localSheetId="1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_1" localSheetId="4"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_1" localSheetId="1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_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1______________123Graph_DCHART_7" hidden="1">#REF!</definedName>
    <definedName name="_581___________123Graph_DCHART_6" hidden="1">#REF!</definedName>
    <definedName name="_581__123Graph_DCHART_3" hidden="1">#REF!</definedName>
    <definedName name="_581__FDSAUDITLINK__" localSheetId="4"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 localSheetId="1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_1" localSheetId="4"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_1" localSheetId="1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_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2______________123Graph_DCHART_8" hidden="1">#REF!</definedName>
    <definedName name="_582___________123Graph_DCHART_7" hidden="1">#REF!</definedName>
    <definedName name="_582__FDSAUDITLINK__" localSheetId="4"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 localSheetId="1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_1" localSheetId="4"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_1" localSheetId="1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_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3______________123Graph_ECHART_1" hidden="1">#REF!</definedName>
    <definedName name="_583___________123Graph_DCHART_8" hidden="1">#REF!</definedName>
    <definedName name="_583__FDSAUDITLINK__" localSheetId="4"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 localSheetId="1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_1" localSheetId="4"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_1" localSheetId="1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_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4______________123Graph_ECHART_2" hidden="1">#REF!</definedName>
    <definedName name="_584___________123Graph_ECHART_1" hidden="1">#REF!</definedName>
    <definedName name="_584__123Graph_ECHART_2" hidden="1">#REF!</definedName>
    <definedName name="_584__FDSAUDITLINK__" localSheetId="4"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 localSheetId="1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_1" localSheetId="4"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_1" localSheetId="1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_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5______________123Graph_ECHART_3" hidden="1">#REF!</definedName>
    <definedName name="_585___________123Graph_ECHART_2" hidden="1">#REF!</definedName>
    <definedName name="_585__FDSAUDITLINK__" localSheetId="4"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 localSheetId="11"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_1" localSheetId="4"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_1" localSheetId="11"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_1"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6______________123Graph_ECHART_4" hidden="1">#REF!</definedName>
    <definedName name="_586___________123Graph_ECHART_3" hidden="1">#REF!</definedName>
    <definedName name="_586__FDSAUDITLINK__" localSheetId="4"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 localSheetId="11"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_1" localSheetId="4"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_1" localSheetId="11"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_1"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7______________123Graph_ECHART_5" hidden="1">#REF!</definedName>
    <definedName name="_587___________123Graph_ECHART_4" hidden="1">#REF!</definedName>
    <definedName name="_587__FDSAUDITLINK__" localSheetId="4"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 localSheetId="11"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_1" localSheetId="4"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_1" localSheetId="11"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_1"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8______________123Graph_ECHART_6" hidden="1">#REF!</definedName>
    <definedName name="_588___________123Graph_ECHART_5" hidden="1">#REF!</definedName>
    <definedName name="_588__123Graph_DCHART_4" hidden="1">#REF!</definedName>
    <definedName name="_588__FDSAUDITLINK__" localSheetId="4"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 localSheetId="11"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_1" localSheetId="4"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_1" localSheetId="11"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_1"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9______________123Graph_ECHART_7" hidden="1">#REF!</definedName>
    <definedName name="_589___________123Graph_ECHART_6" hidden="1">#REF!</definedName>
    <definedName name="_589__FDSAUDITLINK__" localSheetId="4"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 localSheetId="11"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_1" localSheetId="4"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_1" localSheetId="11"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_1"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9_____________________123Graph_XCHART_1" hidden="1">#REF!</definedName>
    <definedName name="_59__________________123Graph_FCHART_8" hidden="1">#REF!</definedName>
    <definedName name="_59______123Graph_FCHART_7" hidden="1">#REF!</definedName>
    <definedName name="_59______123Graph_FCHART_8" hidden="1">#REF!</definedName>
    <definedName name="_59__123Graph_DCHART_8" hidden="1">#REF!</definedName>
    <definedName name="_59__123Graph_FCHART_8" hidden="1">#REF!</definedName>
    <definedName name="_59__FDSAUDITLINK__" localSheetId="4"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 localSheetId="11"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_1" localSheetId="4"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_1" localSheetId="11"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_1"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0______________123Graph_ECHART_8" hidden="1">#REF!</definedName>
    <definedName name="_590___________123Graph_ECHART_7" hidden="1">#REF!</definedName>
    <definedName name="_590__123Graph_ECHART_3" hidden="1">#REF!</definedName>
    <definedName name="_590__FDSAUDITLINK__" localSheetId="4"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 localSheetId="11"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_1" localSheetId="4"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_1" localSheetId="11"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_1"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1______________123Graph_FCHART_1" hidden="1">#REF!</definedName>
    <definedName name="_591___________123Graph_ECHART_8" hidden="1">#REF!</definedName>
    <definedName name="_591__FDSAUDITLINK__" localSheetId="4"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 localSheetId="11"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_1" localSheetId="4"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_1" localSheetId="11"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_1"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2______________123Graph_FCHART_2" hidden="1">#REF!</definedName>
    <definedName name="_592___________123Graph_FCHART_1" hidden="1">#REF!</definedName>
    <definedName name="_592__FDSAUDITLINK__" localSheetId="4"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 localSheetId="11"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_1" localSheetId="4"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_1" localSheetId="11"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_1"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3______________123Graph_FCHART_3" hidden="1">#REF!</definedName>
    <definedName name="_593___________123Graph_FCHART_2" hidden="1">#REF!</definedName>
    <definedName name="_593__FDSAUDITLINK__" localSheetId="4"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 localSheetId="11"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_1" localSheetId="4"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_1" localSheetId="11"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_1"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4______________123Graph_FCHART_4" hidden="1">#REF!</definedName>
    <definedName name="_594___________123Graph_FCHART_3" hidden="1">#REF!</definedName>
    <definedName name="_594__FDSAUDITLINK__" localSheetId="4"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 localSheetId="11"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_1" localSheetId="4"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_1" localSheetId="11"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_1"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5______________123Graph_FCHART_6" hidden="1">#REF!</definedName>
    <definedName name="_595___________123Graph_FCHART_4" hidden="1">#REF!</definedName>
    <definedName name="_595__123Graph_DCHART_5" hidden="1">#REF!</definedName>
    <definedName name="_595__FDSAUDITLINK__" localSheetId="4"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 localSheetId="11"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_1" localSheetId="4"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_1" localSheetId="11"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_1"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6______________123Graph_FCHART_7" hidden="1">#REF!</definedName>
    <definedName name="_596___________123Graph_FCHART_6" hidden="1">#REF!</definedName>
    <definedName name="_596__123Graph_ECHART_4" hidden="1">#REF!</definedName>
    <definedName name="_596__FDSAUDITLINK__" localSheetId="4"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 localSheetId="11"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_1" localSheetId="4"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_1" localSheetId="11"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_1"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7______________123Graph_FCHART_8" hidden="1">#REF!</definedName>
    <definedName name="_597___________123Graph_FCHART_7" hidden="1">#REF!</definedName>
    <definedName name="_597__FDSAUDITLINK__" localSheetId="4"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 localSheetId="11"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_1" localSheetId="4"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_1" localSheetId="11"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_1"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8______________123Graph_XCHART_1" hidden="1">#REF!</definedName>
    <definedName name="_598___________123Graph_FCHART_8" hidden="1">#REF!</definedName>
    <definedName name="_598__FDSAUDITLINK__" localSheetId="4"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 localSheetId="11"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_1" localSheetId="4"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_1" localSheetId="11"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_1"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9______________123Graph_XCHART_10" hidden="1">#REF!</definedName>
    <definedName name="_599___________123Graph_XCHART_1" hidden="1">#REF!</definedName>
    <definedName name="_599__FDSAUDITLINK__" localSheetId="4"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 localSheetId="11"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_1" localSheetId="4"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_1" localSheetId="11"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_1"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lip.w.w.">#REF!</definedName>
    <definedName name="_5microwave">#REF!</definedName>
    <definedName name="_5YRPLAN">#N/A</definedName>
    <definedName name="_6.__Pool_Cap_developed_for_each_operation_based_on_salary___of_participants.">#REF!</definedName>
    <definedName name="_6_____________________123Graph_ACHART_14" hidden="1">#REF!</definedName>
    <definedName name="_6__________________123Graph_ACHART_14" hidden="1">#REF!</definedName>
    <definedName name="_6______123Graph_ACHART_13" hidden="1">#REF!</definedName>
    <definedName name="_6______123Graph_ACHART_14" hidden="1">#REF!</definedName>
    <definedName name="_6____123Graph_BCHART_1" hidden="1">#REF!</definedName>
    <definedName name="_6____123Graph_LBL_ACHART_1" hidden="1">#REF!</definedName>
    <definedName name="_6____123Graph_LBL_ACHART_2" hidden="1">#REF!</definedName>
    <definedName name="_6___123Graph_ACHART_4" hidden="1">#REF!</definedName>
    <definedName name="_6___123Graph_BCHART_3" hidden="1">#REF!</definedName>
    <definedName name="_6__123Graph_ACHART_1" hidden="1">#REF!</definedName>
    <definedName name="_6__123Graph_ACHART_11" hidden="1">#REF!</definedName>
    <definedName name="_6__123Graph_ACHART_14" hidden="1">#REF!</definedName>
    <definedName name="_6__123Graph_ACHART_2" hidden="1">#REF!</definedName>
    <definedName name="_6__123Graph_ACHART_29" hidden="1">#REF!</definedName>
    <definedName name="_6__123Graph_ACHART_3" hidden="1">#REF!</definedName>
    <definedName name="_6__123Graph_ACHART_4" hidden="1">#REF!</definedName>
    <definedName name="_6__123Graph_ACHART_8" hidden="1">#REF!</definedName>
    <definedName name="_6__123Graph_AGRAFICO_8" hidden="1">#REF!</definedName>
    <definedName name="_6__123Graph_ATAX_CREDIT" hidden="1">#REF!</definedName>
    <definedName name="_6__123Graph_AWAGES_BY_B_U" hidden="1">#REF!</definedName>
    <definedName name="_6__123Graph_BCHART_1" localSheetId="19" hidden="1">#REF!</definedName>
    <definedName name="_6__123Graph_BCHART_1" hidden="1">#REF!</definedName>
    <definedName name="_6__123Graph_BChart_14C" hidden="1">#REF!</definedName>
    <definedName name="_6__123Graph_BCHART_2" hidden="1">#REF!</definedName>
    <definedName name="_6__123Graph_BCHART_3" hidden="1">#REF!</definedName>
    <definedName name="_6__123Graph_BGRAFICO_8" hidden="1">#REF!</definedName>
    <definedName name="_6__123Graph_BOP75_25RETURN" hidden="1">#REF!</definedName>
    <definedName name="_6__123Graph_BWATER_TREATING" hidden="1">#REF!</definedName>
    <definedName name="_6__123Graph_CCHART_13" localSheetId="4" hidden="1">#REF!</definedName>
    <definedName name="_6__123Graph_CCHART_13" localSheetId="15" hidden="1">#REF!</definedName>
    <definedName name="_6__123Graph_CCHART_13" hidden="1">#REF!</definedName>
    <definedName name="_6__123Graph_DCHART_1" hidden="1">#REF!</definedName>
    <definedName name="_6__123Graph_FCHART_1" hidden="1">#REF!</definedName>
    <definedName name="_6__123Graph_LBL_ACHART_1" hidden="1">#REF!</definedName>
    <definedName name="_6__123Graph_LBL_ACHART_3" localSheetId="19" hidden="1">#REF!</definedName>
    <definedName name="_6__123Graph_LBL_ACHART_3" hidden="1">#REF!</definedName>
    <definedName name="_6__123Graph_XCHART_1" hidden="1">#REF!</definedName>
    <definedName name="_6__123Graph_XGROWTH_9" hidden="1">#REF!</definedName>
    <definedName name="_6__FDSAUDITLINK__" localSheetId="2"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localSheetId="19"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localSheetId="4"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localSheetId="15"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localSheetId="11"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_1" localSheetId="4"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_FDSAUDITLINK___1" localSheetId="11"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_FDSAUDITLINK___1"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0__123Grap" hidden="1">#REF!</definedName>
    <definedName name="_6_0SU" localSheetId="19">#REF!</definedName>
    <definedName name="_6_0SU">#REF!</definedName>
    <definedName name="_6_0SUP" localSheetId="19">#REF!</definedName>
    <definedName name="_6_0SUP">#REF!</definedName>
    <definedName name="_6_2__1_WEBI_Table" hidden="1">#REF!</definedName>
    <definedName name="_60">#REF!</definedName>
    <definedName name="_60_____________________123Graph_XCHART_10" hidden="1">#REF!</definedName>
    <definedName name="_60__________________123Graph_XCHART_1" hidden="1">#REF!</definedName>
    <definedName name="_60______123Graph_FCHART_8" hidden="1">#REF!</definedName>
    <definedName name="_60______123Graph_XCHART_1" hidden="1">#REF!</definedName>
    <definedName name="_60__123Graph_AGRAFICO_8" hidden="1">#REF!</definedName>
    <definedName name="_60__123Graph_BGRAFICO_8" hidden="1">#REF!</definedName>
    <definedName name="_60__123Graph_CCHART_2" hidden="1">#REF!</definedName>
    <definedName name="_60__123Graph_CCHART_3" hidden="1">#REF!</definedName>
    <definedName name="_60__123Graph_DCHART_9" hidden="1">#REF!</definedName>
    <definedName name="_60__123Graph_XCHART_1" hidden="1">#REF!</definedName>
    <definedName name="_60__123Graph_XCHART_3" hidden="1">#REF!</definedName>
    <definedName name="_60__FDSAUDITLINK__" localSheetId="4"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 localSheetId="11"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_1" localSheetId="4"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_1" localSheetId="11"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_1"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0__123Graph_CEX" localSheetId="2" hidden="1">#REF!</definedName>
    <definedName name="_60_0__123Graph_CEX" localSheetId="1" hidden="1">#REF!</definedName>
    <definedName name="_60_0__123Graph_CEX" localSheetId="19" hidden="1">#REF!</definedName>
    <definedName name="_60_0__123Graph_CEX" localSheetId="18" hidden="1">#REF!</definedName>
    <definedName name="_60_0__123Graph_CEX" hidden="1">#REF!</definedName>
    <definedName name="_60_0SUP" localSheetId="19">#REF!</definedName>
    <definedName name="_60_0SUP">#REF!</definedName>
    <definedName name="_600______________123Graph_XCHART_11" hidden="1">#REF!</definedName>
    <definedName name="_600___________123Graph_XCHART_10" hidden="1">#REF!</definedName>
    <definedName name="_600__FDSAUDITLINK__" localSheetId="4"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 localSheetId="11"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_1" localSheetId="4"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_1" localSheetId="11"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_1"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1______________123Graph_XCHART_12" hidden="1">#REF!</definedName>
    <definedName name="_601___________123Graph_XCHART_11" hidden="1">#REF!</definedName>
    <definedName name="_601__FDSAUDITLINK__" localSheetId="4"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 localSheetId="11"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_1" localSheetId="4"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_1" localSheetId="11"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_1"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2______________123Graph_XCHART_13" hidden="1">#REF!</definedName>
    <definedName name="_602___________123Graph_XCHART_12" hidden="1">#REF!</definedName>
    <definedName name="_602__123Graph_DCHART_6" hidden="1">#REF!</definedName>
    <definedName name="_602__123Graph_ECHART_5" hidden="1">#REF!</definedName>
    <definedName name="_602__FDSAUDITLINK__" localSheetId="4"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 localSheetId="11"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_1" localSheetId="4"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_1" localSheetId="11"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_1"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3______________123Graph_XCHART_14" hidden="1">#REF!</definedName>
    <definedName name="_603___________123Graph_XCHART_13" hidden="1">#REF!</definedName>
    <definedName name="_603__FDSAUDITLINK__" localSheetId="4"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 localSheetId="11"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_1" localSheetId="4"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_1" localSheetId="11"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_1"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4______________123Graph_XCHART_15" hidden="1">#REF!</definedName>
    <definedName name="_604___________123Graph_XCHART_14" hidden="1">#REF!</definedName>
    <definedName name="_604__FDSAUDITLINK__" localSheetId="4"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 localSheetId="11"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_1" localSheetId="4"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_1" localSheetId="11"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_1"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5______________123Graph_XCHART_16" hidden="1">#REF!</definedName>
    <definedName name="_605___________123Graph_XCHART_15" hidden="1">#REF!</definedName>
    <definedName name="_605__FDSAUDITLINK__" localSheetId="4"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 localSheetId="1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_1" localSheetId="4"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_1" localSheetId="1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_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6______________123Graph_XCHART_17" hidden="1">#REF!</definedName>
    <definedName name="_606___________123Graph_XCHART_16" hidden="1">#REF!</definedName>
    <definedName name="_606__FDSAUDITLINK__" localSheetId="4"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 localSheetId="11"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_1" localSheetId="4"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_1" localSheetId="11"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_1"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7______________123Graph_XCHART_18" hidden="1">#REF!</definedName>
    <definedName name="_607___________123Graph_XCHART_17" hidden="1">#REF!</definedName>
    <definedName name="_607__FDSAUDITLINK__" localSheetId="4"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 localSheetId="11"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_1" localSheetId="4"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_1" localSheetId="11"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_1"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8______________123Graph_XCHART_2" hidden="1">#REF!</definedName>
    <definedName name="_608___________123Graph_XCHART_18" hidden="1">#REF!</definedName>
    <definedName name="_608__123Graph_ECHART_6" hidden="1">#REF!</definedName>
    <definedName name="_608__FDSAUDITLINK__" localSheetId="4"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 localSheetId="11"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_1" localSheetId="4"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_1" localSheetId="11"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_1"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9______________123Graph_XCHART_3" hidden="1">#REF!</definedName>
    <definedName name="_609___________123Graph_XCHART_2" hidden="1">#REF!</definedName>
    <definedName name="_609__123Graph_DCHART_7" hidden="1">#REF!</definedName>
    <definedName name="_609__FDSAUDITLINK__" localSheetId="4"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 localSheetId="11"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_1" localSheetId="4"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_1" localSheetId="11"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_1"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1_____________________123Graph_XCHART_11" hidden="1">#REF!</definedName>
    <definedName name="_61__________________123Graph_XCHART_10" hidden="1">#REF!</definedName>
    <definedName name="_61______123Graph_XCHART_1" hidden="1">#REF!</definedName>
    <definedName name="_61______123Graph_XCHART_10" hidden="1">#REF!</definedName>
    <definedName name="_61__123Graph_A_Chart_1A" hidden="1">#REF!</definedName>
    <definedName name="_61__123Graph_ACHART_1" hidden="1">#REF!</definedName>
    <definedName name="_61__123Graph_E_Chart_1A" hidden="1">#REF!</definedName>
    <definedName name="_61__123Graph_XCHART_10" hidden="1">#REF!</definedName>
    <definedName name="_61__FDSAUDITLINK__" localSheetId="4"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 localSheetId="11"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_1" localSheetId="4"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_1" localSheetId="11"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_1"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0______________123Graph_XCHART_4" hidden="1">#REF!</definedName>
    <definedName name="_610___________123Graph_XCHART_3" hidden="1">#REF!</definedName>
    <definedName name="_610__FDSAUDITLINK__" localSheetId="4"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 localSheetId="11"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_1" localSheetId="4"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_1" localSheetId="11"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_1"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1______________123Graph_XCHART_5" hidden="1">#REF!</definedName>
    <definedName name="_611___________123Graph_XCHART_4" hidden="1">#REF!</definedName>
    <definedName name="_611__FDSAUDITLINK__" localSheetId="4"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 localSheetId="11"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_1" localSheetId="4"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_1" localSheetId="11"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_1"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2______________123Graph_XCHART_6" hidden="1">#REF!</definedName>
    <definedName name="_612___________123Graph_XCHART_5" hidden="1">#REF!</definedName>
    <definedName name="_612__FDSAUDITLINK__" localSheetId="4"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 localSheetId="11"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_1" localSheetId="4"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_1" localSheetId="11"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_1"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3______________123Graph_XCHART_7" hidden="1">#REF!</definedName>
    <definedName name="_613___________123Graph_XCHART_6" hidden="1">#REF!</definedName>
    <definedName name="_613__FDSAUDITLINK__" localSheetId="4"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 localSheetId="11"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_1" localSheetId="4"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_1" localSheetId="11"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_1"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4______________123Graph_XCHART_8" hidden="1">#REF!</definedName>
    <definedName name="_614___________123Graph_XCHART_7" hidden="1">#REF!</definedName>
    <definedName name="_614__123Graph_ECHART_7" hidden="1">#REF!</definedName>
    <definedName name="_614__FDSAUDITLINK__" localSheetId="4"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 localSheetId="11"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_1" localSheetId="4"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_1" localSheetId="11"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_1"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5______________123Graph_XCHART_9" hidden="1">#REF!</definedName>
    <definedName name="_615___________123Graph_XCHART_8" hidden="1">#REF!</definedName>
    <definedName name="_615__FDSAUDITLINK__" localSheetId="4"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 localSheetId="11"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_1" localSheetId="4"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_1" localSheetId="11"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_1"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6___________123Graph_XCHART_9" hidden="1">#REF!</definedName>
    <definedName name="_616__123Graph_DCHART_8" hidden="1">#REF!</definedName>
    <definedName name="_616__FDSAUDITLINK__" localSheetId="4"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 localSheetId="11"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_1" localSheetId="4"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_1" localSheetId="11"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_1"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7__________123Graph_ACHART_1" hidden="1">#REF!</definedName>
    <definedName name="_617__FDSAUDITLINK__" localSheetId="4"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 localSheetId="11"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_1" localSheetId="4"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_1" localSheetId="11"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_1"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8__________123Graph_ACHART_10" hidden="1">#REF!</definedName>
    <definedName name="_618__FDSAUDITLINK__" localSheetId="4"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 localSheetId="11"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_1" localSheetId="4"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_1" localSheetId="11"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_1"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9__________123Graph_ACHART_11" hidden="1">#REF!</definedName>
    <definedName name="_619__FDSAUDITLINK__" localSheetId="4"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 localSheetId="11"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_1" localSheetId="4"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_1" localSheetId="11"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_1"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2_____________________123Graph_XCHART_12" hidden="1">#REF!</definedName>
    <definedName name="_62__________________123Graph_XCHART_11" hidden="1">#REF!</definedName>
    <definedName name="_62______123Graph_XCHART_10" hidden="1">#REF!</definedName>
    <definedName name="_62______123Graph_XCHART_11" hidden="1">#REF!</definedName>
    <definedName name="_62__123Graph_AChart_1" hidden="1">#REF!</definedName>
    <definedName name="_62__123Graph_ACHART_10" hidden="1">#REF!</definedName>
    <definedName name="_62__123Graph_CCHART_3" hidden="1">#REF!</definedName>
    <definedName name="_62__123Graph_ECHART_10" hidden="1">#REF!</definedName>
    <definedName name="_62__123Graph_XCHART_11" hidden="1">#REF!</definedName>
    <definedName name="_62__FDSAUDITLINK__" localSheetId="4"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 localSheetId="11"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_1" localSheetId="4"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_1" localSheetId="11"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_1"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0SUP" localSheetId="19">#REF!</definedName>
    <definedName name="_62_0SUP">#REF!</definedName>
    <definedName name="_620__________123Graph_ACHART_12" hidden="1">#REF!</definedName>
    <definedName name="_620__123Graph_ECHART_8" hidden="1">#REF!</definedName>
    <definedName name="_620__FDSAUDITLINK__" localSheetId="4"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 localSheetId="11"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_1" localSheetId="4"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_1" localSheetId="11"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_1"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1__________123Graph_ACHART_13" hidden="1">#REF!</definedName>
    <definedName name="_621__FDSAUDITLINK__" localSheetId="4"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 localSheetId="11"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_1" localSheetId="4"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_1" localSheetId="11"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_1"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2__________123Graph_ACHART_14" hidden="1">#REF!</definedName>
    <definedName name="_622__FDSAUDITLINK__" localSheetId="4"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 localSheetId="11"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_1" localSheetId="4"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_1" localSheetId="11"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_1"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3__________123Graph_ACHART_15" hidden="1">#REF!</definedName>
    <definedName name="_623__123Graph_ECHART_1" hidden="1">#REF!</definedName>
    <definedName name="_623__FDSAUDITLINK__" localSheetId="4"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 localSheetId="11"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_1" localSheetId="4"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_1" localSheetId="11"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_1"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4__________123Graph_ACHART_16" hidden="1">#REF!</definedName>
    <definedName name="_624__FDSAUDITLINK__" localSheetId="4"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 localSheetId="11"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_1" localSheetId="4"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_1" localSheetId="11"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_1"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5__________123Graph_ACHART_17" hidden="1">#REF!</definedName>
    <definedName name="_625__FDSAUDITLINK__" localSheetId="4"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 localSheetId="11"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_1" localSheetId="4"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_1" localSheetId="11"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_1"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6__________123Graph_ACHART_18" hidden="1">#REF!</definedName>
    <definedName name="_626__123Graph_FCHART_1" hidden="1">#REF!</definedName>
    <definedName name="_626__FDSAUDITLINK__" localSheetId="4"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 localSheetId="11"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_1" localSheetId="4"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_1" localSheetId="11"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_1"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7__________123Graph_ACHART_2" hidden="1">#REF!</definedName>
    <definedName name="_627__FDSAUDITLINK__" localSheetId="4"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 localSheetId="11"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_1" localSheetId="4"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_1" localSheetId="11"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_1"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8__________123Graph_ACHART_3" hidden="1">#REF!</definedName>
    <definedName name="_628__FDSAUDITLINK__" localSheetId="4"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 localSheetId="11"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_1" localSheetId="4"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_1" localSheetId="11"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_1"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9__________123Graph_ACHART_4" hidden="1">#REF!</definedName>
    <definedName name="_629__FDSAUDITLINK__" localSheetId="4"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 localSheetId="11"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_1" localSheetId="4"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_1" localSheetId="11"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_1"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3_____________________123Graph_XCHART_13" hidden="1">#REF!</definedName>
    <definedName name="_63__________________123Graph_XCHART_12" hidden="1">#REF!</definedName>
    <definedName name="_63______123Graph_XCHART_11" hidden="1">#REF!</definedName>
    <definedName name="_63______123Graph_XCHART_12" hidden="1">#REF!</definedName>
    <definedName name="_63__123Graph_ACHART_11" hidden="1">#REF!</definedName>
    <definedName name="_63__123Graph_AChart_2" hidden="1">#REF!</definedName>
    <definedName name="_63__123Graph_ECHART_11" hidden="1">#REF!</definedName>
    <definedName name="_63__123Graph_XCHART_12" hidden="1">#REF!</definedName>
    <definedName name="_63__123Graph_XCHART_4" hidden="1">#REF!</definedName>
    <definedName name="_63__FDSAUDITLINK__" localSheetId="4"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 localSheetId="11"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_1" localSheetId="4"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_1" localSheetId="11"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_1"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0__________123Graph_ACHART_5" hidden="1">#REF!</definedName>
    <definedName name="_630__123Graph_ECHART_2" hidden="1">#REF!</definedName>
    <definedName name="_630__FDSAUDITLINK__" localSheetId="4"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 localSheetId="11"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_1" localSheetId="4"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_1" localSheetId="11"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_1"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1__________123Graph_ACHART_6" hidden="1">#REF!</definedName>
    <definedName name="_631__FDSAUDITLINK__" localSheetId="4"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 localSheetId="11"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_1" localSheetId="4"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_1" localSheetId="11"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_1"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2__________123Graph_ACHART_7" hidden="1">#REF!</definedName>
    <definedName name="_632__123Graph_FCHART_2" hidden="1">#REF!</definedName>
    <definedName name="_632__FDSAUDITLINK__" localSheetId="4"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 localSheetId="11"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_1" localSheetId="4"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_1" localSheetId="11"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_1"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3__________123Graph_ACHART_8" hidden="1">#REF!</definedName>
    <definedName name="_633__FDSAUDITLINK__" localSheetId="4"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 localSheetId="1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_1" localSheetId="4"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_1" localSheetId="1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_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4__________123Graph_ACHART_9" hidden="1">#REF!</definedName>
    <definedName name="_634__FDSAUDITLINK__"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_1"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_1"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5__________123Graph_BCHART_1" hidden="1">#REF!</definedName>
    <definedName name="_635__FDSAUDITLINK__" localSheetId="4"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localSheetId="1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_1" localSheetId="4"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_1" localSheetId="1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_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6__________123Graph_BCHART_17" hidden="1">#REF!</definedName>
    <definedName name="_636__FDSAUDITLINK__" localSheetId="4"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 localSheetId="1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_1" localSheetId="4"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_1" localSheetId="1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_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7__________123Graph_BCHART_18" hidden="1">#REF!</definedName>
    <definedName name="_637__123Graph_ECHART_3" hidden="1">#REF!</definedName>
    <definedName name="_637__FDSAUDITLINK__" localSheetId="4"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localSheetId="1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_1" localSheetId="4"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_1" localSheetId="1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_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8__________123Graph_BCHART_2" hidden="1">#REF!</definedName>
    <definedName name="_638__123Graph_FCHART_3" hidden="1">#REF!</definedName>
    <definedName name="_638__FDSAUDITLINK__" localSheetId="4"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localSheetId="1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_1" localSheetId="4"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_1" localSheetId="1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_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9__________123Graph_BCHART_3" hidden="1">#REF!</definedName>
    <definedName name="_639__FDSAUDITLINK__" localSheetId="4"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localSheetId="1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_1" localSheetId="4"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_1" localSheetId="1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_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4_____________________123Graph_XCHART_14" hidden="1">#REF!</definedName>
    <definedName name="_64__________________123Graph_XCHART_13" hidden="1">#REF!</definedName>
    <definedName name="_64______123Graph_XCHART_12" hidden="1">#REF!</definedName>
    <definedName name="_64______123Graph_XCHART_13" hidden="1">#REF!</definedName>
    <definedName name="_64__123Graph_AChart_3" hidden="1">#REF!</definedName>
    <definedName name="_64__123Graph_ACHART_8" hidden="1">#REF!</definedName>
    <definedName name="_64__123Graph_CCHART_4" hidden="1">#REF!</definedName>
    <definedName name="_64__123Graph_ECHART_12" hidden="1">#REF!</definedName>
    <definedName name="_64__123Graph_XCHART_13" hidden="1">#REF!</definedName>
    <definedName name="_64__FDSAUDITLINK__" localSheetId="4"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 localSheetId="11"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_1" localSheetId="4"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_1" localSheetId="11"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_1"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0SUP" localSheetId="19">#REF!</definedName>
    <definedName name="_64_0SUP">#REF!</definedName>
    <definedName name="_640__________123Graph_BCHART_4" hidden="1">#REF!</definedName>
    <definedName name="_640__FDSAUDITLINK__" localSheetId="4"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 localSheetId="1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_1" localSheetId="4"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_1" localSheetId="1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_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1__________123Graph_BCHART_5" hidden="1">#REF!</definedName>
    <definedName name="_641__FDSAUDITLINK__" localSheetId="4"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localSheetId="1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_1" localSheetId="4"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_1" localSheetId="1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_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2__________123Graph_BCHART_6" hidden="1">#REF!</definedName>
    <definedName name="_642__FDSAUDITLINK__" localSheetId="4"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localSheetId="1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_1" localSheetId="4"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_1" localSheetId="1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_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3__________123Graph_BCHART_7" hidden="1">#REF!</definedName>
    <definedName name="_643__FDSAUDITLINK__" localSheetId="4"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 localSheetId="11"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_1" localSheetId="4"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_1" localSheetId="11"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_1"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4__________123Graph_BCHART_8" hidden="1">#REF!</definedName>
    <definedName name="_644__123Graph_ECHART_4" hidden="1">#REF!</definedName>
    <definedName name="_644__123Graph_FCHART_4" hidden="1">#REF!</definedName>
    <definedName name="_644__FDSAUDITLINK__" localSheetId="4"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localSheetId="11"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_1" localSheetId="4"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_1" localSheetId="11"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_1"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5__________123Graph_CCHART_1" hidden="1">#REF!</definedName>
    <definedName name="_645__FDSAUDITLINK__" localSheetId="4"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localSheetId="1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_1" localSheetId="4"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_1" localSheetId="1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_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6__________123Graph_CCHART_2" hidden="1">#REF!</definedName>
    <definedName name="_646__FDSAUDITLINK__" localSheetId="4"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localSheetId="1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_1" localSheetId="4"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_1" localSheetId="1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_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7__________123Graph_CCHART_3" hidden="1">#REF!</definedName>
    <definedName name="_647__FDSAUDITLINK__" localSheetId="4"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 localSheetId="11"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_1" localSheetId="4"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_1" localSheetId="11"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_1"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8__________123Graph_CCHART_4" hidden="1">#REF!</definedName>
    <definedName name="_648__FDSAUDITLINK__" localSheetId="4"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localSheetId="11"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_1" localSheetId="4"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_1" localSheetId="11"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_1"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9__________123Graph_CCHART_5" hidden="1">#REF!</definedName>
    <definedName name="_649__FDSAUDITLINK__" localSheetId="4"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localSheetId="11"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_1" localSheetId="4"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_1" localSheetId="11"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_1"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5_____________________123Graph_XCHART_15" hidden="1">#REF!</definedName>
    <definedName name="_65__________________123Graph_XCHART_14" hidden="1">#REF!</definedName>
    <definedName name="_65______123Graph_XCHART_13" hidden="1">#REF!</definedName>
    <definedName name="_65______123Graph_XCHART_14" hidden="1">#REF!</definedName>
    <definedName name="_65__123Graph_AChart_4" hidden="1">#REF!</definedName>
    <definedName name="_65__123Graph_ACHART_9" hidden="1">#REF!</definedName>
    <definedName name="_65__123Graph_ECHART_13" hidden="1">#REF!</definedName>
    <definedName name="_65__123Graph_XCHART_14" hidden="1">#REF!</definedName>
    <definedName name="_65__FDSAUDITLINK__" localSheetId="4"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 localSheetId="11"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_1" localSheetId="4"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_1" localSheetId="11"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_1"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0__123Graph_FEX" localSheetId="2" hidden="1">#REF!</definedName>
    <definedName name="_65_0__123Graph_FEX" localSheetId="19" hidden="1">#REF!</definedName>
    <definedName name="_65_0__123Graph_FEX" localSheetId="18" hidden="1">#REF!</definedName>
    <definedName name="_65_0__123Graph_FEX" hidden="1">#REF!</definedName>
    <definedName name="_650__________123Graph_CCHART_6" hidden="1">#REF!</definedName>
    <definedName name="_650__123Graph_FCHART_6" hidden="1">#REF!</definedName>
    <definedName name="_650__FDSAUDITLINK__" localSheetId="4"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 localSheetId="1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_1" localSheetId="4"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_1" localSheetId="1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_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1__________123Graph_CCHART_7" hidden="1">#REF!</definedName>
    <definedName name="_651__123Graph_ECHART_5" hidden="1">#REF!</definedName>
    <definedName name="_651__FDSAUDITLINK__" localSheetId="4"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 localSheetId="1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_1" localSheetId="4"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_1" localSheetId="1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_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2__________123Graph_CCHART_8" hidden="1">#REF!</definedName>
    <definedName name="_652__FDSAUDITLINK__" localSheetId="4"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 localSheetId="1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_1" localSheetId="4"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_1" localSheetId="1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_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3__________123Graph_DCHART_1" hidden="1">#REF!</definedName>
    <definedName name="_653__FDSAUDITLINK__" localSheetId="4"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 localSheetId="11"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_1" localSheetId="4"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_1" localSheetId="11"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_1"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4__________123Graph_DCHART_2" hidden="1">#REF!</definedName>
    <definedName name="_654__FDSAUDITLINK__" localSheetId="4"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 localSheetId="1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_1" localSheetId="4"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_1" localSheetId="1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_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5_____________123Graph_DCHART_4" hidden="1">#REF!</definedName>
    <definedName name="_655__________123Graph_DCHART_3" hidden="1">#REF!</definedName>
    <definedName name="_655__FDSAUDITLINK__" localSheetId="4"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 localSheetId="11"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_1" localSheetId="4"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_1" localSheetId="11"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_1"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6__________123Graph_DCHART_4" hidden="1">#REF!</definedName>
    <definedName name="_656__123Graph_FCHART_7" hidden="1">#REF!</definedName>
    <definedName name="_656__FDSAUDITLINK__" localSheetId="4"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 localSheetId="1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_1" localSheetId="4"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_1" localSheetId="1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_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7__________123Graph_DCHART_5" hidden="1">#REF!</definedName>
    <definedName name="_657__FDSAUDITLINK__" localSheetId="4"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 localSheetId="1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_1" localSheetId="4"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_1" localSheetId="1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_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8__________123Graph_DCHART_6" hidden="1">#REF!</definedName>
    <definedName name="_658__123Graph_ECHART_6" hidden="1">#REF!</definedName>
    <definedName name="_658__FDSAUDITLINK__" localSheetId="4"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 localSheetId="1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_1" localSheetId="4"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_1" localSheetId="1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_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9__________123Graph_DCHART_7" hidden="1">#REF!</definedName>
    <definedName name="_659__FDSAUDITLINK__" localSheetId="4"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 localSheetId="11"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_1" localSheetId="4"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_1" localSheetId="11"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_1"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6_____________________123Graph_XCHART_16" hidden="1">#REF!</definedName>
    <definedName name="_66__________________123Graph_XCHART_15" hidden="1">#REF!</definedName>
    <definedName name="_66______123Graph_XCHART_14" hidden="1">#REF!</definedName>
    <definedName name="_66______123Graph_XCHART_15" hidden="1">#REF!</definedName>
    <definedName name="_66__123Graph_AChart_5" hidden="1">#REF!</definedName>
    <definedName name="_66__123Graph_BCHART_1" hidden="1">#REF!</definedName>
    <definedName name="_66__123Graph_BCHART_3" hidden="1">#REF!</definedName>
    <definedName name="_66__123Graph_CCHART_5" hidden="1">#REF!</definedName>
    <definedName name="_66__123Graph_CCHART_8" hidden="1">#REF!</definedName>
    <definedName name="_66__123Graph_ECHART_14" hidden="1">#REF!</definedName>
    <definedName name="_66__123Graph_XCHART_15" hidden="1">#REF!</definedName>
    <definedName name="_66__123Graph_XCHART_8" hidden="1">#REF!</definedName>
    <definedName name="_66__FDSAUDITLINK__" localSheetId="4"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 localSheetId="11"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_1" localSheetId="4"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_1" localSheetId="11"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_1"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0SUP" localSheetId="19">#REF!</definedName>
    <definedName name="_66_0SUP">#REF!</definedName>
    <definedName name="_660__________123Graph_DCHART_8" hidden="1">#REF!</definedName>
    <definedName name="_660__FDSAUDITLINK__" localSheetId="4"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 localSheetId="1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_1" localSheetId="4"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_1" localSheetId="1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_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1__________123Graph_ECHART_1" hidden="1">#REF!</definedName>
    <definedName name="_661__FDSAUDITLINK__" localSheetId="4"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 localSheetId="1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_1" localSheetId="4"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_1" localSheetId="1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_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2__________123Graph_ECHART_2" hidden="1">#REF!</definedName>
    <definedName name="_662__123Graph_FCHART_8" hidden="1">#REF!</definedName>
    <definedName name="_662__FDSAUDITLINK__" localSheetId="4"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 localSheetId="11"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_1" localSheetId="4"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_1" localSheetId="11"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_1"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3__________123Graph_ECHART_3" hidden="1">#REF!</definedName>
    <definedName name="_663__FDSAUDITLINK__" localSheetId="4"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 localSheetId="11"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_1" localSheetId="4"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_1" localSheetId="11"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_1"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4__________123Graph_ECHART_4" hidden="1">#REF!</definedName>
    <definedName name="_664__FDSAUDITLINK__" localSheetId="4"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 localSheetId="11"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_1" localSheetId="4"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_1" localSheetId="11"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_1"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5__________123Graph_ECHART_5" hidden="1">#REF!</definedName>
    <definedName name="_665__123Graph_ECHART_7" hidden="1">#REF!</definedName>
    <definedName name="_665__FDSAUDITLINK__"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_1"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_1"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6__________123Graph_ECHART_6" hidden="1">#REF!</definedName>
    <definedName name="_666__FDSAUDITLINK__" localSheetId="4"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 localSheetId="1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_1" localSheetId="4"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_1" localSheetId="1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_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7__________123Graph_ECHART_7" hidden="1">#REF!</definedName>
    <definedName name="_667__FDSAUDITLINK__" localSheetId="4"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 localSheetId="1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_1" localSheetId="4"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_1" localSheetId="1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_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8__________123Graph_ECHART_8" hidden="1">#REF!</definedName>
    <definedName name="_668__123Graph_XCHART_1" hidden="1">#REF!</definedName>
    <definedName name="_668__FDSAUDITLINK__" localSheetId="4"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 localSheetId="1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_1" localSheetId="4"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_1" localSheetId="1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_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9__________123Graph_FCHART_1" hidden="1">#REF!</definedName>
    <definedName name="_669__FDSAUDITLINK__" localSheetId="4"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 localSheetId="1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_1" localSheetId="4"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_1" localSheetId="1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_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_____________________123Graph_XCHART_17" hidden="1">#REF!</definedName>
    <definedName name="_67__________________123Graph_XCHART_16" hidden="1">#REF!</definedName>
    <definedName name="_67______123Graph_XCHART_15" hidden="1">#REF!</definedName>
    <definedName name="_67______123Graph_XCHART_16" hidden="1">#REF!</definedName>
    <definedName name="_67__123Graph_AChart_6" hidden="1">#REF!</definedName>
    <definedName name="_67__123Graph_BCHART_10" hidden="1">#REF!</definedName>
    <definedName name="_67__123Graph_ECHART_15" hidden="1">#REF!</definedName>
    <definedName name="_67__123Graph_XCHART_16" hidden="1">#REF!</definedName>
    <definedName name="_67__FDSAUDITLINK__" localSheetId="4"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 localSheetId="15" hidden="1">{"fdsup://IBCentral/FAT Viewer?action=UPDATE&amp;creator=factset&amp;DOC_NAME=fat:reuters_annual_source_window.fat&amp;display_string=Audit&amp;DYN_ARGS=TRUE&amp;VAR:ID1=B0LKSK&amp;VAR:RCODE=SALES&amp;VAR:SDATE=20071299&amp;VAR:FREQ=FISCAL_YEARLY&amp;VAR:RELITEM=RP&amp;VAR:CURRENCY=&amp;VAR:CURRSOURC","E=EXSHARE&amp;VAR:NATFREQ=ANNUAL&amp;VAR:RFIELD=FINALIZED&amp;VAR:DB_TYPE=&amp;VAR:UNITS=M&amp;window=popup&amp;width=450&amp;height=300&amp;START_MAXIMIZED=FALSE"}</definedName>
    <definedName name="_67__FDSAUDITLINK__" localSheetId="11" hidden="1">{"fdsup://IBCentral/FAT Viewer?action=UPDATE&amp;creator=factset&amp;DOC_NAME=fat:reuters_annual_source_window.fat&amp;display_string=Audit&amp;DYN_ARGS=TRUE&amp;VAR:ID1=B0LKSK&amp;VAR:RCODE=SALES&amp;VAR:SDATE=20071299&amp;VAR:FREQ=FISCAL_YEARLY&amp;VAR:RELITEM=RP&amp;VAR:CURRENCY=&amp;VAR:CURRSOURC","E=EXSHARE&amp;VAR:NATFREQ=ANNUAL&amp;VAR:RFIELD=FINALIZED&amp;VAR:DB_TYPE=&amp;VAR:UNITS=M&amp;window=popup&amp;width=450&amp;height=300&amp;START_MAXIMIZED=FALSE"}</definedName>
    <definedName name="_67__FDSAUDITLINK__" hidden="1">{"fdsup://IBCentral/FAT Viewer?action=UPDATE&amp;creator=factset&amp;DOC_NAME=fat:reuters_annual_source_window.fat&amp;display_string=Audit&amp;DYN_ARGS=TRUE&amp;VAR:ID1=B0LKSK&amp;VAR:RCODE=SALES&amp;VAR:SDATE=20071299&amp;VAR:FREQ=FISCAL_YEARLY&amp;VAR:RELITEM=RP&amp;VAR:CURRENCY=&amp;VAR:CURRSOURC","E=EXSHARE&amp;VAR:NATFREQ=ANNUAL&amp;VAR:RFIELD=FINALIZED&amp;VAR:DB_TYPE=&amp;VAR:UNITS=M&amp;window=popup&amp;width=450&amp;height=300&amp;START_MAXIMIZED=FALSE"}</definedName>
    <definedName name="_67__FDSAUDITLINK___1" localSheetId="4"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_1" localSheetId="11"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_1"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0__________123Graph_FCHART_2" hidden="1">#REF!</definedName>
    <definedName name="_670__FDSAUDITLINK__" localSheetId="4"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 localSheetId="1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_1" localSheetId="4"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_1" localSheetId="1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_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1__________123Graph_FCHART_3" hidden="1">#REF!</definedName>
    <definedName name="_671__FDSAUDITLINK__" localSheetId="4"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localSheetId="1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_1" localSheetId="4"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_1" localSheetId="1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_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2__________123Graph_FCHART_4" hidden="1">#REF!</definedName>
    <definedName name="_672__123Graph_ECHART_8" hidden="1">#REF!</definedName>
    <definedName name="_672__FDSAUDITLINK__" localSheetId="4"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localSheetId="1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_1" localSheetId="4"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_1" localSheetId="1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_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3__________123Graph_FCHART_6" hidden="1">#REF!</definedName>
    <definedName name="_673__FDSAUDITLINK__"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_1" localSheetId="4"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_1" localSheetId="1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4__________123Graph_FCHART_7" hidden="1">#REF!</definedName>
    <definedName name="_674__123Graph_XCHART_10" hidden="1">#REF!</definedName>
    <definedName name="_674__FDSAUDITLINK__" localSheetId="4"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 localSheetId="1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_1" localSheetId="4"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_1" localSheetId="1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_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5__________123Graph_FCHART_8" hidden="1">#REF!</definedName>
    <definedName name="_675__FDSAUDITLINK__" localSheetId="4"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 localSheetId="1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_1" localSheetId="4"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_1" localSheetId="1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_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6__________123Graph_XCHART_1" hidden="1">#REF!</definedName>
    <definedName name="_676__FDSAUDITLINK__" localSheetId="4"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 localSheetId="1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_1" localSheetId="4"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_1" localSheetId="1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_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7__________123Graph_XCHART_10" hidden="1">#REF!</definedName>
    <definedName name="_677__FDSAUDITLINK__" localSheetId="4"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 localSheetId="1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_1" localSheetId="4"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_1" localSheetId="1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_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8__________123Graph_XCHART_11" hidden="1">#REF!</definedName>
    <definedName name="_678__FDSAUDITLINK__" localSheetId="4"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 localSheetId="1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_1" localSheetId="4"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_1" localSheetId="1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_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9__________123Graph_XCHART_12" hidden="1">#REF!</definedName>
    <definedName name="_679__123Graph_FCHART_1" hidden="1">#REF!</definedName>
    <definedName name="_679__FDSAUDITLINK__" localSheetId="4"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localSheetId="1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_1" localSheetId="4"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_1" localSheetId="1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_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8_____________________123Graph_XCHART_18" hidden="1">#REF!</definedName>
    <definedName name="_68__________________123Graph_XCHART_17" hidden="1">#REF!</definedName>
    <definedName name="_68______123Graph_XCHART_16" hidden="1">#REF!</definedName>
    <definedName name="_68______123Graph_XCHART_17" hidden="1">#REF!</definedName>
    <definedName name="_68__123Graph_A_Chart_1A" hidden="1">#REF!</definedName>
    <definedName name="_68__123Graph_B_Chart_1A" hidden="1">#REF!</definedName>
    <definedName name="_68__123Graph_BCHART_11" hidden="1">#REF!</definedName>
    <definedName name="_68__123Graph_CCHART_6" hidden="1">#REF!</definedName>
    <definedName name="_68__123Graph_ECHART_16" hidden="1">#REF!</definedName>
    <definedName name="_68__123Graph_XCHART_17" hidden="1">#REF!</definedName>
    <definedName name="_68__FDSAUDITLINK__" localSheetId="4"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 localSheetId="15" hidden="1">{"fdsup://IBCentral/FAT Viewer?action=UPDATE&amp;creator=factset&amp;DOC_NAME=fat:reuters_annual_source_window.fat&amp;display_string=Audit&amp;DYN_ARGS=TRUE&amp;VAR:ID1=12686C10&amp;VAR:RCODE=SALES&amp;VAR:SDATE=20071299&amp;VAR:FREQ=FISCAL_YEARLY&amp;VAR:RELITEM=RP&amp;VAR:CURRENCY=&amp;VAR:CURRSOU","RCE=EXSHARE&amp;VAR:NATFREQ=ANNUAL&amp;VAR:RFIELD=FINALIZED&amp;VAR:DB_TYPE=&amp;VAR:UNITS=M&amp;window=popup&amp;width=450&amp;height=300&amp;START_MAXIMIZED=FALSE"}</definedName>
    <definedName name="_68__FDSAUDITLINK__" localSheetId="11" hidden="1">{"fdsup://IBCentral/FAT Viewer?action=UPDATE&amp;creator=factset&amp;DOC_NAME=fat:reuters_annual_source_window.fat&amp;display_string=Audit&amp;DYN_ARGS=TRUE&amp;VAR:ID1=12686C10&amp;VAR:RCODE=SALES&amp;VAR:SDATE=20071299&amp;VAR:FREQ=FISCAL_YEARLY&amp;VAR:RELITEM=RP&amp;VAR:CURRENCY=&amp;VAR:CURRSOU","RCE=EXSHARE&amp;VAR:NATFREQ=ANNUAL&amp;VAR:RFIELD=FINALIZED&amp;VAR:DB_TYPE=&amp;VAR:UNITS=M&amp;window=popup&amp;width=450&amp;height=300&amp;START_MAXIMIZED=FALSE"}</definedName>
    <definedName name="_68__FDSAUDITLINK__" hidden="1">{"fdsup://IBCentral/FAT Viewer?action=UPDATE&amp;creator=factset&amp;DOC_NAME=fat:reuters_annual_source_window.fat&amp;display_string=Audit&amp;DYN_ARGS=TRUE&amp;VAR:ID1=12686C10&amp;VAR:RCODE=SALES&amp;VAR:SDATE=20071299&amp;VAR:FREQ=FISCAL_YEARLY&amp;VAR:RELITEM=RP&amp;VAR:CURRENCY=&amp;VAR:CURRSOU","RCE=EXSHARE&amp;VAR:NATFREQ=ANNUAL&amp;VAR:RFIELD=FINALIZED&amp;VAR:DB_TYPE=&amp;VAR:UNITS=M&amp;window=popup&amp;width=450&amp;height=300&amp;START_MAXIMIZED=FALSE"}</definedName>
    <definedName name="_68__FDSAUDITLINK___1" localSheetId="4"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_1" localSheetId="11"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_1"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0SUP" localSheetId="19">#REF!</definedName>
    <definedName name="_68_0SUP">#REF!</definedName>
    <definedName name="_680__________123Graph_XCHART_13" hidden="1">#REF!</definedName>
    <definedName name="_680__123Graph_XCHART_11" hidden="1">#REF!</definedName>
    <definedName name="_680__FDSAUDITLINK__" localSheetId="4"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 localSheetId="1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_1" localSheetId="4"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_1" localSheetId="1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_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1__________123Graph_XCHART_14" hidden="1">#REF!</definedName>
    <definedName name="_681__FDSAUDITLINK__" localSheetId="4"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 localSheetId="11"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_1" localSheetId="4"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_1" localSheetId="11"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_1"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2__________123Graph_XCHART_15" hidden="1">#REF!</definedName>
    <definedName name="_682__FDSAUDITLINK__" localSheetId="4"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 localSheetId="1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_1" localSheetId="4"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_1" localSheetId="1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_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3__________123Graph_XCHART_16" hidden="1">#REF!</definedName>
    <definedName name="_683__FDSAUDITLINK__" localSheetId="4"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 localSheetId="1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_1" localSheetId="4"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_1" localSheetId="1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_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4__________123Graph_XCHART_17" hidden="1">#REF!</definedName>
    <definedName name="_684__FDSAUDITLINK__" localSheetId="4"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 localSheetId="11"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_1" localSheetId="4"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_1" localSheetId="11"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_1"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5__________123Graph_XCHART_18" hidden="1">#REF!</definedName>
    <definedName name="_685__FDSAUDITLINK__" localSheetId="4"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 localSheetId="1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_1" localSheetId="4"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_1" localSheetId="1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_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6__________123Graph_XCHART_2" hidden="1">#REF!</definedName>
    <definedName name="_686__123Graph_FCHART_2" hidden="1">#REF!</definedName>
    <definedName name="_686__123Graph_XCHART_12" hidden="1">#REF!</definedName>
    <definedName name="_686__FDSAUDITLINK__" localSheetId="4"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 localSheetId="1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_1" localSheetId="4"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_1" localSheetId="1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_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7__________123Graph_XCHART_3" hidden="1">#REF!</definedName>
    <definedName name="_687__FDSAUDITLINK__" localSheetId="4"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 localSheetId="11"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_1" localSheetId="4"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_1" localSheetId="11"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_1"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8__________123Graph_XCHART_4" hidden="1">#REF!</definedName>
    <definedName name="_688__FDSAUDITLINK__" localSheetId="4"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 localSheetId="1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_1" localSheetId="4"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_1" localSheetId="1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_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9__________123Graph_XCHART_5" hidden="1">#REF!</definedName>
    <definedName name="_689__FDSAUDITLINK__" localSheetId="4"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 localSheetId="1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_1" localSheetId="4"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_1" localSheetId="1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_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9_____________________123Graph_XCHART_2" hidden="1">#REF!</definedName>
    <definedName name="_69__________________123Graph_XCHART_18" hidden="1">#REF!</definedName>
    <definedName name="_69______123Graph_XCHART_17" hidden="1">#REF!</definedName>
    <definedName name="_69______123Graph_XCHART_18" hidden="1">#REF!</definedName>
    <definedName name="_69__123Graph_AChart_1" hidden="1">#REF!</definedName>
    <definedName name="_69__123Graph_BCHART_8" hidden="1">#REF!</definedName>
    <definedName name="_69__123Graph_C_Chart_1A" hidden="1">#REF!</definedName>
    <definedName name="_69__123Graph_ECHART_17" hidden="1">#REF!</definedName>
    <definedName name="_69__123Graph_XCHART_18" hidden="1">#REF!</definedName>
    <definedName name="_69__FDSAUDITLINK__" localSheetId="4"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 localSheetId="11"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_1" localSheetId="4"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_1" localSheetId="11"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_1"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0__________123Graph_XCHART_6" hidden="1">#REF!</definedName>
    <definedName name="_690__FDSAUDITLINK__" localSheetId="4"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 localSheetId="1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_1" localSheetId="4"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_1" localSheetId="1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_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1__________123Graph_XCHART_7" hidden="1">#REF!</definedName>
    <definedName name="_691__FDSAUDITLINK__" localSheetId="4"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 localSheetId="1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_1" localSheetId="4"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_1" localSheetId="1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_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2__________123Graph_XCHART_8" hidden="1">#REF!</definedName>
    <definedName name="_692__123Graph_XCHART_13" hidden="1">#REF!</definedName>
    <definedName name="_692__FDSAUDITLINK__" localSheetId="4"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 localSheetId="11"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_1" localSheetId="4"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_1" localSheetId="11"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_1"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3____________123Graph_ACHART_1" hidden="1">#REF!</definedName>
    <definedName name="_693__________123Graph_XCHART_9" hidden="1">#REF!</definedName>
    <definedName name="_693__123Graph_FCHART_3" hidden="1">#REF!</definedName>
    <definedName name="_693__FDSAUDITLINK__" localSheetId="4"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 localSheetId="11"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_1" localSheetId="4"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_1" localSheetId="11"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_1"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4____________123Graph_ACHART_10" hidden="1">#REF!</definedName>
    <definedName name="_694_________123Graph_ACHART_1" hidden="1">#REF!</definedName>
    <definedName name="_694__FDSAUDITLINK__" localSheetId="4"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 localSheetId="11"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_1" localSheetId="4"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_1" localSheetId="11"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_1"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5____________123Graph_ACHART_11" hidden="1">#REF!</definedName>
    <definedName name="_695_________123Graph_ACHART_10" hidden="1">#REF!</definedName>
    <definedName name="_695__FDSAUDITLINK__" localSheetId="4"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 localSheetId="11"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_1" localSheetId="4"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_1" localSheetId="11"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_1"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6____________123Graph_ACHART_12" hidden="1">#REF!</definedName>
    <definedName name="_696_________123Graph_ACHART_11" hidden="1">#REF!</definedName>
    <definedName name="_696__FDSAUDITLINK__" localSheetId="4"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 localSheetId="11"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_1" localSheetId="4"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_1" localSheetId="11"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_1"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7____________123Graph_ACHART_13" hidden="1">#REF!</definedName>
    <definedName name="_697_________123Graph_ACHART_12" hidden="1">#REF!</definedName>
    <definedName name="_697__FDSAUDITLINK__" localSheetId="4"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 localSheetId="11"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_1" localSheetId="4"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_1" localSheetId="11"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_1"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8____________123Graph_ACHART_14" hidden="1">#REF!</definedName>
    <definedName name="_698_________123Graph_ACHART_13" hidden="1">#REF!</definedName>
    <definedName name="_698__123Graph_XCHART_14" hidden="1">#REF!</definedName>
    <definedName name="_698__FDSAUDITLINK__" localSheetId="4"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 localSheetId="11"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_1" localSheetId="4"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_1" localSheetId="11"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_1"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9____________123Graph_ACHART_15" hidden="1">#REF!</definedName>
    <definedName name="_699_________123Graph_ACHART_14" hidden="1">#REF!</definedName>
    <definedName name="_699__FDSAUDITLINK__" localSheetId="4"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 localSheetId="11"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_1" localSheetId="4"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_1" localSheetId="11"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_1"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7_____________________123Graph_ACHART_15" hidden="1">#REF!</definedName>
    <definedName name="_7__________________123Graph_ACHART_15" hidden="1">#REF!</definedName>
    <definedName name="_7______123Graph_ACHART_14" hidden="1">#REF!</definedName>
    <definedName name="_7______123Graph_ACHART_15" hidden="1">#REF!</definedName>
    <definedName name="_7____123Graph_LBL_ACHART_2" hidden="1">#REF!</definedName>
    <definedName name="_7____123Graph_LBL_BCHART_1" hidden="1">#REF!</definedName>
    <definedName name="_7___123Graph_BCHART_4" hidden="1">#REF!</definedName>
    <definedName name="_7__123Graph_ACHART_1" localSheetId="19" hidden="1">#REF!</definedName>
    <definedName name="_7__123Graph_ACHART_1" hidden="1">#REF!</definedName>
    <definedName name="_7__123Graph_ACHART_15" hidden="1">#REF!</definedName>
    <definedName name="_7__123Graph_ACHART_20" hidden="1">#REF!</definedName>
    <definedName name="_7__123Graph_ACHART_30" localSheetId="4" hidden="1">#REF!</definedName>
    <definedName name="_7__123Graph_ACHART_30" localSheetId="15" hidden="1">#REF!</definedName>
    <definedName name="_7__123Graph_ACHART_30" hidden="1">#REF!</definedName>
    <definedName name="_7__123Graph_ACHART_4" hidden="1">#REF!</definedName>
    <definedName name="_7__123Graph_ACHART_5" hidden="1">#REF!</definedName>
    <definedName name="_7__123Graph_AWAGES_BY_B_U" hidden="1">#REF!</definedName>
    <definedName name="_7__123Graph_BCHART_1" hidden="1">#REF!</definedName>
    <definedName name="_7__123Graph_BCHART_2" localSheetId="19" hidden="1">#REF!</definedName>
    <definedName name="_7__123Graph_BCHART_2" hidden="1">#REF!</definedName>
    <definedName name="_7__123Graph_BCHART_3" hidden="1">#REF!</definedName>
    <definedName name="_7__123Graph_BCHART_4" hidden="1">#REF!</definedName>
    <definedName name="_7__123Graph_BCONTRACT_BY_B_U" hidden="1">#REF!</definedName>
    <definedName name="_7__123Graph_CCHART_1" hidden="1">#REF!</definedName>
    <definedName name="_7__123Graph_CCHART_15" localSheetId="4" hidden="1">#REF!</definedName>
    <definedName name="_7__123Graph_CCHART_15" localSheetId="15" hidden="1">#REF!</definedName>
    <definedName name="_7__123Graph_CCHART_15" hidden="1">#REF!</definedName>
    <definedName name="_7__123Graph_CGRAFICO_20" hidden="1">#REF!</definedName>
    <definedName name="_7__123Graph_LBL_ACHART_1">#REF!</definedName>
    <definedName name="_7__123Graph_LBL_ACHART_3" hidden="1">#REF!</definedName>
    <definedName name="_7__123Graph_LBL_BCHART_3" localSheetId="19" hidden="1">#REF!</definedName>
    <definedName name="_7__123Graph_LBL_BCHART_3" hidden="1">#REF!</definedName>
    <definedName name="_7__123Graph_LBL_ECHART_1" hidden="1">#REF!</definedName>
    <definedName name="_7__123Graph_XChart_13C" hidden="1">#REF!</definedName>
    <definedName name="_7__123Graph_XCHART_3" hidden="1">#REF!</definedName>
    <definedName name="_7__FDSAUDITLINK__" localSheetId="2"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localSheetId="19"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localSheetId="4"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localSheetId="15"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localSheetId="11"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_1" localSheetId="4"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_FDSAUDITLINK___1" localSheetId="11"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_FDSAUDITLINK___1"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0_S" hidden="1">#REF!</definedName>
    <definedName name="_7_0SUP" localSheetId="19">#REF!</definedName>
    <definedName name="_7_0SUP">#REF!</definedName>
    <definedName name="_7_3__1_WEBI_DataGrid" hidden="1">#REF!</definedName>
    <definedName name="_70">#REF!</definedName>
    <definedName name="_70_____________________123Graph_XCHART_3" hidden="1">#REF!</definedName>
    <definedName name="_70__________________123Graph_XCHART_2" hidden="1">#REF!</definedName>
    <definedName name="_70______123Graph_XCHART_18" hidden="1">#REF!</definedName>
    <definedName name="_70______123Graph_XCHART_2" hidden="1">#REF!</definedName>
    <definedName name="_70__123Graph_AChart_2" hidden="1">#REF!</definedName>
    <definedName name="_70__123Graph_BCHART_9" hidden="1">#REF!</definedName>
    <definedName name="_70__123Graph_CCHART_7" hidden="1">#REF!</definedName>
    <definedName name="_70__123Graph_CGRAFICO_20" hidden="1">#REF!</definedName>
    <definedName name="_70__123Graph_D_Chart_1A" hidden="1">#REF!</definedName>
    <definedName name="_70__123Graph_ECHART_18" hidden="1">#REF!</definedName>
    <definedName name="_70__123Graph_XCHART_2" hidden="1">#REF!</definedName>
    <definedName name="_70__FDSAUDITLINK__" localSheetId="4"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 localSheetId="11"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_1" localSheetId="4"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_1" localSheetId="11"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_1"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0SUP" localSheetId="19">#REF!</definedName>
    <definedName name="_70_0SUP">#REF!</definedName>
    <definedName name="_700____________123Graph_ACHART_16" hidden="1">#REF!</definedName>
    <definedName name="_700_________123Graph_ACHART_15" hidden="1">#REF!</definedName>
    <definedName name="_700__123Graph_FCHART_4" hidden="1">#REF!</definedName>
    <definedName name="_700__FDSAUDITLINK__" localSheetId="4"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 localSheetId="11"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_1" localSheetId="4"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_1" localSheetId="11"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_1"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1____________123Graph_ACHART_17" hidden="1">#REF!</definedName>
    <definedName name="_701_________123Graph_ACHART_16" hidden="1">#REF!</definedName>
    <definedName name="_701__FDSAUDITLINK__" localSheetId="4"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 localSheetId="11"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_1" localSheetId="4"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_1" localSheetId="11"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_1"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2____________123Graph_ACHART_18" hidden="1">#REF!</definedName>
    <definedName name="_702_________123Graph_ACHART_17" hidden="1">#REF!</definedName>
    <definedName name="_702__FDSAUDITLINK__" localSheetId="4"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 localSheetId="11"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_1" localSheetId="4"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_1" localSheetId="11"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_1"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3____________123Graph_ACHART_2" hidden="1">#REF!</definedName>
    <definedName name="_703_________123Graph_ACHART_18" hidden="1">#REF!</definedName>
    <definedName name="_703__FDSAUDITLINK__" localSheetId="4"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 localSheetId="11"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_1" localSheetId="4"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_1" localSheetId="11"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_1"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4____________123Graph_ACHART_3" hidden="1">#REF!</definedName>
    <definedName name="_704_________123Graph_ACHART_2" hidden="1">#REF!</definedName>
    <definedName name="_704__123Graph_XCHART_15" hidden="1">#REF!</definedName>
    <definedName name="_704__FDSAUDITLINK__" localSheetId="4"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 localSheetId="11"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_1" localSheetId="4"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_1" localSheetId="11"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_1"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5____________123Graph_ACHART_4" hidden="1">#REF!</definedName>
    <definedName name="_705_________123Graph_ACHART_3" hidden="1">#REF!</definedName>
    <definedName name="_705__FDSAUDITLINK__" localSheetId="4"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 localSheetId="11"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_1" localSheetId="4"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_1" localSheetId="11"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_1"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6____________123Graph_ACHART_5" hidden="1">#REF!</definedName>
    <definedName name="_706_________123Graph_ACHART_4" hidden="1">#REF!</definedName>
    <definedName name="_706__FDSAUDITLINK__" localSheetId="4"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 localSheetId="11"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_1" localSheetId="4"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_1" localSheetId="11"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_1"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7____________123Graph_ACHART_6" hidden="1">#REF!</definedName>
    <definedName name="_707_________123Graph_ACHART_5" hidden="1">#REF!</definedName>
    <definedName name="_707__123Graph_FCHART_6" hidden="1">#REF!</definedName>
    <definedName name="_707__FDSAUDITLINK__" localSheetId="4"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 localSheetId="11"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_1" localSheetId="4"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_1" localSheetId="11"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_1"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8____________123Graph_ACHART_7" hidden="1">#REF!</definedName>
    <definedName name="_708_________123Graph_ACHART_6" hidden="1">#REF!</definedName>
    <definedName name="_708__FDSAUDITLINK__" localSheetId="4"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 localSheetId="11"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_1" localSheetId="4"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_1" localSheetId="11"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_1"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9____________123Graph_ACHART_8" hidden="1">#REF!</definedName>
    <definedName name="_709_________123Graph_ACHART_7" hidden="1">#REF!</definedName>
    <definedName name="_709__FDSAUDITLINK__" localSheetId="4"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 localSheetId="11"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_1" localSheetId="4"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_1" localSheetId="11"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_1"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1_____________________123Graph_XCHART_4" hidden="1">#REF!</definedName>
    <definedName name="_71__________________123Graph_XCHART_3" hidden="1">#REF!</definedName>
    <definedName name="_71______123Graph_XCHART_2" hidden="1">#REF!</definedName>
    <definedName name="_71______123Graph_XCHART_3" hidden="1">#REF!</definedName>
    <definedName name="_71__123Graph_AChart_3" hidden="1">#REF!</definedName>
    <definedName name="_71__123Graph_E_Chart_1A" hidden="1">#REF!</definedName>
    <definedName name="_71__123Graph_ECHART_4" hidden="1">#REF!</definedName>
    <definedName name="_71__123Graph_LBL_ACHART_3" hidden="1">#REF!</definedName>
    <definedName name="_71__123Graph_XCHART_1" hidden="1">#REF!</definedName>
    <definedName name="_71__123Graph_XCHART_3" hidden="1">#REF!</definedName>
    <definedName name="_71__FDSAUDITLINK__" localSheetId="4"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 localSheetId="11"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_1" localSheetId="4"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_1" localSheetId="11"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_1"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0____________123Graph_ACHART_9" hidden="1">#REF!</definedName>
    <definedName name="_710_________123Graph_ACHART_8" hidden="1">#REF!</definedName>
    <definedName name="_710__123Graph_XCHART_16" hidden="1">#REF!</definedName>
    <definedName name="_710__FDSAUDITLINK__" localSheetId="4"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 localSheetId="11"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_1" localSheetId="4"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_1" localSheetId="11"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_1"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1____________123Graph_BCHART_1" hidden="1">#REF!</definedName>
    <definedName name="_711_________123Graph_ACHART_9" hidden="1">#REF!</definedName>
    <definedName name="_711__FDSAUDITLINK__" localSheetId="4"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 localSheetId="11"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_1" localSheetId="4"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_1" localSheetId="11"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_1"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2____________123Graph_BCHART_17" hidden="1">#REF!</definedName>
    <definedName name="_712_________123Graph_BCHART_1" hidden="1">#REF!</definedName>
    <definedName name="_712__FDSAUDITLINK__" localSheetId="4"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 localSheetId="1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_1" localSheetId="4"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_1" localSheetId="1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_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3____________123Graph_BCHART_18" hidden="1">#REF!</definedName>
    <definedName name="_713_________123Graph_BCHART_17" hidden="1">#REF!</definedName>
    <definedName name="_713__FDSAUDITLINK__" localSheetId="4"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 localSheetId="1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_1" localSheetId="4"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_1" localSheetId="1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_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4____________123Graph_BCHART_2" hidden="1">#REF!</definedName>
    <definedName name="_714_________123Graph_BCHART_18" hidden="1">#REF!</definedName>
    <definedName name="_714__123Graph_FCHART_7" hidden="1">#REF!</definedName>
    <definedName name="_714__FDSAUDITLINK__" localSheetId="4"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 localSheetId="1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_1" localSheetId="4"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_1" localSheetId="1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_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5____________123Graph_BCHART_3" hidden="1">#REF!</definedName>
    <definedName name="_715_________123Graph_BCHART_2" hidden="1">#REF!</definedName>
    <definedName name="_715__FDSAUDITLINK__" localSheetId="4"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 localSheetId="1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_1" localSheetId="4"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_1" localSheetId="1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_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6____________123Graph_BCHART_4" hidden="1">#REF!</definedName>
    <definedName name="_716_________123Graph_BCHART_3" hidden="1">#REF!</definedName>
    <definedName name="_716__123Graph_XCHART_17" hidden="1">#REF!</definedName>
    <definedName name="_716__FDSAUDITLINK__" localSheetId="4"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 localSheetId="1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_1" localSheetId="4"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_1" localSheetId="1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_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7____________123Graph_BCHART_5" hidden="1">#REF!</definedName>
    <definedName name="_717_________123Graph_BCHART_4" hidden="1">#REF!</definedName>
    <definedName name="_717__FDSAUDITLINK__" localSheetId="4"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 localSheetId="11"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_1" localSheetId="4"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_1" localSheetId="11"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_1"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8____________123Graph_BCHART_6" hidden="1">#REF!</definedName>
    <definedName name="_718_________123Graph_BCHART_5" hidden="1">#REF!</definedName>
    <definedName name="_718__FDSAUDITLINK__" localSheetId="4"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 localSheetId="11"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_1" localSheetId="4"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_1" localSheetId="11"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_1"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9____________123Graph_BCHART_7" hidden="1">#REF!</definedName>
    <definedName name="_719_________123Graph_BCHART_6" hidden="1">#REF!</definedName>
    <definedName name="_719__FDSAUDITLINK__" localSheetId="4"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 localSheetId="11"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_1" localSheetId="4"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_1" localSheetId="11"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_1"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2_____________________123Graph_XCHART_5" hidden="1">#REF!</definedName>
    <definedName name="_72__________________123Graph_XCHART_4" hidden="1">#REF!</definedName>
    <definedName name="_72______123Graph_XCHART_3" hidden="1">#REF!</definedName>
    <definedName name="_72______123Graph_XCHART_4" hidden="1">#REF!</definedName>
    <definedName name="_72__123Graph_AChart_4" hidden="1">#REF!</definedName>
    <definedName name="_72__123Graph_CCHART_8" hidden="1">#REF!</definedName>
    <definedName name="_72__123Graph_DCHART_1" hidden="1">#REF!</definedName>
    <definedName name="_72__123Graph_ECHART_6" hidden="1">#REF!</definedName>
    <definedName name="_72__123Graph_F_Chart_1A" hidden="1">#REF!</definedName>
    <definedName name="_72__123Graph_XCHART_10" hidden="1">#REF!</definedName>
    <definedName name="_72__123Graph_XCHART_4" hidden="1">#REF!</definedName>
    <definedName name="_72__FDSAUDITLINK__" localSheetId="4"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 localSheetId="11"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_1" localSheetId="4"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_1" localSheetId="11"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_1"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0SUP" localSheetId="19">#REF!</definedName>
    <definedName name="_72_0SUP">#REF!</definedName>
    <definedName name="_720____________123Graph_BCHART_8" hidden="1">#REF!</definedName>
    <definedName name="_720_________123Graph_BCHART_7" hidden="1">#REF!</definedName>
    <definedName name="_720__FDSAUDITLINK__" localSheetId="4"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 localSheetId="11"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_1" localSheetId="4"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_1" localSheetId="11"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_1"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1____________123Graph_CCHART_1" hidden="1">#REF!</definedName>
    <definedName name="_721_________123Graph_BCHART_8" hidden="1">#REF!</definedName>
    <definedName name="_721__123Graph_FCHART_8" hidden="1">#REF!</definedName>
    <definedName name="_721__FDSAUDITLINK__" localSheetId="4"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 localSheetId="11"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_1" localSheetId="4"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_1" localSheetId="11"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_1"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2____________123Graph_CCHART_2" hidden="1">#REF!</definedName>
    <definedName name="_722_________123Graph_CCHART_1" hidden="1">#REF!</definedName>
    <definedName name="_722__123Graph_XCHART_18" hidden="1">#REF!</definedName>
    <definedName name="_722__FDSAUDITLINK__" localSheetId="4"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localSheetId="11"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_1" localSheetId="4"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_1" localSheetId="11"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_1"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3____________123Graph_CCHART_3" hidden="1">#REF!</definedName>
    <definedName name="_723_________123Graph_CCHART_2" hidden="1">#REF!</definedName>
    <definedName name="_723__FDSAUDITLINK__" localSheetId="4"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 localSheetId="11"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_1" localSheetId="4"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_1" localSheetId="11"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_1"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4____________123Graph_CCHART_4" hidden="1">#REF!</definedName>
    <definedName name="_724_________123Graph_CCHART_3" hidden="1">#REF!</definedName>
    <definedName name="_724__FDSAUDITLINK__" localSheetId="4"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 localSheetId="11"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_1" localSheetId="4"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_1" localSheetId="11"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_1"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5____________123Graph_CCHART_5" hidden="1">#REF!</definedName>
    <definedName name="_725_________123Graph_CCHART_4" hidden="1">#REF!</definedName>
    <definedName name="_725__FDSAUDITLINK__" localSheetId="4"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 localSheetId="11"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_1" localSheetId="4"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_1" localSheetId="11"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_1"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6____________123Graph_CCHART_6" hidden="1">#REF!</definedName>
    <definedName name="_726_________123Graph_CCHART_5" hidden="1">#REF!</definedName>
    <definedName name="_726__FDSAUDITLINK__" localSheetId="4"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 localSheetId="11"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_1" localSheetId="4"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_1" localSheetId="11"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_1"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7____________123Graph_CCHART_7" hidden="1">#REF!</definedName>
    <definedName name="_727_________123Graph_CCHART_6" hidden="1">#REF!</definedName>
    <definedName name="_727__FDSAUDITLINK__" localSheetId="4"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 localSheetId="1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_1" localSheetId="4"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_1" localSheetId="1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_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8____________123Graph_CCHART_8" hidden="1">#REF!</definedName>
    <definedName name="_728_________123Graph_CCHART_7" hidden="1">#REF!</definedName>
    <definedName name="_728__123Graph_XCHART_1" hidden="1">#REF!</definedName>
    <definedName name="_728__123Graph_XCHART_2" hidden="1">#REF!</definedName>
    <definedName name="_728__FDSAUDITLINK__" localSheetId="4"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 localSheetId="1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_1" localSheetId="4"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_1" localSheetId="1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_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9____________123Graph_DCHART_1" hidden="1">#REF!</definedName>
    <definedName name="_729_________123Graph_CCHART_8" hidden="1">#REF!</definedName>
    <definedName name="_729__FDSAUDITLINK__"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_1"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_1"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3_____________________123Graph_XCHART_6" hidden="1">#REF!</definedName>
    <definedName name="_73__________________123Graph_XCHART_5" hidden="1">#REF!</definedName>
    <definedName name="_73______123Graph_XCHART_4" hidden="1">#REF!</definedName>
    <definedName name="_73______123Graph_XCHART_5" hidden="1">#REF!</definedName>
    <definedName name="_73__123Graph_A_Chart_1A" hidden="1">#REF!</definedName>
    <definedName name="_73__123Graph_AChart_5" hidden="1">#REF!</definedName>
    <definedName name="_73__123Graph_ECHART_7" hidden="1">#REF!</definedName>
    <definedName name="_73__123Graph_X_Chart_1A" hidden="1">#REF!</definedName>
    <definedName name="_73__123Graph_XCHART_11" hidden="1">#REF!</definedName>
    <definedName name="_73__123Graph_XCHART_5" hidden="1">#REF!</definedName>
    <definedName name="_73__FDSAUDITLINK__" localSheetId="4"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 localSheetId="11"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_1" localSheetId="4"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_1" localSheetId="11"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_1"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0____________123Graph_DCHART_2" hidden="1">#REF!</definedName>
    <definedName name="_730_________123Graph_DCHART_1" hidden="1">#REF!</definedName>
    <definedName name="_730__FDSAUDITLINK__" localSheetId="4"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 localSheetId="1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_1" localSheetId="4"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_1" localSheetId="1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_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1____________123Graph_DCHART_3" hidden="1">#REF!</definedName>
    <definedName name="_731_________123Graph_DCHART_2" hidden="1">#REF!</definedName>
    <definedName name="_731__FDSAUDITLINK__" localSheetId="4"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 localSheetId="11"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_1" localSheetId="4"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_1" localSheetId="11"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_1"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2_________123Graph_DCHART_3" hidden="1">#REF!</definedName>
    <definedName name="_732__FDSAUDITLINK__" localSheetId="4"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 localSheetId="11"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_1" localSheetId="4"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_1" localSheetId="11"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_1"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3____________123Graph_DCHART_5" hidden="1">#REF!</definedName>
    <definedName name="_733_________123Graph_DCHART_4" hidden="1">#REF!</definedName>
    <definedName name="_733__FDSAUDITLINK__" localSheetId="4"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 localSheetId="11"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_1" localSheetId="4"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_1" localSheetId="11"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_1"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4____________123Graph_DCHART_6" hidden="1">#REF!</definedName>
    <definedName name="_734_________123Graph_DCHART_5" hidden="1">#REF!</definedName>
    <definedName name="_734__123Graph_XCHART_3" hidden="1">#REF!</definedName>
    <definedName name="_734__FDSAUDITLINK__" localSheetId="4"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 localSheetId="11"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_1" localSheetId="4"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_1" localSheetId="11"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_1"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5____________123Graph_DCHART_7" hidden="1">#REF!</definedName>
    <definedName name="_735_________123Graph_DCHART_6" hidden="1">#REF!</definedName>
    <definedName name="_735__123Graph_XCHART_10" hidden="1">#REF!</definedName>
    <definedName name="_735__FDSAUDITLINK__" localSheetId="4"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 localSheetId="11"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_1" localSheetId="4"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_1" localSheetId="11"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_1"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6____________123Graph_DCHART_8" hidden="1">#REF!</definedName>
    <definedName name="_736_________123Graph_DCHART_7" hidden="1">#REF!</definedName>
    <definedName name="_736__FDSAUDITLINK__" localSheetId="4"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 localSheetId="1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_1" localSheetId="4"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_1" localSheetId="1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_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7____________123Graph_ECHART_1" hidden="1">#REF!</definedName>
    <definedName name="_737_________123Graph_DCHART_8" hidden="1">#REF!</definedName>
    <definedName name="_737__FDSAUDITLINK__" localSheetId="4"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 localSheetId="11"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_1" localSheetId="4"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_1" localSheetId="11"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_1"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8____________123Graph_ECHART_2" hidden="1">#REF!</definedName>
    <definedName name="_738_________123Graph_ECHART_1" hidden="1">#REF!</definedName>
    <definedName name="_738__FDSAUDITLINK__" localSheetId="4"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 localSheetId="11"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_1" localSheetId="4"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_1" localSheetId="11"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_1"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9____________123Graph_ECHART_3" hidden="1">#REF!</definedName>
    <definedName name="_739_________123Graph_ECHART_2" hidden="1">#REF!</definedName>
    <definedName name="_739__FDSAUDITLINK__" localSheetId="4"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 localSheetId="11"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_1" localSheetId="4"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_1" localSheetId="11"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_1"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4_____________________123Graph_XCHART_7" hidden="1">#REF!</definedName>
    <definedName name="_74__________________123Graph_XCHART_6" hidden="1">#REF!</definedName>
    <definedName name="_74______123Graph_XCHART_5" hidden="1">#REF!</definedName>
    <definedName name="_74______123Graph_XCHART_6" hidden="1">#REF!</definedName>
    <definedName name="_74__123Graph_AChart_1" hidden="1">#REF!</definedName>
    <definedName name="_74__123Graph_AChart_6" hidden="1">#REF!</definedName>
    <definedName name="_74__123Graph_DCHART_1" hidden="1">#REF!</definedName>
    <definedName name="_74__123Graph_ECHART_8" hidden="1">#REF!</definedName>
    <definedName name="_74__123Graph_XChart_1" hidden="1">#REF!</definedName>
    <definedName name="_74__123Graph_XCHART_6" hidden="1">#REF!</definedName>
    <definedName name="_74__123Graph_XCHART_8" hidden="1">#REF!</definedName>
    <definedName name="_74__FDSAUDITLINK__" localSheetId="4"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 localSheetId="11"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_1" localSheetId="4"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_1" localSheetId="11"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_1"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0SUP" localSheetId="19">#REF!</definedName>
    <definedName name="_74_0SUP">#REF!</definedName>
    <definedName name="_740____________123Graph_ECHART_4" hidden="1">#REF!</definedName>
    <definedName name="_740_________123Graph_ECHART_3" hidden="1">#REF!</definedName>
    <definedName name="_740__123Graph_XCHART_4" hidden="1">#REF!</definedName>
    <definedName name="_740__FDSAUDITLINK__" localSheetId="4"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 localSheetId="11"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_1" localSheetId="4"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_1" localSheetId="11"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_1"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1____________123Graph_ECHART_5" hidden="1">#REF!</definedName>
    <definedName name="_741_________123Graph_ECHART_4" hidden="1">#REF!</definedName>
    <definedName name="_741__FDSAUDITLINK__" localSheetId="4"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 localSheetId="11"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_1" localSheetId="4"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_1" localSheetId="11"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_1"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2____________123Graph_ECHART_6" hidden="1">#REF!</definedName>
    <definedName name="_742_________123Graph_ECHART_5" hidden="1">#REF!</definedName>
    <definedName name="_742__123Graph_XCHART_11" hidden="1">#REF!</definedName>
    <definedName name="_742__FDSAUDITLINK__" localSheetId="4"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 localSheetId="11"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_1" localSheetId="4"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_1" localSheetId="11"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_1"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3____________123Graph_ECHART_7" hidden="1">#REF!</definedName>
    <definedName name="_743_________123Graph_ECHART_6" hidden="1">#REF!</definedName>
    <definedName name="_743__FDSAUDITLINK__" localSheetId="4"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 localSheetId="11"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_1" localSheetId="4"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_1" localSheetId="11"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_1"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4____________123Graph_ECHART_8" hidden="1">#REF!</definedName>
    <definedName name="_744_________123Graph_ECHART_7" hidden="1">#REF!</definedName>
    <definedName name="_744__FDSAUDITLINK__" localSheetId="4"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 localSheetId="11"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_1" localSheetId="4"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_1" localSheetId="11"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_1"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5____________123Graph_FCHART_1" hidden="1">#REF!</definedName>
    <definedName name="_745_________123Graph_ECHART_8" hidden="1">#REF!</definedName>
    <definedName name="_745__FDSAUDITLINK__" localSheetId="4"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 localSheetId="11"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_1" localSheetId="4"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_1" localSheetId="11"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_1"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6____________123Graph_FCHART_2" hidden="1">#REF!</definedName>
    <definedName name="_746_________123Graph_FCHART_1" hidden="1">#REF!</definedName>
    <definedName name="_746__123Graph_XCHART_5" hidden="1">#REF!</definedName>
    <definedName name="_746__FDSAUDITLINK__" localSheetId="4"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 localSheetId="11"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_1" localSheetId="4"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_1" localSheetId="11"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_1"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7____________123Graph_FCHART_3" hidden="1">#REF!</definedName>
    <definedName name="_747_________123Graph_FCHART_2" hidden="1">#REF!</definedName>
    <definedName name="_747__FDSAUDITLINK__" localSheetId="4"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 localSheetId="11"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_1" localSheetId="4"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_1" localSheetId="11"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_1"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8____________123Graph_FCHART_4" hidden="1">#REF!</definedName>
    <definedName name="_748_________123Graph_FCHART_3" hidden="1">#REF!</definedName>
    <definedName name="_748__FDSAUDITLINK__" localSheetId="4"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 localSheetId="11"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_1" localSheetId="4"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_1" localSheetId="11"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_1"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9____________123Graph_FCHART_6" hidden="1">#REF!</definedName>
    <definedName name="_749_________123Graph_FCHART_4" hidden="1">#REF!</definedName>
    <definedName name="_749__123Graph_XCHART_12" hidden="1">#REF!</definedName>
    <definedName name="_749__FDSAUDITLINK__" localSheetId="4"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 localSheetId="11"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_1" localSheetId="4"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_1" localSheetId="11"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_1"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5">#REF!</definedName>
    <definedName name="_75_____________________123Graph_XCHART_8" hidden="1">#REF!</definedName>
    <definedName name="_75__________________123Graph_XCHART_7" hidden="1">#REF!</definedName>
    <definedName name="_75______123Graph_XCHART_6" hidden="1">#REF!</definedName>
    <definedName name="_75______123Graph_XCHART_7" hidden="1">#REF!</definedName>
    <definedName name="_75__123Graph_AChart_2" hidden="1">#REF!</definedName>
    <definedName name="_75__123Graph_B_Chart_1A" hidden="1">#REF!</definedName>
    <definedName name="_75__123Graph_ECHART_9" hidden="1">#REF!</definedName>
    <definedName name="_75__123Graph_XChart_2" hidden="1">#REF!</definedName>
    <definedName name="_75__123Graph_XCHART_7" hidden="1">#REF!</definedName>
    <definedName name="_75__123Graph_XCHART_9" hidden="1">#REF!</definedName>
    <definedName name="_75__FDSAUDITLINK__" localSheetId="4"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 localSheetId="11"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_1" localSheetId="4"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_1" localSheetId="11"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_1"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0____________123Graph_FCHART_7" hidden="1">#REF!</definedName>
    <definedName name="_750_________123Graph_FCHART_6" hidden="1">#REF!</definedName>
    <definedName name="_750__FDSAUDITLINK__" localSheetId="4"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 localSheetId="11"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_1" localSheetId="4"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_1" localSheetId="11"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_1"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1____________123Graph_FCHART_8" hidden="1">#REF!</definedName>
    <definedName name="_751_________123Graph_FCHART_7" hidden="1">#REF!</definedName>
    <definedName name="_751__FDSAUDITLINK__" localSheetId="4"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 localSheetId="11"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_1" localSheetId="4"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_1" localSheetId="11"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_1"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2____________123Graph_XCHART_1" hidden="1">#REF!</definedName>
    <definedName name="_752_________123Graph_FCHART_8" hidden="1">#REF!</definedName>
    <definedName name="_752__123Graph_XCHART_6" hidden="1">#REF!</definedName>
    <definedName name="_752__FDSAUDITLINK__" localSheetId="4"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 localSheetId="11"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_1" localSheetId="4"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_1" localSheetId="11"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_1"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3____________123Graph_XCHART_10" hidden="1">#REF!</definedName>
    <definedName name="_753_________123Graph_XCHART_1" hidden="1">#REF!</definedName>
    <definedName name="_753__FDSAUDITLINK__" localSheetId="4"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 localSheetId="11"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_1" localSheetId="4"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_1" localSheetId="11"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_1"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4____________123Graph_XCHART_11" hidden="1">#REF!</definedName>
    <definedName name="_754_________123Graph_XCHART_10" hidden="1">#REF!</definedName>
    <definedName name="_754__FDSAUDITLINK__" localSheetId="4"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 localSheetId="11"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_1" localSheetId="4"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_1" localSheetId="11"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_1"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5____________123Graph_XCHART_12" hidden="1">#REF!</definedName>
    <definedName name="_755_________123Graph_XCHART_11" hidden="1">#REF!</definedName>
    <definedName name="_755__FDSAUDITLINK__" localSheetId="4"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 localSheetId="11"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_1" localSheetId="4"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_1" localSheetId="11"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_1"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6____________123Graph_XCHART_13" hidden="1">#REF!</definedName>
    <definedName name="_756_________123Graph_XCHART_12" hidden="1">#REF!</definedName>
    <definedName name="_756__123Graph_XCHART_13" hidden="1">#REF!</definedName>
    <definedName name="_756__FDSAUDITLINK__" localSheetId="4"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 localSheetId="11"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_1" localSheetId="4"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_1" localSheetId="11"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_1"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7____________123Graph_XCHART_14" hidden="1">#REF!</definedName>
    <definedName name="_757_________123Graph_XCHART_13" hidden="1">#REF!</definedName>
    <definedName name="_757__FDSAUDITLINK__" localSheetId="4"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 localSheetId="11"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_1" localSheetId="4"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_1" localSheetId="11"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_1"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8____________123Graph_XCHART_15" hidden="1">#REF!</definedName>
    <definedName name="_758_________123Graph_XCHART_14" hidden="1">#REF!</definedName>
    <definedName name="_758__123Graph_XCHART_7" hidden="1">#REF!</definedName>
    <definedName name="_758__FDSAUDITLINK__" localSheetId="4"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localSheetId="11"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_1" localSheetId="4"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_1" localSheetId="11"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_1"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9____________123Graph_XCHART_16" hidden="1">#REF!</definedName>
    <definedName name="_759_________123Graph_XCHART_15" hidden="1">#REF!</definedName>
    <definedName name="_759__FDSAUDITLINK__" localSheetId="4"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 localSheetId="11"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_1" localSheetId="4"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_1" localSheetId="11"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_1"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6_____________________123Graph_XCHART_9" hidden="1">#REF!</definedName>
    <definedName name="_76__________________123Graph_XCHART_8" hidden="1">#REF!</definedName>
    <definedName name="_76______123Graph_XCHART_7" hidden="1">#REF!</definedName>
    <definedName name="_76______123Graph_XCHART_8" hidden="1">#REF!</definedName>
    <definedName name="_76__123Graph_AChart_3" hidden="1">#REF!</definedName>
    <definedName name="_76__123Graph_C_Chart_1A" hidden="1">#REF!</definedName>
    <definedName name="_76__123Graph_DCHART_2" hidden="1">#REF!</definedName>
    <definedName name="_76__123Graph_F_Chart_1A" hidden="1">#REF!</definedName>
    <definedName name="_76__123Graph_XChart_3" hidden="1">#REF!</definedName>
    <definedName name="_76__123Graph_XCHART_8" hidden="1">#REF!</definedName>
    <definedName name="_76__FDSAUDITLINK__" localSheetId="4"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 localSheetId="11"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_1" localSheetId="4"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_1" localSheetId="11"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_1"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0SUP" localSheetId="19">#REF!</definedName>
    <definedName name="_76_0SUP">#REF!</definedName>
    <definedName name="_760____________123Graph_XCHART_17" hidden="1">#REF!</definedName>
    <definedName name="_760_________123Graph_XCHART_16" hidden="1">#REF!</definedName>
    <definedName name="_760__FDSAUDITLINK__" localSheetId="4"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 localSheetId="11"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_1" localSheetId="4"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_1" localSheetId="11"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_1"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1____________123Graph_XCHART_18" hidden="1">#REF!</definedName>
    <definedName name="_761_________123Graph_XCHART_17" hidden="1">#REF!</definedName>
    <definedName name="_761__FDSAUDITLINK__" localSheetId="4"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 localSheetId="11"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_1" localSheetId="4"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_1" localSheetId="11"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_1"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2____________123Graph_XCHART_2" hidden="1">#REF!</definedName>
    <definedName name="_762_________123Graph_XCHART_18" hidden="1">#REF!</definedName>
    <definedName name="_762__FDSAUDITLINK__" localSheetId="4"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 localSheetId="11"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_1" localSheetId="4"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_1" localSheetId="11"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_1"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3____________123Graph_XCHART_3" hidden="1">#REF!</definedName>
    <definedName name="_763_________123Graph_XCHART_2" hidden="1">#REF!</definedName>
    <definedName name="_763__123Graph_XCHART_14" hidden="1">#REF!</definedName>
    <definedName name="_763__FDSAUDITLINK__" localSheetId="4"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 localSheetId="11"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_1" localSheetId="4"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_1" localSheetId="11"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_1"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4____________123Graph_XCHART_4" hidden="1">#REF!</definedName>
    <definedName name="_764_________123Graph_XCHART_3" hidden="1">#REF!</definedName>
    <definedName name="_764__123Graph_XCHART_8" hidden="1">#REF!</definedName>
    <definedName name="_764__FDSAUDITLINK__" localSheetId="4"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 localSheetId="11"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_1" localSheetId="4"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_1" localSheetId="11"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_1"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5____________123Graph_XCHART_5" hidden="1">#REF!</definedName>
    <definedName name="_765_________123Graph_XCHART_4" hidden="1">#REF!</definedName>
    <definedName name="_765__FDSAUDITLINK__" localSheetId="4"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 localSheetId="11"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_1" localSheetId="4"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_1" localSheetId="11"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_1"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6____________123Graph_XCHART_6" hidden="1">#REF!</definedName>
    <definedName name="_766_________123Graph_XCHART_5" hidden="1">#REF!</definedName>
    <definedName name="_766__FDSAUDITLINK__" localSheetId="4"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 localSheetId="11"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_1" localSheetId="4"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_1" localSheetId="11"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_1"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7____________123Graph_XCHART_7" hidden="1">#REF!</definedName>
    <definedName name="_767_________123Graph_XCHART_6" hidden="1">#REF!</definedName>
    <definedName name="_767__FDSAUDITLINK__" localSheetId="4"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 localSheetId="11"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_1" localSheetId="4"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_1" localSheetId="11"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_1"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8____________123Graph_XCHART_8" hidden="1">#REF!</definedName>
    <definedName name="_768_________123Graph_XCHART_7" hidden="1">#REF!</definedName>
    <definedName name="_768__FDSAUDITLINK__" localSheetId="4"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 localSheetId="11"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_1" localSheetId="4"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_1" localSheetId="11"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_1"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9____________123Graph_XCHART_9" hidden="1">#REF!</definedName>
    <definedName name="_769_________123Graph_XCHART_8" hidden="1">#REF!</definedName>
    <definedName name="_769__FDSAUDITLINK__" localSheetId="4"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 localSheetId="11"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_1" localSheetId="4"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_1" localSheetId="11"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_1"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7____________________123Graph_ACHART_1" hidden="1">#REF!</definedName>
    <definedName name="_77__________________123Graph_XCHART_9" hidden="1">#REF!</definedName>
    <definedName name="_77______123Graph_XCHART_8" hidden="1">#REF!</definedName>
    <definedName name="_77______123Graph_XCHART_9" hidden="1">#REF!</definedName>
    <definedName name="_77__123Graph_AChart_4" hidden="1">#REF!</definedName>
    <definedName name="_77__123Graph_BCHART_4" hidden="1">#REF!</definedName>
    <definedName name="_77__123Graph_D_Chart_1A" hidden="1">#REF!</definedName>
    <definedName name="_77__123Graph_FCHART_10" hidden="1">#REF!</definedName>
    <definedName name="_77__123Graph_XChart_4" hidden="1">#REF!</definedName>
    <definedName name="_77__123Graph_XCHART_9" hidden="1">#REF!</definedName>
    <definedName name="_77__FDSAUDITLINK__" localSheetId="4"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 localSheetId="11"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_1" localSheetId="4"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_1" localSheetId="11"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_1"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0_________123Graph_XCHART_9" hidden="1">#REF!</definedName>
    <definedName name="_770__123Graph_XCHART_15" hidden="1">#REF!</definedName>
    <definedName name="_770__123Graph_XCHART_9" hidden="1">#REF!</definedName>
    <definedName name="_770__FDSAUDITLINK__" localSheetId="4"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 localSheetId="11"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_1" localSheetId="4"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_1" localSheetId="11"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_1"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1________123Graph_ACHART_1" hidden="1">#REF!</definedName>
    <definedName name="_771__FDSAUDITLINK__" localSheetId="4"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 localSheetId="11"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_1" localSheetId="4"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_1" localSheetId="11"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_1"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2________123Graph_ACHART_10" hidden="1">#REF!</definedName>
    <definedName name="_772__FDSAUDITLINK__" localSheetId="4"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 localSheetId="11"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_1" localSheetId="4"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_1" localSheetId="11"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_1"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3________123Graph_ACHART_11" hidden="1">#REF!</definedName>
    <definedName name="_773__FDSAUDITLINK__" localSheetId="4"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 localSheetId="11"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_1" localSheetId="4"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_1" localSheetId="11"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_1"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4________123Graph_ACHART_12" hidden="1">#REF!</definedName>
    <definedName name="_774__FDSAUDITLINK__" localSheetId="4"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 localSheetId="11"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_1" localSheetId="4"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_1" localSheetId="11"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_1"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5________123Graph_ACHART_13" hidden="1">#REF!</definedName>
    <definedName name="_775__FDSAUDITLINK__" localSheetId="4"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 localSheetId="11"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_1" localSheetId="4"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_1" localSheetId="11"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_1"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6________123Graph_ACHART_14" hidden="1">#REF!</definedName>
    <definedName name="_776__FDSAUDITLINK__" localSheetId="4"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 localSheetId="11"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_1" localSheetId="4"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_1" localSheetId="11"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_1"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7________123Graph_ACHART_15" hidden="1">#REF!</definedName>
    <definedName name="_777__123Graph_XCHART_16" hidden="1">#REF!</definedName>
    <definedName name="_777__FDSAUDITLINK__" localSheetId="4"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 localSheetId="11"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_1" localSheetId="4"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_1" localSheetId="11"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_1"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8________123Graph_ACHART_16" hidden="1">#REF!</definedName>
    <definedName name="_778__FDSAUDITLINK__" localSheetId="4"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 localSheetId="11"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_1" localSheetId="4"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_1" localSheetId="11"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_1"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9________123Graph_ACHART_17" hidden="1">#REF!</definedName>
    <definedName name="_779__FDSAUDITLINK__" localSheetId="4"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 localSheetId="11"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_1" localSheetId="4"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_1" localSheetId="11"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_1"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8____________________123Graph_ACHART_10" hidden="1">#REF!</definedName>
    <definedName name="_78_________________123Graph_ACHART_1" hidden="1">#REF!</definedName>
    <definedName name="_78______123Graph_XCHART_9" hidden="1">#REF!</definedName>
    <definedName name="_78_____123Graph_ACHART_1" hidden="1">#REF!</definedName>
    <definedName name="_78__123Graph_AChart_5" hidden="1">#REF!</definedName>
    <definedName name="_78__123Graph_DCHART_3" hidden="1">#REF!</definedName>
    <definedName name="_78__123Graph_DCHART_8" hidden="1">#REF!</definedName>
    <definedName name="_78__123Graph_E_Chart_1A" hidden="1">#REF!</definedName>
    <definedName name="_78__123Graph_FCHART_11" hidden="1">#REF!</definedName>
    <definedName name="_78__123Graph_XChart_5" hidden="1">#REF!</definedName>
    <definedName name="_78__FDSAUDITLINK__" localSheetId="4"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 localSheetId="11"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_1" localSheetId="4"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_1" localSheetId="11"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_1"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0SUP" localSheetId="19">#REF!</definedName>
    <definedName name="_78_0SUP">#REF!</definedName>
    <definedName name="_780________123Graph_ACHART_18" hidden="1">#REF!</definedName>
    <definedName name="_780__FDSAUDITLINK__" localSheetId="4"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 localSheetId="11"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_1" localSheetId="4"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_1" localSheetId="11"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_1"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1________123Graph_ACHART_2" hidden="1">#REF!</definedName>
    <definedName name="_781__FDSAUDITLINK__" localSheetId="4"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 localSheetId="11"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_1" localSheetId="4"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_1" localSheetId="11"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_1"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2________123Graph_ACHART_3" hidden="1">#REF!</definedName>
    <definedName name="_782__FDSAUDITLINK__" localSheetId="4"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 localSheetId="11"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_1" localSheetId="4"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_1" localSheetId="11"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_1"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3________123Graph_ACHART_4" hidden="1">#REF!</definedName>
    <definedName name="_783__FDSAUDITLINK__" localSheetId="4"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 localSheetId="11"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_1" localSheetId="4"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_1" localSheetId="11"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_1"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4________123Graph_ACHART_5" hidden="1">#REF!</definedName>
    <definedName name="_784__123Graph_XCHART_17" hidden="1">#REF!</definedName>
    <definedName name="_784__FDSAUDITLINK__" localSheetId="4"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 localSheetId="11"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_1" localSheetId="4"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_1" localSheetId="11"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_1"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5________123Graph_ACHART_6" hidden="1">#REF!</definedName>
    <definedName name="_785__FDSAUDITLINK__" localSheetId="4"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 localSheetId="11"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_1" localSheetId="4"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_1" localSheetId="11"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_1"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6________123Graph_ACHART_7" hidden="1">#REF!</definedName>
    <definedName name="_786__FDSAUDITLINK__" localSheetId="4"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 localSheetId="11"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_1" localSheetId="4"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_1" localSheetId="11"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_1"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7________123Graph_ACHART_8" hidden="1">#REF!</definedName>
    <definedName name="_787__FDSAUDITLINK__" localSheetId="4"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 localSheetId="11"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_1" localSheetId="4"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_1" localSheetId="11"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_1"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8________123Graph_ACHART_9" hidden="1">#REF!</definedName>
    <definedName name="_788__FDSAUDITLINK__" localSheetId="4"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 localSheetId="11"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_1" localSheetId="4"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_1" localSheetId="11"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_1"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9________123Graph_BCHART_1" hidden="1">#REF!</definedName>
    <definedName name="_789__FDSAUDITLINK__" localSheetId="4"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 localSheetId="11"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_1" localSheetId="4"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_1" localSheetId="11"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_1"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9____________________123Graph_ACHART_11" hidden="1">#REF!</definedName>
    <definedName name="_79_________________123Graph_ACHART_10" hidden="1">#REF!</definedName>
    <definedName name="_79_____123Graph_ACHART_1" hidden="1">#REF!</definedName>
    <definedName name="_79_____123Graph_ACHART_10" hidden="1">#REF!</definedName>
    <definedName name="_79__123Graph_AChart_6" hidden="1">#REF!</definedName>
    <definedName name="_79__123Graph_F_Chart_1A" hidden="1">#REF!</definedName>
    <definedName name="_79__123Graph_FCHART_12" hidden="1">#REF!</definedName>
    <definedName name="_79__123Graph_XChart_6" hidden="1">#REF!</definedName>
    <definedName name="_79__FDSAUDITLINK__" localSheetId="4"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 localSheetId="11"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_1" localSheetId="4"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_1" localSheetId="11"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_1"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0________123Graph_BCHART_17" hidden="1">#REF!</definedName>
    <definedName name="_790__FDSAUDITLINK__" localSheetId="4"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 localSheetId="11"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_1" localSheetId="4"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_1" localSheetId="11"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_1"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1________123Graph_BCHART_18" hidden="1">#REF!</definedName>
    <definedName name="_791__123Graph_XCHART_18" hidden="1">#REF!</definedName>
    <definedName name="_791__FDSAUDITLINK__" localSheetId="4"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 localSheetId="11"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_1" localSheetId="4"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_1" localSheetId="11"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_1"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2________123Graph_BCHART_2" hidden="1">#REF!</definedName>
    <definedName name="_792__FDSAUDITLINK__" localSheetId="4"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 localSheetId="11"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_1" localSheetId="4"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_1" localSheetId="11"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_1"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3________123Graph_BCHART_3" hidden="1">#REF!</definedName>
    <definedName name="_793__FDSAUDITLINK__" localSheetId="4"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 localSheetId="11"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_1" localSheetId="4"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_1" localSheetId="11"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_1"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4________123Graph_BCHART_4" hidden="1">#REF!</definedName>
    <definedName name="_794__FDSAUDITLINK__" localSheetId="4"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 localSheetId="11"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_1" localSheetId="4"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_1" localSheetId="11"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_1"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5________123Graph_BCHART_5" hidden="1">#REF!</definedName>
    <definedName name="_795__FDSAUDITLINK__" localSheetId="4"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 localSheetId="11"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_1" localSheetId="4"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_1" localSheetId="11"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_1"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6________123Graph_BCHART_6" hidden="1">#REF!</definedName>
    <definedName name="_796__FDSAUDITLINK__" localSheetId="4"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 localSheetId="11"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_1" localSheetId="4"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_1" localSheetId="11"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_1"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7________123Graph_BCHART_7" hidden="1">#REF!</definedName>
    <definedName name="_797__FDSAUDITLINK__" localSheetId="4"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 localSheetId="11"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_1" localSheetId="4"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_1" localSheetId="11"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_1"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8________123Graph_BCHART_8" hidden="1">#REF!</definedName>
    <definedName name="_798__123Graph_XCHART_2" hidden="1">#REF!</definedName>
    <definedName name="_798__FDSAUDITLINK__" localSheetId="4"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 localSheetId="11"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_1" localSheetId="4"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_1" localSheetId="11"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_1"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9________123Graph_CCHART_1" hidden="1">#REF!</definedName>
    <definedName name="_799__FDSAUDITLINK__" localSheetId="4"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 localSheetId="11"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_1" localSheetId="4"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_1" localSheetId="11"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_1"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avanti">#REF!</definedName>
    <definedName name="_7ext">#REF!</definedName>
    <definedName name="_7foodlion">#REF!</definedName>
    <definedName name="_7VDK">#REF!</definedName>
    <definedName name="_8_____________________123Graph_ACHART_16" hidden="1">#REF!</definedName>
    <definedName name="_8__________________123Graph_ACHART_16" hidden="1">#REF!</definedName>
    <definedName name="_8______123Graph_ACHART_15" hidden="1">#REF!</definedName>
    <definedName name="_8______123Graph_ACHART_16" hidden="1">#REF!</definedName>
    <definedName name="_8____123Graph_LBL_BCHART_1" hidden="1">#REF!</definedName>
    <definedName name="_8____123Graph_XCHART_1" hidden="1">#REF!</definedName>
    <definedName name="_8___123Graph_ACHART_8" hidden="1">#REF!</definedName>
    <definedName name="_8___123Graph_BCHART_5" hidden="1">#REF!</definedName>
    <definedName name="_8__123Graph_ACHART_1" hidden="1">#REF!</definedName>
    <definedName name="_8__123Graph_ACHART_12" hidden="1">#REF!</definedName>
    <definedName name="_8__123Graph_ACHART_16" hidden="1">#REF!</definedName>
    <definedName name="_8__123Graph_ACHART_2" localSheetId="19" hidden="1">#REF!</definedName>
    <definedName name="_8__123Graph_ACHART_2" hidden="1">#REF!</definedName>
    <definedName name="_8__123Graph_ACHART_5" hidden="1">#REF!</definedName>
    <definedName name="_8__123Graph_ACHART_8" hidden="1">#REF!</definedName>
    <definedName name="_8__123Graph_BCHART_1" hidden="1">#REF!</definedName>
    <definedName name="_8__123Graph_BCHART_3" localSheetId="2" hidden="1">#REF!</definedName>
    <definedName name="_8__123Graph_BCHART_3" localSheetId="1" hidden="1">#REF!</definedName>
    <definedName name="_8__123Graph_BCHART_3" localSheetId="19" hidden="1">#REF!</definedName>
    <definedName name="_8__123Graph_BCHART_3" localSheetId="18" hidden="1">#REF!</definedName>
    <definedName name="_8__123Graph_BCHART_3" hidden="1">#REF!</definedName>
    <definedName name="_8__123Graph_BCHART_5" hidden="1">#REF!</definedName>
    <definedName name="_8__123Graph_BCHART_8" hidden="1">#REF!</definedName>
    <definedName name="_8__123Graph_BCONTRACT_BY_B_U" hidden="1">#REF!</definedName>
    <definedName name="_8__123Graph_BGRAFICO_20" hidden="1">#REF!</definedName>
    <definedName name="_8__123Graph_BQRE_S_BY_CO." hidden="1">#REF!</definedName>
    <definedName name="_8__123Graph_CCHART_1" hidden="1">#REF!</definedName>
    <definedName name="_8__123Graph_CCHART_2" hidden="1">#REF!</definedName>
    <definedName name="_8__123Graph_CHO_MPRICE" hidden="1">#REF!</definedName>
    <definedName name="_8__123Graph_DGRAFICO_20" hidden="1">#REF!</definedName>
    <definedName name="_8__123Graph_ECHART_6" hidden="1">#REF!</definedName>
    <definedName name="_8__123Graph_LBL_ACHART_2">#REF!</definedName>
    <definedName name="_8__123Graph_LBL_ACHART_3" hidden="1">#REF!</definedName>
    <definedName name="_8__123Graph_LBL_BCHART_1" hidden="1">#REF!</definedName>
    <definedName name="_8__123Graph_LBL_FCHART_1" hidden="1">#REF!</definedName>
    <definedName name="_8__123Graph_XCHART_10" localSheetId="4" hidden="1">#REF!</definedName>
    <definedName name="_8__123Graph_XCHART_10" localSheetId="15" hidden="1">#REF!</definedName>
    <definedName name="_8__123Graph_XCHART_10" hidden="1">#REF!</definedName>
    <definedName name="_8__123Graph_XChart_14C" hidden="1">#REF!</definedName>
    <definedName name="_8__123Graph_XCHART_3" localSheetId="19" hidden="1">#REF!</definedName>
    <definedName name="_8__123Graph_XCHART_3" hidden="1">#REF!</definedName>
    <definedName name="_8__123Graph_XClsCum" hidden="1">#REF!</definedName>
    <definedName name="_8__123Graph_XWATER_TREATING" hidden="1">#REF!</definedName>
    <definedName name="_8__FDSAUDITLINK__" localSheetId="2"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localSheetId="19"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localSheetId="4"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localSheetId="15"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localSheetId="11"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_1" localSheetId="4"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_FDSAUDITLINK___1" localSheetId="11"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_FDSAUDITLINK___1"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0_Table1_" hidden="1">#REF!</definedName>
    <definedName name="_8_0SU" localSheetId="19">#REF!</definedName>
    <definedName name="_8_0SU">#REF!</definedName>
    <definedName name="_8_0SUP" localSheetId="19">#REF!</definedName>
    <definedName name="_8_0SUP">#REF!</definedName>
    <definedName name="_8_3__1_WEBI_HHeading" hidden="1">#REF!</definedName>
    <definedName name="_80">#REF!</definedName>
    <definedName name="_80____________________123Graph_ACHART_12" hidden="1">#REF!</definedName>
    <definedName name="_80_________________123Graph_ACHART_11" hidden="1">#REF!</definedName>
    <definedName name="_80_____123Graph_ACHART_1" hidden="1">#REF!</definedName>
    <definedName name="_80_____123Graph_ACHART_10" hidden="1">#REF!</definedName>
    <definedName name="_80_____123Graph_ACHART_11" hidden="1">#REF!</definedName>
    <definedName name="_80__123Graph_B_Chart_1A" hidden="1">#REF!</definedName>
    <definedName name="_80__123Graph_BGRAFICO_20" hidden="1">#REF!</definedName>
    <definedName name="_80__123Graph_DCHART_4" hidden="1">#REF!</definedName>
    <definedName name="_80__123Graph_DGRAFICO_20" hidden="1">#REF!</definedName>
    <definedName name="_80__123Graph_FCHART_13" hidden="1">#REF!</definedName>
    <definedName name="_80__123Graph_X_Chart_1A" hidden="1">#REF!</definedName>
    <definedName name="_80__FDSAUDITLINK__" localSheetId="4"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 localSheetId="11"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_1" localSheetId="4"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_1" localSheetId="11"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_1"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0SUP" localSheetId="19">#REF!</definedName>
    <definedName name="_80_0SUP">#REF!</definedName>
    <definedName name="_800________123Graph_CCHART_2" hidden="1">#REF!</definedName>
    <definedName name="_800__FDSAUDITLINK__" localSheetId="4"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 localSheetId="11"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_1" localSheetId="4"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_1" localSheetId="11"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_1"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1________123Graph_CCHART_3" hidden="1">#REF!</definedName>
    <definedName name="_801__FDSAUDITLINK__" localSheetId="4"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 localSheetId="11"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_1" localSheetId="4"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_1" localSheetId="11"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_1"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2________123Graph_CCHART_4" hidden="1">#REF!</definedName>
    <definedName name="_802__FDSAUDITLINK__" localSheetId="4"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 localSheetId="11"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_1" localSheetId="4"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_1" localSheetId="11"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_1"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3________123Graph_CCHART_5" hidden="1">#REF!</definedName>
    <definedName name="_803__FDSAUDITLINK__" localSheetId="4"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 localSheetId="11"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_1" localSheetId="4"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_1" localSheetId="11"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_1"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4________123Graph_CCHART_6" hidden="1">#REF!</definedName>
    <definedName name="_804__FDSAUDITLINK__" localSheetId="4"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 localSheetId="11"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_1" localSheetId="4"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_1" localSheetId="11"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_1"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5________123Graph_CCHART_7" hidden="1">#REF!</definedName>
    <definedName name="_805__123Graph_XCHART_3" hidden="1">#REF!</definedName>
    <definedName name="_805__FDSAUDITLINK__" localSheetId="4"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 localSheetId="11"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_1" localSheetId="4"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_1" localSheetId="11"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_1"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6________123Graph_CCHART_8" hidden="1">#REF!</definedName>
    <definedName name="_806__FDSAUDITLINK__" localSheetId="4"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 localSheetId="11"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_1" localSheetId="4"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_1" localSheetId="11"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_1"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7________123Graph_DCHART_1" hidden="1">#REF!</definedName>
    <definedName name="_807__FDSAUDITLINK__" localSheetId="4"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 localSheetId="11"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_1" localSheetId="4"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_1" localSheetId="11"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_1"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8________123Graph_DCHART_2" hidden="1">#REF!</definedName>
    <definedName name="_808__FDSAUDITLINK__" localSheetId="4"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 localSheetId="11"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_1" localSheetId="4"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_1" localSheetId="11"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_1"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9___________123Graph_DCHART_4" hidden="1">#REF!</definedName>
    <definedName name="_809________123Graph_DCHART_3" hidden="1">#REF!</definedName>
    <definedName name="_809__FDSAUDITLINK__" localSheetId="4"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 localSheetId="11"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_1" localSheetId="4"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_1" localSheetId="11"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_1"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1____________________123Graph_ACHART_13" hidden="1">#REF!</definedName>
    <definedName name="_81_________________123Graph_ACHART_12" hidden="1">#REF!</definedName>
    <definedName name="_81_____123Graph_ACHART_11" hidden="1">#REF!</definedName>
    <definedName name="_81_____123Graph_ACHART_12" hidden="1">#REF!</definedName>
    <definedName name="_81__123Graph_C_Chart_1A" hidden="1">#REF!</definedName>
    <definedName name="_81__123Graph_FCHART_14" hidden="1">#REF!</definedName>
    <definedName name="_81__123Graph_XChart_1" hidden="1">#REF!</definedName>
    <definedName name="_81__FDSAUDITLINK__" localSheetId="4"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 localSheetId="11"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_1" localSheetId="4"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_1" localSheetId="11"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_1"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0________123Graph_DCHART_4" hidden="1">#REF!</definedName>
    <definedName name="_810__FDSAUDITLINK__" localSheetId="4"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 localSheetId="11"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_1" localSheetId="4"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_1" localSheetId="11"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_1"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1________123Graph_DCHART_5" hidden="1">#REF!</definedName>
    <definedName name="_811__FDSAUDITLINK__" localSheetId="4"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 localSheetId="11"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_1" localSheetId="4"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_1" localSheetId="11"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_1"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2________123Graph_DCHART_6" hidden="1">#REF!</definedName>
    <definedName name="_812__123Graph_XCHART_4" hidden="1">#REF!</definedName>
    <definedName name="_812__FDSAUDITLINK__" localSheetId="4"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 localSheetId="11"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_1" localSheetId="4"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_1" localSheetId="11"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_1"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3________123Graph_DCHART_7" hidden="1">#REF!</definedName>
    <definedName name="_813__FDSAUDITLINK__" localSheetId="4"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 localSheetId="11"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_1" localSheetId="4"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_1" localSheetId="11"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_1"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4________123Graph_DCHART_8" hidden="1">#REF!</definedName>
    <definedName name="_814__FDSAUDITLINK__" localSheetId="4"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 localSheetId="11"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_1" localSheetId="4"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_1" localSheetId="11"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_1"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5________123Graph_ECHART_1" hidden="1">#REF!</definedName>
    <definedName name="_815__FDSAUDITLINK__" localSheetId="4"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 localSheetId="11"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_1" localSheetId="4"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_1" localSheetId="11"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_1"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6________123Graph_ECHART_2" hidden="1">#REF!</definedName>
    <definedName name="_816__FDSAUDITLINK__" localSheetId="4"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 localSheetId="11"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_1" localSheetId="4"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_1" localSheetId="11"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_1"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7________123Graph_ECHART_3" hidden="1">#REF!</definedName>
    <definedName name="_817__FDSAUDITLINK__" localSheetId="4"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 localSheetId="11"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_1" localSheetId="4"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_1" localSheetId="11"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_1"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8________123Graph_ECHART_4" hidden="1">#REF!</definedName>
    <definedName name="_818__FDSAUDITLINK__" localSheetId="4"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 localSheetId="11"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_1" localSheetId="4"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_1" localSheetId="11"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_1"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9________123Graph_ECHART_5" hidden="1">#REF!</definedName>
    <definedName name="_819__123Graph_XCHART_5" hidden="1">#REF!</definedName>
    <definedName name="_819__FDSAUDITLINK__" localSheetId="4"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 localSheetId="11"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_1" localSheetId="4"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_1" localSheetId="11"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_1"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2____________________123Graph_ACHART_14" hidden="1">#REF!</definedName>
    <definedName name="_82_________________123Graph_ACHART_13" hidden="1">#REF!</definedName>
    <definedName name="_82_____123Graph_ACHART_10" hidden="1">#REF!</definedName>
    <definedName name="_82_____123Graph_ACHART_12" hidden="1">#REF!</definedName>
    <definedName name="_82_____123Graph_ACHART_13" hidden="1">#REF!</definedName>
    <definedName name="_82__123Graph_D_Chart_1A" hidden="1">#REF!</definedName>
    <definedName name="_82__123Graph_DCHART_5" hidden="1">#REF!</definedName>
    <definedName name="_82__123Graph_FCHART_15" hidden="1">#REF!</definedName>
    <definedName name="_82__123Graph_XChart_2" hidden="1">#REF!</definedName>
    <definedName name="_82__FDSAUDITLINK__" localSheetId="4"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 localSheetId="11"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_1" localSheetId="4"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_1" localSheetId="11"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_1"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0SUP" localSheetId="19">#REF!</definedName>
    <definedName name="_82_0SUP">#REF!</definedName>
    <definedName name="_820________123Graph_ECHART_6" hidden="1">#REF!</definedName>
    <definedName name="_820__FDSAUDITLINK__" localSheetId="4"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 localSheetId="11"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_1" localSheetId="4"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_1" localSheetId="11"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_1"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1________123Graph_ECHART_7" hidden="1">#REF!</definedName>
    <definedName name="_821__FDSAUDITLINK__" localSheetId="4"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 localSheetId="11"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_1" localSheetId="4"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_1" localSheetId="11"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_1"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2________123Graph_ECHART_8" hidden="1">#REF!</definedName>
    <definedName name="_822__FDSAUDITLINK__" localSheetId="4"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 localSheetId="11"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_1" localSheetId="4"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_1" localSheetId="11"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_1"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3________123Graph_FCHART_1" hidden="1">#REF!</definedName>
    <definedName name="_823__FDSAUDITLINK__" localSheetId="4"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 localSheetId="11"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_1" localSheetId="4"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_1" localSheetId="11"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_1"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4________123Graph_FCHART_2" hidden="1">#REF!</definedName>
    <definedName name="_824__FDSAUDITLINK__" localSheetId="4"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 localSheetId="11"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_1" localSheetId="4"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_1" localSheetId="11"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_1"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5________123Graph_FCHART_3" hidden="1">#REF!</definedName>
    <definedName name="_825__FDSAUDITLINK__" localSheetId="4"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 localSheetId="11"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_1" localSheetId="4"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_1" localSheetId="11"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_1"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6________123Graph_FCHART_4" hidden="1">#REF!</definedName>
    <definedName name="_826__123Graph_XCHART_6" hidden="1">#REF!</definedName>
    <definedName name="_826__FDSAUDITLINK__" localSheetId="4"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 localSheetId="11"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_1" localSheetId="4"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_1" localSheetId="11"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_1"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7________123Graph_FCHART_6" hidden="1">#REF!</definedName>
    <definedName name="_827__FDSAUDITLINK__" localSheetId="4"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 localSheetId="11"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_1" localSheetId="4"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_1" localSheetId="11"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_1"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8________123Graph_FCHART_7" hidden="1">#REF!</definedName>
    <definedName name="_828__FDSAUDITLINK__" localSheetId="4"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localSheetId="11"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_1" localSheetId="4"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_1" localSheetId="11"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_1"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9________123Graph_FCHART_8" hidden="1">#REF!</definedName>
    <definedName name="_829__FDSAUDITLINK__" localSheetId="4"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 localSheetId="11"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_1" localSheetId="4"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_1" localSheetId="11"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_1"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3____________________123Graph_ACHART_15" hidden="1">#REF!</definedName>
    <definedName name="_83_________________123Graph_ACHART_14" hidden="1">#REF!</definedName>
    <definedName name="_83_____123Graph_ACHART_13" hidden="1">#REF!</definedName>
    <definedName name="_83_____123Graph_ACHART_14" hidden="1">#REF!</definedName>
    <definedName name="_83__123Graph_E_Chart_1A" hidden="1">#REF!</definedName>
    <definedName name="_83__123Graph_FCHART_16" hidden="1">#REF!</definedName>
    <definedName name="_83__123Graph_XChart_3" hidden="1">#REF!</definedName>
    <definedName name="_83__FDSAUDITLINK__" localSheetId="4"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 localSheetId="11"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_1" localSheetId="4"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_1" localSheetId="11"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_1"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0________123Graph_XCHART_1" hidden="1">#REF!</definedName>
    <definedName name="_830__FDSAUDITLINK__" localSheetId="4"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 localSheetId="11"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_1" localSheetId="4"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_1" localSheetId="11"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_1"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1________123Graph_XCHART_10" hidden="1">#REF!</definedName>
    <definedName name="_831__FDSAUDITLINK__" localSheetId="4"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 localSheetId="11"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_1" localSheetId="4"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_1" localSheetId="11"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_1"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2________123Graph_XCHART_11" hidden="1">#REF!</definedName>
    <definedName name="_832__FDSAUDITLINK__" localSheetId="4"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 localSheetId="11"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_1" localSheetId="4"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_1" localSheetId="11"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_1"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3________123Graph_XCHART_12" hidden="1">#REF!</definedName>
    <definedName name="_833__123Graph_XCHART_7" hidden="1">#REF!</definedName>
    <definedName name="_833__FDSAUDITLINK__" localSheetId="4"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 localSheetId="1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_1" localSheetId="4"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_1" localSheetId="1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_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4________123Graph_XCHART_13" hidden="1">#REF!</definedName>
    <definedName name="_834__FDSAUDITLINK__" localSheetId="4"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 localSheetId="1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_1" localSheetId="4"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_1" localSheetId="1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_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5________123Graph_XCHART_14" hidden="1">#REF!</definedName>
    <definedName name="_835__FDSAUDITLINK__" localSheetId="4"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 localSheetId="1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_1" localSheetId="4"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_1" localSheetId="1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_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6________123Graph_XCHART_15" hidden="1">#REF!</definedName>
    <definedName name="_836__FDSAUDITLINK__" localSheetId="4"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 localSheetId="1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_1" localSheetId="4"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_1" localSheetId="1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_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7________123Graph_XCHART_16" hidden="1">#REF!</definedName>
    <definedName name="_837__FDSAUDITLINK__" localSheetId="4"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 localSheetId="1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_1" localSheetId="4"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_1" localSheetId="1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_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8________123Graph_XCHART_17" hidden="1">#REF!</definedName>
    <definedName name="_838__FDSAUDITLINK__" localSheetId="4"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 localSheetId="11"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_1" localSheetId="4"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_1" localSheetId="11"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_1"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9________123Graph_XCHART_18" hidden="1">#REF!</definedName>
    <definedName name="_839__FDSAUDITLINK__" localSheetId="4"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 localSheetId="11"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_1" localSheetId="4"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_1" localSheetId="11"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_1"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4____________________123Graph_ACHART_16" hidden="1">#REF!</definedName>
    <definedName name="_84_________________123Graph_ACHART_15" hidden="1">#REF!</definedName>
    <definedName name="_84_____123Graph_ACHART_11" hidden="1">#REF!</definedName>
    <definedName name="_84_____123Graph_ACHART_14" hidden="1">#REF!</definedName>
    <definedName name="_84_____123Graph_ACHART_15" hidden="1">#REF!</definedName>
    <definedName name="_84__123Graph_DCHART_6" hidden="1">#REF!</definedName>
    <definedName name="_84__123Graph_F_Chart_1A" hidden="1">#REF!</definedName>
    <definedName name="_84__123Graph_FCHART_4" hidden="1">#REF!</definedName>
    <definedName name="_84__123Graph_LBL_ACHART_3" hidden="1">#REF!</definedName>
    <definedName name="_84__123Graph_XChart_4" hidden="1">#REF!</definedName>
    <definedName name="_84__FDSAUDITLINK__" localSheetId="4"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 localSheetId="11"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_1" localSheetId="4"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_1" localSheetId="11"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_1"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0SUP" localSheetId="19">#REF!</definedName>
    <definedName name="_84_0SUP">#REF!</definedName>
    <definedName name="_840________123Graph_XCHART_2" hidden="1">#REF!</definedName>
    <definedName name="_840__123Graph_XCHART_8" hidden="1">#REF!</definedName>
    <definedName name="_840__FDSAUDITLINK__" localSheetId="4"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 localSheetId="11"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_1" localSheetId="4"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_1" localSheetId="11"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_1"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1________123Graph_XCHART_3" hidden="1">#REF!</definedName>
    <definedName name="_841__FDSAUDITLINK__" localSheetId="4"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 localSheetId="11"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_1" localSheetId="4"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_1" localSheetId="11"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_1"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2________123Graph_XCHART_4" hidden="1">#REF!</definedName>
    <definedName name="_842__FDSAUDITLINK__" localSheetId="4"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 localSheetId="11"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_1" localSheetId="4"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_1" localSheetId="11"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_1"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3________123Graph_XCHART_5" hidden="1">#REF!</definedName>
    <definedName name="_843__FDSAUDITLINK__" localSheetId="4"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 localSheetId="11"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_1" localSheetId="4"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_1" localSheetId="11"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_1"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4________123Graph_XCHART_6" hidden="1">#REF!</definedName>
    <definedName name="_844__FDSAUDITLINK__" localSheetId="4"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 localSheetId="11"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_1" localSheetId="4"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_1" localSheetId="11"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_1"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5________123Graph_XCHART_7" hidden="1">#REF!</definedName>
    <definedName name="_845__FDSAUDITLINK__" localSheetId="4"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 localSheetId="11"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_1" localSheetId="4"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_1" localSheetId="11"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_1"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6________123Graph_XCHART_8" hidden="1">#REF!</definedName>
    <definedName name="_846__FDSAUDITLINK__" localSheetId="4"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 localSheetId="11"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_1" localSheetId="4"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_1" localSheetId="11"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_1"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7__________123Graph_ACHART_1" hidden="1">#REF!</definedName>
    <definedName name="_847________123Graph_XCHART_9" hidden="1">#REF!</definedName>
    <definedName name="_847__123Graph_XCHART_9" hidden="1">#REF!</definedName>
    <definedName name="_847__FDSAUDITLINK__" localSheetId="4"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 localSheetId="11"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_1" localSheetId="4"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_1" localSheetId="11"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_1"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8__________123Graph_ACHART_10" hidden="1">#REF!</definedName>
    <definedName name="_848_______123Graph_ACHART_1" hidden="1">#REF!</definedName>
    <definedName name="_848__FDSAUDITLINK__" localSheetId="4"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 localSheetId="11"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_1" localSheetId="4"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_1" localSheetId="11"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_1"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9__________123Graph_ACHART_11" hidden="1">#REF!</definedName>
    <definedName name="_849_______123Graph_ACHART_10" hidden="1">#REF!</definedName>
    <definedName name="_849__FDSAUDITLINK__" localSheetId="4"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 localSheetId="11"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_1" localSheetId="4"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_1" localSheetId="11"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_1"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5____________________123Graph_ACHART_17" hidden="1">#REF!</definedName>
    <definedName name="_85_________________123Graph_ACHART_16" hidden="1">#REF!</definedName>
    <definedName name="_85_____123Graph_ACHART_15" hidden="1">#REF!</definedName>
    <definedName name="_85_____123Graph_ACHART_16" hidden="1">#REF!</definedName>
    <definedName name="_85__123Graph_FCHART_6" hidden="1">#REF!</definedName>
    <definedName name="_85__123Graph_X_Chart_1A" hidden="1">#REF!</definedName>
    <definedName name="_85__123Graph_XChart_5" hidden="1">#REF!</definedName>
    <definedName name="_85__FDSAUDITLINK__" localSheetId="4"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 localSheetId="11"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_1" localSheetId="4"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_1" localSheetId="11"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_1"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0__________123Graph_ACHART_12" hidden="1">#REF!</definedName>
    <definedName name="_850_______123Graph_ACHART_11" hidden="1">#REF!</definedName>
    <definedName name="_850__FDSAUDITLINK__" localSheetId="4"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 localSheetId="11"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_1" localSheetId="4"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_1" localSheetId="11"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_1"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1__________123Graph_ACHART_13" hidden="1">#REF!</definedName>
    <definedName name="_851_______123Graph_ACHART_12" hidden="1">#REF!</definedName>
    <definedName name="_851__FDSAUDITLINK__" localSheetId="4"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 localSheetId="11"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_1" localSheetId="4"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_1" localSheetId="11"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_1"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2__________123Graph_ACHART_14" hidden="1">#REF!</definedName>
    <definedName name="_852_______123Graph_ACHART_13" hidden="1">#REF!</definedName>
    <definedName name="_852__FDSAUDITLINK__" localSheetId="4"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 localSheetId="11"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_1" localSheetId="4"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_1" localSheetId="11"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_1"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3__________123Graph_ACHART_15" hidden="1">#REF!</definedName>
    <definedName name="_853_______123Graph_ACHART_14" hidden="1">#REF!</definedName>
    <definedName name="_853__FDSAUDITLINK__" localSheetId="4"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 localSheetId="11"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_1" localSheetId="4"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_1" localSheetId="11"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_1"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4__________123Graph_ACHART_16" hidden="1">#REF!</definedName>
    <definedName name="_854_______123Graph_ACHART_15" hidden="1">#REF!</definedName>
    <definedName name="_854__FDSAUDITLINK__" localSheetId="4"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 localSheetId="11"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_1" localSheetId="4"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_1" localSheetId="11"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_1"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5__________123Graph_ACHART_17" hidden="1">#REF!</definedName>
    <definedName name="_855_______123Graph_ACHART_16" hidden="1">#REF!</definedName>
    <definedName name="_855__FDSAUDITLINK__" localSheetId="4"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 localSheetId="1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_1" localSheetId="4"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_1" localSheetId="1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_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6__________123Graph_ACHART_18" hidden="1">#REF!</definedName>
    <definedName name="_856_______123Graph_ACHART_17" hidden="1">#REF!</definedName>
    <definedName name="_856__FDSAUDITLINK__" localSheetId="4"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 localSheetId="1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_1" localSheetId="4"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_1" localSheetId="1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_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7__________123Graph_ACHART_2" hidden="1">#REF!</definedName>
    <definedName name="_857_______123Graph_ACHART_18" hidden="1">#REF!</definedName>
    <definedName name="_857__FDSAUDITLINK__" localSheetId="4"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 localSheetId="11"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_1" localSheetId="4"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_1" localSheetId="11"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_1"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8__________123Graph_ACHART_3" hidden="1">#REF!</definedName>
    <definedName name="_858_______123Graph_ACHART_2" hidden="1">#REF!</definedName>
    <definedName name="_858__FDSAUDITLINK__" localSheetId="4"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 localSheetId="11"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_1" localSheetId="4"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_1" localSheetId="11"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_1"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9__________123Graph_ACHART_4" hidden="1">#REF!</definedName>
    <definedName name="_859_______123Graph_ACHART_3" hidden="1">#REF!</definedName>
    <definedName name="_859__FDSAUDITLINK__" localSheetId="4"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 localSheetId="11"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_1" localSheetId="4"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_1" localSheetId="11"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_1"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6____________________123Graph_ACHART_18" hidden="1">#REF!</definedName>
    <definedName name="_86_________________123Graph_ACHART_17" hidden="1">#REF!</definedName>
    <definedName name="_86_____123Graph_ACHART_12" hidden="1">#REF!</definedName>
    <definedName name="_86_____123Graph_ACHART_16" hidden="1">#REF!</definedName>
    <definedName name="_86_____123Graph_ACHART_17" hidden="1">#REF!</definedName>
    <definedName name="_86__123Graph_DCHART_7" hidden="1">#REF!</definedName>
    <definedName name="_86__123Graph_FCHART_7" hidden="1">#REF!</definedName>
    <definedName name="_86__123Graph_XChart_1" hidden="1">#REF!</definedName>
    <definedName name="_86__123Graph_XChart_6" hidden="1">#REF!</definedName>
    <definedName name="_86__FDSAUDITLINK__" localSheetId="4"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 localSheetId="11"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_1" localSheetId="4"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_1" localSheetId="11"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_1"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0SUP" localSheetId="19">#REF!</definedName>
    <definedName name="_86_0SUP">#REF!</definedName>
    <definedName name="_860__________123Graph_ACHART_5" hidden="1">#REF!</definedName>
    <definedName name="_860_______123Graph_ACHART_4" hidden="1">#REF!</definedName>
    <definedName name="_860__FDSAUDITLINK__" localSheetId="4"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 localSheetId="1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_1" localSheetId="4"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_1" localSheetId="1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_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1__________123Graph_ACHART_6" hidden="1">#REF!</definedName>
    <definedName name="_861_______123Graph_ACHART_5" hidden="1">#REF!</definedName>
    <definedName name="_861__FDSAUDITLINK__" localSheetId="4"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 localSheetId="1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_1" localSheetId="4"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_1" localSheetId="1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_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2__________123Graph_ACHART_7" hidden="1">#REF!</definedName>
    <definedName name="_862_______123Graph_ACHART_6" hidden="1">#REF!</definedName>
    <definedName name="_862__FDSAUDITLINK__" localSheetId="4"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 localSheetId="1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_1" localSheetId="4"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_1" localSheetId="1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_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3__________123Graph_ACHART_8" hidden="1">#REF!</definedName>
    <definedName name="_863_______123Graph_ACHART_7" hidden="1">#REF!</definedName>
    <definedName name="_863__FDSAUDITLINK__"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_1" localSheetId="4"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_1" localSheetId="1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4__________123Graph_ACHART_9" hidden="1">#REF!</definedName>
    <definedName name="_864_______123Graph_ACHART_8" hidden="1">#REF!</definedName>
    <definedName name="_864__FDSAUDITLINK__" localSheetId="4"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 localSheetId="1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_1" localSheetId="4"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_1" localSheetId="1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_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5__________123Graph_BCHART_1" hidden="1">#REF!</definedName>
    <definedName name="_865_______123Graph_ACHART_9" hidden="1">#REF!</definedName>
    <definedName name="_865__FDSAUDITLINK__" localSheetId="4"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 localSheetId="1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_1" localSheetId="4"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_1" localSheetId="1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_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6__________123Graph_BCHART_17" hidden="1">#REF!</definedName>
    <definedName name="_866_______123Graph_BCHART_1" hidden="1">#REF!</definedName>
    <definedName name="_866__FDSAUDITLINK__" localSheetId="4"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 localSheetId="1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_1" localSheetId="4"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_1" localSheetId="1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_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7__________123Graph_BCHART_18" hidden="1">#REF!</definedName>
    <definedName name="_867_______123Graph_BCHART_17" hidden="1">#REF!</definedName>
    <definedName name="_867__FDSAUDITLINK__" localSheetId="4"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 localSheetId="1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_1" localSheetId="4"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_1" localSheetId="1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_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8__________123Graph_BCHART_2" hidden="1">#REF!</definedName>
    <definedName name="_868_______123Graph_BCHART_18" hidden="1">#REF!</definedName>
    <definedName name="_868__FDSAUDITLINK__" localSheetId="4"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 localSheetId="1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_1" localSheetId="4"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_1" localSheetId="1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_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9__________123Graph_BCHART_3" hidden="1">#REF!</definedName>
    <definedName name="_869_______123Graph_BCHART_2" hidden="1">#REF!</definedName>
    <definedName name="_869__FDSAUDITLINK__" localSheetId="4"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 localSheetId="11"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_1" localSheetId="4"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_1" localSheetId="11"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_1"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7____________________123Graph_ACHART_2" hidden="1">#REF!</definedName>
    <definedName name="_87_________________123Graph_ACHART_18" hidden="1">#REF!</definedName>
    <definedName name="_87_____123Graph_ACHART_17" hidden="1">#REF!</definedName>
    <definedName name="_87_____123Graph_ACHART_18" hidden="1">#REF!</definedName>
    <definedName name="_87__123Graph_FCHART_8" hidden="1">#REF!</definedName>
    <definedName name="_87__123Graph_XChart_2" hidden="1">#REF!</definedName>
    <definedName name="_87__FDSAUDITLINK__" localSheetId="4"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 localSheetId="11"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_1" localSheetId="4"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_1" localSheetId="11"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_1"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0__________123Graph_BCHART_4" hidden="1">#REF!</definedName>
    <definedName name="_870_______123Graph_BCHART_3" hidden="1">#REF!</definedName>
    <definedName name="_870__FDSAUDITLINK__" localSheetId="4"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 localSheetId="11"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_1" localSheetId="4"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_1" localSheetId="11"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_1"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1__________123Graph_BCHART_5" hidden="1">#REF!</definedName>
    <definedName name="_871_______123Graph_BCHART_4" hidden="1">#REF!</definedName>
    <definedName name="_871__FDSAUDITLINK__" localSheetId="4"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 localSheetId="11"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_1" localSheetId="4"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_1" localSheetId="11"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_1"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2__________123Graph_BCHART_6" hidden="1">#REF!</definedName>
    <definedName name="_872_______123Graph_BCHART_5" hidden="1">#REF!</definedName>
    <definedName name="_872__FDSAUDITLINK__" localSheetId="4"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 localSheetId="11"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_1" localSheetId="4"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_1" localSheetId="11"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_1"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3__________123Graph_BCHART_7" hidden="1">#REF!</definedName>
    <definedName name="_873_______123Graph_BCHART_6" hidden="1">#REF!</definedName>
    <definedName name="_873__FDSAUDITLINK__" localSheetId="4"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 localSheetId="11"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_1" localSheetId="4"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_1" localSheetId="11"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_1"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4__________123Graph_BCHART_8" hidden="1">#REF!</definedName>
    <definedName name="_874_______123Graph_BCHART_7" hidden="1">#REF!</definedName>
    <definedName name="_874__FDSAUDITLINK__" localSheetId="4"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 localSheetId="11"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_1" localSheetId="4"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_1" localSheetId="11"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_1"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5__________123Graph_CCHART_1" hidden="1">#REF!</definedName>
    <definedName name="_875_______123Graph_BCHART_8" hidden="1">#REF!</definedName>
    <definedName name="_875__FDSAUDITLINK__" localSheetId="4"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 localSheetId="11"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_1" localSheetId="4"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_1" localSheetId="11"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_1"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6__________123Graph_CCHART_2" hidden="1">#REF!</definedName>
    <definedName name="_876_______123Graph_CCHART_1" hidden="1">#REF!</definedName>
    <definedName name="_876__FDSAUDITLINK__" localSheetId="4"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 localSheetId="11"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_1" localSheetId="4"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_1" localSheetId="11"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_1"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7__________123Graph_CCHART_3" hidden="1">#REF!</definedName>
    <definedName name="_877_______123Graph_CCHART_2" hidden="1">#REF!</definedName>
    <definedName name="_877__FDSAUDITLINK__" localSheetId="4"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 localSheetId="11"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_1" localSheetId="4"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_1" localSheetId="11"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_1"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8__________123Graph_CCHART_4" hidden="1">#REF!</definedName>
    <definedName name="_878_______123Graph_CCHART_3" hidden="1">#REF!</definedName>
    <definedName name="_878__FDSAUDITLINK__" localSheetId="4"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 localSheetId="11"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_1" localSheetId="4"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_1" localSheetId="11"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_1"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9__________123Graph_CCHART_5" hidden="1">#REF!</definedName>
    <definedName name="_879_______123Graph_CCHART_4" hidden="1">#REF!</definedName>
    <definedName name="_879__FDSAUDITLINK__" localSheetId="4"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 localSheetId="11"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_1" localSheetId="4"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_1" localSheetId="11"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_1"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8____________________123Graph_ACHART_3" hidden="1">#REF!</definedName>
    <definedName name="_88_________________123Graph_ACHART_2" hidden="1">#REF!</definedName>
    <definedName name="_88_____123Graph_ACHART_13" hidden="1">#REF!</definedName>
    <definedName name="_88_____123Graph_ACHART_18" hidden="1">#REF!</definedName>
    <definedName name="_88_____123Graph_ACHART_2" hidden="1">#REF!</definedName>
    <definedName name="_88__123Graph_BCHART_5" hidden="1">#REF!</definedName>
    <definedName name="_88__123Graph_DCHART_8" hidden="1">#REF!</definedName>
    <definedName name="_88__123Graph_FCHART_9" hidden="1">#REF!</definedName>
    <definedName name="_88__123Graph_XChart_3" hidden="1">#REF!</definedName>
    <definedName name="_88__FDSAUDITLINK__" localSheetId="4"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 localSheetId="11"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_1" localSheetId="4"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_1" localSheetId="11"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_1"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0SUP" localSheetId="19">#REF!</definedName>
    <definedName name="_88_0SUP">#REF!</definedName>
    <definedName name="_880__________123Graph_CCHART_6" hidden="1">#REF!</definedName>
    <definedName name="_880_______123Graph_CCHART_5" hidden="1">#REF!</definedName>
    <definedName name="_880__FDSAUDITLINK__" localSheetId="4"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 localSheetId="11"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_1" localSheetId="4"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_1" localSheetId="11"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_1"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1__________123Graph_CCHART_7" hidden="1">#REF!</definedName>
    <definedName name="_881_______123Graph_CCHART_6" hidden="1">#REF!</definedName>
    <definedName name="_881__FDSAUDITLINK__" localSheetId="4"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 localSheetId="11"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_1" localSheetId="4"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_1" localSheetId="11"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_1"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2__________123Graph_CCHART_8" hidden="1">#REF!</definedName>
    <definedName name="_882_______123Graph_CCHART_7" hidden="1">#REF!</definedName>
    <definedName name="_882__FDSAUDITLINK__" localSheetId="4"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 localSheetId="11"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_1" localSheetId="4"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_1" localSheetId="11"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_1"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3__________123Graph_DCHART_1" hidden="1">#REF!</definedName>
    <definedName name="_883_______123Graph_CCHART_8" hidden="1">#REF!</definedName>
    <definedName name="_883__FDSAUDITLINK__" localSheetId="4"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 localSheetId="11"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_1" localSheetId="4"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_1" localSheetId="11"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_1"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4__________123Graph_DCHART_2" hidden="1">#REF!</definedName>
    <definedName name="_884_______123Graph_DCHART_1" hidden="1">#REF!</definedName>
    <definedName name="_884__FDSAUDITLINK__" localSheetId="4"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 localSheetId="11"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_1" localSheetId="4"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_1" localSheetId="11"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_1"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5__________123Graph_DCHART_3" hidden="1">#REF!</definedName>
    <definedName name="_885_______123Graph_DCHART_2" hidden="1">#REF!</definedName>
    <definedName name="_885__FDSAUDITLINK__" localSheetId="4"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 localSheetId="11"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_1" localSheetId="4"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_1" localSheetId="11"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_1"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6_______123Graph_DCHART_3" hidden="1">#REF!</definedName>
    <definedName name="_886__FDSAUDITLINK__" localSheetId="4"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 localSheetId="11"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_1" localSheetId="4"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_1" localSheetId="11"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_1"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7__________123Graph_DCHART_5" hidden="1">#REF!</definedName>
    <definedName name="_887_______123Graph_DCHART_4" hidden="1">#REF!</definedName>
    <definedName name="_887__FDSAUDITLINK__" localSheetId="4"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 localSheetId="11"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_1" localSheetId="4"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_1" localSheetId="11"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_1"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8__________123Graph_DCHART_6" hidden="1">#REF!</definedName>
    <definedName name="_888_______123Graph_DCHART_5" hidden="1">#REF!</definedName>
    <definedName name="_888__FDSAUDITLINK__" localSheetId="4"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 localSheetId="11"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_1" localSheetId="4"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_1" localSheetId="11"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_1"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9__________123Graph_DCHART_7" hidden="1">#REF!</definedName>
    <definedName name="_889_______123Graph_DCHART_6" hidden="1">#REF!</definedName>
    <definedName name="_889__FDSAUDITLINK__" localSheetId="4"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 localSheetId="11"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_1" localSheetId="4"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_1" localSheetId="11"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_1"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9____________________123Graph_ACHART_4" hidden="1">#REF!</definedName>
    <definedName name="_89_________________123Graph_ACHART_3" hidden="1">#REF!</definedName>
    <definedName name="_89_____123Graph_ACHART_2" hidden="1">#REF!</definedName>
    <definedName name="_89_____123Graph_ACHART_3" hidden="1">#REF!</definedName>
    <definedName name="_89__123Graph_X_Chart_1A" hidden="1">#REF!</definedName>
    <definedName name="_89__123Graph_XChart_4" hidden="1">#REF!</definedName>
    <definedName name="_89__FDSAUDITLINK__" localSheetId="4"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 localSheetId="11"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_1" localSheetId="4"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_1" localSheetId="11"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_1"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0__________123Graph_DCHART_8" hidden="1">#REF!</definedName>
    <definedName name="_890_______123Graph_DCHART_7" hidden="1">#REF!</definedName>
    <definedName name="_890__FDSAUDITLINK__" localSheetId="4"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 localSheetId="11"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_1" localSheetId="4"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_1" localSheetId="11"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_1"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1__________123Graph_ECHART_1" hidden="1">#REF!</definedName>
    <definedName name="_891_______123Graph_DCHART_8" hidden="1">#REF!</definedName>
    <definedName name="_891__FDSAUDITLINK__" localSheetId="4"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 localSheetId="1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_1" localSheetId="4"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_1" localSheetId="1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_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2__________123Graph_ECHART_2" hidden="1">#REF!</definedName>
    <definedName name="_892_______123Graph_ECHART_1" hidden="1">#REF!</definedName>
    <definedName name="_892__FDSAUDITLINK__" localSheetId="4"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 localSheetId="1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_1" localSheetId="4"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_1" localSheetId="1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_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3__________123Graph_ECHART_3" hidden="1">#REF!</definedName>
    <definedName name="_893_______123Graph_ECHART_2" hidden="1">#REF!</definedName>
    <definedName name="_893__FDSAUDITLINK__" localSheetId="4"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 localSheetId="1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_1" localSheetId="4"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_1" localSheetId="1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_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4__________123Graph_ECHART_4" hidden="1">#REF!</definedName>
    <definedName name="_894_______123Graph_ECHART_3" hidden="1">#REF!</definedName>
    <definedName name="_894__FDSAUDITLINK__" localSheetId="4"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 localSheetId="11"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_1" localSheetId="4"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_1" localSheetId="11"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_1"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5__________123Graph_ECHART_5" hidden="1">#REF!</definedName>
    <definedName name="_895_______123Graph_ECHART_4" hidden="1">#REF!</definedName>
    <definedName name="_895__FDSAUDITLINK__" localSheetId="4"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 localSheetId="1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_1" localSheetId="4"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_1" localSheetId="1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_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6__________123Graph_ECHART_6" hidden="1">#REF!</definedName>
    <definedName name="_896_______123Graph_ECHART_5" hidden="1">#REF!</definedName>
    <definedName name="_896__FDSAUDITLINK__" localSheetId="4"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 localSheetId="11"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_1" localSheetId="4"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_1" localSheetId="11"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_1"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7__________123Graph_ECHART_7" hidden="1">#REF!</definedName>
    <definedName name="_897_______123Graph_ECHART_6" hidden="1">#REF!</definedName>
    <definedName name="_897__FDSAUDITLINK__" localSheetId="4"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 localSheetId="11"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_1" localSheetId="4"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_1" localSheetId="11"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_1"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8__________123Graph_ECHART_8" hidden="1">#REF!</definedName>
    <definedName name="_898_______123Graph_ECHART_7" hidden="1">#REF!</definedName>
    <definedName name="_898__FDSAUDITLINK__" localSheetId="4"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 localSheetId="11"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_1" localSheetId="4"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_1" localSheetId="11"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_1"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9__________123Graph_FCHART_1" hidden="1">#REF!</definedName>
    <definedName name="_899_______123Graph_ECHART_8" hidden="1">#REF!</definedName>
    <definedName name="_899__FDSAUDITLINK__" localSheetId="4"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 localSheetId="11"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_1" localSheetId="4"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_1" localSheetId="11"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_1"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wrn.²Ä1­Ó¤ë1_Ü20¤H." localSheetId="11" hidden="1">{#N/A,#N/A,FALSE,"²Ä1­Ó¤ë"}</definedName>
    <definedName name="_8wrn.²Ä1­Ó¤ë1_Ü20¤H." hidden="1">{#N/A,#N/A,FALSE,"²Ä1­Ó¤ë"}</definedName>
    <definedName name="_9_____________________123Graph_ACHART_17" hidden="1">#REF!</definedName>
    <definedName name="_9__________________123Graph_ACHART_17" hidden="1">#REF!</definedName>
    <definedName name="_9______123Graph_ACHART_16" hidden="1">#REF!</definedName>
    <definedName name="_9______123Graph_ACHART_17" hidden="1">#REF!</definedName>
    <definedName name="_9____123Graph_XCHART_1" hidden="1">#REF!</definedName>
    <definedName name="_9____123Graph_XCHART_2" hidden="1">#REF!</definedName>
    <definedName name="_9___123Graph_CCHART_2" hidden="1">#REF!</definedName>
    <definedName name="_9__123Graph_ACHART_17" hidden="1">#REF!</definedName>
    <definedName name="_9__123Graph_ACHART_2" hidden="1">#REF!</definedName>
    <definedName name="_9__123Graph_ACHART_21" hidden="1">#REF!</definedName>
    <definedName name="_9__123Graph_ACHART_3" hidden="1">#REF!</definedName>
    <definedName name="_9__123Graph_ACHART_4" hidden="1">#REF!</definedName>
    <definedName name="_9__123Graph_ACHART_6" hidden="1">#REF!</definedName>
    <definedName name="_9__123Graph_BCHART_10" hidden="1">#REF!</definedName>
    <definedName name="_9__123Graph_BCHART_2" hidden="1">#REF!</definedName>
    <definedName name="_9__123Graph_BCHART_4" hidden="1">#REF!</definedName>
    <definedName name="_9__123Graph_BCHART_6" hidden="1">#REF!</definedName>
    <definedName name="_9__123Graph_BP_R_TAXES" hidden="1">#REF!</definedName>
    <definedName name="_9__123Graph_BQRE_S_BY_CO." hidden="1">#REF!</definedName>
    <definedName name="_9__123Graph_BSENS_COMPARISON" hidden="1">#REF!</definedName>
    <definedName name="_9__123Graph_CCHART_1" localSheetId="19" hidden="1">#REF!</definedName>
    <definedName name="_9__123Graph_CCHART_1" hidden="1">#REF!</definedName>
    <definedName name="_9__123Graph_CCHART_2" hidden="1">#REF!</definedName>
    <definedName name="_9__123Graph_CCHART_3" hidden="1">#REF!</definedName>
    <definedName name="_9__123Graph_CO_MPRICE" hidden="1">#REF!</definedName>
    <definedName name="_9__123Graph_EGRAFICO_20" hidden="1">#REF!</definedName>
    <definedName name="_9__123Graph_LBL_ACHART_3">#REF!</definedName>
    <definedName name="_9__123Graph_LBL_BCHART_3" hidden="1">#REF!</definedName>
    <definedName name="_9__123Graph_LBL_DCHART_1" hidden="1">#REF!</definedName>
    <definedName name="_9__123Graph_XCHART_1" hidden="1">#REF!</definedName>
    <definedName name="_9__123Graph_XCHART_13" localSheetId="4" hidden="1">#REF!</definedName>
    <definedName name="_9__123Graph_XCHART_13" localSheetId="15" hidden="1">#REF!</definedName>
    <definedName name="_9__123Graph_XCHART_13" hidden="1">#REF!</definedName>
    <definedName name="_9__FDSAUDITLINK__" localSheetId="2"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localSheetId="19"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localSheetId="4"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localSheetId="15"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localSheetId="11"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_1" localSheetId="4"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_FDSAUDITLINK___1" localSheetId="11"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_FDSAUDITLINK___1"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0SUP" localSheetId="19">#REF!</definedName>
    <definedName name="_9_0SUP">#REF!</definedName>
    <definedName name="_9_3__1_WEBI_Table" hidden="1">#REF!</definedName>
    <definedName name="_90">#REF!</definedName>
    <definedName name="_90____________________123Graph_ACHART_5" hidden="1">#REF!</definedName>
    <definedName name="_90_________________123Graph_ACHART_4" hidden="1">#REF!</definedName>
    <definedName name="_90_____123Graph_ACHART_14" hidden="1">#REF!</definedName>
    <definedName name="_90_____123Graph_ACHART_3" hidden="1">#REF!</definedName>
    <definedName name="_90_____123Graph_ACHART_4" hidden="1">#REF!</definedName>
    <definedName name="_90__123Graph_ECHART_1" hidden="1">#REF!</definedName>
    <definedName name="_90__123Graph_EGRAFICO_20" hidden="1">#REF!</definedName>
    <definedName name="_90__123Graph_LBL_ACHART_4" hidden="1">#REF!</definedName>
    <definedName name="_90__123Graph_XChart_1" hidden="1">#REF!</definedName>
    <definedName name="_90__123Graph_XChart_5" hidden="1">#REF!</definedName>
    <definedName name="_90__FDSAUDITLINK__" localSheetId="4"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 localSheetId="11"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_1" localSheetId="4"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_1" localSheetId="11"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_1"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0YI" localSheetId="19">#REF!</definedName>
    <definedName name="_90_0YI">#REF!</definedName>
    <definedName name="_900__________123Graph_FCHART_2" hidden="1">#REF!</definedName>
    <definedName name="_900_______123Graph_FCHART_1" hidden="1">#REF!</definedName>
    <definedName name="_900__FDSAUDITLINK__" localSheetId="4"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 localSheetId="11"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_1" localSheetId="4"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_1" localSheetId="11"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_1"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1__________123Graph_FCHART_3" hidden="1">#REF!</definedName>
    <definedName name="_901_______123Graph_FCHART_2" hidden="1">#REF!</definedName>
    <definedName name="_901__FDSAUDITLINK__"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_1"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_1"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2__________123Graph_FCHART_4" hidden="1">#REF!</definedName>
    <definedName name="_902_______123Graph_FCHART_3" hidden="1">#REF!</definedName>
    <definedName name="_902__FDSAUDITLINK__"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_1"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_1"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3__________123Graph_FCHART_6" hidden="1">#REF!</definedName>
    <definedName name="_903_______123Graph_FCHART_4" hidden="1">#REF!</definedName>
    <definedName name="_903__FDSAUDITLINK__"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_1"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_1"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4__________123Graph_FCHART_7" hidden="1">#REF!</definedName>
    <definedName name="_904_______123Graph_FCHART_6" hidden="1">#REF!</definedName>
    <definedName name="_904__FDSAUDITLINK__"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_1"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_1"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5__________123Graph_FCHART_8" hidden="1">#REF!</definedName>
    <definedName name="_905_______123Graph_FCHART_7" hidden="1">#REF!</definedName>
    <definedName name="_905__FDSAUDITLINK__"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_1"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_1"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6__________123Graph_XCHART_1" hidden="1">#REF!</definedName>
    <definedName name="_906_______123Graph_FCHART_8" hidden="1">#REF!</definedName>
    <definedName name="_906__FDSAUDITLINK__"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_1"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_1"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7__________123Graph_XCHART_10" hidden="1">#REF!</definedName>
    <definedName name="_907_______123Graph_XCHART_1" hidden="1">#REF!</definedName>
    <definedName name="_907__FDSAUDITLINK__"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_1"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_1"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8__________123Graph_XCHART_11" hidden="1">#REF!</definedName>
    <definedName name="_908_______123Graph_XCHART_10" hidden="1">#REF!</definedName>
    <definedName name="_908__FDSAUDITLINK__"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_1"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_1"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9__________123Graph_XCHART_12" hidden="1">#REF!</definedName>
    <definedName name="_909_______123Graph_XCHART_11" hidden="1">#REF!</definedName>
    <definedName name="_909__FDSAUDITLINK__"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_1"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_1"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1____________________123Graph_ACHART_6" hidden="1">#REF!</definedName>
    <definedName name="_91_________________123Graph_ACHART_5" hidden="1">#REF!</definedName>
    <definedName name="_91_____123Graph_ACHART_4" hidden="1">#REF!</definedName>
    <definedName name="_91_____123Graph_ACHART_5" hidden="1">#REF!</definedName>
    <definedName name="_91__123Graph_XChart_2" hidden="1">#REF!</definedName>
    <definedName name="_91__123Graph_XChart_6" hidden="1">#REF!</definedName>
    <definedName name="_91__FDSAUDITLINK__" localSheetId="4"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 localSheetId="11"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_1" localSheetId="4"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_1" localSheetId="11"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_1"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0__________123Graph_XCHART_13" hidden="1">#REF!</definedName>
    <definedName name="_910_______123Graph_XCHART_12" hidden="1">#REF!</definedName>
    <definedName name="_910__FDSAUDITLINK__"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_1"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_1"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1__________123Graph_XCHART_14" hidden="1">#REF!</definedName>
    <definedName name="_911_______123Graph_XCHART_13" hidden="1">#REF!</definedName>
    <definedName name="_911__FDSAUDITLINK__"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_1"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_1"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2__________123Graph_XCHART_15" hidden="1">#REF!</definedName>
    <definedName name="_912_______123Graph_XCHART_14" hidden="1">#REF!</definedName>
    <definedName name="_912__FDSAUDITLINK__"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_1"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_1"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3__________123Graph_XCHART_16" hidden="1">#REF!</definedName>
    <definedName name="_913_______123Graph_XCHART_15" hidden="1">#REF!</definedName>
    <definedName name="_913__FDSAUDITLINK__"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_1"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_1"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4__________123Graph_XCHART_17" hidden="1">#REF!</definedName>
    <definedName name="_914_______123Graph_XCHART_16" hidden="1">#REF!</definedName>
    <definedName name="_914__FDSAUDITLINK__"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_1"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_1"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5__________123Graph_XCHART_18" hidden="1">#REF!</definedName>
    <definedName name="_915_______123Graph_XCHART_17" hidden="1">#REF!</definedName>
    <definedName name="_915__FDSAUDITLINK__"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_1"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_1"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6__________123Graph_XCHART_2" hidden="1">#REF!</definedName>
    <definedName name="_916_______123Graph_XCHART_18" hidden="1">#REF!</definedName>
    <definedName name="_916__FDSAUDITLINK__"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_1"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_1"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7__________123Graph_XCHART_3" hidden="1">#REF!</definedName>
    <definedName name="_917_______123Graph_XCHART_2" hidden="1">#REF!</definedName>
    <definedName name="_917__FDSAUDITLINK__"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_1"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_1"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8__________123Graph_XCHART_4" hidden="1">#REF!</definedName>
    <definedName name="_918_______123Graph_XCHART_3" hidden="1">#REF!</definedName>
    <definedName name="_918__FDSAUDITLINK__"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_1"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_1"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9__________123Graph_XCHART_5" hidden="1">#REF!</definedName>
    <definedName name="_919_______123Graph_XCHART_4" hidden="1">#REF!</definedName>
    <definedName name="_919__FDSAUDITLINK__"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_1"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_1"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2____________________123Graph_ACHART_7" hidden="1">#REF!</definedName>
    <definedName name="_92_________________123Graph_ACHART_6" hidden="1">#REF!</definedName>
    <definedName name="_92_____123Graph_ACHART_15" hidden="1">#REF!</definedName>
    <definedName name="_92_____123Graph_ACHART_5" hidden="1">#REF!</definedName>
    <definedName name="_92_____123Graph_ACHART_6" hidden="1">#REF!</definedName>
    <definedName name="_92__123Graph_ECHART_2" hidden="1">#REF!</definedName>
    <definedName name="_92__123Graph_XCHART_20" hidden="1">#REF!</definedName>
    <definedName name="_92__FDSAUDITLINK__" localSheetId="4"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 localSheetId="11"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_1" localSheetId="4"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_1" localSheetId="11"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_1"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1_0SUP" localSheetId="19">#REF!</definedName>
    <definedName name="_92_1_0SUP">#REF!</definedName>
    <definedName name="_920__________123Graph_XCHART_6" hidden="1">#REF!</definedName>
    <definedName name="_920_______123Graph_XCHART_5" hidden="1">#REF!</definedName>
    <definedName name="_920__FDSAUDITLINK__"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_1"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_1"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1__________123Graph_XCHART_7" hidden="1">#REF!</definedName>
    <definedName name="_921_______123Graph_XCHART_6" hidden="1">#REF!</definedName>
    <definedName name="_921__FDSAUDITLINK__"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_1"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_1"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2__________123Graph_XCHART_8" hidden="1">#REF!</definedName>
    <definedName name="_922_______123Graph_XCHART_7" hidden="1">#REF!</definedName>
    <definedName name="_922__FDSAUDITLINK__"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_1"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_1"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3__________123Graph_XCHART_9" hidden="1">#REF!</definedName>
    <definedName name="_923_______123Graph_XCHART_8" hidden="1">#REF!</definedName>
    <definedName name="_923__FDSAUDITLINK__"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_1"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_1"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4_______123Graph_XCHART_9" hidden="1">#REF!</definedName>
    <definedName name="_924__FDSAUDITLINK__" localSheetId="4"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 localSheetId="1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_1" localSheetId="4"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_1" localSheetId="1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_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5__FDSAUDITLINK__" localSheetId="4"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 localSheetId="1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_1" localSheetId="4"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_1" localSheetId="1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_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6__FDSAUDITLINK__" localSheetId="4"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 localSheetId="1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_1" localSheetId="4"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_1" localSheetId="1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_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7__FDSAUDITLINK__" localSheetId="4"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 localSheetId="1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_1" localSheetId="4"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_1" localSheetId="1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_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8__FDSAUDITLINK__" localSheetId="4"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 localSheetId="1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_1" localSheetId="4"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_1" localSheetId="1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_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9__FDSAUDITLINK__"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_1"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_1"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3____________________123Graph_ACHART_8" hidden="1">#REF!</definedName>
    <definedName name="_93_________________123Graph_ACHART_7" hidden="1">#REF!</definedName>
    <definedName name="_93_____123Graph_ACHART_6" hidden="1">#REF!</definedName>
    <definedName name="_93_____123Graph_ACHART_7" hidden="1">#REF!</definedName>
    <definedName name="_93__FDSAUDITLINK__" localSheetId="4"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 localSheetId="11"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_1" localSheetId="4"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_1" localSheetId="11"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_1"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0__FDSAUDITLINK__"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_1"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_1"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1__FDSAUDITLINK__"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_1"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_1"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2__FDSAUDITLINK__"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_1"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_1"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3__FDSAUDITLINK__"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_1"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_1"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4__FDSAUDITLINK__"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_1"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_1"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5__FDSAUDITLINK__"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_1"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_1"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6__FDSAUDITLINK__"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_1"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_1"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7__FDSAUDITLINK__"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_1"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_1"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8__FDSAUDITLINK__"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_1"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_1"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9__FDSAUDITLINK__"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_1"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_1"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4">#REF!</definedName>
    <definedName name="_94____________________123Graph_ACHART_9" hidden="1">#REF!</definedName>
    <definedName name="_94_________________123Graph_ACHART_8" hidden="1">#REF!</definedName>
    <definedName name="_94_____123Graph_ACHART_16" hidden="1">#REF!</definedName>
    <definedName name="_94_____123Graph_ACHART_7" hidden="1">#REF!</definedName>
    <definedName name="_94_____123Graph_ACHART_8" hidden="1">#REF!</definedName>
    <definedName name="_94__123Graph_ECHART_3" hidden="1">#REF!</definedName>
    <definedName name="_94__123Graph_XCHART_21" hidden="1">#REF!</definedName>
    <definedName name="_94__FDSAUDITLINK__" localSheetId="4"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 localSheetId="11"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_1" localSheetId="4"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_1" localSheetId="11"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_1"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8_0SUP" localSheetId="19">#REF!</definedName>
    <definedName name="_94_8_0SUP">#REF!</definedName>
    <definedName name="_940__FDSAUDITLINK__"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_1"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_1"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1__FDSAUDITLINK__"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_1"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_1"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2__FDSAUDITLINK__"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_1"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_1"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3__FDSAUDITLINK__"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_1"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_1"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4__FDSAUDITLINK__"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_1"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_1"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5__FDSAUDITLINK__"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_1"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_1"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6__FDSAUDITLINK__"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_1" localSheetId="4"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_1" localSheetId="1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7__FDSAUDITLINK__"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_1" localSheetId="4"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_1" localSheetId="1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8__FDSAUDITLINK__"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_1" localSheetId="4"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_1" localSheetId="1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_1" localSheetId="4"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_1" localSheetId="1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5____________________123Graph_BCHART_1" hidden="1">#REF!</definedName>
    <definedName name="_95_________________123Graph_ACHART_9" hidden="1">#REF!</definedName>
    <definedName name="_95_____123Graph_ACHART_8" hidden="1">#REF!</definedName>
    <definedName name="_95_____123Graph_ACHART_9" hidden="1">#REF!</definedName>
    <definedName name="_95__FDSAUDITLINK__" localSheetId="4"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 localSheetId="11"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_1" localSheetId="4"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_1" localSheetId="11"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_1"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0__FDSAUDITLINK__"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_1" localSheetId="4"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_1" localSheetId="1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1">#REF!</definedName>
    <definedName name="_951__FDSAUDITLINK__"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_1" localSheetId="4"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_1" localSheetId="1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2">#REF!</definedName>
    <definedName name="_952__FDSAUDITLINK__"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_1" localSheetId="4"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_1" localSheetId="1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3">#REF!</definedName>
    <definedName name="_953__FDSAUDITLINK__"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_1" localSheetId="4"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_1" localSheetId="1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4">#REF!</definedName>
    <definedName name="_954__FDSAUDITLINK__"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_1" localSheetId="4"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_1" localSheetId="1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5">#REF!</definedName>
    <definedName name="_955__FDSAUDITLINK__" localSheetId="4"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 localSheetId="1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_1" localSheetId="4"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_1" localSheetId="1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_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6">#REF!</definedName>
    <definedName name="_956__FDSAUDITLINK__" localSheetId="4"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 localSheetId="1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_1" localSheetId="4"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_1" localSheetId="1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_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7__FDSAUDITLINK__" localSheetId="4"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 localSheetId="1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_1" localSheetId="4"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_1" localSheetId="1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_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8__FDSAUDITLINK__" localSheetId="4"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 localSheetId="1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_1" localSheetId="4"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_1" localSheetId="1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_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9">#REF!</definedName>
    <definedName name="_959__FDSAUDITLINK__" localSheetId="4"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 localSheetId="1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_1" localSheetId="4"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_1" localSheetId="1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_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6____________________123Graph_BCHART_17" hidden="1">#REF!</definedName>
    <definedName name="_96_________________123Graph_BCHART_1" hidden="1">#REF!</definedName>
    <definedName name="_96_____123Graph_ACHART_17" hidden="1">#REF!</definedName>
    <definedName name="_96_____123Graph_ACHART_9" hidden="1">#REF!</definedName>
    <definedName name="_96_____123Graph_BCHART_1" hidden="1">#REF!</definedName>
    <definedName name="_96__123Graph_ECHART_4" hidden="1">#REF!</definedName>
    <definedName name="_96__123Graph_LBL_BCHART_3" hidden="1">#REF!</definedName>
    <definedName name="_96__123Graph_XCHART_22" hidden="1">#REF!</definedName>
    <definedName name="_96__FDSAUDITLINK__" localSheetId="4"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 localSheetId="11"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_1" localSheetId="4"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_1" localSheetId="11"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_1"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9_0SUP" localSheetId="19">#REF!</definedName>
    <definedName name="_96_9_0SUP">#REF!</definedName>
    <definedName name="_960__FDSAUDITLINK__"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_1" localSheetId="4"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_1" localSheetId="1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1__FDSAUDITLINK__"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_1" localSheetId="4"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_1" localSheetId="1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2__FDSAUDITLINK__"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_1" localSheetId="4"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_1" localSheetId="1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3_________123Graph_DCHART_4" hidden="1">#REF!</definedName>
    <definedName name="_963__FDSAUDITLINK__"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_1" localSheetId="4"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_1" localSheetId="1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4__FDSAUDITLINK__"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_1" localSheetId="4"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_1" localSheetId="1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5__FDSAUDITLINK__"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_1" localSheetId="4"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_1" localSheetId="1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6__FDSAUDITLINK__"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_1" localSheetId="4"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_1" localSheetId="1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7__FDSAUDITLINK__"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_1" localSheetId="4"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_1" localSheetId="1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8__FDSAUDITLINK__"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_1" localSheetId="4"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_1" localSheetId="1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9__FDSAUDITLINK__"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_1" localSheetId="4"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_1" localSheetId="1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7____________________123Graph_BCHART_18" hidden="1">#REF!</definedName>
    <definedName name="_97_________________123Graph_BCHART_17" hidden="1">#REF!</definedName>
    <definedName name="_97_____123Graph_BCHART_1" hidden="1">#REF!</definedName>
    <definedName name="_97_____123Graph_BCHART_17" hidden="1">#REF!</definedName>
    <definedName name="_97__123Graph_XCHART_23" hidden="1">#REF!</definedName>
    <definedName name="_97__FDSAUDITLINK__" localSheetId="4"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 localSheetId="11"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_1" localSheetId="4"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_1" localSheetId="11"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_1"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0__FDSAUDITLINK__"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_1" localSheetId="4"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_1" localSheetId="1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1__FDSAUDITLINK__"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_1" localSheetId="4"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_1" localSheetId="1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2__FDSAUDITLINK__"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_1" localSheetId="4"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_1" localSheetId="1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3__FDSAUDITLINK__"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_1" localSheetId="4"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_1" localSheetId="1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4__FDSAUDITLINK__"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_1" localSheetId="4"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_1" localSheetId="1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5__FDSAUDITLINK__"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_1" localSheetId="4"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_1" localSheetId="1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6__FDSAUDITLINK__"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_1" localSheetId="4"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_1" localSheetId="1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7__FDSAUDITLINK__"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_1" localSheetId="4"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_1" localSheetId="1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8__FDSAUDITLINK__" localSheetId="4"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 localSheetId="1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_1" localSheetId="4"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_1" localSheetId="1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_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9__FDSAUDITLINK__" localSheetId="4"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 localSheetId="1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_1" localSheetId="4"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_1" localSheetId="1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_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8____________________123Graph_BCHART_2" hidden="1">#REF!</definedName>
    <definedName name="_98_________________123Graph_BCHART_18" hidden="1">#REF!</definedName>
    <definedName name="_98_____123Graph_ACHART_18" hidden="1">#REF!</definedName>
    <definedName name="_98_____123Graph_BCHART_17" hidden="1">#REF!</definedName>
    <definedName name="_98_____123Graph_BCHART_18" hidden="1">#REF!</definedName>
    <definedName name="_98__123Graph_ECHART_5" hidden="1">#REF!</definedName>
    <definedName name="_98__123Graph_XChart_3" hidden="1">#REF!</definedName>
    <definedName name="_98__FDSAUDITLINK__" localSheetId="4"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 localSheetId="11"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_1" localSheetId="4"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_1" localSheetId="11"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_1"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0__FDSAUDITLINK__" localSheetId="4"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 localSheetId="1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_1" localSheetId="4"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_1" localSheetId="1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_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1__FDSAUDITLINK__" localSheetId="4"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 localSheetId="1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_1" localSheetId="4"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_1" localSheetId="1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_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2__FDSAUDITLINK__" localSheetId="4"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 localSheetId="1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_1" localSheetId="4"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_1" localSheetId="1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_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3__FDSAUDITLINK__"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_1" localSheetId="4"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_1" localSheetId="1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4__FDSAUDITLINK__"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_1" localSheetId="4"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_1" localSheetId="1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5__FDSAUDITLINK__"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_1" localSheetId="4"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_1" localSheetId="1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6__FDSAUDITLINK__"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_1" localSheetId="4"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_1" localSheetId="1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7__FDSAUDITLINK__"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_1" localSheetId="4"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_1" localSheetId="1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8__FDSAUDITLINK__"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_1" localSheetId="4"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_1" localSheetId="1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9__FDSAUDITLINK__"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_1" localSheetId="4"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_1" localSheetId="1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A_0SUP" localSheetId="19">#REF!</definedName>
    <definedName name="_98A_0SUP">#REF!</definedName>
    <definedName name="_98FRINGE">#REF!</definedName>
    <definedName name="_99____________________123Graph_BCHART_3" hidden="1">#REF!</definedName>
    <definedName name="_99_________________123Graph_BCHART_2" hidden="1">#REF!</definedName>
    <definedName name="_99_____123Graph_BCHART_18" hidden="1">#REF!</definedName>
    <definedName name="_99_____123Graph_BCHART_2" hidden="1">#REF!</definedName>
    <definedName name="_99__123Graph_A_Chart_1A" hidden="1">#REF!</definedName>
    <definedName name="_99__123Graph_CCHART_2" hidden="1">#REF!</definedName>
    <definedName name="_99__123Graph_XChart_4" hidden="1">#REF!</definedName>
    <definedName name="_99__FDSAUDITLINK__" localSheetId="4"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 localSheetId="11"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_1" localSheetId="4"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_1" localSheetId="11"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_1"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MGMT_PLAN">#REF!</definedName>
    <definedName name="_99_OPS_PLAN">#REF!</definedName>
    <definedName name="_990__FDSAUDITLINK__"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_1" localSheetId="4"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_1" localSheetId="1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1__FDSAUDITLINK__"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_1" localSheetId="4"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_1" localSheetId="1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2__FDSAUDITLINK__"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_1" localSheetId="4"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_1" localSheetId="1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3__FDSAUDITLINK__"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_1" localSheetId="4"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_1" localSheetId="1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4__FDSAUDITLINK__"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_1" localSheetId="4"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_1" localSheetId="1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5__FDSAUDITLINK__"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_1" localSheetId="4"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_1" localSheetId="1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6__FDSAUDITLINK__"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_1" localSheetId="4"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_1" localSheetId="1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7__FDSAUDITLINK__"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_1" localSheetId="4"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_1" localSheetId="1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8__FDSAUDITLINK__"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_1" localSheetId="4"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_1" localSheetId="1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9__FDSAUDITLINK__"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_1" localSheetId="4"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_1" localSheetId="1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avanti">#REF!</definedName>
    <definedName name="_9chefsartino">#REF!</definedName>
    <definedName name="_9IQ_F_LB_DUE_CY3" hidden="1">"c2083"</definedName>
    <definedName name="_9winndixie">#REF!</definedName>
    <definedName name="_a1" localSheetId="4" hidden="1">{#N/A,#N/A,FALSE,"Pharm";#N/A,#N/A,FALSE,"WWCM"}</definedName>
    <definedName name="_a1" localSheetId="11" hidden="1">{#N/A,#N/A,FALSE,"Pharm";#N/A,#N/A,FALSE,"WWCM"}</definedName>
    <definedName name="_a1" hidden="1">{#N/A,#N/A,FALSE,"Pharm";#N/A,#N/A,FALSE,"WWCM"}</definedName>
    <definedName name="_a1_1" localSheetId="4" hidden="1">{#N/A,#N/A,FALSE,"Pharm";#N/A,#N/A,FALSE,"WWCM"}</definedName>
    <definedName name="_a1_1" localSheetId="11" hidden="1">{#N/A,#N/A,FALSE,"Pharm";#N/A,#N/A,FALSE,"WWCM"}</definedName>
    <definedName name="_a1_1" hidden="1">{#N/A,#N/A,FALSE,"Pharm";#N/A,#N/A,FALSE,"WWCM"}</definedName>
    <definedName name="_a10" localSheetId="11" hidden="1">{#N/A,#N/A,TRUE,"0 Deckbl.";#N/A,#N/A,TRUE,"S 1 Komm";#N/A,#N/A,TRUE,"S 1a Komm";#N/A,#N/A,TRUE,"S 1b Komm";#N/A,#N/A,TRUE,"S  2 DBR";#N/A,#N/A,TRUE,"S  3 Sparten";#N/A,#N/A,TRUE,"S 4  Betr. K.";#N/A,#N/A,TRUE,"6 Bilanz";#N/A,#N/A,TRUE,"6a Bilanz ";#N/A,#N/A,TRUE,"6b Bilanz ";#N/A,#N/A,TRUE,"7 GS I";#N/A,#N/A,TRUE,"S 8 EQ-GuV"}</definedName>
    <definedName name="_a10" hidden="1">{#N/A,#N/A,TRUE,"0 Deckbl.";#N/A,#N/A,TRUE,"S 1 Komm";#N/A,#N/A,TRUE,"S 1a Komm";#N/A,#N/A,TRUE,"S 1b Komm";#N/A,#N/A,TRUE,"S  2 DBR";#N/A,#N/A,TRUE,"S  3 Sparten";#N/A,#N/A,TRUE,"S 4  Betr. K.";#N/A,#N/A,TRUE,"6 Bilanz";#N/A,#N/A,TRUE,"6a Bilanz ";#N/A,#N/A,TRUE,"6b Bilanz ";#N/A,#N/A,TRUE,"7 GS I";#N/A,#N/A,TRUE,"S 8 EQ-GuV"}</definedName>
    <definedName name="_A11" localSheetId="4" hidden="1">{#N/A,#N/A,FALSE,"Umsatz 99";#N/A,#N/A,FALSE,"ER 99 "}</definedName>
    <definedName name="_A11" localSheetId="11" hidden="1">{#N/A,#N/A,FALSE,"Umsatz 99";#N/A,#N/A,FALSE,"ER 99 "}</definedName>
    <definedName name="_A11" hidden="1">{#N/A,#N/A,FALSE,"Umsatz 99";#N/A,#N/A,FALSE,"ER 99 "}</definedName>
    <definedName name="_A11_1" localSheetId="4" hidden="1">{#N/A,#N/A,FALSE,"Umsatz 99";#N/A,#N/A,FALSE,"ER 99 "}</definedName>
    <definedName name="_A11_1" localSheetId="11" hidden="1">{#N/A,#N/A,FALSE,"Umsatz 99";#N/A,#N/A,FALSE,"ER 99 "}</definedName>
    <definedName name="_A11_1" hidden="1">{#N/A,#N/A,FALSE,"Umsatz 99";#N/A,#N/A,FALSE,"ER 99 "}</definedName>
    <definedName name="_A11_1_1_1_1_1_1" localSheetId="15" hidden="1">{#N/A,#N/A,FALSE,"Umsatz 99";#N/A,#N/A,FALSE,"ER 99 "}</definedName>
    <definedName name="_A11_1_1_1_1_1_1" localSheetId="11" hidden="1">{#N/A,#N/A,FALSE,"Umsatz 99";#N/A,#N/A,FALSE,"ER 99 "}</definedName>
    <definedName name="_A11_1_1_1_1_1_1" hidden="1">{#N/A,#N/A,FALSE,"Umsatz 99";#N/A,#N/A,FALSE,"ER 99 "}</definedName>
    <definedName name="_A11_1_1_1_1_2" localSheetId="15" hidden="1">{#N/A,#N/A,FALSE,"Umsatz 99";#N/A,#N/A,FALSE,"ER 99 "}</definedName>
    <definedName name="_A11_1_1_1_1_2" localSheetId="11" hidden="1">{#N/A,#N/A,FALSE,"Umsatz 99";#N/A,#N/A,FALSE,"ER 99 "}</definedName>
    <definedName name="_A11_1_1_1_1_2" hidden="1">{#N/A,#N/A,FALSE,"Umsatz 99";#N/A,#N/A,FALSE,"ER 99 "}</definedName>
    <definedName name="_A11_1_1_1_2_1" localSheetId="15" hidden="1">{#N/A,#N/A,FALSE,"Umsatz 99";#N/A,#N/A,FALSE,"ER 99 "}</definedName>
    <definedName name="_A11_1_1_1_2_1" localSheetId="11" hidden="1">{#N/A,#N/A,FALSE,"Umsatz 99";#N/A,#N/A,FALSE,"ER 99 "}</definedName>
    <definedName name="_A11_1_1_1_2_1" hidden="1">{#N/A,#N/A,FALSE,"Umsatz 99";#N/A,#N/A,FALSE,"ER 99 "}</definedName>
    <definedName name="_A11_1_1_1_3" localSheetId="15" hidden="1">{#N/A,#N/A,FALSE,"Umsatz 99";#N/A,#N/A,FALSE,"ER 99 "}</definedName>
    <definedName name="_A11_1_1_1_3" localSheetId="11" hidden="1">{#N/A,#N/A,FALSE,"Umsatz 99";#N/A,#N/A,FALSE,"ER 99 "}</definedName>
    <definedName name="_A11_1_1_1_3" hidden="1">{#N/A,#N/A,FALSE,"Umsatz 99";#N/A,#N/A,FALSE,"ER 99 "}</definedName>
    <definedName name="_A11_1_1_2_1_1" localSheetId="15" hidden="1">{#N/A,#N/A,FALSE,"Umsatz 99";#N/A,#N/A,FALSE,"ER 99 "}</definedName>
    <definedName name="_A11_1_1_2_1_1" localSheetId="11" hidden="1">{#N/A,#N/A,FALSE,"Umsatz 99";#N/A,#N/A,FALSE,"ER 99 "}</definedName>
    <definedName name="_A11_1_1_2_1_1" hidden="1">{#N/A,#N/A,FALSE,"Umsatz 99";#N/A,#N/A,FALSE,"ER 99 "}</definedName>
    <definedName name="_A11_1_1_2_2" localSheetId="15" hidden="1">{#N/A,#N/A,FALSE,"Umsatz 99";#N/A,#N/A,FALSE,"ER 99 "}</definedName>
    <definedName name="_A11_1_1_2_2" localSheetId="11" hidden="1">{#N/A,#N/A,FALSE,"Umsatz 99";#N/A,#N/A,FALSE,"ER 99 "}</definedName>
    <definedName name="_A11_1_1_2_2" hidden="1">{#N/A,#N/A,FALSE,"Umsatz 99";#N/A,#N/A,FALSE,"ER 99 "}</definedName>
    <definedName name="_A11_1_1_3_1" localSheetId="15" hidden="1">{#N/A,#N/A,FALSE,"Umsatz 99";#N/A,#N/A,FALSE,"ER 99 "}</definedName>
    <definedName name="_A11_1_1_3_1" localSheetId="11" hidden="1">{#N/A,#N/A,FALSE,"Umsatz 99";#N/A,#N/A,FALSE,"ER 99 "}</definedName>
    <definedName name="_A11_1_1_3_1" hidden="1">{#N/A,#N/A,FALSE,"Umsatz 99";#N/A,#N/A,FALSE,"ER 99 "}</definedName>
    <definedName name="_A11_1_1_4" localSheetId="15" hidden="1">{#N/A,#N/A,FALSE,"Umsatz 99";#N/A,#N/A,FALSE,"ER 99 "}</definedName>
    <definedName name="_A11_1_1_4" localSheetId="11" hidden="1">{#N/A,#N/A,FALSE,"Umsatz 99";#N/A,#N/A,FALSE,"ER 99 "}</definedName>
    <definedName name="_A11_1_1_4" hidden="1">{#N/A,#N/A,FALSE,"Umsatz 99";#N/A,#N/A,FALSE,"ER 99 "}</definedName>
    <definedName name="_A11_1_2_1_1" localSheetId="15" hidden="1">{#N/A,#N/A,FALSE,"Umsatz 99";#N/A,#N/A,FALSE,"ER 99 "}</definedName>
    <definedName name="_A11_1_2_1_1" localSheetId="11" hidden="1">{#N/A,#N/A,FALSE,"Umsatz 99";#N/A,#N/A,FALSE,"ER 99 "}</definedName>
    <definedName name="_A11_1_2_1_1" hidden="1">{#N/A,#N/A,FALSE,"Umsatz 99";#N/A,#N/A,FALSE,"ER 99 "}</definedName>
    <definedName name="_A11_1_2_2" localSheetId="15" hidden="1">{#N/A,#N/A,FALSE,"Umsatz 99";#N/A,#N/A,FALSE,"ER 99 "}</definedName>
    <definedName name="_A11_1_2_2" localSheetId="11" hidden="1">{#N/A,#N/A,FALSE,"Umsatz 99";#N/A,#N/A,FALSE,"ER 99 "}</definedName>
    <definedName name="_A11_1_2_2" hidden="1">{#N/A,#N/A,FALSE,"Umsatz 99";#N/A,#N/A,FALSE,"ER 99 "}</definedName>
    <definedName name="_A11_1_3_1" localSheetId="15" hidden="1">{#N/A,#N/A,FALSE,"Umsatz 99";#N/A,#N/A,FALSE,"ER 99 "}</definedName>
    <definedName name="_A11_1_3_1" localSheetId="11" hidden="1">{#N/A,#N/A,FALSE,"Umsatz 99";#N/A,#N/A,FALSE,"ER 99 "}</definedName>
    <definedName name="_A11_1_3_1" hidden="1">{#N/A,#N/A,FALSE,"Umsatz 99";#N/A,#N/A,FALSE,"ER 99 "}</definedName>
    <definedName name="_A11_1_4" localSheetId="15" hidden="1">{#N/A,#N/A,FALSE,"Umsatz 99";#N/A,#N/A,FALSE,"ER 99 "}</definedName>
    <definedName name="_A11_1_4" localSheetId="11" hidden="1">{#N/A,#N/A,FALSE,"Umsatz 99";#N/A,#N/A,FALSE,"ER 99 "}</definedName>
    <definedName name="_A11_1_4" hidden="1">{#N/A,#N/A,FALSE,"Umsatz 99";#N/A,#N/A,FALSE,"ER 99 "}</definedName>
    <definedName name="_A11_2_1_1_1_1" localSheetId="15" hidden="1">{#N/A,#N/A,FALSE,"Umsatz 99";#N/A,#N/A,FALSE,"ER 99 "}</definedName>
    <definedName name="_A11_2_1_1_1_1" localSheetId="11" hidden="1">{#N/A,#N/A,FALSE,"Umsatz 99";#N/A,#N/A,FALSE,"ER 99 "}</definedName>
    <definedName name="_A11_2_1_1_1_1" hidden="1">{#N/A,#N/A,FALSE,"Umsatz 99";#N/A,#N/A,FALSE,"ER 99 "}</definedName>
    <definedName name="_A11_2_1_1_2" localSheetId="15" hidden="1">{#N/A,#N/A,FALSE,"Umsatz 99";#N/A,#N/A,FALSE,"ER 99 "}</definedName>
    <definedName name="_A11_2_1_1_2" localSheetId="11" hidden="1">{#N/A,#N/A,FALSE,"Umsatz 99";#N/A,#N/A,FALSE,"ER 99 "}</definedName>
    <definedName name="_A11_2_1_1_2" hidden="1">{#N/A,#N/A,FALSE,"Umsatz 99";#N/A,#N/A,FALSE,"ER 99 "}</definedName>
    <definedName name="_A11_2_1_2_1" localSheetId="15" hidden="1">{#N/A,#N/A,FALSE,"Umsatz 99";#N/A,#N/A,FALSE,"ER 99 "}</definedName>
    <definedName name="_A11_2_1_2_1" localSheetId="11" hidden="1">{#N/A,#N/A,FALSE,"Umsatz 99";#N/A,#N/A,FALSE,"ER 99 "}</definedName>
    <definedName name="_A11_2_1_2_1" hidden="1">{#N/A,#N/A,FALSE,"Umsatz 99";#N/A,#N/A,FALSE,"ER 99 "}</definedName>
    <definedName name="_A11_2_1_3" localSheetId="15" hidden="1">{#N/A,#N/A,FALSE,"Umsatz 99";#N/A,#N/A,FALSE,"ER 99 "}</definedName>
    <definedName name="_A11_2_1_3" localSheetId="11" hidden="1">{#N/A,#N/A,FALSE,"Umsatz 99";#N/A,#N/A,FALSE,"ER 99 "}</definedName>
    <definedName name="_A11_2_1_3" hidden="1">{#N/A,#N/A,FALSE,"Umsatz 99";#N/A,#N/A,FALSE,"ER 99 "}</definedName>
    <definedName name="_A11_2_2_1_1" localSheetId="15" hidden="1">{#N/A,#N/A,FALSE,"Umsatz 99";#N/A,#N/A,FALSE,"ER 99 "}</definedName>
    <definedName name="_A11_2_2_1_1" localSheetId="11" hidden="1">{#N/A,#N/A,FALSE,"Umsatz 99";#N/A,#N/A,FALSE,"ER 99 "}</definedName>
    <definedName name="_A11_2_2_1_1" hidden="1">{#N/A,#N/A,FALSE,"Umsatz 99";#N/A,#N/A,FALSE,"ER 99 "}</definedName>
    <definedName name="_A11_2_2_2" localSheetId="15" hidden="1">{#N/A,#N/A,FALSE,"Umsatz 99";#N/A,#N/A,FALSE,"ER 99 "}</definedName>
    <definedName name="_A11_2_2_2" localSheetId="11" hidden="1">{#N/A,#N/A,FALSE,"Umsatz 99";#N/A,#N/A,FALSE,"ER 99 "}</definedName>
    <definedName name="_A11_2_2_2" hidden="1">{#N/A,#N/A,FALSE,"Umsatz 99";#N/A,#N/A,FALSE,"ER 99 "}</definedName>
    <definedName name="_A11_2_3_1" localSheetId="15" hidden="1">{#N/A,#N/A,FALSE,"Umsatz 99";#N/A,#N/A,FALSE,"ER 99 "}</definedName>
    <definedName name="_A11_2_3_1" localSheetId="11" hidden="1">{#N/A,#N/A,FALSE,"Umsatz 99";#N/A,#N/A,FALSE,"ER 99 "}</definedName>
    <definedName name="_A11_2_3_1" hidden="1">{#N/A,#N/A,FALSE,"Umsatz 99";#N/A,#N/A,FALSE,"ER 99 "}</definedName>
    <definedName name="_A11_2_4" localSheetId="15" hidden="1">{#N/A,#N/A,FALSE,"Umsatz 99";#N/A,#N/A,FALSE,"ER 99 "}</definedName>
    <definedName name="_A11_2_4" localSheetId="11" hidden="1">{#N/A,#N/A,FALSE,"Umsatz 99";#N/A,#N/A,FALSE,"ER 99 "}</definedName>
    <definedName name="_A11_2_4" hidden="1">{#N/A,#N/A,FALSE,"Umsatz 99";#N/A,#N/A,FALSE,"ER 99 "}</definedName>
    <definedName name="_A11_3_1_1" localSheetId="15" hidden="1">{#N/A,#N/A,FALSE,"Umsatz 99";#N/A,#N/A,FALSE,"ER 99 "}</definedName>
    <definedName name="_A11_3_1_1" localSheetId="11" hidden="1">{#N/A,#N/A,FALSE,"Umsatz 99";#N/A,#N/A,FALSE,"ER 99 "}</definedName>
    <definedName name="_A11_3_1_1" hidden="1">{#N/A,#N/A,FALSE,"Umsatz 99";#N/A,#N/A,FALSE,"ER 99 "}</definedName>
    <definedName name="_A11_3_2" localSheetId="15" hidden="1">{#N/A,#N/A,FALSE,"Umsatz 99";#N/A,#N/A,FALSE,"ER 99 "}</definedName>
    <definedName name="_A11_3_2" localSheetId="11" hidden="1">{#N/A,#N/A,FALSE,"Umsatz 99";#N/A,#N/A,FALSE,"ER 99 "}</definedName>
    <definedName name="_A11_3_2" hidden="1">{#N/A,#N/A,FALSE,"Umsatz 99";#N/A,#N/A,FALSE,"ER 99 "}</definedName>
    <definedName name="_A11_4_1" localSheetId="15" hidden="1">{#N/A,#N/A,FALSE,"Umsatz 99";#N/A,#N/A,FALSE,"ER 99 "}</definedName>
    <definedName name="_A11_4_1" localSheetId="11" hidden="1">{#N/A,#N/A,FALSE,"Umsatz 99";#N/A,#N/A,FALSE,"ER 99 "}</definedName>
    <definedName name="_A11_4_1" hidden="1">{#N/A,#N/A,FALSE,"Umsatz 99";#N/A,#N/A,FALSE,"ER 99 "}</definedName>
    <definedName name="_A11_5" localSheetId="15" hidden="1">{#N/A,#N/A,FALSE,"Umsatz 99";#N/A,#N/A,FALSE,"ER 99 "}</definedName>
    <definedName name="_A11_5" localSheetId="11" hidden="1">{#N/A,#N/A,FALSE,"Umsatz 99";#N/A,#N/A,FALSE,"ER 99 "}</definedName>
    <definedName name="_A11_5" hidden="1">{#N/A,#N/A,FALSE,"Umsatz 99";#N/A,#N/A,FALSE,"ER 99 "}</definedName>
    <definedName name="_A111" localSheetId="11" hidden="1">{#N/A,#N/A,FALSE,"Umsatz 99";#N/A,#N/A,FALSE,"ER 99 "}</definedName>
    <definedName name="_A111" hidden="1">{#N/A,#N/A,FALSE,"Umsatz 99";#N/A,#N/A,FALSE,"ER 99 "}</definedName>
    <definedName name="_a2" localSheetId="11" hidden="1">{#N/A,#N/A,FALSE,"Sheet1"}</definedName>
    <definedName name="_a2" hidden="1">{#N/A,#N/A,FALSE,"Sheet1"}</definedName>
    <definedName name="_a3" localSheetId="11" hidden="1">{#N/A,#N/A,FALSE,"Sheet1"}</definedName>
    <definedName name="_a3" hidden="1">{#N/A,#N/A,FALSE,"Sheet1"}</definedName>
    <definedName name="_a3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3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4" localSheetId="11" hidden="1">{"PAGE1",#N/A,FALSE,"BID (3)";"PAGE2",#N/A,FALSE,"BID (3)"}</definedName>
    <definedName name="_A4" hidden="1">{"PAGE1",#N/A,FALSE,"BID (3)";"PAGE2",#N/A,FALSE,"BID (3)"}</definedName>
    <definedName name="_a50" localSheetId="11" hidden="1">{#N/A,#N/A,TRUE,"0 Deckbl.";#N/A,#N/A,TRUE,"S 1 Komm";#N/A,#N/A,TRUE,"S 1a Komm";#N/A,#N/A,TRUE,"S 1b Komm";#N/A,#N/A,TRUE,"S  2 DBR";#N/A,#N/A,TRUE,"S  3 Sparten";#N/A,#N/A,TRUE,"S 4  Betr. K.";#N/A,#N/A,TRUE,"6 Bilanz";#N/A,#N/A,TRUE,"6a Bilanz ";#N/A,#N/A,TRUE,"6b Bilanz ";#N/A,#N/A,TRUE,"7 GS I";#N/A,#N/A,TRUE,"S 8 EQ-GuV"}</definedName>
    <definedName name="_a50" hidden="1">{#N/A,#N/A,TRUE,"0 Deckbl.";#N/A,#N/A,TRUE,"S 1 Komm";#N/A,#N/A,TRUE,"S 1a Komm";#N/A,#N/A,TRUE,"S 1b Komm";#N/A,#N/A,TRUE,"S  2 DBR";#N/A,#N/A,TRUE,"S  3 Sparten";#N/A,#N/A,TRUE,"S 4  Betr. K.";#N/A,#N/A,TRUE,"6 Bilanz";#N/A,#N/A,TRUE,"6a Bilanz ";#N/A,#N/A,TRUE,"6b Bilanz ";#N/A,#N/A,TRUE,"7 GS I";#N/A,#N/A,TRUE,"S 8 EQ-GuV"}</definedName>
    <definedName name="_aa2" localSheetId="11"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11"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localSheetId="4" hidden="1">{#N/A,#N/A,FALSE,"REPORT"}</definedName>
    <definedName name="_aaa1" localSheetId="11" hidden="1">{#N/A,#N/A,FALSE,"REPORT"}</definedName>
    <definedName name="_aaa1" hidden="1">{#N/A,#N/A,FALSE,"REPORT"}</definedName>
    <definedName name="_aaa1_1" localSheetId="4" hidden="1">{#N/A,#N/A,FALSE,"REPORT"}</definedName>
    <definedName name="_aaa1_1" localSheetId="11" hidden="1">{#N/A,#N/A,FALSE,"REPORT"}</definedName>
    <definedName name="_aaa1_1" hidden="1">{#N/A,#N/A,FALSE,"REPORT"}</definedName>
    <definedName name="_AAA2" localSheetId="11" hidden="1">{#N/A,#N/A,FALSE,"MONTHDET";#N/A,#N/A,FALSE,"ACTUAL"}</definedName>
    <definedName name="_AAA2" hidden="1">{#N/A,#N/A,FALSE,"MONTHDET";#N/A,#N/A,FALSE,"ACTUAL"}</definedName>
    <definedName name="_aas1" localSheetId="4" hidden="1">{#N/A,#N/A,FALSE,"REPORT"}</definedName>
    <definedName name="_aas1" localSheetId="11" hidden="1">{#N/A,#N/A,FALSE,"REPORT"}</definedName>
    <definedName name="_aas1" hidden="1">{#N/A,#N/A,FALSE,"REPORT"}</definedName>
    <definedName name="_aas1_1" localSheetId="4" hidden="1">{#N/A,#N/A,FALSE,"REPORT"}</definedName>
    <definedName name="_aas1_1" localSheetId="11" hidden="1">{#N/A,#N/A,FALSE,"REPORT"}</definedName>
    <definedName name="_aas1_1" hidden="1">{#N/A,#N/A,FALSE,"REPORT"}</definedName>
    <definedName name="_AccountLanguage">"EN"</definedName>
    <definedName name="_ACS2000" localSheetId="4" hidden="1">{#N/A,#N/A,FALSE,"REPORT"}</definedName>
    <definedName name="_ACS2000" localSheetId="11" hidden="1">{#N/A,#N/A,FALSE,"REPORT"}</definedName>
    <definedName name="_ACS2000" hidden="1">{#N/A,#N/A,FALSE,"REPORT"}</definedName>
    <definedName name="_ACS2000_1" localSheetId="4" hidden="1">{#N/A,#N/A,FALSE,"REPORT"}</definedName>
    <definedName name="_ACS2000_1" localSheetId="11" hidden="1">{#N/A,#N/A,FALSE,"REPORT"}</definedName>
    <definedName name="_ACS2000_1" hidden="1">{#N/A,#N/A,FALSE,"REPORT"}</definedName>
    <definedName name="_ACT1">#REF!</definedName>
    <definedName name="_act1_1" localSheetId="11" hidden="1">{#N/A,#N/A,FALSE,"Hoja10";#N/A,#N/A,FALSE,"Hoja9";#N/A,#N/A,FALSE,"Hoja8";#N/A,#N/A,FALSE,"Hoja7";#N/A,#N/A,FALSE,"Hoja6";#N/A,#N/A,FALSE,"Hoja5";#N/A,#N/A,FALSE,"Hoja4";#N/A,#N/A,FALSE,"Hoja2";#N/A,#N/A,FALSE,"Hoja3";#N/A,#N/A,FALSE,"HOJA1";#N/A,#N/A,FALSE,"CashFlow";#N/A,#N/A,FALSE,"FinStmts"}</definedName>
    <definedName name="_act1_1" hidden="1">{#N/A,#N/A,FALSE,"Hoja10";#N/A,#N/A,FALSE,"Hoja9";#N/A,#N/A,FALSE,"Hoja8";#N/A,#N/A,FALSE,"Hoja7";#N/A,#N/A,FALSE,"Hoja6";#N/A,#N/A,FALSE,"Hoja5";#N/A,#N/A,FALSE,"Hoja4";#N/A,#N/A,FALSE,"Hoja2";#N/A,#N/A,FALSE,"Hoja3";#N/A,#N/A,FALSE,"HOJA1";#N/A,#N/A,FALSE,"CashFlow";#N/A,#N/A,FALSE,"FinStmts"}</definedName>
    <definedName name="_ACT10">#REF!</definedName>
    <definedName name="_ACT11">#REF!</definedName>
    <definedName name="_ACT12">#REF!</definedName>
    <definedName name="_ACT13">#REF!</definedName>
    <definedName name="_ACT14">#REF!</definedName>
    <definedName name="_ACT15">#REF!</definedName>
    <definedName name="_ACT16">#REF!</definedName>
    <definedName name="_ACT17">#REF!</definedName>
    <definedName name="_ACT2">#REF!</definedName>
    <definedName name="_ACT3">#REF!</definedName>
    <definedName name="_ACT4">#REF!</definedName>
    <definedName name="_ACT5">#REF!</definedName>
    <definedName name="_ACT6">#REF!</definedName>
    <definedName name="_ACT7">#REF!</definedName>
    <definedName name="_ACT8">#REF!</definedName>
    <definedName name="_ACT9">#REF!</definedName>
    <definedName name="_ACT95">#REF!</definedName>
    <definedName name="_ACT96">#REF!</definedName>
    <definedName name="_ACT97">#REF!</definedName>
    <definedName name="_ACTUAL" hidden="1">#REF!</definedName>
    <definedName name="_Actual_for_2004_Measure" hidden="1">#REF!</definedName>
    <definedName name="_ADS1" localSheetId="11" hidden="1">{"FCB_ALL",#N/A,FALSE,"FCB"}</definedName>
    <definedName name="_ADS1" hidden="1">{"FCB_ALL",#N/A,FALSE,"FCB"}</definedName>
    <definedName name="_ads2"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_ads2"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_ae2" localSheetId="11" hidden="1">{"'Inventory &amp; Anal-Cur Wkbk'!$A$7:$AP$71"}</definedName>
    <definedName name="_ae2" hidden="1">{"'Inventory &amp; Anal-Cur Wkbk'!$A$7:$AP$71"}</definedName>
    <definedName name="_Ag3" localSheetId="11" hidden="1">{#N/A,#N/A,FALSE,"MONTHDET";#N/A,#N/A,FALSE,"ACTUAL"}</definedName>
    <definedName name="_Ag3" hidden="1">{#N/A,#N/A,FALSE,"MONTHDET";#N/A,#N/A,FALSE,"ACTUAL"}</definedName>
    <definedName name="_age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2" localSheetId="11" hidden="1">{"expltr",#N/A,FALSE,"Expense projects";"explgl",#N/A,FALSE,"Expense projects"}</definedName>
    <definedName name="_AM2" hidden="1">{"expltr",#N/A,FALSE,"Expense projects";"explgl",#N/A,FALSE,"Expense projects"}</definedName>
    <definedName name="_AM7" localSheetId="11" hidden="1">{"expltr",#N/A,FALSE,"Expense projects";"explgl",#N/A,FALSE,"Expense projects"}</definedName>
    <definedName name="_AM7" hidden="1">{"expltr",#N/A,FALSE,"Expense projects";"explgl",#N/A,FALSE,"Expense projects"}</definedName>
    <definedName name="_AMO_ContentDefinition_107984208" hidden="1">"'Partitions:7'"</definedName>
    <definedName name="_AMO_ContentDefinition_107984208.0" hidden="1">"'&lt;ContentDefinition name=""Import Monthly Report Package for Vestas Management STAFS"" rsid=""107984208"" type=""StoredProcess"" format=""REPORTXML"" imgfmt=""ACTIVEX"" created=""06/11/2008 15:21:42"" modifed=""06/11/2008 15:21:42"" user=""trfmi"" ap'"</definedName>
    <definedName name="_AMO_ContentDefinition_107984208.1" hidden="1">"'ply=""False"" thread=""BACKGROUND"" css=""C:\Program Files\SAS\Shared Files\BIClientStyles\AMODefault.css"" range=""Import_Monthly_Report_Package_for_Vestas_Management_STAFS_2"" auto=""False"" rdc=""False"" mig=""False"" xTime=""00:00:55.4548995"" rT'"</definedName>
    <definedName name="_AMO_ContentDefinition_107984208.2" hidden="1">"'ime=""00:00:00.5156415"" bgnew=""False"" nFmt=""False"" grphSet=""False"" imgY=""0"" imgX=""0""&gt;_x000D_
  &lt;files /&gt;_x000D_
  &lt;param n=""DisplayName"" v=""Import Monthly Report Package for Vestas Management STAFS"" /&gt;_x000D_
  &lt;param n=""ServerName"" v=""SASMain"" /&gt;_x000D_
'"</definedName>
    <definedName name="_AMO_ContentDefinition_107984208.3" hidden="1">"'  &lt;param n=""ResultsOnServer"" v=""False"" /&gt;_x000D_
  &lt;param n=""AMO_Version"" v=""2.1"" /&gt;_x000D_
  &lt;param n=""UIParameter_0"" v=""analysis::ACTUAL"" /&gt;_x000D_
  &lt;param n=""UIParameter_1"" v=""period::200805"" /&gt;_x000D_
  &lt;param n=""UIParameter_2"" v=""cycle::Vestas2"" /&gt;'"</definedName>
    <definedName name="_AMO_ContentDefinition_107984208.4" hidden="1">"'_x000D_
  &lt;param n=""UIParameter_3"" v=""acttype::1"" /&gt;_x000D_
  &lt;param n=""UIParameter_4"" v=""location::\\rifile\group\_Docs\Financial_reporting\Management\Stafs\"" /&gt;_x000D_
  &lt;param n=""UIParameters"" v=""5"" /&gt;_x000D_
  &lt;param n=""StoredProcessID"" v=""A5OM1V0E.AY0007'"</definedName>
    <definedName name="_AMO_ContentDefinition_107984208.5" hidden="1">"'0I"" /&gt;_x000D_
  &lt;param n=""StoredProcessPath"" v=""Monthly Data Load/Vestas Management/STAFS/Import Monthly Report Package for Vestas Management STAFS"" /&gt;_x000D_
  &lt;param n=""RepositoryName"" v=""Foundation"" /&gt;_x000D_
  &lt;param n=""ClassName"" v=""SAS.OfficeAddin.St'"</definedName>
    <definedName name="_AMO_ContentDefinition_107984208.6" hidden="1">"'oredProcess"" /&gt;_x000D_
  &lt;param n=""NoVisuals"" v=""1"" /&gt;_x000D_
&lt;/ContentDefinition&gt;'"</definedName>
    <definedName name="_AMO_ContentDefinition_121511930" hidden="1">"'Partitions:7'"</definedName>
    <definedName name="_AMO_ContentDefinition_121511930.0" hidden="1">"'&lt;ContentDefinition name=""Import Monthly Report Package for Vestas Central Europe"" rsid=""121511930"" type=""StoredProcess"" format=""REPORTXML"" imgfmt=""ACTIVEX"" created=""07/10/2009 11:34:55"" modifed=""07/10/2009 11:34:55"" user=""Trine Førby M'"</definedName>
    <definedName name="_AMO_ContentDefinition_121511930.1" hidden="1">"'iddelboe"" apply=""False"" thread=""BACKGROUND"" css=""C:\Program Files\SAS\Shared Files\BIClientStyles\AMODefault.css"" range=""Import_Monthly_Report_Package_for_Vestas_Central_Europe_3"" auto=""False"" rdc=""False"" mig=""False"" xTime=""00:01:47.'"</definedName>
    <definedName name="_AMO_ContentDefinition_121511930.2" hidden="1">"'3448831"" rTime=""00:00:00.2028026"" bgnew=""False"" nFmt=""False"" grphSet=""False"" imgY=""0"" imgX=""0""&gt;_x000D_
  &lt;files /&gt;_x000D_
  &lt;param n=""DisplayName"" v=""Import Monthly Report Package for Vestas Central Europe"" /&gt;_x000D_
  &lt;param n=""ServerName"" v=""SAS'"</definedName>
    <definedName name="_AMO_ContentDefinition_121511930.3" hidden="1">"'Main"" /&gt;_x000D_
  &lt;param n=""ResultsOnServer"" v=""False"" /&gt;_x000D_
  &lt;param n=""AMO_Version"" v=""2.1"" /&gt;_x000D_
  &lt;param n=""UIParameter_0"" v=""analysis::ACTUAL"" /&gt;_x000D_
  &lt;param n=""UIParameter_1"" v=""period::200906"" /&gt;_x000D_
  &lt;param n=""UIParameter_2"" v=""cycle::V'"</definedName>
    <definedName name="_AMO_ContentDefinition_121511930.4" hidden="1">"'estas2"" /&gt;_x000D_
  &lt;param n=""UIParameter_3"" v=""acttype::1"" /&gt;_x000D_
  &lt;param n=""UIParameter_4"" v=""location::\\rifile\group\_Docs\Financial_reporting\Central Europe\Local Finance\"" /&gt;_x000D_
  &lt;param n=""UIParameter_5"" v=""butype::SBU"" /&gt;_x000D_
  &lt;param n=""UI'"</definedName>
    <definedName name="_AMO_ContentDefinition_121511930.5" hidden="1">"'Parameters"" v=""6"" /&gt;_x000D_
  &lt;param n=""StoredProcessID"" v=""A5OM1V0E.AY000706"" /&gt;_x000D_
  &lt;param n=""StoredProcessPath"" v=""Monthly Data Load/Vestas Central Europe/Import Monthly Report Package for Vestas Central Europe"" /&gt;_x000D_
  &lt;param n=""RepositoryNam'"</definedName>
    <definedName name="_AMO_ContentDefinition_121511930.6" hidden="1">"'e"" v=""Foundation"" /&gt;_x000D_
  &lt;param n=""ClassName"" v=""SAS.OfficeAddin.StoredProcess"" /&gt;_x000D_
  &lt;param n=""NoVisuals"" v=""1"" /&gt;_x000D_
&lt;/ContentDefinition&gt;'"</definedName>
    <definedName name="_AMO_ContentDefinition_14509523" hidden="1">"'Partitions:7'"</definedName>
    <definedName name="_AMO_ContentDefinition_14509523.0" hidden="1">"'&lt;ContentDefinition name=""Import Monthly Report Package for Vestas Management (GREP)"" rsid=""14509523"" type=""StoredProcess"" format=""REPORTXML"" imgfmt=""ACTIVEX"" created=""07/08/2009 15:28:31"" modifed=""07/08/2009 15:28:31"" user=""Trine Førby'"</definedName>
    <definedName name="_AMO_ContentDefinition_14509523.1" hidden="1">"' Middelboe"" apply=""False"" thread=""BACKGROUND"" css=""C:\Program Files\SAS\Shared Files\BIClientStyles\AMODefault.css"" range=""Import_Monthly_Report_Package_for_Vestas_Management__GREP__4"" auto=""False"" rdc=""False"" mig=""False"" xTime=""00:01'"</definedName>
    <definedName name="_AMO_ContentDefinition_14509523.2" hidden="1">"':54.9564000"" rTime=""00:00:00.3588000"" bgnew=""False"" nFmt=""False"" grphSet=""False"" imgY=""0"" imgX=""0""&gt;_x000D_
  &lt;files /&gt;_x000D_
  &lt;param n=""DisplayName"" v=""Import Monthly Report Package for Vestas Management (GREP)"" /&gt;_x000D_
  &lt;param n=""ServerName"" '"</definedName>
    <definedName name="_AMO_ContentDefinition_14509523.3" hidden="1">"'v=""SASMain"" /&gt;_x000D_
  &lt;param n=""ResultsOnServer"" v=""False"" /&gt;_x000D_
  &lt;param n=""AMO_Version"" v=""2.1"" /&gt;_x000D_
  &lt;param n=""UIParameter_0"" v=""analysis::ACTUAL"" /&gt;_x000D_
  &lt;param n=""UIParameter_1"" v=""period::200906"" /&gt;_x000D_
  &lt;param n=""UIParameter_2"" v=""c'"</definedName>
    <definedName name="_AMO_ContentDefinition_14509523.4" hidden="1">"'ycle::Vestas2"" /&gt;_x000D_
  &lt;param n=""UIParameter_3"" v=""acttype::1"" /&gt;_x000D_
  &lt;param n=""UIParameter_4"" v=""location::\\rifile\group\_Docs\Financial_reporting\Management\GREP\"" /&gt;_x000D_
  &lt;param n=""UIParameter_5"" v=""butype::SBU"" /&gt;_x000D_
  &lt;param n=""UIParam'"</definedName>
    <definedName name="_AMO_ContentDefinition_14509523.5" hidden="1">"'eters"" v=""6"" /&gt;_x000D_
  &lt;param n=""StoredProcessID"" v=""A5OM1V0E.AY00070C"" /&gt;_x000D_
  &lt;param n=""StoredProcessPath"" v=""Monthly Data Load/Vestas Management/GREP/Import Monthly Report Package for Vestas Management (GREP)"" /&gt;_x000D_
  &lt;param n=""RepositoryName'"</definedName>
    <definedName name="_AMO_ContentDefinition_14509523.6" hidden="1">"'"" v=""Foundation"" /&gt;_x000D_
  &lt;param n=""ClassName"" v=""SAS.OfficeAddin.StoredProcess"" /&gt;_x000D_
  &lt;param n=""NoVisuals"" v=""1"" /&gt;_x000D_
&lt;/ContentDefinition&gt;'"</definedName>
    <definedName name="_AMO_ContentDefinition_185891298" hidden="1">"'Partitions:7'"</definedName>
    <definedName name="_AMO_ContentDefinition_185891298.0" hidden="1">"'&lt;ContentDefinition name=""Import Monthly Repostings for Vestas Asia_Pacific"" rsid=""185891298"" type=""StoredProcess"" format=""REPORTXML"" imgfmt=""ACTIVEX"" created=""12/11/2008 10:28:09"" modifed=""12/11/2008 10:28:09"" user=""Trine Førby Middel'"</definedName>
    <definedName name="_AMO_ContentDefinition_185891298.1" hidden="1">"'boe"" apply=""False"" thread=""BACKGROUND"" css=""C:\Program Files\SAS\Shared Files\BIClientStyles\AMODefault.css"" range=""Import_Monthly_Repostings_for_Vestas_Asia_Pacific"" auto=""False"" rdc=""False"" mig=""False"" xTime=""00:00:26.8546852"" rTim'"</definedName>
    <definedName name="_AMO_ContentDefinition_185891298.2" hidden="1">"'e=""00:00:00.2040204"" bgnew=""False"" nFmt=""False"" grphSet=""False"" imgY=""0"" imgX=""0""&gt;_x000D_
  &lt;files /&gt;_x000D_
  &lt;param n=""DisplayName"" v=""Import Monthly Repostings for Vestas Asia_Pacific"" /&gt;_x000D_
  &lt;param n=""ServerName"" v=""SASMain"" /&gt;_x000D_
  &lt;param '"</definedName>
    <definedName name="_AMO_ContentDefinition_185891298.3" hidden="1">"'n=""ResultsOnServer"" v=""False"" /&gt;_x000D_
  &lt;param n=""AMO_Version"" v=""2.1"" /&gt;_x000D_
  &lt;param n=""UIParameter_0"" v=""analysis::ACTUAL"" /&gt;_x000D_
  &lt;param n=""UIParameter_1"" v=""period::200811"" /&gt;_x000D_
  &lt;param n=""UIParameter_2"" v=""cycle::Vestas2"" /&gt;_x000D_
  &lt;par'"</definedName>
    <definedName name="_AMO_ContentDefinition_185891298.4" hidden="1">"'am n=""UIParameter_3"" v=""acttype::1"" /&gt;_x000D_
  &lt;param n=""UIParameter_4"" v=""location::\\rifile\group\_Docs\Financial_reporting\Asia Pacific\Local Finance\"" /&gt;_x000D_
  &lt;param n=""UIParameter_5"" v=""butype::SBU"" /&gt;_x000D_
  &lt;param n=""UIParameters"" v=""6"" /'"</definedName>
    <definedName name="_AMO_ContentDefinition_185891298.5" hidden="1">"'&gt;_x000D_
  &lt;param n=""StoredProcessID"" v=""A5OM1V0E.AY005IBB"" /&gt;_x000D_
  &lt;param n=""StoredProcessPath"" v=""Monthly Data Load/Vestas Asia_Pacific/Import Monthly Repostings for Vestas Asia_Pacific"" /&gt;_x000D_
  &lt;param n=""RepositoryName"" v=""Foundation"" /&gt;_x000D_
  &lt;par'"</definedName>
    <definedName name="_AMO_ContentDefinition_185891298.6" hidden="1">"'am n=""ClassName"" v=""SAS.OfficeAddin.StoredProcess"" /&gt;_x000D_
  &lt;param n=""NoVisuals"" v=""1"" /&gt;_x000D_
&lt;/ContentDefinition&gt;'"</definedName>
    <definedName name="_AMO_ContentDefinition_199651223" hidden="1">"'Partitions:7'"</definedName>
    <definedName name="_AMO_ContentDefinition_199651223.0" hidden="1">"'&lt;ContentDefinition name=""Import Monthly Report Package for Vestas Management STAFS"" rsid=""199651223"" type=""StoredProcess"" format=""REPORTXML"" imgfmt=""ACTIVEX"" created=""11/12/2008 13:58:58"" modifed=""11/12/2008 13:58:58"" user=""Trine Førby'"</definedName>
    <definedName name="_AMO_ContentDefinition_199651223.1" hidden="1">"' Middelboe"" apply=""False"" thread=""BACKGROUND"" css=""C:\Program Files\SAS\Shared Files\BIClientStyles\AMODefault.css"" range=""Import_Monthly_Report_Package_for_Vestas_Management_STAFS_6"" auto=""False"" rdc=""False"" mig=""False"" xTime=""00:01:'"</definedName>
    <definedName name="_AMO_ContentDefinition_199651223.2" hidden="1">"'11.4019849"" rTime=""00:00:00.2496016"" bgnew=""False"" nFmt=""False"" grphSet=""False"" imgY=""0"" imgX=""0""&gt;_x000D_
  &lt;files /&gt;_x000D_
  &lt;param n=""DisplayName"" v=""Import Monthly Report Package for Vestas Management STAFS"" /&gt;_x000D_
  &lt;param n=""ServerName"" v='"</definedName>
    <definedName name="_AMO_ContentDefinition_199651223.3" hidden="1">"'""SASMain"" /&gt;_x000D_
  &lt;param n=""ResultsOnServer"" v=""False"" /&gt;_x000D_
  &lt;param n=""AMO_Version"" v=""2.1"" /&gt;_x000D_
  &lt;param n=""UIParameter_0"" v=""analysis::ACTUAL"" /&gt;_x000D_
  &lt;param n=""UIParameter_1"" v=""period::200810"" /&gt;_x000D_
  &lt;param n=""UIParameter_2"" v=""cyc'"</definedName>
    <definedName name="_AMO_ContentDefinition_199651223.4" hidden="1">"'le::Vestas2"" /&gt;_x000D_
  &lt;param n=""UIParameter_3"" v=""acttype::1"" /&gt;_x000D_
  &lt;param n=""UIParameter_4"" v=""location::\\rifile\group\_Docs\Financial_reporting\Management\Stafs\"" /&gt;_x000D_
  &lt;param n=""UIParameter_5"" v=""butype::SBU"" /&gt;_x000D_
  &lt;param n=""UIParame'"</definedName>
    <definedName name="_AMO_ContentDefinition_199651223.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199651223.6" hidden="1">"' v=""Foundation"" /&gt;_x000D_
  &lt;param n=""ClassName"" v=""SAS.OfficeAddin.StoredProcess"" /&gt;_x000D_
  &lt;param n=""NoVisuals"" v=""1"" /&gt;_x000D_
&lt;/ContentDefinition&gt;'"</definedName>
    <definedName name="_AMO_ContentDefinition_239679904" hidden="1">"'Partitions:7'"</definedName>
    <definedName name="_AMO_ContentDefinition_239679904.0" hidden="1">"'&lt;ContentDefinition name=""Import Monthly Report Package for Vestas Mediterranean"" rsid=""239679904"" type=""StoredProcess"" format=""REPORTXML"" imgfmt=""ACTIVEX"" created=""05/12/2009 15:13:23"" modifed=""05/12/2009 15:13:23"" user=""Trine Førby M'"</definedName>
    <definedName name="_AMO_ContentDefinition_239679904.1" hidden="1">"'iddelboe"" apply=""False"" thread=""BACKGROUND"" css=""C:\Program Files\SAS\Shared Files\BIClientStyles\AMODefault.css"" range=""Import_Monthly_Report_Package_for_Vestas_Mediterranean_3"" auto=""False"" rdc=""False"" mig=""False"" xTime=""00:01:32.5'"</definedName>
    <definedName name="_AMO_ContentDefinition_239679904.2" hidden="1">"'103720"" rTime=""00:00:00.1716044"" bgnew=""False"" nFmt=""False"" grphSet=""False"" imgY=""0"" imgX=""0""&gt;_x000D_
  &lt;files /&gt;_x000D_
  &lt;param n=""DisplayName"" v=""Import Monthly Report Package for Vestas Mediterranean"" /&gt;_x000D_
  &lt;param n=""ServerName"" v=""SASMa'"</definedName>
    <definedName name="_AMO_ContentDefinition_239679904.3" hidden="1">"'in"" /&gt;_x000D_
  &lt;param n=""ResultsOnServer"" v=""False"" /&gt;_x000D_
  &lt;param n=""AMO_Version"" v=""2.1"" /&gt;_x000D_
  &lt;param n=""UIParameter_0"" v=""analysis::ACTUAL"" /&gt;_x000D_
  &lt;param n=""UIParameter_1"" v=""period::200904"" /&gt;_x000D_
  &lt;param n=""UIParameter_2"" v=""cycle::Ves'"</definedName>
    <definedName name="_AMO_ContentDefinition_239679904.4" hidden="1">"'tas2"" /&gt;_x000D_
  &lt;param n=""UIParameter_3"" v=""acttype::1"" /&gt;_x000D_
  &lt;param n=""UIParameter_4"" v=""location::\\rifile\group\_Docs\Financial_reporting\Mediterranean\Local Finance\"" /&gt;_x000D_
  &lt;param n=""UIParameter_5"" v=""butype::SBU"" /&gt;_x000D_
  &lt;param n=""UIPa'"</definedName>
    <definedName name="_AMO_ContentDefinition_239679904.5" hidden="1">"'rameters"" v=""6"" /&gt;_x000D_
  &lt;param n=""StoredProcessID"" v=""A5OM1V0E.AY00070V"" /&gt;_x000D_
  &lt;param n=""StoredProcessPath"" v=""Monthly Data Load/Vestas Mediterranean/Import Monthly Report Package for Vestas Mediterranean"" /&gt;_x000D_
  &lt;param n=""RepositoryName"" '"</definedName>
    <definedName name="_AMO_ContentDefinition_239679904.6" hidden="1">"'v=""Foundation"" /&gt;_x000D_
  &lt;param n=""ClassName"" v=""SAS.OfficeAddin.StoredProcess"" /&gt;_x000D_
  &lt;param n=""NoVisuals"" v=""1"" /&gt;_x000D_
&lt;/ContentDefinition&gt;'"</definedName>
    <definedName name="_AMO_ContentDefinition_269547176" hidden="1">"'Partitions:7'"</definedName>
    <definedName name="_AMO_ContentDefinition_269547176.0" hidden="1">"'&lt;ContentDefinition name=""Import Monthly Report Package for Vestas Management STAFS"" rsid=""269547176"" type=""StoredProcess"" format=""REPORTXML"" imgfmt=""ACTIVEX"" created=""02/13/2009 16:22:00"" modifed=""02/13/2009 16:22:00"" user=""Trine Førby'"</definedName>
    <definedName name="_AMO_ContentDefinition_269547176.1" hidden="1">"' Middelboe"" apply=""False"" thread=""BACKGROUND"" css=""C:\Program Files\SAS\Shared Files\BIClientStyles\AMODefault.css"" range=""Import_Monthly_Report_Package_for_Vestas_Management_STAFS_7"" auto=""False"" rdc=""False"" mig=""False"" xTime=""00:01:'"</definedName>
    <definedName name="_AMO_ContentDefinition_269547176.2" hidden="1">"'18.5441122"" rTime=""00:00:00.1872048"" bgnew=""False"" nFmt=""False"" grphSet=""False"" imgY=""0"" imgX=""0""&gt;_x000D_
  &lt;files /&gt;_x000D_
  &lt;param n=""DisplayName"" v=""Import Monthly Report Package for Vestas Management STAFS"" /&gt;_x000D_
  &lt;param n=""ServerName"" v='"</definedName>
    <definedName name="_AMO_ContentDefinition_269547176.3" hidden="1">"'""SASMain"" /&gt;_x000D_
  &lt;param n=""ResultsOnServer"" v=""False"" /&gt;_x000D_
  &lt;param n=""AMO_Version"" v=""2.1"" /&gt;_x000D_
  &lt;param n=""UIParameter_0"" v=""analysis::ACTUAL"" /&gt;_x000D_
  &lt;param n=""UIParameter_1"" v=""period::200901"" /&gt;_x000D_
  &lt;param n=""UIParameter_2"" v=""cyc'"</definedName>
    <definedName name="_AMO_ContentDefinition_269547176.4" hidden="1">"'le::Vestas2"" /&gt;_x000D_
  &lt;param n=""UIParameter_3"" v=""acttype::1"" /&gt;_x000D_
  &lt;param n=""UIParameter_4"" v=""location::\\rifile\group\_Docs\Financial_reporting\Management\Stafs\"" /&gt;_x000D_
  &lt;param n=""UIParameter_5"" v=""butype::SBU"" /&gt;_x000D_
  &lt;param n=""UIParame'"</definedName>
    <definedName name="_AMO_ContentDefinition_269547176.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269547176.6" hidden="1">"' v=""Foundation"" /&gt;_x000D_
  &lt;param n=""ClassName"" v=""SAS.OfficeAddin.StoredProcess"" /&gt;_x000D_
  &lt;param n=""NoVisuals"" v=""1"" /&gt;_x000D_
&lt;/ContentDefinition&gt;'"</definedName>
    <definedName name="_AMO_ContentDefinition_271938962" hidden="1">"'Partitions:7'"</definedName>
    <definedName name="_AMO_ContentDefinition_271938962.0" hidden="1">"'&lt;ContentDefinition name=""Import Monthly Report Package for Vestas BU Blades"" rsid=""271938962"" type=""StoredProcess"" format=""REPORTXML"" imgfmt=""ACTIVEX"" created=""12/11/2008 08:35:02"" modifed=""12/11/2008 08:35:02"" user=""Trine Førby Midde'"</definedName>
    <definedName name="_AMO_ContentDefinition_271938962.1" hidden="1">"'lboe"" apply=""False"" thread=""BACKGROUND"" css=""C:\Program Files\SAS\Shared Files\BIClientStyles\AMODefault.css"" range=""Import_Monthly_Report_Package_for_Vestas_BU_Blades"" auto=""False"" rdc=""False"" mig=""False"" xTime=""00:01:36.6531510"" rT'"</definedName>
    <definedName name="_AMO_ContentDefinition_271938962.2" hidden="1">"'ime=""00:00:00.2028234"" bgnew=""False"" nFmt=""False"" grphSet=""False"" imgY=""0"" imgX=""0""&gt;_x000D_
  &lt;files /&gt;_x000D_
  &lt;param n=""DisplayName"" v=""Import Monthly Report Package for Vestas BU Blades"" /&gt;_x000D_
  &lt;param n=""ServerName"" v=""SASMain"" /&gt;_x000D_
  &lt;par'"</definedName>
    <definedName name="_AMO_ContentDefinition_271938962.3" hidden="1">"'am n=""ResultsOnServer"" v=""False"" /&gt;_x000D_
  &lt;param n=""AMO_Version"" v=""2.1"" /&gt;_x000D_
  &lt;param n=""UIParameter_0"" v=""analysis::ACTUAL"" /&gt;_x000D_
  &lt;param n=""UIParameter_1"" v=""period::200811"" /&gt;_x000D_
  &lt;param n=""UIParameter_2"" v=""cycle::Vestas2"" /&gt;_x000D_
  &lt;p'"</definedName>
    <definedName name="_AMO_ContentDefinition_271938962.4" hidden="1">"'aram n=""UIParameter_3"" v=""acttype::1"" /&gt;_x000D_
  &lt;param n=""UIParameter_4"" v=""location::\\rifile\group\_Docs\Financial_reporting\Blades\Local Finance\"" /&gt;_x000D_
  &lt;param n=""UIParameter_5"" v=""butype::PBU"" /&gt;_x000D_
  &lt;param n=""UIParameters"" v=""6"" /&gt;_x000D_
 '"</definedName>
    <definedName name="_AMO_ContentDefinition_271938962.5" hidden="1">"' &lt;param n=""StoredProcessID"" v=""A5OM1V0E.AY0006YZ"" /&gt;_x000D_
  &lt;param n=""StoredProcessPath"" v=""Monthly Data Load/Vestas BU Blades/Import Monthly Report Package for Vestas BU Blades"" /&gt;_x000D_
  &lt;param n=""RepositoryName"" v=""Foundation"" /&gt;_x000D_
  &lt;param n='"</definedName>
    <definedName name="_AMO_ContentDefinition_271938962.6" hidden="1">"'""ClassName"" v=""SAS.OfficeAddin.StoredProcess"" /&gt;_x000D_
  &lt;param n=""NoVisuals"" v=""1"" /&gt;_x000D_
&lt;/ContentDefinition&gt;'"</definedName>
    <definedName name="_AMO_ContentDefinition_275262359" hidden="1">"'Partitions:7'"</definedName>
    <definedName name="_AMO_ContentDefinition_275262359.0" hidden="1">"'&lt;ContentDefinition name=""Import Monthly Report Package for Vestas Mediterranean"" rsid=""275262359"" type=""StoredProcess"" format=""REPORTXML"" imgfmt=""ACTIVEX"" created=""05/12/2009 12:46:22"" modifed=""05/12/2009 12:46:22"" user=""Trine Førby M'"</definedName>
    <definedName name="_AMO_ContentDefinition_275262359.1" hidden="1">"'iddelboe"" apply=""False"" thread=""BACKGROUND"" css=""C:\Program Files\SAS\Shared Files\BIClientStyles\AMODefault.css"" range=""Import_Monthly_Report_Package_for_Vestas_Mediterranean_2"" auto=""False"" rdc=""False"" mig=""False"" xTime=""00:01:34.1'"</definedName>
    <definedName name="_AMO_ContentDefinition_275262359.2" hidden="1">"'329122"" rTime=""00:00:00.1560040"" bgnew=""False"" nFmt=""False"" grphSet=""False"" imgY=""0"" imgX=""0""&gt;_x000D_
  &lt;files /&gt;_x000D_
  &lt;param n=""DisplayName"" v=""Import Monthly Report Package for Vestas Mediterranean"" /&gt;_x000D_
  &lt;param n=""ServerName"" v=""SASMa'"</definedName>
    <definedName name="_AMO_ContentDefinition_275262359.3" hidden="1">"'in"" /&gt;_x000D_
  &lt;param n=""ResultsOnServer"" v=""False"" /&gt;_x000D_
  &lt;param n=""AMO_Version"" v=""2.1"" /&gt;_x000D_
  &lt;param n=""UIParameter_0"" v=""analysis::ACTUAL"" /&gt;_x000D_
  &lt;param n=""UIParameter_1"" v=""period::200904"" /&gt;_x000D_
  &lt;param n=""UIParameter_2"" v=""cycle::Ves'"</definedName>
    <definedName name="_AMO_ContentDefinition_275262359.4" hidden="1">"'tas2"" /&gt;_x000D_
  &lt;param n=""UIParameter_3"" v=""acttype::1"" /&gt;_x000D_
  &lt;param n=""UIParameter_4"" v=""location::\\rifile\group\_Docs\Financial_reporting\Mediterranean\Local Finance\"" /&gt;_x000D_
  &lt;param n=""UIParameter_5"" v=""butype::SBU"" /&gt;_x000D_
  &lt;param n=""UIPa'"</definedName>
    <definedName name="_AMO_ContentDefinition_275262359.5" hidden="1">"'rameters"" v=""6"" /&gt;_x000D_
  &lt;param n=""StoredProcessID"" v=""A5OM1V0E.AY00070V"" /&gt;_x000D_
  &lt;param n=""StoredProcessPath"" v=""Monthly Data Load/Vestas Mediterranean/Import Monthly Report Package for Vestas Mediterranean"" /&gt;_x000D_
  &lt;param n=""RepositoryName"" '"</definedName>
    <definedName name="_AMO_ContentDefinition_275262359.6" hidden="1">"'v=""Foundation"" /&gt;_x000D_
  &lt;param n=""ClassName"" v=""SAS.OfficeAddin.StoredProcess"" /&gt;_x000D_
  &lt;param n=""NoVisuals"" v=""1"" /&gt;_x000D_
&lt;/ContentDefinition&gt;'"</definedName>
    <definedName name="_AMO_ContentDefinition_312618404" hidden="1">"'Partitions:7'"</definedName>
    <definedName name="_AMO_ContentDefinition_312618404.0" hidden="1">"'&lt;ContentDefinition name=""Import Monthly Report Package for Vestas Management STAFS"" rsid=""312618404"" type=""StoredProcess"" format=""REPORTXML"" imgfmt=""ACTIVEX"" created=""10/10/2008 10:32:23"" modifed=""10/10/2008 10:32:23"" user=""Trine Førby'"</definedName>
    <definedName name="_AMO_ContentDefinition_312618404.1" hidden="1">"' Middelboe"" apply=""False"" thread=""BACKGROUND"" css=""C:\Program Files\SAS\Shared Files\BIClientStyles\AMODefault.css"" range=""Import_Monthly_Report_Package_for_Vestas_Management_STAFS_3"" auto=""False"" rdc=""False"" mig=""False"" xTime=""00:01:'"</definedName>
    <definedName name="_AMO_ContentDefinition_312618404.2" hidden="1">"'05.3024372"" rTime=""00:00:00.2652034"" bgnew=""False"" nFmt=""False"" grphSet=""False"" imgY=""0"" imgX=""0""&gt;_x000D_
  &lt;files /&gt;_x000D_
  &lt;param n=""DisplayName"" v=""Import Monthly Report Package for Vestas Management STAFS"" /&gt;_x000D_
  &lt;param n=""ServerName"" v='"</definedName>
    <definedName name="_AMO_ContentDefinition_312618404.3" hidden="1">"'""SASMain"" /&gt;_x000D_
  &lt;param n=""ResultsOnServer"" v=""False"" /&gt;_x000D_
  &lt;param n=""AMO_Version"" v=""2.1"" /&gt;_x000D_
  &lt;param n=""UIParameter_0"" v=""analysis::ACTUAL"" /&gt;_x000D_
  &lt;param n=""UIParameter_1"" v=""period::200809"" /&gt;_x000D_
  &lt;param n=""UIParameter_2"" v=""cyc'"</definedName>
    <definedName name="_AMO_ContentDefinition_312618404.4" hidden="1">"'le::Vestas2"" /&gt;_x000D_
  &lt;param n=""UIParameter_3"" v=""acttype::1"" /&gt;_x000D_
  &lt;param n=""UIParameter_4"" v=""location::\\rifile\group\_Docs\Financial_reporting\Management\Stafs\"" /&gt;_x000D_
  &lt;param n=""UIParameter_5"" v=""butype::SBU"" /&gt;_x000D_
  &lt;param n=""UIParame'"</definedName>
    <definedName name="_AMO_ContentDefinition_312618404.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312618404.6" hidden="1">"' v=""Foundation"" /&gt;_x000D_
  &lt;param n=""ClassName"" v=""SAS.OfficeAddin.StoredProcess"" /&gt;_x000D_
  &lt;param n=""NoVisuals"" v=""1"" /&gt;_x000D_
&lt;/ContentDefinition&gt;'"</definedName>
    <definedName name="_AMO_ContentDefinition_324614638" hidden="1">"'Partitions:7'"</definedName>
    <definedName name="_AMO_ContentDefinition_324614638.0" hidden="1">"'&lt;ContentDefinition name=""Import Monthly Report Package for Vestas Northern Europe"" rsid=""324614638"" type=""StoredProcess"" format=""REPORTXML"" imgfmt=""ACTIVEX"" created=""02/13/2009 16:20:08"" modifed=""02/13/2009 16:20:08"" user=""Trine Førby '"</definedName>
    <definedName name="_AMO_ContentDefinition_324614638.1" hidden="1">"'Middelboe"" apply=""False"" thread=""BACKGROUND"" css=""C:\Program Files\SAS\Shared Files\BIClientStyles\AMODefault.css"" range=""Import_Monthly_Report_Package_for_Vestas_Northern_Europe_3"" auto=""False"" rdc=""False"" mig=""False"" xTime=""00:01:0'"</definedName>
    <definedName name="_AMO_ContentDefinition_324614638.2" hidden="1">"'9.2033744"" rTime=""00:00:00.2028052"" bgnew=""False"" nFmt=""False"" grphSet=""False"" imgY=""0"" imgX=""0""&gt;_x000D_
  &lt;files /&gt;_x000D_
  &lt;param n=""DisplayName"" v=""Import Monthly Report Package for Vestas Northern Europe"" /&gt;_x000D_
  &lt;param n=""ServerName"" v=""S'"</definedName>
    <definedName name="_AMO_ContentDefinition_324614638.3" hidden="1">"'ASMain"" /&gt;_x000D_
  &lt;param n=""ResultsOnServer"" v=""False"" /&gt;_x000D_
  &lt;param n=""AMO_Version"" v=""2.1"" /&gt;_x000D_
  &lt;param n=""UIParameter_0"" v=""analysis::ACTUAL"" /&gt;_x000D_
  &lt;param n=""UIParameter_1"" v=""period::200901"" /&gt;_x000D_
  &lt;param n=""UIParameter_2"" v=""cycle:'"</definedName>
    <definedName name="_AMO_ContentDefinition_324614638.4" hidden="1">"':Vestas2"" /&gt;_x000D_
  &lt;param n=""UIParameter_3"" v=""acttype::1"" /&gt;_x000D_
  &lt;param n=""UIParameter_4"" v=""location::\\rifile\group\_Docs\Financial_reporting\Northern Europe\Local Finance\"" /&gt;_x000D_
  &lt;param n=""UIParameter_5"" v=""butype::SBU"" /&gt;_x000D_
  &lt;param n=""'"</definedName>
    <definedName name="_AMO_ContentDefinition_324614638.5" hidden="1">"'UIParameters"" v=""6"" /&gt;_x000D_
  &lt;param n=""StoredProcessID"" v=""A5OM1V0E.AY000716"" /&gt;_x000D_
  &lt;param n=""StoredProcessPath"" v=""Monthly Data Load/Vestas Northern Europe/Monthly reporting/Import Monthly Report Package for Vestas Northern Europe"" /&gt;_x000D_
  &lt;pa'"</definedName>
    <definedName name="_AMO_ContentDefinition_324614638.6" hidden="1">"'ram n=""RepositoryName"" v=""Foundation"" /&gt;_x000D_
  &lt;param n=""ClassName"" v=""SAS.OfficeAddin.StoredProcess"" /&gt;_x000D_
  &lt;param n=""NoVisuals"" v=""1"" /&gt;_x000D_
&lt;/ContentDefinition&gt;'"</definedName>
    <definedName name="_AMO_ContentDefinition_338741709" hidden="1">"'Partitions:7'"</definedName>
    <definedName name="_AMO_ContentDefinition_338741709.0" hidden="1">"'&lt;ContentDefinition name=""Import Monthly Report Package for Vestas Management STAFS"" rsid=""338741709"" type=""StoredProcess"" format=""REPORTXML"" imgfmt=""ACTIVEX"" created=""05/12/2009 13:21:47"" modifed=""05/12/2009 13:21:47"" user=""Trine Førby'"</definedName>
    <definedName name="_AMO_ContentDefinition_338741709.1" hidden="1">"' Middelboe"" apply=""False"" thread=""BACKGROUND"" css=""C:\Program Files\SAS\Shared Files\BIClientStyles\AMODefault.css"" range=""Import_Monthly_Report_Package_for_Vestas_Management_STAFS_10"" auto=""False"" rdc=""False"" mig=""False"" xTime=""00:00'"</definedName>
    <definedName name="_AMO_ContentDefinition_338741709.2" hidden="1">"':13.5878613"" rTime=""00:00:00.1092021"" bgnew=""False"" nFmt=""False"" grphSet=""False"" imgY=""0"" imgX=""0""&gt;_x000D_
  &lt;files /&gt;_x000D_
  &lt;param n=""DisplayName"" v=""Import Monthly Report Package for Vestas Management STAFS"" /&gt;_x000D_
  &lt;param n=""ServerName"" v'"</definedName>
    <definedName name="_AMO_ContentDefinition_338741709.3" hidden="1">"'=""SASMain"" /&gt;_x000D_
  &lt;param n=""ResultsOnServer"" v=""False"" /&gt;_x000D_
  &lt;param n=""AMO_Version"" v=""2.1"" /&gt;_x000D_
  &lt;param n=""UIParameter_0"" v=""analysis::ACTUAL"" /&gt;_x000D_
  &lt;param n=""UIParameter_1"" v=""period::200904"" /&gt;_x000D_
  &lt;param n=""UIParameter_2"" v=""cy'"</definedName>
    <definedName name="_AMO_ContentDefinition_338741709.4" hidden="1">"'cle::Vestas2"" /&gt;_x000D_
  &lt;param n=""UIParameter_3"" v=""acttype::1"" /&gt;_x000D_
  &lt;param n=""UIParameter_4"" v=""location::\\rifile\group\_Docs\Financial_reporting\Management\Stafs\"" /&gt;_x000D_
  &lt;param n=""UIParameter_5"" v=""butype::SBU"" /&gt;_x000D_
  &lt;param n=""UIParam'"</definedName>
    <definedName name="_AMO_ContentDefinition_338741709.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338741709.6" hidden="1">"'"" v=""Foundation"" /&gt;_x000D_
  &lt;param n=""ClassName"" v=""SAS.OfficeAddin.StoredProcess"" /&gt;_x000D_
  &lt;param n=""NoVisuals"" v=""1"" /&gt;_x000D_
&lt;/ContentDefinition&gt;'"</definedName>
    <definedName name="_AMO_ContentDefinition_349290777" hidden="1">"'Partitions:7'"</definedName>
    <definedName name="_AMO_ContentDefinition_349290777.0" hidden="1">"'&lt;ContentDefinition name=""Import Monthly Report Package for Vestas Management STAFS"" rsid=""349290777"" type=""StoredProcess"" format=""REPORTXML"" imgfmt=""ACTIVEX"" created=""05/15/2009 08:20:14"" modifed=""05/15/2009 08:20:14"" user=""Trine Førby'"</definedName>
    <definedName name="_AMO_ContentDefinition_349290777.1" hidden="1">"' Middelboe"" apply=""False"" thread=""BACKGROUND"" css=""C:\Program Files\SAS\Shared Files\BIClientStyles\AMODefault.css"" range=""Import_Monthly_Report_Package_for_Vestas_Management_STAFS_12"" auto=""False"" rdc=""False"" mig=""False"" xTime=""00:01'"</definedName>
    <definedName name="_AMO_ContentDefinition_349290777.2" hidden="1">"':23.1382619"" rTime=""00:00:00.2496176"" bgnew=""False"" nFmt=""False"" grphSet=""False"" imgY=""0"" imgX=""0""&gt;_x000D_
  &lt;files /&gt;_x000D_
  &lt;param n=""DisplayName"" v=""Import Monthly Report Package for Vestas Management STAFS"" /&gt;_x000D_
  &lt;param n=""ServerName"" v'"</definedName>
    <definedName name="_AMO_ContentDefinition_349290777.3" hidden="1">"'=""SASMain"" /&gt;_x000D_
  &lt;param n=""ResultsOnServer"" v=""False"" /&gt;_x000D_
  &lt;param n=""AMO_Version"" v=""2.1"" /&gt;_x000D_
  &lt;param n=""UIParameter_0"" v=""analysis::ACTUAL"" /&gt;_x000D_
  &lt;param n=""UIParameter_1"" v=""period::200904"" /&gt;_x000D_
  &lt;param n=""UIParameter_2"" v=""cy'"</definedName>
    <definedName name="_AMO_ContentDefinition_349290777.4" hidden="1">"'cle::Vestas2"" /&gt;_x000D_
  &lt;param n=""UIParameter_3"" v=""acttype::1"" /&gt;_x000D_
  &lt;param n=""UIParameter_4"" v=""location::\\rifile\group\_Docs\Financial_reporting\Management\Stafs\"" /&gt;_x000D_
  &lt;param n=""UIParameter_5"" v=""butype::SBU"" /&gt;_x000D_
  &lt;param n=""UIParam'"</definedName>
    <definedName name="_AMO_ContentDefinition_349290777.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349290777.6" hidden="1">"'"" v=""Foundation"" /&gt;_x000D_
  &lt;param n=""ClassName"" v=""SAS.OfficeAddin.StoredProcess"" /&gt;_x000D_
  &lt;param n=""NoVisuals"" v=""1"" /&gt;_x000D_
&lt;/ContentDefinition&gt;'"</definedName>
    <definedName name="_AMO_ContentDefinition_382533863" hidden="1">"'Partitions:7'"</definedName>
    <definedName name="_AMO_ContentDefinition_382533863.0" hidden="1">"'&lt;ContentDefinition name=""Import Monthly Report Package for Vestas Northern Europe"" rsid=""382533863"" type=""StoredProcess"" format=""REPORTXML"" imgfmt=""ACTIVEX"" created=""10/13/2008 14:56:27"" modifed=""10/13/2008 14:56:27"" user=""Trine Førby '"</definedName>
    <definedName name="_AMO_ContentDefinition_382533863.1" hidden="1">"'Middelboe"" apply=""False"" thread=""BACKGROUND"" css=""C:\Program Files\SAS\Shared Files\BIClientStyles\AMODefault.css"" range=""Import_Monthly_Report_Package_for_Vestas_Northern_Europe_2"" auto=""False"" rdc=""False"" mig=""False"" xTime=""00:01:0'"</definedName>
    <definedName name="_AMO_ContentDefinition_382533863.2" hidden="1">"'2.2042000"" rTime=""00:00:00.2964000"" bgnew=""False"" nFmt=""False"" grphSet=""False"" imgY=""0"" imgX=""0""&gt;_x000D_
  &lt;files /&gt;_x000D_
  &lt;param n=""DisplayName"" v=""Import Monthly Report Package for Vestas Northern Europe"" /&gt;_x000D_
  &lt;param n=""ServerName"" v=""S'"</definedName>
    <definedName name="_AMO_ContentDefinition_382533863.3" hidden="1">"'ASMain"" /&gt;_x000D_
  &lt;param n=""ResultsOnServer"" v=""False"" /&gt;_x000D_
  &lt;param n=""AMO_Version"" v=""2.1"" /&gt;_x000D_
  &lt;param n=""UIParameter_0"" v=""analysis::ACTUAL"" /&gt;_x000D_
  &lt;param n=""UIParameter_1"" v=""period::200809"" /&gt;_x000D_
  &lt;param n=""UIParameter_2"" v=""cycle:'"</definedName>
    <definedName name="_AMO_ContentDefinition_382533863.4" hidden="1">"':Vestas2"" /&gt;_x000D_
  &lt;param n=""UIParameter_3"" v=""acttype::1"" /&gt;_x000D_
  &lt;param n=""UIParameter_4"" v=""location::\\rifile\group\_Docs\Financial_reporting\Northern Europe\Local Finance\"" /&gt;_x000D_
  &lt;param n=""UIParameter_5"" v=""butype::SBU"" /&gt;_x000D_
  &lt;param n=""'"</definedName>
    <definedName name="_AMO_ContentDefinition_382533863.5" hidden="1">"'UIParameters"" v=""6"" /&gt;_x000D_
  &lt;param n=""StoredProcessID"" v=""A5OM1V0E.AY000716"" /&gt;_x000D_
  &lt;param n=""StoredProcessPath"" v=""Monthly Data Load/Vestas Northern Europe/Monthly reporting/Import Monthly Report Package for Vestas Northern Europe"" /&gt;_x000D_
  &lt;pa'"</definedName>
    <definedName name="_AMO_ContentDefinition_382533863.6" hidden="1">"'ram n=""RepositoryName"" v=""Foundation"" /&gt;_x000D_
  &lt;param n=""ClassName"" v=""SAS.OfficeAddin.StoredProcess"" /&gt;_x000D_
  &lt;param n=""NoVisuals"" v=""1"" /&gt;_x000D_
&lt;/ContentDefinition&gt;'"</definedName>
    <definedName name="_AMO_ContentDefinition_391519284" hidden="1">"'Partitions:7'"</definedName>
    <definedName name="_AMO_ContentDefinition_391519284.0" hidden="1">"'&lt;ContentDefinition name=""Import Monthly Report Package for Vestas BU Towers"" rsid=""391519284"" type=""StoredProcess"" format=""REPORTXML"" imgfmt=""ACTIVEX"" created=""10/09/2009 16:34:18"" modifed=""10/09/2009 16:34:18"" user=""Trine Førby Midde'"</definedName>
    <definedName name="_AMO_ContentDefinition_391519284.1" hidden="1">"'lboe"" apply=""False"" thread=""BACKGROUND"" css=""C:\Program Files\SAS\Shared Files\BIClientStyles\AMODefault.css"" range=""Import_Monthly_Report_Package_for_Vestas_BU_Towers_2"" auto=""False"" rdc=""False"" mig=""False"" xTime=""00:02:33.1650988"" '"</definedName>
    <definedName name="_AMO_ContentDefinition_391519284.2" hidden="1">"'rTime=""00:00:00.2652051"" bgnew=""False"" nFmt=""False"" grphSet=""False"" imgY=""0"" imgX=""0""&gt;_x000D_
  &lt;files /&gt;_x000D_
  &lt;param n=""DisplayName"" v=""Import Monthly Report Package for Vestas BU Towers"" /&gt;_x000D_
  &lt;param n=""ServerName"" v=""SASMain"" /&gt;_x000D_
  &lt;pa'"</definedName>
    <definedName name="_AMO_ContentDefinition_391519284.3" hidden="1">"'ram n=""ResultsOnServer"" v=""False"" /&gt;_x000D_
  &lt;param n=""AMO_Version"" v=""2.1"" /&gt;_x000D_
  &lt;param n=""UIParameter_0"" v=""analysis::ACTUAL"" /&gt;_x000D_
  &lt;param n=""UIParameter_1"" v=""period::200909"" /&gt;_x000D_
  &lt;param n=""UIParameter_2"" v=""cycle::Vestas2"" /&gt;_x000D_
  &lt;'"</definedName>
    <definedName name="_AMO_ContentDefinition_391519284.4" hidden="1">"'param n=""UIParameter_3"" v=""acttype::1"" /&gt;_x000D_
  &lt;param n=""UIParameter_4"" v=""location::\\rifile\group\_Docs\Financial_reporting\Towers\Local Finance\"" /&gt;_x000D_
  &lt;param n=""UIParameter_5"" v=""butype::PBU"" /&gt;_x000D_
  &lt;param n=""UIParameter_6"" v=""miljo::'"</definedName>
    <definedName name="_AMO_ContentDefinition_391519284.5" hidden="1">"'TOW"" /&gt;_x000D_
  &lt;param n=""UIParameters"" v=""7"" /&gt;_x000D_
  &lt;param n=""StoredProcessID"" v=""A5OM1V0E.AY0006ZZ"" /&gt;_x000D_
  &lt;param n=""StoredProcessPath"" v=""Monthly Data Load/Vestas BU Towers/Import Monthly Report Package for Vestas BU Towers"" /&gt;_x000D_
  &lt;param n=""'"</definedName>
    <definedName name="_AMO_ContentDefinition_391519284.6" hidden="1">"'RepositoryName"" v=""Foundation"" /&gt;_x000D_
  &lt;param n=""ClassName"" v=""SAS.OfficeAddin.StoredProcess"" /&gt;_x000D_
  &lt;param n=""NoVisuals"" v=""1"" /&gt;_x000D_
&lt;/ContentDefinition&gt;'"</definedName>
    <definedName name="_AMO_ContentDefinition_395006506" hidden="1">"'Partitions:6'"</definedName>
    <definedName name="_AMO_ContentDefinition_395006506.1" hidden="1">"'Files\SAS\Shared Files\BIClientStyles\AMODefault.css"" range=""Summary_Tables_11"" auto=""False"" rdc=""False"" mig=""False"" xTime=""00:03:09.0072576"" rTime=""00:00:00.5625216"" bgnew=""False"" nFmt=""False"" grphSet=""False"" imgY=""0"" imgX=""0""&gt;'"</definedName>
    <definedName name="_AMO_ContentDefinition_395006506.3" hidden="1">"'mmary Tables"" /&gt;_x000D_
  &lt;param n=""AMO_Version"" v=""2.1"" /&gt;_x000D_
  &lt;param n=""ServerName"" v=""SASMain"" /&gt;_x000D_
  &lt;param n=""AMO_InputDataSource"" v=""&amp;lt;SasDataSource Version=&amp;quot;2.1&amp;quot; Type=&amp;quot;SAS.Servers.Dataset&amp;quot; Svr=&amp;quot;SASMain&amp;quot; Lib=&amp;'"</definedName>
    <definedName name="_AMO_ContentDefinition_395006506.4" hidden="1">"'quot;TPS_RSLT&amp;quot; Filter=&amp;quot;RECEIPT_BATCH_NUMBER = '3*268314' &amp;quot; FilterDS=&amp;quot;Receipt Batch Number&amp;amp;gt;&amp;amp;gt;Is equal to&amp;amp;gt;&amp;amp;gt;3*268314&amp;quot; UseLbls=&amp;quot;true&amp;quot; ColSelFlg=&amp;quot;0&amp;quot; Name=&amp;quot;ALL_RECEIPTS&amp;quot; /&amp;gt;'"</definedName>
    <definedName name="_AMO_ContentDefinition_395006506.5" hidden="1">"'"" /&gt;_x000D_
  &lt;param n=""ClassName"" v=""SAS.OfficeAddin.Task"" /&gt;_x000D_
&lt;/ContentDefinition&gt;'"</definedName>
    <definedName name="_AMO_ContentDefinition_40320546" hidden="1">"'Partitions:7'"</definedName>
    <definedName name="_AMO_ContentDefinition_40320546.0" hidden="1">"'&lt;ContentDefinition name=""Import Monthly Report Package for Vestas BU Nacelle"" rsid=""40320546"" type=""StoredProcess"" format=""REPORTXML"" imgfmt=""ACTIVEX"" created=""12/11/2008 08:44:58"" modifed=""12/11/2008 08:44:58"" user=""Trine Førby Midde'"</definedName>
    <definedName name="_AMO_ContentDefinition_40320546.1" hidden="1">"'lboe"" apply=""False"" thread=""BACKGROUND"" css=""C:\Program Files\SAS\Shared Files\BIClientStyles\AMODefault.css"" range=""Import_Monthly_Report_Package_for_Vestas_BU_Nacelle"" auto=""False"" rdc=""False"" mig=""False"" xTime=""00:02:05.7977238"" r'"</definedName>
    <definedName name="_AMO_ContentDefinition_40320546.2" hidden="1">"'Time=""00:00:00.1716044"" bgnew=""False"" nFmt=""False"" grphSet=""False"" imgY=""0"" imgX=""0""&gt;_x000D_
  &lt;files /&gt;_x000D_
  &lt;param n=""DisplayName"" v=""Import Monthly Report Package for Vestas BU Nacelle"" /&gt;_x000D_
  &lt;param n=""ServerName"" v=""SASMain"" /&gt;_x000D_
  &lt;pa'"</definedName>
    <definedName name="_AMO_ContentDefinition_40320546.3" hidden="1">"'ram n=""ResultsOnServer"" v=""False"" /&gt;_x000D_
  &lt;param n=""AMO_Version"" v=""2.1"" /&gt;_x000D_
  &lt;param n=""UIParameter_0"" v=""analysis::ACTUAL"" /&gt;_x000D_
  &lt;param n=""UIParameter_1"" v=""period::200811"" /&gt;_x000D_
  &lt;param n=""UIParameter_2"" v=""cycle::Vestas2"" /&gt;_x000D_
  &lt;'"</definedName>
    <definedName name="_AMO_ContentDefinition_40320546.4" hidden="1">"'param n=""UIParameter_3"" v=""acttype::1"" /&gt;_x000D_
  &lt;param n=""UIParameter_4"" v=""location::\\rifile\group\_Docs\Financial_reporting\Nacelle\Local Finance\"" /&gt;_x000D_
  &lt;param n=""UIParameter_5"" v=""butype::PBU"" /&gt;_x000D_
  &lt;param n=""UIParameters"" v=""6"" /&gt;_x000D_'"</definedName>
    <definedName name="_AMO_ContentDefinition_40320546.5" hidden="1">"'
  &lt;param n=""StoredProcessID"" v=""A5OM1V0E.AY0006ZJ"" /&gt;_x000D_
  &lt;param n=""StoredProcessPath"" v=""Monthly Data Load/Vestas BU Nacelles/Import Monthly Report Package for Vestas BU Nacelle"" /&gt;_x000D_
  &lt;param n=""RepositoryName"" v=""Foundation"" /&gt;_x000D_
  &lt;para'"</definedName>
    <definedName name="_AMO_ContentDefinition_40320546.6" hidden="1">"'m n=""ClassName"" v=""SAS.OfficeAddin.StoredProcess"" /&gt;_x000D_
  &lt;param n=""NoVisuals"" v=""1"" /&gt;_x000D_
&lt;/ContentDefinition&gt;'"</definedName>
    <definedName name="_AMO_ContentDefinition_410558914" hidden="1">"'Partitions:7'"</definedName>
    <definedName name="_AMO_ContentDefinition_410558914.0" hidden="1">"'&lt;ContentDefinition name=""Import Monthly Report Package for Vestas Management (GREP)"" rsid=""410558914"" type=""StoredProcess"" format=""REPORTXML"" imgfmt=""ACTIVEX"" created=""08/11/2009 15:04:46"" modifed=""08/11/2009 15:04:46"" user=""Trine Førb'"</definedName>
    <definedName name="_AMO_ContentDefinition_410558914.1" hidden="1">"'y Middelboe"" apply=""False"" thread=""BACKGROUND"" css=""C:\Program Files\SAS\Shared Files\BIClientStyles\AMODefault.css"" range=""Import_Monthly_Report_Package_for_Vestas_Management__GREP__5"" auto=""False"" rdc=""False"" mig=""False"" xTime=""00:0'"</definedName>
    <definedName name="_AMO_ContentDefinition_410558914.2" hidden="1">"'1:43.1556649"" rTime=""00:00:00.3432022"" bgnew=""False"" nFmt=""False"" grphSet=""False"" imgY=""0"" imgX=""0""&gt;_x000D_
  &lt;files /&gt;_x000D_
  &lt;param n=""DisplayName"" v=""Import Monthly Report Package for Vestas Management (GREP)"" /&gt;_x000D_
  &lt;param n=""ServerName""'"</definedName>
    <definedName name="_AMO_ContentDefinition_410558914.3" hidden="1">"' v=""SASMain"" /&gt;_x000D_
  &lt;param n=""ResultsOnServer"" v=""False"" /&gt;_x000D_
  &lt;param n=""AMO_Version"" v=""2.1"" /&gt;_x000D_
  &lt;param n=""UIParameter_0"" v=""analysis::ACTUAL"" /&gt;_x000D_
  &lt;param n=""UIParameter_1"" v=""period::200907"" /&gt;_x000D_
  &lt;param n=""UIParameter_2"" v=""'"</definedName>
    <definedName name="_AMO_ContentDefinition_410558914.4" hidden="1">"'cycle::Vestas2"" /&gt;_x000D_
  &lt;param n=""UIParameter_3"" v=""acttype::1"" /&gt;_x000D_
  &lt;param n=""UIParameter_4"" v=""location::\\rifile\group\_Docs\Financial_reporting\Management\GREP\"" /&gt;_x000D_
  &lt;param n=""UIParameter_5"" v=""butype::SBU"" /&gt;_x000D_
  &lt;param n=""UIPara'"</definedName>
    <definedName name="_AMO_ContentDefinition_410558914.5" hidden="1">"'meters"" v=""6"" /&gt;_x000D_
  &lt;param n=""StoredProcessID"" v=""A5OM1V0E.AY00070C"" /&gt;_x000D_
  &lt;param n=""StoredProcessPath"" v=""Monthly Data Load/Vestas Management/GREP/Import Monthly Report Package for Vestas Management (GREP)"" /&gt;_x000D_
  &lt;param n=""RepositoryNam'"</definedName>
    <definedName name="_AMO_ContentDefinition_410558914.6" hidden="1">"'e"" v=""Foundation"" /&gt;_x000D_
  &lt;param n=""ClassName"" v=""SAS.OfficeAddin.StoredProcess"" /&gt;_x000D_
  &lt;param n=""NoVisuals"" v=""1"" /&gt;_x000D_
&lt;/ContentDefinition&gt;'"</definedName>
    <definedName name="_AMO_ContentDefinition_411482949" hidden="1">"'Partitions:7'"</definedName>
    <definedName name="_AMO_ContentDefinition_411482949.0" hidden="1">"'&lt;ContentDefinition name=""Import Monthly Report Package for Vestas Management TECH"" rsid=""411482949"" type=""StoredProcess"" format=""REPORTXML"" imgfmt=""ACTIVEX"" created=""04/08/2009 11:06:43"" modifed=""04/08/2009 11:06:43"" user=""Malene Nybor'"</definedName>
    <definedName name="_AMO_ContentDefinition_411482949.1" hidden="1">"'g Kristensen"" apply=""False"" thread=""BACKGROUND"" css=""C:\Program Files\SAS\Shared Files\BIClientStyles\AMODefault.css"" range=""Import_Monthly_Report_Package_for_Vestas_Management_TECH"" auto=""False"" rdc=""False"" mig=""False"" xTime=""00:01:1'"</definedName>
    <definedName name="_AMO_ContentDefinition_411482949.2" hidden="1">"'6.1766338"" rTime=""00:00:00.6240080"" bgnew=""False"" nFmt=""False"" grphSet=""False"" imgY=""0"" imgX=""0""&gt;_x000D_
  &lt;files /&gt;_x000D_
  &lt;param n=""DisplayName"" v=""Import Monthly Report Package for Vestas Management TECH"" /&gt;_x000D_
  &lt;param n=""ServerName"" v=""S'"</definedName>
    <definedName name="_AMO_ContentDefinition_411482949.3" hidden="1">"'ASMain"" /&gt;_x000D_
  &lt;param n=""ResultsOnServer"" v=""False"" /&gt;_x000D_
  &lt;param n=""AMO_Version"" v=""2.1"" /&gt;_x000D_
  &lt;param n=""UIParameter_0"" v=""analysis::ACTUAL"" /&gt;_x000D_
  &lt;param n=""UIParameter_1"" v=""period::200903"" /&gt;_x000D_
  &lt;param n=""UIParameter_2"" v=""cycle:'"</definedName>
    <definedName name="_AMO_ContentDefinition_411482949.4" hidden="1">"':Vestas2"" /&gt;_x000D_
  &lt;param n=""UIParameter_3"" v=""acttype::1"" /&gt;_x000D_
  &lt;param n=""UIParameter_4"" v=""location::\\rifile\group\_Docs\Financial_reporting\Management\Technology\"" /&gt;_x000D_
  &lt;param n=""UIParameter_5"" v=""butype::SBU"" /&gt;_x000D_
  &lt;param n=""UIPara'"</definedName>
    <definedName name="_AMO_ContentDefinition_411482949.5" hidden="1">"'meters"" v=""6"" /&gt;_x000D_
  &lt;param n=""StoredProcessID"" v=""A5OM1V0E.AY00071C"" /&gt;_x000D_
  &lt;param n=""StoredProcessPath"" v=""Monthly Data Load/Vestas Technology/Import Monthly Report Package for Vestas Management TECH"" /&gt;_x000D_
  &lt;param n=""RepositoryName"" v=""'"</definedName>
    <definedName name="_AMO_ContentDefinition_411482949.6" hidden="1">"'Foundation"" /&gt;_x000D_
  &lt;param n=""ClassName"" v=""SAS.OfficeAddin.StoredProcess"" /&gt;_x000D_
  &lt;param n=""NoVisuals"" v=""1"" /&gt;_x000D_
&lt;/ContentDefinition&gt;'"</definedName>
    <definedName name="_AMO_ContentDefinition_428281828" hidden="1">"'Partitions:7'"</definedName>
    <definedName name="_AMO_ContentDefinition_428281828.0" hidden="1">"'&lt;ContentDefinition name=""Import Monthly Report Package for Vestas Asia_Pacific"" rsid=""428281828"" type=""StoredProcess"" format=""REPORTXML"" imgfmt=""ACTIVEX"" created=""02/13/2009 16:52:27"" modifed=""02/13/2009 16:52:27"" user=""Trine Førby Mi'"</definedName>
    <definedName name="_AMO_ContentDefinition_428281828.1" hidden="1">"'ddelboe"" apply=""False"" thread=""BACKGROUND"" css=""C:\Program Files\SAS\Shared Files\BIClientStyles\AMODefault.css"" range=""Import_Monthly_Report_Package_for_Vestas_Asia_Pacific_4"" auto=""False"" rdc=""False"" mig=""False"" xTime=""00:01:21.396'"</definedName>
    <definedName name="_AMO_ContentDefinition_428281828.2" hidden="1">"'2316"" rTime=""00:00:00.2964076"" bgnew=""False"" nFmt=""False"" grphSet=""False"" imgY=""0"" imgX=""0""&gt;_x000D_
  &lt;files /&gt;_x000D_
  &lt;param n=""DisplayName"" v=""Import Monthly Report Package for Vestas Asia_Pacific"" /&gt;_x000D_
  &lt;param n=""ServerName"" v=""SASMain""'"</definedName>
    <definedName name="_AMO_ContentDefinition_428281828.3" hidden="1">"' /&gt;_x000D_
  &lt;param n=""ResultsOnServer"" v=""False"" /&gt;_x000D_
  &lt;param n=""AMO_Version"" v=""2.1"" /&gt;_x000D_
  &lt;param n=""UIParameter_0"" v=""analysis::ACTUAL"" /&gt;_x000D_
  &lt;param n=""UIParameter_1"" v=""period::200901"" /&gt;_x000D_
  &lt;param n=""UIParameter_2"" v=""cycle::Vestas'"</definedName>
    <definedName name="_AMO_ContentDefinition_428281828.4" hidden="1">"'2"" /&gt;_x000D_
  &lt;param n=""UIParameter_3"" v=""acttype::1"" /&gt;_x000D_
  &lt;param n=""UIParameter_4"" v=""location::\\rifile\group\_Docs\Financial_reporting\Asia Pacific\Local Finance\"" /&gt;_x000D_
  &lt;param n=""UIParameter_5"" v=""butype::SBU"" /&gt;_x000D_
  &lt;param n=""UIParame'"</definedName>
    <definedName name="_AMO_ContentDefinition_428281828.5" hidden="1">"'ters"" v=""6"" /&gt;_x000D_
  &lt;param n=""StoredProcessID"" v=""A5OM1V0E.AY005IBA"" /&gt;_x000D_
  &lt;param n=""StoredProcessPath"" v=""Monthly Data Load/Vestas Asia_Pacific/Import Monthly Report Package for Vestas Asia_Pacific"" /&gt;_x000D_
  &lt;param n=""RepositoryName"" v=""Fou'"</definedName>
    <definedName name="_AMO_ContentDefinition_428281828.6" hidden="1">"'ndation"" /&gt;_x000D_
  &lt;param n=""ClassName"" v=""SAS.OfficeAddin.StoredProcess"" /&gt;_x000D_
  &lt;param n=""NoVisuals"" v=""1"" /&gt;_x000D_
&lt;/ContentDefinition&gt;'"</definedName>
    <definedName name="_AMO_ContentDefinition_435690333" hidden="1">"'Partitions:7'"</definedName>
    <definedName name="_AMO_ContentDefinition_435690333.0" hidden="1">"'&lt;ContentDefinition name=""Import Monthly Report Package for Vestas BU Spare Parts"" rsid=""435690333"" type=""StoredProcess"" format=""REPORTXML"" imgfmt=""ACTIVEX"" created=""12/11/2008 18:09:43"" modifed=""12/11/2008 18:09:43"" user=""Trine Førby M'"</definedName>
    <definedName name="_AMO_ContentDefinition_435690333.1" hidden="1">"'iddelboe"" apply=""False"" thread=""BACKGROUND"" css=""C:\Program Files\SAS\Shared Files\BIClientStyles\AMODefault.css"" range=""Import_Monthly_Report_Package_for_Vestas_BU_Spare_Parts"" auto=""False"" rdc=""False"" mig=""False"" xTime=""00:01:09.30'"</definedName>
    <definedName name="_AMO_ContentDefinition_435690333.2" hidden="1">"'76753"" rTime=""00:00:00.2028052"" bgnew=""False"" nFmt=""False"" grphSet=""False"" imgY=""0"" imgX=""0""&gt;_x000D_
  &lt;files /&gt;_x000D_
  &lt;param n=""DisplayName"" v=""Import Monthly Report Package for Vestas BU Spare Parts"" /&gt;_x000D_
  &lt;param n=""ServerName"" v=""SASMa'"</definedName>
    <definedName name="_AMO_ContentDefinition_435690333.3" hidden="1">"'in"" /&gt;_x000D_
  &lt;param n=""ResultsOnServer"" v=""False"" /&gt;_x000D_
  &lt;param n=""AMO_Version"" v=""2.1"" /&gt;_x000D_
  &lt;param n=""UIParameter_0"" v=""analysis::ACTUAL"" /&gt;_x000D_
  &lt;param n=""UIParameter_1"" v=""period::200811"" /&gt;_x000D_
  &lt;param n=""UIParameter_2"" v=""cycle::Ves'"</definedName>
    <definedName name="_AMO_ContentDefinition_435690333.4" hidden="1">"'tas2"" /&gt;_x000D_
  &lt;param n=""UIParameter_3"" v=""acttype::1"" /&gt;_x000D_
  &lt;param n=""UIParameter_4"" v=""location::\\rifile\group\_Docs\Financial_reporting\Spare Parts\Local Finance\"" /&gt;_x000D_
  &lt;param n=""UIParameter_5"" v=""butype::PBU"" /&gt;_x000D_
  &lt;param n=""UIPara'"</definedName>
    <definedName name="_AMO_ContentDefinition_435690333.5" hidden="1">"'meters"" v=""6"" /&gt;_x000D_
  &lt;param n=""StoredProcessID"" v=""A5OM1V0E.AY006K4B"" /&gt;_x000D_
  &lt;param n=""StoredProcessPath"" v=""Monthly Data Load/Vestas BU Spare Parts/Import Monthly Report Package for Vestas BU Spare Parts"" /&gt;_x000D_
  &lt;param n=""RepositoryName"" '"</definedName>
    <definedName name="_AMO_ContentDefinition_435690333.6" hidden="1">"'v=""Foundation"" /&gt;_x000D_
  &lt;param n=""ClassName"" v=""SAS.OfficeAddin.StoredProcess"" /&gt;_x000D_
  &lt;param n=""NoVisuals"" v=""1"" /&gt;_x000D_
&lt;/ContentDefinition&gt;'"</definedName>
    <definedName name="_AMO_ContentDefinition_443751516" hidden="1">"'Partitions:7'"</definedName>
    <definedName name="_AMO_ContentDefinition_443751516.0" hidden="1">"'&lt;ContentDefinition name=""Import Monthly Report Package for Vestas Mediterranean"" rsid=""443751516"" type=""StoredProcess"" format=""REPORTXML"" imgfmt=""ACTIVEX"" created=""10/13/2008 14:53:40"" modifed=""10/13/2008 14:53:40"" user=""Trine Førby M'"</definedName>
    <definedName name="_AMO_ContentDefinition_443751516.1" hidden="1">"'iddelboe"" apply=""False"" thread=""BACKGROUND"" css=""C:\Program Files\SAS\Shared Files\BIClientStyles\AMODefault.css"" range=""Import_Monthly_Report_Package_for_Vestas_Mediterranean"" auto=""False"" rdc=""False"" mig=""False"" xTime=""00:01:11.650'"</definedName>
    <definedName name="_AMO_ContentDefinition_443751516.2" hidden="1">"'8000"" rTime=""00:00:00.2520000"" bgnew=""False"" nFmt=""False"" grphSet=""False"" imgY=""0"" imgX=""0""&gt;_x000D_
  &lt;files /&gt;_x000D_
  &lt;param n=""DisplayName"" v=""Import Monthly Report Package for Vestas Mediterranean"" /&gt;_x000D_
  &lt;param n=""ServerName"" v=""SASMain'"</definedName>
    <definedName name="_AMO_ContentDefinition_443751516.3" hidden="1">"'"" /&gt;_x000D_
  &lt;param n=""ResultsOnServer"" v=""False"" /&gt;_x000D_
  &lt;param n=""AMO_Version"" v=""2.1"" /&gt;_x000D_
  &lt;param n=""UIParameter_0"" v=""analysis::ACTUAL"" /&gt;_x000D_
  &lt;param n=""UIParameter_1"" v=""period::200809"" /&gt;_x000D_
  &lt;param n=""UIParameter_2"" v=""cycle::Vest'"</definedName>
    <definedName name="_AMO_ContentDefinition_443751516.4" hidden="1">"'as2"" /&gt;_x000D_
  &lt;param n=""UIParameter_3"" v=""acttype::1"" /&gt;_x000D_
  &lt;param n=""UIParameter_4"" v=""location::\\rifile\group\_Docs\Financial_reporting\Mediterranean\Local Finance\"" /&gt;_x000D_
  &lt;param n=""UIParameter_5"" v=""butype::SBU"" /&gt;_x000D_
  &lt;param n=""UIPar'"</definedName>
    <definedName name="_AMO_ContentDefinition_443751516.5" hidden="1">"'ameters"" v=""6"" /&gt;_x000D_
  &lt;param n=""StoredProcessID"" v=""A5OM1V0E.AY00070V"" /&gt;_x000D_
  &lt;param n=""StoredProcessPath"" v=""Monthly Data Load/Vestas Mediterranean/Import Monthly Report Package for Vestas Mediterranean"" /&gt;_x000D_
  &lt;param n=""RepositoryName"" v'"</definedName>
    <definedName name="_AMO_ContentDefinition_443751516.6" hidden="1">"'=""Foundation"" /&gt;_x000D_
  &lt;param n=""ClassName"" v=""SAS.OfficeAddin.StoredProcess"" /&gt;_x000D_
  &lt;param n=""NoVisuals"" v=""1"" /&gt;_x000D_
&lt;/ContentDefinition&gt;'"</definedName>
    <definedName name="_AMO_ContentDefinition_468125787" hidden="1">"'Partitions:7'"</definedName>
    <definedName name="_AMO_ContentDefinition_468125787.0" hidden="1">"'&lt;ContentDefinition name=""Import Monthly Report Package for Vestas Management (GREP)"" rsid=""468125787"" type=""StoredProcess"" format=""REPORTXML"" imgfmt=""ACTIVEX"" created=""09/13/2007 16:41:19"" modifed=""09/13/2007 16:41:19"" user=""foa"" app'"</definedName>
    <definedName name="_AMO_ContentDefinition_468125787.1" hidden="1">"'ly=""False"" thread=""BACKGROUND"" css=""C:\Program Files\SAS\Shared Files\BIClientStyles\AMODefault.css"" range=""Import_Monthly_Report_Package_for_Vestas_Management__GREP_"" auto=""False"" rdc=""False"" mig=""False"" xTime=""00:00:45.9448500"" rTim'"</definedName>
    <definedName name="_AMO_ContentDefinition_468125787.2" hidden="1">"'e=""00:00:00.5782175"" bgnew=""False"" nFmt=""False"" grphSet=""False"" imgY=""0"" imgX=""0""&gt;_x000D_
  &lt;files /&gt;_x000D_
  &lt;param n=""DisplayName"" v=""Import Monthly Report Package for Vestas Management (GREP)"" /&gt;_x000D_
  &lt;param n=""ServerName"" v=""SASMain"" /&gt;_x000D_
 '"</definedName>
    <definedName name="_AMO_ContentDefinition_468125787.3" hidden="1">"' &lt;param n=""ResultsOnServer"" v=""False"" /&gt;_x000D_
  &lt;param n=""AMO_Version"" v=""2.1"" /&gt;_x000D_
  &lt;param n=""UIParameter_0"" v=""analysis::ACTUAL"" /&gt;_x000D_
  &lt;param n=""UIParameter_1"" v=""period::200708"" /&gt;_x000D_
  &lt;param n=""UIParameter_2"" v=""cycle::Vestas"" /&gt;_x000D_
'"</definedName>
    <definedName name="_AMO_ContentDefinition_468125787.4" hidden="1">"'  &lt;param n=""UIParameter_3"" v=""acttype::1"" /&gt;_x000D_
  &lt;param n=""UIParameter_4"" v=""location::\\rifile\group\_Docs\Financial_reporting\Management\GREP\"" /&gt;_x000D_
  &lt;param n=""UIParameters"" v=""5"" /&gt;_x000D_
  &lt;param n=""StoredProcessID"" v=""A5OM1V0E.AY00070C""'"</definedName>
    <definedName name="_AMO_ContentDefinition_468125787.5" hidden="1">"' /&gt;_x000D_
  &lt;param n=""StoredProcessPath"" v=""Monthly Data Load/Vestas Management/GREP/Import Monthly Report Package for Vestas Management (GREP)"" /&gt;_x000D_
  &lt;param n=""RepositoryName"" v=""Foundation"" /&gt;_x000D_
  &lt;param n=""ClassName"" v=""SAS.OfficeAddin.Stored'"</definedName>
    <definedName name="_AMO_ContentDefinition_468125787.6" hidden="1">"'Process"" /&gt;_x000D_
  &lt;param n=""NoVisuals"" v=""1"" /&gt;_x000D_
&lt;/ContentDefinition&gt;'"</definedName>
    <definedName name="_AMO_ContentDefinition_505370384" hidden="1">"'Partitions:7'"</definedName>
    <definedName name="_AMO_ContentDefinition_505370384.0" hidden="1">"'&lt;ContentDefinition name=""Import Monthly Report Package for Vestas Asia_Pacific"" rsid=""505370384"" type=""StoredProcess"" format=""REPORTXML"" imgfmt=""ACTIVEX"" created=""01/15/2009 10:34:07"" modifed=""01/15/2009 10:34:07"" user=""Malene Nyborg K'"</definedName>
    <definedName name="_AMO_ContentDefinition_505370384.1" hidden="1">"'ristensen"" apply=""False"" thread=""BACKGROUND"" css=""C:\Program Files\SAS\Shared Files\BIClientStyles\AMODefault.css"" range=""Import_Monthly_Report_Package_for_Vestas_Asia_Pacific_3"" auto=""False"" rdc=""False"" mig=""False"" xTime=""00:01:58.2'"</definedName>
    <definedName name="_AMO_ContentDefinition_505370384.2" hidden="1">"'970749"" rTime=""00:00:02.4804477"" bgnew=""False"" nFmt=""False"" grphSet=""False"" imgY=""0"" imgX=""0""&gt;_x000D_
  &lt;files /&gt;_x000D_
  &lt;param n=""DisplayName"" v=""Import Monthly Report Package for Vestas Asia_Pacific"" /&gt;_x000D_
  &lt;param n=""ServerName"" v=""SASMai'"</definedName>
    <definedName name="_AMO_ContentDefinition_505370384.3" hidden="1">"'n"" /&gt;_x000D_
  &lt;param n=""ResultsOnServer"" v=""False"" /&gt;_x000D_
  &lt;param n=""AMO_Version"" v=""2.1"" /&gt;_x000D_
  &lt;param n=""UIParameter_0"" v=""analysis::ACTUAL"" /&gt;_x000D_
  &lt;param n=""UIParameter_1"" v=""period::200812"" /&gt;_x000D_
  &lt;param n=""UIParameter_2"" v=""cycle::Ves'"</definedName>
    <definedName name="_AMO_ContentDefinition_505370384.4" hidden="1">"'tas2"" /&gt;_x000D_
  &lt;param n=""UIParameter_3"" v=""acttype::1"" /&gt;_x000D_
  &lt;param n=""UIParameter_4"" v=""location::\\rifile\group\_Docs\Financial_reporting\Asia Pacific\Local Finance\"" /&gt;_x000D_
  &lt;param n=""UIParameter_5"" v=""butype::SBU"" /&gt;_x000D_
  &lt;param n=""UIPar'"</definedName>
    <definedName name="_AMO_ContentDefinition_505370384.5" hidden="1">"'ameters"" v=""6"" /&gt;_x000D_
  &lt;param n=""StoredProcessID"" v=""A5OM1V0E.AY005IBA"" /&gt;_x000D_
  &lt;param n=""StoredProcessPath"" v=""Monthly Data Load/Vestas Asia_Pacific/Import Monthly Report Package for Vestas Asia_Pacific"" /&gt;_x000D_
  &lt;param n=""RepositoryName"" v=""'"</definedName>
    <definedName name="_AMO_ContentDefinition_505370384.6" hidden="1">"'Foundation"" /&gt;_x000D_
  &lt;param n=""ClassName"" v=""SAS.OfficeAddin.StoredProcess"" /&gt;_x000D_
  &lt;param n=""NoVisuals"" v=""1"" /&gt;_x000D_
&lt;/ContentDefinition&gt;'"</definedName>
    <definedName name="_AMO_ContentDefinition_575986433" hidden="1">"'Partitions:7'"</definedName>
    <definedName name="_AMO_ContentDefinition_575986433.0" hidden="1">"'&lt;ContentDefinition name=""Import Monthly Report Package for Vestas Management STAFS"" rsid=""575986433"" type=""StoredProcess"" format=""REPORTXML"" imgfmt=""ACTIVEX"" created=""07/09/2009 16:33:43"" modifed=""07/09/2009 16:33:43"" user=""Trine Førby'"</definedName>
    <definedName name="_AMO_ContentDefinition_575986433.1" hidden="1">"' Middelboe"" apply=""False"" thread=""BACKGROUND"" css=""C:\Program Files\SAS\Shared Files\BIClientStyles\AMODefault.css"" range=""Import_Monthly_Report_Package_for_Vestas_Management_STAFS_15"" auto=""False"" rdc=""False"" mig=""False"" xTime=""00:01'"</definedName>
    <definedName name="_AMO_ContentDefinition_575986433.2" hidden="1">"':47.0784000"" rTime=""00:00:00.2808000"" bgnew=""False"" nFmt=""False"" grphSet=""False"" imgY=""0"" imgX=""0""&gt;_x000D_
  &lt;files /&gt;_x000D_
  &lt;param n=""DisplayName"" v=""Import Monthly Report Package for Vestas Management STAFS"" /&gt;_x000D_
  &lt;param n=""ServerName"" v'"</definedName>
    <definedName name="_AMO_ContentDefinition_575986433.3" hidden="1">"'=""SASMain"" /&gt;_x000D_
  &lt;param n=""ResultsOnServer"" v=""False"" /&gt;_x000D_
  &lt;param n=""AMO_Version"" v=""2.1"" /&gt;_x000D_
  &lt;param n=""UIParameter_0"" v=""analysis::ACTUAL"" /&gt;_x000D_
  &lt;param n=""UIParameter_1"" v=""period::200906"" /&gt;_x000D_
  &lt;param n=""UIParameter_2"" v=""cy'"</definedName>
    <definedName name="_AMO_ContentDefinition_575986433.4" hidden="1">"'cle::Vestas2"" /&gt;_x000D_
  &lt;param n=""UIParameter_3"" v=""acttype::1"" /&gt;_x000D_
  &lt;param n=""UIParameter_4"" v=""location::\\rifile\group\_Docs\Financial_reporting\Management\Stafs\"" /&gt;_x000D_
  &lt;param n=""UIParameter_5"" v=""butype::SBU"" /&gt;_x000D_
  &lt;param n=""UIParam'"</definedName>
    <definedName name="_AMO_ContentDefinition_575986433.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575986433.6" hidden="1">"'"" v=""Foundation"" /&gt;_x000D_
  &lt;param n=""ClassName"" v=""SAS.OfficeAddin.StoredProcess"" /&gt;_x000D_
  &lt;param n=""NoVisuals"" v=""1"" /&gt;_x000D_
&lt;/ContentDefinition&gt;'"</definedName>
    <definedName name="_AMO_ContentDefinition_590079540" hidden="1">"'Partitions:7'"</definedName>
    <definedName name="_AMO_ContentDefinition_590079540.0" hidden="1">"'&lt;ContentDefinition name=""Import Monthly Report Package for Vestas Asia_Pacific"" rsid=""590079540"" type=""StoredProcess"" format=""REPORTXML"" imgfmt=""ACTIVEX"" created=""09/13/2007 15:37:20"" modifed=""09/13/2007 15:37:20"" user=""foa"" apply=""'"</definedName>
    <definedName name="_AMO_ContentDefinition_590079540.1" hidden="1">"'False"" thread=""BACKGROUND"" css=""C:\Program Files\SAS\Shared Files\BIClientStyles\AMODefault.css"" range=""Import_Monthly_Report_Package_for_Vestas_Asia_Pacific"" auto=""False"" rdc=""False"" mig=""False"" xTime=""00:01:08.7941559"" rTime=""00:00:'"</definedName>
    <definedName name="_AMO_ContentDefinition_590079540.2" hidden="1">"'00.4845920"" bgnew=""False"" nFmt=""False"" grphSet=""False"" imgY=""0"" imgX=""0""&gt;_x000D_
  &lt;files /&gt;_x000D_
  &lt;param n=""DisplayName"" v=""Import Monthly Report Package for Vestas Asia_Pacific"" /&gt;_x000D_
  &lt;param n=""ServerName"" v=""SASMain"" /&gt;_x000D_
  &lt;param n=""Re'"</definedName>
    <definedName name="_AMO_ContentDefinition_590079540.3" hidden="1">"'sultsOnServer"" v=""False"" /&gt;_x000D_
  &lt;param n=""AMO_Version"" v=""2.1"" /&gt;_x000D_
  &lt;param n=""UIParameter_0"" v=""analysis::ACTUAL"" /&gt;_x000D_
  &lt;param n=""UIParameter_1"" v=""period::200708"" /&gt;_x000D_
  &lt;param n=""UIParameter_2"" v=""cycle::Vestas"" /&gt;_x000D_
  &lt;param n=""'"</definedName>
    <definedName name="_AMO_ContentDefinition_590079540.4" hidden="1">"'UIParameter_3"" v=""acttype::1"" /&gt;_x000D_
  &lt;param n=""UIParameter_4"" v=""location::\\rifile\group\_Docs\Financial_reporting\Asia Pacific\Local Finance\"" /&gt;_x000D_
  &lt;param n=""UIParameter_5"" v=""butype::SBU"" /&gt;_x000D_
  &lt;param n=""UIParameters"" v=""6"" /&gt;_x000D_
  &lt;p'"</definedName>
    <definedName name="_AMO_ContentDefinition_590079540.5" hidden="1">"'aram n=""StoredProcessID"" v=""A5OM1V0E.AY0006YM"" /&gt;_x000D_
  &lt;param n=""StoredProcessPath"" v=""Monthly Data Load/Vestas Asia_Pacific/Import Monthly Report Package for Vestas Asia_Pacific"" /&gt;_x000D_
  &lt;param n=""RepositoryName"" v=""Foundation"" /&gt;_x000D_
  &lt;param'"</definedName>
    <definedName name="_AMO_ContentDefinition_590079540.6" hidden="1">"' n=""ClassName"" v=""SAS.OfficeAddin.StoredProcess"" /&gt;_x000D_
  &lt;param n=""NoVisuals"" v=""1"" /&gt;_x000D_
&lt;/ContentDefinition&gt;'"</definedName>
    <definedName name="_AMO_ContentDefinition_597567692" hidden="1">"'Partitions:7'"</definedName>
    <definedName name="_AMO_ContentDefinition_597567692.0" hidden="1">"'&lt;ContentDefinition name=""Import Monthly Report Package for Vestas Management (GREP)"" rsid=""597567692"" type=""StoredProcess"" format=""REPORTXML"" imgfmt=""ACTIVEX"" created=""01/13/2008 19:55:29"" modifed=""01/13/2008 19:55:29"" user=""foa"" app'"</definedName>
    <definedName name="_AMO_ContentDefinition_597567692.1" hidden="1">"'ly=""False"" thread=""BACKGROUND"" css=""C:\Program Files\SAS\Shared Files\BIClientStyles\AMODefault.css"" range=""Import_Monthly_Report_Package_for_Vestas_Management__GREP__2"" auto=""False"" rdc=""False"" mig=""False"" xTime=""00:00:56.2146801"" rT'"</definedName>
    <definedName name="_AMO_ContentDefinition_597567692.2" hidden="1">"'ime=""00:00:02.0782846"" bgnew=""False"" nFmt=""False"" grphSet=""False"" imgY=""0"" imgX=""0""&gt;_x000D_
  &lt;files /&gt;_x000D_
  &lt;param n=""DisplayName"" v=""Import Monthly Report Package for Vestas Management (GREP)"" /&gt;_x000D_
  &lt;param n=""ServerName"" v=""SASMain"" /&gt;_x000D_'"</definedName>
    <definedName name="_AMO_ContentDefinition_597567692.3" hidden="1">"'
  &lt;param n=""ResultsOnServer"" v=""False"" /&gt;_x000D_
  &lt;param n=""AMO_Version"" v=""2.1"" /&gt;_x000D_
  &lt;param n=""UIParameter_0"" v=""analysis::ACTUAL"" /&gt;_x000D_
  &lt;param n=""UIParameter_1"" v=""period::200712"" /&gt;_x000D_
  &lt;param n=""UIParameter_2"" v=""cycle::Vestas"" /&gt;'"</definedName>
    <definedName name="_AMO_ContentDefinition_597567692.4" hidden="1">"'_x000D_
  &lt;param n=""UIParameter_3"" v=""acttype::1"" /&gt;_x000D_
  &lt;param n=""UIParameter_4"" v=""location::\\rifile\group\_Docs\Financial_reporting\Management\GREP\"" /&gt;_x000D_
  &lt;param n=""UIParameters"" v=""5"" /&gt;_x000D_
  &lt;param n=""StoredProcessID"" v=""A5OM1V0E.AY00070'"</definedName>
    <definedName name="_AMO_ContentDefinition_597567692.5" hidden="1">"'C"" /&gt;_x000D_
  &lt;param n=""StoredProcessPath"" v=""Monthly Data Load/Vestas Management/GREP/Import Monthly Report Package for Vestas Management (GREP)"" /&gt;_x000D_
  &lt;param n=""RepositoryName"" v=""Foundation"" /&gt;_x000D_
  &lt;param n=""ClassName"" v=""SAS.OfficeAddin.Sto'"</definedName>
    <definedName name="_AMO_ContentDefinition_597567692.6" hidden="1">"'redProcess"" /&gt;_x000D_
  &lt;param n=""NoVisuals"" v=""1"" /&gt;_x000D_
&lt;/ContentDefinition&gt;'"</definedName>
    <definedName name="_AMO_ContentDefinition_601675587" hidden="1">"'Partitions:7'"</definedName>
    <definedName name="_AMO_ContentDefinition_601675587.0" hidden="1">"'&lt;ContentDefinition name=""Import Monthly Report Package for Vestas BU Blades"" rsid=""601675587"" type=""StoredProcess"" format=""REPORTXML"" imgfmt=""ACTIVEX"" created=""12/09/2009 13:33:44"" modifed=""12/09/2009 13:33:44"" user=""Malene Nyborg Kri'"</definedName>
    <definedName name="_AMO_ContentDefinition_601675587.1" hidden="1">"'stensen"" apply=""False"" thread=""BACKGROUND"" css=""C:\Program Files\SAS\Shared Files\BIClientStyles\AMODefault.css"" range=""Import_Monthly_Report_Package_for_Vestas_BU_Blades_3"" auto=""False"" rdc=""False"" mig=""False"" xTime=""00:00:24.559286'"</definedName>
    <definedName name="_AMO_ContentDefinition_601675587.2" hidden="1">"'5"" rTime=""00:00:00.2964057"" bgnew=""False"" nFmt=""False"" grphSet=""False"" imgY=""0"" imgX=""0""&gt;_x000D_
  &lt;files /&gt;_x000D_
  &lt;param n=""DisplayName"" v=""Import Monthly Report Package for Vestas BU Blades"" /&gt;_x000D_
  &lt;param n=""ServerName"" v=""SASMain"" /&gt;_x000D_
 '"</definedName>
    <definedName name="_AMO_ContentDefinition_601675587.3" hidden="1">"' &lt;param n=""ResultsOnServer"" v=""False"" /&gt;_x000D_
  &lt;param n=""AMO_Version"" v=""2.1"" /&gt;_x000D_
  &lt;param n=""UIParameter_0"" v=""analysis::ACTUAL"" /&gt;_x000D_
  &lt;param n=""UIParameter_1"" v=""period::200911"" /&gt;_x000D_
  &lt;param n=""UIParameter_2"" v=""cycle::Vestas2"" /&gt;_x000D_'"</definedName>
    <definedName name="_AMO_ContentDefinition_601675587.4" hidden="1">"'
  &lt;param n=""UIParameter_3"" v=""acttype::1"" /&gt;_x000D_
  &lt;param n=""UIParameter_4"" v=""location::\\rifile\group\_Docs\Financial_reporting\Blades\Local Finance\"" /&gt;_x000D_
  &lt;param n=""UIParameter_5"" v=""butype::PBU"" /&gt;_x000D_
  &lt;param n=""UIParameter_6"" v=""mil'"</definedName>
    <definedName name="_AMO_ContentDefinition_601675587.5" hidden="1">"'jo::BLA"" /&gt;_x000D_
  &lt;param n=""UIParameters"" v=""7"" /&gt;_x000D_
  &lt;param n=""StoredProcessID"" v=""A5OM1V0E.AY0006YZ"" /&gt;_x000D_
  &lt;param n=""StoredProcessPath"" v=""Monthly Data Load/Vestas BU Blades/Import Monthly Report Package for Vestas BU Blades"" /&gt;_x000D_
  &lt;param'"</definedName>
    <definedName name="_AMO_ContentDefinition_601675587.6" hidden="1">"' n=""RepositoryName"" v=""Foundation"" /&gt;_x000D_
  &lt;param n=""ClassName"" v=""SAS.OfficeAddin.StoredProcess"" /&gt;_x000D_
  &lt;param n=""NoVisuals"" v=""1"" /&gt;_x000D_
&lt;/ContentDefinition&gt;'"</definedName>
    <definedName name="_AMO_ContentDefinition_607437689" hidden="1">"'Partitions:7'"</definedName>
    <definedName name="_AMO_ContentDefinition_607437689.0" hidden="1">"'&lt;ContentDefinition name=""Import Monthly Report Package for Vestas Management (GREP)"" rsid=""607437689"" type=""StoredProcess"" format=""REPORTXML"" imgfmt=""ACTIVEX"" created=""05/12/2009 14:12:42"" modifed=""05/12/2009 14:12:42"" user=""Trine Førb'"</definedName>
    <definedName name="_AMO_ContentDefinition_607437689.1" hidden="1">"'y Middelboe"" apply=""False"" thread=""BACKGROUND"" css=""C:\Program Files\SAS\Shared Files\BIClientStyles\AMODefault.css"" range=""Import_Monthly_Report_Package_for_Vestas_Management__GREP__3"" auto=""False"" rdc=""False"" mig=""False"" xTime=""00:0'"</definedName>
    <definedName name="_AMO_ContentDefinition_607437689.2" hidden="1">"'1:32.3075668"" rTime=""00:00:00.2652068"" bgnew=""False"" nFmt=""False"" grphSet=""False"" imgY=""0"" imgX=""0""&gt;_x000D_
  &lt;files /&gt;_x000D_
  &lt;param n=""DisplayName"" v=""Import Monthly Report Package for Vestas Management (GREP)"" /&gt;_x000D_
  &lt;param n=""ServerName""'"</definedName>
    <definedName name="_AMO_ContentDefinition_607437689.3" hidden="1">"' v=""SASMain"" /&gt;_x000D_
  &lt;param n=""ResultsOnServer"" v=""False"" /&gt;_x000D_
  &lt;param n=""AMO_Version"" v=""2.1"" /&gt;_x000D_
  &lt;param n=""UIParameter_0"" v=""analysis::ACTUAL"" /&gt;_x000D_
  &lt;param n=""UIParameter_1"" v=""period::200904"" /&gt;_x000D_
  &lt;param n=""UIParameter_2"" v=""'"</definedName>
    <definedName name="_AMO_ContentDefinition_607437689.4" hidden="1">"'cycle::Vestas2"" /&gt;_x000D_
  &lt;param n=""UIParameter_3"" v=""acttype::1"" /&gt;_x000D_
  &lt;param n=""UIParameter_4"" v=""location::\\rifile\group\_Docs\Financial_reporting\Management\GREP\"" /&gt;_x000D_
  &lt;param n=""UIParameter_5"" v=""butype::SBU"" /&gt;_x000D_
  &lt;param n=""UIPara'"</definedName>
    <definedName name="_AMO_ContentDefinition_607437689.5" hidden="1">"'meters"" v=""6"" /&gt;_x000D_
  &lt;param n=""StoredProcessID"" v=""A5OM1V0E.AY00070C"" /&gt;_x000D_
  &lt;param n=""StoredProcessPath"" v=""Monthly Data Load/Vestas Management/GREP/Import Monthly Report Package for Vestas Management (GREP)"" /&gt;_x000D_
  &lt;param n=""RepositoryNam'"</definedName>
    <definedName name="_AMO_ContentDefinition_607437689.6" hidden="1">"'e"" v=""Foundation"" /&gt;_x000D_
  &lt;param n=""ClassName"" v=""SAS.OfficeAddin.StoredProcess"" /&gt;_x000D_
  &lt;param n=""NoVisuals"" v=""1"" /&gt;_x000D_
&lt;/ContentDefinition&gt;'"</definedName>
    <definedName name="_AMO_ContentDefinition_607479954" hidden="1">"'Partitions:7'"</definedName>
    <definedName name="_AMO_ContentDefinition_607479954.0" hidden="1">"'&lt;ContentDefinition name=""Import Monthly Report Package for Vestas Management STAFS"" rsid=""607479954"" type=""StoredProcess"" format=""REPORTXML"" imgfmt=""ACTIVEX"" created=""10/10/2008 10:38:35"" modifed=""10/10/2008 10:38:35"" user=""Trine Førby'"</definedName>
    <definedName name="_AMO_ContentDefinition_607479954.1" hidden="1">"' Middelboe"" apply=""False"" thread=""BACKGROUND"" css=""C:\Program Files\SAS\Shared Files\BIClientStyles\AMODefault.css"" range=""Import_Monthly_Report_Package_for_Vestas_Management_STAFS_4"" auto=""False"" rdc=""False"" mig=""False"" xTime=""00:01:'"</definedName>
    <definedName name="_AMO_ContentDefinition_607479954.2" hidden="1">"'04.5750509"" rTime=""00:00:00.2010201"" bgnew=""False"" nFmt=""False"" grphSet=""False"" imgY=""0"" imgX=""0""&gt;_x000D_
  &lt;files /&gt;_x000D_
  &lt;param n=""DisplayName"" v=""Import Monthly Report Package for Vestas Management STAFS"" /&gt;_x000D_
  &lt;param n=""ServerName"" v='"</definedName>
    <definedName name="_AMO_ContentDefinition_607479954.3" hidden="1">"'""SASMain"" /&gt;_x000D_
  &lt;param n=""ResultsOnServer"" v=""False"" /&gt;_x000D_
  &lt;param n=""AMO_Version"" v=""2.1"" /&gt;_x000D_
  &lt;param n=""UIParameter_0"" v=""analysis::ACTUAL"" /&gt;_x000D_
  &lt;param n=""UIParameter_1"" v=""period::200809"" /&gt;_x000D_
  &lt;param n=""UIParameter_2"" v=""cyc'"</definedName>
    <definedName name="_AMO_ContentDefinition_607479954.4" hidden="1">"'le::Vestas2"" /&gt;_x000D_
  &lt;param n=""UIParameter_3"" v=""acttype::1"" /&gt;_x000D_
  &lt;param n=""UIParameter_4"" v=""location::\\rifile\group\_Docs\Financial_reporting\Management\Stafs\"" /&gt;_x000D_
  &lt;param n=""UIParameter_5"" v=""butype::SBU"" /&gt;_x000D_
  &lt;param n=""UIParame'"</definedName>
    <definedName name="_AMO_ContentDefinition_607479954.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607479954.6" hidden="1">"' v=""Foundation"" /&gt;_x000D_
  &lt;param n=""ClassName"" v=""SAS.OfficeAddin.StoredProcess"" /&gt;_x000D_
  &lt;param n=""NoVisuals"" v=""1"" /&gt;_x000D_
&lt;/ContentDefinition&gt;'"</definedName>
    <definedName name="_AMO_ContentDefinition_621702162" hidden="1">"'Partitions:7'"</definedName>
    <definedName name="_AMO_ContentDefinition_621702162.0" hidden="1">"'&lt;ContentDefinition name=""Import Monthly Report Package for Vestas Management STAFS"" rsid=""621702162"" type=""StoredProcess"" format=""REPORTXML"" imgfmt=""ACTIVEX"" created=""11/12/2008 11:44:22"" modifed=""11/12/2008 11:44:22"" user=""Trine Førby'"</definedName>
    <definedName name="_AMO_ContentDefinition_621702162.1" hidden="1">"' Middelboe"" apply=""False"" thread=""BACKGROUND"" css=""C:\Program Files\SAS\Shared Files\BIClientStyles\AMODefault.css"" range=""Import_Monthly_Report_Package_for_Vestas_Management_STAFS_5"" auto=""False"" rdc=""False"" mig=""False"" xTime=""00:01:'"</definedName>
    <definedName name="_AMO_ContentDefinition_621702162.2" hidden="1">"'11.2029662"" rTime=""00:00:00.2184028"" bgnew=""False"" nFmt=""False"" grphSet=""False"" imgY=""0"" imgX=""0""&gt;_x000D_
  &lt;files /&gt;_x000D_
  &lt;param n=""DisplayName"" v=""Import Monthly Report Package for Vestas Management STAFS"" /&gt;_x000D_
  &lt;param n=""ServerName"" v='"</definedName>
    <definedName name="_AMO_ContentDefinition_621702162.3" hidden="1">"'""SASMain"" /&gt;_x000D_
  &lt;param n=""ResultsOnServer"" v=""False"" /&gt;_x000D_
  &lt;param n=""AMO_Version"" v=""2.1"" /&gt;_x000D_
  &lt;param n=""UIParameter_0"" v=""analysis::ACTUAL"" /&gt;_x000D_
  &lt;param n=""UIParameter_1"" v=""period::200810"" /&gt;_x000D_
  &lt;param n=""UIParameter_2"" v=""cyc'"</definedName>
    <definedName name="_AMO_ContentDefinition_621702162.4" hidden="1">"'le::Vestas2"" /&gt;_x000D_
  &lt;param n=""UIParameter_3"" v=""acttype::1"" /&gt;_x000D_
  &lt;param n=""UIParameter_4"" v=""location::\\rifile\group\_Docs\Financial_reporting\Management\Stafs\"" /&gt;_x000D_
  &lt;param n=""UIParameter_5"" v=""butype::SBU"" /&gt;_x000D_
  &lt;param n=""UIParame'"</definedName>
    <definedName name="_AMO_ContentDefinition_621702162.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621702162.6" hidden="1">"' v=""Foundation"" /&gt;_x000D_
  &lt;param n=""ClassName"" v=""SAS.OfficeAddin.StoredProcess"" /&gt;_x000D_
  &lt;param n=""NoVisuals"" v=""1"" /&gt;_x000D_
&lt;/ContentDefinition&gt;'"</definedName>
    <definedName name="_AMO_ContentDefinition_64254267" hidden="1">"'Partitions:7'"</definedName>
    <definedName name="_AMO_ContentDefinition_64254267.0" hidden="1">"'&lt;ContentDefinition name=""Import Monthly Report Package for Vestas BU Towers"" rsid=""64254267"" type=""StoredProcess"" format=""REPORTXML"" imgfmt=""ACTIVEX"" created=""02/13/2009 16:55:47"" modifed=""02/13/2009 16:55:47"" user=""Trine Førby Middel'"</definedName>
    <definedName name="_AMO_ContentDefinition_64254267.1" hidden="1">"'boe"" apply=""False"" thread=""BACKGROUND"" css=""C:\Program Files\SAS\Shared Files\BIClientStyles\AMODefault.css"" range=""Import_Monthly_Report_Package_for_Vestas_BU_Towers"" auto=""False"" rdc=""False"" mig=""False"" xTime=""00:01:16.2859560"" rTi'"</definedName>
    <definedName name="_AMO_ContentDefinition_64254267.2" hidden="1">"'me=""00:00:00.1560040"" bgnew=""False"" nFmt=""False"" grphSet=""False"" imgY=""0"" imgX=""0""&gt;_x000D_
  &lt;files /&gt;_x000D_
  &lt;param n=""DisplayName"" v=""Import Monthly Report Package for Vestas BU Towers"" /&gt;_x000D_
  &lt;param n=""ServerName"" v=""SASMain"" /&gt;_x000D_
  &lt;para'"</definedName>
    <definedName name="_AMO_ContentDefinition_64254267.3" hidden="1">"'m n=""ResultsOnServer"" v=""False"" /&gt;_x000D_
  &lt;param n=""AMO_Version"" v=""2.1"" /&gt;_x000D_
  &lt;param n=""UIParameter_0"" v=""analysis::ACTUAL"" /&gt;_x000D_
  &lt;param n=""UIParameter_1"" v=""period::200901"" /&gt;_x000D_
  &lt;param n=""UIParameter_2"" v=""cycle::Vestas2"" /&gt;_x000D_
  &lt;p'"</definedName>
    <definedName name="_AMO_ContentDefinition_64254267.4" hidden="1">"'aram n=""UIParameter_3"" v=""acttype::1"" /&gt;_x000D_
  &lt;param n=""UIParameter_4"" v=""location::\\rifile\group\_Docs\Financial_reporting\Towers\Local Finance\"" /&gt;_x000D_
  &lt;param n=""UIParameter_5"" v=""butype::PBU"" /&gt;_x000D_
  &lt;param n=""UIParameters"" v=""6"" /&gt;_x000D_
 '"</definedName>
    <definedName name="_AMO_ContentDefinition_64254267.5" hidden="1">"' &lt;param n=""StoredProcessID"" v=""A5OM1V0E.AY0006ZZ"" /&gt;_x000D_
  &lt;param n=""StoredProcessPath"" v=""Monthly Data Load/Vestas BU Tower/Import Monthly Report Package for Vestas BU Towers"" /&gt;_x000D_
  &lt;param n=""RepositoryName"" v=""Foundation"" /&gt;_x000D_
  &lt;param n='"</definedName>
    <definedName name="_AMO_ContentDefinition_64254267.6" hidden="1">"'""ClassName"" v=""SAS.OfficeAddin.StoredProcess"" /&gt;_x000D_
  &lt;param n=""NoVisuals"" v=""1"" /&gt;_x000D_
&lt;/ContentDefinition&gt;'"</definedName>
    <definedName name="_AMO_ContentDefinition_66611259" hidden="1">"'Partitions:7'"</definedName>
    <definedName name="_AMO_ContentDefinition_66611259.1" hidden="1">"'iles\SAS\Shared Files\BIClientStyles\AMODefault.css"" range=""Summary_Tables_21"" auto=""False"" rdc=""False"" mig=""False"" xTime=""00:01:17.9318148"" rTime=""00:00:00.7016670"" bgnew=""False"" nFmt=""False"" grphSet=""False"" imgY=""0"" imgX=""0""&gt;_x000D_'"</definedName>
    <definedName name="_AMO_ContentDefinition_66611259.3" hidden="1">"'mary Tables"" /&gt;_x000D_
  &lt;param n=""AMO_Version"" v=""2.1"" /&gt;_x000D_
  &lt;param n=""ServerName"" v=""SASMain"" /&gt;_x000D_
  &lt;param n=""AMO_InputDataSource"" v=""&amp;lt;SasDataSource Version=&amp;quot;2.1&amp;quot; Type=&amp;quot;SAS.Servers.Dataset&amp;quot; Svr=&amp;quot;SASMain&amp;quot; Lib=&amp;q'"</definedName>
    <definedName name="_AMO_ContentDefinition_66611259.4" hidden="1">"'uot;TPS_RSLT&amp;quot; Filter=&amp;quot;INVHDR_YEAR_MONTH IN ('200710', '200711', '200712', '200801', '200802') AND INVHDR_VENDOR_ID IN ('3*ALBSUP', '3*NEWAGE', '3*TARGETCO', '3*ALBLLC', '3*KMARTPH', '3*RALEYS', '3*KGPHARM', '3*APN', '3*BROOKSBRO', '3*WINNDIX'"</definedName>
    <definedName name="_AMO_ContentDefinition_66611259.5" hidden="1">"'I') AND PHARMACY_GROUP = 'TRANSITION' AND (INVHDR_ORIG_BALANCE &amp;amp;gt; REV_CREDITS_AMT ) AND (INVHDR_ORIG_BALANCE &amp;amp;gt; REBILL_CREDITS_AMT )&amp;quot; UseLbls=&amp;quot;true&amp;quot; ColSelFlg=&amp;quot;0&amp;quot; Name=&amp;quot;ALL_INVOICE_HEADER&amp;quot; /&amp;gt;"" /&gt;_x000D_
  &lt;'"</definedName>
    <definedName name="_AMO_ContentDefinition_66611259.6" hidden="1">"'param n=""ClassName"" v=""SAS.OfficeAddin.Task"" /&gt;_x000D_
&lt;/ContentDefinition&gt;'"</definedName>
    <definedName name="_AMO_ContentDefinition_693003168" hidden="1">"'Partitions:7'"</definedName>
    <definedName name="_AMO_ContentDefinition_693003168.0" hidden="1">"'&lt;ContentDefinition name=""Import Monthly Report Package for Vestas Management (GREP)"" rsid=""693003168"" type=""StoredProcess"" format=""REPORTXML"" imgfmt=""ACTIVEX"" created=""12/09/2009 13:43:31"" modifed=""12/09/2009 13:43:31"" user=""Malene Nyb'"</definedName>
    <definedName name="_AMO_ContentDefinition_693003168.1" hidden="1">"'org Kristensen"" apply=""False"" thread=""BACKGROUND"" css=""C:\Program Files\SAS\Shared Files\BIClientStyles\AMODefault.css"" range=""Import_Monthly_Report_Package_for_Vestas_Management__GREP__6"" auto=""False"" rdc=""False"" mig=""False"" xTime=""0'"</definedName>
    <definedName name="_AMO_ContentDefinition_693003168.2" hidden="1">"'0:02:14.7020730"" rTime=""00:00:00.5928114"" bgnew=""False"" nFmt=""False"" grphSet=""False"" imgY=""0"" imgX=""0""&gt;_x000D_
  &lt;files /&gt;_x000D_
  &lt;param n=""DisplayName"" v=""Import Monthly Report Package for Vestas Management (GREP)"" /&gt;_x000D_
  &lt;param n=""ServerNa'"</definedName>
    <definedName name="_AMO_ContentDefinition_693003168.3" hidden="1">"'me"" v=""SASMain"" /&gt;_x000D_
  &lt;param n=""ResultsOnServer"" v=""False"" /&gt;_x000D_
  &lt;param n=""AMO_Version"" v=""2.1"" /&gt;_x000D_
  &lt;param n=""UIParameter_0"" v=""analysis::ACTUAL"" /&gt;_x000D_
  &lt;param n=""UIParameter_1"" v=""period::200911"" /&gt;_x000D_
  &lt;param n=""UIParameter_2""'"</definedName>
    <definedName name="_AMO_ContentDefinition_693003168.4" hidden="1">"' v=""cycle::Vestas2"" /&gt;_x000D_
  &lt;param n=""UIParameter_3"" v=""acttype::1"" /&gt;_x000D_
  &lt;param n=""UIParameter_4"" v=""location::\\rifile\group\_Docs\Financial_reporting\Management\GREP\"" /&gt;_x000D_
  &lt;param n=""UIParameter_5"" v=""butype::SBU"" /&gt;_x000D_
  &lt;param n=""UI'"</definedName>
    <definedName name="_AMO_ContentDefinition_693003168.5" hidden="1">"'Parameter_6"" v=""miljo::GRE"" /&gt;_x000D_
  &lt;param n=""UIParameters"" v=""7"" /&gt;_x000D_
  &lt;param n=""StoredProcessID"" v=""A5OM1V0E.AY00070C"" /&gt;_x000D_
  &lt;param n=""StoredProcessPath"" v=""Monthly Data Load/Vestas Management/GREP/Import Monthly Report Package for Vesta'"</definedName>
    <definedName name="_AMO_ContentDefinition_693003168.6" hidden="1">"'s Management (GREP)"" /&gt;_x000D_
  &lt;param n=""RepositoryName"" v=""Foundation"" /&gt;_x000D_
  &lt;param n=""ClassName"" v=""SAS.OfficeAddin.StoredProcess"" /&gt;_x000D_
  &lt;param n=""NoVisuals"" v=""1"" /&gt;_x000D_
&lt;/ContentDefinition&gt;'"</definedName>
    <definedName name="_AMO_ContentDefinition_694591175" hidden="1">"'Partitions:7'"</definedName>
    <definedName name="_AMO_ContentDefinition_694591175.0" hidden="1">"'&lt;ContentDefinition name=""Import Monthly Report Package for Vestas Management STAFS"" rsid=""694591175"" type=""StoredProcess"" format=""REPORTXML"" imgfmt=""ACTIVEX"" created=""08/12/2009 08:33:04"" modifed=""08/12/2009 08:33:04"" user=""Trine Førby'"</definedName>
    <definedName name="_AMO_ContentDefinition_694591175.1" hidden="1">"' Middelboe"" apply=""False"" thread=""BACKGROUND"" css=""C:\Program Files\SAS\Shared Files\BIClientStyles\AMODefault.css"" range=""Import_Monthly_Report_Package_for_Vestas_Management_STAFS_16"" auto=""False"" rdc=""False"" mig=""False"" xTime=""00:01'"</definedName>
    <definedName name="_AMO_ContentDefinition_694591175.2" hidden="1">"':45.1163949"" rTime=""00:00:00.2652238"" bgnew=""False"" nFmt=""False"" grphSet=""False"" imgY=""0"" imgX=""0""&gt;_x000D_
  &lt;files /&gt;_x000D_
  &lt;param n=""DisplayName"" v=""Import Monthly Report Package for Vestas Management STAFS"" /&gt;_x000D_
  &lt;param n=""ServerName"" v'"</definedName>
    <definedName name="_AMO_ContentDefinition_694591175.3" hidden="1">"'=""SASMain"" /&gt;_x000D_
  &lt;param n=""ResultsOnServer"" v=""False"" /&gt;_x000D_
  &lt;param n=""AMO_Version"" v=""2.1"" /&gt;_x000D_
  &lt;param n=""UIParameter_0"" v=""analysis::ACTUAL"" /&gt;_x000D_
  &lt;param n=""UIParameter_1"" v=""period::200907"" /&gt;_x000D_
  &lt;param n=""UIParameter_2"" v=""cy'"</definedName>
    <definedName name="_AMO_ContentDefinition_694591175.4" hidden="1">"'cle::Vestas2"" /&gt;_x000D_
  &lt;param n=""UIParameter_3"" v=""acttype::1"" /&gt;_x000D_
  &lt;param n=""UIParameter_4"" v=""location::\\rifile\group\_Docs\Financial_reporting\Management\Stafs\"" /&gt;_x000D_
  &lt;param n=""UIParameter_5"" v=""butype::SBU"" /&gt;_x000D_
  &lt;param n=""UIParam'"</definedName>
    <definedName name="_AMO_ContentDefinition_694591175.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694591175.6" hidden="1">"'"" v=""Foundation"" /&gt;_x000D_
  &lt;param n=""ClassName"" v=""SAS.OfficeAddin.StoredProcess"" /&gt;_x000D_
  &lt;param n=""NoVisuals"" v=""1"" /&gt;_x000D_
&lt;/ContentDefinition&gt;'"</definedName>
    <definedName name="_AMO_ContentDefinition_718784023" hidden="1">"'Partitions:7'"</definedName>
    <definedName name="_AMO_ContentDefinition_718784023.0" hidden="1">"'&lt;ContentDefinition name=""Import Monthly Report Package for Vestas Asia_Pacific"" rsid=""718784023"" type=""StoredProcess"" format=""REPORTXML"" imgfmt=""ACTIVEX"" created=""12/11/2008 11:03:48"" modifed=""12/11/2008 11:03:48"" user=""Trine Førby Mi'"</definedName>
    <definedName name="_AMO_ContentDefinition_718784023.1" hidden="1">"'ddelboe"" apply=""False"" thread=""BACKGROUND"" css=""C:\Program Files\SAS\Shared Files\BIClientStyles\AMODefault.css"" range=""Import_Monthly_Report_Package_for_Vestas_Asia_Pacific_2"" auto=""False"" rdc=""False"" mig=""False"" xTime=""00:00:20.654'"</definedName>
    <definedName name="_AMO_ContentDefinition_718784023.2" hidden="1">"'6856"" rTime=""00:00:00.0468006"" bgnew=""False"" nFmt=""False"" grphSet=""False"" imgY=""0"" imgX=""0""&gt;_x000D_
  &lt;files /&gt;_x000D_
  &lt;param n=""DisplayName"" v=""Import Monthly Report Package for Vestas Asia_Pacific"" /&gt;_x000D_
  &lt;param n=""ServerName"" v=""SASMain""'"</definedName>
    <definedName name="_AMO_ContentDefinition_718784023.3" hidden="1">"' /&gt;_x000D_
  &lt;param n=""ResultsOnServer"" v=""False"" /&gt;_x000D_
  &lt;param n=""AMO_Version"" v=""2.1"" /&gt;_x000D_
  &lt;param n=""UIParameter_0"" v=""analysis::ACTUAL"" /&gt;_x000D_
  &lt;param n=""UIParameter_1"" v=""period::200811"" /&gt;_x000D_
  &lt;param n=""UIParameter_2"" v=""cycle::Vestas'"</definedName>
    <definedName name="_AMO_ContentDefinition_718784023.4" hidden="1">"'2"" /&gt;_x000D_
  &lt;param n=""UIParameter_3"" v=""acttype::1"" /&gt;_x000D_
  &lt;param n=""UIParameter_4"" v=""location::\\rifile\group\_Docs\Financial_reporting\Asia Pacific\Local Finance\"" /&gt;_x000D_
  &lt;param n=""UIParameter_5"" v=""butype::SBU"" /&gt;_x000D_
  &lt;param n=""UIParame'"</definedName>
    <definedName name="_AMO_ContentDefinition_718784023.5" hidden="1">"'ters"" v=""6"" /&gt;_x000D_
  &lt;param n=""StoredProcessID"" v=""A5OM1V0E.AY005IBA"" /&gt;_x000D_
  &lt;param n=""StoredProcessPath"" v=""Monthly Data Load/Vestas Asia_Pacific/Import Monthly Report Package for Vestas Asia_Pacific"" /&gt;_x000D_
  &lt;param n=""RepositoryName"" v=""Fou'"</definedName>
    <definedName name="_AMO_ContentDefinition_718784023.6" hidden="1">"'ndation"" /&gt;_x000D_
  &lt;param n=""ClassName"" v=""SAS.OfficeAddin.StoredProcess"" /&gt;_x000D_
  &lt;param n=""NoVisuals"" v=""1"" /&gt;_x000D_
&lt;/ContentDefinition&gt;'"</definedName>
    <definedName name="_AMO_ContentDefinition_727127476" hidden="1">"'Partitions:6'"</definedName>
    <definedName name="_AMO_ContentDefinition_727127476.1" hidden="1">"'Files\SAS\Shared Files\BIClientStyles\AMODefault.css"" range=""Summary_Tables_10"" auto=""False"" rdc=""False"" mig=""False"" xTime=""00:05:43.3837904"" rTime=""00:00:01.3594098"" bgnew=""False"" nFmt=""False"" grphSet=""False"" imgY=""0"" imgX=""0""&gt;'"</definedName>
    <definedName name="_AMO_ContentDefinition_727127476.3" hidden="1">"'mmary Tables"" /&gt;_x000D_
  &lt;param n=""AMO_Version"" v=""2.1"" /&gt;_x000D_
  &lt;param n=""ServerName"" v=""SASMain"" /&gt;_x000D_
  &lt;param n=""AMO_InputDataSource"" v=""&amp;lt;SasDataSource Version=&amp;quot;2.1&amp;quot; Type=&amp;quot;SAS.Servers.Dataset&amp;quot; Svr=&amp;quot;SASMain&amp;quot; Lib=&amp;'"</definedName>
    <definedName name="_AMO_ContentDefinition_727127476.4" hidden="1">"'quot;TPS_STG&amp;quot; UseLbls=&amp;quot;true&amp;quot; ColSelFlg=&amp;quot;0&amp;quot; Name=&amp;quot;INVHDR_ALL&amp;quot; /&amp;gt;"" /&gt;_x000D_
  &lt;param n=""ClassName"" v=""SAS.OfficeAddin.Task"" /&gt;_x000D_
  &lt;ExcelXMLOptions AdjColWidths=""True"" RowOpt=""InsertEntire"" ColOpt=""InsertCells""'"</definedName>
    <definedName name="_AMO_ContentDefinition_727127476.5" hidden="1">"' /&gt;_x000D_
&lt;/ContentDefinition&gt;'"</definedName>
    <definedName name="_AMO_ContentDefinition_76002611" hidden="1">"'Partitions:7'"</definedName>
    <definedName name="_AMO_ContentDefinition_76002611.0" hidden="1">"'&lt;ContentDefinition name=""Import Monthly Report Package for Vestas Management STAFS"" rsid=""76002611"" type=""StoredProcess"" format=""REPORTXML"" imgfmt=""ACTIVEX"" created=""06/12/2009 09:31:18"" modifed=""06/12/2009 09:31:18"" user=""TRAHR"" app'"</definedName>
    <definedName name="_AMO_ContentDefinition_76002611.1" hidden="1">"'ly=""False"" thread=""BACKGROUND"" css=""C:\Program Files\SAS\Shared Files\BIClientStyles\AMODefault.css"" range=""Import_Monthly_Report_Package_for_Vestas_Management_STAFS_13"" auto=""False"" rdc=""False"" mig=""False"" xTime=""00:01:37.8220000"" rT'"</definedName>
    <definedName name="_AMO_ContentDefinition_76002611.2" hidden="1">"'ime=""00:00:00.2652000"" bgnew=""False"" nFmt=""False"" grphSet=""False"" imgY=""0"" imgX=""0""&gt;_x000D_
  &lt;files /&gt;_x000D_
  &lt;param n=""DisplayName"" v=""Import Monthly Report Package for Vestas Management STAFS"" /&gt;_x000D_
  &lt;param n=""ServerName"" v=""SASMain"" /&gt;_x000D_
'"</definedName>
    <definedName name="_AMO_ContentDefinition_76002611.3" hidden="1">"'  &lt;param n=""ResultsOnServer"" v=""False"" /&gt;_x000D_
  &lt;param n=""AMO_Version"" v=""2.1"" /&gt;_x000D_
  &lt;param n=""UIParameter_0"" v=""analysis::ACTUAL"" /&gt;_x000D_
  &lt;param n=""UIParameter_1"" v=""period::200905"" /&gt;_x000D_
  &lt;param n=""UIParameter_2"" v=""cycle::Vestas2"" /&gt;'"</definedName>
    <definedName name="_AMO_ContentDefinition_76002611.4" hidden="1">"'_x000D_
  &lt;param n=""UIParameter_3"" v=""acttype::1"" /&gt;_x000D_
  &lt;param n=""UIParameter_4"" v=""location::\\rifile\group\_Docs\Financial_reporting\Management\Stafs\"" /&gt;_x000D_
  &lt;param n=""UIParameter_5"" v=""butype::SBU"" /&gt;_x000D_
  &lt;param n=""UIParameters"" v=""6"" /&gt;_x000D_'"</definedName>
    <definedName name="_AMO_ContentDefinition_76002611.5" hidden="1">"'
  &lt;param n=""StoredProcessID"" v=""A5OM1V0E.AY00070I"" /&gt;_x000D_
  &lt;param n=""StoredProcessPath"" v=""Monthly Data Load/Vestas Management/STAFS/Import Monthly Report Package for Vestas Management STAFS"" /&gt;_x000D_
  &lt;param n=""RepositoryName"" v=""Foundation"" /'"</definedName>
    <definedName name="_AMO_ContentDefinition_76002611.6" hidden="1">"'&gt;_x000D_
  &lt;param n=""ClassName"" v=""SAS.OfficeAddin.StoredProcess"" /&gt;_x000D_
  &lt;param n=""NoVisuals"" v=""1"" /&gt;_x000D_
&lt;/ContentDefinition&gt;'"</definedName>
    <definedName name="_AMO_ContentDefinition_801046506" hidden="1">"'Partitions:7'"</definedName>
    <definedName name="_AMO_ContentDefinition_801046506.0" hidden="1">"'&lt;ContentDefinition name=""Import Monthly Report Package for Vestas Management (GREP)"" rsid=""801046506"" type=""StoredProcess"" format=""REPORTXML"" imgfmt=""ACTIVEX"" created=""01/11/2010 09:06:41"" modifed=""01/11/2010 09:06:41"" user=""Malene Nyb'"</definedName>
    <definedName name="_AMO_ContentDefinition_801046506.1" hidden="1">"'org Kristensen"" apply=""False"" thread=""BACKGROUND"" css=""C:\Program Files\SAS\Shared Files\BIClientStyles\AMODefault.css"" range=""Import_Monthly_Report_Package_for_Vestas_Management__GREP__7"" auto=""False"" rdc=""False"" mig=""False"" xTime=""0'"</definedName>
    <definedName name="_AMO_ContentDefinition_801046506.2" hidden="1">"'0:02:10.3427164"" rTime=""00:00:00.5616180"" bgnew=""False"" nFmt=""False"" grphSet=""False"" imgY=""0"" imgX=""0""&gt;_x000D_
  &lt;files /&gt;_x000D_
  &lt;param n=""DisplayName"" v=""Import Monthly Report Package for Vestas Management (GREP)"" /&gt;_x000D_
  &lt;param n=""ServerNa'"</definedName>
    <definedName name="_AMO_ContentDefinition_801046506.3" hidden="1">"'me"" v=""SASMain"" /&gt;_x000D_
  &lt;param n=""ResultsOnServer"" v=""False"" /&gt;_x000D_
  &lt;param n=""AMO_Version"" v=""2.1"" /&gt;_x000D_
  &lt;param n=""UIParameter_0"" v=""analysis::ACTUAL"" /&gt;_x000D_
  &lt;param n=""UIParameter_1"" v=""period::200912"" /&gt;_x000D_
  &lt;param n=""UIParameter_2""'"</definedName>
    <definedName name="_AMO_ContentDefinition_801046506.4" hidden="1">"' v=""cycle::Vestas2"" /&gt;_x000D_
  &lt;param n=""UIParameter_3"" v=""acttype::1"" /&gt;_x000D_
  &lt;param n=""UIParameter_4"" v=""location::\\rifile\group\_Docs\Financial_reporting\Management\GREP\"" /&gt;_x000D_
  &lt;param n=""UIParameter_5"" v=""butype::SBU"" /&gt;_x000D_
  &lt;param n=""UI'"</definedName>
    <definedName name="_AMO_ContentDefinition_801046506.5" hidden="1">"'Parameter_6"" v=""miljo::GRE"" /&gt;_x000D_
  &lt;param n=""UIParameters"" v=""7"" /&gt;_x000D_
  &lt;param n=""StoredProcessID"" v=""A5OM1V0E.AY00070C"" /&gt;_x000D_
  &lt;param n=""StoredProcessPath"" v=""Monthly Data Load/Vestas Management/GREP/Import Monthly Report Package for Vesta'"</definedName>
    <definedName name="_AMO_ContentDefinition_801046506.6" hidden="1">"'s Management (GREP)"" /&gt;_x000D_
  &lt;param n=""RepositoryName"" v=""Foundation"" /&gt;_x000D_
  &lt;param n=""ClassName"" v=""SAS.OfficeAddin.StoredProcess"" /&gt;_x000D_
  &lt;param n=""NoVisuals"" v=""1"" /&gt;_x000D_
&lt;/ContentDefinition&gt;'"</definedName>
    <definedName name="_AMO_ContentDefinition_813807346" hidden="1">"'Partitions:7'"</definedName>
    <definedName name="_AMO_ContentDefinition_813807346.0" hidden="1">"'&lt;ContentDefinition name=""Import Monthly Report Package for Vestas Americas"" rsid=""813807346"" type=""StoredProcess"" format=""REPORTXML"" imgfmt=""ACTIVEX"" created=""12/11/2008 14:40:16"" modifed=""12/11/2008 14:40:16"" user=""Trine Førby Middel'"</definedName>
    <definedName name="_AMO_ContentDefinition_813807346.1" hidden="1">"'boe"" apply=""False"" thread=""BACKGROUND"" css=""C:\Program Files\SAS\Shared Files\BIClientStyles\AMODefault.css"" range=""Import_Monthly_Report_Package_for_Vestas_Americas"" auto=""False"" rdc=""False"" mig=""False"" xTime=""00:01:59.8591790"" rTim'"</definedName>
    <definedName name="_AMO_ContentDefinition_813807346.2" hidden="1">"'e=""00:00:00.2028026"" bgnew=""False"" nFmt=""False"" grphSet=""False"" imgY=""0"" imgX=""0""&gt;_x000D_
  &lt;files /&gt;_x000D_
  &lt;param n=""DisplayName"" v=""Import Monthly Report Package for Vestas Americas"" /&gt;_x000D_
  &lt;param n=""ServerName"" v=""SASMain"" /&gt;_x000D_
  &lt;param '"</definedName>
    <definedName name="_AMO_ContentDefinition_813807346.3" hidden="1">"'n=""ResultsOnServer"" v=""False"" /&gt;_x000D_
  &lt;param n=""AMO_Version"" v=""2.1"" /&gt;_x000D_
  &lt;param n=""UIParameter_0"" v=""analysis::ACTUAL"" /&gt;_x000D_
  &lt;param n=""UIParameter_1"" v=""period::200802"" /&gt;_x000D_
  &lt;param n=""UIParameter_2"" v=""cycle::Vestas2"" /&gt;_x000D_
  &lt;par'"</definedName>
    <definedName name="_AMO_ContentDefinition_813807346.4" hidden="1">"'am n=""UIParameter_3"" v=""acttype::1"" /&gt;_x000D_
  &lt;param n=""UIParameter_4"" v=""location::\\rifile\group\_Docs\Financial_reporting\Americas\Local Finance\"" /&gt;_x000D_
  &lt;param n=""UIParameter_5"" v=""butype::SBU"" /&gt;_x000D_
  &lt;param n=""UIParameters"" v=""6"" /&gt;_x000D_
 '"</definedName>
    <definedName name="_AMO_ContentDefinition_813807346.5" hidden="1">"' &lt;param n=""StoredProcessID"" v=""A5OM1V0E.AY0006YA"" /&gt;_x000D_
  &lt;param n=""StoredProcessPath"" v=""Monthly Data Load/Vestas Americas/Import Monthly Report Package for Vestas Americas"" /&gt;_x000D_
  &lt;param n=""RepositoryName"" v=""Foundation"" /&gt;_x000D_
  &lt;param n=""'"</definedName>
    <definedName name="_AMO_ContentDefinition_813807346.6" hidden="1">"'ClassName"" v=""SAS.OfficeAddin.StoredProcess"" /&gt;_x000D_
  &lt;param n=""NoVisuals"" v=""1"" /&gt;_x000D_
&lt;/ContentDefinition&gt;'"</definedName>
    <definedName name="_AMO_ContentDefinition_81708744" hidden="1">"'Partitions:7'"</definedName>
    <definedName name="_AMO_ContentDefinition_81708744.0" hidden="1">"'&lt;ContentDefinition name=""Import Monthly Report Package for Vestas Management STAFS"" rsid=""81708744"" type=""StoredProcess"" format=""REPORTXML"" imgfmt=""ACTIVEX"" created=""04/13/2009 11:57:46"" modifed=""04/13/2009 11:57:46"" user=""Trine Førby '"</definedName>
    <definedName name="_AMO_ContentDefinition_81708744.1" hidden="1">"'Middelboe"" apply=""False"" thread=""BACKGROUND"" css=""C:\Program Files\SAS\Shared Files\BIClientStyles\AMODefault.css"" range=""Import_Monthly_Report_Package_for_Vestas_Management_STAFS_9"" auto=""False"" rdc=""False"" mig=""False"" xTime=""00:01:1'"</definedName>
    <definedName name="_AMO_ContentDefinition_81708744.2" hidden="1">"'9.2601327"" rTime=""00:00:00.2184028"" bgnew=""False"" nFmt=""False"" grphSet=""False"" imgY=""0"" imgX=""0""&gt;_x000D_
  &lt;files /&gt;_x000D_
  &lt;param n=""DisplayName"" v=""Import Monthly Report Package for Vestas Management STAFS"" /&gt;_x000D_
  &lt;param n=""ServerName"" v=""'"</definedName>
    <definedName name="_AMO_ContentDefinition_81708744.3" hidden="1">"'SASMain"" /&gt;_x000D_
  &lt;param n=""ResultsOnServer"" v=""False"" /&gt;_x000D_
  &lt;param n=""AMO_Version"" v=""2.1"" /&gt;_x000D_
  &lt;param n=""UIParameter_0"" v=""analysis::ACTUAL"" /&gt;_x000D_
  &lt;param n=""UIParameter_1"" v=""period::200903"" /&gt;_x000D_
  &lt;param n=""UIParameter_2"" v=""cycle'"</definedName>
    <definedName name="_AMO_ContentDefinition_81708744.4" hidden="1">"'::Vestas2"" /&gt;_x000D_
  &lt;param n=""UIParameter_3"" v=""acttype::1"" /&gt;_x000D_
  &lt;param n=""UIParameter_4"" v=""location::\\rifile\group\_Docs\Financial_reporting\Management\Stafs\"" /&gt;_x000D_
  &lt;param n=""UIParameter_5"" v=""butype::SBU"" /&gt;_x000D_
  &lt;param n=""UIParamete'"</definedName>
    <definedName name="_AMO_ContentDefinition_81708744.5" hidden="1">"'rs"" v=""6"" /&gt;_x000D_
  &lt;param n=""StoredProcessID"" v=""A5OM1V0E.AY00070I"" /&gt;_x000D_
  &lt;param n=""StoredProcessPath"" v=""Monthly Data Load/Vestas Management/STAFS/Import Monthly Report Package for Vestas Management STAFS"" /&gt;_x000D_
  &lt;param n=""RepositoryName"" '"</definedName>
    <definedName name="_AMO_ContentDefinition_81708744.6" hidden="1">"'v=""Foundation"" /&gt;_x000D_
  &lt;param n=""ClassName"" v=""SAS.OfficeAddin.StoredProcess"" /&gt;_x000D_
  &lt;param n=""NoVisuals"" v=""1"" /&gt;_x000D_
&lt;/ContentDefinition&gt;'"</definedName>
    <definedName name="_AMO_ContentDefinition_818440577" hidden="1">"'Partitions:7'"</definedName>
    <definedName name="_AMO_ContentDefinition_818440577.0" hidden="1">"'&lt;ContentDefinition name=""Import Monthly Report Package for Vestas Management STAFS"" rsid=""818440577"" type=""StoredProcess"" format=""REPORTXML"" imgfmt=""ACTIVEX"" created=""11/14/2007 11:03:49"" modifed=""11/14/2007 11:03:49"" user=""foa"" app'"</definedName>
    <definedName name="_AMO_ContentDefinition_818440577.1" hidden="1">"'ly=""False"" thread=""BACKGROUND"" css=""C:\Program Files\SAS\Shared Files\BIClientStyles\AMODefault.css"" range=""Import_Monthly_Report_Package_for_Vestas_Management_STAFS"" auto=""False"" rdc=""False"" mig=""False"" xTime=""00:00:47.0640060"" rTime'"</definedName>
    <definedName name="_AMO_ContentDefinition_818440577.2" hidden="1">"'=""00:00:00.3750120"" bgnew=""False"" nFmt=""False"" grphSet=""False"" imgY=""0"" imgX=""0""&gt;_x000D_
  &lt;files /&gt;_x000D_
  &lt;param n=""DisplayName"" v=""Import Monthly Report Package for Vestas Management STAFS"" /&gt;_x000D_
  &lt;param n=""ServerName"" v=""SASMain"" /&gt;_x000D_
  &lt;'"</definedName>
    <definedName name="_AMO_ContentDefinition_818440577.3" hidden="1">"'param n=""ResultsOnServer"" v=""False"" /&gt;_x000D_
  &lt;param n=""AMO_Version"" v=""2.1"" /&gt;_x000D_
  &lt;param n=""UIParameter_0"" v=""analysis::ACTUAL"" /&gt;_x000D_
  &lt;param n=""UIParameter_1"" v=""period::200710"" /&gt;_x000D_
  &lt;param n=""UIParameter_2"" v=""cycle::Vestas"" /&gt;_x000D_
  '"</definedName>
    <definedName name="_AMO_ContentDefinition_818440577.4" hidden="1">"'&lt;param n=""UIParameter_3"" v=""acttype::1"" /&gt;_x000D_
  &lt;param n=""UIParameter_4"" v=""location::\\rifile\group\_Docs\Financial_reporting\Management\Stafs\"" /&gt;_x000D_
  &lt;param n=""UIParameters"" v=""5"" /&gt;_x000D_
  &lt;param n=""StoredProcessID"" v=""A5OM1V0E.AY00070I""'"</definedName>
    <definedName name="_AMO_ContentDefinition_818440577.5" hidden="1">"' /&gt;_x000D_
  &lt;param n=""StoredProcessPath"" v=""Monthly Data Load/Vestas Management/STAFS/Import Monthly Report Package for Vestas Management STAFS"" /&gt;_x000D_
  &lt;param n=""RepositoryName"" v=""Foundation"" /&gt;_x000D_
  &lt;param n=""ClassName"" v=""SAS.OfficeAddin.Stored'"</definedName>
    <definedName name="_AMO_ContentDefinition_818440577.6" hidden="1">"'Process"" /&gt;_x000D_
  &lt;param n=""NoVisuals"" v=""1"" /&gt;_x000D_
&lt;/ContentDefinition&gt;'"</definedName>
    <definedName name="_AMO_ContentDefinition_834222803" hidden="1">"'Partitions:7'"</definedName>
    <definedName name="_AMO_ContentDefinition_834222803.0" hidden="1">"'&lt;ContentDefinition name=""Import Monthly Report Package for Vestas Management STAFS"" rsid=""834222803"" type=""StoredProcess"" format=""REPORTXML"" imgfmt=""ACTIVEX"" created=""05/13/2009 09:14:58"" modifed=""05/13/2009 09:14:58"" user=""Trine Førby'"</definedName>
    <definedName name="_AMO_ContentDefinition_834222803.1" hidden="1">"' Middelboe"" apply=""False"" thread=""BACKGROUND"" css=""C:\Program Files\SAS\Shared Files\BIClientStyles\AMODefault.css"" range=""Import_Monthly_Report_Package_for_Vestas_Management_STAFS_11"" auto=""False"" rdc=""False"" mig=""False"" xTime=""00:01'"</definedName>
    <definedName name="_AMO_ContentDefinition_834222803.2" hidden="1">"':22.0461849"" rTime=""00:00:00.2340165"" bgnew=""False"" nFmt=""False"" grphSet=""False"" imgY=""0"" imgX=""0""&gt;_x000D_
  &lt;files /&gt;_x000D_
  &lt;param n=""DisplayName"" v=""Import Monthly Report Package for Vestas Management STAFS"" /&gt;_x000D_
  &lt;param n=""ServerName"" v'"</definedName>
    <definedName name="_AMO_ContentDefinition_834222803.3" hidden="1">"'=""SASMain"" /&gt;_x000D_
  &lt;param n=""ResultsOnServer"" v=""False"" /&gt;_x000D_
  &lt;param n=""AMO_Version"" v=""2.1"" /&gt;_x000D_
  &lt;param n=""UIParameter_0"" v=""analysis::ACTUAL"" /&gt;_x000D_
  &lt;param n=""UIParameter_1"" v=""period::200904"" /&gt;_x000D_
  &lt;param n=""UIParameter_2"" v=""cy'"</definedName>
    <definedName name="_AMO_ContentDefinition_834222803.4" hidden="1">"'cle::Vestas2"" /&gt;_x000D_
  &lt;param n=""UIParameter_3"" v=""acttype::1"" /&gt;_x000D_
  &lt;param n=""UIParameter_4"" v=""location::\\rifile\group\_Docs\Financial_reporting\Management\Stafs\"" /&gt;_x000D_
  &lt;param n=""UIParameter_5"" v=""butype::SBU"" /&gt;_x000D_
  &lt;param n=""UIParam'"</definedName>
    <definedName name="_AMO_ContentDefinition_834222803.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834222803.6" hidden="1">"'"" v=""Foundation"" /&gt;_x000D_
  &lt;param n=""ClassName"" v=""SAS.OfficeAddin.StoredProcess"" /&gt;_x000D_
  &lt;param n=""NoVisuals"" v=""1"" /&gt;_x000D_
&lt;/ContentDefinition&gt;'"</definedName>
    <definedName name="_AMO_ContentDefinition_836514317" hidden="1">"'Partitions:7'"</definedName>
    <definedName name="_AMO_ContentDefinition_836514317.0" hidden="1">"'&lt;ContentDefinition name=""Import Monthly Report Package for Vestas Central Europe"" rsid=""836514317"" type=""StoredProcess"" format=""REPORTXML"" imgfmt=""ACTIVEX"" created=""12/11/2008 08:36:38"" modifed=""12/11/2008 08:36:38"" user=""Trine Førby M'"</definedName>
    <definedName name="_AMO_ContentDefinition_836514317.1" hidden="1">"'iddelboe"" apply=""False"" thread=""BACKGROUND"" css=""C:\Program Files\SAS\Shared Files\BIClientStyles\AMODefault.css"" range=""Import_Monthly_Report_Package_for_Vestas_Central_Europe_2"" auto=""False"" rdc=""False"" mig=""False"" xTime=""00:01:19.'"</definedName>
    <definedName name="_AMO_ContentDefinition_836514317.2" hidden="1">"'5757410"" rTime=""00:00:00.2184252"" bgnew=""False"" nFmt=""False"" grphSet=""False"" imgY=""0"" imgX=""0""&gt;_x000D_
  &lt;files /&gt;_x000D_
  &lt;param n=""DisplayName"" v=""Import Monthly Report Package for Vestas Central Europe"" /&gt;_x000D_
  &lt;param n=""ServerName"" v=""SAS'"</definedName>
    <definedName name="_AMO_ContentDefinition_836514317.3" hidden="1">"'Main"" /&gt;_x000D_
  &lt;param n=""ResultsOnServer"" v=""False"" /&gt;_x000D_
  &lt;param n=""AMO_Version"" v=""2.1"" /&gt;_x000D_
  &lt;param n=""UIParameter_0"" v=""analysis::ACTUAL"" /&gt;_x000D_
  &lt;param n=""UIParameter_1"" v=""period::200811"" /&gt;_x000D_
  &lt;param n=""UIParameter_2"" v=""cycle::V'"</definedName>
    <definedName name="_AMO_ContentDefinition_836514317.4" hidden="1">"'estas2"" /&gt;_x000D_
  &lt;param n=""UIParameter_3"" v=""acttype::1"" /&gt;_x000D_
  &lt;param n=""UIParameter_4"" v=""location::\\rifile\group\_Docs\Financial_reporting\Central Europe\Local Finance\"" /&gt;_x000D_
  &lt;param n=""UIParameter_5"" v=""butype::SBU"" /&gt;_x000D_
  &lt;param n=""UI'"</definedName>
    <definedName name="_AMO_ContentDefinition_836514317.5" hidden="1">"'Parameters"" v=""6"" /&gt;_x000D_
  &lt;param n=""StoredProcessID"" v=""A5OM1V0E.AY000706"" /&gt;_x000D_
  &lt;param n=""StoredProcessPath"" v=""Monthly Data Load/Vestas Central Europe/Import Monthly Report Package for Vestas Central Europe"" /&gt;_x000D_
  &lt;param n=""RepositoryNam'"</definedName>
    <definedName name="_AMO_ContentDefinition_836514317.6" hidden="1">"'e"" v=""Foundation"" /&gt;_x000D_
  &lt;param n=""ClassName"" v=""SAS.OfficeAddin.StoredProcess"" /&gt;_x000D_
  &lt;param n=""NoVisuals"" v=""1"" /&gt;_x000D_
&lt;/ContentDefinition&gt;'"</definedName>
    <definedName name="_AMO_ContentDefinition_846392603" hidden="1">"'Partitions:7'"</definedName>
    <definedName name="_AMO_ContentDefinition_846392603.0" hidden="1">"'&lt;ContentDefinition name=""Import Monthly Report Package for Vestas Management STAFS"" rsid=""846392603"" type=""StoredProcess"" format=""REPORTXML"" imgfmt=""ACTIVEX"" created=""06/12/2009 09:43:15"" modifed=""06/12/2009 09:43:15"" user=""TRAHR"" ap'"</definedName>
    <definedName name="_AMO_ContentDefinition_846392603.1" hidden="1">"'ply=""False"" thread=""BACKGROUND"" css=""C:\Program Files\SAS\Shared Files\BIClientStyles\AMODefault.css"" range=""Import_Monthly_Report_Package_for_Vestas_Management_STAFS_14"" auto=""False"" rdc=""False"" mig=""False"" xTime=""00:01:34.1772000"" r'"</definedName>
    <definedName name="_AMO_ContentDefinition_846392603.2" hidden="1">"'Time=""00:00:00.2496000"" bgnew=""False"" nFmt=""False"" grphSet=""False"" imgY=""0"" imgX=""0""&gt;_x000D_
  &lt;files /&gt;_x000D_
  &lt;param n=""DisplayName"" v=""Import Monthly Report Package for Vestas Management STAFS"" /&gt;_x000D_
  &lt;param n=""ServerName"" v=""SASMain"" /&gt;_x000D_'"</definedName>
    <definedName name="_AMO_ContentDefinition_846392603.3" hidden="1">"'
  &lt;param n=""ResultsOnServer"" v=""False"" /&gt;_x000D_
  &lt;param n=""AMO_Version"" v=""2.1"" /&gt;_x000D_
  &lt;param n=""UIParameter_0"" v=""analysis::ACTUAL"" /&gt;_x000D_
  &lt;param n=""UIParameter_1"" v=""period::200905"" /&gt;_x000D_
  &lt;param n=""UIParameter_2"" v=""cycle::Vestas2"" /'"</definedName>
    <definedName name="_AMO_ContentDefinition_846392603.4" hidden="1">"'&gt;_x000D_
  &lt;param n=""UIParameter_3"" v=""acttype::1"" /&gt;_x000D_
  &lt;param n=""UIParameter_4"" v=""location::\\rifile\group\_Docs\Financial_reporting\Management\Stafs\"" /&gt;_x000D_
  &lt;param n=""UIParameter_5"" v=""butype::SBU"" /&gt;_x000D_
  &lt;param n=""UIParameters"" v=""6"" /&gt;'"</definedName>
    <definedName name="_AMO_ContentDefinition_846392603.5" hidden="1">"'_x000D_
  &lt;param n=""StoredProcessID"" v=""A5OM1V0E.AY00070I"" /&gt;_x000D_
  &lt;param n=""StoredProcessPath"" v=""Monthly Data Load/Vestas Management/STAFS/Import Monthly Report Package for Vestas Management STAFS"" /&gt;_x000D_
  &lt;param n=""RepositoryName"" v=""Foundation"" '"</definedName>
    <definedName name="_AMO_ContentDefinition_846392603.6" hidden="1">"'/&gt;_x000D_
  &lt;param n=""ClassName"" v=""SAS.OfficeAddin.StoredProcess"" /&gt;_x000D_
  &lt;param n=""NoVisuals"" v=""1"" /&gt;_x000D_
&lt;/ContentDefinition&gt;'"</definedName>
    <definedName name="_AMO_ContentDefinition_866671462" hidden="1">"'Partitions:7'"</definedName>
    <definedName name="_AMO_ContentDefinition_866671462.0" hidden="1">"'&lt;ContentDefinition name=""Import Monthly Report Package for Vestas Management TECH"" rsid=""866671462"" type=""StoredProcess"" format=""REPORTXML"" imgfmt=""ACTIVEX"" created=""01/12/2010 08:31:38"" modifed=""01/12/2010 08:31:38"" user=""Malene Nybor'"</definedName>
    <definedName name="_AMO_ContentDefinition_866671462.1" hidden="1">"'g Kristensen"" apply=""False"" thread=""BACKGROUND"" css=""C:\Program Files\SAS\Shared Files\BIClientStyles\AMODefault.css"" range=""Import_Monthly_Report_Package_for_Vestas_Management_TECH_2"" auto=""False"" rdc=""False"" mig=""False"" xTime=""00:03'"</definedName>
    <definedName name="_AMO_ContentDefinition_866671462.2" hidden="1">"':42.9864000"" rTime=""00:00:00.5460000"" bgnew=""False"" nFmt=""False"" grphSet=""False"" imgY=""0"" imgX=""0""&gt;_x000D_
  &lt;files /&gt;_x000D_
  &lt;param n=""DisplayName"" v=""Import Monthly Report Package for Vestas Management TECH"" /&gt;_x000D_
  &lt;param n=""ServerName"" v='"</definedName>
    <definedName name="_AMO_ContentDefinition_866671462.3" hidden="1">"'""SASMain"" /&gt;_x000D_
  &lt;param n=""ResultsOnServer"" v=""False"" /&gt;_x000D_
  &lt;param n=""AMO_Version"" v=""2.1"" /&gt;_x000D_
  &lt;param n=""UIParameter_0"" v=""analysis::ACTUAL"" /&gt;_x000D_
  &lt;param n=""UIParameter_1"" v=""period::200912"" /&gt;_x000D_
  &lt;param n=""UIParameter_2"" v=""cyc'"</definedName>
    <definedName name="_AMO_ContentDefinition_866671462.4" hidden="1">"'le::Vestas2"" /&gt;_x000D_
  &lt;param n=""UIParameter_3"" v=""acttype::1"" /&gt;_x000D_
  &lt;param n=""UIParameter_4"" v=""location::\\rifile\group\_Docs\Financial_reporting\Management\Technology\"" /&gt;_x000D_
  &lt;param n=""UIParameter_5"" v=""butype::SBU"" /&gt;_x000D_
  &lt;param n=""UIPa'"</definedName>
    <definedName name="_AMO_ContentDefinition_866671462.5" hidden="1">"'rameter_6"" v=""miljo::TEC"" /&gt;_x000D_
  &lt;param n=""UIParameters"" v=""7"" /&gt;_x000D_
  &lt;param n=""StoredProcessID"" v=""A5OM1V0E.AY00071C"" /&gt;_x000D_
  &lt;param n=""StoredProcessPath"" v=""Monthly Data Load/Vestas Technology/Import Monthly Report Package for Vestas Mana'"</definedName>
    <definedName name="_AMO_ContentDefinition_866671462.6" hidden="1">"'gement TECH"" /&gt;_x000D_
  &lt;param n=""RepositoryName"" v=""Foundation"" /&gt;_x000D_
  &lt;param n=""ClassName"" v=""SAS.OfficeAddin.StoredProcess"" /&gt;_x000D_
  &lt;param n=""NoVisuals"" v=""1"" /&gt;_x000D_
&lt;/ContentDefinition&gt;'"</definedName>
    <definedName name="_AMO_ContentDefinition_867477384" hidden="1">"'Partitions:7'"</definedName>
    <definedName name="_AMO_ContentDefinition_867477384.0" hidden="1">"'&lt;ContentDefinition name=""Import Monthly Report Package for Vestas Management STAFS"" rsid=""867477384"" type=""StoredProcess"" format=""REPORTXML"" imgfmt=""ACTIVEX"" created=""11/11/2009 09:29:42"" modifed=""11/11/2009 09:29:42"" user=""Malene Nybo'"</definedName>
    <definedName name="_AMO_ContentDefinition_867477384.1" hidden="1">"'rg Kristensen"" apply=""False"" thread=""BACKGROUND"" css=""C:\Program Files\SAS\Shared Files\BIClientStyles\AMODefault.css"" range=""Import_Monthly_Report_Package_for_Vestas_Management_STAFS_17"" auto=""False"" rdc=""False"" mig=""False"" xTime=""00'"</definedName>
    <definedName name="_AMO_ContentDefinition_867477384.2" hidden="1">"':01:58.7904000"" rTime=""00:00:00.5616000"" bgnew=""False"" nFmt=""False"" grphSet=""False"" imgY=""0"" imgX=""0""&gt;_x000D_
  &lt;files /&gt;_x000D_
  &lt;param n=""DisplayName"" v=""Import Monthly Report Package for Vestas Management STAFS"" /&gt;_x000D_
  &lt;param n=""ServerName'"</definedName>
    <definedName name="_AMO_ContentDefinition_867477384.3" hidden="1">"'"" v=""SASMain"" /&gt;_x000D_
  &lt;param n=""ResultsOnServer"" v=""False"" /&gt;_x000D_
  &lt;param n=""AMO_Version"" v=""2.1"" /&gt;_x000D_
  &lt;param n=""UIParameter_0"" v=""analysis::ACTUAL"" /&gt;_x000D_
  &lt;param n=""UIParameter_1"" v=""period::200910"" /&gt;_x000D_
  &lt;param n=""UIParameter_2"" v'"</definedName>
    <definedName name="_AMO_ContentDefinition_867477384.4" hidden="1">"'=""cycle::Vestas2"" /&gt;_x000D_
  &lt;param n=""UIParameter_3"" v=""acttype::1"" /&gt;_x000D_
  &lt;param n=""UIParameter_4"" v=""location::\\rifile\group\_Docs\Financial_reporting\Management\Stafs\"" /&gt;_x000D_
  &lt;param n=""UIParameter_5"" v=""butype::SBU"" /&gt;_x000D_
  &lt;param n=""UIP'"</definedName>
    <definedName name="_AMO_ContentDefinition_867477384.5" hidden="1">"'arameter_6"" v=""miljo::MAN"" /&gt;_x000D_
  &lt;param n=""UIParameters"" v=""7"" /&gt;_x000D_
  &lt;param n=""StoredProcessID"" v=""A5OM1V0E.AY00070I"" /&gt;_x000D_
  &lt;param n=""StoredProcessPath"" v=""Monthly Data Load/Vestas Management/STAFS/Import Monthly Report Package for Vesta'"</definedName>
    <definedName name="_AMO_ContentDefinition_867477384.6" hidden="1">"'s Management STAFS"" /&gt;_x000D_
  &lt;param n=""RepositoryName"" v=""Foundation"" /&gt;_x000D_
  &lt;param n=""ClassName"" v=""SAS.OfficeAddin.StoredProcess"" /&gt;_x000D_
  &lt;param n=""NoVisuals"" v=""1"" /&gt;_x000D_
&lt;/ContentDefinition&gt;'"</definedName>
    <definedName name="_AMO_ContentDefinition_889057634" hidden="1">"'Partitions:7'"</definedName>
    <definedName name="_AMO_ContentDefinition_889057634.0" hidden="1">"'&lt;ContentDefinition name=""Import Monthly Report Package for Vestas Central Europe"" rsid=""889057634"" type=""StoredProcess"" format=""REPORTXML"" imgfmt=""ACTIVEX"" created=""11/12/2008 09:44:13"" modifed=""11/12/2008 09:44:13"" user=""Trine Førby M'"</definedName>
    <definedName name="_AMO_ContentDefinition_889057634.1" hidden="1">"'iddelboe"" apply=""False"" thread=""BACKGROUND"" css=""C:\Program Files\SAS\Shared Files\BIClientStyles\AMODefault.css"" range=""Import_Monthly_Report_Package_for_Vestas_Central_Europe"" auto=""False"" rdc=""False"" mig=""False"" xTime=""00:01:16.74'"</definedName>
    <definedName name="_AMO_ContentDefinition_889057634.2" hidden="1">"'40000"" rTime=""00:00:00.1872000"" bgnew=""False"" nFmt=""False"" grphSet=""False"" imgY=""0"" imgX=""0""&gt;_x000D_
  &lt;files /&gt;_x000D_
  &lt;param n=""DisplayName"" v=""Import Monthly Report Package for Vestas Central Europe"" /&gt;_x000D_
  &lt;param n=""ServerName"" v=""SASMa'"</definedName>
    <definedName name="_AMO_ContentDefinition_889057634.3" hidden="1">"'in"" /&gt;_x000D_
  &lt;param n=""ResultsOnServer"" v=""False"" /&gt;_x000D_
  &lt;param n=""AMO_Version"" v=""2.1"" /&gt;_x000D_
  &lt;param n=""UIParameter_0"" v=""analysis::ACTUAL"" /&gt;_x000D_
  &lt;param n=""UIParameter_1"" v=""period::200810"" /&gt;_x000D_
  &lt;param n=""UIParameter_2"" v=""cycle::Ves'"</definedName>
    <definedName name="_AMO_ContentDefinition_889057634.4" hidden="1">"'tas2"" /&gt;_x000D_
  &lt;param n=""UIParameter_3"" v=""acttype::1"" /&gt;_x000D_
  &lt;param n=""UIParameter_4"" v=""location::\\rifile\group\_Docs\Financial_reporting\Central Europe\Local Finance\"" /&gt;_x000D_
  &lt;param n=""UIParameter_5"" v=""butype::SBU"" /&gt;_x000D_
  &lt;param n=""UIP'"</definedName>
    <definedName name="_AMO_ContentDefinition_889057634.5" hidden="1">"'arameters"" v=""6"" /&gt;_x000D_
  &lt;param n=""StoredProcessID"" v=""A5OM1V0E.AY000706"" /&gt;_x000D_
  &lt;param n=""StoredProcessPath"" v=""Monthly Data Load/Vestas Central Europe/Import Monthly Report Package for Vestas Central Europe"" /&gt;_x000D_
  &lt;param n=""RepositoryName'"</definedName>
    <definedName name="_AMO_ContentDefinition_889057634.6" hidden="1">"'"" v=""Foundation"" /&gt;_x000D_
  &lt;param n=""ClassName"" v=""SAS.OfficeAddin.StoredProcess"" /&gt;_x000D_
  &lt;param n=""NoVisuals"" v=""1"" /&gt;_x000D_
&lt;/ContentDefinition&gt;'"</definedName>
    <definedName name="_AMO_ContentDefinition_898639213" hidden="1">"'Partitions:7'"</definedName>
    <definedName name="_AMO_ContentDefinition_898639213.0" hidden="1">"'&lt;ContentDefinition name=""Import Monthly Report Package for Vestas Americas"" rsid=""898639213"" type=""StoredProcess"" format=""REPORTXML"" imgfmt=""ACTIVEX"" created=""04/08/2009 11:17:50"" modifed=""04/08/2009 11:17:50"" user=""Malene Nyborg Kris'"</definedName>
    <definedName name="_AMO_ContentDefinition_898639213.1" hidden="1">"'tensen"" apply=""False"" thread=""BACKGROUND"" css=""C:\Program Files\SAS\Shared Files\BIClientStyles\AMODefault.css"" range=""Import_Monthly_Report_Package_for_Vestas_Americas_2"" auto=""False"" rdc=""False"" mig=""False"" xTime=""00:01:24.6408614""'"</definedName>
    <definedName name="_AMO_ContentDefinition_898639213.2" hidden="1">"' rTime=""00:00:00.3120040"" bgnew=""False"" nFmt=""False"" grphSet=""False"" imgY=""0"" imgX=""0""&gt;_x000D_
  &lt;files /&gt;_x000D_
  &lt;param n=""DisplayName"" v=""Import Monthly Report Package for Vestas Americas"" /&gt;_x000D_
  &lt;param n=""ServerName"" v=""SASMain"" /&gt;_x000D_
  &lt;pa'"</definedName>
    <definedName name="_AMO_ContentDefinition_898639213.3" hidden="1">"'ram n=""ResultsOnServer"" v=""False"" /&gt;_x000D_
  &lt;param n=""AMO_Version"" v=""2.1"" /&gt;_x000D_
  &lt;param n=""UIParameter_0"" v=""analysis::ACTUAL"" /&gt;_x000D_
  &lt;param n=""UIParameter_1"" v=""period::200903"" /&gt;_x000D_
  &lt;param n=""UIParameter_2"" v=""cycle::Vestas2"" /&gt;_x000D_
  &lt;'"</definedName>
    <definedName name="_AMO_ContentDefinition_898639213.4" hidden="1">"'param n=""UIParameter_3"" v=""acttype::1"" /&gt;_x000D_
  &lt;param n=""UIParameter_4"" v=""location::\\rifile\group\_Docs\Financial_reporting\Americas\Local Finance\"" /&gt;_x000D_
  &lt;param n=""UIParameter_5"" v=""butype::SBU"" /&gt;_x000D_
  &lt;param n=""UIParameters"" v=""6"" /&gt;'"</definedName>
    <definedName name="_AMO_ContentDefinition_898639213.5" hidden="1">"'_x000D_
  &lt;param n=""StoredProcessID"" v=""A5OM1V0E.AY0006YA"" /&gt;_x000D_
  &lt;param n=""StoredProcessPath"" v=""Monthly Data Load/Vestas Americas/Import Monthly Report Package for Vestas Americas"" /&gt;_x000D_
  &lt;param n=""RepositoryName"" v=""Foundation"" /&gt;_x000D_
  &lt;param n'"</definedName>
    <definedName name="_AMO_ContentDefinition_898639213.6" hidden="1">"'=""ClassName"" v=""SAS.OfficeAddin.StoredProcess"" /&gt;_x000D_
  &lt;param n=""NoVisuals"" v=""1"" /&gt;_x000D_
&lt;/ContentDefinition&gt;'"</definedName>
    <definedName name="_AMO_ContentDefinition_911451873" hidden="1">"'Partitions:7'"</definedName>
    <definedName name="_AMO_ContentDefinition_911451873.0" hidden="1">"'&lt;ContentDefinition name=""Import Monthly Report Package for Vestas BU Blades"" rsid=""911451873"" type=""StoredProcess"" format=""REPORTXML"" imgfmt=""ACTIVEX"" created=""10/09/2009 14:48:15"" modifed=""10/09/2009 14:48:15"" user=""Trine Førby Midde'"</definedName>
    <definedName name="_AMO_ContentDefinition_911451873.1" hidden="1">"'lboe"" apply=""False"" thread=""BACKGROUND"" css=""C:\Program Files\SAS\Shared Files\BIClientStyles\AMODefault.css"" range=""Import_Monthly_Report_Package_for_Vestas_BU_Blades_2"" auto=""False"" rdc=""False"" mig=""False"" xTime=""00:02:21.6810164"" '"</definedName>
    <definedName name="_AMO_ContentDefinition_911451873.2" hidden="1">"'rTime=""00:00:00.4212054"" bgnew=""False"" nFmt=""False"" grphSet=""False"" imgY=""0"" imgX=""0""&gt;_x000D_
  &lt;files /&gt;_x000D_
  &lt;param n=""DisplayName"" v=""Import Monthly Report Package for Vestas BU Blades"" /&gt;_x000D_
  &lt;param n=""ServerName"" v=""SASMain"" /&gt;_x000D_
  &lt;pa'"</definedName>
    <definedName name="_AMO_ContentDefinition_911451873.3" hidden="1">"'ram n=""ResultsOnServer"" v=""False"" /&gt;_x000D_
  &lt;param n=""AMO_Version"" v=""2.1"" /&gt;_x000D_
  &lt;param n=""UIParameter_0"" v=""analysis::ACTUAL"" /&gt;_x000D_
  &lt;param n=""UIParameter_1"" v=""period::200909"" /&gt;_x000D_
  &lt;param n=""UIParameter_2"" v=""cycle::Vestas2"" /&gt;_x000D_
  &lt;'"</definedName>
    <definedName name="_AMO_ContentDefinition_911451873.4" hidden="1">"'param n=""UIParameter_3"" v=""acttype::1"" /&gt;_x000D_
  &lt;param n=""UIParameter_4"" v=""location::\\rifile\group\_Docs\Financial_reporting\Blades\Local Finance\"" /&gt;_x000D_
  &lt;param n=""UIParameter_5"" v=""butype::PBU"" /&gt;_x000D_
  &lt;param n=""UIParameter_6"" v=""miljo::'"</definedName>
    <definedName name="_AMO_ContentDefinition_911451873.5" hidden="1">"'BLA"" /&gt;_x000D_
  &lt;param n=""UIParameters"" v=""7"" /&gt;_x000D_
  &lt;param n=""StoredProcessID"" v=""A5OM1V0E.AY0006YZ"" /&gt;_x000D_
  &lt;param n=""StoredProcessPath"" v=""Monthly Data Load/Vestas BU Blades/Import Monthly Report Package for Vestas BU Blades"" /&gt;_x000D_
  &lt;param n=""'"</definedName>
    <definedName name="_AMO_ContentDefinition_911451873.6" hidden="1">"'RepositoryName"" v=""Foundation"" /&gt;_x000D_
  &lt;param n=""ClassName"" v=""SAS.OfficeAddin.StoredProcess"" /&gt;_x000D_
  &lt;param n=""NoVisuals"" v=""1"" /&gt;_x000D_
&lt;/ContentDefinition&gt;'"</definedName>
    <definedName name="_AMO_ContentDefinition_915120779" hidden="1">"'Partitions:7'"</definedName>
    <definedName name="_AMO_ContentDefinition_915120779.0" hidden="1">"'&lt;ContentDefinition name=""Import Monthly Report Package for Vestas Asia_Pacific"" rsid=""915120779"" type=""StoredProcess"" format=""REPORTXML"" imgfmt=""ACTIVEX"" created=""04/08/2009 11:15:15"" modifed=""04/08/2009 11:15:15"" user=""Malene Nyborg K'"</definedName>
    <definedName name="_AMO_ContentDefinition_915120779.1" hidden="1">"'ristensen"" apply=""False"" thread=""BACKGROUND"" css=""C:\Program Files\SAS\Shared Files\BIClientStyles\AMODefault.css"" range=""Import_Monthly_Report_Package_for_Vestas_Asia_Pacific_5"" auto=""False"" rdc=""False"" mig=""False"" xTime=""00:00:52.7'"</definedName>
    <definedName name="_AMO_ContentDefinition_915120779.2" hidden="1">"'259342"" rTime=""00:00:00.3276042"" bgnew=""False"" nFmt=""False"" grphSet=""False"" imgY=""0"" imgX=""0""&gt;_x000D_
  &lt;files /&gt;_x000D_
  &lt;param n=""DisplayName"" v=""Import Monthly Report Package for Vestas Asia_Pacific"" /&gt;_x000D_
  &lt;param n=""ServerName"" v=""SASMai'"</definedName>
    <definedName name="_AMO_ContentDefinition_915120779.3" hidden="1">"'n"" /&gt;_x000D_
  &lt;param n=""ResultsOnServer"" v=""False"" /&gt;_x000D_
  &lt;param n=""AMO_Version"" v=""2.1"" /&gt;_x000D_
  &lt;param n=""UIParameter_0"" v=""analysis::ACTUAL"" /&gt;_x000D_
  &lt;param n=""UIParameter_1"" v=""period::200903"" /&gt;_x000D_
  &lt;param n=""UIParameter_2"" v=""cycle::Ves'"</definedName>
    <definedName name="_AMO_ContentDefinition_915120779.4" hidden="1">"'tas2"" /&gt;_x000D_
  &lt;param n=""UIParameter_3"" v=""acttype::1"" /&gt;_x000D_
  &lt;param n=""UIParameter_4"" v=""location::\\rifile\group\_Docs\Financial_reporting\Asia Pacific\Local Finance\"" /&gt;_x000D_
  &lt;param n=""UIParameter_5"" v=""butype::SBU"" /&gt;_x000D_
  &lt;param n=""UIPar'"</definedName>
    <definedName name="_AMO_ContentDefinition_915120779.5" hidden="1">"'ameters"" v=""6"" /&gt;_x000D_
  &lt;param n=""StoredProcessID"" v=""A5OM1V0E.AY005IBA"" /&gt;_x000D_
  &lt;param n=""StoredProcessPath"" v=""Monthly Data Load/Vestas Asia_Pacific/Import Monthly Report Package for Vestas Asia_Pacific"" /&gt;_x000D_
  &lt;param n=""RepositoryName"" v=""'"</definedName>
    <definedName name="_AMO_ContentDefinition_915120779.6" hidden="1">"'Foundation"" /&gt;_x000D_
  &lt;param n=""ClassName"" v=""SAS.OfficeAddin.StoredProcess"" /&gt;_x000D_
  &lt;param n=""NoVisuals"" v=""1"" /&gt;_x000D_
&lt;/ContentDefinition&gt;'"</definedName>
    <definedName name="_AMO_ContentDefinition_935598391" hidden="1">"'Partitions:7'"</definedName>
    <definedName name="_AMO_ContentDefinition_935598391.0" hidden="1">"'&lt;ContentDefinition name=""Import Monthly Report Package for Vestas Northern Europe"" rsid=""935598391"" type=""StoredProcess"" format=""REPORTXML"" imgfmt=""ACTIVEX"" created=""09/13/2007 20:34:33"" modifed=""09/13/2007 20:34:33"" user=""foa"" appl'"</definedName>
    <definedName name="_AMO_ContentDefinition_935598391.1" hidden="1">"'y=""False"" thread=""BACKGROUND"" css=""C:\Program Files\SAS\Shared Files\BIClientStyles\AMODefault.css"" range=""Import_Monthly_Report_Package_for_Vestas_Northern_Europe"" auto=""False"" rdc=""False"" mig=""False"" xTime=""00:00:42.3889686"" rTime='"</definedName>
    <definedName name="_AMO_ContentDefinition_935598391.2" hidden="1">"'""00:00:02.4129490"" bgnew=""False"" nFmt=""False"" grphSet=""False"" imgY=""0"" imgX=""0""&gt;_x000D_
  &lt;files /&gt;_x000D_
  &lt;param n=""DisplayName"" v=""Import Monthly Report Package for Vestas Northern Europe"" /&gt;_x000D_
  &lt;param n=""ServerName"" v=""SASMain"" /&gt;_x000D_
  &lt;pa'"</definedName>
    <definedName name="_AMO_ContentDefinition_935598391.3" hidden="1">"'ram n=""ResultsOnServer"" v=""False"" /&gt;_x000D_
  &lt;param n=""AMO_Version"" v=""2.1"" /&gt;_x000D_
  &lt;param n=""UIParameter_0"" v=""analysis::ACTUAL"" /&gt;_x000D_
  &lt;param n=""UIParameter_1"" v=""period::200708"" /&gt;_x000D_
  &lt;param n=""UIParameter_2"" v=""cycle::Vestas"" /&gt;_x000D_
  &lt;p'"</definedName>
    <definedName name="_AMO_ContentDefinition_935598391.4" hidden="1">"'aram n=""UIParameter_3"" v=""acttype::1"" /&gt;_x000D_
  &lt;param n=""UIParameter_4"" v=""location::\\rifile\group\_Docs\Financial_reporting\Northern Europe\Local Finance\"" /&gt;_x000D_
  &lt;param n=""UIParameter_5"" v=""butype::SBU"" /&gt;_x000D_
  &lt;param n=""UIParameters"" v=""'"</definedName>
    <definedName name="_AMO_ContentDefinition_935598391.5" hidden="1">"'6"" /&gt;_x000D_
  &lt;param n=""StoredProcessID"" v=""A5OM1V0E.AY000716"" /&gt;_x000D_
  &lt;param n=""StoredProcessPath"" v=""Monthly Data Load/Vestas Northern Europe/Monthly reporting/Import Monthly Report Package for Vestas Northern Europe"" /&gt;_x000D_
  &lt;param n=""Repository'"</definedName>
    <definedName name="_AMO_ContentDefinition_935598391.6" hidden="1">"'Name"" v=""Foundation"" /&gt;_x000D_
  &lt;param n=""ClassName"" v=""SAS.OfficeAddin.StoredProcess"" /&gt;_x000D_
  &lt;param n=""NoVisuals"" v=""1"" /&gt;_x000D_
&lt;/ContentDefinition&gt;'"</definedName>
    <definedName name="_AMO_ContentDefinition_964633423" hidden="1">"'Partitions:7'"</definedName>
    <definedName name="_AMO_ContentDefinition_964633423.0" hidden="1">"'&lt;ContentDefinition name=""Import Monthly Report Package for Vestas Management STAFS"" rsid=""964633423"" type=""StoredProcess"" format=""REPORTXML"" imgfmt=""ACTIVEX"" created=""02/13/2009 16:50:26"" modifed=""02/13/2009 16:50:26"" user=""Trine Førby'"</definedName>
    <definedName name="_AMO_ContentDefinition_964633423.1" hidden="1">"' Middelboe"" apply=""False"" thread=""BACKGROUND"" css=""C:\Program Files\SAS\Shared Files\BIClientStyles\AMODefault.css"" range=""Import_Monthly_Report_Package_for_Vestas_Management_STAFS_8"" auto=""False"" rdc=""False"" mig=""False"" xTime=""00:01:'"</definedName>
    <definedName name="_AMO_ContentDefinition_964633423.2" hidden="1">"'16.6428000"" rTime=""00:00:00.2028000"" bgnew=""False"" nFmt=""False"" grphSet=""False"" imgY=""0"" imgX=""0""&gt;_x000D_
  &lt;files /&gt;_x000D_
  &lt;param n=""DisplayName"" v=""Import Monthly Report Package for Vestas Management STAFS"" /&gt;_x000D_
  &lt;param n=""ServerName"" v='"</definedName>
    <definedName name="_AMO_ContentDefinition_964633423.3" hidden="1">"'""SASMain"" /&gt;_x000D_
  &lt;param n=""ResultsOnServer"" v=""False"" /&gt;_x000D_
  &lt;param n=""AMO_Version"" v=""2.1"" /&gt;_x000D_
  &lt;param n=""UIParameter_0"" v=""analysis::ACTUAL"" /&gt;_x000D_
  &lt;param n=""UIParameter_1"" v=""period::200901"" /&gt;_x000D_
  &lt;param n=""UIParameter_2"" v=""cyc'"</definedName>
    <definedName name="_AMO_ContentDefinition_964633423.4" hidden="1">"'le::Vestas2"" /&gt;_x000D_
  &lt;param n=""UIParameter_3"" v=""acttype::1"" /&gt;_x000D_
  &lt;param n=""UIParameter_4"" v=""location::\\rifile\group\_Docs\Financial_reporting\Management\Stafs\"" /&gt;_x000D_
  &lt;param n=""UIParameter_5"" v=""butype::SBU"" /&gt;_x000D_
  &lt;param n=""UIParame'"</definedName>
    <definedName name="_AMO_ContentDefinition_964633423.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964633423.6" hidden="1">"' v=""Foundation"" /&gt;_x000D_
  &lt;param n=""ClassName"" v=""SAS.OfficeAddin.StoredProcess"" /&gt;_x000D_
  &lt;param n=""NoVisuals"" v=""1"" /&gt;_x000D_
&lt;/ContentDefinition&gt;'"</definedName>
    <definedName name="_AMO_ContentDefinition_979116328" hidden="1">"'Partitions:6'"</definedName>
    <definedName name="_AMO_ContentDefinition_979116328.1" hidden="1">"'Files\SAS\Shared Files\BIClientStyles\AMODefault.css"" range=""Summary_Tables_2"" auto=""False"" rdc=""False"" mig=""False"" xTime=""00:01:31.2535040"" rTime=""00:00:01.0937920"" bgnew=""False"" nFmt=""False"" grphSet=""False"" imgY=""0"" imgX=""0""&gt;_x000D_'"</definedName>
    <definedName name="_AMO_ContentDefinition_979116328.3" hidden="1">"'mary Tables"" /&gt;_x000D_
  &lt;param n=""AMO_Version"" v=""2.1"" /&gt;_x000D_
  &lt;param n=""ServerName"" v=""SASMain"" /&gt;_x000D_
  &lt;param n=""AMO_InputDataSource"" v=""&amp;lt;SasDataSource Version=&amp;quot;2.1&amp;quot; Type=&amp;quot;SAS.Servers.Dataset&amp;quot; Svr=&amp;quot;SASMain&amp;quot; Lib=&amp;q'"</definedName>
    <definedName name="_AMO_ContentDefinition_979116328.4" hidden="1">"'uot;TPS_RSLT&amp;quot; UseLbls=&amp;quot;true&amp;quot; ColSelFlg=&amp;quot;0&amp;quot; Name=&amp;quot;ALL_RECEIPTS&amp;quot; /&amp;gt;"" /&gt;_x000D_
  &lt;param n=""ClassName"" v=""SAS.OfficeAddin.Task"" /&gt;_x000D_
  &lt;ExcelXMLOptions AdjColWidths=""True"" RowOpt=""InsertEntire"" ColOpt=""InsertCell'"</definedName>
    <definedName name="_AMO_ContentDefinition_979116328.5" hidden="1">"'s"" /&gt;_x000D_
&lt;/ContentDefinition&gt;'"</definedName>
    <definedName name="_AMO_ContentLocation_395006506_HtmlCsvResults_" hidden="1">"'&lt;ContentLocation path="""" rsid=""395006506"" tag=""HtmlCsvResults"" fid=""0"" /&gt;'"</definedName>
    <definedName name="_AMO_ContentLocation_66611259_HtmlCsvResults_" hidden="1">"'&lt;ContentLocation path="""" rsid=""66611259"" tag=""HtmlCsvResults"" fid=""0"" /&gt;'"</definedName>
    <definedName name="_AMO_ContentLocation_727127476_HtmlCsvResults_" hidden="1">"'&lt;ContentLocation path="""" rsid=""727127476"" tag=""HtmlCsvResults"" fid=""0"" /&gt;'"</definedName>
    <definedName name="_AMO_ContentLocation_979116328_HtmlCsvResults_" hidden="1">"'&lt;ContentLocation path="""" rsid=""979116328"" tag=""HtmlCsvResults"" fid=""0"" /&gt;'"</definedName>
    <definedName name="_AMO_RefreshMultipleList" hidden="1">"'544913974 491200003'"</definedName>
    <definedName name="_AMO_SingleValue_395006506_TaskState" hidden="1">"'Partitions:44'"</definedName>
    <definedName name="_AMO_SingleValue_395006506_TaskState.0" hidden="1">"'7T1pc9vIsZ/3Vb3/gDBVm92tfSIB3usoKQgELca8QkByXOUqFiXBXnopQiFBr13Z/Pc3B44BMBdAgJRofhElEehrerp7enp6/vr3L48r5bOz2S7d9WVFvahVFGd97z4s1x8vKzvvw/+prcrf//a///NXe7H9TRkvHp3LirV7fFxsvirfLx6fXtmLu5WzrSijxafby0oD/LJcg1/UiqJvH8GzunVhvr6Ab28v/BfxKz8rtz7axgXAe1H7WTF'"</definedName>
    <definedName name="_AMO_SingleValue_395006506_TaskState.1" hidden="1">"'2K2+3cS7Xzs7bLFY/K9Pd3Wp5/8b5aru/OevLO6fZcT7c1++69Yamdu8qiDBrAiFB4hH5Po3ewnPmem/hLW4XG0Cf/fUJ/PvP4IGBNb6stDutilKF7yeeDGDVICwdPNmvKDMTfsCHDfPRUwaXlRoH9cw0zMHUng96IVbVx9rVAqwAVQyTcVmBFGwdz3BXu8d1Rbkdx0FBWirK68vKzfq3tfv72gdUhSSRpKkSpPV026QQ185FHAYmS54mQZ'"</definedName>
    <definedName name="_AMO_SingleValue_395006506_TaskState.10" hidden="1">"'tHZ7O8hym8wVoHs+SzA1dqFHE25cXJAHpYuTI5yylgbvqMFxhAUIP1B3e6vNeiJC34+vqt0SdcE9xBMNYPl5UnyMMvNN2Q9LnQl8zjaKWYzlYXBRHo68Xq63a5BVLGeSn0M8alz1w7xRxzgLJyySIiJ8+8lToVXTrPBLcu/MW6JNPiSZVCe5DpROS/GLxLT6d0LgyvkgvMhREA6ePnP5DKBDW7ghEgIGcX894JttnkLW8TCHyb4qhVE3AUw'"</definedName>
    <definedName name="_AMO_SingleValue_395006506_TaskState.11" hidden="1">"'NybHSEjRJpuCjeXONOL3MeKWFFF0yOAWj4vKPM3qEMqrge9nslTNv+BND+iWJGAXD5H9eBP+Vwmt8QTvgejb2AykJ3j+4VWPbu9Z0LPafB5eTE6vrTFb2WINtPwjmHKaVydhC1vNU/OlrdOx5a3T8yWd166LeflAOF7yDZMV4t7tJHBtONdP9TduCvHcHdr7xdYtjBdfHSu3inff/ReKfI5w9DSU3HntPK8pE4aV9rCt2vxmP4HDqc/4kOy'"</definedName>
    <definedName name="_AMO_SingleValue_395006506_TaskState.12" hidden="1">"'yg9PkydocFHoD59AWzfbi9czHVVW2/rwRwmHESftGM4iKZw9HEV/MLPsAv1EBI8+tvj71MRti4LKCO4RnMRQ5/KEvk6zJIorQ6gH8hMZLRGvrJXIZvByKO16MDvJmZdeOvv7s3iW/ol8lhKcZXoY2/sflT8EFMCtZzmI8k/6uEWooYuVhJjh0QC5Unj6KrfJF6WQIXzb+eJxNaoRaNRZpY6kUqE3/RNLtX7Mp1t47PMpF/eoE7JyT0/udul'"</definedName>
    <definedName name="_AMO_SingleValue_395006506_TaskState.13" hidden="1">"'FVAo1rVl4/pdBQ06ORUluMHBwEONVXqoa34Bt+yV4tr8Pe/38N2HZAkesvt64u6d5WgDhYL1O7mCjPU6+LNO10p12i4BZQJU0SS0QBll1pkZIO1nLzjCoOQ26ROFZBCHGIIgbv195ryDht4vVDkTby80Wxtqp/yqL2uX3/9653itiUxkG6Nv38OetPnsPk+/v46VT7927T92Ohl9UqgHkahphRfnnZWXsrp3kNKmGo5r47TV9Nom2Vq6XDw'"</definedName>
    <definedName name="_AMO_SingleValue_395006506_TaskState.14" hidden="1">"'4uz792FkCIlC3Odje+JImvSPDLwdpLvMpIITzsfh2F30K3QrknFiEQjFzfbBbrj4w1YKdWpMBTCI+xsqNwvcfibmwWurYLwTGqek3aMqgjWtnB1+AZwWMt7ozJ2NB5fPkPpDkTLfDwi8XxVsYyj3siNzAEM/d3ptXr1HmTELyZzeRFqA5v70g2izV2oj0NgJlv6RqFCTmO6hg2LsnsSzdwog0OZOAK2xM4pIETbXT4Bu7A+x0ZDZwoow5nP'"</definedName>
    <definedName name="_AMO_SingleValue_395006506_TaskState.15" hidden="1">"'kwGsy1cmzf54jl1OSNHoDu8lYvxWqyZEyX1IWq+nesUKeoEumPYuhTHL93YiSpzkLErbtfwgNauK1Ip39odcEs0j7kTpe3xCmOLt75Y+4ddVWJJlTn/RUOdM/klyiXHUKXtTFcrfuXoIzveqjHkdg8bQ2yFFmlqJmNebQL6Oj0f6yJTE0AtfyIS9iUpIcYpX+KpNGcNAWdJHIcyo0Q5iakb1/OheWvyuCQeSjMZ5M9/YE8ulbozn07EQKci'"</definedName>
    <definedName name="_AMO_SingleValue_395006506_TaskState.16" hidden="1">"'2plPEHzQehV9OASr/NHVxOIIi3goLazWYYWVIPhZlsJwOwD560iBF2uLlsuZXVgSZz73xW0aFENDcV3cEDlrKuB4Potg8UT8lTA0fqH+qlsTKdMJ+KtuTaWb4HBG0e1vIp126p6qW9MOJaYX4aNE24ZRlSHDSXVrdYlcR2Y/lcKb01GJdukiPClP1a1xk9Z5kjnH81Yknyfhrro1Ydr6xborUdr6qO4qo4ERbc8hpeQe6unW6GFwbAIqfyi'"</definedName>
    <definedName name="_AMO_SingleValue_395006506_TaskState.17" hidden="1">"'cHEjq231C6DTFOW2TaFONQJQupenW5FPN+YUjNmsEkQexa349UEo+0kaNXRKE4DELcsJh4+3HuDvvaefhHhWJLiddLSj9xAV5fpMDSe2L9T0hsZTY96Sr1Rl9T9A3574nSEbNVN8T9D+En9r3JOp58p/afzHL0m1PpJsTwc4g74GeBIIop8NJlWiywhYTUTQX2bFgd7Ld6YQaEj62/9D4xXkRviCqa3cDfPCRGKLRF6RmozX6sIEZwKfrge'"</definedName>
    <definedName name="_AMO_SingleValue_395006506_TaskState.18" hidden="1">"'oD4SJohoGnJXx3HuIAs9WK/j9Y49hrGz1gzmoESeZMxX8ZQ92y4N8a/vvqHfyjjv94aw5eX9vwHw38j/7M/Cf8s4n/hM2ozVkL/zHVZ/YAxhLmrO2/PoA9wM1ZB//ZM6fwr67/7tj/W/XpMibTd/zaTtSnMtKMULC1UK5E++LEwwUM53HvdKumefKRbZNmFRJAwUDDOoRI+/DHYA0+epPhUJ+pzQuNRnY1oGPrY0mV7RL/p6KbjkMdDPonT'"</definedName>
    <definedName name="_AMO_SingleValue_395006506_TaskState.19" hidden="1">"'22e87ggCvMR974zWsJ5PNW5fkc4MxMtnNVm3MEEpZEnUdfNluM8IY2Ci7y77S4BswCziuua00tlv5RwNsE/Y4jws7RC7YuZA/tqPmC3A49QbB4XYfQIvpzcKS4YgJhnky2+9hkfOd6v7sM2Mb6YUP9j8NLI9gkWKN5eC33wZIEL/AAaIz4A36YWwR3R7il4q4AFB3UhjPx9QLPswn/kLNYcJtHXaS5FO6nwtTLYnBAESzdF5uVoKLwJEzQl'"</definedName>
    <definedName name="_AMO_SingleValue_395006506_TaskState.2" hidden="1">"'4+mtyMbQqBnVwEBuBkSaxLkGhcm8ab8YRCYzcXjSE8WSIbMho4tm5m5oyqifVaPk0kQMqS2pQg1bLG895kQKFTzUVnCE+WyJaUPG8nA8NkTJ+6llOiJFBZctsS5F7ptnE9H9+MrswZhdx6LnLjQGXJ7chLl0JpYx/ByhPZlbScc2Nmgg/apGrmtqARUGlDL+OEprOJYVrWhKYA+XwRAVGaUhmfZEyGw3l/qL+mUJrPMREQpSmVcU/vTH02H'"</definedName>
    <definedName name="_AMO_SingleValue_395006506_TaskState.20" hidden="1">"'MTbOlFEGq93pvcfjLXgizaGwkQJ+syQ+ScrFieFBA1UXuSsBt8ETaW5FvRb8N0vilqScy20DcdtEPSX4rDL4FPVgKJFJOQ6biMNWpL18+xo9k+ZVtOcXvluqDkvZ2hbiuh1pMZ/r6JkU1+JKueDdUnVZius24rrjazOfZSa/wo5XZTIry2kHcdpFvnTxhedKwbdpHkWHWcBbZTlSn1oud10cKaBwCERLPPaWlEBBWEwG3iqLvaVMmOBHQrg'"</definedName>
    <definedName name="_AMO_SingleValue_395006506_TaskState.21" hidden="1">"'nEdwn5Rkk9H2aR1EwhN4ryxCFNPP5xPGQquGQ72EpCPrQA2lORaERfrG0wC8km88rjpJUFCaNR8st9y4X9H2aU1GIhN4rKxAMaebzieMjFQVIYGXGT4RReBQFRuCtkjgMqOXzhyMiFYVElvfQcz7zVmP4gTSXorAIv1gSowTZfF6bwd/iPUrBEWs/l0b+jh+Bi/gYIJl+/kS+N5mS7tSCroWplLRurXBSbGqgz4k1xY2DU7lqfbXyYwuMJJ'"</definedName>
    <definedName name="_AMO_SingleValue_395006506_TaskState.22" hidden="1">"'WpDv/PzlWH+eiTz1Z3YG1H6dnq53LFO4fUZ3ELcP70OomFJaZEmr1zwUyv+8ApHDAYS4BusUHnytyTqILsPZqFkvl7Y7XYbtFELjqBH6MiUJhWLIWv1rT6CeXwObKcpyRScBofiJK846qAPD7iZuh8Jutt2snha57Q8AV1FLi7Dsm+dJK8sLFsFDuW8E42yu2EAJEo9sZvllG2AwORyaxngvjBgr/DnLqJPnRjNuzjqiXB5YjUOxHldzBu/'"</definedName>
    <definedName name="_AMO_SingleValue_395006506_TaskState.23" hidden="1">"'H0Zz3kocCcj7K5PH4vYZRfNaCREKwTM77ygay1oAXRPt/VM+xn9mPQYzTDDZyg8C9cLmOcQRkmM9yezkW7bZi/TXgekxb/gkDPaTuqCRYJ/UWo1GPMQSFkCgJG4kHdiRyQ5c+jMk0+lua+LUqw+9wSUUnfzbsYZ9CBP32OOpOId7OqRjERpWfRiyeaZY49R1wWf+L1uuUE4bIQE/Yrx9Y0eWM/1TMswx73B+HVCGDZdGvZm5xRx4VWfDr6/'"</definedName>
    <definedName name="_AMO_SingleValue_395006506_TaskState.24" hidden="1">"'WG33gI9U5IqqIbyTFjBPBQwAag2XbuABNEWY3CYBlKExIjVJcFCCuthIXUYDy5LQlbg8StOZOJrydId3isX8cr/abZefHZreiHYNwpePoTME5Tn1hacp5r+M4Y01uE2WJ6d0JZJBaXoSoShPR/gHLZyhu3joE5dvEkoS1qWjxdEv9+7aWyzXwBjiQvWQeOUPJf2If0YuWEqAAFYJezbPBmMbTlh8WeGDaBMyJPIYykiKqARtnM7M4UTv9Ue'"</definedName>
    <definedName name="_AMO_SingleValue_395006506_TaskState.25" hidden="1">"'2SB0JMZSmjwSO8hSSd7xltFt5y1XsvA+hkMLdsfDto7g6gvbSwqLRMHn1T9rHRVIoz8FFOMpTFN6BGtjoC3hYvEiMclWdRK6q3ornqkYCDYqBLfwC1WNlu6LlLjQ7KIfBOD9lec5i5f06T4jXMKbord5l5WcADu857XuyKjxPZb01KZdeSjY6lt+sIzPplJz9C0ykB3fPnkQm9riJ9GadAHqgRHqzdULD94wS6c1msWPJTKQ35dK350R66Y'"</definedName>
    <definedName name="_AMO_SingleValue_395006506_TaskState.26" hidden="1">"'n0pmRS+ZQS6cLLZE88kS68evakE+nC22rPifSa8AbccyL9nEjHmiIuoz4n0s+J9LTeiErTz4n0cyK9Fd64dk6knxPpzyCRLrzo+5xIPyfS47mqVvucSD8n0jOdeuHF41ErOtqxF2YnpgKPvQTYeedegmcYB1/wV1ryoEs9ftClQR50aaYOurTiB13asYMuncRBl25x51zydGUK34hPtOC/6XRrla8hvKiblGlKQ1TmwShGk64AUkoNoi/Ya'"</definedName>
    <definedName name="_AMO_SingleValue_395006506_TaskState.27" hidden="1">"'hAN7emff1LznH8qWi94kXYkw7RWsDu40bUCw0npRPBvtkYEg/gN6MNzsBO8QNdvTEpRB41pJApwHwglT0XQAyfoOLQ8BoIcTN5O2ws9dXj0g4Gccgagh8xihqBvGdqtlSphCG7SFs7HZOlCN1mY0z2hvW+G/OYJWRS+0R2eFS57o7uhBj2lWas+PAZIEIiYObH5doStb7g4q1EWZzI74Onb4p/33neDvcvFGhUshnmI74XugDfYuzYCzuOY'"</definedName>
    <definedName name="_AMO_SingleValue_395006506_TaskState.28" hidden="1">"'j7kP3t84/+axD7+mcM7edxBxHuB7wXvfDXYhsID7JPZT2QGHXF4TUTBhulu5TDfarC3Deme20YitXEZaj1WYFGOidYmqFZ1TtNJgl4xxxsHX3jjyInVXj9cISNrv/Wt4Guy6LbE4EugLcmKmvCjyXGObuUiBmMrdzFPZB3n0iSyqXpCZzmib9MEpcDIP1hFExoLUf4JSfceuPmOOgq+3JNqCOreRRRuSk5cUJ6fwgc48u/hMxDyJ9jnfTyT'"</definedName>
    <definedName name="_AMO_SingleValue_395006506_TaskState.29" hidden="1">"'aW0X3y+AwklZQ1NSyz1UItoyZypqf0WZrnBmJ2XmVQBDsqGbbesq+p8TbyUQJLj+Fkk4GMnPDRbRQ87Fye6j5z5xiSvAQN3wcuWfac2lFVly/MAT14KnBOFpWdjC4w+zks4NxcRSeIIQ35B0kQQgv5TsnCJ9pglDNEK2dVoJQzZ0afekJQjV/avQEEoRq7vTot5cgVJvnBOEzShCq7NrcbzFBqO6TL/3WEoRq55wgfDYJQpV9PPf0E4Ra/u'"</definedName>
    <definedName name="_AMO_SingleValue_395006506_TaskState.3" hidden="1">"'03G9jWF1HwuigQpTauMn4KAKVTmc1IYmDR9Mi6KIcZGPu+UVYIynmk2uQGzk2VFG/ncUxyoNL0yTgpFEnPdMGw20fk8FQWyNOU8fwUM9XVvNh/rV1NqqNLI5qmS4KRp5DkpH+itOe5N6AFVI5uXSgOUppPnp3ywFgA7tynhaSObh0qCk47yeb4pGCCWdmbzSwlo0hTyfJIPkx7nNbJ5oxgsaep4fsiHyHNDjWxuiAJRmlKeF/LhTmaD1yxh'"</definedName>
    <definedName name="_AMO_SingleValue_395006506_TaskState.30" hidden="1">"'zoN5Ig1LKXVJwThOwEYZW4TZETBaGHDCNaKgdJrHanG2YR8DP7r5ZT9wEHSIPEVacWjJJhTCkFkVkCPPYlw2msaiasPI9EuUgija6ZCR1vYvFup0jjbWXCyys6ph0cSOFTsw0mr6iVexohjTjbePJy6LTS+DS+bAPazsooG3G2Ee1IMhorJ4+wadnGs5uVTRbabKOpylogskiawJZtLNXMJoiBNttIqtI2KL7/EyGsZ7S02a0QE3PG8RTYo'"</definedName>
    <definedName name="_AMO_SingleValue_395006506_TaskState.31" hidden="1">"'cA324u7kTvHP2sUtI16NrQ8c4SwGLut5z4aLhHvEdja2bDxbFB/Az5+dze/za+cD+7GgcEFHW03o+VTeaaIhvba3W2d3xznCcSnLBK0bCTwjFJEgv7BczY8xjOOLs84YXaBXt2Dcd7BG6xpCBuZEGrcKv81iQyjt5zH5b27cikzqJvR32g8G4UEK+I1m3HSBMbJ38ZD6QnngTZZu+EpG0mMAusUYHR3HhWdlk1nNYFJkt3gotGi1moZeRfE'"</definedName>
    <definedName name="_AMO_SingleValue_395006506_TaskState.32" hidden="1">"'TVK1+HRKGtl8hCYIpOKWej735nS07Wy2U5OIpxA2Gq5uRhYlQqjIDTKRZlxvCCIp1ggzJaxKWstqsPQTLSDtpbciEnBasOHaDsVLPrf/QhIdBFeSWINcQrcmagSH3iSNXgFJBASTpDVBgvNBgogPi90q65Z8FQGiuznuNqHrrV3S3ofyU0XJKp/QAAQpvbm+Ag5lDdjR7++d7faN87Uogfp7hhN7PLFNhq5inRDp62Tn9SK+G6G2qjFthU8'"</definedName>
    <definedName name="_AMO_SingleValue_395006506_TaskState.33" hidden="1">"'VUyJA7Mlp4T2hamDmehYtIWuhlNJoAS85BoK3JjPbdh6fkOoHMEe4QGs2Znzfs+zLCmDjaefB79zNYvM1Ty4F+E0KA1otaOODmu+Ahx62gokHRWrJdr8IE8+Q/V8BS5CYivIUJi0nd5+mlxWc3r77pLg2vijd9d7jARyse+/1e2/52cGFAJhxnNKtIqQM1WOMyJA6MLZ+FetPMbfN0XSuD4dzVG4UjhKqwrgJhkv4FjF2U2ezXW7RiFKVHk'"</definedName>
    <definedName name="_AMO_SingleValue_395006506_TaskState.34" hidden="1">"'pVpPJAFjSN12IaDx7aX+FJiSd1pt1t0JWeFCoQ8wD8gaP99RYeUEeSjgDPl9v5+GY4DGWLhDVYP+08hogAZ4ji2ciGn7ORAskBiGGGl9PQ2t4s1lscFuv8Jx9gUWSVAK5RgAdVZDywwTMRwGpANhQnNm4DOJtgxaHNep1WqMjCxRlNHMNcvzXwztVURR94HxSn67EN8AvT7HdTYJono7E/L59lidpssgZ//83b7Jy/Vv0/oKWJ/X8QfRGYB'"</definedName>
    <definedName name="_AMO_SingleValue_395006506_TaskState.35" hidden="1">"'Q/YUDho7DkSjNeAGCRVYpDOQ7Pn0FAKXcPCVVj5iWWlh7+hAlM7KjMlC13tqPCUOqAaZ0CDNc551h151tUlBgmGLaUMjx0fHv1kx4ZaaupXmfZxlSn8mOKWc5YatZ7DIVHP/wKrtGU9heURtE5iaPvVn8mG4TfMS/YP6+Pt2MftvbtZLe+YW7C3ES12VAuL6dJh9s3vkwd/9fvkvcXk3g50O71PbScXSbBFXu6B6iehoWZ4WVdSUQe82Nxo'"</definedName>
    <definedName name="_AMO_SingleValue_395006506_TaskState.36" hidden="1">"'SMyNqBTlEDPkzXmGFDJDiAKi/PMkXUi0dwVRVF+SqiOJaWaTo5mYt0O403+erDZSqoGgYQuUDGsF/piFi9aEGAy6GDjlRLEhblGGOL6SiuWJReuucxD1DM1QlOH3LZCdzQIFGdGY0GZjnTgoOBsbse5ys/E00UUTpgTgKUb0MYJarVIjxbZUOP/g9DeLj4/Ouhx/eNZFOV3sc3WxRtFFcujyOkWjH1tdwv9BkJw8s3v3Sa21O2EGLNk+GH4'"</definedName>
    <definedName name="_AMO_SingleValue_395006506_TaskState.37" hidden="1">"'VjfSzHeJgyFASbXL3CSxp5fsdVkMZVaEE0zOvw5l55LBJLaYxTh9yVxLyeS7vOZcNKMlk5gVTZ3BIQ69RUmW8hGYwoSHhhxi3f5zsoB02GIA05zS8Ce3gZVItEBICQ7H2Nu5qe4FOvaCbIw6xer0+a0pmV01qSjRasnoiKLYv6rh4RyOAFlC3cLvYQE+K+MV966Mj/wTWRmiPqtRBYLTYn9PAS0hL1EU/saHGP6EQn7EyqfKA0vLn6eibnK'"</definedName>
    <definedName name="_AMO_SingleValue_395006506_TaskState.38" hidden="1">"'fRaf+iLLqvbvkzTAyNu0UjheP4UPtuxjgfEb/LIa5mvGS/X3R33o056h4oL+UMR+g8LnuOS6qN040O9z2BCG6sa39WR8aAdNr3/pbHyjcKm9UH0iigdlD9oB1UP0roWMbbsf/dDc78fsFZ3zX68I0H2S5qNhmayEAoiZ5ReCBZ3aLwt9/A5QLA9R/jdoH4TKWl4OP5WX29WH3dLqldkEpL1p5D7kJDbvYYPrMQvCsZgvsjJA5JxfsPqJ4aW'"</definedName>
    <definedName name="_AMO_SingleValue_395006506_TaskState.39" hidden="1">"'Zqzgr9YBecM4nPT8Eaxi0zE+dD5TNx0CEuNY+nnbuL2uhfdTy5YUeAMAsm+9EVyhY1lq9ixZPaX67L7RNeI285Lvsqb2U0uVxs51uA872ZyXdFhk6CvH3i9jAvnj9BGTq2xD4jEeA5hlMR4vgZyezdhUmvsBoLxMQ+BlCWAIzSTU2vsJoIx7gkoZbD/LNrIoVxrupuNWmO3G8QyQi+WbJ5F9wr7xJd2pXCyMxitVpKURmmXCmPw5d0nnL1H'"</definedName>
    <definedName name="_AMO_SingleValue_395006506_TaskState.4" hidden="1">"'ZvNEaYDSdPK8EQmWJ9ZmNrfEAitNM88/BXpljnQwOYembZssjW1mc1IcyNKU8zxVZFRsYFRQmGYa9mAytiikZ3NVPNDStPN8FRAKEAhfSbK5KwpEaUolPBYvB9DM5bLypAA0CZ9ljqbDyTsWqbn8VgykdPpHwnf1TXNu2fTJlst9EQCl6ZTwYCPdgpP3NYg3pxRSc3myOExpavkeDavUWB/RJJrVmZHApOnj+bFQjxgEZnNiCWjSFMqsp/T'"</definedName>
    <definedName name="_AMO_SingleValue_395006506_TaskState.40" hidden="1">"'GaEp7NaMmPgYgKNcPy1oRba/uvjtkMieXGxdicujvIuoY2jK0x3e0XXU+mu7/OzQ9IZ95w9mIHz5GDpDUF7C3fbmv4zhjTW4TVbOpHQlkkFpehKhKE9HeP0Gphtn6C4e+o8eTUlawRFNtDj65d5de4vlGhhDfGYzJF75Q0k/MnmCAfsvwVICBLDwMfTidDYY23DCmms4jA8CXYyIPIYykiIqQRunM3M40Xv9kS1SR0IMpekjgaM8heT1nED'"</definedName>
    <definedName name="_AMO_SingleValue_395006506_TaskState.41" hidden="1">"'98VawPx5NIdntS32zG759FFdH0F5aWATb/ol8XCSF8hxchKM8ReG1BLl2FnBphBeJUa4qUSqpJu8+GAk0KAZ2DyV6XtmuaLkr2pe3PGex8n6dJ8SbTnPaGXRcVCMS352XrBXJVVIiU659rvx6IVn6eOo2f0FJQflbNey9VNRuE63EmX7aJTZ5hftMsWpnlVvuzLqw5jw7nvvs4DV2kjhYc5j9KzXsOVjynoeqhnWRrADgfKfOsbZBVDX3Fc'"</definedName>
    <definedName name="_AMO_SingleValue_395006506_TaskState.42" hidden="1">"'Qv/E4dNesFFSdzp46a9S6Kk7pTR1UzXtX7Dd+po6rZb+o936lT2p06apbbKE7/Th1Vy3gf3Ld8p46q5bjI93ynTjl36qhahlvtTu1OHVXLcKndN3mnjqplv8ru27tTJ97brcZLpYQd/88Hio58oEjjnQWOxmm6dO7PZ4v2PuSf6BIOj/gDz4taKLJ6JPJOfqImzecpdOwpxDs1iYbIOo9PIeOT7mR+0wsXPfbAhqfiblAv0jH6SAjA7xyf3'"</definedName>
    <definedName name="_AMO_SingleValue_395006506_TaskState.43" hidden="1">"'ioM+77Hx5V31tK/CeM8+Y49+Xid7vxBOg/NnkNDaeMOZTHEUrjBx1lv/GOyiQ7kbyezN6jrOO4x3vddHeoJ3LNQZzG04xNknFFXd+fjw5bVdb8/TbrKatjOuwrH9W//Dw=='"</definedName>
    <definedName name="_AMO_SingleValue_395006506_TaskState.5" hidden="1">"'XFPpa+VZTCJaIumoif84mET843bhPUTpeC9PxgSoST6VS8XbWVPzV15m7cix3482nzuaDu3mEv4fY6z72DkzdTbUAsuVtZs5WgbZ5Brc2ZiOYtlbeXFYgWT1nez9nAIZvTxebxzjpxtqDZPqCw9DRr4Bo9AaAGiPeMK4AcsNAYnA23tcr112xcCoDI7HNAn9avTc+QgjjKgb+Fkky++6B9av7+3Bx56yi8WuEEqwHEoyw8nmaPHlLdz1cbr'"</definedName>
    <definedName name="_AMO_SingleValue_395006506_TaskState.6" hidden="1">"'05CViCm8kwyc7rlXu3WCHSAdht8Bl7LKZAcJfKclZon2q0+OL/Ct8b1ODAEwDpsvAfCOTQDOUQuFSAP/aaBbEj7QLw3PFuBTB6wSiAh9HnoIZIUCEJvkDYJCSGIiKhSSdBiFxFyDWIHGLg4cbfp1G3cqLWgj+38V/wcNNDCp6mgokBjNESbTRefaWoa3sfdU1Cf+k62ylKZ6ETmGwenA0vgg6fSRPSLUZzBYqbRhymGw+gt7w4A2oWko2+v'"</definedName>
    <definedName name="_AMO_SingleValue_395006506_TaskState.7" hidden="1">"'XfWcBM+7atgxjGb6iLvQQNdqOfgRSf24m7khqy0QlY0aR4QhLkPJ0V3rLCAgAn+sVuBeCLmjm3Lvqx8/+cvvVfgh/7qu++qPymzyVsFRR6PztpTfqqSX6eSIwr57WK1Ui6Vv9iut1j9RVF+TgAGK9Cb0ZgJO53/V376Ib5vrfykAPaUHzlIWa/k2ZBFMrS8xyhKaofD1ZQeLsN9cPqbxUfI8pwAKTdyRj8WpsL/QWCc2NK9+9SBCVif5I5v'"</definedName>
    <definedName name="_AMO_SingleValue_395006506_TaskState.8" hidden="1">"'uwLCYVmKDRi3301Naog36MVnePS9NTUSQWDP+QD+ucga7ZEg6UiDeBApy+Tuk3MPw/IV+ACeZ/9gGMmoFcqoG0oncNoGFHJyffCdrV8NTeU/tf8q/1H/+913ryI9xAIw0txrgVcaodGGylBRntBXwHgBzqZgTYHM7d0nxQXUgjWH63rvidj/vT/VsULUFHew9uoaIdjQ7QAcPoJQmiIMhoHBG7ut5z7it6uEJ6lODTxvoEAyh8lIzh2KnDt'"</definedName>
    <definedName name="_AMO_SingleValue_395006506_TaskState.9" hidden="1">"'cOcsINuQ+TVmVqjXom3DuVOHMovLDS9fhyIduEsKEaEaTQMIs1SZ0mTahe7YJWEYwO5zU1TBjTNdVYA0ktFUtzwyocTPAnrD7TQteJtjdeQ/bdHjW1Jg5hBpSFXMN9Xqy83rWBcwlbJZoLuyhOUYCAzBqG+cByO/e2W6BUjof3c3XC/DQbuVty81R+EKRDtDi4WX2shwIYwS47S2BWYHFpLQRaYiSO7UwuROHtcf4ZJQbjY9ChcgtFoJAxr'"</definedName>
    <definedName name="_AMO_SingleValue_66611259_TaskState" hidden="1">"'Partitions:53'"</definedName>
    <definedName name="_AMO_SingleValue_66611259_TaskState.0" hidden="1">"'7T1rc+PGkZ99VfcfGF2VY7t8S4Jv2lFSEAhKzPIVANJGV1vFoiTsmmuKUEjQ3q04//3mgccAmCcIiBKXXyRRBPo1Pd09PT09f/nb58dV5Td3s1166/Mz7U3trOKu772H5frj+dnO//C/Wvvsb3/97//6i7PY/lqZLB7d8zN79/i42HypfLt4fPrZWdyt3O1ZZbz4dHN+1gR/LNfgD+2som8fwbO6/ca8fAPf3r4JXsSv/Fi5CdA23wC8b2o'"</definedName>
    <definedName name="_AMO_SingleValue_66611259_TaskState.1" hidden="1">"'/Vozdyt9t3PO1u/M3i9WPldnubrW8f+t+cbxf3fX5ndvquh/uG3e9RrOu9e7OEGH2FEKCxCPyAxr9he/O9f7CX9wsNoA+58sT+Pf/gAeG9uT8rNFugj+rEEDq0RBYDQLTwaODs4plwl/wYcN89CvD87MaB/dwcnPVt+aT6/GFaUWYtRBzpxtiBugS2IzzM0jF1vUNb7V7XJ9VbiYZcJCks8rl+dn1+te19/s6gFWFlJEUamIK+9OJM59Zw4'"</definedName>
    <definedName name="_AMO_SingleValue_66611259_TaskState.10" hidden="1">"'2xbtwy0uBtNc+ThCZNIM/nxCDpPqet5nNS4KRPRfF8TgST5XM6aj4nDU+aSJ7PiYAyfE5HzeekwEmTyPM5EUyWz+mo+Zw0PGkieT4nAkr3OR01n5OEJk0gz+dEIFk+p6Pmc9LwpInk+ZxYfa50atF7R83fpOFJE8nzNYT+TC2qJNUcTRqeNJE8LxMBvbi+5azUOmq+hg5VmmApj2OZxs3couUZOjm9TgRRmlCu5+kbLKfTUXQ6EST5s61SD'"</definedName>
    <definedName name="_AMO_SingleValue_66611259_TaskState.11" hidden="1">"'odRTqHYdSEFTp5GKX/D0kjFpgtpePJU8lyObqB6NbC8n+iX1I0hxXYLGYDydPK8jm0a00lft255lKq5HgpIeVp5Dmhk3pijOS0OUuyvEAGSp4vnczC4Oo0uNWcTAZKni+dmMLgGjS41/xIBkqeL51kwuCaNLjVnEgGSp4vnQDC4Fo0uNb8RAZKnS+L0zo056U8Zibx8zREIiPLNB3j+IwDIcG6KzRESwOTp4/mOACRjpaLYHCEBTJ4+ntcI'"</definedName>
    <definedName name="_AMO_SingleValue_66611259_TaskState.12" hidden="1">"'QLKWKYqNEZLQ5Cnk+YsAJn2NotgMgYQloq6a6jDF8WjowdnGe4o7VtXjjlXhGBOPJUiFhDiq3aouvljeyrW9jT+fuZsP3uYR/h2hb0TooeGd1UPQtr+x3G0FfNO3YP8vawwbOVXegqAE0NV3t/dzBmT49myxeUzSbqx9SGcgOgwd/QmoRm8AqAnqDeMCIDcMJAd343+58LwVC2dlaKR6kcGfdv9tgBDCuEiAv0GiZKgZLyj5xft9tLhzV/E'"</definedName>
    <definedName name="_AMO_SingleValue_66611259_TaskState.13" hidden="1">"'INmMRdkIRxmj5TE2f/KW3Hi23/pyELMHOdJTm53Ll3S1WiHYAdhv+TjyWUCHYy812V5DhynjxOfgTvjeswZEnANKFETwQCqIVCyJ0SoCAxHs2RI/0CwD0JrsVQOmH4wAeRr+HNUSDBmkIJMLxjMnBIGjo0WkQYtcQ9jrEDlHwkOPvs7gjd6KKux5+3Cb/wCNO1Vae0YaTA5ikJerId/GForLQseRX2TT41663kRfbW2+hM5huHtwNr6A4eo'"</definedName>
    <definedName name="_AMO_SingleValue_66611259_TaskState.14" hidden="1">"'ZCSaMY7RUoLw1z8/l0l7v8A8qFpKNv79017FhJcVqwE4+a+iI3QoNdqAvhrRWdxd3Yi3hpx7y0pZlAIOYBoAzhiT6cBEzwj90KhBYJx+zYzvnZt//zuf8z+KH//M031R8q1vRdBQUhj+7ar/xQJb9Ox+eVH5Ip5wr58GK1qpxX/ux4/mL150rlxxQeYzq6Hk+YqL5LnbCr/FABrFUojaqS34TH1YP/fs8aJN7CGQnP9h/jSKkTD1RPeqAM7'"</definedName>
    <definedName name="_AMO_SingleValue_66611259_TaskState.15" hidden="1">"'8EdbBYfIXdzAqbcmBmDRKwK/weBcSJM7+4ToK8bEd0NTFdEOvjH2AG8o7QXLdAb9pPzO/7enhmpULDvfgD/XKjGfCRIOtIwKkSaMb375N7D6HwFfgHXs39MDKXUgf2FAin1ovZIUdMhAwo6vVD4xtEvRmbl37X/VP6t/eebb36OtRWLwMjyXw8d0xiNOFSIs8oT+gq4L8DbDKwukLm9+1TxAL3nZ5bn+e+JRcD7YKJjpahVvOHab9QJ0UaO'"</definedName>
    <definedName name="_AMO_SingleValue_66611259_TaskState.16" hidden="1">"'B+AIEETyFGEwDAze2G197xG/XSVcSXVm4MkDBaIcLmNJ12mSrnMlLSPaiP8sbVWq5qBvohlUhfOLyhEvc4XDH7pl6EQNgRQtAwm0TNPQqTVYpgF9dTINWEotmsK2uAoLjIKEymrlWQMtaQ3Y83a/ucHLnno7/2GbjdI6QSqYllOoIW0x11C5pzu/b7+BuYXNEk2IPZTHSGEAxm3jPgAB3rvbLdBL96O3+fIGPLRb+dtycxaBVKTDtGSUydj'"</definedName>
    <definedName name="_AMO_SingleValue_66611259_TaskState.17" hidden="1">"'E4+1CARhjwG1/CWwL7MBOHZKuKNtTi7I9SWB7DJCi4GiMFCpFbsIYApnsHt3N8h5m9YZrHcyT31y4aKPJsycvTwbU5xUsk7WcEuYm1LibpgDUcP3Bmy3viX0q8PXVO2NAOigNCeDh/OwJMvETTTskfS/0KPMkXimu1doJQwT6erH6sl1ugZhxogr9TLAZcqdluGMOkSqbLCpyMs0tFaKhy+adOrDBV7Bwl+RaPK8yeJ9lRhH5MAbz0jMqmx'"</definedName>
    <definedName name="_AMO_SingleValue_66611259_TaskState.18" hidden="1">"'vDK+QCc2MEQMbxRvxAJi/UCYadPQQEaHU5751ws6bvOFzBbyksNQUshUD35kfICZG2m8GeR5wZRrZYInhpiWZICLZ8ZlAmcNiAVFwN+32Tp2/BAxSGREEjAbp8lhrhR/nkJrcnOnwPxuHAbCBbJ/IOHXWrzwSf0+xzaxup+Gh2XyHuzAI8hEGnsXUkFr13dBY96Dd+FBY9aE5+PBY9aGH+ii06t3IavIfsw2y1uEfbGUxrDvv4oah3461cw'"</definedName>
    <definedName name="_AMO_SingleValue_66611259_TaskState.19" hidden="1">"'9ut/Z9gWcNs8dG9uK18+9H/uVJTt/dU5DltPbf6OoOLYudhK0Ayvv+Ow+r3+Kq5yndP0ydodtEyAD6B9o22by4tHXUgcvTR9xJuI0nbIVxGWjp7uAvUSLRAbxHDow8u/p4yd0XhZQz4AK4CNoTl1YjodJ5EEWYE9pm8haI14p44iLMb3KQKbOaIJyg5+bIr6WCrFk/UP5HPUqI0pYex0f++8oeAArgpLQdR/skAtwg1dLSSEBUeDZFXCs9n'"</definedName>
    <definedName name="_AMO_SingleValue_66611259_TaskState.2" hidden="1">"'lDo1LLQyUJUpbSuphSy7wYjkYckdbzEJuCKktvQ5rea5tObWMPajFMWVqbMrSi8WIS28xHLAlUltqWPLV93TFp1Lb2oRYDlaW2LabWdnTn2qbR2c5DZwhOlsKOmMKZOenPTcuaUse+k4dKEqQspV0Ja8UY8W4uO6U00j0xdbembs3HwPpd0Wjs5aGRBClt9SUcE4RLIbKXyy1hYNLkSXgllhB7uRySqvwknNHUGl6ytLGXyxEREKUJlfBCC'"</definedName>
    <definedName name="_AMO_SingleValue_66611259_TaskState.20" hidden="1">"'5Tb7orQyhO+4n32+SnVDlTrp1IF0KvKof2Lp1vf5lAsPfj7t4t4FhOzc05O3XfoxlWJV6xWeEmYQkZNlUeIbjBwcxWQVGEwFJ7ZmG0GRnhPs0F69/O1ZtsQRr5cbb/c0z0ogGq3L9O422vvkC5NSVN1pkIF0AeXUJLlAGmRVmkZgrauWpWFYcxp4icK0GEKCQxA/frvyf4aU3yxWOxB1LzdbGHNn/ltZ1M6//dfO838mtpthoL59D3/e6NZ'"</definedName>
    <definedName name="_AMO_SingleValue_66611259_TaskState.21" hidden="1">"'7mJB/n6rIeg+3y3taC79aqe4LO13XheE3ekXCD6vDMOx2Jw27mhXXWeUf52cTb+2m53k10srUX5d0cyDaLrpaPrj4GMKVuwAqQNu5hV16yZVVcmGF3w7XkOLFUgbj8+5CUhgudIeXexUZBIKR65vNYv2RtZZtNIuUeAbjIVaoFLb3WKROzELXqBE4Rt2ySV3NNUQrVPge7Al8qEWqMZ0YOo+x4AEKa6KFKn6zOObKWK5yr9kLbYHl/c6xfB'"</definedName>
    <definedName name="_AMO_SingleValue_66611259_TaskState.22" hidden="1">"'3ePASvqpm9GNfz2zySz2INnmiXBmAWWLtuYVJO4jqEnUtz++qNnGjLBhm5wjY5ntPINUUaFRi5Z97BUTRyoh0COPlhaptt5Zoab/4l9wjkDB2B7/ktXYLZYk2daJMCoubbuma9SFmn8B3C3mVYfu0GrymqOkIGr7id0Ge1eKLyo8DiPeM+bx6TJ9qGwGuNLd7MY+6Jwh70wtWVcjaPhjtnKk+UG0+gotmadvGryADb4VaQEbt72Blie7dIc'"</definedName>
    <definedName name="_AMO_SingleValue_66611259_TaskState.23" hidden="1">"'wMbt3HMDdknjpiSHZG5CcGWPxcJG5MWEeNYM/EUhbWugLU0kueypUShjKkbV3PUoobDJvEQhctwR+A79vzSqAUH2bwMdC2igoMUxc9aiaOPRmDJP76Y2hxpEQ9lpdWqPa+0UhS/yCIf7iXgwZpS4MtammjtrOzI0kjzOTHu7eEJNBQH1uIGy6qJgcN5LoLHI/FaLWGQ/Gq9VksUIx+F12q16HY4mlR0I5zKr30F/qr9XHJ6FZ5KtJ0Y11Cy'"</definedName>
    <definedName name="_AMO_SingleValue_66611259_TaskState.24" hidden="1">"'XVVHIvWh7K0yiHO6K9HuXYyH5q+4iew8yZ3D+SyS0WNxWsJU9qt1Wm2RQh3UaSkaGdG2HVJLwfGlNj0gTszByh8VTkok8+0+wXSW5Jz2SbTZRiCilQm15dPP+aUjNm0Elc9i24Jap4yApA0bu9wJwWOW60Tjxtul8Xb+087HnTkyDV46YW0rLjgMWjtI6l+i5QuJptSWL7ALPqPlC/zq1PIFS6lHafkStbyntnyJ2738u/YfzLR0xxfp9ky'"</definedName>
    <definedName name="_AMO_SingleValue_66611259_TaskState.25" hidden="1">"'wJ8p7oCuhKMpp7lIl+suwBUVU1sXWLNq4bEfXCRPP7T86QQlfjDDuXRndIQmfSWAaf0aqNl6jXw6wBripANB/IF4EzjDw5ITvziMkYM7a8f+HaxyGbeMHTKtG0GRaGv5kjHTbhp/r+PPFLfzQwB/emcPLKwf+o4n/MbDMf8CPLfwRNrk2rTb+MNMtZwijCtPqBK8PnSv4sYs/9s0Z/NQL3p0En7WALmM6u+XXr6J2nbFuRJKtxYJtBILNPr'"</definedName>
    <definedName name="_AMO_SingleValue_66611259_TaskState.26" hidden="1">"'3/gKZKSCm9muvKd4MmAUq3k+ZTmS5GzVLaUewqTQUqS63MfauzVEgay1RTvRQ2BVDYBDurKgG2bdppQQpow0YdyxFEO4A/hmvwS6u/oZFcTcLNCpkp/RT8/nQ00i2t9aYuiSaWEFVs6uCrYQtx8DtTs078ny6u2SSyTmGf8ZnDCy7eECdT0PgFwcoS2viZzo1LhEY71epcayXjj57WOKJzDWxBzlPiKPqQQ0+rE0AL8LlBVX82p9ILmkBYU'"</definedName>
    <definedName name="_AMO_SingleValue_66611259_TaskState.27" hidden="1">"'/wzgQo/TDup8MZyYd/ZBxyWwHNEm8dFtMQAX07vKh4Yg0TkI3/6IGB+7Pq/eA/b1CBjUoNfw9dHeECyQP/2ygqBJwvMBoXQGDEk+DaTMOkJe72A1wpYmlKTJigkDImWzRKN3cWawyX6msKmqLoAvlcGn1OCYunu4byUHo05UX3BpCTOJkqbEJb3++ze5zEXPkFhUZSyDF4tiVGSdPFewrCJqtO8lYDd8Iksu8JmKsGrJbFLks5lt4nYbaFO'"</definedName>
    <definedName name="_AMO_SingleValue_66611259_TaskState.28" hidden="1">"'K3xeWYwKO62Ux6Uciy3EYjtWYL6VjZ+hMCvqwhK9XKoaS1ncNmK7Eysyn+34GQrbwvZ14culqrMU2x3EdjdQaD7PbIZFO+elcivLahex2kM+dfGZ51LBtxQmRYe+wGtlOdSAXC57PRwyoMAIxE08/pa0iEHYogS8VhZ/S5l4IYiJcMMuuMPOs0roewqTorAIvViWNYqI5jOKIyOtjqO/h6Ug/kMPUFgVBUn4zdJiwIhuPrM4XtJQwDQZL7f'"</definedName>
    <definedName name="_AMO_SingleValue_66611259_TaskState.29" hidden="1">"'cO5DQ9xRWhfu78MWyYsKIaD6jOFLSUKgEVmr8xCmFyYYoRAKvlcRiSC6fQRwbaSg4sv2Hvvsbb3GGH6CwKQqQ8JslcUrQzWe2FX4Wb28LTu4HSTb4dyrflk0hvq6cW3i885Rz2y/n1iA7shaVc2v0KDm34Mzn4VJXrK4cryLvtg/xX0XuTXju9jhyb02RC3vNubemaE3/+nNvwoOgx5V7E58NPZLcW1PYt/6Icm9N0XL+OHNvwlOVx5Z7E5'"</definedName>
    <definedName name="_AMO_SingleValue_66611259_TaskState.3" hidden="1">"'OyFPtInBpXWXG4oCVSaXIEj6psOsMKOPhzB6IFOrrIjygKVJpfniSzzZm5YZn/o2HN9TIudempeKANQmkyeCwriBQGlan6IBlOaWJ43mjpXpiWiVc0bUUBKk8pzRxd6v29eOATk6TU1gu6peSYWXGmiJbyUcW1ZJgh0OEYhl6vKwJWO/SX81Uwf9rOUdmu5/BUGJk0ez19ZpmEOZ3C5MzVM26ZFUN2amtOigJQmVcJzzfRbZkjareVyXSRI'"</definedName>
    <definedName name="_AMO_SingleValue_66611259_TaskState.30" hidden="1">"'61PIbcW1O0wH/lubeWKDA6htxbSxQWHU/urSUKko4n9yY+EHgEuTfh0cDjyL21RAHS15V7i2vrXlferd0+5d2KyLu1WwTQovJu7Q4l79buvIC8W7pb7avJueUh/KvIt7VFa4PjyLe1hauDV5xv64iWBq8/39YRLgyOKt/WES0OjiXf1hEtDY4p39YRXvB5lPm2jmjJcGz5to4or3oM+baOsHr8defbOsLaqCPIt3WEJeRHk2/rCvOnR5Nv6'"</definedName>
    <definedName name="_AMO_SingleValue_66611259_TaskState.31" hidden="1">"'4qCpWPIt3VFIdJx5Nu6ogDpiPNt4d/4EbisTwCSOThNnIannNgP0wCZE/u6vcLZspmBfk/t2Q1OlqWP8uurVRBkYCyZg/zR/9lH+aPj+l/DYf5uIPOSDvPDZM+NOelPrTnkPXPyvNuL8SenB+/kOQGxiOP8syvdGuvG7dx2dIdykr/bUes5kIZXyvH4lBzo0kkfkG8JD8inaafxk4LKOXWvel49RX6YxEdzTjKNb6wW2y2atkXn8RNUhDrS'"</definedName>
    <definedName name="_AMO_SingleValue_66611259_TaskState.32" hidden="1">"'TmTymzXtmDL5HFnOMxIpOJkPRFlwMh9xM3J/I7uQddLDd0wF0GFrKXyfIsm+dI68sLEsuCDa9jb+xZfMvgxAJFpC4TfLaGUGw46p1TdBtGDDv2FG3US/dMMaDXAnN04rx5CnPTYwroONGd99KHAjA1p2zligr9OhcrMmPCCM+Z3D10uKl/u6oyvtZgwS0qOzGz9D4Vl4FAbzHMEoifHBFDhsxzH7ShsdkBZ3/QDvFeWMdvwQhX/RKjAc8wh'"</definedName>
    <definedName name="_AMO_SingleValue_66611259_TaskState.33" hidden="1">"'IWQKAcbeQd2I3JD1z6MyTT1G4Fy4OMfcElFL38q4nCnqQo8UwL6ZOXlrciGUkSrqjF0s2zxx7jK6nCojPeSHVTWzzHYQE/YnxDYw+WL31TdsAUe5wcpkShkOXhrPZufklEoMf0MEPFqvtHvCRilxQNYTXlgwmpoABQJfpbmmaIjy9TQIoQ2NEapLioAR1cZC6jIe2LaErSXmUpjNJNOXpDq+9t/n5frXbLn9zaXoj2u6JXj6EzhCU59QXnq'"</definedName>
    <definedName name="_AMO_SingleValue_66611259_TaskState.34" hidden="1">"'aY/zRG1/bwJt2vNaMrsQxK05MYRXk6wm8/7Y68xcPg0acpSdjZ/gktjn6699b+YrkGxhD37o2Ir/xRyT4S3B4QLiVAAAsfQy/OrOHEgRPWXMNhfBBtPUZEHkIZSRGVoI0zyxxN9f5g7IjUkRBDafpI4ChPIXk9v8e7lb9cJbqgEwop3N+M3j6IqyNoLy0sGo8GQh8XS6E8BxfjKE9ReE3G4Y2owMPiRWKcq+qmclX1XjJXNRZoUALsHkr0s'"</definedName>
    <definedName name="_AMO_SingleValue_66611259_TaskState.35" hidden="1">"'rJd8XIXmh2Uw2D0lLd9d7Hyf5mnxGsYM/RW//zsRwAO7zDt220+6jFvv8MpoFTGn7/ptl8tfDpd/wqz6M1TFr2ozGvzAFn05imLXkoWvflcWXTh6c1TFv2ZsujCc6ZHmEUXHjs98iy68CzqUWfRhcdTT1n0mvB06ymLfsqiY005ZdFPWfQcWfTWKYt+yqKLsuitUxb9lEV/SVn01imLfsqiq2XRW6cs+imLrnbChRePx3fz0o64tJmXUhZ4'"</definedName>
    <definedName name="_AMO_SingleValue_66611259_TaskState.36" hidden="1">"'xCVEzzvjEj7DOOSCv6qnD7U0kodamuShllbmUEs7eailkzjU0k0daukVd6al3chxpiV6IznVwv9mE65Vvo7w4m5SqBQdYR6DYtxYGoLKKEL8BVsR4sH9Ck47tfOcdipaM3jRdizErF50mLaDoRcYUEYrwn+zdSIcxq9AIzovwVbwwt3gvnaqQjANRQFOBOHkKQl64BjdR+d0JPJ0JLJKQH6RRyLB9GOWcoQ929BetVQBR/CG2A6lCzd6qdV'"</definedName>
    <definedName name="_AMO_SingleValue_66611259_TaskState.37" hidden="1">"'UTTuinX+G/OYpWRS+zV+rEUDL3OavNfBopRMG/dQYIEEgYubE1uMBNv7h0rRGWZrK7P+HOv5adv5r7D0+1qhgMcwjfK90/7/G3rMScJ7EfMgqgMHG/RePffg1hXP2rouI8xDfK975r7F7WAm4T2M/lv1/yOUVEf0Tpruby3SjreoyrLeyjUZs5TLSeqK+phgTrUvU7Oickp0au2COMw6B9iaRF6m7erJCQtJ+71/BpLGr1sTiSKEvyImZ8q'"</definedName>
    <definedName name="_AMO_SingleValue_66611259_TaskState.38" hidden="1">"'LQ1CexeokG0bJAU57KAciDT2RR7YbMdEabxA9ugZN5uI4hMpbhwRMUzWXX3jFHIdBbEm1BberIkhXJyUuKk1P2QWeeXXonYp5EW5AFK2Oe8tLyaMdyBHcscRhJK6eC6TfVuQrBljFTWfMz3mpOMiMxOy9SCML9ZLWNN8VzKS80ldGon1IZe6cyGtozpTIap1TGy01lNL7aVEbjq01lNL7qVEbjlMqQTmU0TqmMl5TKaJxSGaQ4ODdgn1IZm'"</definedName>
    <definedName name="_AMO_SingleValue_66611259_TaskState.39" hidden="1">"'XOjp1TGy0llcO79Pv5UBudG8FMqA0volMoIJVxkcTCvJB2VKAXFINl6ri6zwK+IvvcBWm7j++CZY6zq6h6y0K9K3IfIiZDRQ4YRp1Fi8psh+eFD+6dSSO1AAx1ijYq82q1mgNUwZhQ+VcJ/qsKx0LaU0PICFsrVDxR8PSV8PMPLu1Aii7hdU0LMqxymHQCgIFQbUF5hKvdYAQWz2pjyrCitxJ2CUG1QO6qssjF31Ea1K8lqoi6cRKc2pj1V'"</definedName>
    <definedName name="_AMO_SingleValue_66611259_TaskState.4" hidden="1">"'aVIlfNelNbXt+Vi3LocTGrG5fFcSqDS5Eoso/ZIymbq1XGsnBEuaOIk1EwA4v7B0463pNGo0MnMtmlJQpQmWWDYRoLU6leJcy6c0WGmSJdZRKCxiaEGuVVQMUJpMiUUUhCpUh1wrKgpkacIlPJc+Yzrabi2XzyIgSmd+JLwVADswaWqg5fJXIThpEiVWWACmM3X0EY3IXIusGKA0mTLeCsQSc2Papwozn7OKIUoTKuGrbJjwcKbID1KJzeW'"</definedName>
    <definedName name="_AMO_SingleValue_66611259_TaskState.40" hidden="1">"'Rpl41UZUk7VFZLUziU5tPDVlY8TA21UbTU3aGiXjABKjotVVt0ds1IpjKrBIYRjnLO7G3hz/rNHw9jpqeHmGCaExdlvfezQ8Ym0Qo+vUNDV0PGs02IBfv3ubX+cX7gdv48JIlIVX0QhqPKNEw3vl7bbur677BFYzTBraajTwzFNMg/7Bdzdc1hVHmGemMMNAue7BWO/gvdRUjF0ljHVu2f6axIbx2+7j8t5bebSJ1FH0PnWetUKyFXGr6HT'"</definedName>
    <definedName name="_AMO_SingleValue_66611259_TaskState.41" hidden="1">"'qAjMVVK6jjJb7QJ20nejsjCRKgZ0KUXo7n4FPTXPrAuMktSVKo6RZq9XVKBHEUUkzOZ/7czpaVaWSCaIgNhquriKLSvETE6miRglCJ9YIMyWs1eQMdDVchYkWc87SXxGJ0no9XtCFTp58cP9FHTpZXUmjbcR2SdRcC71KGpsC0j0IJklsigT3gwQRHxa7lWrlRBUBUl6rDjzPX3uknSUEKNrKDigNYZDim+srYMnXgB/9/t7dbt+6X4qSaL'"</definedName>
    <definedName name="_AMO_SingleValue_66611259_TaskState.42" hidden="1">"'C9O3UmU1haQ1VXrBUilZ3u/PhUWj3OTkV9ROPHiinnIPZP663Y2IchWt+mZc9tlP8bL+BdwUD09tRyHPfxCal/CHSMc2XWhPF933bOzwAfTzsffudtFpsveVIbwGFROWiGzXFQSxvw1MNWMPmgUG3ZnhLRNgHk/xfAE6TmrPIUpZind59m52d4M+LuU8Vz8J3jnv8eD+Fw3X+v3/vL31xctoE5xwn4KkLK0D7GkIyoI+PoF4muD3PHHM/m+'"</definedName>
    <definedName name="_AMO_SingleValue_66611259_TaskState.43" hidden="1">"'mg0H05upsNomFDNzHU4XsK3iMGbuZvtcouGlKr3UKoirQeyoCp9O6H04Kn9dZ4UeUZr2s0uXe9JsQJBD8EHHG6vt/DMN5J1DHm+3M4n16NRJF0kruH6aeczhARYQyRbYwf+tsYVSA9ADDPynEbRzmax3uKgVOc/+QBT1FUCeJ0CPKz344ENn4kBVkOyoTyxhRvC+QTzvw7rdVramIWLM5w4lrl6Z+CdxpmGfuF9a7y9gq1AUEXo3M6AfZ6O'"</definedName>
    <definedName name="_AMO_SingleValue_66611259_TaskState.44" hidden="1">"'J8HMfJH1hNZ0DT7/1d/s3L9Ugw/Q1iT+P4y/CA2DD8woHDRRRr3qDIlB0iQG6TQ0ew4N5Zh2dPQaFudiWenRX+hAsxMfayaPajvxQWfqgNY5AxqudU6z7sCzriExSDBwKWV4nOTw6Ec7NtTS4KAqeICrguGvGW7lZmtxSzccFPWDL7BK2/ZTVM5C69CFtsuDmWwYQSO6dF+uAd4+f9zee5vV8o65ZX4T0+LEtcuYLh0mv4L+c/DPoP/cO0z'"</definedName>
    <definedName name="_AMO_SingleValue_66611259_TaskState.45" hidden="1">"'uzVB3snUFTnqlBFvP5R6oQRoaajKnupyKO8sl5kZTYm7EpUPPMUPenmZIITOEKPjKP0+yhV97V3zF9UCZup+EZrY4mol5ew53+o+j1UZK9RY0bKGSYa3Av6xo2ZoSg0EXA6f8KzHEbcoQJ1dSiXyxaN11CqJeoBmKM/2BBXLULFCYF00IzZroRNmWNTESDdusySzVnRKmBGBNGfo1hlqtUSPFjlQ4/+AONouPj+66HH940kU5XRxwdbFG0U'"</definedName>
    <definedName name="_AMO_SingleValue_66611259_TaskState.46" hidden="1">"'Vy6PI6RWOQWF3C/0GQnGSzd/epWevEmzDptrzwq3ikX+wQh0OGkmjTu09gSStfWFiNZFSFEszOvC5n5pHDJrWYxjgDyD1JyKe5vOdcNqAk05kXTJ3BIQ29RkmV8RKa4YSGhD/HuP39aAfteYMBSHNOw5vSDl4m1QYhITAUa3/jrbZv0CkldCPDc6xer06aouyqSU2JR0tWTwSHI4o63h/VnhZ0vP9msYGeFPGL+8HHByUIrO3IHlWpg8BoX'"</definedName>
    <definedName name="_AMO_SingleValue_66611259_TaskState.47" hidden="1">"'T+ngZeQlqg7fWpDjX+iJDljZVLlIaXlz9PxVzlP4+4MRVn0QN3yZ5gYGneDRgrH8ZH2XU9wPiJ5R0JSzXjJ/qAi+LQbc9A9UF7KGY7QaVz2HJfMobprHe57AhFc21fBrI6NAem074Mtj1VgFDarD6RRQIfzBuHhvEGc0LGNd5Pgu2uc+f2Ms75r9CswHuThPWs6MpGBqKRO8OGBZJ3dw99+Bf36m7VumKJ6zmN8yZlKS8En87P6erH6sl1S'"</definedName>
    <definedName name="_AMO_SingleValue_66611259_TaskState.48" hidden="1">"'+1WVlqw9hdyFhtzsMXxhIXhXMgQPRkgckor3HzgX2p8U/LUoOGcQX5qGt4tdZCLOR+5vxA2CWieVfu6mboV71c3/whUFziCQ7Etf0FbYWHaLHUtmP8Aeu21PjbhFvOQrspnd/3K1/WMNzstu/tfTpEYCnf8q6R77Z2/712O33knwPCjzBvvcDf/2b5rVEx0zInpvYiBlCeAQzf967DNCCe4JKGWw/yLa/qFcK6X7UE90Lz16sWTzLLqvNyC'"</definedName>
    <definedName name="_AMO_SingleValue_66611259_TaskState.49" hidden="1">"'+tKt6053caLWSpDRKu6wXgy/vnl71nnKEpohuok8AOMi1zoLWcfurS9C+iuyhxtaVpDzKu+A5gaY83eEdG48umKfpDbsFK2YgevkQOkNQXsKd8eY/jdG1PbxJV85kdCWWQWl6EqMoT0d4R/3jG+tpStIND2mixdFP997aXyzXwBjiU5sR8ZU/KtlHpk8wYP8pXEqAABY+hl6cWcOJAyesuYbD+CDQxZjIQygjKaIStHFmmaOp3h+MHZE6Em'"</definedName>
    <definedName name="_AMO_SingleValue_66611259_TaskState.5" hidden="1">"'sUlClCZbwVkCj2MTm8lkERGlCeZ4Lwrs22ESqeawkNGkCeZ4KMWxcmX02jWo+KgNQmkwJ72Tbk3l/OqRRmcs5RfCkieT5JmM0H+m2M5/oY6og1fxREpo0gTwfBEAOhhaHQjUHlAInncsXeB+Y7uhPaaF9Xdn1RLCkiZPab7IZIVI952aTrRYhNQVeByWM/gk8BD3OqCs7nSRAaTJ5PgcoD3MJV1dzNAQoadJ43iWCN3duZ9RhVvMtaXjSRP'"</definedName>
    <definedName name="_AMO_SingleValue_66611259_TaskState.50" hidden="1">"'IoTR8JHOUpJK/jA+pnuIL9DGkKye6+G5jd6O2DuDqC9tLCItimUeTjYimU5+BiHOUpCq9Hx5W7gEsjvEiMc1WpUkkNXhdJ5qrGAg1KgN1DiV5Wtite7or25W3fXaz8X+Yp8WbTnI6CjotqRJK785K1IrlKSmTKtU+VX68kS59M3eYvKCkof6tFndOK2m2ilTjTT7skJq9wnylR7axxy51ZVwudZsdLnx28Bk8SB2ueZ/9Kg7csP8eeh1aL6'"</definedName>
    <definedName name="_AMO_SingleValue_66611259_TaskState.51" hidden="1">"'iJZAcDpDqRDbYNo+S+3feV3IGm1bl7OX/kdSJrqrbBHdQeSpnoJ7Fd8B5KW4w7Y0x1Ipd2BpKncAnv8dyBpKvfCfu13IGl5rog93YFUzh1ImqZw/+Kx3YGkaQpXMH6VdyBpMFl2ugNJJb0I76Rhp1KirvunA0UHPlBU550FjsdptnTvT2eL9j7kn+oWDo/4A8+LWiiyeiTyTn6iTs2nKXToKcQ7NYmGyD6NTyHjk21nft2PFj3O0IGn4q5R'"</definedName>
    <definedName name="_AMO_SingleValue_66611259_TaskState.52" hidden="1">"'L9IJ+pUSQNA/PrtVGHV/T44r76xlcAvFafIdevLxOt0Fg3Qamj2HhtLIHcpihKVwjY+zXgfHZFMdyN9Nrbeo6zjuMT4IXB3qCdy3UWcxtOMTZpxRX3f348OW1Xh/MEu7ymrUzrsKx/Wv/w8='"</definedName>
    <definedName name="_AMO_SingleValue_66611259_TaskState.6" hidden="1">"'I8i4HSV8DCMlK43bqab0nDkyaS510A0BsTxNQz2pZct67mWRLApMnjeZUAIkuAai4lAUyaPIE/GU7+fm3dMilU9igJeNJECnxKAJQ1WZSdSgKe9J4rz6vAGTgbDZ25MdKHYwqRDTXPkoYnTSTPuwCgjmmNWYPdUPMtSWjSBEp4lr6pMysYuo1cvoUEKU0qz7v0p4YzteaTGS1WbKi5FxKWNHE8/xICpAdhDTXnkgAmTR7PswQQWeuBhppfS'"</definedName>
    <definedName name="_AMO_SingleValue_66611259_TaskState.7" hidden="1">"'UKTJlCmKAEvLGkk5qtKCOFJEymzYoHbCWD1a0xHI9NwhtMJLeBp5Fu90GBLEy9TqmCOdSCTkek4bDfZyFe4QAEtTbrAH1koRUoNfRvKzigGJl1PI/BEAOK7qfWWHf42lZ1RGqQ0qQJ/FMJlDH1T2SUlAUqTyfNKMHCFXpjtk5pqPikDUJpMwXpnCuJDa9gHETaYt4ORfkmjVXnpQ4EqTbBgFaRfA+sCwA8Ht0x6lZdCWaDS5ErsEQ0n9rUF'"</definedName>
    <definedName name="_AMO_SingleValue_66611259_TaskState.8" hidden="1">"'LAp1q7WZa4OIBClNKt9/YYCMAKCp6r1IaNIE8n0XBqn3+5ZGo1DVXSXASZPI91AYpjF0bmkUqjolEpo0gfz9HgySFUY1VTd7EuCkKyf5uTYM8/+GMwqBLdVkGwFMmjx+tg1DnF1NJzQJtlSTbQlw0iRK7PDo/b9f2w61cKKVa4MnBihNpsT+zli3HWTH/kkjNNfmDglSmlSJnZ0ALmPXrJVrbycBU5pYCZ9DAGbZ9FYuz5MFLE22xPopgH5'"</definedName>
    <definedName name="_AMO_SingleValue_66611259_TaskState.9" hidden="1">"'pTa+p8z/XIioJVJpciZUUCZkp5lzrKApkacIlVlHmeDaa3rJiklau5VMCpjSxPH8VQWSJVs1fpcBJ18/z/FUEkxWXtNVcVhqeNJE8rxUBZUQmbTWvlQInTSLPa0UwWbFJW81ppeFJE8nzWRFQenTSVnNXSWjSBPI8VQSSFZ+01bxUGp40kTwPFQ+NORqw1nBtNedEgylNLM8vRYA56+O2mleigJQmVcInTfSLGd2st3N5ogieNJE8/zO70q'"</definedName>
    <definedName name="_AMO_SingleValue_727127476_TaskState" hidden="1">"'Partitions:46'"</definedName>
    <definedName name="_AMO_SingleValue_727127476_TaskState.0" hidden="1">"'7T1pc+PGsZ/9qvIfGKXKsVN+K4IHKNpRUhAIrhjzMghps1VbxaIk7Jo2RSgkaO9Wkv+eOXAMMCdAQBQhfhFFYtDHTE93T3fPzF///vlxVfvN3WyX3vryTHtTP6u563vvYbn+dHm28z/+v6af/f1vf/i/vzqL7a+18eLRvTyb7R4fF5svta8Xj08/OIu7lbs9q40Wv9xenrXAP8s1+Ec7qxnbR9DWmL2x3r6Bb2/fBC/iV76r3QZoW28A3jf'"</definedName>
    <definedName name="_AMO_SingleValue_727127476_TaskState.1" hidden="1">"'172rmbuXvNu7l2t35m8Xqu9p0d7da3v/ofnG8X9315Z3bvnA/3jfvus1WQ+venSHCZhMICRKPyA9o9Be+Ozd6C39xu9gA+pwvT+DnP4EGg9n48gx8nsO3U+1CSHUIyQDt+mc124IfsLFpPfq1AXyZj3gwvr3u2fPxzejKsiO0WoBWa4WIAbYEMvPyDBKxdX3TW+0e12e12zEFDVJ0Vnt7eXaz/nXt/b4OYJ1DwkgCNTmBPcOxGORpecjDsF'"</definedName>
    <definedName name="_AMO_SingleValue_727127476_TaskState.10" hidden="1">"'zDzJ43GpoWY2hawqFRGYuoa2jKzpmChp5Ek+0cTkUmP6JoH3amODpEz6dDSJglKhGYOWUqEfjgpESQpHYYktoRSipQHwqyqj233tCSeoM/ifebKqKQs7fzH7a0FxgEf1mhijoSIGsNZX2y83uzNzBksVmi+bGHPJkpDEDRbdwH0H/37nYLRNX95G2+vAGNdit/W24oJOgUZT8w6cVmr2qFMEaA294SqBq444IxInBfgjiGVI9iSElYe4xPx'"</definedName>
    <definedName name="_AMO_SingleValue_727127476_TaskState.11" hidden="1">"'n5j8VFoJwqrbiGQ8e7R3SzvYZxwsDbALPnNhQtCRndq6t3JAfq8/crlLGcHC6N0ImcBghqsP3rT5X3szYGBqV2/M/uxvWrBbSDm+uHy7Any8D1LNhTtMLQw8yRaJaazlRZDBMZ6sfqyXW5BL+PwF/qb4DJgrkkxxx2grFzyiMjJsyggwERHh7PgTpQgJqDItHxSUWifZToRYTYO78rTiQ654cV4gSE3AiB7/IIGVMCp1ZaMAAE5ezfvHcez'"</definedName>
    <definedName name="_AMO_SingleValue_727127476_TaskState.12" hidden="1">"'J+9EuXrwlOZIl3AUwtybHSkjRDRwary1RNMLPqZZ6cimRwi1fF5QgHHQhFRcD3o9SyRsQQOaH5mvSEAun6Nm+FU9ZCrcHQHfg943UBlIz0nsQje7vudCz6nwRcE1Nj5a47czeJs0vEOochZXldDlba1qurzdqIwubzerpcvbrWPX5aK4IHwP6YbpanGP8iU8PQ73kSFXd+OtXNPbrf3vYXXEdPHJvXpf+/qT/0Otnl3TM3Hn1PKioA6Ni6H'"</definedName>
    <definedName name="_AMO_SingleValue_727127476_TaskState.13" hidden="1">"'h9aRP/42A02/xSRK1b54mT1DhItcftkBpqe2bt7aBNk45xvBbBYORJO0QxiLdOXsYiv7AnjkF2okYHnts8XN64sqcyhjuAYzE0BDyhB7TLMn8ygjqM9mJjJpIVD9LRDNEMRS4MRDPTnLm0UvnIA2MZ+kfybYM5yxTY6zvv639R0IBzHCrQVRvGeCWoYYmVhFihqYh8lrh4avcKl8WQobwHfezL5IovR5K1EmkDiRSkTX9I0+0vs0nW3js8w'"</definedName>
    <definedName name="_AMO_SingleValue_727127476_TaskState.14" hidden="1">"'mXcF8w0nJPT9526cdUSiVNKzz+y6EhJ8eyIDcYODiIyWIyTUtkZVt6UOnnBNnZ65efmuV3OGL17cbbPc3pDogG6206q41ynOK+pAuyu6T/XEAtNkks6Auytk1rRKPVylrchkHNWdAVyttiCAkGgdv49cr/ARJ+u1jtgLO93Gyhq039WlvUL7/+187zfyByytA/336Af28N+wOMvX9g1Hl9gCVJnQZ+u3a+F3i6WAxB7+oFQb9Ng9YbrUJAU'"</definedName>
    <definedName name="_AMO_SingleValue_727127476_TaskState.15" hidden="1">"'2VrCHi7GLrZtW8IQ5fq93N6tM9qP12ejb21m1ZR59GMSv33lq3JZGmt6+WDizdgXLsLIMGM9DLcWk4uB5OrQfxyuO6Vr/AohM+bK2XwW2gaWnhAAgSCkRubzWL9ibP+1vUiO5xCeIhVNYPrPRbWY6vQdXUEjlO4bbGWoLpsVQ1fg0eCHGphbU7GpiHiK2hAcyZbXOMXi+OtjCW28OiPUBHY3u98rdcVTULwZjaVF6N6fn1HslmsspPlkwBm'"</definedName>
    <definedName name="_AMO_SingleValue_727127476_TaskState.16" hidden="1">"'oabr1Avr5CSqQ+i4NLNHruA6suQSUnCF5WOeUcF1ZEmmQME9c64po4KTZTPgzIeBeK6G6zRFky+Zz1BTcgS659dyCV6LVXOyhApELdZzrSK7OoXuELqO4vjYlZ2sKgopu+Iyts+p7WTlUYG2e8Z0dB51J0uZ4BXGFqcdeblbeESKdEmVOfbIQp0z8CiL4ydQMfTMRfErxwDZ4VaNEbd76BgiDV2kqpmMRXUh6DE9H7syVRNCLX8iEvol3UO'"</definedName>
    <definedName name="_AMO_SingleValue_727127476_TaskState.17" hidden="1">"'cjdxEK4qzC5lQpXE8lxolSnksw7yeD61bS8Ql0YhmMsxdfMOfXBqzKoIOxECjIquKSBH8rLVCBgzsTkZXk5mgs4hGdGc1nrezUgS/yDIk4dGDwTpSbMUumrLlcmYTlsaZz3wJzytMoKFN14XQRc4aCjiczSJYrIa9upC6xkdrr2SecSXsVYetgqMZxda/qXBa9S3VxXN101HYKFnaMK7w5BqprkKsI7OdovDmNFSyLF2Mh7ZUXWHQOk8w53'"</definedName>
    <definedName name="_AMO_SingleValue_727127476_TaskState.18" hidden="1">"'DWiuSzGuaqKw1bH6u56srC1gc1VxkVjCw9h4RSvKGqy3aDExOw9p+aIAZCPd3HhaYpzqmbZEk1AhGjjqmrHmrO3zlytUYQ+Sx6LSjGovpHWanx67EQPG5BjtIZ097Of9r5+NSQ1Kkzba2eKIYMDphQlL7EOTQklhLPodGIU1aSB9GgJ6eTaGD9GywGTZ1Eg35D+Jkn0cSn0Py7/l/MsvJBNPyTpOAxLB+AYGCzzDqGJmoR9E05B86cE2fe8'"</definedName>
    <definedName name="_AMO_SingleValue_727127476_TaskState.19" hidden="1">"'HuOqKeLVVuYsGxEIhM12n+sgqq9GFvo5jWjk4thkwSi0Wckd6M1+nCAXsBHHYC5ALoWQTNNPE/hu/MIB5i+s/j3wRo7Y9u4gWXXCZIsW8PfzKExm8HvDfz96j380sRf3lmDt9cO/KGFf+jb1k/waxt/hRfsWbaOv0wN2xlA58KyO8HrA3jSsmVf4K89awq/dYN3x8F3LaDLnEzfiytt0dmksVxEHVuPdETQrXTb/Ufz5d2uKBK9l3Wxg2jJ'"</definedName>
    <definedName name="_AMO_SingleValue_727127476_TaskState.2" hidden="1">"'SJa8iJG4xnN7YFPnsMEht5SCQhqhLalBM6m43nvcmAQWUzD5UROFUSWwokOoZzM2NQ2MpFYQBNlcC2nEBjOjdGk5uxw6CxnYdGAqAqmboSmX2LNWX0nDQiaKoEdhRUjnE1Zc+YTi6dE4JTJfFCTuKtNe5NONP6Ig+RBEBVMrsKQ937x83MmbDUdzfXYEfwlBW4gomZ2IO38ytjaIxNhli2cxmaJExlahXsjTWaDifvOTq9ncvsJEAq06pgf'"</definedName>
    <definedName name="_AMO_SingleValue_727127476_TaskState.20" hidden="1">"'93LuSBAQ+aKuSBD5ty/sloxzeiYGSLdp5wASwpsS3LkyhOj78M9gDT56k+HQsLX2mwaLkXMCDUuaeVKeQgLAy6HfskDf7guXITQcWcoOmzfEouHPgOU8PEQffFJ7L4jf+WM9HUf2Kzxtf+qIPNE3xA4rJISBZ7uEHsDUEDqxUqueOvBfayfPXg2rDyuxQYffj/NUbxS8W6fRJBfLBbhkeHMKFXdrB2V79gT/TSDCbVlbbt7YLjyH+QE7rHA'"</definedName>
    <definedName name="_AMO_SingleValue_727127476_TaskState.21" hidden="1">"'v3OZxES1FwcPJXc0DA5DwiTNtowm4H7n+z97DNjXImNrgY3CUtAdUS0Rwr/ghaFlg3DCExlljgKfp2Fq7IzusA7xVQByDGV9Dq4aQZtV44shdrAVMosc0l7IjPOBrZbA5IQhWPk5fFPpl8CZNU5bE2DhTosr2fp/e+yLewhY0h9JzzvCbJfFJUi7PNw1aqGjRW0m4DVvQ3Mr21wRvlsQtSbmQ2xbito2OCRKzyuFTttumRCbVOGwjDvVYes'"</definedName>
    <definedName name="_AMO_SingleValue_727127476_TaskState.22" hidden="1">"'X6NW5D8yorfYveLVWGlXStjrjuxFIs5jpuQ3EtLYuL3i1VlpW47iCuLwJpFrPM5VeWgSuVWVVOLxCnXWRLF59FphQ8pXmU5eLAW2UZ0oBaIXdd7Ckgdwh4SyL2lgxH4ULmDoG3ymJvqeImBJ4QPmYOll+IFBJ6TvMoc4bQe2UpoohmMZ/YH9Ia2OV7WEqcPtSA5lTmGuEXS3P8IrLFvGIvSUNu0ni03ApvAUPPaU5lLhJ6ryxHMKJZzCf2j'"</definedName>
    <definedName name="_AMO_SingleValue_727127476_TaskState.23" hidden="1">"'zTkIIHlmTiczuBR5hiBt0riMKRWzB/2iDTkEs38h577m2g1hhvQXMrcIvxiSYwSZIt5bYff5aUPkpMbgtAa/J+MsrFinUcVZOu2T0G2AoJsUdKqwCBbV6eDbF39kEE27mEyLz/GthfpryHE1pXZrUqE2Loyu3XEIbaudOfakYfY9LpsqV6lEJtelx4fXokQm16XLdarE2LT67KVexVDbHpdtpavVohNr8tW9McfYtPrsrX8UYfY9LrMHTr+'"</definedName>
    <definedName name="_AMO_SingleValue_727127476_TaskState.24" hidden="1">"'EJtelzlDVQmx6XWZa1SVEJuuyVyk4w+x6ZrMMapCiE3XZG7Rqwmx3R5vfE1vNE/xtQLia53i42t6o0XF1/TgXMqDBalYxykfQ3AtL92vILKmN2SrgSpE1vSGdD1wtJE1vSE9TPjYI2sN6VKgSpG1hmw5UJHIWlO6Fbg6kbWmbFFQychaU3pWbrUia03prY3HH1lrSsvAjzqy1pSWOx1/ZK0prQWvSmStKY2TViWy1pS5SBWIrDVljlElIms'"</definedName>
    <definedName name="_AMO_SingleValue_727127476_TaskState.25" hidden="1">"'tmVv0SiJrjD2vRxVba59q14qIrRV9nxu+p4uOrbUPWrvGu0/s5UfX9qH8NcTXpBcoVyK+Jr1T+Yjja+3KV67pr6pyTX8llWv6K6pc019l5Zr+yirX9FdQuaZXu3JNevNlBeJr0jswKxNf019N5VrnFVSuSS9trER8TXqB4yuJr/GOfDuqIFtXOwXZ9g+yNbUSgmxd+hQ2vXvQU9jYEv8hJPalR9r2Jv81hNu6r+EsNr1b3bPY9G7Vz2LTu6'"</definedName>
    <definedName name="_AMO_SingleValue_727127476_TaskState.26" hidden="1">"'/pLDZdunW7IuE26ebtCoXbpJu5qxhu60g3eFcr3NaRbvE+/nBbR7q9+6jDbR3pju7jD7d1pPu3qxJu60h3blcl3NaR7t8+/nBbR7qJuwrhto50G3eFw23h/7gJXMwnACnd8xLf4ENfMtQN+KAuGTJmKxwkm5roczKb3uIgWfr2IWO1CnwLjIS6eyj6nX/7UHTDUPXvH7oIerzE+4feW4Y9H03GkLP0pS4XjRh/cm6Ibh8iIZZ2nwuJhIM7d'"</definedName>
    <definedName name="_AMO_SingleValue_727127476_TaskState.27" hidden="1">"'ZmIXuxdIiSmMIaNZE8xim2uFtstEt+iw9gJKsIh1ROB7E6rW6FAtqAr51SHFB3LLvpGEcTM0P2NvEa0kxy8dpWyEOHtkG833u5pTnKvHBcuaiQbxY7kzNv4V1+orESnLc0IohfLuIoUWt6J3bOAwZzB/2EQ2UIfhmkP+/gmVsE1zCFLe4Tsb4KEhO8+FBi6h1pdMBToMeUrtqXBe8TuHL5dksPYMxwjU/y+n+g8NrdxG5pl2eI1YDkCURLf'"</definedName>
    <definedName name="_AMO_SingleValue_727127476_TaskState.28" hidden="1">"'/Yk9MhzH6mUK7UNa3PXDcv1JNNZxI5p96ekDwYhHMMriH/qdUtaJ+H962rB5J1vRzMsWuQHzBJBSU1c34wxS0FRfMKmscyabBzdeIzejLpKtkdF7JWtmgSqGty7PA9qVdfBVWgWH6t5BSNC/GF/f7IG1S8+amda4Nxi/TXWGw+4NZ7Nz8/dIDL7PBt9frLZ7wEcScsUUENEtojAmA6b/7WK1c7cMQZFuQCDfL0NgZFKSYqAEaXGQtIwGs5m'"</definedName>
    <definedName name="_AMO_SingleValue_727127476_TaskState.29" hidden="1">"'CqCT7ozSRSaIpT3REd7tan+9Xu+3yN5chNrJEVvTuIUSGIDynuIgExfqnObyZDW7Td61TohL3QWliEqMoT0REt+pON+7QWzz0H31aRnSE7uHy7Aktib6/99b+YrkGmvAJjtL3Ee21/9ToJpMn6Kh/Hy4hgOcKm6EXp/Zg7MDpaq3hKD7Ism0RjYeQRbKHShDGqW0NJ0avP3Jk0kh0Q2niSOAoTx7bImu3W/nL1eKOCDrE8ihLy8YvH8TOEa'"</definedName>
    <definedName name="_AMO_SingleValue_727127476_TaskState.3" hidden="1">"'mZAqubOhEFnLtsTgVOmUcHy2NbVYDjk+hntXPYnBVSZXgUzNIWdYNk2a1a1c5kiEqIypQr2COhlZOZYkyqXPSIAKtOpYJCmYJbOzUmPRWcum0QAVKZTwS6ZN7ZtjR2BqsplnyiwyjQrGKpgynLlIJexSgFVplfBYgUT92bG1AW5jFYCpLJvr2C3etbIAB0xtBzH4q1D9FzWiwVZmXIFGzaD8gYG0JwMh5bpDCZjhl+t57JlTNDKtCvYNNua'"</definedName>
    <definedName name="_AMO_SingleValue_727127476_TaskState.30" hidden="1">"'SX5hKNhn2pgYt7oTzrFuMoT050gZxcuwu4KMKrwzg+dZGMT+mNZHxqJBGgBNQ9ZOhlRbjiZS5UOihyQUkwAA8Yn/nuYuX/PE/1rmlO0Vu9y7PvADicWlEW8Rh8gtGfLs/G3hpY+Nk7HPhJxePFyabSclIiVxzlYhafUCaHSkp1w5MVy0xKhdhFWamwDScthR810mmoZjIN1SLTUG0qDaUn01CdRBrqIpWG6haVhYKntmbOQkVvJOdZ+CsdY'"</definedName>
    <definedName name="_AMO_SingleValue_727127476_TaskState.31" hidden="1">"'j0XC4jI4Sa7lBYQbtYyFoDx7tHdLO+xEISQKCmIH/ClIB7ZyicnG3mSk0WLhcjJjrswLRStOldrcIQCw6FEIvyZLxDhGFZeHJovQUuIfFz4ku39zpIGrooowHYglCIJQQ2qZzWap9qFo6pdAGLIrVwIdxah7KxSvULwhnw6pusUusmlRLNVoVQ3p/vmqa4oOq/d0gmY5eW1m2FNSXqp3EuNAOoGRMucSLcdINMNV2V1xqpMJeEdCvhxpLqb'"</definedName>
    <definedName name="_AMO_SingleValue_727127476_TaskState.32" hidden="1">"'bf5eAt6g4F6YR+iOM+EtOKhSwngS8SHT3v2N+y8R9/AxzTg/1SBjPER3vKluwaGWEubTyKuS8IZcXhPeb1SN1NJyaW2Umy1DcWdWz4irXPrZSFSTFKOdDYUKFYNfoNLi14YJhiGQ3STuIiXXSFYEKKruvct1WvwCLXlvpLAXZL4s9Z7Qss/g7BUJ8TxuZZ7HAcSDz2JZqYLKXEZZ0Qe3wJk8WMcQOavQoAUtt/wyM+4gBFJLYi1oHxVZoKE'"</definedName>
    <definedName name="_AMO_SingleValue_727127476_TaskState.33" hidden="1">"'4c8neFBQ5MHnnV5nJeCexFqS9ypikolA0ytANYYYOu4+M0qFWJ/tEhVDLmKa8yRlnVpO8KEzNqxSCMH2aLdGUPYMkSluiiFYQNKGifxo3FlzEdqYAq3A/U9CmejHA1iFjwufEyTYCvxg1Ms04bBIFMKNgEm6xf+CEFAw0xiFKLYqZhqEa05wyeMzi8DNFjYO1kwmryElhbOWj0MFDtDKgE6lb0f5AGm8jE15RaomVHKbxZRtMUe5CmHGmEW'"</definedName>
    <definedName name="_AMO_SingleValue_727127476_TaskState.34" hidden="1">"'cbT5HmZOU/0/ha9WwD2snKKB9xthG9UGQ0kTQksGUbz25WNnlos42mpqqByFxYjE3LNpZaZhXEQZttJDVlHZS0+gTCjJo2uxbiYs44nhI9FLpszuJu5M3x3zoDbaObDa1IHSEs5m7re4+mRywCYmxRNlgRm0gH9Tfg43dv8+v8yv3obVzoc3LQZtR8mkgVsdBee7ut+6vrPoFVC4+Ei2wkiJRSTILx0Xc3IsYzjq5IOWF2gVzdg3HewbMEa'"</definedName>
    <definedName name="_AMO_SingleValue_727127476_TaskState.35" hidden="1">"'YTtej0TwoYwm7smkWH0M/dxee+tPMYMame0Nw2RjkIdK+M1m3JqSJRTkMVFESv3gTVZ2/V2NowS7RRi9HY+G102mW1kUknzuT9nYe10MnargoOEkNGoGln7U8ElirU9G2cnoy/fkLhF4RjyurN9kXFGSrwhpWQ1c1ybGTtb4ijxCOF1xIWiNJ+HCzvZ4tBZ+isi4toIE+th3IBstf8iERXy1tI4m5Gil+1gRW+SCq2AuBGCSdKaIsH9qEDE'"</definedName>
    <definedName name="_AMO_SingleValue_727127476_TaskState.36" hidden="1">"'x8VulbXq4hwBYpswYT7Y89ceqcvj/pOFJwNCQxBk782NFTAWa8COcX/vbrc/ul+K6tAgOzxxxhPH4kgqlgmZtE52fi/mO4xytROyCtsUUwdCJF8b7cichM5fb8YKv89QDHG0gAfIgW6fTWzHcR+fkOCHMEc44GaPOc97M+fyDLDxtPPhM2+z2HzJEyUBFpHFgB5uwUIbp0Cjh61k2sEunanuXYjSDJD9nwFLkJiz2lMUpJ7c/TJNnM88WPc'"</definedName>
    <definedName name="_AMO_SingleValue_727127476_TaskState.37" hidden="1">"'+GPf+8jc3qscAbWqeg0+n5LULegSH9s8RNRyJ5AzVkDlijnGV2HYQlJUZw2E0cqj+5iYcQtELxFBO3c12uUUDzJwBsJNl8g96gBZ/PSH+oMn+0k/2clqAmpEtTnUr2ZGgawfgC3bq11tYbYx6NwY8X27n4xuiU1FXDdZPO5/TQYAzRLE9cuCnPapBcgBiGN8XHEbkbBbrLfZ+DXHLBxjxPieANxjAw3pBEdiwTQzwPCQbdifWcwM4tWA42e'"</definedName>
    <definedName name="_AMO_SingleValue_727127476_TaskState.38" hidden="1">"'G9zopC83AJRhP7cNfvTJy0nGroAyfAcbIGK4SgDNF5PwVaejKCFaIsvfAiChLtyRp8/5u/2bnwTHb05Q/oPHni90H8IFQFPlCocNBkIfpzZ0AMkqYwSKeh2XNoGLXMUXEyrO/FfWVE/6EyYicuJiaLmZ24vJg5oA3BgIYrvNOsO/CsayoMEvRhShkeJzk8RmXHhlldHBQW93FhMfyY4s3DMy3eRIx9oV7wAIv0bPYUVcawNoWi5Hswk00z2'"</definedName>
    <definedName name="_AMO_SingleValue_727127476_TaskState.39" hidden="1">"'Pqc3grax8n4x+29t1kt77gJ+NuYFicuf8Z0GTDIFux4hv8GO57fYXJvB4ZDVyk46fUS3Oyce6D6aWhoW3PWRVW8lzkxN1oKcyOuQnqOGfLjaYYUMkOI2rH884SuIdu7eCwuLqKKiBKS2RZIJubtOczpT5WVRkYpGFRsoZBhqcAfdrRaTXWDye4GQS1ZYoh1xhAnV1KJKLls3XVyol6gGorzG4EGcrJpoDA4mug0e2wQVWD22ExsFbbH09SB'"</definedName>
    <definedName name="_AMO_SingleValue_727127476_TaskState.4" hidden="1">"'2gOAgy0iei7DloSpTK2SdcOQOdKR07iRMJWpVbBtvQkAi4AzaM1l20iIypQq2LaRMYNTg2019FzWLQFSmVYF+0YABouREYvgXGaOhqtMtYK1C6C/tSc3UwbFuUxdEqYytQp2joTM6+Rcto4BWJluBXuH1ikc5ZDL2hEAlcNDCrbOAsp8PhgzljydXBYuhqdMpYJd60/s0dx5P2X0ZieXNSMAKtOpYMN6Y0akrZPLdCFQyrSJLJZtmdZg6nB'"</definedName>
    <definedName name="_AMO_SingleValue_727127476_TaskState.40" hidden="1">"'CDAkAEvU0McISrXG9BQ7Su78g9vfLD49uuty7OFJFtVksS+UxTpDFsmhy2sUzX5idQl/gyAFIWfv7pdmpxkFwJLnwKAn8Ti/2AEOBwyF0PCteep1iudRD53D/qPn3YVg3pGDprSUxjgDyF1FyKeZvOdMNmFPpuMumDpTQBp6jREoE4Uzw+kMCX+OcftHZQfteV0BSHNOtZuSDlEcdQYcQqAo1v7GW23foN1O6ADA51i7Xp8kJbOhJiUlHi1'"</definedName>
    <definedName name="_AMO_SingleValue_727127476_TaskState.41" hidden="1">"'VOZFstCjodIBOh4BZQP3C7WIDDSliF58/Fu+5iJFGRwXEuBOwOCelzVnQFfpKdhhaKpkm3puSnK8qYfKQ0vJn6ehVztL4cIei9HkgbvmjSxyJu0UjhX34SPpuxjgWkTySLylmokB/UG58ysQcNP8pCjfDETqNy57jQu3PuzFgzhN0wc3sOpjVsTIgTfZ9kO5YBUphs/pIKgW0z68f7vPrx8GcmfluHDy7wVHfzzjiu0YfgfIg9wHak6GFFE'"</definedName>
    <definedName name="_AMO_SingleValue_727127476_TaskState.42" hidden="1">"'QttRkQDyRvGyB++hpOibsIqyafc0tgcqKyou/J0KyxXqy+bJfMo65Ki9Oe/O1C/W3+GL4s//uireZ/BwMkd0jlmQfh1XMn+T4O+RZdeveyBLzgBab8grxmt16hUwPD1cThL8iLLoAt+SDBruzGgdMFeYoFCUhf5T81sKt2U2GFLshrdhXvBKzmBXnwOH21Ea/gBXlN6d6qV39BXlOwfap+uiDvdEFeLCiymxRPF+SdLshjiI3sXsXTBXmv/'"</definedName>
    <definedName name="_AMO_SingleValue_727127476_TaskState.43" hidden="1">"'YI8dKPL6YK80wV5L+SCvFadf9h0/XRB3umCPOqCPHRg2umCvFd8QV4yYq9Smn2q8zqSuHwyXJu/gKSYmG18RGJR6SVWPTN7Y0ti7koTS4nSZk1Y28y7heg0OV765BCd5aSwh+ZZElbx5YDlpjnQeaKn+5JeZOYDHrqadVAqcV9Sq/5K70uCl0DmZfzo70tqaaf7khhKm3VfEjog+XRfUmHaeb/7klra6b4ksjdO9yXJElTxPG6d7kt6Ifcl'"</definedName>
    <definedName name="_AMO_SingleValue_727127476_TaskState.44" hidden="1">"'tbTXe19SSzvdlyS8Lwmdl3+6LylLQBFeYcOPnkTH9p+2DB14y1BDtNc3Hqfp0r0/7R7aexN/6jBwuIUfmF10QCLvBETR3k50GvNpCh16Con2RaIhmp3Gp5DxoY8sv+lF6x1n4MB9bzfopNEx+kh1QHBEPJ0cjA54T46raDdlcBXCafIdevKJzrELBuk0NHsODeNgdtgXQ9wLN3jD6k2wETZ1vvi7if0jOlMcnyDeD0wdOvG3N0PnhqEkTxh'"</definedName>
    <definedName name="_AMO_SingleValue_727127476_TaskState.45" hidden="1">"'nRoe1u58etrwD9vvTtKk8jw7rPofj+rf/AQ=='"</definedName>
    <definedName name="_AMO_SingleValue_727127476_TaskState.5" hidden="1">"'jWJ1sxioNTplGkZ0KfDnTtnoDZwZgs+jMZqhYIJVpFVmqK6PXs64cAjKnX7NZKx5YZZpFFsu2biWdm81SUfCUqRRZqIlzDe2ekM5s9okBUZlSBes0Nd6PoF/MC2F3cpmmNFRliiV2qWc5c/ufwK9gi2tms5SEp5wRkFglCLU3YXTmRWaDFIFSpk3BFiFD/N4ygAsBfOBrBp25LBIFVplmBbskJDeXecpFqcK6CsJl0JhrPYVhKVOnsI7idW'"</definedName>
    <definedName name="_AMO_SingleValue_727127476_TaskState.6" hidden="1">"'GuJZRi752nMsB8InHD6cZ7itPJjZDGRDoZtaFSyU7WVPLVF9tbuTNv48+n7uajt3mE/0e4mwHulgbU4LQRQp75G9vd1sCDng0T8/YIplxrP16eQbJ67vZ+zgEM354uNo9J0s21H6fLzzF09C8gGr0BoCaIN80rgNw0UTe4G//LleeteDhrAzNVJAD/zno/BgghjKsE+FvUk9nz3rOfvd+Hizt3FY9eK+rBbtiDMVYxT5Mnf+mth8utPycBK'"</definedName>
    <definedName name="_AMO_SingleValue_727127476_TaskState.7" hidden="1">"'3AzGabZebvy7hYrRDoAuw0/E80SAgRrLGbuCondaPE5+Be+N6jDgScAsvsiaBD2Qzvsh0Y4zgB/4rUZxI6kC8DzxrsVwOiHowAao89BHZGgQRKCDuGTkBqKmASNTYIUuYaQNyByiEGEGz+nUTdyom6EX7fJf/Bwsxe5IkkFEwOooiUqk7n6Qotro7mPuKahH7vMtoqSWWgCJpsHdyOgIm5DE9IuRnIlgstArD+f3Ip8DChZqG+M7b27hiVk'"</definedName>
    <definedName name="_AMO_SingleValue_727127476_TaskState.8" hidden="1">"'tK1qdLKKLrIeLNCFWg6Rd+Is7kZexIoesXKhzAOCMA/gUHQnyuIImOCH3Qr4Ewlz7Mycy7Ov//S59wP4Y/zw1Vfnf6nZk3c15Hk8umu/9pdz8jHlUNbIp4vVqnZZ+7Pj+YvVn2u171KAzcnwZjTmwv6GUTVQ+0sN8FOjwwPRg1vGr9RCMvidvWoPHn6bp+gI9fLMf4z9qE44oE1NeUBN78HtbxafYKfMCZBqY2v2E34s/A0CE/ie3t0vMOc'"</definedName>
    <definedName name="_AMO_SingleValue_727127476_TaskState.9" hidden="1">"'YUHwRKDdMN3wwcgDbKODGcgEHvaQGiJ/PpmbKSey5H8GPi6zeIAmSjTT0F5EwTe5+ce+h174CH8Ay7e8sgx5qNRtRF3WjQQ2Nugm7OL18+MoxroZW7d/1/9b+rf33q69+iMUbd4BJc98IrdYIjTUUhbPaE3oEBAhwNr08sz3P/0AsBj7guY+U9N0vNQ/wwG0UCEm95g3WfrNBdHdkrADmAG3UxxRe08TwzN3W9x5Rcy56RtsQpYYtgoknGu'"</definedName>
    <definedName name="_AMO_SingleValue_979116328_TaskState" hidden="1">"'Partitions:44'"</definedName>
    <definedName name="_AMO_SingleValue_979116328_TaskState.0" hidden="1">"'7T1pb+PIsZ/3Ae8/MA6w2V3ssyVRl3fiBDRF2croikh7MsAAgmxzZjUri45Ezc4gm//++iLZJPsiRUq2rC+WbZF1dXVVdXV19V///vVxoX1xV+u5t7w4qZ5WTjR3ee89zJefLk42/sf/qzZP/v63//2fvzqz9W/acPboXpzYm8fH2eqb9v3s8emNM7tbuOsTbTD7fHtxUge/zJfgl+qJZqwfwbOGfWpdncK316fkRfzKz9otQVs/BXhPKz9'"</definedName>
    <definedName name="_AMO_SingleValue_979116328_TaskState.1" hidden="1">"'r5mbhb1buxdLd+KvZ4mdtvLlbzO/fut8c7zd3eXHnNtrux3v97lyv16rndyeIMHsEIUHiEfmERn/mu1OjM/Nnt7MVoM/59gT+/WfwQM8eXpyAzzP4duK5AFIFQjLAc90TbWLBD/iwaT36Wg++zEc8sUyrN3amvU6Is0pwVusBVoAqhsm8OIEUrF3f9Babx+WJdjuMg4K0nGhXFyc3y9+W3u9LAugMkkSTVlUgrWM4FoO4ai7iMDBV8moK5B'"</definedName>
    <definedName name="_AMO_SingleValue_979116328_TaskState.10" hidden="1">"'YQyHDz6K7m9zAL2FsaYJZ8ceFyLy3OWkVdnBygu5Url7OcAhbm4ETBAgTVW370xvP7WpTnBV9fvzO7kb+q16qQ/4eLkyfIwy8s3VD0w9DDTONolZjOVloFERjL2eLber4GUsbJLfQzxiVhrpZijjtAWbnkEZGTZ9Fyn4kunayq6eGKX5Fp+aRKod3JdKKSaBzeladTOqGGl9oFJtQogOzxIw+k0kmk0oA/AhTk7GLeOks3Gb0T7SOBb9McN'"</definedName>
    <definedName name="_AMO_SingleValue_979116328_TaskState.11" hidden="1">"'SQcBTC3ZkfKCJXrG8P9KcH0orfCIlaasukRQC2fF5Q+7OmQiutep2OJlI08kOZHFitSkMvnSA/+VE+ICqtE4Xsw+gYmA9k5iV9oZ7f3XOg5Db4oucbGx7D4GaLNNLx9mHIWVwdhy0ktyAHZclI1cgi2nJSUHIwtJyUoL9iWi/KC8D1kG8aL2T3aDeHZcb1OQt2Vt3BNb7P0f4G1D+PZJ/fyvfb9J/+Npr4XEVp6Ju6cVl6U1EnjSlt4vRGP'"</definedName>
    <definedName name="_AMO_SingleValue_979116328_TaskState.12" hidden="1">"'6X8QcPojPmWr/fA0eoIGF4X+8Am0/7M+vZoYqDjbMfo/KjiMOGn7cBZJ4WzhKLq9ie0U6CcieOyxxd+nJ64sqIzg7sFJ9A0hT+jrNEuyuDKEuiM/kdESiSpjqWyGKIeit4PZSc+89NKZbPLiWfon+llGcJbpYWzvf9T+kFAA96/VIKo/SXDLUEMXqwgxw6MBcq3w9FVuky9LIUP4jvvVF2rUeaBRR5Xak0qF3vRPPNX6MZ9u4bHPp1zC01L'"</definedName>
    <definedName name="_AMO_SingleValue_979116328_TaskState.13" hidden="1">"'Iyj09eeu5H1Ep07R6pfD8L4eGnBzLktxg4OAgxkvFYLWCTXNJ6vgcsjt7/fy3ZvkCR6xerbzN0zQtgHCwrpK72miPUyzLdLn1OR0/F1BpTRMLZEFXrlVr4WjpWUvXMKgpC7pC8VoEIcYgCBu/X/hvIOG3s8UGBNvz1RqG2qn/arPKxff/3nj+G2pPGcbn6w/w560x+QBz7x/i5VcfYDVSo4Jf1M4CyGdphCfaPy9Oht7STc6Ss3BQE79dsS'"</definedName>
    <definedName name="_AMO_SingleValue_979116328_TaskState.14" hidden="1">"'eTbGflev7g4gL/a3cGhMjY4YTtQOgVSXxBgl8Oll7yRUYK4W636xj8FroTKjzzCIFg5MZqNVt+4iwB640iBZ5CuI+FHYPrLdZ2Q6vQpV0IjlMZbLFWQXXZwg6+Bk8Z7mttZ46GpiHiizyQ5ky2vsMvFsdbGas84ZnewBBMvN/5Vq8tmoTgzWwmL0K1e3tHs1mssZNtaQDMYkt3XpiQ46j2YeOSzL5wA9eQSR0ZuMK2BHZo4BqyfQ5i4Ha83'"</definedName>
    <definedName name="_AMO_SingleValue_979116328_TaskState.15" hidden="1">"'ZHRwMkS6nDmw1ww18I1aqLJF0+pqxk5Ct3urVyM12LNnCynD1EL7VxDL1LUCXT7sHUpjl+6sZMV5iBjV9ym4S6tnaxCh1i7He6I5jF3sqw9XmGs8c4Xb/sQdreSLqkyp79YqHPmvmSp5Bgqhp1pFb9yJMj2t2oMud3CxlA7oUWamtFQVJqAvk7Px7bM1ARQy5+IlH1JSohzUph6Ks3ZuYSzJI5dmVGqmsQyzOtp37q1RFxSD6WYbAbp8x/4'"</definedName>
    <definedName name="_AMO_SingleValue_979116328_TaskState.16" hidden="1">"'k6vK3JhPJ2KgU5FtzCcI3mm5itHvg1X+4HJkC4RFPZQWVnW3wkoQ/CwrYYQ9hMg6UuzFmjXZcjmzC0vizOe+hG2HYmjSrqspDJGzpgL257MoFg/DXzWlofFL9VdNWWR8EP6qyTbB4Yxi299EOu3wPVVrV2J6ET5Ktm0YFRlynVRbIdeR2U+l8OZ0VLJduggPw1MJk9Z5kjn781Y0n4fhrlrStPVLdVctWdp6r+4qo4GRbc8hpRSf6Wmxw+D'"</definedName>
    <definedName name="_AMO_SingleValue_979116328_TaskState.17" hidden="1">"'YBNT+0AQ5kNS324TQaYpz2ibZphqFiFFK01JPNecXjtysUUTuxK6ReqCUfJSNGr8kCMHjFuSEwybaj/E2/tPGx40rko1P2kHlJ67HIz0OFLUv1gqFxlJiK5Sq3uL0QkHfHJuhwGYosIwu2QwlLK1jNkOJGqH8p/JfzLJyLxR+MyPYCeQDUAzsllmdUMIniGzK6XlyRrVd4UuOqqOLTFuwYVkLVSZ8aPuxItV6EbawcWnYfh4+EkM0+Ir0br'"</definedName>
    <definedName name="_AMO_SingleValue_979116328_TaskState.18" hidden="1">"'BEHw6wC/i0PZgLQLQImmnieQrfnYY4wPS1o//3ljgYW0cPWJMKRZI1qeK/zL5h2/DvGv778j38Q8d/vLN6V9cO/Ecd/6M7sf4J/2zgP2F/a2vSxH+MjYnTg8GFNWmR13uwrbg1aeM/O9YY/nVO3h2Sv6uELnM0fi8u9kTNLyO9CAVbCW0EEWv62QJGc7+3xJ2leSLI1kkzCwlgYGBh7UOkXfijtwQfnVG/b0yqjdMai+yzgI41wZIq46X+z'"</definedName>
    <definedName name="_AMO_SingleValue_979116328_TaskState.19" hidden="1">"'0Q3HoYqGHRkHjsiZ3JK1ekj7olzmsNJPDaEfkg6MRNNoWGXMLqDX1CldRBl3nw5ThPSKLjmu1ajm68VYFVxnXNq6dwgNUWTEf4ZQ4SfZRVun05c2KvzAfsceKJi9TgLo0nw5ehO88AAxNyaajE2YXzg+r96D+vE+GJCyUfvpZFNCJYo3lYLf/BkgQv+ABonOADfJhfFDWktF3irgAUIc2GM3H1As2oiYODOlgIm0ddpLmXH2eFrZbA5oghW'"</definedName>
    <definedName name="_AMO_SingleValue_979116328_TaskState.2" hidden="1">"'mD0c3QYRBYy0VgAE6VRF2BRPPaMt8ORwwa9Vw0hvBUiayraODQvplYE7Ym1vNpIgVSldSGAqm2PZx2Rj0GnY1cdIbwVIlsKsnzdtQzLd70aeaUKA1UldyWArmXhmNeT4c3g0trwiC3lYvcOFBVctvq0mVQ2t5GsOpEnitazqk5scAHa1Kd57agEVBlQ6/ihMaTkWnZ9oihAI18voiCqEypik8yR/3+tNs3rhiU5nNMFERlSlXc03vLmEwHo'"</definedName>
    <definedName name="_AMO_SingleValue_979116328_TaskState.20" hidden="1">"'brQsytkweJMdbR+WxNgwU4YZrH7H976It+CJNIeyHRTyZkl80pTLE8W9Oqo28hYSboMn0txK643wmyVxS1Mu5LaOuG2gFhNiVjl8StsFlcekGocNxGEz0l6xfY2eSfMqOxIQvluqDivZ2ibiuhVpsZjr6Jk017JKnfDdUnVZiesW4rpNtFnMMpdfWf1OqcyqctpGnJ4jXzr7KnKl4NsUj01Z8hK8VZYjJdQKuTvHkQIKh0C0JGJvzggUmrJ'"</definedName>
    <definedName name="_AMO_SingleValue_979116328_TaskState.21" hidden="1">"'wCLxVFntzlTCBREK4RRHcNxUZJPR9mkdZMITeK8sQhTSL+cTxULWGQ76HuSToQw+kOZWFRvjF0gK/kGwxrzhKqqIwaTiYr4X3w6Dv05xKi0zge2UFgiHNYj5xfFRFARJYmYnzYAweZYEReKskDgNqxfzhiKiKQiLbf+i4X0SrMfxAmktZWIRfLIlRimwxr43gb/mepeTINcml0b/jR+AiPgZIpeU/le5NZ6SDJoapjLRhL3BSbGyiz5E9xn'"</definedName>
    <definedName name="_AMO_SingleValue_979116328_TaskState.22" hidden="1">"'2EU6lqY7EgsQVGkkpUh//np6rDdPThJ6upWzBLS1Y/lzvjBaQ+i2uF82fXaSw8MSWy7O1TbnadAGdwwGEsAbrJB50rcU+jCpL3aBIqpu/NxWy9RvO46Px9jIpAYZrxDP559YAy+AJRTlMCKTqJXy84iY+Y6btf6OKbVmLw9AMavKCmAjfaoblXTpAXNZKtYkcSXvHGuOywcS6LuvGLZRTwwBBkNOlYIHKw4e8wm26hD8Oc9Lu4fkly1SLzh'"</definedName>
    <definedName name="_AMO_SingleValue_979116328_TaskState.23" hidden="1">"'kX1vYsbsiPjuw8F7mGEbfbZQxG79SIMms9lSwPM7rSg6y1YkXPHcIxMGxndmPA4TTHDZ9IsS9cJmOUQREl8d0eTgeE4VifTHgekhVyWKBhrN3VZY8S+LKMajHgIoyz+YQAuZZ3aCElOGzbv9FNp5mWJVcI8BaTUPbybYQYtyNP8WCCoeBs7PRSRLBeL3ivZMgtMMWq9QGjf6qYbhMNBSNCvGF/X7IBFXMeyTWvY6Q2vEsJw2NJwVhu3iEuv'"</definedName>
    <definedName name="_AMO_SingleValue_979116328_TaskState.24" hidden="1">"'umzw3dlivQV8pCGXTAURHbeAySkw/VF/uHQXj2ZFmtCm3y9DYWRakmCgBG1xkLYMeratoCpxeZSmMnE05amO6CSL9fV+sVnPv7gMtZFtFITv7kNlKMJzqotIUax/mf0bu3ebrFBOqUokg9LUJEJRnoqIz1q4fW/20KWu5Ix0JLxMCy2Jfrn3lv5svgSWEJeqh7Rrf2jpR8gpuWAJASJXLWzaPOkNHThd8W2FD7Jtx5DGfegiLaESlHE8sfo'"</definedName>
    <definedName name="_AMO_SingleValue_979116328_TaskState.25" hidden="1">"'jo9MdODJtpMRQmjpSOMrTR9EBl8Fm4c8XsRM/kT5Kt8PCl/fi5yjSSwuJBv3k1T9pBxdJoTzvFuEoT09EJ2pgpy/gXvHqMMpPJe7mrdTj+amBRIFiUAu/P3VfGa5omQuNDspccM5P2b47W/i/ThPSNc0xeqtzcfIzAIf3mLY9WRWep7LfWYw7LxUbHatvztGpc0aS/sVlzpu1Q2pxvtfMebNKwdxJ5rxZqx/Q4D2fzHl4aKvczHlTeu3lMX'"</definedName>
    <definedName name="_AMO_SingleValue_979116328_TaskState.26" hidden="1">"'O+k8x5U3pp58FlzpvSez0POnPerCkmjw8xc96sydLCrz5z3pTey3nMnB8z50hR5LXSx8z5MXOeUhtZ+fkxc/7qM+e6fsycHzPnzydzrssKvY6Z82PmPJafCq6hPmbOj5lzxWMtolA86j3HONfSCpJ2ZZ5rCbCLDrYEz3BOtuCvasmTLHr8JEudPsnSSJ1kacZPsrRiJ1naiZMs50UdZKkFIs5ykCV8Iz7Pgv+mU6xnYgURBdy0SNMKwj34x'"</definedName>
    <definedName name="_AMO_SingleValue_979116328_TaskState.27" hidden="1">"'OnBFUBKaUH0BV8LopE9+PNNtTznm4pWC1GQHYkwpRRtrtXgKAWGk1KJ4N98hQjG8ODVQX8OVkIU45I2pCxt4JqIAnwHQinSEPTA4XkNvczjjy/0TOHej/0JaheAGnIrF4KmZGh3VqleIbg2Wzodk3UK54kinNYBbXVzxDdNiKLofe3Wbk6ENSthb3vecg+PABIDomVKbbftYacbrsoqjFWZyoZ3+l74Z73VXeVvbPEGBUthGqJ7mRveVf5G'"</definedName>
    <definedName name="_AMO_SingleValue_979116328_TaskState.28" hidden="1">"'jYTxOOJ9bnt3V+6/RdzDr9OM87caZIwH6F7uVneVX+0rYT6J/FA2vCGX11T0G1rtaj2X1UZ7s2UY7szmGXGVyz4bsWqSYqyzoVChYvALVKr82jDBMBDdjeMuUnONeEWAouneulynyi/Qkksjgb0g92WpSyLPTbWZKxKiedzKPI8JxL3PYlmpgspcRruiD26BM7m3jCByVqHkibTe8svMuINAtJbGWlArNrpAQ3Hm0tIUFDkweedXmcl4p7E'"</definedName>
    <definedName name="_AMO_SingleValue_979116328_TaskState.29" hidden="1">"'+5/uHZBup6P4YHD4ySodqlewTFUItY5ryJme0sxrnRWFqXiYQBNun2Taasu8gibYtUUaLJE1S2b9zbi64iI5oBKuwJRp55vBygPU8OWF6UF9AC7Tn0lmsuPZfCOrOc4FxtOx0YKPVfCXpwLg0is4Inhfc7YvXI6rVPmYEn2lGsNHKEKcdUkaw0c6dCn3ZGcFGO38q9MVnBBvt3OnQ15YRbMDiiGNGsDDrvF1GsNHml9++voxgo71NfvR1ZQ'"</definedName>
    <definedName name="_AMO_SingleValue_979116328_TaskState.3" hidden="1">"'6FzzSA1n4uiQSrTquKnIGAGlfmcFAamTJ+Ki+KJMZ93yipBFc80Gd2A2cmzoo187ikOVJleFSeFIompYZoOn+h8nooBWZlykb8Chvq6M5kOjcsxM1RpZPNUSXDKNIqcFAF6aw07I3ZA1cjmpdIAlekU+SkC1gZgpw4jPG1k81BJcMpRvsg3BQPE0c5mNr+UgKZMocgnEZjsOK+ZzRvFYClTJ/JDBKLIDTWzuSEGRGVKRV6IwB1Nelc8YWbz'"</definedName>
    <definedName name="_AMO_SingleValue_979116328_TaskState.30" hidden="1">"'Qb7eYxI/hMMoKNNv/c7aFnBBvt/NnQV5ERbLSzF04cM4L8jOAZdRuiIPxBD5lmtDoOslZ6mDbAT2y/Pk5d5hugDBJVejNYkZvmmFHwmCWu498QnMRazYZU5IoYt0CkeGxVMqETTSrR1RJpvNVMeEUlxaxDAWl82cQqqlkVnjRII25mQizKmLPq3lP42tkGtJWVUT7ibCPaVmQ0VixOYcs2nudZ2eShzTaaVVUDRNdAR9jOs41lNbMF4qDNN'"</definedName>
    <definedName name="_AMO_SingleValue_979116328_TaskState.31" hidden="1">"'pJVZRsU3+2hEGY0tNmtEBdzxvGU2KHAMTuzu4E3xT8rabT1SjsbWpE5QljMzdr3Hk2PCvUibNVaNmwiG9RdgY/fvdVv00v3o7dyYWTBQZvR8lVFpoiF9trbrN3fXPcJxKY8ElrZSBAZpYgE46PvrkSMZxxdkXHC7AK9ugfjvIHXT7MQnmeLGYRV/EsaGUZvu4/ze2/hMWZQPaO/qYlsFBKshNeMbqYmMU5k1w7lJdwH5mRt17NhlFinAKO3'"</definedName>
    <definedName name="_AMO_SingleValue_979116328_TaskState.32" hidden="1">"'8dnosulsLZNJmk79KQtrs54x7FQIkBAyBqpGtulRUwiJImvPw5lxhkjComAMueJsZtQZSTSkdEiBSUhGT1OTBEqq26MsWhoZrbEuCZ54tHAHRdF0nAVrTNk61Zn7CyrHVwu2coOxp5/afr2KDpNrSZx66ANkHSHQm7RxLSBTgWDStCZIcD8qEPFxtllk3eo/Q4DY7lS4A+n5S4/2K5H8ZElsQmgAgpbe1FgAx7UE7Bj39+56/db9VpRAyX7'"</definedName>
    <definedName name="_AMO_SingleValue_979116328_TaskState.33" hidden="1">"'kyBmOHIujqVgnZNo62vidiO8wIR3TVfhMMZUH1HZfrRG6tiAQ7dishK+NslaDGbwHGYjdHk0cx318QoofwBzgoq/JkPN9x3YuTgAbTxsffuetZqtveRI2wDuzGGgEbYBQ8x7w0MNaMu2gSG3V/hlhYhuy/ytgCRJzoj2FadHR3ecxLM3x/A94xHrLzgfj3p9/ccMKAPCM5jn4knXec0QiOJl8hqjhaCRnqPrMEXOMy1jrC6Pfn5KyJjscO1'"</definedName>
    <definedName name="_AMO_SingleValue_979116328_TaskState.34" hidden="1">"'TzcRMMovgVajjH7mo9X6NBZs4CKGjZHABSSE+BZmwKgEe2nwG0pJNKpIexSEK0tDCBeHvgD7zIWK7hqXck4QjwdL6eDm/6/VCsSFS95dPG5wgIcIYongwc+DkZaJAcgBhmlQVNsZ3VbLnG0bghfvIBVl6eUcBrDOBBrZoIbPBMBPAsIBuKE9u6HpxesKzR4b3Oqobk4RKMJo4pr9+ZeKtsXEUfeNsVbxFgo0Dq35z3Y2CpRwNYo8iyDc+iE'"</definedName>
    <definedName name="_AMO_SingleValue_979116328_TaskState.35" hidden="1">"'m4yWoK//+avNu5fz8gf0PTE/t+LvgjMgQ+MKhw0/hwJxqtHDVJVYZCOQ7Pl0DDKacPyWFhfimVlhL+hMlYnKmaly2mdqLyVOaA1wYAGK87jrNvzrNMVBgnGMaUMjxMfHuNgx4ZZ00rKWbu4nBV+jHETO7saNbPD0VCHfIFV2rafwnoMVnMytOVLZrJpkhZ8yZZkXbwF/Li+91aL+R132/c2osWJim4xXQZM+pHOe/BX0nnvHSb3tmc46b1x'"</definedName>
    <definedName name="_AMO_SingleValue_979116328_TaskState.36" hidden="1">"'J7lmgk33cg9UNwkNtdfLurCKeurF5kZdYW5EtS+7mCFvjzOkkBlCVSzlnyfpyqWtS5aikpZU6UpMMxsCzcS87cKd/vNgtZFRgAQNW6BkWCvwxyRcrybEYLLFIKhgig1xkzHE8ZVULGsvW3cdg6hnaIai/RZigZxsFihIkMaENhka1GnEydCMtaybDMeJxpwwJQCPSqKPAdTqKjNSbCmF8w9udzX79Oguy/GHR11U08WuUBcrDF2khy6vUzS'"</definedName>
    <definedName name="_AMO_SingleValue_979116328_TaskState.37" hidden="1">"'7sdUl/B8EKUg7e3efdbgnQhJg8X7E6JtonJ/tAAcDhlJoo7vPYEGr3kPxLJTQGZRfet61BfOOHjSlpTTGSSCfK0I+zuQtZ7IJJZnMu2DqTAFp6DVGokyUzgymMyR8F+P2j4MdtN2GApDmnGY3oR2iPKoNAkJgKJb+ylusT9EZG3QRxS7WrtdHTcnsqGlNiUZLVU8k5f3FnEnXa00KZgE1DLezFXSkiF3cBz/qKhAhDQ+oR7hjsDgd+6cs6A'"</definedName>
    <definedName name="_AMO_SingleValue_979116328_TaskState.38" hidden="1">"'qykjXlT2ymiU9ExOerSpo8oLT8WTp4lbM0ailQlD0n6pY/u8TRuFs0UjiGD7XvZohzEfGrIeJqJkr0k8qs407MXvc/RelmOELHcdlyXFJ9om4MuOcJRHBjX5NZHRkD2mXfk+2OBTEKq8VH2iigflPdoN9UN0rm2Oa7IfnuBmd9v+KM7xJ9EONB96OajPoWMhBaoikVHkheOyr87au4rWAf1xXEJyor+x5PzRrL2eLbes5ss1RanvYYbxcab'"</definedName>
    <definedName name="_AMO_SingleValue_979116328_TaskState.39" hidden="1">"'/PH8HnF33pdLf4mAyQPSOU7D6iqGtmZo36/WP0WDOIzU/CCF5iI8b77hbozEfbgpRPP+vkBtasLVhM4d0Bzr3wnXVEj2S52JDnt6/S67Dbw4JbV/TSry9Wljjc0z7lXnV6X3bYddA0Eb5dxZf3uu9TpddlN0YTlEERJfOfrT7dtnye9zr/AIT7iIYyy+N99rzq9LjtfRZingJTB/bPoUocyrKmWOXqdf4QKiwi9V7Jlll1NTGgv7VbiZOsx'"</definedName>
    <definedName name="_AMO_SingleValue_979116328_TaskState.4" hidden="1">"'RGmAynSKvBENVijWbG6JB1aZZpF/CvTKGhhgcvYtx7G4GpvNSQkgK1Mu8lSRUXGAUUFhmmU6vdHQZpCezVWJQCvTLvJVQChAIGIlyeauGBCVKVXwWKIcQDOXy8qTAqgp+CxrMO6P3vNIzeW3YiCV0z8KvqtrWVPbYU62Vi73RQFUplPBgw0MG07eKxBvjhmk5vJkcZjK1Io9GlapoTFgSTSrM6OBKdMn8mOhHnEIzObEEtCUKVRZTxlXLPr'"</definedName>
    <definedName name="_AMO_SingleValue_979116328_TaskState.40" hidden="1">"'VnEkLY3S7iXG4Mu7kjh7E7RIUfhXSGDaY+/v5QJrSa+z7bWFtFyiu37xVSUuj/Kuso6hKU91RCfkUXex9fyLy1Abfr82TH/47j5UhiI8p7qIFMX6l9m/sXu3yVKZlKpEMihNTSIU5amIqKvBeOX2vdlD99Fn6Eg7OKGJlkS/3HtLfzZfAkuIj2yGtGt/aOlHRk8wUP8lWEKAyBU+hl4cT3pDB05XawlH8UGiihGN+9BFWkIlKON4YvVHRqc'"</definedName>
    <definedName name="_AMO_SingleValue_979116328_TaskState.41" hidden="1">"'7cGTaSImhNHWkcJSnj6J+F6gD3wJ24GPoI7+jN7G54ct78XMU6aWFRLCvoMzBRVIoz7tFOMrTE1Gzkmt3BhdFeHUY5acShZGNSjw/NZAoUAzqFjr0vDJc0TJXtg9v++5s4f86TUg3ndh0Mqi4rCYkvhuvWBuSq4REpTT7WOf1QvLy8XRt/gKSgnK2jSoFs4jtJVY9M/tgS2zuSjeWYqXNVWFtM+8GnOPkeO6TQ9TPSeEMzW42rBq62pShY4'"</definedName>
    <definedName name="_AMO_SingleValue_979116328_TaskState.42" hidden="1">"'I82xyNxvGWnue689HIeAPqodzSozcyNMw/pFt69EaGbvmHdksP7FeUk/nXdkuP3qwcb+kp0Dpvd0uP3sx4t9ZB39KjNzNetvWKb+nRm/rxlp5nckuP3sxw19aB3dIDbyDJy/uruKVHb+a4TuvV3dIT79xWEWVPwmsEjkeG9nxkqCY66xuN03ju3h9PD219iD/REBwe4QduFzVI5HVAFJ3tRB2Zj1No31NIdC4SDZF9HJ9CxifdtvymE653n'"</definedName>
    <definedName name="_AMO_SingleValue_979116328_TaskState.43" hidden="1">"'J4Dz73doE6jQ/SREABpE5/eHAybvMfHVXSaklzNcJx8+558oj52ZJCOQ7Pl0DCas0NZ9LEUbvCB1RtyEDbRX/zdaPIW9RTHHcS7xNWhjr8dG/UNQ5s8QZ4ZtWt3Pz2seU32u+OkqzwLm3WfwXH92/8D'"</definedName>
    <definedName name="_AMO_SingleValue_979116328_TaskState.5" hidden="1">"'yraYQLBl1Z4n8OZ9E/OB45T1FyfhaQGIsGY+eSSXinayJ+MtvE2/h2t7Kn47d1Udv9Qh/D3HrBLd+Dgz2uBZAtv3VxF1r0DJP4LbGZACT1trbixNIVsdd3085gOHb49nqMU66ufSjzYYzDB39CohGbwCoMeJN8xIgN00kBnflf7v0vAUPp9YzE1ss8KfdeUsQQhiXMfC3SJLZ9w7sX73f+7M7dxGNXj2UYDuQYIRVzNPoyZ97y/587U9pwA'"</definedName>
    <definedName name="_AMO_SingleValue_979116328_TaskState.6" hidden="1">"'rcjPpJdq4W3t1sgUgHYNfBZ+yxmALBHSrbXSC1G8y+kl/he70KHHgKIFsW5IFADo1QDoGXAvhjr9kQO9IuAM8bbhYAox+MAngYffYqiIQqJIEIhE9CYigCEuqVCpsEKfIqQl6DyCEGEW78fRp1NSfqWvDnOv4LHm52QCHSVDAxgCmao03Gy28pda1XatuoaxL6y9bZekUvSmehCxitHtyVKH4On0kTUi9GcyWKy0Dc2J3eiqIMqFlINsb63'"</definedName>
    <definedName name="_AMO_SingleValue_979116328_TaskState.7" hidden="1">"'l3CDfiUr6pXmllVF3kPFuhCPYcoNnFmdwMvZKUZstJS5gFBmBI4KbpjRQUUTPCPzQLEEzF37NjOxcn3f/7aeQN+GG++++7sJ20yeqehyOPRXfraT2f016nUiEZ/O1sstAvtL47nzxZ/0bSfE4DB+vNmMOTCTmf/tZ9+iO9aaz9pgD3tRwFS3it5tmORDG3/MYqSWsFwVSvKw2V6D253NfsEWZ5SINVGzuzGglT4PwhMEFl6d59h9pVQ3Cam'"</definedName>
    <definedName name="_AMO_SingleValue_979116328_TaskState.8" hidden="1">"'C9MNvxg4gG3n/dhiBni9Tnx+R9/bYzMRAnbcj+Cfs6yxHg2SjTSIBpGqjO4+u/cwJF+AD+B3tg+FgYTq1WooovNwUAOXbUIRJ9cG3znGZd/S/lP5r/af6n+/++5NpIVYAGaa+1rgkwZorKEqnGhP6CuAC3A2BgsMz/M/UKH+BzyzkQm++6x5gAfuQ0RJKprXW/p6jRJ36IoAZoI2lHEKr2lieOZm7XuP6HEuesazAcoqtvcmnmhQhpnjajQ'"</definedName>
    <definedName name="_AMO_SingleValue_979116328_TaskState.9" hidden="1">"'0OmNodOHQqIxFKJo0ZWdMRUPfhJPtDE5FJj+i7B4OlTg2pJHPhtAwSzQiTZ1jROAXRyOCNLXJ0NSmUFOB+VDQ1equ7UY1bjf4k3i7qSJKJnsb/2GdjvHIZikrEVFBCmQtoa6PNn7HPoUJidUczY8t9MlMYACGbuU+APndu+s1UFX3k7f6dgoe2iz8dbmJDiIU5SgvHqNmr+yBMAaA284cmBpYjcoakXNZhqgSZojisLYYn4xyY/FRqBCF9U'"</definedName>
    <definedName name="_AMO_XmlVersion" hidden="1">"'1'"</definedName>
    <definedName name="_ann2" hidden="1">#REF!</definedName>
    <definedName name="_APR11">#REF!</definedName>
    <definedName name="_APR20">#REF!</definedName>
    <definedName name="_APR25">#REF!</definedName>
    <definedName name="_as1" localSheetId="11" hidden="1">{"FCB_ALL",#N/A,FALSE,"FCB"}</definedName>
    <definedName name="_as1" hidden="1">{"FCB_ALL",#N/A,FALSE,"FCB"}</definedName>
    <definedName name="_AS2" localSheetId="11" hidden="1">{"FCB_ALL",#N/A,FALSE,"FCB"}</definedName>
    <definedName name="_AS2" hidden="1">{"FCB_ALL",#N/A,FALSE,"FCB"}</definedName>
    <definedName name="_as3" localSheetId="11" hidden="1">{"FCB_ALL",#N/A,FALSE,"FCB"}</definedName>
    <definedName name="_as3" hidden="1">{"FCB_ALL",#N/A,FALSE,"FCB"}</definedName>
    <definedName name="_AS4" localSheetId="11" hidden="1">{"FCB_ALL",#N/A,FALSE,"FCB"}</definedName>
    <definedName name="_AS4" hidden="1">{"FCB_ALL",#N/A,FALSE,"FCB"}</definedName>
    <definedName name="_as6" localSheetId="11" hidden="1">{"FCB_ALL",#N/A,FALSE,"FCB"}</definedName>
    <definedName name="_as6" hidden="1">{"FCB_ALL",#N/A,FALSE,"FCB"}</definedName>
    <definedName name="_AS7" localSheetId="11" hidden="1">{"FCB_ALL",#N/A,FALSE,"FCB"}</definedName>
    <definedName name="_AS7" hidden="1">{"FCB_ALL",#N/A,FALSE,"FCB"}</definedName>
    <definedName name="_ATPCorr_Range1" hidden="1">#REF!</definedName>
    <definedName name="_ATPCorr_Range2" hidden="1">#REF!</definedName>
    <definedName name="_ATPHist_Range1" hidden="1">#REF!</definedName>
    <definedName name="_ATPRegress_Dlg_Types" localSheetId="15" hidden="1">{"EXCELHLP.HLP!1802";5;10;5;10;13;13;13;8;5;5;10;14;13;13;13;13;5;10;14;13;5;10;1;2;24}</definedName>
    <definedName name="_ATPRegress_Dlg_Types" localSheetId="11" hidden="1">{"EXCELHLP.HLP!1802";5;10;5;10;13;13;13;8;5;5;10;14;13;13;13;13;5;10;14;13;5;10;1;2;24}</definedName>
    <definedName name="_ATPRegress_Dlg_Types" hidden="1">{"EXCELHLP.HLP!1802";5;10;5;10;13;13;13;8;5;5;10;14;13;13;13;13;5;10;14;13;5;10;1;2;24}</definedName>
    <definedName name="_ATPRegress_Range4" hidden="1">"="</definedName>
    <definedName name="_ATPRegress_Range5"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2" localSheetId="19">#REF!</definedName>
    <definedName name="_aud2">#REF!</definedName>
    <definedName name="_AUG11">#REF!</definedName>
    <definedName name="_AUG20">#REF!</definedName>
    <definedName name="_AUG25">#REF!</definedName>
    <definedName name="_AVP2" localSheetId="11" hidden="1">{"mgmt forecast",#N/A,FALSE,"Mgmt Forecast";"dcf table",#N/A,FALSE,"Mgmt Forecast";"sensitivity",#N/A,FALSE,"Mgmt Forecast";"table inputs",#N/A,FALSE,"Mgmt Forecast";"calculations",#N/A,FALSE,"Mgmt Forecast"}</definedName>
    <definedName name="_AVP2" hidden="1">{"mgmt forecast",#N/A,FALSE,"Mgmt Forecast";"dcf table",#N/A,FALSE,"Mgmt Forecast";"sensitivity",#N/A,FALSE,"Mgmt Forecast";"table inputs",#N/A,FALSE,"Mgmt Forecast";"calculations",#N/A,FALSE,"Mgmt Forecast"}</definedName>
    <definedName name="_b1" localSheetId="11" hidden="1">{"Summary analysis",#N/A,FALSE,"Total";"OCPH analysis",#N/A,FALSE,"Total";"detail analysis",#N/A,FALSE,"Total"}</definedName>
    <definedName name="_b1" hidden="1">{"Summary analysis",#N/A,FALSE,"Total";"OCPH analysis",#N/A,FALSE,"Total";"detail analysis",#N/A,FALSE,"Total"}</definedName>
    <definedName name="_b111" localSheetId="4" hidden="1">{#N/A,#N/A,FALSE,"Pharm";#N/A,#N/A,FALSE,"WWCM"}</definedName>
    <definedName name="_b111" localSheetId="11" hidden="1">{#N/A,#N/A,FALSE,"Pharm";#N/A,#N/A,FALSE,"WWCM"}</definedName>
    <definedName name="_b111" hidden="1">{#N/A,#N/A,FALSE,"Pharm";#N/A,#N/A,FALSE,"WWCM"}</definedName>
    <definedName name="_b111_1" localSheetId="4" hidden="1">{#N/A,#N/A,FALSE,"Pharm";#N/A,#N/A,FALSE,"WWCM"}</definedName>
    <definedName name="_b111_1" localSheetId="11" hidden="1">{#N/A,#N/A,FALSE,"Pharm";#N/A,#N/A,FALSE,"WWCM"}</definedName>
    <definedName name="_b111_1" hidden="1">{#N/A,#N/A,FALSE,"Pharm";#N/A,#N/A,FALSE,"WWCM"}</definedName>
    <definedName name="_b13" localSheetId="11" hidden="1">{#N/A,#N/A,FALSE,"Cover";#N/A,#N/A,FALSE,"OFF";#N/A,#N/A,FALSE," ON";#N/A,#N/A,FALSE,"SUM";#N/A,#N/A,FALSE,"VPOP-POP"}</definedName>
    <definedName name="_b13" hidden="1">{#N/A,#N/A,FALSE,"Cover";#N/A,#N/A,FALSE,"OFF";#N/A,#N/A,FALSE," ON";#N/A,#N/A,FALSE,"SUM";#N/A,#N/A,FALSE,"VPOP-POP"}</definedName>
    <definedName name="_b18" localSheetId="11" hidden="1">{#N/A,#N/A,FALSE,"Sheet1"}</definedName>
    <definedName name="_b18" hidden="1">{#N/A,#N/A,FALSE,"Sheet1"}</definedName>
    <definedName name="_b2" localSheetId="11" hidden="1">{"PVGraph2",#N/A,FALSE,"PV Data"}</definedName>
    <definedName name="_b2" hidden="1">{"PVGraph2",#N/A,FALSE,"PV Data"}</definedName>
    <definedName name="_b22" localSheetId="11" hidden="1">{#N/A,#N/A,FALSE,"Sheet1"}</definedName>
    <definedName name="_b22" hidden="1">{#N/A,#N/A,FALSE,"Sheet1"}</definedName>
    <definedName name="_b3" localSheetId="11" hidden="1">{"PVGraph2",#N/A,FALSE,"PV Data"}</definedName>
    <definedName name="_b3" hidden="1">{"PVGraph2",#N/A,FALSE,"PV Data"}</definedName>
    <definedName name="_b6" localSheetId="11" hidden="1">{#N/A,#N/A,FALSE,"Cover";#N/A,#N/A,FALSE,"OFF";#N/A,#N/A,FALSE," ON";#N/A,#N/A,FALSE,"SUM";#N/A,#N/A,FALSE,"VPOP-POP"}</definedName>
    <definedName name="_b6" hidden="1">{#N/A,#N/A,FALSE,"Cover";#N/A,#N/A,FALSE,"OFF";#N/A,#N/A,FALSE," ON";#N/A,#N/A,FALSE,"SUM";#N/A,#N/A,FALSE,"VPOP-POP"}</definedName>
    <definedName name="_b8" localSheetId="11" hidden="1">{#N/A,#N/A,FALSE,"Cover";#N/A,#N/A,FALSE,"OFF";#N/A,#N/A,FALSE," ON";#N/A,#N/A,FALSE,"SUM";#N/A,#N/A,FALSE,"VPOP-POP"}</definedName>
    <definedName name="_b8" hidden="1">{#N/A,#N/A,FALSE,"Cover";#N/A,#N/A,FALSE,"OFF";#N/A,#N/A,FALSE," ON";#N/A,#N/A,FALSE,"SUM";#N/A,#N/A,FALSE,"VPOP-POP"}</definedName>
    <definedName name="_BAL1">#REF!</definedName>
    <definedName name="_BAL2">#REF!</definedName>
    <definedName name="_Bal5">#REF!</definedName>
    <definedName name="_bdm.0023BAB1917943FDB9F74F1A43B0998A.edm" hidden="1">#REF!</definedName>
    <definedName name="_bdm.003BC779D27E4E27B6CE36E979052C1E.edm" hidden="1">#REF!</definedName>
    <definedName name="_bdm.003db88c0c4a4158afcf1221ebad7a90.edm" hidden="1">#REF!</definedName>
    <definedName name="_bdm.003FBDD2222C47CF9D72794F646ECC12.edm" hidden="1">#REF!</definedName>
    <definedName name="_bdm.0071EED7CBBB42CB935FAB818361BD6E.edm" hidden="1">#REF!</definedName>
    <definedName name="_bdm.007C1D224CD4405180C7F52512E0677E.edm" hidden="1">#REF!</definedName>
    <definedName name="_bdm.00920C64EED34686BD5F5DCC58D9334A.edm" hidden="1">#REF!</definedName>
    <definedName name="_bdm.0093b7723534461d9a697c43d8211805.edm" hidden="1">#REF!</definedName>
    <definedName name="_bdm.00ADE70C9B6640A99CB8DBE8D8B3CF5C.edm" hidden="1">#REF!</definedName>
    <definedName name="_bdm.00C977DBCF0E450BB66797033B4BA8BF.edm" hidden="1">#REF!</definedName>
    <definedName name="_bdm.00E278D57CFE4004921C94D3C491A71C.edm" hidden="1">#REF!</definedName>
    <definedName name="_bdm.00EF85E90FCC48CB89B5E499BF44C5DF.edm" hidden="1">#REF!</definedName>
    <definedName name="_bdm.013E296D203E442E9444FBD4D2362228.edm" hidden="1">#REF!</definedName>
    <definedName name="_bdm.01444CEC24324FEFA91E878BE850BFA6.edm" hidden="1">#REF!</definedName>
    <definedName name="_bdm.0146B6D7C22541EFBBD99AA417803373.edm" hidden="1">#REF!</definedName>
    <definedName name="_bdm.01546EC95BF642C3B451E4A4E930EBA7.edm" hidden="1">#REF!</definedName>
    <definedName name="_bdm.015A6F8D531348CFA37B1FB90AB083F0.edm" hidden="1">#REF!</definedName>
    <definedName name="_bdm.0174C46E184A455BA46B1F4EB7348438.edm" hidden="1">#REF!</definedName>
    <definedName name="_bdm.01a5c03af4b8462781fdecfd4e9d757c.edm" hidden="1">#REF!</definedName>
    <definedName name="_bdm.01C795C86A0C4F24810F3FC7E146F93C.edm" hidden="1">#REF!</definedName>
    <definedName name="_bdm.01CD68561D994334BC8B9717AC3442BA.edm" hidden="1">#REF!</definedName>
    <definedName name="_bdm.020381284EBD4FA2B15CF496329279EF.edm" localSheetId="19" hidden="1">#REF!</definedName>
    <definedName name="_bdm.020381284EBD4FA2B15CF496329279EF.edm" hidden="1">#REF!</definedName>
    <definedName name="_bdm.0212DFFC1A0C410AB03B85791489E314.edm" hidden="1">#REF!</definedName>
    <definedName name="_bdm.0213C223CA6445B496F38E2417C2C590.edm" hidden="1">#REF!</definedName>
    <definedName name="_bdm.021C096883FF405EBF7B0F72175D31CE.edm" hidden="1">#REF!</definedName>
    <definedName name="_bdm.02a2352e040945cfbb339a61c4453364.edm" hidden="1">#REF!</definedName>
    <definedName name="_bdm.02A74DF3A81C47D78186310F10EA8748.edm" hidden="1">#REF!</definedName>
    <definedName name="_bdm.02B5FCA33AA04191AA2D3F11CAC64889.edm" hidden="1">#REF!</definedName>
    <definedName name="_bdm.02B6D785848F4E5C8744561CCE528BF7.edm" hidden="1">#REF!</definedName>
    <definedName name="_bdm.02D2EAA4A13B47A4A3C9C341F13A9D8B.edm" hidden="1">#REF!</definedName>
    <definedName name="_bdm.02E29E7B1053433EA3CCCBE4E5141596.edm" hidden="1">#REF!</definedName>
    <definedName name="_bdm.02FFA07C622341BDBA8BACAD2CA381E1.edm" hidden="1">#REF!</definedName>
    <definedName name="_bdm.03722089596449908542d801a5413247.edm" hidden="1">#REF!</definedName>
    <definedName name="_bdm.0377CF55C8374DBF818B03EAC24B33BB.edm" hidden="1">#REF!</definedName>
    <definedName name="_bdm.039ca268d4124bfea8974c548bbef657.edm" hidden="1">#REF!</definedName>
    <definedName name="_bdm.03BCCBBF4E634C51A1974A41947EF255.edm" hidden="1">#REF!</definedName>
    <definedName name="_bdm.03F1E810780B44CEA82D3465DBCC4AA7.edm" hidden="1">#REF!</definedName>
    <definedName name="_bdm.03F845F41BEB4507A1F2649E6F8225CE.edm" hidden="1">#REF!</definedName>
    <definedName name="_bdm.040219C91F8946528D387C5EB4EE567D.edm" hidden="1">#REF!</definedName>
    <definedName name="_bdm.0430AAB808464BC2B4A53E6A44EAEB4A.edm" hidden="1">#REF!</definedName>
    <definedName name="_bdm.043FF26838864590BD7916E4026F2B2B.edm" hidden="1">#REF!</definedName>
    <definedName name="_bdm.04531f6da7ea422e99833cb241fc586a.edm" hidden="1">#REF!</definedName>
    <definedName name="_bdm.0453EEA87DBA4A648BBA0E983462D5B6.edm" hidden="1">#REF!</definedName>
    <definedName name="_bdm.046B98A2323C417E8AF9B09E21925DBF.edm" hidden="1">#REF!</definedName>
    <definedName name="_bdm.047267ea7d364006a9111967793cb2e1.edm" hidden="1">#REF!</definedName>
    <definedName name="_bdm.047D6E073BC34E0C8DBFC083723C0AE2.edm" hidden="1">#REF!</definedName>
    <definedName name="_bdm.04B47A9EB5964F769ED85215CDA07171.edm" hidden="1">#REF!</definedName>
    <definedName name="_bdm.04E361366F424A01A4DCA3799026C169.edm" hidden="1">#REF!</definedName>
    <definedName name="_bdm.04E65DB1C8A446AA80D85B8F97C409B6.edm" hidden="1">#REF!</definedName>
    <definedName name="_bdm.052876060A1B4300B336A7DD440B2CA1.edm" hidden="1">#REF!</definedName>
    <definedName name="_bdm.05AA17E2BCCE4E86946197A09B4DC677.edm" hidden="1">#REF!</definedName>
    <definedName name="_bdm.06195ba6e5394d20a83f521d31cf8ba9.edm" hidden="1">#REF!</definedName>
    <definedName name="_bdm.063CCA4DBA01446B842A5298996A3660.edm" hidden="1">#REF!</definedName>
    <definedName name="_bdm.06469303587B4FDFBAEB3A063234B058.edm" hidden="1">#REF!</definedName>
    <definedName name="_bdm.067130B6A270430DB437DC4CAF105DD2.edm" hidden="1">#REF!</definedName>
    <definedName name="_bdm.0680F784CFD24F119A5DCAAAF71656BC.edm" hidden="1">#REF!</definedName>
    <definedName name="_bdm.0692B877E5A94A05942F5EC096C5D781.edm" hidden="1">#REF!</definedName>
    <definedName name="_bdm.069E0903A0524E058DBD0D65F455B355.edm" hidden="1">#REF!</definedName>
    <definedName name="_bdm.06A1F474970240CA950B5E04B0DB4F91.edm" hidden="1">#REF!</definedName>
    <definedName name="_bdm.06B6EA3D52FD4430943F11012CADAECE.edm" hidden="1">#REF!</definedName>
    <definedName name="_bdm.06C5157AC91540C9B96C147C16AF3C95.edm" hidden="1">#REF!</definedName>
    <definedName name="_bdm.06F2DA1589B6432DB8F05929DB9B5693.edm" hidden="1">#REF!</definedName>
    <definedName name="_bdm.0701FD45869E450A9B764712811E3170.edm" hidden="1">#REF!</definedName>
    <definedName name="_bdm.0727FB01840844D786CB71C844C9EB4C.edm" hidden="1">#REF!</definedName>
    <definedName name="_bdm.0728A6F97B6A4686B468E35AFFBA21A1.edm" hidden="1">#REF!</definedName>
    <definedName name="_bdm.0762055A2DB446779ABBFC592582D31B.edm" hidden="1">#REF!</definedName>
    <definedName name="_bdm.07770C4610E5438D97E300C16D056E98.edm" hidden="1">#REF!</definedName>
    <definedName name="_bdm.077F7EAFB3074F1AAE44E27A832EE26B.edm" hidden="1">#REF!</definedName>
    <definedName name="_bdm.079903d9b88b41a386146227e97c2b71.edm" hidden="1">#REF!</definedName>
    <definedName name="_bdm.07A3D4CF9B0048B1B0662AC5A1128EF2.edm" hidden="1">#REF!</definedName>
    <definedName name="_bdm.07A650B95B1A482D90E0DC5C45AD2380.edm" hidden="1">#REF!</definedName>
    <definedName name="_bdm.07DCF8D2ACCE47F79D4BF0990B3FC38A.edm" hidden="1">#REF!</definedName>
    <definedName name="_bdm.07DF6441EB0944308696B01687DB11FB.edm" hidden="1">#REF!</definedName>
    <definedName name="_bdm.07E0E43621F04002BD2382A713A03758.edm" localSheetId="2" hidden="1">#REF!</definedName>
    <definedName name="_bdm.07E0E43621F04002BD2382A713A03758.edm" localSheetId="1" hidden="1">#REF!</definedName>
    <definedName name="_bdm.07E0E43621F04002BD2382A713A03758.edm" localSheetId="18" hidden="1">#REF!</definedName>
    <definedName name="_bdm.07E0E43621F04002BD2382A713A03758.edm" hidden="1">#REF!</definedName>
    <definedName name="_bdm.08778826C0854FD5B99A4465B36CFF0E.edm" hidden="1">#REF!</definedName>
    <definedName name="_bdm.08A0180A050F492F99324CD19799B4F0.edm" hidden="1">#REF!</definedName>
    <definedName name="_bdm.08a5406f836e4bf9abe10e0f195535da.edm" hidden="1">#REF!</definedName>
    <definedName name="_bdm.08BAA676F0C04C4888A6177A57E96240.edm" hidden="1">#REF!</definedName>
    <definedName name="_bdm.08E906A3B032434B809DF8092B86D2B7.edm" hidden="1">#REF!</definedName>
    <definedName name="_bdm.08F66C9368AD4809A7CFE6BC9CD19E59.edm" hidden="1">#REF!</definedName>
    <definedName name="_bdm.0932086CC0BB40399E82BD4A399F14CB.edm" hidden="1">#REF!</definedName>
    <definedName name="_bdm.0937F7D5D75D47909A107C4153EF30C5.edm" hidden="1">#REF!</definedName>
    <definedName name="_bdm.0939667A5FBA4F2E8026CE574BF12A27.edm" hidden="1">#REF!</definedName>
    <definedName name="_bdm.0943A09EEDC944C480208DD54503AE27.edm" hidden="1">#REF!</definedName>
    <definedName name="_bdm.097DA8EA6DF348569F26C2F4F2F00020.edm" hidden="1">#REF!</definedName>
    <definedName name="_bdm.097e011092034026b1487f1e08c80d6f.edm" hidden="1">#REF!</definedName>
    <definedName name="_bdm.09B90DE5581940F09D306828A8C9D975.edm" hidden="1">#REF!</definedName>
    <definedName name="_bdm.09EB451384BD4FC4B797E2640E812A23.edm" hidden="1">#REF!</definedName>
    <definedName name="_bdm.09F39A1B2D914F53BEDBC5A91778E2D2.edm" hidden="1">#REF!</definedName>
    <definedName name="_bdm.09F639BC8F4E4B9AA98A471ADB6D178E.edm" hidden="1">#REF!</definedName>
    <definedName name="_bdm.0A500691FDBC43C797EC591DF9E788FB.edm" hidden="1">#REF!</definedName>
    <definedName name="_bdm.0A50B8EF21084ECD83F554FB842C693B.edm" hidden="1">#REF!</definedName>
    <definedName name="_bdm.0A5A52785D934AF1B9238DBA11C871BA.edm" hidden="1">#REF!</definedName>
    <definedName name="_bdm.0A5D006E01D04228BCEDF7F738B5218E.edm" hidden="1">#REF!</definedName>
    <definedName name="_bdm.0A9A12BDB46147D3824C0930060F2368.edm" hidden="1">#REF!</definedName>
    <definedName name="_bdm.0B04E23FAD6C4C8D91A0D88767F7BAE7.edm" hidden="1">#REF!</definedName>
    <definedName name="_bdm.0B06E5C90BDB44639AC4BB804E1A262D.edm" hidden="1">#REF!</definedName>
    <definedName name="_bdm.0B0DE8492F0548019E3837C7BAC1A7C5.edm" hidden="1">#REF!</definedName>
    <definedName name="_bdm.0B14247665B24A5ABEC53E8ACF3C812C.edm" hidden="1">#REF!</definedName>
    <definedName name="_bdm.0b63b6318a4144c6b8bcf95e046079c9.edm" hidden="1">#REF!</definedName>
    <definedName name="_bdm.0B6BA4E3512345048B2396C7458C0A11.edm" hidden="1">#REF!</definedName>
    <definedName name="_bdm.0B8A26CD8B424A04958927A45BB9BB16.edm" hidden="1">#REF!</definedName>
    <definedName name="_bdm.0B8B58C3F9F546A6BA8114DB8554A76F.edm" hidden="1">#REF!</definedName>
    <definedName name="_bdm.0BA8D9421B8143359D98C72A499EBC80.edm" hidden="1">#REF!</definedName>
    <definedName name="_bdm.0BB3B2E5C5464DB59D1EDB1027BEB57C.edm" hidden="1">#REF!</definedName>
    <definedName name="_bdm.0BE4087F8C9540ADBF6690938E5DACCB.edm" hidden="1">#REF!</definedName>
    <definedName name="_bdm.0C07D5881B9948AA83AD50DA234033D8.edm" hidden="1">#REF!</definedName>
    <definedName name="_bdm.0CDCCEC59B07477FB8FE709C7622D256.edm" hidden="1">#REF!</definedName>
    <definedName name="_bdm.0CFB8EAD08484EFDA4DAC11A541256ED.edm" hidden="1">#REF!</definedName>
    <definedName name="_bdm.0D15F084639A4DAD9AE4531CBE145B58.edm" hidden="1">#REF!</definedName>
    <definedName name="_bdm.0D34DB66FC054406921BFADA970366D3.edm" hidden="1">#REF!</definedName>
    <definedName name="_bdm.0D36997B78AB466394832F21270DBFC5.edm" hidden="1">#REF!</definedName>
    <definedName name="_bdm.0D4BEE71D9D940DB8C4FBFDD94AF58AB.edm" hidden="1">#REF!</definedName>
    <definedName name="_bdm.0d569ea610014137b9e9ee0be56750a3.edm" hidden="1">#REF!</definedName>
    <definedName name="_bdm.0D5C7EB4EE83446190A69B8F78F57669.edm" hidden="1">#REF!</definedName>
    <definedName name="_bdm.0d6cddd2b14641a0a917baf61c049254.edm" hidden="1">#REF!</definedName>
    <definedName name="_bdm.0DA59F0DBB3D4768A7821788B27B6497.edm" hidden="1">#REF!</definedName>
    <definedName name="_bdm.0DC753266EAD491C88F4FC56E46D1016.edm" hidden="1">#REF!</definedName>
    <definedName name="_bdm.0DE93A0D61F14EE8B20A1B3C2A462673.edm" hidden="1">#REF!</definedName>
    <definedName name="_bdm.0E0C0DD4DBDF4C4192467A1F08BA88E4.edm" hidden="1">#REF!</definedName>
    <definedName name="_bdm.0E33CE29F7F84E5BBD40978EFB67E522.edm" hidden="1">#REF!</definedName>
    <definedName name="_bdm.0E3629CBDD814EECACC73AF69BB54848.edm" hidden="1">#REF!</definedName>
    <definedName name="_bdm.0E43CFB7D82948669C8A5A28805FE53E.edm" hidden="1">#REF!</definedName>
    <definedName name="_bdm.0E4F180917654E0C916D0B0DCFC0BD67.edm" hidden="1">#REF!</definedName>
    <definedName name="_bdm.0E56D9750BC64403BB3CB88CB3D2E42D.edm" localSheetId="2" hidden="1">#REF!</definedName>
    <definedName name="_bdm.0E56D9750BC64403BB3CB88CB3D2E42D.edm" localSheetId="1" hidden="1">#REF!</definedName>
    <definedName name="_bdm.0E56D9750BC64403BB3CB88CB3D2E42D.edm" localSheetId="19" hidden="1">#REF!</definedName>
    <definedName name="_bdm.0E56D9750BC64403BB3CB88CB3D2E42D.edm" localSheetId="18" hidden="1">#REF!</definedName>
    <definedName name="_bdm.0E56D9750BC64403BB3CB88CB3D2E42D.edm" hidden="1">#REF!</definedName>
    <definedName name="_bdm.0E64710773934059AF8CDFC3C2C631DB.edm" hidden="1">#REF!</definedName>
    <definedName name="_bdm.0E7328C8FB274A949A66731E2B3DE029.edm" hidden="1">#REF!</definedName>
    <definedName name="_bdm.0E7B0AB9C11D4473B8293145A042ED48.edm" hidden="1">#N/A</definedName>
    <definedName name="_bdm.0EA8407D578047728A2828EEFE63BE9B.edm" hidden="1">#REF!</definedName>
    <definedName name="_bdm.0ec01a83b74e426fb6f8aa5d2cd891ee.edm" hidden="1">#REF!</definedName>
    <definedName name="_bdm.0EC22DBA754446079116CCC095D5E796.edm" hidden="1">#REF!</definedName>
    <definedName name="_bdm.0ED0953DDCE947C4B645B98161D677E2.edm" hidden="1">#REF!</definedName>
    <definedName name="_bdm.0EEA9077374342D788B7E33314189AB3.edm" hidden="1">#REF!</definedName>
    <definedName name="_bdm.0F16110E08BF43E5BFCA20F4EE001B09.edm" hidden="1">#REF!</definedName>
    <definedName name="_bdm.0F40F4E2D84E4285B0CD35E620772793.edm" hidden="1">#REF!</definedName>
    <definedName name="_bdm.0f4a5be9957a486696e0beac0792d749.edm" hidden="1">#REF!</definedName>
    <definedName name="_bdm.0F6E0E9F304A411CB41E827CE743B5F3.edm" hidden="1">#REF!</definedName>
    <definedName name="_bdm.0F7C42BB92DD47AEB5DB5CB89C687133.edm" hidden="1">#REF!</definedName>
    <definedName name="_bdm.0FB6B6C5AEBF4F55A8D6D8693A0FAF8B.edm" hidden="1">#REF!</definedName>
    <definedName name="_bdm.0FDB2DB565034585B6406269BB5247F7.edm" hidden="1">#REF!</definedName>
    <definedName name="_bdm.0FE579AE6EBE4A03AEA35A7F7B449830.edm" localSheetId="19" hidden="1">#REF!</definedName>
    <definedName name="_bdm.0FE579AE6EBE4A03AEA35A7F7B449830.edm" hidden="1">#REF!</definedName>
    <definedName name="_bdm.100DF6AF9EA6401C8C9D7B1B32ED621E.edm" hidden="1">#REF!</definedName>
    <definedName name="_bdm.1010F39FCFB649F58AE98EDBFBF8A026.edm" hidden="1">#REF!</definedName>
    <definedName name="_bdm.1022F29DA37645DEB634E22A0C63AF24.edm" hidden="1">#REF!</definedName>
    <definedName name="_bdm.104E960D9414482AB4695735E5AD2154.edm" hidden="1">#REF!</definedName>
    <definedName name="_bdm.107A9799626E4FC8B49DB037971FCDD2.edm" hidden="1">#REF!</definedName>
    <definedName name="_bdm.108cbefe3f0045e8a0a6922b13cb9a82.edm" hidden="1">#REF!</definedName>
    <definedName name="_bdm.10933CE20C984890994B36FF93A77D59.edm" hidden="1">#REF!</definedName>
    <definedName name="_bdm.10C0E43523354CDCABC8A5CC206FEC41.edm" hidden="1">#REF!</definedName>
    <definedName name="_bdm.10E1111905DE4AE2BD51A2915511EB34.edm" hidden="1">#REF!</definedName>
    <definedName name="_bdm.10E7F6D294994965ADDCFB0CE39142FE.edm" hidden="1">#REF!</definedName>
    <definedName name="_bdm.110863605F9942A8A648C3F868647E2E.edm" localSheetId="19" hidden="1">#REF!</definedName>
    <definedName name="_bdm.110863605F9942A8A648C3F868647E2E.edm" hidden="1">#REF!</definedName>
    <definedName name="_bdm.1123CC7D16EA4153A206A92E8FF9ED14.edm" hidden="1">#REF!</definedName>
    <definedName name="_bdm.11382552E7CD45C2A26EF330B809B2EE.edm" hidden="1">#REF!</definedName>
    <definedName name="_bdm.114458C1F7984DB4A7F07D0A7D56B8EE.edm" hidden="1">#REF!</definedName>
    <definedName name="_bdm.117BAB5954604CBFA5AE2FD27F21C586.edm" hidden="1">#REF!</definedName>
    <definedName name="_bdm.118D2A2463084C5DA0780021755D0E2F.edm" hidden="1">#REF!</definedName>
    <definedName name="_bdm.119D60808CBB495A9BCBC6B7A5209115.edm" hidden="1">#REF!</definedName>
    <definedName name="_bdm.11ae16392e4c4e0c9da4659693218fd8.edm" hidden="1">#REF!</definedName>
    <definedName name="_bdm.11cd1613069f4079979e8f8f51ad4ea5.edm" hidden="1">#REF!</definedName>
    <definedName name="_bdm.11D13BC8856F44B3971A651406C7D9F3.edm" hidden="1">#REF!</definedName>
    <definedName name="_bdm.11F72C59D9864F86AAC5FB19C755F145.edm" hidden="1">#REF!</definedName>
    <definedName name="_bdm.1212bf29cae1492da3a245eb5bd23892.edm" hidden="1">#REF!</definedName>
    <definedName name="_bdm.122222222222222222222222222222222222222" localSheetId="1" hidden="1">#REF!</definedName>
    <definedName name="_bdm.122222222222222222222222222222222222222" hidden="1">#REF!</definedName>
    <definedName name="_bdm.122de563c848465c9cbab30a5ad74a95.edm" hidden="1">#REF!</definedName>
    <definedName name="_bdm.12707AB0A23846718DB5CAF98DED75C6.edm" hidden="1">#REF!</definedName>
    <definedName name="_bdm.128547FAA0294BE6A6DEF840FF49A837.edm" hidden="1">#REF!</definedName>
    <definedName name="_bdm.12A6E73624E9495EB03AF383FC4E8B7D.edm" hidden="1">#REF!</definedName>
    <definedName name="_bdm.12A9149B8D294E328935E55246C0BD0C.edm" hidden="1">#REF!</definedName>
    <definedName name="_bdm.12B241D19EC94D0C8E2F74346DEA7397.edm" hidden="1">#REF!</definedName>
    <definedName name="_bdm.12D3DFC78DB140BE8452B119A36FDD74.edm" hidden="1">#REF!</definedName>
    <definedName name="_bdm.12D633CB071D4A329EC2D84D681B284B.edm" hidden="1">#REF!</definedName>
    <definedName name="_bdm.12D8CDFA331A40058CA6B6CEF573FAFF.edm" hidden="1">#REF!</definedName>
    <definedName name="_bdm.12FCD958BCD547B78B1EDB5BEDFFDEAA.edm" hidden="1">#REF!</definedName>
    <definedName name="_bdm.13011B3D4C8943CBB0EEDC556BCE9499.edm" hidden="1">#REF!</definedName>
    <definedName name="_bdm.13607A22E00349D688C59C90EE4FF3A8.edm" hidden="1">#REF!</definedName>
    <definedName name="_bdm.136728029D0841F3A8682BF9AC6B76F5.edm" hidden="1">#REF!</definedName>
    <definedName name="_bdm.13747606E92D4661B653C55AD78627AA.edm" hidden="1">#REF!</definedName>
    <definedName name="_bdm.13B352E7CFDF40A690ADB14039CCB882.edm" hidden="1">#REF!</definedName>
    <definedName name="_bdm.13ED2E9B0E904EEAA85DC8E793B9F2A0.edm" hidden="1">#REF!</definedName>
    <definedName name="_bdm.13FCA494D621432986DE6F493B26702B.edm" hidden="1">#REF!</definedName>
    <definedName name="_bdm.1405BAF4AA8C4C8C9F5F65D83A7368FB.edm" hidden="1">#REF!</definedName>
    <definedName name="_bdm.14071E4C6F1047EF966AFF7F33DD71AB.edm" hidden="1">#REF!</definedName>
    <definedName name="_bdm.140CEE0F30924B3FA24235E7330D4CD8.edm" hidden="1">#REF!</definedName>
    <definedName name="_bdm.140f9799e15c432c816481625cd0fa6d.edm" hidden="1">#REF!</definedName>
    <definedName name="_bdm.1429C06D8A1A42F6846DE4264163A2B5.edm" hidden="1">#REF!</definedName>
    <definedName name="_bdm.144106CA71EA447DA33DD2CE5492D388.edm" hidden="1">#REF!</definedName>
    <definedName name="_bdm.144E30CF24D847A592DE237742FFA990.edm" hidden="1">#REF!</definedName>
    <definedName name="_bdm.145BFC426D684869A1EE00CA382EDBF4.edm" hidden="1">#REF!</definedName>
    <definedName name="_bdm.148cebcf0f0945c6a5ea2e2a7b74be2e.edm" hidden="1">#REF!</definedName>
    <definedName name="_bdm.1493C4E4B35B47F88CD9573DF1708281.edm" hidden="1">#REF!</definedName>
    <definedName name="_bdm.14CB4DB1F59D427CB4A287841A6DB8AD.edm" hidden="1">#REF!</definedName>
    <definedName name="_bdm.14D650A9568545CDA455DBB05600EB1A.edm" hidden="1">#REF!</definedName>
    <definedName name="_bdm.14EC492C284D4FFDBF82748D340A8F9D.edm" hidden="1">#REF!</definedName>
    <definedName name="_bdm.14FD0B4191F34B3C8EEF6C0A13869432.edm" hidden="1">#REF!</definedName>
    <definedName name="_bdm.15101CD23AED46A7AC388BA0EB305F55.edm" hidden="1">#REF!</definedName>
    <definedName name="_bdm.15233964C73B466E8F12296E08FFBFE1.edm" hidden="1">#REF!</definedName>
    <definedName name="_bdm.15421CAC7B4E44A8BCDA0B5AEA0346C9.edm" hidden="1">#REF!</definedName>
    <definedName name="_bdm.1567C230DC3545499C3B593FEFC463E2.edm" localSheetId="19" hidden="1">#REF!</definedName>
    <definedName name="_bdm.1567C230DC3545499C3B593FEFC463E2.edm" hidden="1">#REF!</definedName>
    <definedName name="_bdm.159E3D06F2F646EE89C19E5CF20FBE35.edm" hidden="1">#REF!</definedName>
    <definedName name="_bdm.15E275E9E0F54820889F73280E07D408.edm" hidden="1">#REF!</definedName>
    <definedName name="_bdm.162EF8C6AAD94DC58122C02CF3C72A10.edm" hidden="1">#REF!</definedName>
    <definedName name="_bdm.164D65923D3C47539C8D80F6B19C9749.edm" hidden="1">#REF!</definedName>
    <definedName name="_bdm.165035ACC2EA4C2294628DCFD78E277D.edm" hidden="1">#REF!</definedName>
    <definedName name="_bdm.16559377e6734d3dba5d5ddf8076edd7.edm" hidden="1">#REF!</definedName>
    <definedName name="_bdm.165A82855DF544DBB7EF5A5EE1F2126A.edm" hidden="1">#REF!</definedName>
    <definedName name="_bdm.16656639F06140D9BC3559E248B2370D.edm" hidden="1">#REF!</definedName>
    <definedName name="_bdm.1667D34F451B47A291E6F994C4DCF306.edm" hidden="1">#REF!</definedName>
    <definedName name="_bdm.16A2DE9ECDEB4C65A0976B666151EDF2.edm" hidden="1">#REF!</definedName>
    <definedName name="_bdm.16B0BBC89C564F03BEF8942926F98A0D.edm" hidden="1">#REF!</definedName>
    <definedName name="_bdm.170D9F9F0CB047A79A228D87B61C3AD6.edm" hidden="1">#REF!</definedName>
    <definedName name="_bdm.171DB9927CB04DA0A34634F5C57D2EDB.edm" hidden="1">#REF!</definedName>
    <definedName name="_bdm.175d0d800e984fc29a3d38dda7f830e7.edm" hidden="1">#REF!</definedName>
    <definedName name="_bdm.176110B039C443E5B84DB46F463A6EC7.edm" hidden="1">#REF!</definedName>
    <definedName name="_bdm.17672105E5154FE39823210F0C5D4F05.edm" hidden="1">#REF!</definedName>
    <definedName name="_bdm.17a670c6e67d413fadedee95884df6d4.edm" hidden="1">#REF!</definedName>
    <definedName name="_bdm.17A6B3A0665149AFA374293319CD4ED1.edm" hidden="1">#REF!</definedName>
    <definedName name="_bdm.17B726E67A7A4E5CAF33CCACE2EDF7BE.edm" hidden="1">#REF!</definedName>
    <definedName name="_bdm.17DEDBEB2D97497C813882C790CC44F0.edm" hidden="1">#REF!</definedName>
    <definedName name="_bdm.182C7FC07B404DBA9413AEC1D736DD56.edm" hidden="1">#REF!</definedName>
    <definedName name="_bdm.1830E9F12B6B434687D126B4C9DD5CE1.edm" hidden="1">#REF!</definedName>
    <definedName name="_bdm.185011E385244F08B77F431190059F1A.edm" hidden="1">#REF!</definedName>
    <definedName name="_bdm.186E557C626A48B6A5FB56ABBC62B4D1.edm" hidden="1">#REF!</definedName>
    <definedName name="_bdm.18868C2D95D64D6FAF35CE0D7195C2E4.edm" hidden="1">#REF!</definedName>
    <definedName name="_bdm.1887A86B21154271B60586A0559AF85D.edm" hidden="1">#REF!</definedName>
    <definedName name="_bdm.189E378BAE5D43D7B328EF5F66435D34.edm" hidden="1">#REF!</definedName>
    <definedName name="_bdm.18B49722FC354D0497947EF0A52E39A1.edm" hidden="1">#REF!</definedName>
    <definedName name="_bdm.18BDB58E63AB4F9882935F5A3178BEC7.edm" localSheetId="19" hidden="1">#REF!</definedName>
    <definedName name="_bdm.18BDB58E63AB4F9882935F5A3178BEC7.edm" hidden="1">#REF!</definedName>
    <definedName name="_bdm.18BF9012767C4BCA92899F08A67E72CB.edm" hidden="1">#REF!</definedName>
    <definedName name="_bdm.18C5D25964EF431AA815FBFBA1AECC67.edm" hidden="1">#REF!</definedName>
    <definedName name="_bdm.18DAD30429EF4CD598533355FE61E1B1.edm" hidden="1">#REF!</definedName>
    <definedName name="_bdm.18E27117C6F34898B85B483EE69DCA99.edm" hidden="1">#REF!</definedName>
    <definedName name="_bdm.194ADBDEBC59490185DCC81012CD9100.edm" hidden="1">#REF!</definedName>
    <definedName name="_bdm.196df82358af4c82a8859fedab6fbe2d.edm" hidden="1">#REF!</definedName>
    <definedName name="_bdm.1985707897284D1785F02BCC61B13602.edm" hidden="1">#REF!</definedName>
    <definedName name="_bdm.19AB614CE87A4E29B54770C6CEA98761.edm" hidden="1">#REF!</definedName>
    <definedName name="_bdm.19AD39BDB97441DA9BD8C3692304C00D.edm" hidden="1">#REF!</definedName>
    <definedName name="_bdm.1A6F038665C64024AA6ECBB91A62176F.edm" hidden="1">#REF!</definedName>
    <definedName name="_bdm.1a7daf8c82e347f8aed873e9548d4844.edm" hidden="1">#REF!</definedName>
    <definedName name="_bdm.1AE5DBCB6FDE4CEEBA8768BBB0D55E69.edm" hidden="1">#REF!</definedName>
    <definedName name="_bdm.1AFED80FD78042DBAE63312B3D581A88.edm" hidden="1">#REF!</definedName>
    <definedName name="_bdm.1B0AC81D6080410395D414073E96136E.edm" hidden="1">#REF!</definedName>
    <definedName name="_bdm.1b0bdb28f2da40a68795c0353cb7b180.edm" hidden="1">#REF!</definedName>
    <definedName name="_bdm.1B0E90DCF50448EB86B270DFC94164D8.edm" hidden="1">#REF!</definedName>
    <definedName name="_bdm.1B1CFD2E91DE460B91FC7C1F9783D058.edm" hidden="1">#REF!</definedName>
    <definedName name="_bdm.1B4312D352A14A98AF129CA8B2217F0E.edm" hidden="1">#REF!</definedName>
    <definedName name="_bdm.1B49890AF2B743B4BAE0D10D008648FE.edm" hidden="1">#REF!</definedName>
    <definedName name="_bdm.1b6b85353e8e457fada2782abecfc4ef.edm" hidden="1">#REF!</definedName>
    <definedName name="_bdm.1BAA23341C404AA799857BB072E103D5.edm" hidden="1">#REF!</definedName>
    <definedName name="_bdm.1C1813C90C2847AB84F5ECCA262FAD27.edm" hidden="1">#REF!</definedName>
    <definedName name="_bdm.1C1DBFFED46046DF9A3E9F4F2F10D905.edm" hidden="1">#REF!</definedName>
    <definedName name="_bdm.1C39D0B226C34BCCA5D7F9A410BB8C0F.edm" hidden="1">#REF!</definedName>
    <definedName name="_bdm.1c3ef804ddf54b4da3beb1cd2376fff3.edm" hidden="1">#REF!</definedName>
    <definedName name="_bdm.1C5B058B830443F3973E4AAFA0DFEB9A.edm" hidden="1">#REF!</definedName>
    <definedName name="_bdm.1C8510074C7D4692A03D7AF9DDB572B3.edm" hidden="1">#REF!</definedName>
    <definedName name="_bdm.1CABDC3A08FC4D13B8F5B34A09EE42E4.edm" hidden="1">#REF!</definedName>
    <definedName name="_bdm.1CDE706ABE974904AB10D5BEDFF51CF1.edm" hidden="1">#REF!</definedName>
    <definedName name="_bdm.1D16BB1208474A34A55062294C24F876.edm" hidden="1">#REF!</definedName>
    <definedName name="_bdm.1D318966F3CB4F4CA4453BB8DC2CAAB7.edm" hidden="1">#REF!</definedName>
    <definedName name="_bdm.1D31ADDD89E94A38B7BE8F46C37088B8.edm" hidden="1">#REF!</definedName>
    <definedName name="_bdm.1D747C780E1344839389205A43A72895.edm" hidden="1">#REF!</definedName>
    <definedName name="_bdm.1DFC326CC1A6452BA94DB133242C91C0.edm" hidden="1">#REF!</definedName>
    <definedName name="_bdm.1DFE7D0E7ABD427EAB64F8CF180E4610.edm" hidden="1">#REF!</definedName>
    <definedName name="_bdm.1E135F3E73CE48B581BD1BB5B4244FEA.edm" hidden="1">#REF!</definedName>
    <definedName name="_bdm.1E206F37309D4D2FBAB4A652489F9FB7.edm" hidden="1">#REF!</definedName>
    <definedName name="_bdm.1E4B304E137A4DBBA86CA02F4547A2C0.edm" hidden="1">#REF!</definedName>
    <definedName name="_bdm.1E5DAEC9ED9C4B28A2288DFBA2D7F474.edm" hidden="1">#REF!</definedName>
    <definedName name="_bdm.1E760D0854724AD4A70D9CBC5D7A429F.edm" hidden="1">#REF!</definedName>
    <definedName name="_bdm.1E7FE7092A4D4C5BA804825AA78AD4E6.edm" hidden="1">#REF!</definedName>
    <definedName name="_bdm.1E978051F71841AB88DBFD5F9C9014EA.edm" hidden="1">#REF!</definedName>
    <definedName name="_bdm.1ECC8ECE5E07404D86C9455D5F52B846.edm" hidden="1">#REF!</definedName>
    <definedName name="_bdm.1ECD634A14C94C5E84F7B690A63CF901.edm" hidden="1">#REF!</definedName>
    <definedName name="_bdm.1ED5BA1276FC4EE78021B799724472B3.edm" hidden="1">#REF!</definedName>
    <definedName name="_bdm.1edc6de7ea2c43bdb70fd858e338242f.edm" hidden="1">#REF!</definedName>
    <definedName name="_bdm.1EF8A82A035843DB985B79256EA8AECA.edm" hidden="1">#REF!</definedName>
    <definedName name="_bdm.1F3B764744BC4E8C941E1769CFA71F5E.edm" hidden="1">#REF!</definedName>
    <definedName name="_bdm.1F68B7E356E0451D96437998A0CC2EA5.edm" hidden="1">#REF!</definedName>
    <definedName name="_bdm.1F6C352366F645B8BD0D7E48EB58B2DB.edm" hidden="1">#REF!</definedName>
    <definedName name="_bdm.1F6F3EBCA338497399086573DAFE99E9.edm" hidden="1">#REF!</definedName>
    <definedName name="_bdm.1FCCC1740DAB4392B82EE78CAEB7F8CE.edm" hidden="1">#REF!</definedName>
    <definedName name="_bdm.1FEC9DE7A7F94616A444FAE59D1E6C94.edm" hidden="1">#REF!</definedName>
    <definedName name="_bdm.20093DB3EFD24212B0E5DCEC7271AF3C.edm" hidden="1">#REF!</definedName>
    <definedName name="_bdm.201187d6e17e44ae8e604fd6291d3499.edm" hidden="1">#REF!</definedName>
    <definedName name="_bdm.203A700151E74AC194E303E69BA9C259.edm" hidden="1">#REF!</definedName>
    <definedName name="_bdm.20681528D79141959AFCB827F4BCA0B0.edm" hidden="1">#REF!</definedName>
    <definedName name="_bdm.208A6D346F1B41FEAB92EA51D7258C1B.edm" hidden="1">#REF!</definedName>
    <definedName name="_bdm.20946427ACBC45369F5CBB8CEF8255C0.edm" hidden="1">#REF!</definedName>
    <definedName name="_bdm.20B7F1DAA2F74D88ABFACD68249B5A23.edm" hidden="1">#REF!</definedName>
    <definedName name="_bdm.20B8E255F2F1408580796D2FFB92AB6E.edm" hidden="1">#REF!</definedName>
    <definedName name="_bdm.20BCA4247DEE4E0286297FC60456AB82.edm" hidden="1">#REF!</definedName>
    <definedName name="_bdm.20be97d9f4e74c9a8d3fe653c586c211.edm" hidden="1">#REF!</definedName>
    <definedName name="_bdm.20C8CC7AFE18408290C8E3B1685C4887.edm" hidden="1">#REF!</definedName>
    <definedName name="_bdm.20D9849904EC4812AC42A258D27EA1F8.edm" hidden="1">#REF!</definedName>
    <definedName name="_bdm.211961A7CA444C2A8E5C65F4932BCDC8.edm" hidden="1">#REF!</definedName>
    <definedName name="_bdm.21419826640A4431B2C18EB381032E77.edm" hidden="1">#REF!</definedName>
    <definedName name="_bdm.21442ACF5AFF488BBFD5E92D9F5EB87F.edm" hidden="1">#REF!</definedName>
    <definedName name="_bdm.216EAFAB97344909B4F21CA54605C4D0.edm" hidden="1">#REF!</definedName>
    <definedName name="_bdm.218322D71EE24EC9B92618D6DB197EE4.edm" hidden="1">#REF!</definedName>
    <definedName name="_bdm.2191C6CA7106490BAECF3211A30FA974.edm" hidden="1">#REF!</definedName>
    <definedName name="_bdm.21a246f3a80841759e0b993ea8e40dfd.edm" hidden="1">#REF!</definedName>
    <definedName name="_bdm.21AA1987F378415DB9482A16401D197D.edm" hidden="1">#REF!</definedName>
    <definedName name="_bdm.21e56acd43334109b1b210e7f372dab5.edm" hidden="1">#REF!</definedName>
    <definedName name="_bdm.21F6A454388643188DDBA6B8208D6875.edm" hidden="1">#REF!</definedName>
    <definedName name="_bdm.220F3C18E1E243449660AFA2B88DAC2E.edm" hidden="1">#REF!</definedName>
    <definedName name="_bdm.221A9393172942218BF4C88122E45E37.edm" hidden="1">#REF!</definedName>
    <definedName name="_bdm.224207935B3E44B49BC0BD1F1CCE6A2E.edm" hidden="1">#REF!</definedName>
    <definedName name="_bdm.22789FC83F1145319964A2E05B796CA2.edm" hidden="1">#REF!</definedName>
    <definedName name="_bdm.22848480365A4AD787CB568D7A43B8C9.edm" hidden="1">#REF!</definedName>
    <definedName name="_bdm.22B0A31DD0014E55B1DC6E09E88A79D8.edm" hidden="1">#REF!</definedName>
    <definedName name="_bdm.22CD7BF3F31D433CBA25B2D7D40D20C3.edm" hidden="1">#REF!</definedName>
    <definedName name="_bdm.236748EDED7F49FF9D8C8341C398889E.edm" hidden="1">#REF!</definedName>
    <definedName name="_bdm.236A0954BAE241BEA0C1D0FB1A672219.edm" hidden="1">#REF!</definedName>
    <definedName name="_bdm.23873DECA55C4D5D8F4C5903465AD9D0.edm" hidden="1">#REF!</definedName>
    <definedName name="_bdm.23B33421215543FC94D9CE6B9295A79E.edm" hidden="1">#REF!</definedName>
    <definedName name="_bdm.23C8D48C819D4709B17A7E9E8786A973.edm" hidden="1">#REF!</definedName>
    <definedName name="_bdm.23D339C7956A4B5B978A95D883506F32.edm" hidden="1">#REF!</definedName>
    <definedName name="_bdm.24004C6647174404BC1163716709AF66.edm" hidden="1">#REF!</definedName>
    <definedName name="_bdm.244463B9B26948609ADC1BCCF77F27EC.edm" hidden="1">#REF!</definedName>
    <definedName name="_bdm.244B1B7DBF5F47CAA9E22B15EB6EC55E.edm" hidden="1">#REF!</definedName>
    <definedName name="_bdm.24542EA106B14DD48DDD11DE4B02639A.edm" hidden="1">#REF!</definedName>
    <definedName name="_bdm.2484075B3CF841688A76DF58C19D96BC.edm" hidden="1">#REF!</definedName>
    <definedName name="_bdm.24a03524f1de4c739c19dfd3fd9d8be1.edm" hidden="1">#REF!</definedName>
    <definedName name="_bdm.24E9DBE5C18F4848A58277A9AC360071.edm" hidden="1">#REF!</definedName>
    <definedName name="_bdm.24F09AA9BB9146DE9CDA46D18BAA775D.edm" hidden="1">#REF!</definedName>
    <definedName name="_bdm.25029F5B8D594E3DB459EE6D26BB9561.edm" hidden="1">#REF!</definedName>
    <definedName name="_bdm.251A32FBEF754FAFB285524DD335BD50.edm" hidden="1">#REF!</definedName>
    <definedName name="_bdm.25690022638B45B99278D9799DB262BE.edm" hidden="1">#REF!</definedName>
    <definedName name="_bdm.2583C248414049FFBFBB1F0DDB3F0AAB.edm" hidden="1">#REF!</definedName>
    <definedName name="_bdm.25B57BAC83A640F794DFC4A4BC454EDD.edm" hidden="1">#REF!</definedName>
    <definedName name="_bdm.25B7391D903543868C12BD5EADD07E75.edm" hidden="1">#REF!</definedName>
    <definedName name="_bdm.25E9BB41BAEE4F53B3F7E82EC4700902.edm" hidden="1">#REF!</definedName>
    <definedName name="_bdm.26247806DE154244AAC794CF090ABFD1.edm" hidden="1">#REF!</definedName>
    <definedName name="_bdm.263A6AD7D5E74E0BAF2ABA7BE09CC67D.edm" hidden="1">#REF!</definedName>
    <definedName name="_bdm.26695FB459964F5EA7AC96BB88DB3565.edm" hidden="1">#REF!</definedName>
    <definedName name="_bdm.266FE8E46060488192FF847AC5E6AF79.edm" hidden="1">#REF!</definedName>
    <definedName name="_bdm.268133316AC544CA9CC68D86720F7A1F.edm" hidden="1">#REF!</definedName>
    <definedName name="_bdm.269B26F675674F1FAB2AFF7839628070.edm" hidden="1">#REF!</definedName>
    <definedName name="_bdm.26A0C7486D94468C95F462A7954796CB.edm" hidden="1">#REF!</definedName>
    <definedName name="_bdm.26CCE1EF2AC64FABA577203F4F4E60D4.edm" hidden="1">#REF!</definedName>
    <definedName name="_bdm.26DBDAC12C064DDA80EC033FD2178E21.edm" hidden="1">#REF!</definedName>
    <definedName name="_bdm.26F9C70E97F9463190203787CA402059.edm" hidden="1">#REF!</definedName>
    <definedName name="_bdm.26FE327F214D42A8A6C8B90ACB4FF950.edm" hidden="1">#REF!</definedName>
    <definedName name="_bdm.271A36366567443DB73DDF5BBF552D02.edm" hidden="1">#REF!</definedName>
    <definedName name="_bdm.2753BCD41B0C439B8447D8845EA99853.edm" hidden="1">#REF!</definedName>
    <definedName name="_bdm.275BBE214B6142D3962DC99DB15D8AFF.edm" hidden="1">#REF!</definedName>
    <definedName name="_bdm.27855879828B4642B7A83AE91538DDBA.edm" hidden="1">#REF!</definedName>
    <definedName name="_bdm.27E28DCC9F5E45A3BDDBF091A4604B8C.edm" hidden="1">#REF!</definedName>
    <definedName name="_bdm.2800953456A549BD8B00DB3037B9D2ED.edm" hidden="1">#REF!</definedName>
    <definedName name="_bdm.2803DA5C12D64D178150C4CA1524DB85.edm" hidden="1">#REF!</definedName>
    <definedName name="_bdm.2845de6273aa4c78b75f284fc73e9c37.edm" hidden="1">#REF!</definedName>
    <definedName name="_bdm.286D71576F594129B57FB4E48DA754EB.edm" hidden="1">#REF!</definedName>
    <definedName name="_bdm.2889b4dcb9ba4d54af6c3b04a0286964.edm" hidden="1">#REF!</definedName>
    <definedName name="_bdm.289E75C003BF4F26B01D4C8797753D34.edm" hidden="1">#REF!</definedName>
    <definedName name="_bdm.28A5D3B62A874CE28BE8AC54692563A5.edm" hidden="1">#REF!</definedName>
    <definedName name="_bdm.28B9A8E4A1FF4091B47CE7F255A2DFAA.edm" hidden="1">#REF!</definedName>
    <definedName name="_bdm.28F2B996D0A74D319D8F9DCF66A839EA.edm" hidden="1">#REF!</definedName>
    <definedName name="_bdm.28FF0754628C4B7191EF1E5522B262DD.edm" hidden="1">#REF!</definedName>
    <definedName name="_bdm.2912D6D3C04F436FBFB809F496331BF3.edm" hidden="1">#REF!</definedName>
    <definedName name="_bdm.2929F9D021D4446C8DF1A9263BCA43A9.edm" hidden="1">#REF!</definedName>
    <definedName name="_bdm.2943C4F8AB38446DA2F1DA03CE1D0B43.edm" hidden="1">#REF!</definedName>
    <definedName name="_bdm.295C8761E0074E3AB006F6C60DEEABC8.edm" hidden="1">#REF!</definedName>
    <definedName name="_bdm.296546204F5B4E94A1E17E6929CDB768.edm" hidden="1">#REF!</definedName>
    <definedName name="_bdm.2972B36E52A64C05BAC318E9016F6822.edm" hidden="1">#REF!</definedName>
    <definedName name="_bdm.299e62ab17924de5bbbcca888f3bde60.edm" hidden="1">#REF!</definedName>
    <definedName name="_bdm.29C5735C5BE24C0E8F7CC7D80110C04D.edm" hidden="1">#REF!</definedName>
    <definedName name="_bdm.29C5F4D1EB6F4A718B4797D495F23D5B.edm" hidden="1">#REF!</definedName>
    <definedName name="_bdm.2A2585E00E574F15910B19419DDCBC7C.edm" hidden="1">#REF!</definedName>
    <definedName name="_bdm.2a2abdf5664a4d5b9da19d60c383e3f8.edm" hidden="1">#REF!</definedName>
    <definedName name="_bdm.2A4C79D9D8A744A1B5A0A8135A2420F5.edm" hidden="1">#REF!</definedName>
    <definedName name="_bdm.2a4dd8c94e9045ada61c1cd2378e44d5.edm" hidden="1">#REF!</definedName>
    <definedName name="_bdm.2AAA9235F6D6499BAEF2E92668E68E71.edm" hidden="1">#REF!</definedName>
    <definedName name="_bdm.2AADF911501C46168E5BE9DB44E13E0E.edm" hidden="1">#REF!</definedName>
    <definedName name="_bdm.2B079B8A70B143FC84D27CD138C10D8C.edm" hidden="1">#REF!</definedName>
    <definedName name="_bdm.2B3D1AA895F14BB8B0F4BDA58AAE4269.edm" hidden="1">#REF!</definedName>
    <definedName name="_bdm.2B527191F61641279813759989ADE603.edm" hidden="1">#REF!</definedName>
    <definedName name="_bdm.2b8c78c4196645c7a58abda6b089492f.edm" hidden="1">#REF!</definedName>
    <definedName name="_bdm.2BCD7344E98F4FCD9EC1FEB9C28E9A9C.edm" hidden="1">#REF!</definedName>
    <definedName name="_bdm.2bfd8ebe16034f85889a1309231b45b1.edm" hidden="1">#REF!</definedName>
    <definedName name="_bdm.2c222b062d524b07b2c858356907dbe6.edm" hidden="1">#REF!</definedName>
    <definedName name="_bdm.2C3BA67ED02D40BC9D118A501AE05231.edm" hidden="1">#REF!</definedName>
    <definedName name="_bdm.2C3CF6FC72864661AEAC18CD4790EF19.edm" hidden="1">#REF!</definedName>
    <definedName name="_bdm.2C8518149A9847BB98D56523A7DD432C.edm" hidden="1">#REF!</definedName>
    <definedName name="_bdm.2C90EC46FB83440FBFB4F54C8277719A.edm" hidden="1">#REF!</definedName>
    <definedName name="_bdm.2c9fb87ef1ee4fc49872636d08cf105d.edm" hidden="1">#REF!</definedName>
    <definedName name="_bdm.2CF5E31AAC66441DB129A3CBD6A24965.edm" hidden="1">#REF!</definedName>
    <definedName name="_bdm.2D09A2AAE63B46F1AB1AFACC48625F88.edm" hidden="1">#REF!</definedName>
    <definedName name="_bdm.2d259e36ee994555b88a4ae316638dd1.edm" hidden="1">#REF!</definedName>
    <definedName name="_bdm.2D548E4BB62F4B7685A59B3C366A4120.edm" hidden="1">#REF!</definedName>
    <definedName name="_bdm.2D6F739C34F848E4A547989714B968EF.edm" hidden="1">#REF!</definedName>
    <definedName name="_bdm.2D77401E00EC4604B7C8B2C46FB0A362.edm" hidden="1">#REF!</definedName>
    <definedName name="_bdm.2d8ad80cfa9a4ebaa99eaaa4fcc72ee3.edm" hidden="1">#REF!</definedName>
    <definedName name="_bdm.2DB520859F9F4716AE0EB5B978C3FCCF.edm" hidden="1">#REF!</definedName>
    <definedName name="_bdm.2DCA77E05AD9466F8C238376F3B72607.edm" hidden="1">#REF!</definedName>
    <definedName name="_bdm.2DE36B66031A4C42806A02AABF268B84.edm" hidden="1">#REF!</definedName>
    <definedName name="_bdm.2DF88DB6156E4F1FBDF872902FB6740C.edm" hidden="1">#REF!</definedName>
    <definedName name="_bdm.2e0a21559454464b80270a857c3dabfd.edm" hidden="1">#REF!</definedName>
    <definedName name="_bdm.2E189360274E49F3BC3B1220CFDEE1BA.edm" hidden="1">#REF!</definedName>
    <definedName name="_bdm.2E3B0AE039464098B2045AAF3950B278.edm" hidden="1">#REF!</definedName>
    <definedName name="_bdm.2E77F5D022484A42BA9F56763B10E564.edm" hidden="1">#REF!</definedName>
    <definedName name="_bdm.2E9882ABFA5845DB8679AE477D52876D.edm" hidden="1">#REF!</definedName>
    <definedName name="_bdm.2EA43DE6DD694F10B95686EC69DB25AC.edm" hidden="1">#REF!</definedName>
    <definedName name="_bdm.2EBCF0DBF6134D57B7D31D40BB8FDB56.edm" hidden="1">#REF!</definedName>
    <definedName name="_bdm.2ECA9546D6F444B7B88BB59A64249615.edm" hidden="1">#REF!</definedName>
    <definedName name="_bdm.2EDFD65F28B3462881B2F552A0180551.edm" hidden="1">#REF!</definedName>
    <definedName name="_bdm.2EE9F91D5241460AAC5150A0A8DD30FF.edm" hidden="1">#REF!</definedName>
    <definedName name="_bdm.2efe72b2a7ab47f8b6ddf1dc6372a8fb.edm" hidden="1">#REF!</definedName>
    <definedName name="_bdm.2F24A8BD52384E19A7A637CDC5866186.edm" hidden="1">#REF!</definedName>
    <definedName name="_bdm.2F28351424A34A75A9AE30125E078DD3.edm" hidden="1">#REF!</definedName>
    <definedName name="_bdm.2F5076D0F4AC4714B9CFB9B629CA8858.edm" hidden="1">#REF!</definedName>
    <definedName name="_bdm.2F7DFECA9A0741528BE5CEA63FB80D25.edm" hidden="1">#REF!</definedName>
    <definedName name="_bdm.2F863560E3D54BD5804D5EA7FE019FA1.edm" hidden="1">#REF!</definedName>
    <definedName name="_bdm.2FCA72971FBF485B83BA0344D078ACEC.edm" hidden="1">#REF!</definedName>
    <definedName name="_bdm.2FF9B12FCFAB498887E4E8874EC3BC7B.edm" hidden="1">#REF!</definedName>
    <definedName name="_bdm.301DBA18CF3844F0BE36566F1BD66B2D.edm" hidden="1">#REF!</definedName>
    <definedName name="_bdm.302858A3FD67481AABA51A14A3D53472.edm" hidden="1">#REF!</definedName>
    <definedName name="_bdm.304E2206C1A14C4D8FC5F608E939F55B.edm" hidden="1">#REF!</definedName>
    <definedName name="_bdm.307AE282EF494BA18352C38E58FC9F13.edm" hidden="1">#REF!</definedName>
    <definedName name="_bdm.3083A4B61BC04B098C94A9A22E91ECC0.edm" hidden="1">#REF!</definedName>
    <definedName name="_bdm.3092689E7F68403C9292BEBC403D2B15.edm" hidden="1">#REF!</definedName>
    <definedName name="_bdm.30A77FEC37A34CD59F4EC0C859C2BEA0.edm" hidden="1">#REF!</definedName>
    <definedName name="_bdm.30bb904577ab44709f78493e7765f9ea.edm" hidden="1">#REF!</definedName>
    <definedName name="_bdm.30C5108480EA4A28B46CDB8839649FA2.edm" hidden="1">#REF!</definedName>
    <definedName name="_bdm.30EB2FC449CB4D09995B9E69CE0A061F.edm" hidden="1">#REF!</definedName>
    <definedName name="_bdm.31045FDB070C4B7B955DA288E0536ECF.edm" hidden="1">#REF!</definedName>
    <definedName name="_bdm.313B6A6084C44A8FB23DD6C9569880E4.edm" hidden="1">#REF!</definedName>
    <definedName name="_bdm.314BBCC8E133420F829BD730B4381557.edm" hidden="1">#REF!</definedName>
    <definedName name="_bdm.3167BD3CDBDD45BF8EAEA00DBE3F4C72.edm" hidden="1">#REF!</definedName>
    <definedName name="_bdm.316BE21D39304FCF86137DBC7961FA5F.edm" hidden="1">#REF!</definedName>
    <definedName name="_bdm.316CB69A5349467DBF24C32C2691F41A.edm" hidden="1">#REF!</definedName>
    <definedName name="_bdm.319305DFFFF6425080727DD127364287.edm" hidden="1">#REF!</definedName>
    <definedName name="_bdm.31AC50237BF3479EA8BBACDAC58C63B4.edm" hidden="1">#REF!</definedName>
    <definedName name="_bdm.31AEBDFAF07649E08FB81653C7F6FB8D.edm" hidden="1">#REF!</definedName>
    <definedName name="_bdm.31bc2af8b7f0425eb06915ccce9d422d.edm" hidden="1">#REF!</definedName>
    <definedName name="_bdm.31C6ADD3175943F4ACA95FC143D2714C.edm" localSheetId="1" hidden="1">#REF!</definedName>
    <definedName name="_bdm.31C6ADD3175943F4ACA95FC143D2714C.edm" localSheetId="18" hidden="1">#REF!</definedName>
    <definedName name="_bdm.31C6ADD3175943F4ACA95FC143D2714C.edm" hidden="1">#REF!</definedName>
    <definedName name="_bdm.31D1AA7E0CEB429097A94DE9D8DE00C4.edm" hidden="1">#REF!</definedName>
    <definedName name="_bdm.3205126AF2074BEE9B114111162B2CA9.edm" hidden="1">#REF!</definedName>
    <definedName name="_bdm.320AB203D61849D8BB27C4A4B5BCE18E.edm" hidden="1">#REF!</definedName>
    <definedName name="_bdm.320BF7978E1B4AD2901E6DB355CB211B.edm" hidden="1">#REF!</definedName>
    <definedName name="_bdm.3213D167259B4D26A55767AF7B5B7BD2.edm" hidden="1">#REF!</definedName>
    <definedName name="_bdm.321A01628D584A2CA3C7966A505F1C6A.edm" hidden="1">#REF!</definedName>
    <definedName name="_bdm.3237cc44b9104e5ab369e819f783d5b9.edm" hidden="1">#REF!</definedName>
    <definedName name="_bdm.326CFD8C43ED4D458E83716814E63F5A.edm" hidden="1">#REF!</definedName>
    <definedName name="_bdm.326F319CF0254E66907D4822FF69D184.edm" hidden="1">#REF!</definedName>
    <definedName name="_bdm.327AEDCC6C414E00B9100D2BCE280864.edm" localSheetId="1" hidden="1">#REF!</definedName>
    <definedName name="_bdm.327AEDCC6C414E00B9100D2BCE280864.edm" localSheetId="18" hidden="1">#REF!</definedName>
    <definedName name="_bdm.327AEDCC6C414E00B9100D2BCE280864.edm" hidden="1">#REF!</definedName>
    <definedName name="_bdm.3286186B9D9D46A2A51FD2BE9F703CC9.edm" hidden="1">#REF!</definedName>
    <definedName name="_bdm.32A251B02CD74517B57F250F842C660B.edm" hidden="1">#REF!</definedName>
    <definedName name="_bdm.32BDC948C7BE41CB8193C1E2A664ACD9.edm" hidden="1">#REF!</definedName>
    <definedName name="_bdm.32BF69C86C324F4EAAE6311D62D00632.edm" hidden="1">#REF!</definedName>
    <definedName name="_bdm.32CCEB0B677B4766BA9EF81D245165A9.edm" hidden="1">#REF!</definedName>
    <definedName name="_bdm.32D02C70C1AC49D1A053CA815FECFBDB.edm" hidden="1">#REF!</definedName>
    <definedName name="_bdm.32DBA4910BB9467F90412E369367ED5C.edm" hidden="1">#REF!</definedName>
    <definedName name="_bdm.32f9b07311c648b286e44cf9a6f8dc34.edm" hidden="1">#REF!</definedName>
    <definedName name="_bdm.33032A8238524BB0A406A6C1CF034870.edm" hidden="1">#REF!</definedName>
    <definedName name="_bdm.3317F020C3384A6CAF92D828461881A5.edm" hidden="1">#REF!</definedName>
    <definedName name="_bdm.331E56F04C904D84B79B5A6CAC41DF36.edm" hidden="1">#REF!</definedName>
    <definedName name="_bdm.332a49fd8703469cb96a77591d581d63.edm" hidden="1">#REF!</definedName>
    <definedName name="_bdm.3346BC6CBA6D4B67AC2C9681FAF51CFC.edm" hidden="1">#REF!</definedName>
    <definedName name="_bdm.3394875F6798403DA5FAEA435E031807.edm" hidden="1">#REF!</definedName>
    <definedName name="_bdm.33A6519BF9A441BC9B7B5BC13A6066EF.edm" hidden="1">#REF!</definedName>
    <definedName name="_bdm.33C041F370F24EC3AE0A16DBADA3E1FB.edm" hidden="1">#REF!</definedName>
    <definedName name="_bdm.33DCA2489AFE489093E29584AD646144.edm" hidden="1">#REF!</definedName>
    <definedName name="_bdm.33EB3E3BFEBC4D93BDB7D1AA63A2197B.edm" hidden="1">#REF!</definedName>
    <definedName name="_bdm.33EB65521DC0449CA9C582C3B714AA55.edm" hidden="1">#REF!</definedName>
    <definedName name="_bdm.33F283FC495442FD9AD0AE70D6C11DAF.edm" hidden="1">#REF!</definedName>
    <definedName name="_bdm.33f352a6010f41bf89a23bb4f5a3689b.edm" hidden="1">#REF!</definedName>
    <definedName name="_bdm.33FA1157727E4DF59F19227763B66461.edm" hidden="1">#REF!</definedName>
    <definedName name="_bdm.340d3b0fd2224c2193b0af4dbb463d24.edm" hidden="1">#REF!</definedName>
    <definedName name="_bdm.3483A90B880048F191D27D58D2F3BA8E.edm" hidden="1">#REF!</definedName>
    <definedName name="_bdm.348A360E171D4F7DAD8589CB5D82AF9E.edm" hidden="1">#REF!</definedName>
    <definedName name="_bdm.348FF45764D946FBA20961D522AA8A10.edm" hidden="1">#REF!</definedName>
    <definedName name="_bdm.34955D7CE2324A58AFBD7D751BAE3E08.edm" hidden="1">#REF!</definedName>
    <definedName name="_bdm.34A8FFA3BCF440FBB3208FCBA41D5055.edm" hidden="1">#REF!</definedName>
    <definedName name="_bdm.34E172134C6F4CEEBBEF4C62621C3998.edm" hidden="1">#REF!</definedName>
    <definedName name="_bdm.3502475095FF4C9EAD74C603F8DBCE25.edm" hidden="1">#REF!</definedName>
    <definedName name="_bdm.350DBD5DE39746B295C8677AEC01810B.edm" hidden="1">#REF!</definedName>
    <definedName name="_bdm.35258D2C3A774FE08615D010914F7CD0.edm" hidden="1">#REF!</definedName>
    <definedName name="_bdm.352F1E5673AD40AFB1AA12AB2D45AD28.edm" hidden="1">#REF!</definedName>
    <definedName name="_bdm.35B14F4F9020436F85780B9578AE5814.edm" hidden="1">#REF!</definedName>
    <definedName name="_bdm.35D57FE90E42465BBB13A1C25EC6D253.edm" hidden="1">#REF!</definedName>
    <definedName name="_bdm.3662D7A0274049DB9B4C8069F3A35328.edm" hidden="1">#REF!</definedName>
    <definedName name="_bdm.3663A9837E5A4CB6B10CB32CC5047747.edm" hidden="1">#REF!</definedName>
    <definedName name="_bdm.366406582EED4EC189FB45AFFFCA5C41.edm" hidden="1">#REF!</definedName>
    <definedName name="_bdm.366660F8A5C6446795E00A46974DCC9A.edm" hidden="1">#REF!</definedName>
    <definedName name="_bdm.367985CB18ED464082C32C8004AF3DBB.edm" hidden="1">#REF!</definedName>
    <definedName name="_bdm.36A36670D4B14AB48DF4F8418BD722E5.edm" hidden="1">#REF!</definedName>
    <definedName name="_bdm.36EAB140AFB54FB4844F25DAF3706587.edm" hidden="1">#REF!</definedName>
    <definedName name="_bdm.36ECD30920E246BC9415376419B91AC5.edm" hidden="1">#REF!</definedName>
    <definedName name="_bdm.3725d848b48a4781a5d39a93cf428277.edm" hidden="1">#REF!</definedName>
    <definedName name="_bdm.374A031E21164DB1943F15E3587BD455.edm" hidden="1">#REF!</definedName>
    <definedName name="_bdm.3757952BC4CA4941A2E5D759CA3F27AC.edm" hidden="1">#REF!</definedName>
    <definedName name="_bdm.3774F47DB3EE45B3AEB8F20224757CE2.edm" hidden="1">#REF!</definedName>
    <definedName name="_bdm.377780DD38A040C6B03BB15E83BCB7D7.edm" hidden="1">#REF!</definedName>
    <definedName name="_bdm.37922C04E2C141CCA774ADBCDF6111E3.edm" hidden="1">#REF!</definedName>
    <definedName name="_bdm.37A7952F660048B1B3CA529396203A65.edm" hidden="1">#REF!</definedName>
    <definedName name="_bdm.37B9924605F54A0BABA78ADA5E80A79D.edm" hidden="1">#REF!</definedName>
    <definedName name="_bdm.37E1DEC6E2D44CB185832BF6566D8CCB.edm" hidden="1">#REF!</definedName>
    <definedName name="_bdm.37EA0E24F9FE498CA24AF82BD42364B4.edm" hidden="1">#REF!</definedName>
    <definedName name="_bdm.37EE61071EDA44B980C7EAE4AA6BAC0B.edm" hidden="1">#REF!</definedName>
    <definedName name="_bdm.381529B6432E4155961E4389B33EEDBA.edm" hidden="1">#REF!</definedName>
    <definedName name="_bdm.384700021BE14B65BDC43DC9C6BA7B05.edm" hidden="1">#REF!</definedName>
    <definedName name="_bdm.384A12051A814C3282C9DA437CA16FB9.edm" hidden="1">#REF!</definedName>
    <definedName name="_bdm.38674B9D98374E25AE280B38B60B4462.edm" hidden="1">#REF!</definedName>
    <definedName name="_bdm.3869B102C2284775AA4CCA740B61158D.edm" hidden="1">#REF!</definedName>
    <definedName name="_bdm.387ea825259146c9bcb1b1f2ab450a0a.edm" hidden="1">#REF!</definedName>
    <definedName name="_bdm.389F1FDE958D4B24BF102FDB40246B1E.edm" hidden="1">#REF!</definedName>
    <definedName name="_bdm.38ACFA7192B946879562863907625E5C.edm" hidden="1">#REF!</definedName>
    <definedName name="_bdm.38B8EB2C4E51420E924ECC8F9C1486A8.edm" hidden="1">#REF!</definedName>
    <definedName name="_bdm.38F894FA9F0F435D8EDFCE770209118D.edm" hidden="1">#REF!</definedName>
    <definedName name="_bdm.3916CB530CC149F99A15FD35C8FDFEEB.edm" hidden="1">#REF!</definedName>
    <definedName name="_bdm.392D5DAF901244009A9692AD69B0B779.edm" hidden="1">#REF!</definedName>
    <definedName name="_bdm.396044dab77f42f0b33a4a51bacf7a9d.edm" hidden="1">#REF!</definedName>
    <definedName name="_bdm.396141B1CAC94C448B70E0D86654F245.edm" hidden="1">#REF!</definedName>
    <definedName name="_bdm.39AB0C5D4DE0463F8F2586B86814B454.edm" hidden="1">#REF!</definedName>
    <definedName name="_bdm.39E6B98DA5CD4F58A9DA857005E71EBD.edm" hidden="1">#REF!</definedName>
    <definedName name="_bdm.39F983E66B484DA6AFFBDEB05D867DB4.edm" hidden="1">#REF!</definedName>
    <definedName name="_bdm.3A40F9EAA4D940AFAE077D541D3DD374.edm" hidden="1">#REF!</definedName>
    <definedName name="_bdm.3A49352F529343879475DBA805FB7424.edm" hidden="1">#REF!</definedName>
    <definedName name="_bdm.3A4AF8DBFC4D4164BC2010E4235A20E8.edm" hidden="1">#REF!</definedName>
    <definedName name="_bdm.3A5C89EA66A84577A98C232F1E9A4F9F.edm" hidden="1">#REF!</definedName>
    <definedName name="_bdm.3A9C5C8A1F684DDE82673B9C626FB927.edm" hidden="1">#REF!</definedName>
    <definedName name="_bdm.3AAD2EA5F2CA41B9A7062F49B7989848.edm" hidden="1">#REF!</definedName>
    <definedName name="_bdm.3AE4F615FB244947AB5165C787561F89.edm" hidden="1">#REF!</definedName>
    <definedName name="_bdm.3b1ad72376d94d6db4023b2d83fbac62.edm" hidden="1">#REF!</definedName>
    <definedName name="_bdm.3B354330526544428F0FA37F2E499D89.edm" hidden="1">#REF!</definedName>
    <definedName name="_bdm.3B8E636780DA483D96EB579769B138FD.edm" hidden="1">#REF!</definedName>
    <definedName name="_bdm.3B904C6ADF3B494CBAC92B72E88C1C32.edm" hidden="1">#REF!</definedName>
    <definedName name="_bdm.3B959C4023F0462C901973CF43EAB53D.edm" hidden="1">#REF!</definedName>
    <definedName name="_bdm.3BAD14737C3A49268B139C84051E6F73.edm" hidden="1">#REF!</definedName>
    <definedName name="_bdm.3BD2B982EC444304AC2FE9C5568DCE92.edm" hidden="1">#REF!</definedName>
    <definedName name="_bdm.3BF02697DA304138918568B20CFDB4B0.edm" hidden="1">#REF!</definedName>
    <definedName name="_bdm.3BF2C6C23FCC4DF5AC725CF4F8068D1B.edm" hidden="1">#REF!</definedName>
    <definedName name="_bdm.3C0A3908D9A34A4B8FC159B326691DF2.edm" hidden="1">#REF!</definedName>
    <definedName name="_bdm.3C1037425EDF4C9AA02B748B7F29C512.edm" hidden="1">#REF!</definedName>
    <definedName name="_bdm.3C21846CF1574E5782A5492D0382C55D.edm" hidden="1">#REF!</definedName>
    <definedName name="_bdm.3c3ddf355a434fa1914f361f7f00d41c.edm" hidden="1">#REF!</definedName>
    <definedName name="_bdm.3C42C4ADBC12481CAD633F31626EA326.edm" hidden="1">#REF!</definedName>
    <definedName name="_bdm.3C6262B1B9C140AB8A295AD5117BBFC0.edm" hidden="1">#REF!</definedName>
    <definedName name="_bdm.3C6FB7792D6845D5BC09BF565100A8F7.edm" hidden="1">#REF!</definedName>
    <definedName name="_bdm.3C85B8B72031432BBE4908EB2BE0D389.edm" hidden="1">#REF!</definedName>
    <definedName name="_bdm.3C97C2300D5B450EBADA03E50AB93131.edm" hidden="1">#REF!</definedName>
    <definedName name="_bdm.3CB4352E1F1E411B94054F677C4556DB.edm" hidden="1">#REF!</definedName>
    <definedName name="_bdm.3CDA6A8BB3CC4D8A94DA7DCB58F3B3A6.edm" hidden="1">#REF!</definedName>
    <definedName name="_bdm.3CF97D71BED94AA087F318AFD3AFEC75.edm" hidden="1">#REF!</definedName>
    <definedName name="_bdm.3D01FA0163F54E699A235EF9E8BBA764.edm" hidden="1">#REF!</definedName>
    <definedName name="_bdm.3D2286230D504A3ABFDBC24C93E516E6.edm" hidden="1">#REF!</definedName>
    <definedName name="_bdm.3D34C4BE2A764B4597A7EE439CDDBCFC.edm" hidden="1">#REF!</definedName>
    <definedName name="_bdm.3D3C3CEBFE844F5BB53A6C2F65D6CB51.edm" hidden="1">#REF!</definedName>
    <definedName name="_bdm.3D4DE1758AF646909934C3ECC3B33D3F.edm" hidden="1">#REF!</definedName>
    <definedName name="_bdm.3D5F3582FA0D4FBBAB015DC6DEC73528.edm" hidden="1">#REF!</definedName>
    <definedName name="_bdm.3D7C8201A83E4225903996606F578895.edm" hidden="1">#REF!</definedName>
    <definedName name="_bdm.3D91698AD18D408A8B51E8A47B86EFF3.edm" hidden="1">#REF!</definedName>
    <definedName name="_bdm.3D98770AD5B84F258EA63E1316FAF248.edm" hidden="1">#REF!</definedName>
    <definedName name="_bdm.3DB2A31254594A549FD6B68D4EF7E588.edm" hidden="1">#REF!</definedName>
    <definedName name="_bdm.3DBCE01F58344C918E55C47B2A43AFA0.edm" hidden="1">#REF!</definedName>
    <definedName name="_bdm.3DDF9549D42A4B8C97C673B2D453B2B5.edm" hidden="1">#REF!</definedName>
    <definedName name="_bdm.3DDFC735B77342E99D7D7D15D9E27985.edm" hidden="1">#REF!</definedName>
    <definedName name="_bdm.3E08FC010C6C427199F3BE9B6893A021.edm" hidden="1">#REF!</definedName>
    <definedName name="_bdm.3E205EA96B6F4D9C96978E5CDC013636.edm" hidden="1">#REF!</definedName>
    <definedName name="_bdm.3E65627D88044C028F927B95F1417C56.edm" hidden="1">#REF!</definedName>
    <definedName name="_bdm.3E77E2BCA5EB4231BAADC79B685A2D45.edm" hidden="1">#REF!</definedName>
    <definedName name="_bdm.3ECC007E5E5F467AA2CD741B1CA8406F.edm" hidden="1">#REF!</definedName>
    <definedName name="_bdm.3EE642D27E7B4720ADB88F31A16CB458.edm" hidden="1">#REF!</definedName>
    <definedName name="_bdm.3f3d2d64c46c43399d7d4cfa5c63e9cb.edm" hidden="1">#REF!</definedName>
    <definedName name="_bdm.3F41E9F97CE8460091D52E4BE4A2909C.edm" hidden="1">#REF!</definedName>
    <definedName name="_bdm.3f61844dca49423381e0cbf2c870d264.edm" hidden="1">#REF!</definedName>
    <definedName name="_bdm.3FA1DECB4CD04B48A136A33BB1EDDE11.edm" hidden="1">#REF!</definedName>
    <definedName name="_bdm.3FADA471078C4538935E8983A5670590.edm" hidden="1">#REF!</definedName>
    <definedName name="_bdm.3FB2F77BC12E410EA0585CF76D0447A2.edm" hidden="1">#REF!</definedName>
    <definedName name="_bdm.3FB51DAED66B43BDB77B9391A83F69BA.edm" hidden="1">#REF!</definedName>
    <definedName name="_bdm.3FBF30CA7E2A43F181A5B777786AEABD.edm" hidden="1">#REF!</definedName>
    <definedName name="_bdm.3FEDB6120D194E899FCD2CAD1284E12F.edm" hidden="1">#REF!</definedName>
    <definedName name="_bdm.3FF2092B51E24CE08C755DE03E67875D.edm" hidden="1">#REF!</definedName>
    <definedName name="_bdm.400FFEAB49EC4545BFFC1782B331AD13.edm" hidden="1">#REF!</definedName>
    <definedName name="_bdm.40236D7B690249A68976D3E52575A0BE.edm" hidden="1">#REF!</definedName>
    <definedName name="_bdm.40632D569D9A4360BA7F34FE7800354E.edm" hidden="1">#REF!</definedName>
    <definedName name="_bdm.406BF4DBA60C44588B93C3AFCB15290A.edm" hidden="1">#REF!</definedName>
    <definedName name="_bdm.40761BBEEE8A411FA6532CCFF0E6282A.edm" hidden="1">#REF!</definedName>
    <definedName name="_bdm.40A8282850134D56A2108B517892F41A.edm" hidden="1">#REF!</definedName>
    <definedName name="_bdm.40C6B2E5FBC84C1EA771679BAF42EAB7.edm" hidden="1">#REF!</definedName>
    <definedName name="_bdm.40d74d96bcfc4c2e82f0eb41cd61c48e.edm" hidden="1">#REF!</definedName>
    <definedName name="_bdm.411748B5E54A48C58EFDDFD64E2DE314.edm" hidden="1">#REF!</definedName>
    <definedName name="_bdm.413D89EC9E5D46F0B7546FBE3F3B8114.edm" hidden="1">#REF!</definedName>
    <definedName name="_bdm.415E90F857644D988FD2878F06CBEED3.edm" hidden="1">#REF!</definedName>
    <definedName name="_bdm.416FFB3EB9C64982B182C6C2163CBEB0.edm" hidden="1">#REF!</definedName>
    <definedName name="_bdm.417ad0cabd654118a629837b7c968c5b.edm" hidden="1">#REF!</definedName>
    <definedName name="_bdm.417BEC80380948F2B3E6BE501E2B2DB6.edm" hidden="1">#REF!</definedName>
    <definedName name="_bdm.418C33D998B14E3E8824D6FA9FF1CA78.edm" hidden="1">#REF!</definedName>
    <definedName name="_bdm.419382C22C9944A5A19246F29A87305A.edm" hidden="1">#REF!</definedName>
    <definedName name="_bdm.419EDEB9786F44CBBE942EC52F5877DC.edm" hidden="1">#REF!</definedName>
    <definedName name="_bdm.41a5a6e764444bf8a5b745564b02ca87.edm" hidden="1">#REF!</definedName>
    <definedName name="_bdm.41E14FED68AA4A9CA40A61E7A1FFEFEF.edm" hidden="1">#REF!</definedName>
    <definedName name="_bdm.41E441AAF2A847BAB99849FC1735287B.edm" hidden="1">#REF!</definedName>
    <definedName name="_bdm.41EAE04BDAB447F292AAC0977EC8D026.edm" hidden="1">#REF!</definedName>
    <definedName name="_bdm.41F05BA8E87D45498EE2198D7635BCFD.edm" hidden="1">#REF!</definedName>
    <definedName name="_bdm.41F3BC94760E41DC8541BEA42F765340.edm" hidden="1">#REF!</definedName>
    <definedName name="_bdm.41F6CD8C599944E2804232953770E824.edm" hidden="1">#REF!</definedName>
    <definedName name="_bdm.41f898e2c6da4e3db59fead4bca5db84.edm" hidden="1">#REF!</definedName>
    <definedName name="_bdm.420C2BBD47284B1DB867A426BB5CB5EF.edm" hidden="1">#REF!</definedName>
    <definedName name="_bdm.420d14215cba4b3fa518fb6fb7d01aab.edm" hidden="1">#REF!</definedName>
    <definedName name="_bdm.4217A99AE8B8451A87A7EE49A76DB99B.edm" hidden="1">#REF!</definedName>
    <definedName name="_bdm.423423423.edm" hidden="1">#REF!</definedName>
    <definedName name="_bdm.4266513E4D414B96AC6D9FDA0F16C6C8.edm" hidden="1">#REF!</definedName>
    <definedName name="_bdm.427eb93980a84b6fb91481529d8c1ed1.edm" hidden="1">#REF!</definedName>
    <definedName name="_bdm.42af80a2e525472783d1f4ab8eeb8a09.edm" hidden="1">#REF!</definedName>
    <definedName name="_bdm.42BD946BC2D74ABFB8E861A8ECE42675.edm" hidden="1">#REF!</definedName>
    <definedName name="_bdm.42CB6D29814A4A129080DFEA66AA1CF1.edm" hidden="1">#REF!</definedName>
    <definedName name="_bdm.42D1992F728147AB9C9D0DF7A65EE627.edm" hidden="1">#REF!</definedName>
    <definedName name="_bdm.42E4B92ACCE84EF7B454D50565ABFE2B.edm" hidden="1">#REF!</definedName>
    <definedName name="_bdm.430F3B23536E4F639B21FCC3443A0C3F.edm" hidden="1">#REF!</definedName>
    <definedName name="_bdm.4322C2B581E645B6AA4929EC64C19E10.edm" hidden="1">#REF!</definedName>
    <definedName name="_bdm.433547AF603048058B5CE8C5F6B582C5.edm" hidden="1">#REF!</definedName>
    <definedName name="_bdm.433B07D88C7A4ADD909847142383A3DE.edm" hidden="1">#REF!</definedName>
    <definedName name="_bdm.43640A48DB644F78815B7D14CD1249B8.edm" hidden="1">#REF!</definedName>
    <definedName name="_bdm.43697759BE8641EDBA138AADAC8852CC.edm" hidden="1">#REF!</definedName>
    <definedName name="_bdm.4382EFBFD1DB4C8FB857EB5713CF26A0.edm" hidden="1">#REF!</definedName>
    <definedName name="_bdm.43C49272738844BCB33388CFE7580BD0.edm" hidden="1">#REF!</definedName>
    <definedName name="_bdm.43D3B5B05D364C1AB6ACCB8B64CE4BE5.edm" hidden="1">#REF!</definedName>
    <definedName name="_bdm.43D7A8B99F38456D98C5B88CCCD8405B.edm" hidden="1">#REF!</definedName>
    <definedName name="_bdm.44159CF6790E4AB1AF9B367AFADA45D0.edm" hidden="1">#REF!</definedName>
    <definedName name="_bdm.442818ffce5d43b8b76739f2157ef7e2.edm" hidden="1">#REF!</definedName>
    <definedName name="_bdm.4434ba59697b45168d6deec9cf4f5e74.edm" hidden="1">#REF!</definedName>
    <definedName name="_bdm.4447BFB0A4B2482492F6C836FEA0D787.edm" hidden="1">#REF!</definedName>
    <definedName name="_bdm.4473C5C652094BE5AE7DCD9C33C0048E.edm" hidden="1">#REF!</definedName>
    <definedName name="_bdm.44D49DBEB97D4237B80FC216436F140C.edm" hidden="1">#REF!</definedName>
    <definedName name="_bdm.44FA39E0DA774A6A923DEC9887C5AEE8.edm" hidden="1">#REF!</definedName>
    <definedName name="_bdm.4531A0BF890740D3ABDFD9F254DBE697.edm" hidden="1">#REF!</definedName>
    <definedName name="_bdm.4539EBA6B5B84444A1F76D9D280205BB.edm" hidden="1">#REF!</definedName>
    <definedName name="_bdm.458A7C23B80F40F5AD0F04282EAD1F72.edm" hidden="1">#REF!</definedName>
    <definedName name="_bdm.45A286BE3A9B4689ADB8BDCC624B02C4.edm" hidden="1">#REF!</definedName>
    <definedName name="_bdm.45A4A537F5CC407A8B27A4D8D1DB5B9D.edm" hidden="1">#REF!</definedName>
    <definedName name="_bdm.45AD7C21030A4E2FBCAB26263C3D6BC5.edm" hidden="1">#REF!</definedName>
    <definedName name="_bdm.45FCE55514DA463A88843B1C05333B4D.edm" hidden="1">#REF!</definedName>
    <definedName name="_bdm.45FF9658B7E2422784F7714D1FB9F969.edm" hidden="1">#REF!</definedName>
    <definedName name="_bdm.4609BFF9FC004796BEA936122DF53E14.edm" hidden="1">#REF!</definedName>
    <definedName name="_bdm.460AD1F243124411A3D89C2A4D2359B9.edm" hidden="1">#REF!</definedName>
    <definedName name="_bdm.462CDFFA5EBF4CF1A072B5AAE2AE48C3.edm" hidden="1">#REF!</definedName>
    <definedName name="_bdm.464ED734D79F4532A663BDEBD4C3C297.edm" hidden="1">#REF!</definedName>
    <definedName name="_bdm.465EDF20E70B47BFA3D9BB12DB60AE0D.edm" hidden="1">#REF!</definedName>
    <definedName name="_bdm.468FF7CB72DE42498C692E532B6B2FFB.edm" hidden="1">#REF!</definedName>
    <definedName name="_bdm.46A6BB51E2E74D72AF569AC70FD413BF.edm" hidden="1">#REF!</definedName>
    <definedName name="_bdm.46BCF80DF01149ADABF13058A9167120.edm" hidden="1">#REF!</definedName>
    <definedName name="_bdm.46DF9E35335B47DA940758335CFC1238.edm" hidden="1">#REF!</definedName>
    <definedName name="_bdm.46ED9579339F4D64B126F4C653116BCE.edm" hidden="1">#REF!</definedName>
    <definedName name="_bdm.4706DBBE78864C68B8256DA2B6FFD654.edm" hidden="1">#REF!</definedName>
    <definedName name="_bdm.471955CA3E2F475F969D649DB1D9C1C4.edm" hidden="1">#REF!</definedName>
    <definedName name="_bdm.473F734DC86146C8B3333374F16F7BEB.edm" hidden="1">#REF!</definedName>
    <definedName name="_bdm.4751BD378E0C427C9CC4F7E2BBDD3885.edm" hidden="1">#REF!</definedName>
    <definedName name="_bdm.47750DFCBEA34F319CED7981FDE4A2B0.edm" hidden="1">#REF!</definedName>
    <definedName name="_bdm.477A9CC2BC6A44F98B279DA843F55134.edm" hidden="1">#REF!</definedName>
    <definedName name="_bdm.47E5411D05FF4D9C89F5393909B1C7A8.edm" hidden="1">#REF!</definedName>
    <definedName name="_bdm.47f1bfb5f01c4770b854d5b329e2b4c5.edm" hidden="1">#REF!</definedName>
    <definedName name="_bdm.47F6196DA00C4CD0AC70EF2DF9331ED4.edm" hidden="1">#REF!</definedName>
    <definedName name="_bdm.480A3F7E0C904CD883B64A5A5E915755.edm" hidden="1">#REF!</definedName>
    <definedName name="_bdm.481FFA73FBFD4CF389D72FC71BB58ABF.edm" hidden="1">#REF!</definedName>
    <definedName name="_bdm.482ea8844ebc4786bdb3c31925012da0.edm" hidden="1">#REF!</definedName>
    <definedName name="_bdm.4845C1F62C2F4CD0BB59BB091C827CD6.edm" hidden="1">#REF!</definedName>
    <definedName name="_bdm.4852103F1A18483BAFEA8A24CE3D04F6.edm" hidden="1">#REF!</definedName>
    <definedName name="_bdm.485439691536419CA9E65FBE6F69D549.edm" hidden="1">#REF!</definedName>
    <definedName name="_bdm.487DDE554DA24DC38BCE311320E1C623.edm" hidden="1">#REF!</definedName>
    <definedName name="_bdm.4886633828F2455D9CC8CE5DFA40FBB8.edm" hidden="1">#REF!</definedName>
    <definedName name="_bdm.4889332DBB97403AAFFD194968A2E0DF.edm" hidden="1">#REF!</definedName>
    <definedName name="_bdm.48B8C9507E4F46979BF2DB1FA15C7605.edm" hidden="1">#REF!</definedName>
    <definedName name="_bdm.48EB9556216D4E1E8D44CD6A50E47B74.edm" hidden="1">#REF!</definedName>
    <definedName name="_bdm.48EFF532B6FD4FFEA7C50D0314136A7E.edm" localSheetId="19" hidden="1">#REF!</definedName>
    <definedName name="_bdm.48EFF532B6FD4FFEA7C50D0314136A7E.edm" hidden="1">#REF!</definedName>
    <definedName name="_bdm.48F33AF0490645D1BC2893ADB22E5B4D.edm" hidden="1">#REF!</definedName>
    <definedName name="_bdm.49097DF1F472496F9D7C458C1C8A62DB.edm" hidden="1">#REF!</definedName>
    <definedName name="_bdm.4916B3C6CAF74B70B1B34828D770E31A.edm" hidden="1">#REF!</definedName>
    <definedName name="_bdm.4921FCB9A6674DC281FDD4B000F2824A.edm" hidden="1">#REF!</definedName>
    <definedName name="_bdm.49331A65A5B14E7B9C6E886D68478C73.edm" hidden="1">#REF!</definedName>
    <definedName name="_bdm.4982F6530C7742E1990D05C14023CA9C.edm" hidden="1">#REF!</definedName>
    <definedName name="_bdm.498F7B4A41BD499CBC6D2DFDB4111069.edm" hidden="1">#REF!</definedName>
    <definedName name="_bdm.4998477B01A64995B59779A170481341.edm" hidden="1">#REF!</definedName>
    <definedName name="_bdm.4A0C543832CE4F14900E0522FAA99368.edm" hidden="1">#REF!</definedName>
    <definedName name="_bdm.4A1C6F3928F84CF3A809C2BDCFD6AA5F.edm" hidden="1">#REF!</definedName>
    <definedName name="_bdm.4A74171B0AF343E4A6D0ECAA63FE925F.edm" hidden="1">#REF!</definedName>
    <definedName name="_bdm.4ABFD8893AEE46D18F08748C15281032.edm" hidden="1">#REF!</definedName>
    <definedName name="_bdm.4ADB554C327842AB83F1C7F2E974DACF.edm" hidden="1">#REF!</definedName>
    <definedName name="_bdm.4B358F0AE19549E698FCFD14134DC475.edm" hidden="1">#REF!</definedName>
    <definedName name="_bdm.4B677AD2398347E8A309708F708BE570.edm" hidden="1">#REF!</definedName>
    <definedName name="_bdm.4B906F2216AB4608829152B2EAD2F3AC.edm" hidden="1">#REF!</definedName>
    <definedName name="_bdm.4B9D528326D9485D82317D5FF358D8F6.edm" hidden="1">#REF!</definedName>
    <definedName name="_bdm.4BA88AF9071C434EB75CA3D111800785.edm" hidden="1">#REF!</definedName>
    <definedName name="_bdm.4BBDEA3F3AC44D9DAB873D4D88597954.edm" hidden="1">#REF!</definedName>
    <definedName name="_bdm.4BDBA7C5CAE445528A045CA4AFAAF78E.edm" hidden="1">#REF!</definedName>
    <definedName name="_bdm.4C0CE8878AD942AD86BAD7A4615EC5AA.edm" hidden="1">#REF!</definedName>
    <definedName name="_bdm.4C2931E4D6A04C7C9EF97FE803E3680E.edm" hidden="1">#REF!</definedName>
    <definedName name="_bdm.4C2AF42F31FA45AB92D55CF843A8BA46.edm" hidden="1">#REF!</definedName>
    <definedName name="_bdm.4C376E8358A74C028FEDF42282C168FC.edm" hidden="1">#REF!</definedName>
    <definedName name="_bdm.4C66D3AFC34F47B49FA294E158D1CE5B.edm" hidden="1">#REF!</definedName>
    <definedName name="_bdm.4c6c5d07083c4ddbbab3caf9945e5cf8.edm" hidden="1">#REF!</definedName>
    <definedName name="_bdm.4C885BB6733546F2AC6C8AE55201BB55.edm" hidden="1">#REF!</definedName>
    <definedName name="_bdm.4c88ac8fe6d048a289f6f1237dc13ccc.edm" hidden="1">#REF!</definedName>
    <definedName name="_bdm.4C89FBDD7EA64E548F79147BD943905D.edm" hidden="1">#REF!</definedName>
    <definedName name="_bdm.4C8C6AA4ECF54D30A05230E7F2D64A9A.edm" hidden="1">#REF!</definedName>
    <definedName name="_bdm.4C96265C986B4E1E970EF0FBC696DDE2.edm" hidden="1">#REF!</definedName>
    <definedName name="_bdm.4CD3EC5253724025A412080552FEB7EE.edm" hidden="1">#REF!</definedName>
    <definedName name="_bdm.4CE9516CD4E746F79404A29736B23FBD.edm" hidden="1">#REF!</definedName>
    <definedName name="_bdm.4D0F1E5C50524C2FAD4F67003996F1FC.edm" hidden="1">#REF!</definedName>
    <definedName name="_bdm.4D10C8E314974A2BA13EF324B1B56222.edm" hidden="1">#REF!</definedName>
    <definedName name="_bdm.4d17aeac3b764646b4897a7dc20b74a2.edm" hidden="1">#REF!</definedName>
    <definedName name="_bdm.4D1F0D8BCF9D4379929562CEB4F0701A.edm" hidden="1">#REF!</definedName>
    <definedName name="_bdm.4D28BF1BD21148BCAFBB2F311312AD9B.edm" hidden="1">#REF!</definedName>
    <definedName name="_bdm.4D42DB35F9C44C349A6CF863A3567EEA.edm" hidden="1">#REF!</definedName>
    <definedName name="_bdm.4D565028A48947DA88A21B947C9C8E3A.edm" hidden="1">#REF!</definedName>
    <definedName name="_bdm.4DB4CC028BAB490495789232D1A7FEBF.edm" hidden="1">#REF!</definedName>
    <definedName name="_bdm.4DD0052F69C9460693E1C1423F0D9E4A.edm" hidden="1">#N/A</definedName>
    <definedName name="_bdm.4DDDD3E615AA4B5D8D67875E9B85697A.edm" hidden="1">#REF!</definedName>
    <definedName name="_bdm.4DE6B797778149D7AD84B22F2C1424D5.edm" hidden="1">#REF!</definedName>
    <definedName name="_bdm.4DF2E8191A274494995F180E31F8BEB5.edm" hidden="1">#REF!</definedName>
    <definedName name="_bdm.4E0758A47E954FF298E5074380F5A7B9.edm" hidden="1">#REF!</definedName>
    <definedName name="_bdm.4E2C706427EB418182465457CA6046E8.edm" hidden="1">#REF!</definedName>
    <definedName name="_bdm.4E4DD7BE772A42ADA1D6CBF776AD1FF5.edm" hidden="1">#REF!</definedName>
    <definedName name="_bdm.4E6382FEC0B6434B8B8B9C747209C4DB.edm" hidden="1">#REF!</definedName>
    <definedName name="_bdm.4E996F973B844793896640EA1B88217D.edm" hidden="1">#REF!</definedName>
    <definedName name="_bdm.4E9B1020A2B04A96BC47D346B1E95592.edm" hidden="1">#REF!</definedName>
    <definedName name="_bdm.4EE1CB18F35F4FAB809AAFC60C1175A5.edm" hidden="1">#REF!</definedName>
    <definedName name="_bdm.4EEE4D86254B4BDBAD1682436428D4C8.edm" hidden="1">#REF!</definedName>
    <definedName name="_bdm.4EF51874E9A141E8986502EC1EA22233.edm" hidden="1">#REF!</definedName>
    <definedName name="_bdm.4F4A460F95794E52BAF9780D21966A91.edm" hidden="1">#REF!</definedName>
    <definedName name="_bdm.4F89E18A7678466B8F8A55541B79AF28.edm" hidden="1">#REF!</definedName>
    <definedName name="_bdm.4f8a721441a74f84bbb3b1ff26735f19.edm" hidden="1">#REF!</definedName>
    <definedName name="_bdm.4FD500BF17DA46EF89524A24FA421A27.edm" hidden="1">#REF!</definedName>
    <definedName name="_bdm.4FE1997E4D81439AB9C9A138E0EF1193.edm" hidden="1">#REF!</definedName>
    <definedName name="_bdm.4FE4C295EA1542D0A7747F443C83EED1.edm" hidden="1">#REF!</definedName>
    <definedName name="_bdm.4FFAD5DA5F834678B6B77221D99ACAFF.edm" hidden="1">#REF!</definedName>
    <definedName name="_bdm.500E98D67B1648D298B74C3BBC02DFC5.edm" hidden="1">#REF!</definedName>
    <definedName name="_bdm.503E554185DE40508DE4E4B60DFBEA46.edm" hidden="1">#REF!</definedName>
    <definedName name="_bdm.505D7D4824E640F7ADB9A531CC016AAD.edm" hidden="1">#REF!</definedName>
    <definedName name="_bdm.50996909375D4C7E9699F8E8D51EBD5A.edm" hidden="1">#REF!</definedName>
    <definedName name="_bdm.50A801A24A9F4114ADD095E3FC4D58E5.edm" hidden="1">#REF!</definedName>
    <definedName name="_bdm.50CB2E76FF304AF5BC48EE41236B683F.edm" localSheetId="1" hidden="1">#REF!</definedName>
    <definedName name="_bdm.50CB2E76FF304AF5BC48EE41236B683F.edm" localSheetId="18" hidden="1">#REF!</definedName>
    <definedName name="_bdm.50CB2E76FF304AF5BC48EE41236B683F.edm" hidden="1">#REF!</definedName>
    <definedName name="_bdm.50DB39E8564747F7BEA7D6CA5D2F62CD.edm" hidden="1">#REF!</definedName>
    <definedName name="_bdm.50F314F803C6469DB359518B2C199989.edm" hidden="1">#REF!</definedName>
    <definedName name="_bdm.50F8B3A9A2F84EB8B055D8CE68313D6B.edm" hidden="1">#REF!</definedName>
    <definedName name="_bdm.51054CE426AB4DD4B66BD565537038E1.edm" hidden="1">#REF!</definedName>
    <definedName name="_bdm.5106F7C6AE3D4AB4AB554B1620451D22.edm" hidden="1">#REF!</definedName>
    <definedName name="_bdm.5145E2374A1143C49FA71355CDB89252.edm" hidden="1">#REF!</definedName>
    <definedName name="_bdm.519DD357BA314D7E8E7D7C6FC1C6B800.edm" hidden="1">#REF!</definedName>
    <definedName name="_bdm.51A853C8E5F24A9DBF9B10A0E2AA6D81.edm" hidden="1">#REF!</definedName>
    <definedName name="_bdm.51b23c2170b048d4a66c6aa81d5c6358.edm" hidden="1">#REF!</definedName>
    <definedName name="_bdm.51DAF933485E4885B38683E2768431D0.edm" hidden="1">#REF!</definedName>
    <definedName name="_bdm.51E68CB736984B42A7CF593DEDAFDE59.edm" hidden="1">#REF!</definedName>
    <definedName name="_bdm.520EE2AA88224D489A81DA071D154620.edm" hidden="1">#REF!</definedName>
    <definedName name="_bdm.521B211564F646BB829385E9FD69CDB7.edm" hidden="1">#REF!</definedName>
    <definedName name="_bdm.521DC5547E094D3EAB9C9F4D139EF5FF.edm" hidden="1">#REF!</definedName>
    <definedName name="_bdm.5222B8BE5D2946F6B6640B3DAF14CA4B.edm" localSheetId="19" hidden="1">#REF!</definedName>
    <definedName name="_bdm.5222B8BE5D2946F6B6640B3DAF14CA4B.edm" hidden="1">#REF!</definedName>
    <definedName name="_bdm.5232ba44d62d462ea38bee867a0f6232.edm" hidden="1">#REF!</definedName>
    <definedName name="_bdm.525F34673F544012890555582657789F.edm" hidden="1">#REF!</definedName>
    <definedName name="_bdm.5273D3A457F2404CA641C07DE53BDFF7.edm" hidden="1">#REF!</definedName>
    <definedName name="_bdm.527874BF853845BEB67CA1B5948CAFAA.edm" hidden="1">#REF!</definedName>
    <definedName name="_bdm.52993fe8844045eb9b141d03861bc4dd.edm" hidden="1">#REF!</definedName>
    <definedName name="_bdm.52BAEF0B42DD40DBBD30CA7E85AEC7C2.edm" hidden="1">#REF!</definedName>
    <definedName name="_bdm.52F9D745072F4FB6B88779C14B4FDB34.edm" hidden="1">#REF!</definedName>
    <definedName name="_bdm.5308F891207742B9AD43ACBC04182E4D.edm" hidden="1">#REF!</definedName>
    <definedName name="_bdm.53220B959C6744C6941DD9BDDC32DB2B.edm" hidden="1">#REF!</definedName>
    <definedName name="_bdm.53276d847d1643a5a948c51b7a0e4f04.edm" hidden="1">#REF!</definedName>
    <definedName name="_bdm.5355DC1A49A24E5D8028EE2578CFF1D4.edm" hidden="1">#REF!</definedName>
    <definedName name="_bdm.537DE4F18E534B0DB1F232091EBF33EE.edm" hidden="1">#REF!</definedName>
    <definedName name="_bdm.5381896E41114048B7525DE4CB0EDC7B.edm" hidden="1">#REF!</definedName>
    <definedName name="_bdm.5396CB5824984BD1A40D7DB71618CC4A.edm" hidden="1">#REF!</definedName>
    <definedName name="_bdm.539A9AE901814FC4BDD1A33BBDAEAB8E.edm" hidden="1">#REF!</definedName>
    <definedName name="_bdm.53a49a19c06342f3a5317219d4459bbd.edm" hidden="1">#REF!</definedName>
    <definedName name="_bdm.53B42710DD094A70BB35916577327D20.edm" hidden="1">#REF!</definedName>
    <definedName name="_bdm.53C98D1A29CA4F039AFAA6F913D8AEE8.edm" hidden="1">#REF!</definedName>
    <definedName name="_bdm.53D961CB32A34CC7A6ECAF11DD45DB7F.edm" hidden="1">#REF!</definedName>
    <definedName name="_bdm.53F0A6700FC7423BBD6BF593CDD60F7E.edm" hidden="1">#REF!</definedName>
    <definedName name="_bdm.53F4D2DAFDEE4897A5B66FE85CB428C0.edm" hidden="1">#REF!</definedName>
    <definedName name="_bdm.54250913C9B4459193F5AD2E65308755.edm" hidden="1">#REF!</definedName>
    <definedName name="_bdm.542A1C69758E476F9F8ADBF6CA340434.edm" hidden="1">#REF!</definedName>
    <definedName name="_bdm.542DC751F568456AB364F9200E2048F6.edm" hidden="1">#REF!</definedName>
    <definedName name="_bdm.544DA25E9EF64580A4F94749D3FC26CC.edm" hidden="1">#REF!</definedName>
    <definedName name="_bdm.54667F3DA4E540F4AA97ECBDF307DF80.edm" hidden="1">#REF!</definedName>
    <definedName name="_bdm.5488076605E54F2BB0A196A3A0FCB5FA.edm" hidden="1">#REF!</definedName>
    <definedName name="_bdm.54944DC12BDB4B34B3D5B915ED0E5FF5.edm" hidden="1">#REF!</definedName>
    <definedName name="_bdm.54fabea96cb04e228a80f28a344210a6.edm" hidden="1">#REF!</definedName>
    <definedName name="_bdm.55271B19E9F44E4D9721FE817703E3A9.edm" hidden="1">#REF!</definedName>
    <definedName name="_bdm.553F2E555E9C468C9FEC9C9056FC68DE.edm" hidden="1">#REF!</definedName>
    <definedName name="_bdm.554B8120164C43C088277432CED6E12C.edm" hidden="1">#REF!</definedName>
    <definedName name="_bdm.556A8621056348E79F628CCFD5CDC0A7.edm" hidden="1">#REF!</definedName>
    <definedName name="_bdm.55D4FFCC98834146A5A3110E57DBE520.edm" hidden="1">#REF!</definedName>
    <definedName name="_bdm.56113bfbbb584196aeccbe1fffabdfed.edm" hidden="1">#REF!</definedName>
    <definedName name="_bdm.567113E172EA43C5A883A8853C6BA3EC.edm" hidden="1">#REF!</definedName>
    <definedName name="_bdm.56769053AD214E44A91B2368955F35DC.edm" hidden="1">#REF!</definedName>
    <definedName name="_bdm.56795CA285B0424E86260DBCE1F43BAB.edm" hidden="1">#REF!</definedName>
    <definedName name="_bdm.567D9EFF289B4AD09BFAC002BF3CE1F5.edm" hidden="1">#REF!</definedName>
    <definedName name="_bdm.56AA9F0BA6C241D7AFBD8876F13C3D94.edm" hidden="1">#REF!</definedName>
    <definedName name="_bdm.5707BDACBA8940EAA1E91608A341CCDB.edm" hidden="1">#REF!</definedName>
    <definedName name="_bdm.57126916111E402D8835863C96B73BEF.edm" hidden="1">#REF!</definedName>
    <definedName name="_bdm.572DCAA8FDD04B81A18154E55C879DFE.edm" hidden="1">#REF!</definedName>
    <definedName name="_bdm.57397CAD58644FE59154E9B5F9623F81.edm" hidden="1">#REF!</definedName>
    <definedName name="_bdm.573b389505f74b18b6c425481a2c5b10.edm" hidden="1">#REF!</definedName>
    <definedName name="_bdm.5744677FE63A41E69769F41B8BB85098.edm" hidden="1">#REF!</definedName>
    <definedName name="_bdm.574a4dcc288d4586a6a427de593220e5.edm" hidden="1">#REF!</definedName>
    <definedName name="_bdm.57996ED2F3564C169AF190F4EFAB602C.edm" hidden="1">#REF!</definedName>
    <definedName name="_bdm.57A26B154650459DBFE4A8BDE14468F9.edm" hidden="1">#REF!</definedName>
    <definedName name="_bdm.57AB489514C2439C81036CC95316FAF2.edm" hidden="1">#REF!</definedName>
    <definedName name="_bdm.57BFB9D4D5B14AF4AEE8E177A9133681.edm" hidden="1">#REF!</definedName>
    <definedName name="_bdm.57d01fb7861c4bc59076e1c8f50f5254.edm" hidden="1">#REF!</definedName>
    <definedName name="_bdm.57D7FFE4DAAF40EB82914B83A23F085C.edm" hidden="1">#REF!</definedName>
    <definedName name="_bdm.57F8F9AC39664B82953940F9F1416AA3.edm" hidden="1">#REF!</definedName>
    <definedName name="_bdm.57F9A38A54954804A6FA50E9A0A473AA.edm" hidden="1">#REF!</definedName>
    <definedName name="_bdm.57FB563F37F64DB4BA0C340F8D1B5287.edm" hidden="1">#REF!</definedName>
    <definedName name="_bdm.57FDCDE405564CD4B812B14D8AD658CE.edm" hidden="1">#REF!</definedName>
    <definedName name="_bdm.5851B0650D5C4D63BA9CC6026B55BB0A.edm" hidden="1">#REF!</definedName>
    <definedName name="_bdm.585C6C64E4064F79837441680AF0CD70.edm" hidden="1">#REF!</definedName>
    <definedName name="_bdm.58769CB26C964392BA46C66DF0BC251C.edm" hidden="1">#REF!</definedName>
    <definedName name="_bdm.587C0B367D1640458E5EC5C67A8A5198.edm" hidden="1">#REF!</definedName>
    <definedName name="_bdm.58961FC639DA409DA1632B81E7811A68.edm" hidden="1">#REF!</definedName>
    <definedName name="_bdm.589901537B274BF792448A5E59FC8CB6.edm" hidden="1">#REF!</definedName>
    <definedName name="_bdm.58CFD21B64FE46758FB7E7892D3D2145.edm" hidden="1">#REF!</definedName>
    <definedName name="_bdm.58E365A4443948A8B0D575EFB5EF20F4.edm" hidden="1">#REF!</definedName>
    <definedName name="_bdm.58FFF890F2CC422998203785DC30FB84.edm" hidden="1">#REF!</definedName>
    <definedName name="_bdm.5914EE3A6D0B487AAB8A79C955127EDE.edm" hidden="1">#REF!</definedName>
    <definedName name="_bdm.5929BD26D98C4D3F839BC7CC79A38FC0.edm" hidden="1">#REF!</definedName>
    <definedName name="_bdm.5939D138F14A4A609FBE8359D8AC5736.edm" hidden="1">#REF!</definedName>
    <definedName name="_bdm.5941259A62F7405A94F10A16347D935E.edm" hidden="1">#REF!</definedName>
    <definedName name="_bdm.595451C85CBC4376AB401C7014E4CF5F.edm" hidden="1">#REF!</definedName>
    <definedName name="_bdm.596F96ABFF6644FF91380911B5266B8B.edm" hidden="1">#REF!</definedName>
    <definedName name="_bdm.599CC5D95B6447BD961CF0BBFC70EB51.edm" hidden="1">#REF!</definedName>
    <definedName name="_bdm.59A312C2B5DB44BBB00534BF23665A52.edm" hidden="1">#REF!</definedName>
    <definedName name="_bdm.59B7A94FEC5542BE96678C3DE1BFA200.edm" hidden="1">#REF!</definedName>
    <definedName name="_bdm.59D1CC4525524344ACD34A2CB37C927A.edm" hidden="1">#REF!</definedName>
    <definedName name="_bdm.59DAE95C438A45BCAAC5BE8FD0F1D4C4.edm" hidden="1">#REF!</definedName>
    <definedName name="_bdm.59F923661CD1423893CE91E69B0B432C.edm" hidden="1">#REF!</definedName>
    <definedName name="_bdm.5A2453B729A542E1A2D7D1E213B687FD.edm" hidden="1">#REF!</definedName>
    <definedName name="_bdm.5A26F7F9FF4E4E648E95ECD3C24372F8.edm" hidden="1">#REF!</definedName>
    <definedName name="_bdm.5A2E1E1BCE6B4E779682A52FF51BA68D.edm" hidden="1">#REF!</definedName>
    <definedName name="_bdm.5a36694f01814b7f85fcafa60d3f73b5.edm" hidden="1">#REF!</definedName>
    <definedName name="_bdm.5a3b70441ca242dc8a309c6f7365e269.edm" hidden="1">#REF!</definedName>
    <definedName name="_bdm.5A3BADD4B4414BCDB025D8487C5F9FC9.edm" hidden="1">#REF!</definedName>
    <definedName name="_bdm.5A42F7510F6D4AFDA4B493700A37ADBC.edm" hidden="1">#REF!</definedName>
    <definedName name="_bdm.5A57F8FD60E24D38AEFD6620862565BD.edm" hidden="1">#REF!</definedName>
    <definedName name="_bdm.5A64848778B3450DB43E1BB4881BBB11.edm" hidden="1">#REF!</definedName>
    <definedName name="_bdm.5A6F8D014B964D5D9890EE4D86541C97.edm" hidden="1">#REF!</definedName>
    <definedName name="_bdm.5A8121D6D53E40358B6B3B37B8E131ED.edm" hidden="1">#REF!</definedName>
    <definedName name="_bdm.5AAB3FBE8A08440D94A74E618CC3C55C.edm" hidden="1">#REF!</definedName>
    <definedName name="_bdm.5ABBE1BE7995415E9A425472F6941785.edm" hidden="1">#REF!</definedName>
    <definedName name="_bdm.5AD98BD401B64C13B6E4E342840677F8.edm" hidden="1">#REF!</definedName>
    <definedName name="_bdm.5ADC0D40D7FA4BAA98A3ECBC26D865E4.edm" hidden="1">#REF!</definedName>
    <definedName name="_bdm.5B0A6CB8723446F68EA7A5939FE2B563.edm" hidden="1">#REF!</definedName>
    <definedName name="_bdm.5B1AD574F6C74875B5B5A53C4703DCEB.edm" hidden="1">#REF!</definedName>
    <definedName name="_bdm.5B3C269DC7F943D9BBABEF859059BC31.edm" hidden="1">#REF!</definedName>
    <definedName name="_bdm.5B4859F9DBCF42F2AB37D2EB4F1B4DC5.edm" hidden="1">#REF!</definedName>
    <definedName name="_bdm.5B55EC15D59D494AA5E3D74BF9AE6CDB.edm" hidden="1">#REF!</definedName>
    <definedName name="_bdm.5B567BDCA47E4611908294E497DA6AE7.edm" hidden="1">#REF!</definedName>
    <definedName name="_bdm.5B9DF2269F2046A582C8663C503AA12A.edm" hidden="1">#REF!</definedName>
    <definedName name="_bdm.5BC0FCF976C94ABB87C0D6E4CF620108.edm" hidden="1">#REF!</definedName>
    <definedName name="_bdm.5BEDD6DB8417485889A5C1DCAB9363FD.edm" hidden="1">#REF!</definedName>
    <definedName name="_bdm.5BF6403589714CC9BAD499ADD2DF094D.edm" hidden="1">#REF!</definedName>
    <definedName name="_bdm.5BFAA25C9D21423DA35EF682730891BC.edm" hidden="1">#REF!</definedName>
    <definedName name="_bdm.5c1a7e3b703e48fd85f6a9c4ec88f90f.edm" hidden="1">#REF!</definedName>
    <definedName name="_bdm.5C5A499AA2C94964B82D0E18C060369D.edm" hidden="1">#REF!</definedName>
    <definedName name="_bdm.5C6D19D1005948C2A7035F8768993415.edm" hidden="1">#REF!</definedName>
    <definedName name="_bdm.5C9059AFFF6041CCAD896772A0F71FFE.edm" hidden="1">#REF!</definedName>
    <definedName name="_bdm.5C9D3FF18E474F08A252A7A33930598E.edm" localSheetId="19" hidden="1">#REF!</definedName>
    <definedName name="_bdm.5C9D3FF18E474F08A252A7A33930598E.edm" hidden="1">#REF!</definedName>
    <definedName name="_bdm.5CAB2A0160D045F883AFD226E9795DD7.edm" hidden="1">#REF!</definedName>
    <definedName name="_bdm.5CC20ABFDBB34A959586B8B3DBE91C62.edm" hidden="1">#REF!</definedName>
    <definedName name="_bdm.5D09976902EE4961B8A220C95981B679.edm" hidden="1">#REF!</definedName>
    <definedName name="_bdm.5D5160246211453E917708A54EF8737B.edm" hidden="1">#REF!</definedName>
    <definedName name="_bdm.5D5229D5282B49A7980F2D932A2FEEF7.edm" localSheetId="1" hidden="1">#REF!</definedName>
    <definedName name="_bdm.5D5229D5282B49A7980F2D932A2FEEF7.edm" localSheetId="18" hidden="1">#REF!</definedName>
    <definedName name="_bdm.5D5229D5282B49A7980F2D932A2FEEF7.edm" hidden="1">#REF!</definedName>
    <definedName name="_bdm.5D54A60707E6464BBA78C9442DDAF228.edm" hidden="1">#REF!</definedName>
    <definedName name="_bdm.5D6D4528EE9048B19DD2D6E69F711B62.edm" hidden="1">#REF!</definedName>
    <definedName name="_bdm.5DB9C6BE282F47C38076D95619283F03.edm" hidden="1">#REF!</definedName>
    <definedName name="_bdm.5DBEA8C3241444E3BA6E45C394F3DD8C.edm" hidden="1">#REF!</definedName>
    <definedName name="_bdm.5DC2EFA0D3C44EF1AC59D64069B850B3.edm" hidden="1">#REF!</definedName>
    <definedName name="_bdm.5DC45E3C80784CE89012A135297F83EE.edm" hidden="1">#REF!</definedName>
    <definedName name="_bdm.5DFC73F990E4481599AA49889538BDDD.edm" hidden="1">#REF!</definedName>
    <definedName name="_bdm.5E194B0239D44451872C06D9C94C7440.edm" hidden="1">#REF!</definedName>
    <definedName name="_bdm.5E349CB6CF314E22A03B7099AAE5E91F.edm" hidden="1">#REF!</definedName>
    <definedName name="_bdm.5E3DCB481E9548FFB70DEEA097C37635.edm" hidden="1">#REF!</definedName>
    <definedName name="_bdm.5E474C5D7D254A1B939F03B6B94DDCC7.edm" hidden="1">#REF!</definedName>
    <definedName name="_bdm.5E66D4D31ADC4D20B5A2E09B8C515D72.edm" hidden="1">#REF!</definedName>
    <definedName name="_bdm.5E9F2E893CA34A0884BA91283ACB63DB.edm" hidden="1">#REF!</definedName>
    <definedName name="_bdm.5EC679A04A5444E596FB3375BC8469DC.edm" hidden="1">#REF!</definedName>
    <definedName name="_bdm.5ECABE23D8AE4DE1A8774354D76FEC8C.edm" hidden="1">#REF!</definedName>
    <definedName name="_bdm.5ECC1B008BF04EDBBB75683AF136623C.edm" hidden="1">#REF!</definedName>
    <definedName name="_bdm.5ED8E93D8E4C473A85F147378092BF75.edm" hidden="1">#REF!</definedName>
    <definedName name="_bdm.5EDB8A8C132F41A4BEF05948315CBA73.edm" hidden="1">#REF!</definedName>
    <definedName name="_bdm.5EE44A33288346BD9CB50AC27CA21C38.edm" hidden="1">#REF!</definedName>
    <definedName name="_bdm.5EF1AB13D1C6427B864E646430B16714.edm" hidden="1">#REF!</definedName>
    <definedName name="_bdm.5EF6F4764348415ABE4BADCABFF09492.edm" hidden="1">#REF!</definedName>
    <definedName name="_bdm.5F13F1659E1B43038A7937D0338D07A9.edm" hidden="1">#REF!</definedName>
    <definedName name="_bdm.5F1BA86F869840D295DF1EBFD6477950.edm" hidden="1">#REF!</definedName>
    <definedName name="_bdm.5F9CFB7118B9438BB1EECD5E4B77CADA.edm" hidden="1">#REF!</definedName>
    <definedName name="_bdm.5F9E4004D9B5451E87F04E3FB01370EA.edm" hidden="1">#REF!</definedName>
    <definedName name="_bdm.5FD0DD72527640BCA2AFF88E9F397947.edm" hidden="1">#REF!</definedName>
    <definedName name="_bdm.6017679E7E614B27A45129842EB09942.edm" hidden="1">#REF!</definedName>
    <definedName name="_bdm.6042A80DD2B44BEE8974106DBCB8BA7F.edm" hidden="1">#REF!</definedName>
    <definedName name="_bdm.60B3A21D0E3042A9986EF12D9E20739B.edm" hidden="1">#REF!</definedName>
    <definedName name="_bdm.60B70203E53A48669EBB6B3A75CB40BB.edm" hidden="1">#REF!</definedName>
    <definedName name="_bdm.60BEC3541E034AF59B3298FA6428F39C.edm" hidden="1">#REF!</definedName>
    <definedName name="_bdm.60cb2ec33d5140e8a774608f705c793d.edm" hidden="1">#REF!</definedName>
    <definedName name="_bdm.60D9282E4A23409CA2C905730E000958.edm" hidden="1">#REF!</definedName>
    <definedName name="_bdm.60E891778C70491DBC6C79DA30E1BEBB.edm" hidden="1">#REF!</definedName>
    <definedName name="_bdm.610DEFC18DE448969E964D7419D1A166.edm" hidden="1">#REF!</definedName>
    <definedName name="_bdm.616F28CBA1C34AE981DDBA71B80559B4.edm" hidden="1">#REF!</definedName>
    <definedName name="_bdm.618BA7B2C348477EA8498E9B931AC726.edm" hidden="1">#REF!</definedName>
    <definedName name="_bdm.61A92D53E0414858A56BA455F7842440.edm" hidden="1">#REF!</definedName>
    <definedName name="_bdm.61D74911270A4E929699999A919B9FD7.edm" hidden="1">#REF!</definedName>
    <definedName name="_bdm.620B60643FD44E0DB1C921F8A710BC3E.edm" hidden="1">#REF!</definedName>
    <definedName name="_bdm.620DA7BECEC3407AA327D2D103124C67.edm" hidden="1">#REF!</definedName>
    <definedName name="_bdm.621B028A573A4BC89C6FD2562F6873C2.edm" hidden="1">#REF!</definedName>
    <definedName name="_bdm.621b7c437e414d6ba2f8a2bc0a32e5bc.edm" hidden="1">#REF!</definedName>
    <definedName name="_bdm.622273F4F65E4394A83318ADE4221470.edm" hidden="1">#REF!</definedName>
    <definedName name="_bdm.6237557A4CC04CFB82B8C54C2516FFC3.edm" hidden="1">#REF!</definedName>
    <definedName name="_bdm.62497917B86346C089EA48CF1898C802.edm" hidden="1">#REF!</definedName>
    <definedName name="_bdm.624C04683BEF45FA8ED19815606C3AC9.edm" hidden="1">#REF!</definedName>
    <definedName name="_bdm.62692070964345C0B966EBB85CA75C54.edm" localSheetId="19" hidden="1">#REF!</definedName>
    <definedName name="_bdm.62692070964345C0B966EBB85CA75C54.edm" hidden="1">#REF!</definedName>
    <definedName name="_bdm.62692B1CBA124DBF8B8AF5BD4A686B39.edm" hidden="1">#REF!</definedName>
    <definedName name="_bdm.62CE0E12A2C34D4EB1157A5D2C5F0B01.edm" hidden="1">#REF!</definedName>
    <definedName name="_bdm.62D6F8BC87A64CF7939219B6C4DDCBCD.edm" hidden="1">#REF!</definedName>
    <definedName name="_bdm.62d9c71926fe47999032c0e0de08c26f.edm" hidden="1">#REF!</definedName>
    <definedName name="_bdm.62DD25F6118F49CDB97CFA99ADBC4786.edm" hidden="1">#REF!</definedName>
    <definedName name="_bdm.6327B44033D84E5D9BBCFD62440500AE.edm" hidden="1">#REF!</definedName>
    <definedName name="_bdm.633151A3BFD345749C7423E91502CB83.edm" hidden="1">#REF!</definedName>
    <definedName name="_bdm.6337CFB5713F4998A2C62DE5D4C1DAC4.edm" hidden="1">#REF!</definedName>
    <definedName name="_bdm.633826f3e3ee4b91834aa339250f660b.edm" hidden="1">#REF!</definedName>
    <definedName name="_bdm.6340D7A154454303A86F4977358BA38F.edm" hidden="1">#REF!</definedName>
    <definedName name="_bdm.634A41E36DBA4D33B94C0E6340AB4654.edm" hidden="1">#REF!</definedName>
    <definedName name="_bdm.634AD165969348349441411FDD90D24F.edm" hidden="1">#REF!</definedName>
    <definedName name="_bdm.6355BBD643284F6988C5F307EEA7E2D2.edm" hidden="1">#REF!</definedName>
    <definedName name="_bdm.639347ACDEC9496DBBC428652FCA5732.edm" hidden="1">#REF!</definedName>
    <definedName name="_bdm.63987b6261c546bfa84a9bd5ad5bc4cc.edm" hidden="1">#REF!</definedName>
    <definedName name="_bdm.63A3CFA23A52493BB4005A879329E353.edm" hidden="1">#REF!</definedName>
    <definedName name="_bdm.63B4555C3E9740F0B166EF4520071DF1.edm" hidden="1">#REF!</definedName>
    <definedName name="_bdm.63C363F0CCD94FFF8C13E3572C8D1F09.edm" hidden="1">#REF!</definedName>
    <definedName name="_bdm.63CC9C6C99D74499A20C3CDE4B99D628.edm" hidden="1">#REF!</definedName>
    <definedName name="_bdm.63de63fd8cf2431ca0660410c2dd4b50.edm" hidden="1">#REF!</definedName>
    <definedName name="_bdm.63FCDBF9C99E4C29A9726B913C494AA1.edm" hidden="1">#REF!</definedName>
    <definedName name="_bdm.6402807B298343E58733AC324FEFEDA0.edm" hidden="1">#REF!</definedName>
    <definedName name="_bdm.640519E75D864929A284A0640530024F.edm" hidden="1">#REF!</definedName>
    <definedName name="_bdm.647B268FEC444524BC5BA962DB3532A0.edm" hidden="1">#REF!</definedName>
    <definedName name="_bdm.648D837A75184238B5D38ABADFA73A5B.edm" hidden="1">#REF!</definedName>
    <definedName name="_bdm.64b66e3be7f940e3b2e038d9f738c86f.edm" hidden="1">#REF!</definedName>
    <definedName name="_bdm.64E607CA8BB14016B41B86E5D2F26268.edm" hidden="1">#REF!</definedName>
    <definedName name="_bdm.65029E971FD3492CB46BFF641C8C2B1B.edm" hidden="1">#REF!</definedName>
    <definedName name="_bdm.6516EFFA1B004D95AF5395EFADF7628E.edm" hidden="1">#REF!</definedName>
    <definedName name="_bdm.651DDA0D9D6B4E75A96F73AC6E92C1E6.edm" hidden="1">#REF!</definedName>
    <definedName name="_bdm.651F9A69F4CF4F508F1C9F56B03DB6F9.edm" hidden="1">#REF!</definedName>
    <definedName name="_bdm.652241482C9E489FBF301FF324B7D5F4.edm" hidden="1">#REF!</definedName>
    <definedName name="_bdm.65350A4C5382425EA9DD566534B4A64D.edm" hidden="1">#REF!</definedName>
    <definedName name="_bdm.6543244057494E7FB7DC05E459CCCDF8.edm" localSheetId="19" hidden="1">#REF!</definedName>
    <definedName name="_bdm.6543244057494E7FB7DC05E459CCCDF8.edm" hidden="1">#REF!</definedName>
    <definedName name="_bdm.6544EE415DBC4CD5A326B4FA58620B62.edm" hidden="1">#REF!</definedName>
    <definedName name="_bdm.65816EFC086F401EB4A471C8DD87CB8D.edm" hidden="1">#REF!</definedName>
    <definedName name="_bdm.659101E27DFD419DACFF6764489ED046.edm" hidden="1">#REF!</definedName>
    <definedName name="_bdm.65a11750692e4835bac21aa11b47c2a8.edm" hidden="1">#REF!</definedName>
    <definedName name="_bdm.65BD50B1F8ED497FB5B9BBBC062072EE.edm" hidden="1">#REF!</definedName>
    <definedName name="_bdm.65C4F119336944B181CA1F37851B9426.edm" hidden="1">#REF!</definedName>
    <definedName name="_bdm.65FE7B113F53464499F512291E48FF98.edm" hidden="1">#REF!</definedName>
    <definedName name="_bdm.6611A19028FA483BA41A2A1DBCD3D26F.edm" hidden="1">#REF!</definedName>
    <definedName name="_bdm.6615C7F19C8D442186AE6E09EF77236E.edm" hidden="1">#REF!</definedName>
    <definedName name="_bdm.66281743908747288AFE446E133D6D69.edm" hidden="1">#REF!</definedName>
    <definedName name="_bdm.662BE03276EB48CE844BE4ADAB8B6663.edm" hidden="1">#REF!</definedName>
    <definedName name="_bdm.6668C9B4BBFB44A498B6EB8FB1A99328.edm" hidden="1">#REF!</definedName>
    <definedName name="_bdm.668b53c23dcd4cd19c41d5dbbb42095f.edm" hidden="1">#REF!</definedName>
    <definedName name="_bdm.669054df00da43b0a24c6238ec311a8a.edm" hidden="1">#REF!</definedName>
    <definedName name="_bdm.669FE282BEA6456DBBFA57CEF2893E8E.edm" hidden="1">#REF!</definedName>
    <definedName name="_bdm.66A7F073496B478B93EABF74F4121A1F.edm" hidden="1">#REF!</definedName>
    <definedName name="_bdm.66B2C1349E52479EB027C8F98D8F49BA.edm" hidden="1">#REF!</definedName>
    <definedName name="_bdm.66C54B1212574327BB97073D510C6221.edm" hidden="1">#REF!</definedName>
    <definedName name="_bdm.66ED19E7480F42EE870A6C2DF9EAB0E7.edm" hidden="1">#REF!</definedName>
    <definedName name="_bdm.66FA673109C8471DBA9C64F328EF5E71.edm" hidden="1">#REF!</definedName>
    <definedName name="_bdm.66FC66A778524E2ABA546B94B70BAA58.edm" hidden="1">#REF!</definedName>
    <definedName name="_bdm.670D260A27FE43CD837D00C11F84F90F.edm" hidden="1">#REF!</definedName>
    <definedName name="_bdm.6724F40E0C354CD7B1CD7D9FF33DC5C1.edm" hidden="1">#REF!</definedName>
    <definedName name="_bdm.672F2B76AE8B446CA8FC906A4C1A1E55.edm" hidden="1">#REF!</definedName>
    <definedName name="_bdm.674ABCFC2B004CFDA9B3FFF264813F24.edm" hidden="1">#REF!</definedName>
    <definedName name="_bdm.6774d501b4454c2c81b7aeeaea104d8a.edm" hidden="1">#REF!</definedName>
    <definedName name="_bdm.677a1580278e4059a6fa806c1bd6312e.edm" hidden="1">#REF!</definedName>
    <definedName name="_bdm.6782448D10994CA1844F10C0A8656F2D.edm" hidden="1">#REF!</definedName>
    <definedName name="_bdm.679FDFEF14C74FBAAE9673B968CFCAE0.edm" hidden="1">#REF!</definedName>
    <definedName name="_bdm.67A95F6CB6EF481085AB7779D7F28D24.edm" hidden="1">#REF!</definedName>
    <definedName name="_bdm.67C2BAAD75EB48A097CD6E56B8D0AD44.edm" hidden="1">#REF!</definedName>
    <definedName name="_bdm.67f052308da34b868d0df91a5335143a.edm" hidden="1">#REF!</definedName>
    <definedName name="_bdm.67F5940F72E143E4B08094F89DBC571B.edm" hidden="1">#REF!</definedName>
    <definedName name="_bdm.68055f33f81e44228d3def99d96d2d1d.edm" hidden="1">#REF!</definedName>
    <definedName name="_bdm.68112DE4C9B34144B97CDB7004CA3550.edm" hidden="1">#REF!</definedName>
    <definedName name="_bdm.682894D76F714E1B98C7F18B5B1983D0.edm" hidden="1">#REF!</definedName>
    <definedName name="_bdm.68312c1678f443b19ac21e05bff25a48.edm" hidden="1">#REF!</definedName>
    <definedName name="_bdm.684055650a7a486aa7e4d56eef277946.edm" hidden="1">#REF!</definedName>
    <definedName name="_bdm.6849e3c09833463c92f2255e611a5b21.edm" hidden="1">#REF!</definedName>
    <definedName name="_bdm.687B3A1851B743FB84F1B753E26D8871.edm" hidden="1">#REF!</definedName>
    <definedName name="_bdm.688184b78462468b80a7a84007cd8634.edm" hidden="1">#REF!</definedName>
    <definedName name="_bdm.6899E284D45447F087A548CF327D3E1B.edm" hidden="1">#REF!</definedName>
    <definedName name="_bdm.68AA62ACFF3D49D8835CF11F30575D53.edm" hidden="1">#REF!</definedName>
    <definedName name="_bdm.68CE6629D8154D1395E69D88F9711071.edm" hidden="1">#REF!</definedName>
    <definedName name="_bdm.68F066FDDA614BFE96FD25E64F76B4CA.edm" hidden="1">#REF!</definedName>
    <definedName name="_bdm.6902CA12531144B89BADEBF358156172.edm" hidden="1">#REF!</definedName>
    <definedName name="_bdm.6907CA5B89F249AC83A827D6964704AC.edm" hidden="1">#REF!</definedName>
    <definedName name="_bdm.6911C34D9A7D456DB1325A766A17B53A.edm" hidden="1">#REF!</definedName>
    <definedName name="_bdm.692B7F99FC2E4E97ACF9B9BD81DC2C28.edm" hidden="1">#REF!</definedName>
    <definedName name="_bdm.6936904F447D4EC68E7EF173D0C5D062.edm" hidden="1">#REF!</definedName>
    <definedName name="_bdm.694023A142D043F485CF97EB646B400B.edm" hidden="1">#REF!</definedName>
    <definedName name="_bdm.697C656096184D4CA40721F4C4DF1B93.edm" hidden="1">#REF!</definedName>
    <definedName name="_bdm.69970AB46C404698ADE1B10135019C3B.edm" hidden="1">#REF!</definedName>
    <definedName name="_bdm.699D4CF982024C2CA13C93744592AB4C.edm" hidden="1">#REF!</definedName>
    <definedName name="_bdm.6a0a1d63c5254f459af67179cb6844d9.edm" hidden="1">#REF!</definedName>
    <definedName name="_bdm.6A1D11DB88494F17874E73860AA2D16D.edm" hidden="1">#REF!</definedName>
    <definedName name="_bdm.6A2D5319D14046FFB21A7C728D632FA0.edm" hidden="1">#REF!</definedName>
    <definedName name="_bdm.6a659d9f8f2b490d9a968ec70caf58c8.edm" hidden="1">#REF!</definedName>
    <definedName name="_bdm.6A691EC678ED4AB496BB8512188F8C98.edm" hidden="1">#REF!</definedName>
    <definedName name="_bdm.6A747B5D674D448C8C4F41DA0A14CABC.edm" hidden="1">#REF!</definedName>
    <definedName name="_bdm.6A8C119F701A4A8CAD625ED02695BD6E.edm" hidden="1">#REF!</definedName>
    <definedName name="_bdm.6A8F01F5D203429CACEE05DCCAC92E7B.edm" hidden="1">#REF!</definedName>
    <definedName name="_bdm.6A9E5E0C151F4B06AB5F92896694FD0E.edm" hidden="1">#REF!</definedName>
    <definedName name="_bdm.6AB3DBB241904531ADEFC4708EB812AE.edm" hidden="1">#REF!</definedName>
    <definedName name="_bdm.6AB5154AB78E475ABBCDCF68CB1680E0.edm" hidden="1">#REF!</definedName>
    <definedName name="_bdm.6adadd8c12194e70b67ce2c96db921dd.edm" hidden="1">#REF!</definedName>
    <definedName name="_bdm.6ADBF63E715F43C2A9A0CBA21ED98CA9.edm" hidden="1">#REF!</definedName>
    <definedName name="_bdm.6AE26BD8E22C423E847CCE707EB3F0FA.edm" hidden="1">#REF!</definedName>
    <definedName name="_bdm.6B09A2CC06AF40028445FFC20EBF3667.edm" hidden="1">#REF!</definedName>
    <definedName name="_bdm.6B16AEB695AF4A098643F54852947080.edm" hidden="1">#REF!</definedName>
    <definedName name="_bdm.6B1D7F51F72949E4BB1C3CC98B2C9EAB.edm" hidden="1">#REF!</definedName>
    <definedName name="_bdm.6B304AF3B0F84575AAAB5B4E595D776F.edm" hidden="1">#REF!</definedName>
    <definedName name="_bdm.6B4B09288A3B4BF0BC07E9FC9DE2B7A6.edm" hidden="1">#REF!</definedName>
    <definedName name="_bdm.6B800517BB4745BFB7D891F464A197FA.edm" hidden="1">#REF!</definedName>
    <definedName name="_bdm.6B8D1D8BAB7C4A8192F659541F5C5701.edm" hidden="1">#REF!</definedName>
    <definedName name="_bdm.6B95D1BD31D545CCAF29775CDB8FA374.edm" hidden="1">#REF!</definedName>
    <definedName name="_bdm.6BC547C7EF364ED48D5ED5FCF9F00C91.edm" hidden="1">#REF!</definedName>
    <definedName name="_bdm.6BC7A693638F44C0B4C573FB78B9DDA2.edm" hidden="1">#REF!</definedName>
    <definedName name="_bdm.6BF3D87885B9496DA38E271081E6D666.edm" hidden="1">#REF!</definedName>
    <definedName name="_bdm.6C003CE045B44860A5E1E192919B3083.edm" hidden="1">#REF!</definedName>
    <definedName name="_bdm.6C2CA49D3CE14B41A74D2AF9D12F1AE3.edm" hidden="1">#REF!</definedName>
    <definedName name="_bdm.6c331390ecd84dbe93d7c78ac317a01a.edm" hidden="1">#REF!</definedName>
    <definedName name="_bdm.6C42BFDE1F1E45989D91A394D7A8BA7F.edm" hidden="1">#REF!</definedName>
    <definedName name="_bdm.6C49C833CCFD4CA2A7F8F85B817C8DC6.edm" hidden="1">#REF!</definedName>
    <definedName name="_bdm.6C573C98B09848C6945240FFF59B7B7D.edm" hidden="1">#REF!</definedName>
    <definedName name="_bdm.6CD8170AA25B4D18BC905E34F6ADB76D.edm" hidden="1">#REF!</definedName>
    <definedName name="_bdm.6D23AF82C9264751896EFB935D788030.edm" hidden="1">#REF!</definedName>
    <definedName name="_bdm.6D5F6617C49E491C8972DD21DA16886B.edm" hidden="1">#REF!</definedName>
    <definedName name="_bdm.6D80109B25D5424383004604AEA9BDF5.edm" hidden="1">#REF!</definedName>
    <definedName name="_bdm.6da0cf2b80f0428687dc8000469b7f38.edm" hidden="1">#REF!</definedName>
    <definedName name="_bdm.6DB527A80DAB41A29A8562B300816A08.edm" hidden="1">#REF!</definedName>
    <definedName name="_bdm.6DBC9CF889894DB491E94F67CC9B8CB5.edm" hidden="1">#REF!</definedName>
    <definedName name="_bdm.6DBCF8387A0F4B3EB739978B6F5D6869.edm" hidden="1">#REF!</definedName>
    <definedName name="_bdm.6DE5C572A868469DADB621A939926523.edm" hidden="1">#REF!</definedName>
    <definedName name="_bdm.6E59667164064454ADD07395C79CD2FE.edm" hidden="1">#REF!</definedName>
    <definedName name="_bdm.6EA10269A3B24951B5D6A5311EE84D94.edm" hidden="1">#REF!</definedName>
    <definedName name="_bdm.6EACB262A53644BDA09067141863C423.edm" hidden="1">#REF!</definedName>
    <definedName name="_bdm.6EDA72AB511D4067BB0D75CCA9A326CC.edm" hidden="1">#REF!</definedName>
    <definedName name="_bdm.6F029E85956E4784923127561A63A0BC.edm" hidden="1">#REF!</definedName>
    <definedName name="_bdm.6F081F1312B44B58919BF757A419C798.edm" hidden="1">#REF!</definedName>
    <definedName name="_bdm.6F17B090007A44BFA3B912848D875B3D.edm" hidden="1">#REF!</definedName>
    <definedName name="_bdm.6F7491CF2DDA4F2A8CAF56BDDDACA475.edm" hidden="1">#REF!</definedName>
    <definedName name="_bdm.6FC6924B6A614DF39F6D0D566FC646BF.edm" hidden="1">#REF!</definedName>
    <definedName name="_bdm.6FCBEAD6A27E422DB514701F2A428026.edm" hidden="1">#REF!</definedName>
    <definedName name="_bdm.6FCD09CD59D64FAA92D79C3DEF8AF181.edm" hidden="1">#REF!</definedName>
    <definedName name="_bdm.6FDCEFC361AE4B179A34E370449B6485.edm" hidden="1">#REF!</definedName>
    <definedName name="_bdm.700A12F78E6C4219A0867C67014D7BED.edm" hidden="1">#REF!</definedName>
    <definedName name="_bdm.701D99FFEA414E9CB324AE6481DBFDED.edm" hidden="1">#REF!</definedName>
    <definedName name="_bdm.703913b4e1b4413886403cba11344d5f.edm" hidden="1">#REF!</definedName>
    <definedName name="_bdm.703DCCA3EC1F471B86ED2F21DB610B58.edm" hidden="1">#REF!</definedName>
    <definedName name="_bdm.705da61f97154f95ae89faca9a370536.edm" hidden="1">#REF!</definedName>
    <definedName name="_bdm.7083940BA3AC42769F8EEBA76460F9CB.edm" hidden="1">#REF!</definedName>
    <definedName name="_bdm.70861F83B74E488593787F6AB37CEF26.edm" hidden="1">#REF!</definedName>
    <definedName name="_bdm.7087EE8606E84FDAB7C3D47BB875B7D3.edm" hidden="1">#REF!</definedName>
    <definedName name="_bdm.7134AF9468B142F1875CBF8F3F8A7947.edm" hidden="1">#REF!</definedName>
    <definedName name="_bdm.714139E20CCB489E9CA99AACA01FF314.edm" hidden="1">#REF!</definedName>
    <definedName name="_bdm.714A39CC43164F3CB04F1F1FBAE47F0E.edm" hidden="1">#REF!</definedName>
    <definedName name="_bdm.716C82294FCE49368394CA76ECC4B77E.edm" localSheetId="1" hidden="1">#REF!</definedName>
    <definedName name="_bdm.716C82294FCE49368394CA76ECC4B77E.edm" localSheetId="18" hidden="1">#REF!</definedName>
    <definedName name="_bdm.716C82294FCE49368394CA76ECC4B77E.edm" hidden="1">#REF!</definedName>
    <definedName name="_bdm.717CEB066C5F4F0E9CD1E012C54BC16C.edm" hidden="1">#REF!</definedName>
    <definedName name="_bdm.71CE85703EFB464DAB76767D91E6D892.edm" hidden="1">#REF!</definedName>
    <definedName name="_bdm.71D8D112B52B462DBA0405787FF4A34C.edm" hidden="1">#REF!</definedName>
    <definedName name="_bdm.71E51FBFA41A4728902CDF162B0E6F4A.edm" hidden="1">#REF!</definedName>
    <definedName name="_bdm.71EE077E7DE847DC88DFA08A3F49FEF8.edm" hidden="1">#REF!</definedName>
    <definedName name="_bdm.71F24B5C5CA94E5D92ED4A5CF816C4DD.edm" localSheetId="19" hidden="1">#REF!</definedName>
    <definedName name="_bdm.71F24B5C5CA94E5D92ED4A5CF816C4DD.edm" hidden="1">#REF!</definedName>
    <definedName name="_bdm.721A9BDF1D104FB992CB0730362EB240.edm" hidden="1">#REF!</definedName>
    <definedName name="_bdm.722ECD579D7B4E2996E88FED8FF7578E.edm" hidden="1">#REF!</definedName>
    <definedName name="_bdm.72342C87661B479285395D7EAA5EFB17.edm" hidden="1">#REF!</definedName>
    <definedName name="_bdm.72427e82f9ff4cf59e140303c4720128.edm" hidden="1">#REF!</definedName>
    <definedName name="_bdm.725FFA6EDCCE4B9D8D061BDB56FE0CF0.edm" hidden="1">#REF!</definedName>
    <definedName name="_bdm.72798A7BF67F40EAB05FB47131F3999E.edm" hidden="1">#REF!</definedName>
    <definedName name="_bdm.72C145D3BD794E138B14A2EEC47B9C39.edm" hidden="1">#REF!</definedName>
    <definedName name="_bdm.72D375B18A1E40B4AAA98858D4CE54AE.edm" hidden="1">#REF!</definedName>
    <definedName name="_bdm.72F65D2330D648AC9873A89378DD2E23.edm" hidden="1">#REF!</definedName>
    <definedName name="_bdm.72FEBE90273249C59DF2AB26505E7B69.edm" hidden="1">#REF!</definedName>
    <definedName name="_bdm.73293E7BD3654F7BB183C0F6740CC3BB.edm" hidden="1">#REF!</definedName>
    <definedName name="_bdm.734FEEA7E260433E83AFE507889A84C6.edm" hidden="1">#REF!</definedName>
    <definedName name="_bdm.73744EADC0074FA2A64E494B998F53D4.edm" hidden="1">#REF!</definedName>
    <definedName name="_bdm.7399AEDBC1744D838C6A146FB79560CF.edm" hidden="1">#REF!</definedName>
    <definedName name="_bdm.73BC1C43A8284750A937D3A9450DADC5.edm" hidden="1">#REF!</definedName>
    <definedName name="_bdm.73DFF51BD29E4CA88B526A9DBC8295BA.edm" hidden="1">#REF!</definedName>
    <definedName name="_bdm.73EA1BDB23D14F06AEF930EF2427E28B.edm" hidden="1">#REF!</definedName>
    <definedName name="_bdm.73EFD4C8D7694B35A38A816B86E264D1.edm" hidden="1">#REF!</definedName>
    <definedName name="_bdm.74109dcdb50643bd936ef5efe7afa5ed.edm" hidden="1">#REF!</definedName>
    <definedName name="_bdm.74142AED9FA34B7B9870931328C0D329.edm" hidden="1">#REF!</definedName>
    <definedName name="_bdm.742204E8E1DB456D9AAF9CF5DBD19C43.edm" hidden="1">#REF!</definedName>
    <definedName name="_bdm.742DA25B18814AD081ED4226FE8C981B.edm" hidden="1">#REF!</definedName>
    <definedName name="_bdm.74599FEADCFB4E469BEB481F66DE3185.edm" hidden="1">#REF!</definedName>
    <definedName name="_bdm.7485D9EF286644F1B660211DA99B52B6.edm" hidden="1">#REF!</definedName>
    <definedName name="_bdm.74D3D456150A44F181C0F71CE7CC8290.edm" hidden="1">#REF!</definedName>
    <definedName name="_bdm.7545DBABEB0E4A1C8CE5DDFA388B3045.edm" hidden="1">#REF!</definedName>
    <definedName name="_bdm.754684b77f8543da96514f48adf05030.edm" hidden="1">#REF!</definedName>
    <definedName name="_bdm.757B3F7436E64250BB3A7A0085C45013.edm" hidden="1">#REF!</definedName>
    <definedName name="_bdm.758322C5072D4D9B99DF5A4EB8AF126B.edm" hidden="1">#REF!</definedName>
    <definedName name="_bdm.7595cc6a27aa4094a2a5447e39052885.edm" hidden="1">#REF!</definedName>
    <definedName name="_bdm.7598BAC10FB247C3B3B23BEBDCF27355.edm" hidden="1">#REF!</definedName>
    <definedName name="_bdm.75C5D1FB278E46D8A2DC195A499E2BB5.edm" hidden="1">#REF!</definedName>
    <definedName name="_bdm.7626469E8CE7415D8E56A1112930FBED.edm" hidden="1">#REF!</definedName>
    <definedName name="_bdm.7626AB06EA724992A44BECD3B31DB1CF.edm" hidden="1">#REF!</definedName>
    <definedName name="_bdm.764469A4916E4F818F4DB8A51224C88D.edm" hidden="1">#REF!</definedName>
    <definedName name="_bdm.76545E70885F4BC1B1B2B8EC9E13E5A9.edm" hidden="1">#REF!</definedName>
    <definedName name="_bdm.766653BB51714716AD0CED3762B0F11D.edm" hidden="1">#REF!</definedName>
    <definedName name="_bdm.76724D0CD2394711A4FA8EC541A53E1D.edm" hidden="1">#REF!</definedName>
    <definedName name="_bdm.769544955C48440A94087156D0F578A9.edm" hidden="1">#REF!</definedName>
    <definedName name="_bdm.7697A18644A649A3B8A2F4D8687C1BE3.edm" hidden="1">#REF!</definedName>
    <definedName name="_bdm.76C84A71FC144975A354895EC3511FD5.edm" hidden="1">#REF!</definedName>
    <definedName name="_bdm.76C85F297BD6440B92402223924CE943.edm" hidden="1">#REF!</definedName>
    <definedName name="_bdm.76E86265694040A194558E6D508852CA.edm" hidden="1">#REF!</definedName>
    <definedName name="_bdm.76FC14F15B304CE6BC1E3CF19EB4CE0D.edm" hidden="1">#REF!</definedName>
    <definedName name="_bdm.76FF6F848A324CB38DC447E68F3FAD54.edm" hidden="1">#REF!</definedName>
    <definedName name="_bdm.77083C2480D04D6EB548827119B89E1A.edm" hidden="1">#REF!</definedName>
    <definedName name="_bdm.77117BDBC92F4AACA5127B796DA785C8.edm" hidden="1">#REF!</definedName>
    <definedName name="_bdm.7721FF054E8A45A7A9245A35103E6C3A.edm" hidden="1">#REF!</definedName>
    <definedName name="_bdm.775BFCA2CF1A469DB39479DA18608484.edm" hidden="1">#REF!</definedName>
    <definedName name="_bdm.77935E09A3ED4712B20DDEBE809BC0B7.edm" hidden="1">#REF!</definedName>
    <definedName name="_bdm.77B29EECC1C84715A8789F4BB680BB26.edm" hidden="1">#REF!</definedName>
    <definedName name="_bdm.77D11803CBCB40219F3CC27FA1823B02.edm" hidden="1">#REF!</definedName>
    <definedName name="_bdm.7812BB13022341F1BA8BF668A2A3FBB4.edm" hidden="1">#REF!</definedName>
    <definedName name="_bdm.78244A8424274F94905BFA4AA476DBD2.edm" hidden="1">#REF!</definedName>
    <definedName name="_bdm.78301D2364D04F61A68036F040E0EC40.edm" hidden="1">#REF!</definedName>
    <definedName name="_bdm.7840285F3F6C485C9BF55E52F8CB4031.edm" hidden="1">#REF!</definedName>
    <definedName name="_bdm.786CD706C1B34E308ECF9E9EF3923FC0.edm" hidden="1">#REF!</definedName>
    <definedName name="_bdm.788A7E265B784785809FEE4350EBCDF0.edm" hidden="1">#REF!</definedName>
    <definedName name="_bdm.78B987E5BEB243DB9D05139811D286E9.edm" hidden="1">#REF!</definedName>
    <definedName name="_bdm.78d1d41ee5364b4dbec07421c8a0160c.edm" hidden="1">#REF!</definedName>
    <definedName name="_bdm.78D205DB6BED4513B2A1B613FECE476A.edm" hidden="1">#REF!</definedName>
    <definedName name="_bdm.78D8B99A9FAF4A1085B0FB76CB3BC4E1.edm" hidden="1">#REF!</definedName>
    <definedName name="_bdm.78EFE8DBC07A49D8ABDE8A9C8845416C.edm" hidden="1">#REF!</definedName>
    <definedName name="_bdm.78FA8661C32E4D6D8A35B02F418D6538.edm" hidden="1">#REF!</definedName>
    <definedName name="_bdm.78FD9916C5F84CE6B49CFC33A93A3AB2.edm" hidden="1">#REF!</definedName>
    <definedName name="_bdm.78FE1802576F46438D0ED1941939DE6C.edm" hidden="1">#REF!</definedName>
    <definedName name="_bdm.79048CB2734E42A1813A19AF346D6F3B.edm" hidden="1">#REF!</definedName>
    <definedName name="_bdm.791FFCEA82264AF19857C7E0051DB758.edm" hidden="1">#REF!</definedName>
    <definedName name="_bdm.7923EEC314B242E8BC1F3FD0A2CB8DC9.edm" localSheetId="19" hidden="1">#REF!</definedName>
    <definedName name="_bdm.7923EEC314B242E8BC1F3FD0A2CB8DC9.edm" hidden="1">#REF!</definedName>
    <definedName name="_bdm.7929AD53213F4A569BD90534BD871EA5.edm" hidden="1">#REF!</definedName>
    <definedName name="_bdm.7935006a26964f0f851c64a498674161.edm" hidden="1">#REF!</definedName>
    <definedName name="_bdm.794f67a215e34098a838847c401ac4e2.edm" hidden="1">#REF!</definedName>
    <definedName name="_bdm.7959C39354BF4F3ABC81E2A6699346C1.edm" localSheetId="1" hidden="1">#REF!</definedName>
    <definedName name="_bdm.7959C39354BF4F3ABC81E2A6699346C1.edm" localSheetId="18" hidden="1">#REF!</definedName>
    <definedName name="_bdm.7959C39354BF4F3ABC81E2A6699346C1.edm" hidden="1">#REF!</definedName>
    <definedName name="_bdm.796FA6FFE69F414D9D1D74B43508E6B0.edm" hidden="1">#REF!</definedName>
    <definedName name="_bdm.798D3CFA534446699112C0C1550A3A24.edm" hidden="1">#REF!</definedName>
    <definedName name="_bdm.79A540CFCEF248E79FDCF8022AA3029E.edm" hidden="1">#REF!</definedName>
    <definedName name="_bdm.79A8F904C7C74D41B53DBD984F52EDCC.edm" hidden="1">#REF!</definedName>
    <definedName name="_bdm.79BE84F515044A1988275E259DCD0160.edm" hidden="1">#REF!</definedName>
    <definedName name="_bdm.7A4001BB5DDB430AB4F246AAE62314FD.edm" hidden="1">#REF!</definedName>
    <definedName name="_bdm.7A6C36B01BD143B88EB4A5D3951EE25E.edm" hidden="1">#REF!</definedName>
    <definedName name="_bdm.7A6E84B00E6748699E0CE13CB5F95BED.edm" hidden="1">#REF!</definedName>
    <definedName name="_bdm.7A76E816A7BA40A7B3AFDB5254451C7D.edm" hidden="1">#N/A</definedName>
    <definedName name="_bdm.7A85671F63614297A2968B6C1A23906B.edm" hidden="1">#REF!</definedName>
    <definedName name="_bdm.7ABDAB9DEE104EC69DB66AABDE154025.edm" hidden="1">#REF!</definedName>
    <definedName name="_bdm.7AD1F8AF18FD4ACAA895B692963F2562.edm" hidden="1">#REF!</definedName>
    <definedName name="_bdm.7af3c4507cfd4822a02d79459eff814f.edm" hidden="1">#REF!</definedName>
    <definedName name="_bdm.7B0023BFD5874538B924AD4C4DF9BF15.edm" hidden="1">#REF!</definedName>
    <definedName name="_bdm.7B0D131E27C74EDEA1BCC440B3895AAB.edm" hidden="1">#REF!</definedName>
    <definedName name="_bdm.7B2396EB9D1D48F8AD4F7AA24056D249.edm" hidden="1">#REF!</definedName>
    <definedName name="_bdm.7B24DAA4DF8841EA92DF4D394425DA03.edm" hidden="1">#REF!</definedName>
    <definedName name="_bdm.7b24fd0ef4e94e10b6c48f36a5c0928d.edm" hidden="1">#REF!</definedName>
    <definedName name="_bdm.7b41ac1db69e4f55b58540863be6a880.edm" hidden="1">#REF!</definedName>
    <definedName name="_bdm.7B6DC272DBD04EEF953C462C10541B02.edm" hidden="1">#REF!</definedName>
    <definedName name="_bdm.7B7009FB3E404FBF9D1E62B3DC0DBA44.edm" hidden="1">#REF!</definedName>
    <definedName name="_bdm.7B71D3ADE8774274906366D7EE17629B.edm" hidden="1">#REF!</definedName>
    <definedName name="_bdm.7B858D14A3504B04A5D1C5D8F3624E5E.edm" hidden="1">#REF!</definedName>
    <definedName name="_bdm.7B8E5586B3214EF4867111E532BF9E2D.edm" hidden="1">#REF!</definedName>
    <definedName name="_bdm.7BDBB20F65D94A2487C5A24253C31236.edm" hidden="1">#REF!</definedName>
    <definedName name="_bdm.7BEDD6FE9CFF4AF987CFA1D4497F8ECE.edm" hidden="1">#REF!</definedName>
    <definedName name="_bdm.7BFDD61B674347DFA454225DCF6157DF.edm" hidden="1">#REF!</definedName>
    <definedName name="_bdm.7C074761E1454BF68EE5BDE89EDEDB6D.edm" localSheetId="19" hidden="1">#REF!</definedName>
    <definedName name="_bdm.7C074761E1454BF68EE5BDE89EDEDB6D.edm" hidden="1">#REF!</definedName>
    <definedName name="_bdm.7C34919F0F2F4FC08546460F84CA54C2.edm" hidden="1">#REF!</definedName>
    <definedName name="_bdm.7C358D17BD164DD88E81DBAAC018F65B.edm" hidden="1">#REF!</definedName>
    <definedName name="_bdm.7C3A7D9EFA2B4BA2959AFD185DD19DE8.edm" hidden="1">#REF!</definedName>
    <definedName name="_bdm.7c69cad63ed14c1cb115e28a72d54827.edm" hidden="1">#REF!</definedName>
    <definedName name="_bdm.7C76AB186FA040819CC9C2077209C259.edm" hidden="1">#REF!</definedName>
    <definedName name="_bdm.7C878E0F7C664D91A51595B3540D3A95.edm" hidden="1">#REF!</definedName>
    <definedName name="_bdm.7C97909C733D460BADAB5DCDBDCA6BCC.edm" hidden="1">#REF!</definedName>
    <definedName name="_bdm.7C99C181B91544E6BDE6E9BC5011A5B9.edm" hidden="1">#REF!</definedName>
    <definedName name="_bdm.7ca149697af44fdf90089852cb3d35a0.edm" hidden="1">#REF!</definedName>
    <definedName name="_bdm.7CA6B6CACA52445691C52F3F78F021F3.edm" hidden="1">#REF!</definedName>
    <definedName name="_bdm.7CF7196F4DE2404298392D100711C2CD.edm" hidden="1">#REF!</definedName>
    <definedName name="_bdm.7CFAD4C510084147A8DFEB59234857E5.edm" hidden="1">#REF!</definedName>
    <definedName name="_bdm.7D2DFF71756D4CE7B7D44112ECA03F26.edm" hidden="1">#REF!</definedName>
    <definedName name="_bdm.7d585d2d86bf43d58946037d5bee983d.edm" hidden="1">#REF!</definedName>
    <definedName name="_bdm.7D79F3CC37DB46199A7C59627FA0FC58.edm" hidden="1">#REF!</definedName>
    <definedName name="_bdm.7D8364469ECA444A83BC39A44730B1DE.edm" hidden="1">#REF!</definedName>
    <definedName name="_bdm.7D8C88A8D8CC45F9BAAFA90A68CB5127.edm" hidden="1">#REF!</definedName>
    <definedName name="_bdm.7D916AC2CC6E4F8FB065D6C265518558.edm" hidden="1">#REF!</definedName>
    <definedName name="_bdm.7DB43D3E6ACD4380BFFC72287CA80B54.edm" hidden="1">#REF!</definedName>
    <definedName name="_bdm.7DD650724AC84336B3FFB79F3655D890.edm" hidden="1">#REF!</definedName>
    <definedName name="_bdm.7DECE458A20C4A0198850E3EEAA2D781.edm" hidden="1">#REF!</definedName>
    <definedName name="_bdm.7df8983cb8974e52ae25094ec1d60aa7.edm" hidden="1">#REF!</definedName>
    <definedName name="_bdm.7E1311A7A7884F8B93D653A0D477E5A8.edm" hidden="1">#REF!</definedName>
    <definedName name="_bdm.7E1D76673D2C4F5E89992DDC5694B170.edm" hidden="1">#REF!</definedName>
    <definedName name="_bdm.7E1F869AD2E2493A8E3723BF028DB57F.edm" hidden="1">#REF!</definedName>
    <definedName name="_bdm.7E3BF9D77BF34AEE95D203E353374A8A.edm" hidden="1">#REF!</definedName>
    <definedName name="_bdm.7E43C79668094DDBA0ABDBCB07D32A70.edm" hidden="1">#REF!</definedName>
    <definedName name="_bdm.7E446DD4E2464D9B892AF383C36FF1E4.edm" hidden="1">#REF!</definedName>
    <definedName name="_bdm.7E6EADBB7B854AA19DA74664140DA5E7.edm" hidden="1">#REF!</definedName>
    <definedName name="_bdm.7E9B14508C1F4A96B4149C1DE2772D1A.edm" hidden="1">#REF!</definedName>
    <definedName name="_bdm.7EAAD176DB32478D8001FA384DDF6089.edm" hidden="1">#REF!</definedName>
    <definedName name="_bdm.7ECC6AAB2A8A4AF0912E171EC3590258.edm" hidden="1">#REF!</definedName>
    <definedName name="_bdm.7ECE086137294107A406AEE60B8D4CAB.edm" hidden="1">#REF!</definedName>
    <definedName name="_bdm.7EF7BABF5D2446C79500C32B8779A73E.edm" hidden="1">#REF!</definedName>
    <definedName name="_bdm.7F0E817E429A47AAA135F34C8AFFACCF.edm" hidden="1">#REF!</definedName>
    <definedName name="_bdm.7F13F79BD2DB457DB9CFA143F9ADD177.edm" hidden="1">#REF!</definedName>
    <definedName name="_bdm.7F3F850E47664098910A3801DD59C364.edm" hidden="1">#REF!</definedName>
    <definedName name="_bdm.7F4D9E9864224651999AD268D24D1A45.edm" hidden="1">#REF!</definedName>
    <definedName name="_bdm.7F6A4CE9BF9D422F9EB483830F9FF70E.edm" hidden="1">#REF!</definedName>
    <definedName name="_bdm.7F6DE12A5C2249EA880A1E0921053C28.edm" hidden="1">#REF!</definedName>
    <definedName name="_bdm.7F8F98983EEF41E5821C7A84B9CA9695.edm" hidden="1">#REF!</definedName>
    <definedName name="_bdm.7F96B5C264FB45A097B5547F05D111F3.edm" hidden="1">#REF!</definedName>
    <definedName name="_bdm.7fa7877ac9ae446fae97a3d62a813d71.edm" hidden="1">#REF!</definedName>
    <definedName name="_bdm.801EABE008C4493F8D9655A47F394A91.edm" hidden="1">#REF!</definedName>
    <definedName name="_bdm.8020D5B70E5D4EB2B42C980D91B4B843.edm" hidden="1">#REF!</definedName>
    <definedName name="_bdm.804E81A612C5456EB427B0F9B7DB2278.edm" hidden="1">#REF!</definedName>
    <definedName name="_bdm.80519E36CFCD489293BEF81ACE401AC1.edm" hidden="1">#REF!</definedName>
    <definedName name="_bdm.80A7C615B8A04AA7B77FDB7785AD9DF9.edm" hidden="1">#REF!</definedName>
    <definedName name="_bdm.80b298bc5b8644f4a48c7e76938bdf3b.edm" hidden="1">#REF!</definedName>
    <definedName name="_bdm.80CDECDF39B44E6B90B8907410CB06CA.edm" hidden="1">#REF!</definedName>
    <definedName name="_bdm.8101F4C9905B4258B4DB71CBD8F798A1.edm" hidden="1">#REF!</definedName>
    <definedName name="_bdm.81079A59A0EA4BAE879384FFABF24757.edm" hidden="1">#REF!</definedName>
    <definedName name="_bdm.813FFCD182D647479B2BCF1A460B8DBB.edm" hidden="1">#REF!</definedName>
    <definedName name="_bdm.81978c1a110b4e74a8e1faaa4c9dc118.edm" hidden="1">#REF!</definedName>
    <definedName name="_bdm.81ACE81BBA164E598B7D514CD4E45E03.edm" hidden="1">#REF!</definedName>
    <definedName name="_bdm.81E0D9851EA64BD58CB8CD54FDF9C55F.edm" hidden="1">#REF!</definedName>
    <definedName name="_bdm.81e4e5579bf4409fbb1bbb5db4ae2adb.edm" hidden="1">#REF!</definedName>
    <definedName name="_bdm.821F38A456364B7A84BE8C96C7D18557.edm" hidden="1">#REF!</definedName>
    <definedName name="_bdm.825A13E742B54840AAD222D1915E76C8.edm" hidden="1">#REF!</definedName>
    <definedName name="_bdm.8288CAD9A93B401094DEEBCF4DB2F543.edm" hidden="1">#REF!</definedName>
    <definedName name="_bdm.828DE099963345F7B3E2B72B0CC11EBF.edm" hidden="1">#REF!</definedName>
    <definedName name="_bdm.82C07AFDE9FB4DB1834F139F97979867.edm" hidden="1">#REF!</definedName>
    <definedName name="_bdm.82D2942B40E54DC9B04C54678CB501F6.edm" hidden="1">#REF!</definedName>
    <definedName name="_bdm.82DDFF0503CE4057BEEF9560FAA45512.edm" hidden="1">#REF!</definedName>
    <definedName name="_bdm.82EA142B36C24A388FDF1AC822F7F373.edm" hidden="1">#REF!</definedName>
    <definedName name="_bdm.82EFA27717C142FBB420C303C579BA29.edm" hidden="1">#REF!</definedName>
    <definedName name="_bdm.830A7A87E6D94C0ABD523BAF2712E719.edm" hidden="1">#REF!</definedName>
    <definedName name="_bdm.8329372029EA4A9493EACCCD69939FAB.edm" hidden="1">#REF!</definedName>
    <definedName name="_bdm.832BC939F2AF47E1BEF190DD474877D4.edm" hidden="1">#REF!</definedName>
    <definedName name="_bdm.832FF529F09046BB93808A400D2C9CAE.edm" hidden="1">#REF!</definedName>
    <definedName name="_bdm.83350a27fdb0403ba3f13317db55dc1a.edm" hidden="1">#REF!</definedName>
    <definedName name="_bdm.83535806A0774ABF85915F4CFFD2386E.edm" hidden="1">#REF!</definedName>
    <definedName name="_bdm.8368422C507E4CE9AC5132FD8171ABF8.edm" hidden="1">#REF!</definedName>
    <definedName name="_bdm.838C64BA6C384522966FD6AFE27B9650.edm" hidden="1">#REF!</definedName>
    <definedName name="_bdm.83CC3118A24B461A90FC93F6D1ACABBB.edm" hidden="1">#REF!</definedName>
    <definedName name="_bdm.83EA1AB9A1194A2088F6D9B94FB55FEE.edm" hidden="1">#REF!</definedName>
    <definedName name="_bdm.8419210B5A9A40CA968205E85D14C105.edm" hidden="1">#REF!</definedName>
    <definedName name="_bdm.8462D438B88E45098E92E496B5190045.edm" hidden="1">#REF!</definedName>
    <definedName name="_bdm.84677BB5F2584C34928139DBCA328BDE.edm" hidden="1">#REF!</definedName>
    <definedName name="_bdm.847ABDD4DB904E7CB124DA053C04A80F.edm" hidden="1">#REF!</definedName>
    <definedName name="_bdm.848904188E1F40388FEF053868F93E15.edm" hidden="1">#REF!</definedName>
    <definedName name="_bdm.84D87C2383A04C829026C19F07C2EA4A.edm" hidden="1">#REF!</definedName>
    <definedName name="_bdm.84F071E0E93A41219394D4E67C2022D0.edm" hidden="1">#REF!</definedName>
    <definedName name="_bdm.850EF2A47F3149CD8F1BF0CE1F17BE5A.edm" hidden="1">#REF!</definedName>
    <definedName name="_bdm.851183A65F124B6EBFD0E26ED4AE944C.edm" hidden="1">#REF!</definedName>
    <definedName name="_bdm.851C19CF9AD64D7986D0D5E248D0DDBC.edm" hidden="1">#REF!</definedName>
    <definedName name="_bdm.85216D1973FF4350A0B62C81535E6373.edm" hidden="1">#REF!</definedName>
    <definedName name="_bdm.8542DAE504E34176BDEE2D8F0964CB5A.edm" hidden="1">#REF!</definedName>
    <definedName name="_bdm.855FDBB39C704971AEEEE7C6FD7BBB58.edm" hidden="1">#REF!</definedName>
    <definedName name="_bdm.8580FC814C054ED9871CD445C3F055B5.edm" hidden="1">#REF!</definedName>
    <definedName name="_bdm.858cb137650b4c98b5df8e7fbaf21f46.edm" hidden="1">#REF!</definedName>
    <definedName name="_bdm.85925D1340E249A583A11746697A2D2F.edm" hidden="1">#REF!</definedName>
    <definedName name="_bdm.85B9BEC9ACCA4E43BD5B142822B9E858.edm" hidden="1">#REF!</definedName>
    <definedName name="_bdm.85D0E3585AD74D84819750EA77D0FBBC.edm" hidden="1">#REF!</definedName>
    <definedName name="_bdm.85F99FB96C224F8482F51D4AD9BF740E.edm" localSheetId="1" hidden="1">#REF!</definedName>
    <definedName name="_bdm.85F99FB96C224F8482F51D4AD9BF740E.edm" localSheetId="18" hidden="1">#REF!</definedName>
    <definedName name="_bdm.85F99FB96C224F8482F51D4AD9BF740E.edm" hidden="1">#REF!</definedName>
    <definedName name="_bdm.85FC573002114622851F0E37A2C9C8E7.edm" hidden="1">#REF!</definedName>
    <definedName name="_bdm.860D46D5746E4B04AAA16BB5C9974A1A.edm" localSheetId="19" hidden="1">#REF!</definedName>
    <definedName name="_bdm.860D46D5746E4B04AAA16BB5C9974A1A.edm" hidden="1">#REF!</definedName>
    <definedName name="_bdm.861C3FBBF56B432CA828FC45A01E4498.edm" hidden="1">#REF!</definedName>
    <definedName name="_bdm.86347c926a734e3285f67d23f21a7b79.edm" hidden="1">#REF!</definedName>
    <definedName name="_bdm.8645489B1C874355813726C985FDEF42.edm" hidden="1">#REF!</definedName>
    <definedName name="_bdm.86461D014CF242CFA957BD9A88C57D72.edm" hidden="1">#REF!</definedName>
    <definedName name="_bdm.86953ab0926345c39bc033fec5ee554e.edm" hidden="1">#REF!</definedName>
    <definedName name="_bdm.8698A8ADEE7F4B6089B0B15C74D0B353.edm" hidden="1">#REF!</definedName>
    <definedName name="_bdm.86ABF397223C4F3EA26A38BCFE2C65BB.edm" hidden="1">#REF!</definedName>
    <definedName name="_bdm.86eced88e3c647e6961b261fdc4fc9d8.edm" hidden="1">#REF!</definedName>
    <definedName name="_bdm.870D6CAF57D74672AB3DB9E5A4D1E97E.edm" hidden="1">#REF!</definedName>
    <definedName name="_bdm.872BC9BDCFD3445CB0A2B48D943D8FF3.edm" hidden="1">#REF!</definedName>
    <definedName name="_bdm.874B286621894C22B752C3A8FB508181.edm" hidden="1">#REF!</definedName>
    <definedName name="_bdm.87515C7D8C5844E4A88C96CEF313DA20.edm" hidden="1">#REF!</definedName>
    <definedName name="_bdm.876BD46046D144F8B0109359E7784A81.edm" hidden="1">#REF!</definedName>
    <definedName name="_bdm.877F20AAAAD342568AC14674E398F9CF.edm" hidden="1">#REF!</definedName>
    <definedName name="_bdm.87F77AF4CF574346B1F36DCCB8E7BDB2.edm" hidden="1">#REF!</definedName>
    <definedName name="_bdm.88109541DB7D4E6B98A74EACF0817D5A.edm" hidden="1">#REF!</definedName>
    <definedName name="_bdm.881927ABEDFF4F87BA0A63E9D4280223.edm" hidden="1">#REF!</definedName>
    <definedName name="_bdm.8873BF15F69E48BF97600F5BE9F17939.edm" hidden="1">#REF!</definedName>
    <definedName name="_bdm.88A58D7B814543689B428BE93961D66B.edm" localSheetId="1" hidden="1">#REF!</definedName>
    <definedName name="_bdm.88A58D7B814543689B428BE93961D66B.edm" localSheetId="18" hidden="1">#REF!</definedName>
    <definedName name="_bdm.88A58D7B814543689B428BE93961D66B.edm" hidden="1">#REF!</definedName>
    <definedName name="_bdm.88A67EDC0BAF4DDF8A5AFF54C59779C4.edm" hidden="1">#REF!</definedName>
    <definedName name="_bdm.88B1D067B32F46B1ACEA3AA7847867BE.edm" hidden="1">#REF!</definedName>
    <definedName name="_bdm.88B50B55ECE54F2880E08386E0893B35.edm" hidden="1">#REF!</definedName>
    <definedName name="_bdm.88F701028F774539846FF1F76D36526A.edm" hidden="1">#REF!</definedName>
    <definedName name="_bdm.88FF2A39C2B04DEB9BC189FBDE401CE4.edm" hidden="1">#REF!</definedName>
    <definedName name="_bdm.89082B20AF4347FB819B3DD6756B2C90.edm" hidden="1">#REF!</definedName>
    <definedName name="_bdm.892D34683C8D4D85BCA3423EEC32AB3E.edm" hidden="1">#REF!</definedName>
    <definedName name="_bdm.892EDB7A5E6C4CDA93625D492A283581.edm" hidden="1">#REF!</definedName>
    <definedName name="_bdm.8985C6545DAB4E9D9DEBAADC9C0D8FB5.edm" hidden="1">#REF!</definedName>
    <definedName name="_bdm.89A5216C943E4144A7E9315F79ED2A87.edm" hidden="1">#REF!</definedName>
    <definedName name="_bdm.89AA0A8F07CA465CAD636DC05FF176DF.edm" hidden="1">#REF!</definedName>
    <definedName name="_bdm.89BC625B4F72436EA507DD004B57B02C.edm" hidden="1">#REF!</definedName>
    <definedName name="_bdm.89BD2FEED83A48A3B69A3D7AAFD34EDA.edm" hidden="1">#REF!</definedName>
    <definedName name="_bdm.89f76716f2a348dd972a999fc411a070.edm" hidden="1">#REF!</definedName>
    <definedName name="_bdm.8A1B54A47F3B45F19E1778D5DFD7A967.edm" hidden="1">#REF!</definedName>
    <definedName name="_bdm.8A397330A09F45FC94BC524639DEEA22.edm" hidden="1">#REF!</definedName>
    <definedName name="_bdm.8A5CDD9F970B4821B3173E2FFDCE7E2F.edm" hidden="1">#REF!</definedName>
    <definedName name="_bdm.8A7231C9AB97433BB03F4F9F61AB79BF.edm" hidden="1">#REF!</definedName>
    <definedName name="_bdm.8A821CD1DBB0481AABE64885CC0F4C33.edm" hidden="1">#REF!</definedName>
    <definedName name="_bdm.8A835EB4955A4F6185F0662AE284139C.edm" hidden="1">#REF!</definedName>
    <definedName name="_bdm.8A9E88377FED42C09CA0D5316BD2FA9F.edm" hidden="1">#REF!</definedName>
    <definedName name="_bdm.8AA4E9C1A9DC47049DB8A15F7BDB5460.edm" hidden="1">#REF!</definedName>
    <definedName name="_bdm.8AC5004ED9FA4C37B745BB1EC4596BFF.edm" localSheetId="1" hidden="1">#REF!</definedName>
    <definedName name="_bdm.8AC5004ED9FA4C37B745BB1EC4596BFF.edm" localSheetId="18" hidden="1">#REF!</definedName>
    <definedName name="_bdm.8AC5004ED9FA4C37B745BB1EC4596BFF.edm" hidden="1">#REF!</definedName>
    <definedName name="_bdm.8ACE39E789CB4FF8B30B43108DE15B77.edm" hidden="1">#REF!</definedName>
    <definedName name="_bdm.8AD2A75668D547E08CD206A6E5C2FA11.edm" hidden="1">#REF!</definedName>
    <definedName name="_bdm.8AD833D71AFC4F60900486EB90E586C2.edm" hidden="1">#REF!</definedName>
    <definedName name="_bdm.8ADA19FFAB9D4BD19A041713CABF46A3.edm" hidden="1">#REF!</definedName>
    <definedName name="_bdm.8b26b8606df944c8b9f8683fd1637119.edm" hidden="1">#REF!</definedName>
    <definedName name="_bdm.8B27F887B3B84D72BC0F40D0E655EC9E.edm" hidden="1">#REF!</definedName>
    <definedName name="_bdm.8B2A06DEDE634721B34DFC6005E98993.edm" hidden="1">#REF!</definedName>
    <definedName name="_bdm.8B2DEE8FA5DA420E8589855FAADA6403.edm" hidden="1">#REF!</definedName>
    <definedName name="_bdm.8B7523F2C3E94BDB8C7BE9BB9B42255C.edm" hidden="1">#REF!</definedName>
    <definedName name="_bdm.8BBAB8D314614F3481DB93D6314908DE.edm" hidden="1">#REF!</definedName>
    <definedName name="_bdm.8BC20668B4174E87AE1C6E57D961D1AA.edm" hidden="1">#REF!</definedName>
    <definedName name="_bdm.8BC7BFCECF1A41D2BFE5ACEFDF7867FF.edm" hidden="1">#REF!</definedName>
    <definedName name="_bdm.8C1FCBFA26DA419E8E0118F7EAC591E7.edm" hidden="1">#REF!</definedName>
    <definedName name="_bdm.8C209B02DB594231896E6775EF37FFA1.edm" hidden="1">#REF!</definedName>
    <definedName name="_bdm.8c21000f72344f8386373c6c53bc04ee.edm" hidden="1">#REF!</definedName>
    <definedName name="_bdm.8C7B01DC3FBA4CCA8F90EBCA5C5A3034.edm" hidden="1">#REF!</definedName>
    <definedName name="_bdm.8C97900894684A479ACEF011C64778AE.edm" hidden="1">#REF!</definedName>
    <definedName name="_bdm.8CC4B000A2984726806FF60F4F241A70.edm" hidden="1">#REF!</definedName>
    <definedName name="_bdm.8CCD4517D85C4EC4A07C55F355768753.edm" hidden="1">#REF!</definedName>
    <definedName name="_bdm.8CE0ABF1D008455799640E3EDEB79C6F.edm" hidden="1">#REF!</definedName>
    <definedName name="_bdm.8D2D097FE93048888961FB576E320033.edm" hidden="1">#REF!</definedName>
    <definedName name="_bdm.8D389FF431A74B6FAA5171F61919A592.edm" hidden="1">#REF!</definedName>
    <definedName name="_bdm.8D3EC86C52BA4606BD1A5A5867FE3C64.edm" hidden="1">#REF!</definedName>
    <definedName name="_bdm.8d5892e3a60d412c862ab1abed0a45df.edm" hidden="1">#REF!</definedName>
    <definedName name="_bdm.8D9391C437274C7EA72A4323997461BA.edm" hidden="1">#REF!</definedName>
    <definedName name="_bdm.8D95DADCC5B04545B8C5E66D334604D9.edm" hidden="1">#REF!</definedName>
    <definedName name="_bdm.8DB11661158843D0B8ACABFA793AA921.edm" hidden="1">#REF!</definedName>
    <definedName name="_bdm.8DB5495F314B4390B7640FE8A875C628.edm" hidden="1">#REF!</definedName>
    <definedName name="_bdm.8DB98CC316BD4F3FA27C30A2A324B87C.edm" hidden="1">#REF!</definedName>
    <definedName name="_bdm.8DC7978F504D49A78BDB6B18BA37B7CB.edm" hidden="1">#REF!</definedName>
    <definedName name="_bdm.8DDC521210BE4306AFD446E9E0C44919.edm" hidden="1">#REF!</definedName>
    <definedName name="_bdm.8DEFD3E93BC64096B4F9BFC02AC12299.edm" hidden="1">#REF!</definedName>
    <definedName name="_bdm.8DF1A698105445D490F93A2B88CE929F.edm" hidden="1">#REF!</definedName>
    <definedName name="_bdm.8DFCB565E2C645B98D3B1F0C9CC6208A.edm" hidden="1">#REF!</definedName>
    <definedName name="_bdm.8E241D0265584D18BD2C07FA35176C8B.edm" hidden="1">#REF!</definedName>
    <definedName name="_bdm.8E4EBBE168BE44689C60C4F958BC8704.edm" hidden="1">#REF!</definedName>
    <definedName name="_bdm.8E5D3DFB5E5B41ADA4F5934BF77D773C.edm" hidden="1">#REF!</definedName>
    <definedName name="_bdm.8E8BD263B9D84519B9BD617C05A5F003.edm" hidden="1">#REF!</definedName>
    <definedName name="_bdm.8EA13B5D642B4EF0B41994A5966A405F.edm" hidden="1">#REF!</definedName>
    <definedName name="_bdm.8EFF267210604319B4CDE7036A9240AE.edm" hidden="1">#REF!</definedName>
    <definedName name="_bdm.8f12a0283b5248b39db8208d09001f2e.edm" hidden="1">#REF!</definedName>
    <definedName name="_bdm.8F1FD3992E0E4D35B7642C90EF3A1E96.edm" hidden="1">#REF!</definedName>
    <definedName name="_bdm.8F5F79B67D6A48938209E230A61B9E86.edm" hidden="1">#REF!</definedName>
    <definedName name="_bdm.8FA12110325948FA90C24B82026C71CD.edm" localSheetId="1" hidden="1">#REF!</definedName>
    <definedName name="_bdm.8FA12110325948FA90C24B82026C71CD.edm" localSheetId="18" hidden="1">#REF!</definedName>
    <definedName name="_bdm.8FA12110325948FA90C24B82026C71CD.edm" hidden="1">#REF!</definedName>
    <definedName name="_bdm.8FD8BD05A55640F1A17B4D52784CB41B.edm" hidden="1">#REF!</definedName>
    <definedName name="_bdm.8FF90190DBC54B539113F8A0868C52E9.edm" hidden="1">#REF!</definedName>
    <definedName name="_bdm.904114F4D4E94435AFD4A59ABF32556D.edm" hidden="1">#REF!</definedName>
    <definedName name="_bdm.9047C61DBE6149AA826C0731B0A37D23.edm" hidden="1">#REF!</definedName>
    <definedName name="_bdm.905C455BB1454FA4A4F660E3F11A7018.edm" hidden="1">#REF!</definedName>
    <definedName name="_bdm.905F0B42359C4B28BD109D9D8414B8AF.edm" hidden="1">#REF!</definedName>
    <definedName name="_bdm.906F3A39F16748FF8DF527AE935BC068.edm" hidden="1">#REF!</definedName>
    <definedName name="_bdm.90718B85DFC14BB98BB8F2D54EDC6C9C.edm" hidden="1">#REF!</definedName>
    <definedName name="_bdm.907DA1DB34D6448C8B63A7D738183E82.edm" hidden="1">#REF!</definedName>
    <definedName name="_bdm.909AC8E8149B4AD8B7C605E63A249343.edm" hidden="1">#REF!</definedName>
    <definedName name="_bdm.90B5CF50792942FAA2FD87B47EBFB91F.edm" hidden="1">#REF!</definedName>
    <definedName name="_bdm.90BDF7577F3D4758BBF61D8419A4C0C4.edm" localSheetId="19" hidden="1">#REF!</definedName>
    <definedName name="_bdm.90BDF7577F3D4758BBF61D8419A4C0C4.edm" hidden="1">#REF!</definedName>
    <definedName name="_bdm.90CC2D6911E2485397367C6312CF7CDC.edm" localSheetId="1" hidden="1">#REF!</definedName>
    <definedName name="_bdm.90CC2D6911E2485397367C6312CF7CDC.edm" localSheetId="18" hidden="1">#REF!</definedName>
    <definedName name="_bdm.90CC2D6911E2485397367C6312CF7CDC.edm" hidden="1">#REF!</definedName>
    <definedName name="_bdm.90D796657FEA4FF3A2C72CD3900B02A6.edm" hidden="1">#REF!</definedName>
    <definedName name="_bdm.90e881dad5d7492280089c51e22a0f1c.edm" hidden="1">#REF!</definedName>
    <definedName name="_bdm.910326b2568646e0a6f117b0fe4d6f66.edm" hidden="1">#REF!</definedName>
    <definedName name="_bdm.9117D7D8E1DA4399882152D2EC376939.edm" hidden="1">#REF!</definedName>
    <definedName name="_bdm.912F224BC3C34515A61D141D5C0110E1.edm" hidden="1">#REF!</definedName>
    <definedName name="_bdm.9134587F6A294DC4A43745C53527F293.edm" hidden="1">#REF!</definedName>
    <definedName name="_bdm.913FA7EE6F8A4250B38C02AE3EE29770.edm" hidden="1">#REF!</definedName>
    <definedName name="_bdm.9142B01E51A043A984875DBE9B557E4B.edm" hidden="1">#REF!</definedName>
    <definedName name="_bdm.9169D82962DB4F57AB72B8F6F5F85B73.edm" hidden="1">#REF!</definedName>
    <definedName name="_bdm.919160F3ECC04C5A945985FA331FF76C.edm" hidden="1">#REF!</definedName>
    <definedName name="_bdm.919517AD0C574FAD8EB67521CD29DB24.edm" hidden="1">#REF!</definedName>
    <definedName name="_bdm.919D831D6C5040829DDF4172B7EEC6E4.edm" hidden="1">#REF!</definedName>
    <definedName name="_bdm.91CD4DEC29C049BD929A8110F777B566.edm" hidden="1">#REF!</definedName>
    <definedName name="_bdm.91EB788EEFB9499DB04566581936D394.edm" hidden="1">#REF!</definedName>
    <definedName name="_bdm.922E0651BA554586AEF798FF79C7E11B.edm" hidden="1">#REF!</definedName>
    <definedName name="_bdm.925139B8251749AA84AA5990DF9410D6.edm" hidden="1">#REF!</definedName>
    <definedName name="_bdm.9251FC99420B4716BCDAEA31E832C0A9.edm" hidden="1">#REF!</definedName>
    <definedName name="_bdm.928631002DE9498591C6A475D44B8C1B.edm" hidden="1">#REF!</definedName>
    <definedName name="_bdm.9293C6FCDC72409490CD5F1BD4FF29B7.edm" hidden="1">#REF!</definedName>
    <definedName name="_bdm.92B3B146ED6043ECABF4CEBE18EE7AD6.edm" hidden="1">#REF!</definedName>
    <definedName name="_bdm.92C66F243A5C44D899797D3D70CB0BD6.edm" hidden="1">#REF!</definedName>
    <definedName name="_bdm.92D3C873CCB541EA91F86A4A1C071E50.edm" hidden="1">#REF!</definedName>
    <definedName name="_bdm.92D9AAA5D3F8499B8F3CA8058A615B09.edm" hidden="1">#REF!</definedName>
    <definedName name="_bdm.92F74B29F2144E9E9E840BC1A70F40D0.edm" hidden="1">#REF!</definedName>
    <definedName name="_bdm.9315E00062BE4B5585DF2B286B039EAA.edm" hidden="1">#REF!</definedName>
    <definedName name="_bdm.93262610B6F642EDBAA734588D55AC12.edm" hidden="1">#REF!</definedName>
    <definedName name="_bdm.933A054D4184431DB5F31BED868AADDE.edm" hidden="1">#REF!</definedName>
    <definedName name="_bdm.937F049FB7F14C9AA7DCD28F533F407A.edm" hidden="1">#REF!</definedName>
    <definedName name="_bdm.93B32468EF794B7A9CDB841F1C5D0B93.edm" hidden="1">#REF!</definedName>
    <definedName name="_bdm.93BA5020021A431D81B908499CFA3F60.edm" hidden="1">#REF!</definedName>
    <definedName name="_bdm.93FE1A9495604094B2F10E74B8174D3D.edm" hidden="1">#REF!</definedName>
    <definedName name="_bdm.9413CC7EBD4F4A77ADE0F18565340907.edm" hidden="1">#REF!</definedName>
    <definedName name="_bdm.9430FB3273F84250B58DBB57C6A98444.edm" hidden="1">#REF!</definedName>
    <definedName name="_bdm.9488593B73884D73B695C90B0E7E7FDE.edm" hidden="1">#REF!</definedName>
    <definedName name="_bdm.949AC43A5B9F4C5494B834A5DA1A089E.edm" hidden="1">#REF!</definedName>
    <definedName name="_bdm.94B6D8C8BBFC454ABF428614321CCE46.edm" hidden="1">#REF!</definedName>
    <definedName name="_bdm.951E8D1026C54C1BB150FC85D486130E.edm" hidden="1">#REF!</definedName>
    <definedName name="_bdm.9581F13EAB284598A7ADE6109BE55718.edm" hidden="1">#REF!</definedName>
    <definedName name="_bdm.95E65ACBE2B74B499F7F8101ECD07CB9.edm" hidden="1">#REF!</definedName>
    <definedName name="_bdm.95fa5253397c4c6f99794acb2d71cb29.edm" hidden="1">#REF!</definedName>
    <definedName name="_bdm.961E5FAE02144034B462F65148691703.edm" hidden="1">#REF!</definedName>
    <definedName name="_bdm.962E11E52CBF4D26BD430EF1B775209F.edm" hidden="1">#REF!</definedName>
    <definedName name="_bdm.96348EE47BE94CB3B898E2E1A063E7A4.edm" hidden="1">#REF!</definedName>
    <definedName name="_bdm.964DBD4A6DF0473D89DF12DE74818FDC.edm" hidden="1">#REF!</definedName>
    <definedName name="_bdm.9678477783ef43beac776686cab30316.edm" hidden="1">#REF!</definedName>
    <definedName name="_bdm.968B9AEA5A1541F3905A4AA757E1771E.edm" hidden="1">#REF!</definedName>
    <definedName name="_bdm.96A0FA5E180F40ADA287406EBC8383BE.edm" hidden="1">#REF!</definedName>
    <definedName name="_bdm.96A1EC0A76334A6AB7FDB085C982DD22.edm" hidden="1">#REF!</definedName>
    <definedName name="_bdm.96AAA9EB87844BE8A78971A44CB1A4E7.edm" hidden="1">#REF!</definedName>
    <definedName name="_bdm.96E4127B562943B8AB877A61A697A6D1.edm" hidden="1">#REF!</definedName>
    <definedName name="_bdm.96E850F77813456ABDE46858E8D69F8F.edm" hidden="1">#REF!</definedName>
    <definedName name="_bdm.9706F9948597485F81703D6A7B4BE1C0.edm" hidden="1">#REF!</definedName>
    <definedName name="_bdm.971A44AC20D84B99B129CAC87E7B3CA5.edm" hidden="1">#REF!</definedName>
    <definedName name="_bdm.97302B6469AB47F682FE07A9A3F4740C.edm" hidden="1">#REF!</definedName>
    <definedName name="_bdm.978ADE22612142CAB61FDBDEDBC053F8.edm" hidden="1">#REF!</definedName>
    <definedName name="_bdm.97d6b20768ec44b98c3fcf6971808e80.edm" hidden="1">#REF!</definedName>
    <definedName name="_bdm.97e3f52767864b12b70ca40e40343fc3.edm" hidden="1">#REF!</definedName>
    <definedName name="_bdm.97E6357C356D42DF945F7D5D34FCE8F0.edm" hidden="1">#REF!</definedName>
    <definedName name="_bdm.97EBD452E3EC45569945F6E1381FA89D.edm" hidden="1">#REF!</definedName>
    <definedName name="_bdm.97F07E6983B74B6BA526C93286123433.edm" hidden="1">#REF!</definedName>
    <definedName name="_bdm.9810CA9B6B564227AC41AB775BBD0CC7.edm" hidden="1">#REF!</definedName>
    <definedName name="_bdm.982ACDF48E314FB3A5E5B4D50949EB09.edm" hidden="1">#REF!</definedName>
    <definedName name="_bdm.984a78908b6e4cc4942adff56713507d.edm" hidden="1">#REF!</definedName>
    <definedName name="_bdm.9856F2F57B4B4D29AC2E43DC4546ACED.edm" hidden="1">#REF!</definedName>
    <definedName name="_bdm.985A7C15B2444A31BACB4F39C25C09BF.edm" hidden="1">#REF!</definedName>
    <definedName name="_bdm.987A5BA7A0134506BDBADA2100C274B9.edm" hidden="1">#REF!</definedName>
    <definedName name="_bdm.988170789C934F95B6313EEE7BF0BC9C.edm" hidden="1">#REF!</definedName>
    <definedName name="_bdm.988182DB005F408EA5FE13295F6A08CA.edm" hidden="1">#REF!</definedName>
    <definedName name="_bdm.98862700DE224BB68527EE0EFC2F6ACD.edm" hidden="1">#REF!</definedName>
    <definedName name="_bdm.9891E8060AAC4DD4B54B927ED9557AE0.edm" hidden="1">#REF!</definedName>
    <definedName name="_bdm.98D18A4438B44ADB9CEF879052276AC1.edm" hidden="1">#REF!</definedName>
    <definedName name="_bdm.992DD9C7105440C882BB704EA0C6F77E.edm" hidden="1">#REF!</definedName>
    <definedName name="_bdm.997D0773D7274E3096BACC8A89539443.edm" hidden="1">#REF!</definedName>
    <definedName name="_bdm.99B0C9E9BCCD4E9EA08A08CF7414EE2A.edm" hidden="1">#REF!</definedName>
    <definedName name="_bdm.99B4F3EE72894CFCB6C14A93EA6B6C80.edm" hidden="1">#REF!</definedName>
    <definedName name="_bdm.99B6C72028DF47CD9161A6B2DD0174A2.edm" hidden="1">#REF!</definedName>
    <definedName name="_bdm.99D57A1DBC024AF28CB931E973C4D8A9.edm" hidden="1">#REF!</definedName>
    <definedName name="_bdm.99D99E19B9C34B18BC0906E28774ECEC.edm" hidden="1">#REF!</definedName>
    <definedName name="_bdm.9A16F865B3AE4C1A94FB542902375C65.edm" hidden="1">#REF!</definedName>
    <definedName name="_bdm.9A21EB9D01ED426393423731905BDA55.edm" hidden="1">#REF!</definedName>
    <definedName name="_bdm.9A26CB8CE20049E4ACB48D8C10DDC263.edm" hidden="1">#REF!</definedName>
    <definedName name="_bdm.9A4529DE1CF14EA28CE5FA5FF472137F.edm" hidden="1">#REF!</definedName>
    <definedName name="_bdm.9A5306F44F884BDA897487D803338255.edm" hidden="1">#REF!</definedName>
    <definedName name="_bdm.9A996201D91A40AAB4D06F84FC976735.edm" hidden="1">#REF!</definedName>
    <definedName name="_bdm.9AB1763E0659489BB158372444A7DA1D.edm" hidden="1">#REF!</definedName>
    <definedName name="_bdm.9AD73DB6F8FA4CF28B501B83DD190B53.edm" hidden="1">#REF!</definedName>
    <definedName name="_bdm.9AE0A0BD6AF34F40B2028D447FE77B73.edm" hidden="1">#REF!</definedName>
    <definedName name="_bdm.9AE89E9471D340308C7D2D70FE851AA9.edm" hidden="1">#REF!</definedName>
    <definedName name="_bdm.9AEE144C582B410896C2E31C96D8CED2.edm" hidden="1">#REF!</definedName>
    <definedName name="_bdm.9AF5CD3142C94A218DAAE64054468DA1.edm" hidden="1">#REF!</definedName>
    <definedName name="_bdm.9afebbd4dff845349b1cc16effeb634a.edm" hidden="1">#REF!</definedName>
    <definedName name="_bdm.9B051B36A00A44628F6BDE97F8ED6375.edm" hidden="1">#REF!</definedName>
    <definedName name="_bdm.9B109FB9D9DE48349DEEA6A284CE12F9.edm" hidden="1">#REF!</definedName>
    <definedName name="_bdm.9B1EB75A4FCA44A5AC47129A6296F71A.edm" hidden="1">#REF!</definedName>
    <definedName name="_bdm.9B332BA3C2E64A2BAE53DD93C03CD727.edm" hidden="1">#REF!</definedName>
    <definedName name="_bdm.9B5BDF1A2A9A4D659D8DFB5F60DA8633.edm" hidden="1">#REF!</definedName>
    <definedName name="_bdm.9B98EE3816CC474783BFA7E288ADFCDF.edm" hidden="1">#REF!</definedName>
    <definedName name="_bdm.9BBD4AF1F761409586F908F99CB52D14.edm" hidden="1">#REF!</definedName>
    <definedName name="_bdm.9BD899F281E749FDADCE93768ECC63B3.edm" hidden="1">#REF!</definedName>
    <definedName name="_bdm.9C0C5210BE9E48E682B7B4FC1B0EF752.edm" hidden="1">#REF!</definedName>
    <definedName name="_bdm.9c25d0cc6dcc4927958daa3029cff37d.edm" hidden="1">#REF!</definedName>
    <definedName name="_bdm.9C282E120F7E44EEB7B18352FB08471A.edm" hidden="1">#REF!</definedName>
    <definedName name="_bdm.9C28CB6A4BFD4C34B9379EB71BC53E37.edm" hidden="1">#REF!</definedName>
    <definedName name="_bdm.9C63211E640E48B2B68960DD13031B6E.edm" hidden="1">#REF!</definedName>
    <definedName name="_bdm.9C73E756CF8A4185B10F01AA4D8E863C.edm" hidden="1">#REF!</definedName>
    <definedName name="_bdm.9C8D216F81B04EF398BDD0F66714989E.edm" hidden="1">#REF!</definedName>
    <definedName name="_bdm.9CAD0FCF79E940A6A5503E76B45D692E.edm" hidden="1">#REF!</definedName>
    <definedName name="_bdm.9CB23288C87446BA890935F6D5B878A7.edm" hidden="1">#REF!</definedName>
    <definedName name="_bdm.9CDC35CDB7B143079762F320F757C403.edm" hidden="1">#REF!</definedName>
    <definedName name="_bdm.9CF1EC782CA246C5B743B60E78EFF75A.edm" hidden="1">#REF!</definedName>
    <definedName name="_bdm.9D4396122FD147F7B9733DB791845D14.edm" hidden="1">#REF!</definedName>
    <definedName name="_bdm.9D4DC566C79942109C5A1C2FC857FA5D.edm" hidden="1">#REF!</definedName>
    <definedName name="_bdm.9d5747f02db94c04b5618b16267fd75a.edm" hidden="1">#REF!</definedName>
    <definedName name="_bdm.9D576385AB334E0F91FC7FB7CEA21807.edm" hidden="1">#REF!</definedName>
    <definedName name="_bdm.9D5AC8D2946C4947BCC864BE771192BF.edm" hidden="1">#REF!</definedName>
    <definedName name="_bdm.9D8970A78A8A432AA7661DE89CEDDA61.edm" hidden="1">#REF!</definedName>
    <definedName name="_bdm.9D9340E7244948D99330F209124832B7.edm" hidden="1">#REF!</definedName>
    <definedName name="_bdm.9DB56E6D1603460695702EFDD21C40CD.edm" hidden="1">#REF!</definedName>
    <definedName name="_bdm.9DF72049A2864D0BA3D3A49AE77FF389.edm" hidden="1">#REF!</definedName>
    <definedName name="_bdm.9DFD0CE3451541B9936366DE660341A4.edm" hidden="1">#REF!</definedName>
    <definedName name="_bdm.9E0760F8A7424AE6873A9368FD1032EE.edm" hidden="1">#REF!</definedName>
    <definedName name="_bdm.9E1D70CA6B354AE68FF60E7494DDC2A1.edm" hidden="1">#REF!</definedName>
    <definedName name="_bdm.9E3D9ACD386E4E57A6BE60FA605E8DE8.edm" hidden="1">#REF!</definedName>
    <definedName name="_bdm.9E3E5EABC4C4443999EB4F89DEA4A0DF.edm" localSheetId="1" hidden="1">#REF!</definedName>
    <definedName name="_bdm.9E3E5EABC4C4443999EB4F89DEA4A0DF.edm" localSheetId="18" hidden="1">#REF!</definedName>
    <definedName name="_bdm.9E3E5EABC4C4443999EB4F89DEA4A0DF.edm" hidden="1">#REF!</definedName>
    <definedName name="_bdm.9E4423D74BA54C418A06ECA19FEAC27C.edm" hidden="1">#REF!</definedName>
    <definedName name="_bdm.9E58447DE98A4EC2A54C021832E57C75.edm" hidden="1">#REF!</definedName>
    <definedName name="_bdm.9E65035425D746B9A0A6A0C2A472EAC0.edm" hidden="1">#REF!</definedName>
    <definedName name="_bdm.9E9275952F9645DFA2DFED33635B4BBB.edm" hidden="1">#REF!</definedName>
    <definedName name="_bdm.9EA04EE124D14DA2AB20F6F3FB6A5DE1.edm" hidden="1">#REF!</definedName>
    <definedName name="_bdm.9EA8A8C2E66746DF876CF5FF97D83BFE.edm" hidden="1">#REF!</definedName>
    <definedName name="_bdm.9EC999D9F66D46989B57D13ABC24D7AA.edm" hidden="1">#REF!</definedName>
    <definedName name="_bdm.9EE3F89B61AA4FB986EC62DBACED6FCD.edm" hidden="1">#REF!</definedName>
    <definedName name="_bdm.9F2F660F7F7F4DE0A5EBD2C70D910AFC.edm" hidden="1">#REF!</definedName>
    <definedName name="_bdm.9F37E9F4283249E4998576E95EE76F68.edm" hidden="1">#REF!</definedName>
    <definedName name="_bdm.9F3912B14AF5440A8D4AD4301964D803.edm" hidden="1">#REF!</definedName>
    <definedName name="_bdm.9F3A862FEDE34D0BBF21215B392CAB75.edm" hidden="1">#REF!</definedName>
    <definedName name="_bdm.9F5CA816211C47B2B77DF07850127FCD.edm" hidden="1">#REF!</definedName>
    <definedName name="_bdm.9FBD1BCD908540E1BAFE4833CEC6CB07.edm" hidden="1">#REF!</definedName>
    <definedName name="_bdm.9fc860947d5c47c4a797000c1de5bd28.edm" hidden="1">#REF!</definedName>
    <definedName name="_bdm.9FE724885C1D4068B6269440257D222D.edm" hidden="1">#REF!</definedName>
    <definedName name="_bdm.9FF1935FD5704E548F6BD9E252FB0282.edm" hidden="1">#REF!</definedName>
    <definedName name="_bdm.9FF9A4198E6C44E0802973227183D9C5.edm" hidden="1">#REF!</definedName>
    <definedName name="_bdm.A027EA779AA04DB1A637E185E703BFD8.edm" hidden="1">#REF!</definedName>
    <definedName name="_bdm.A05C7E0E3EE84B98B1F8FD5776675DD1.edm" hidden="1">#REF!</definedName>
    <definedName name="_bdm.A09B664D9E1E4AF5A192C8390B4821A7.edm" hidden="1">#REF!</definedName>
    <definedName name="_bdm.A0AD5CC722264CB2A10B788176550869.edm" hidden="1">#REF!</definedName>
    <definedName name="_bdm.A0AEA5CEDD374E6B81D5A4A8E8E2EE77.edm" hidden="1">#REF!</definedName>
    <definedName name="_bdm.A0C93EEB98D543428617B9BF019B932B.edm" hidden="1">#REF!</definedName>
    <definedName name="_bdm.A0CCED08BBB94F2586106876028E1633.edm" hidden="1">#REF!</definedName>
    <definedName name="_bdm.A0D862684FB64908ADA84BE024569F8B.edm" hidden="1">#REF!</definedName>
    <definedName name="_bdm.A0DC2E73A33540C88C7AF3BE12B55E4A.edm" hidden="1">#REF!</definedName>
    <definedName name="_bdm.A0E229187EBD4103982619176E9347AC.edm" hidden="1">#REF!</definedName>
    <definedName name="_bdm.A0EE560215CA445BA3E3FE73F6D4602D.edm" hidden="1">#REF!</definedName>
    <definedName name="_bdm.A10F5A559427432AB8B7691B2C759B2B.edm" hidden="1">#REF!</definedName>
    <definedName name="_bdm.A11F6C145B0C4F2DBEE465D05C590AFF.edm" hidden="1">#REF!</definedName>
    <definedName name="_bdm.A148454F885246CCB2F1B82575D5DB4D.edm" hidden="1">#REF!</definedName>
    <definedName name="_bdm.A14A1F19D864482A8591BDBF3DF447AC.edm" hidden="1">#REF!</definedName>
    <definedName name="_bdm.A1587EE222E14A718FBB6C35A29EBECC.edm" hidden="1">#REF!</definedName>
    <definedName name="_bdm.A176423F74AA457C9AD7559F68E18681.edm" hidden="1">#REF!</definedName>
    <definedName name="_bdm.A1795F28623844B8981FE6AC68BE6CFA.edm" hidden="1">#REF!</definedName>
    <definedName name="_bdm.a17cc251aeee4744aaa3b39253009ffc.edm" hidden="1">#REF!</definedName>
    <definedName name="_bdm.A1858F2F86A64C7CB56E3883BE3586C1.edm" hidden="1">#REF!</definedName>
    <definedName name="_bdm.A1975D91A93747208C8B67E332382F71.edm" hidden="1">#REF!</definedName>
    <definedName name="_bdm.A19DD86F715044BCA684CE93FFD07BDA.edm" hidden="1">#REF!</definedName>
    <definedName name="_bdm.A1BAEFE926DB458297B8F72F3198289D.edm" hidden="1">#REF!</definedName>
    <definedName name="_bdm.A211645912C047DA9AE999C9245A09F1.edm" hidden="1">#REF!</definedName>
    <definedName name="_bdm.A22118CFA1F145FD9471D6AF1542D70C.edm" hidden="1">#REF!</definedName>
    <definedName name="_bdm.A22CFF0B05B7410482310ED4CCD90AE0.edm" hidden="1">#REF!</definedName>
    <definedName name="_bdm.A2313E08A24A4F3B81EFC156BC95B4F6.edm" hidden="1">#REF!</definedName>
    <definedName name="_bdm.A238577A2AE34E739AE286490EA9BEB5.edm" hidden="1">#REF!</definedName>
    <definedName name="_bdm.A23C0FF9AC4B4B3A8441509BA101BDB5.edm" hidden="1">#REF!</definedName>
    <definedName name="_bdm.A25D2E70B5E8408BA01C9F61C2D07B00.edm" hidden="1">#REF!</definedName>
    <definedName name="_bdm.A266A30E34EC465B8282ED3058BDB5FB.edm" hidden="1">#REF!</definedName>
    <definedName name="_bdm.A2ADEE196ACE408290DF1620F91C535D.edm" hidden="1">#REF!</definedName>
    <definedName name="_bdm.A2C62C6C73684AAB94C6DD6416C77A18.edm" hidden="1">#REF!</definedName>
    <definedName name="_bdm.a2c89f056a9c488b9f8e124caddcb669.edm" hidden="1">#REF!</definedName>
    <definedName name="_bdm.A30E30759AD546568668285E212A9252.edm" hidden="1">#REF!</definedName>
    <definedName name="_bdm.A310A3C684A3440CA34FB60683E95C42.edm" hidden="1">#REF!</definedName>
    <definedName name="_bdm.A34C3E488F1B4BF9A23B90174627C35B.edm" hidden="1">#REF!</definedName>
    <definedName name="_bdm.A360182AA34E4536B615EB874A21C449.edm" hidden="1">#REF!</definedName>
    <definedName name="_bdm.a3630c81ac354b8cb0175d1b559500d5.edm" hidden="1">#REF!</definedName>
    <definedName name="_bdm.A38BB1BC71C443579907FE3A14DB6161.edm" hidden="1">#REF!</definedName>
    <definedName name="_bdm.A399024357C447049A39EECD5799F3C8.edm" hidden="1">#REF!</definedName>
    <definedName name="_bdm.A3EA71580C134EF39917BDE511D48449.edm" hidden="1">#REF!</definedName>
    <definedName name="_bdm.A3FBC52286CE4237B6EE8AB86F272607.edm" hidden="1">#REF!</definedName>
    <definedName name="_bdm.A41B1D8DAD26488E853EDC4841B1638D.edm" hidden="1">#REF!</definedName>
    <definedName name="_bdm.A4339E29584C402EA938BEE67329C4FB.edm" hidden="1">#REF!</definedName>
    <definedName name="_bdm.a45dbc7ffb1a4d41b8c4ebcee02bb857.edm" hidden="1">#REF!</definedName>
    <definedName name="_bdm.A461A64D234046D383E1AAD343236965.edm" hidden="1">#REF!</definedName>
    <definedName name="_bdm.A46A1D31365545078411B39711432804.edm" hidden="1">#REF!</definedName>
    <definedName name="_bdm.A4711FDC620541A19C8B830B2E96718C.edm" hidden="1">#REF!</definedName>
    <definedName name="_bdm.A47525E526F144B5BC4DFB96DF6F2907.edm" hidden="1">#REF!</definedName>
    <definedName name="_bdm.A4875A2B51574968AA0DFEE39C3A9289.edm" hidden="1">#REF!</definedName>
    <definedName name="_bdm.A4DB85399C254B5D82ACAEBC79EA605F.edm" hidden="1">#REF!</definedName>
    <definedName name="_bdm.A4F7F932969049DB97B6B621A2FB7071.edm" hidden="1">#REF!</definedName>
    <definedName name="_bdm.A5029CF1EA494D6D993EB7ED60E48A7F.edm" hidden="1">#REF!</definedName>
    <definedName name="_bdm.A5213B0C49D14618B2BAF85E6959B4CA.edm" hidden="1">#REF!</definedName>
    <definedName name="_bdm.A524F80FDD4444E49D6E9264231F2904.edm" hidden="1">#REF!</definedName>
    <definedName name="_bdm.a527c690a95c4e6f937478449eb2c809.edm" hidden="1">#REF!</definedName>
    <definedName name="_bdm.A547B62A9A5842049BDBFA465B87745C.edm" hidden="1">#REF!</definedName>
    <definedName name="_bdm.a560d4ae21724efa8421d0c89eca8c6c.edm" hidden="1">#REF!</definedName>
    <definedName name="_bdm.A569A0B5660E463EB935750E29E45DCD.edm" hidden="1">#REF!</definedName>
    <definedName name="_bdm.A5782D7F92B7492EA964C54E5410252D.edm" hidden="1">#REF!</definedName>
    <definedName name="_bdm.A5784F1E1F7E48F2A73C6CC71891D407.edm" hidden="1">#REF!</definedName>
    <definedName name="_bdm.A5D300AFB5694D419E417AF9804842DD.edm" hidden="1">#REF!</definedName>
    <definedName name="_bdm.A6253AC0EDCB4747904946EB51C24F6B.edm" hidden="1">#REF!</definedName>
    <definedName name="_bdm.A62CFDF0981A4B3E9A3A2310CACDB3CD.edm" hidden="1">#REF!</definedName>
    <definedName name="_bdm.A649A704606A4346814E077AE11291F2.edm" hidden="1">#REF!</definedName>
    <definedName name="_bdm.a66837a3fa734c53a33a8b5664b0fd82.edm" hidden="1">#REF!</definedName>
    <definedName name="_bdm.A66998DD759E4302B5970A65905503DF.edm" hidden="1">#REF!</definedName>
    <definedName name="_bdm.A66D3B5A2D354FDB8786F7807021453F.edm" hidden="1">#REF!</definedName>
    <definedName name="_bdm.A691A54CFDB743DC9FBBF37F807630F5.edm" hidden="1">#REF!</definedName>
    <definedName name="_bdm.a69cfc4d56bf4870ab579573710ad234.edm" hidden="1">#REF!</definedName>
    <definedName name="_bdm.A6E61F191AB249EE96E8E18B2E0BA019.edm" hidden="1">#REF!</definedName>
    <definedName name="_bdm.A723B4D4A17D41D2B898498221E5701A.edm" hidden="1">#REF!</definedName>
    <definedName name="_bdm.A745E5BA6B684D1690FCB1E42C911612.edm" hidden="1">#REF!</definedName>
    <definedName name="_bdm.A794BE8CD49541DB837C0437B433BD9F.edm" hidden="1">#REF!</definedName>
    <definedName name="_bdm.A7C01D397D4043559E4DD8EB61D4D7F6.edm" hidden="1">#REF!</definedName>
    <definedName name="_bdm.A7C092D910F743398604E44DEF726BAD.edm" hidden="1">#REF!</definedName>
    <definedName name="_bdm.A7D9E3C51BAF42DBA62E3589A7BBA02F.edm" hidden="1">#REF!</definedName>
    <definedName name="_bdm.a7e5dfe28365404ab2a92c06ad23a624.edm" hidden="1">#REF!</definedName>
    <definedName name="_bdm.A7E6106FD34F4E66803D3DCB01EBEE84.edm" hidden="1">#REF!</definedName>
    <definedName name="_bdm.A847EBE60DB44A82A7499FE41394FEEB.edm" hidden="1">#REF!</definedName>
    <definedName name="_bdm.A8B981BB1AFE4E2E8B3990D1B7D1CA70.edm" hidden="1">#REF!</definedName>
    <definedName name="_bdm.A8BF5B5471E144E6BB8A557EFC594795.edm" hidden="1">#REF!</definedName>
    <definedName name="_bdm.A8CA812604F842AAB7604DFDBAFEF85F.edm" hidden="1">#REF!</definedName>
    <definedName name="_bdm.A9872813C6A14134A181718120D6CB41.edm" hidden="1">#REF!</definedName>
    <definedName name="_bdm.A9B2AB0BD05D4C57ABDE4CDEC0B42085.edm" hidden="1">#REF!</definedName>
    <definedName name="_bdm.A9CCFADB0FBB4838891FDA3F0C008BE8.edm" hidden="1">#REF!</definedName>
    <definedName name="_bdm.A9D901DA50A94D2190DA87873FDD72F6.edm" hidden="1">#REF!</definedName>
    <definedName name="_bdm.A9E3240BA7B34DDDAFEFBD34858D688B.edm" hidden="1">#REF!</definedName>
    <definedName name="_bdm.A9E8F2214015449F99BBFDAC629C22DB.edm" hidden="1">#REF!</definedName>
    <definedName name="_bdm.AA0FC3C2DDE74C3BBBB73A925979FA0E.edm" hidden="1">#REF!</definedName>
    <definedName name="_bdm.aa11603b578c4aefac496d23a882649d.edm" hidden="1">#REF!</definedName>
    <definedName name="_bdm.AA22CC817785439EA4040BE1513DEE19.edm" hidden="1">#REF!</definedName>
    <definedName name="_bdm.aa3cf57d832a4a8c92200239471f5e2f.edm" hidden="1">#REF!</definedName>
    <definedName name="_bdm.AA420461507C4B16B1176EB6A0E18D89.edm" hidden="1">#REF!</definedName>
    <definedName name="_bdm.AA4AF3D9DA8249CEA1F6F5D8DC19E532.edm" hidden="1">#REF!</definedName>
    <definedName name="_bdm.AA622C5BBB3945F3B4035B1D7A77C852.edm" hidden="1">#REF!</definedName>
    <definedName name="_bdm.AA928991B99F4F4BBE1DBE7DB555EBC6.edm" hidden="1">#REF!</definedName>
    <definedName name="_bdm.AAB2F7C8B5304DE38D753D096633655B.edm" hidden="1">#REF!</definedName>
    <definedName name="_bdm.AABCCDC4005547A68597A0425AA25D5A.edm" hidden="1">#REF!</definedName>
    <definedName name="_bdm.AAE28B6E776446D79D82FD5F904A4625.edm" hidden="1">#REF!</definedName>
    <definedName name="_bdm.AAEF34BD1C044A84AFA0A56B28A7253B.edm" hidden="1">#REF!</definedName>
    <definedName name="_bdm.AAF5CE366D08433B852FFB2FE6BEE7BD.edm" hidden="1">#REF!</definedName>
    <definedName name="_bdm.AB246678DC234898B769ECDB226B561E.edm" hidden="1">#REF!</definedName>
    <definedName name="_bdm.ab41b65525e44e12bae3ffc1f67bbfd4.edm" hidden="1">#REF!</definedName>
    <definedName name="_bdm.AB44070EABF243E094848185BA8235E9.edm" hidden="1">#REF!</definedName>
    <definedName name="_bdm.AB54BA3AD4874B8085F686B126DCF164.edm" hidden="1">#REF!</definedName>
    <definedName name="_bdm.AB5DD0E248B7465CA279D0BCB3762ABB.edm" hidden="1">#REF!</definedName>
    <definedName name="_bdm.AB86747D663D4D26891EB5E59A416B41.edm" hidden="1">#REF!</definedName>
    <definedName name="_bdm.AB87B745EB864CDA989B84853512FE26.edm" hidden="1">#REF!</definedName>
    <definedName name="_bdm.ABA57000610E4BBDAC5E4B9201F8A14D.edm" hidden="1">#REF!</definedName>
    <definedName name="_bdm.ABB5DDE41D7245C09CE2401E291EE9D7.edm" hidden="1">#REF!</definedName>
    <definedName name="_bdm.AC3F737D99ED46B39D5D79F45F44919A.edm" hidden="1">#REF!</definedName>
    <definedName name="_bdm.AC4A766985A94D129C1B448F12485EF0.edm" hidden="1">#REF!</definedName>
    <definedName name="_bdm.AC5FF36D1822443BBB8B48D2B9D6F7F0.edm" hidden="1">#REF!</definedName>
    <definedName name="_bdm.AC6E480F0952499A8C47902ED8E5D2AC.edm" hidden="1">#REF!</definedName>
    <definedName name="_bdm.AC72585BEFBC45D78BEC32FADE583DDF.edm" hidden="1">#REF!</definedName>
    <definedName name="_bdm.AC75F19840744BC1AC5C3CA2FDBD0D6D.edm" hidden="1">#REF!</definedName>
    <definedName name="_bdm.AC787102189649FD8B20A26EF81E2C27.edm" hidden="1">#REF!</definedName>
    <definedName name="_bdm.AC7A80F7627D4114BF16B9D511759618.edm" hidden="1">#REF!</definedName>
    <definedName name="_bdm.AC84E3D019654813943A73FF54091741.edm" hidden="1">#REF!</definedName>
    <definedName name="_bdm.AC8DCB3E24164DE6B2B5D8DF2A633A5D.edm" hidden="1">#REF!</definedName>
    <definedName name="_bdm.AC91C561E45C421F8545507CA3692DD5.edm" hidden="1">#REF!</definedName>
    <definedName name="_bdm.AC9E9F49C96F4004B69054A402F47BF8.edm" hidden="1">#REF!</definedName>
    <definedName name="_bdm.ACAE09C585794BB4852BB1390BC26938.edm" hidden="1">#REF!</definedName>
    <definedName name="_bdm.ACAF4E4028A34C16A76C038E337A57C0.edm" hidden="1">#REF!</definedName>
    <definedName name="_bdm.acb329cd40574b8388ceccc087798823.edm" hidden="1">#REF!</definedName>
    <definedName name="_bdm.ACB5671D2A08486D8B56350C6F363954.edm" hidden="1">#REF!</definedName>
    <definedName name="_bdm.ACC85EA0FB9046B9B56A56CA44636BE6.edm" hidden="1">#REF!</definedName>
    <definedName name="_bdm.ACD59922CB01472DA79FD02C8348D1A0.edm" hidden="1">#REF!</definedName>
    <definedName name="_bdm.AD126F1FD80B4033ACC826F67368C8AF.edm" hidden="1">#REF!</definedName>
    <definedName name="_bdm.AD2421662E694A9E843858303743DEB2.edm" hidden="1">#REF!</definedName>
    <definedName name="_bdm.AD5603FBD9B842A3A459900CA062F06A.edm" hidden="1">#REF!</definedName>
    <definedName name="_bdm.AD6766E08FCB467E8B669B40D877B929.edm" localSheetId="19" hidden="1">#REF!</definedName>
    <definedName name="_bdm.AD6766E08FCB467E8B669B40D877B929.edm" hidden="1">#REF!</definedName>
    <definedName name="_bdm.AD6D5C7B34D845B0BCAB144F827E39F2.edm" hidden="1">#REF!</definedName>
    <definedName name="_bdm.AD89FD8DFE244D79AA07A88B3EEF7DAA.edm" hidden="1">#REF!</definedName>
    <definedName name="_bdm.AD980EBCEE084920B51623262A6B3F2F.edm" hidden="1">#REF!</definedName>
    <definedName name="_bdm.ADAEF4850408402E886C452DB85AD9F9.edm" hidden="1">#REF!</definedName>
    <definedName name="_bdm.ADB7D3013F70400CBF89579543BDD551.edm" hidden="1">#REF!</definedName>
    <definedName name="_bdm.ADBECDAE56FD42E3B1455F618E25B653.edm" hidden="1">#REF!</definedName>
    <definedName name="_bdm.AE09C78AB64C441EA539C5C321F8E28B.edm" hidden="1">#REF!</definedName>
    <definedName name="_bdm.AE9F0D423E63473F942B8F322BDBCC8F.edm" hidden="1">#REF!</definedName>
    <definedName name="_bdm.AEBC102F83B246FFB9784BA5456BDC3A.edm" hidden="1">#REF!</definedName>
    <definedName name="_bdm.AEBFD5DBB2194FFAAEA35CC33AD6FACF.edm" hidden="1">#REF!</definedName>
    <definedName name="_bdm.AEEFE8C17EB344C3BAAAD8FFE083ACA5.edm" hidden="1">#REF!</definedName>
    <definedName name="_bdm.aef4f73f3a7f4f9181491e119a142bcf.edm" hidden="1">#REF!</definedName>
    <definedName name="_bdm.af2a284536764af1bd8406c575331f6c.edm" hidden="1">#REF!</definedName>
    <definedName name="_bdm.AF35239CE0974434AC10DACCD1E36B59.edm" hidden="1">#REF!</definedName>
    <definedName name="_bdm.AF360B0B85144A50B4A7EEB2AD88613A.edm" hidden="1">#REF!</definedName>
    <definedName name="_bdm.AF3B80D6C5934257827225A4D281BD7F.edm" hidden="1">#REF!</definedName>
    <definedName name="_bdm.AF595DA70393457DA8181808C6304BCA.edm" hidden="1">#REF!</definedName>
    <definedName name="_bdm.AF62C68FA3FE4EF8B966E24E3681345E.edm" hidden="1">#REF!</definedName>
    <definedName name="_bdm.AF6AD3269C4F4C4093DEA0DBB8E8EBBA.edm" hidden="1">#REF!</definedName>
    <definedName name="_bdm.af6f8d46c7f44ff2b32a68a79cc3b46d.edm" hidden="1">#REF!</definedName>
    <definedName name="_bdm.AF791BD0419B4CF1B7A12F390D601570.edm" hidden="1">#REF!</definedName>
    <definedName name="_bdm.AF8343913A1A4020B42F51447889A7A8.edm" hidden="1">#REF!</definedName>
    <definedName name="_bdm.AFB29F91DB8049A3971EC8DC4B6799FF.edm" hidden="1">#REF!</definedName>
    <definedName name="_bdm.AFB67B180A9241DB8E0422155F381CF8.edm" hidden="1">#REF!</definedName>
    <definedName name="_bdm.AFBB149CAD534231808D782D4C138D7D.edm" hidden="1">#REF!</definedName>
    <definedName name="_bdm.AFEA9C7372A34071B1923AFD5DF158AA.edm" hidden="1">#REF!</definedName>
    <definedName name="_bdm.B00884A2F3234AABAAF72649E6C0A2F2.edm" hidden="1">#REF!</definedName>
    <definedName name="_bdm.B02324ECFDA9438F9D0989CB9AFCFEC4.edm" hidden="1">#REF!</definedName>
    <definedName name="_bdm.b040505f459b4acba8a45965f6eae7db.edm" hidden="1">#REF!</definedName>
    <definedName name="_bdm.B04C4E1079CF4920BEE98AE1BF7A7FE6.edm" hidden="1">#REF!</definedName>
    <definedName name="_bdm.B064700E3DE540ECB950C31BE0EC8B24.edm" hidden="1">#REF!</definedName>
    <definedName name="_bdm.B066ACB026AC4143A1B0F9F2C757E5AB.edm" hidden="1">#REF!</definedName>
    <definedName name="_bdm.B08DEED8DB264C4F941F41D3E589B2AF.edm" hidden="1">#REF!</definedName>
    <definedName name="_bdm.B0A87AFEF3014588B1EF811983A54A54.edm" hidden="1">#REF!</definedName>
    <definedName name="_bdm.B0C3414AED274103870ED6624CAA263D.edm" hidden="1">#REF!</definedName>
    <definedName name="_bdm.B0CA4F201FF9459B94E6BB2601ACCB3A.edm" hidden="1">#REF!</definedName>
    <definedName name="_bdm.B0FDEE9B5ADB4194A32BA3AEBB2C1F99.edm" hidden="1">#REF!</definedName>
    <definedName name="_bdm.B106A2DBA31146AF996F174F7FD276C5.edm" hidden="1">#REF!</definedName>
    <definedName name="_bdm.B13E3F03B8E346E1AA5DA1B154B06245.edm" hidden="1">#REF!</definedName>
    <definedName name="_bdm.B13EA314893C4F8F985CAF24C55F6F09.edm" hidden="1">#REF!</definedName>
    <definedName name="_bdm.B14C5879F9CD466B992572F50FC13780.edm" hidden="1">#REF!</definedName>
    <definedName name="_bdm.B153333368AF41288A95DB25280B31D3.edm" hidden="1">#REF!</definedName>
    <definedName name="_bdm.B16607AC63554FC5890CF07E549202C3.edm" hidden="1">#REF!</definedName>
    <definedName name="_bdm.B170243FE7A24035862BDF70A341A642.edm" hidden="1">#REF!</definedName>
    <definedName name="_bdm.B195680E238D4A568D9F83418634315D.edm" hidden="1">#REF!</definedName>
    <definedName name="_bdm.B19E1B7DC29E4AFAA8BDB639CAEBED34.edm" hidden="1">#REF!</definedName>
    <definedName name="_bdm.B1A3A4783084432AA9198BEDF22C5BC1.edm" hidden="1">#REF!</definedName>
    <definedName name="_bdm.B1BD75C016044C2881B397709CA2F600.edm" hidden="1">#REF!</definedName>
    <definedName name="_bdm.B1C94F3BF0F94015B5906E59DE1C108F.edm" hidden="1">#REF!</definedName>
    <definedName name="_bdm.B1EA412F7A54411AB8C2A82B3CBEC44C.edm" hidden="1">#REF!</definedName>
    <definedName name="_bdm.B20FF9BCFBAD496DB89D1E725888F3C6.edm" hidden="1">#REF!</definedName>
    <definedName name="_bdm.B23DB8B0A91B458E9E352571B95B9801.edm" hidden="1">#REF!</definedName>
    <definedName name="_bdm.B251C09AE4674A75B74937B16A9EECB2.edm" hidden="1">#REF!</definedName>
    <definedName name="_bdm.b27bf73e410040d087aafc2c0ba3d59f.edm" hidden="1">#REF!</definedName>
    <definedName name="_bdm.B28390F06F2844F5BA4BC597BAEDD948.edm" hidden="1">#REF!</definedName>
    <definedName name="_bdm.B297D620C03E466F89163337AEDEA8BE.edm" hidden="1">#REF!</definedName>
    <definedName name="_bdm.B2AC5947EEE841D4B0B8536E0DBBDD00.edm" hidden="1">#REF!</definedName>
    <definedName name="_bdm.B2CE5727005E45C6AB41D43D927A4D22.edm" hidden="1">#REF!</definedName>
    <definedName name="_bdm.B2DBA9DD0230447A9FA5C9B38F0A11E2.edm" hidden="1">#REF!</definedName>
    <definedName name="_bdm.B2F6600B7C2D4B50A7A84AD3E8C93C48.edm" hidden="1">#REF!</definedName>
    <definedName name="_bdm.B30DA8415E8D4CE5B892508F007EA643.edm" hidden="1">#REF!</definedName>
    <definedName name="_bdm.B35EFA1F8EDB42B0BCBF3CF6CD094B83.edm" hidden="1">#REF!</definedName>
    <definedName name="_bdm.B36C7EF357604A01973B60B80860CD3F.edm" hidden="1">#REF!</definedName>
    <definedName name="_bdm.B3A90153EDBD41DA98D3963DF708EA13.edm" hidden="1">#REF!</definedName>
    <definedName name="_bdm.B3DE611F6F1F4B64840F5A65FDB7A905.edm" hidden="1">#REF!</definedName>
    <definedName name="_bdm.B3FC2C75C0174E6181EF0BD94798C54F.edm" hidden="1">#REF!</definedName>
    <definedName name="_bdm.B404C844C90740AF87A85ABF281E8BBE.edm" hidden="1">#REF!</definedName>
    <definedName name="_bdm.B44B1986CC8E4141AF91DC102D3DDCEC.edm" hidden="1">#REF!</definedName>
    <definedName name="_bdm.B461E0A5E2FE49C1A5C645DBD684A1D4.edm" hidden="1">#REF!</definedName>
    <definedName name="_bdm.B467FC92D23445ADB9E05B69FF8E5DA5.edm" hidden="1">#REF!</definedName>
    <definedName name="_bdm.B473C8E526704B96B512D23E95A0D683.edm" hidden="1">#REF!</definedName>
    <definedName name="_bdm.B4922340A0CD4CCE908F6EBD9602A80F.edm" hidden="1">#REF!</definedName>
    <definedName name="_bdm.b49bfa8f73534fe9b9cfc32ae465a9f5.edm" hidden="1">#REF!</definedName>
    <definedName name="_bdm.B4A5D8F5BBF1440B952E9E9C556C2EE1.edm" hidden="1">#REF!</definedName>
    <definedName name="_bdm.B4D0211C00464CF094CEAF967D6A723F.edm" hidden="1">#REF!</definedName>
    <definedName name="_bdm.B50D02F9F65E4168B7F9C7FD1851C054.edm" hidden="1">#REF!</definedName>
    <definedName name="_bdm.b50e15bd3388441889f10fdddf0fea7f.edm" hidden="1">#REF!</definedName>
    <definedName name="_bdm.B50E17FBCCCF46F39E867733781A0409.edm" hidden="1">#REF!</definedName>
    <definedName name="_bdm.B52191CCE22E457BB401BCF64C2EAA30.edm" hidden="1">#REF!</definedName>
    <definedName name="_bdm.B53227C48506405FBB5C20213E66EFD9.edm" hidden="1">#REF!</definedName>
    <definedName name="_bdm.B53C65E7ADA64B68853225C58A0EB939.edm" hidden="1">#REF!</definedName>
    <definedName name="_bdm.B54489A76A5F43B9B06BA479E75D1A05.edm" hidden="1">#REF!</definedName>
    <definedName name="_bdm.B55B9CB73391407AA8362FE446821C0E.edm" hidden="1">#REF!</definedName>
    <definedName name="_bdm.B55E0BD741E8436E8A3F1618EF665FF8.edm" hidden="1">#REF!</definedName>
    <definedName name="_bdm.B56E8BC43B19423CBC8126F59140B7DF.edm" hidden="1">#REF!</definedName>
    <definedName name="_bdm.B573AA7F9CF94E4993B9107E06358CE4.edm" hidden="1">#REF!</definedName>
    <definedName name="_bdm.B5D0B6F2DA3044C2B0160E4D2F3D091A.edm" hidden="1">#REF!</definedName>
    <definedName name="_bdm.b5d1a70d967b4eadb8fb35070dbe30ef.edm" hidden="1">#REF!</definedName>
    <definedName name="_bdm.B5D8A621C6B44D3080355EE2038A8535.edm" hidden="1">#REF!</definedName>
    <definedName name="_bdm.B5DBD604D2024CF1B718367BF3E549C7.edm" hidden="1">#REF!</definedName>
    <definedName name="_bdm.B5E1CE290D664EC9908CE120B7DDB7AD.edm" hidden="1">#REF!</definedName>
    <definedName name="_bdm.B5E7E9C0AC974690BD19027518004A60.edm" hidden="1">#REF!</definedName>
    <definedName name="_bdm.B5EE9617ED7A4EC8BDBC6863DD65966C.edm" hidden="1">#REF!</definedName>
    <definedName name="_bdm.B5FDD1C5DDA241F1A2479F03A391EA94.edm" hidden="1">#REF!</definedName>
    <definedName name="_bdm.B6238795B0544C4D86B759251495B52E.edm" hidden="1">#REF!</definedName>
    <definedName name="_bdm.B623DE63B9D841458097E9A304CC6B95.edm" hidden="1">#REF!</definedName>
    <definedName name="_bdm.b656c7ab551947f8bb6277ccd44e65c5.edm" hidden="1">#REF!</definedName>
    <definedName name="_bdm.b66c4be57ccd41c99279439270f24d5a.edm" hidden="1">#REF!</definedName>
    <definedName name="_bdm.B681A1E43EFE4ED2943EB02D768DA8CE.edm" hidden="1">#REF!</definedName>
    <definedName name="_bdm.B6901D1AC67D4172A15DABCA9118EE0E.edm" hidden="1">#REF!</definedName>
    <definedName name="_bdm.B694A8498176486BA436F872026AE92F.edm" hidden="1">#REF!</definedName>
    <definedName name="_bdm.B69A1E00CE30438FA82BA16D917AA33A.edm" hidden="1">#REF!</definedName>
    <definedName name="_bdm.B6B6EB870FE746B4B95B22292DE8AACF.edm" hidden="1">#REF!</definedName>
    <definedName name="_bdm.B6BB42E3F71D4E1E900748DE79D4AA5F.edm" hidden="1">#REF!</definedName>
    <definedName name="_bdm.B6FEF21C1A99419C903F7D7EE9E36415.edm" hidden="1">#REF!</definedName>
    <definedName name="_bdm.B71787F64A654643BCD9A6C9BECF25EE.edm" hidden="1">#REF!</definedName>
    <definedName name="_bdm.b7303776fcb7490c905294446d5d5142.edm" hidden="1">#REF!</definedName>
    <definedName name="_bdm.B732EDB5E33F428289A0D17EACA7B6FB.edm" hidden="1">#REF!</definedName>
    <definedName name="_bdm.B7A32BF3E7B04389AE0335C9FC53D30E.edm" hidden="1">#REF!</definedName>
    <definedName name="_bdm.B7C122127BF74FB488BA4BA38955B7E3.edm" hidden="1">#REF!</definedName>
    <definedName name="_bdm.B8017695E0E04BCAB35A44DE03B6CAA2.edm" hidden="1">#REF!</definedName>
    <definedName name="_bdm.b80757a303c74d22a2297e821f2e5956.edm" hidden="1">#REF!</definedName>
    <definedName name="_bdm.B8178D48721D4E74B617D69B8F55A955.edm" hidden="1">#REF!</definedName>
    <definedName name="_bdm.B8A7708FB95A4E54A724A0459FF81BD0.edm" hidden="1">#REF!</definedName>
    <definedName name="_bdm.B8ADDCDB214446A9B68AED11E63C7517.edm" hidden="1">#REF!</definedName>
    <definedName name="_bdm.B8C97E7226DF4FD084E8053FAE6D7736.edm" hidden="1">#REF!</definedName>
    <definedName name="_bdm.b8e59e94aa2c4709b81838097ce5c3f9.edm" hidden="1">#REF!</definedName>
    <definedName name="_bdm.B90DCA8524F243C883DFA757CC010588.edm" hidden="1">#REF!</definedName>
    <definedName name="_bdm.B96A9A6D9BC841679FDD1DF826BBFD87.edm" hidden="1">#REF!</definedName>
    <definedName name="_bdm.b98d52664bd647ea8e79b0ae58dcd5a1.edm" hidden="1">#REF!</definedName>
    <definedName name="_bdm.B9E6A458C4454DA29D25FB6573F52044.edm" hidden="1">#REF!</definedName>
    <definedName name="_bdm.BA0695C3F64646A7AFD9970D4AEF5947.edm" hidden="1">#REF!</definedName>
    <definedName name="_bdm.BA4F2DA6C145477FAB3D3DF0E088D832.edm" hidden="1">#REF!</definedName>
    <definedName name="_bdm.BA50496952F14F5A937F39B1F2B8CF0F.edm" hidden="1">#REF!</definedName>
    <definedName name="_bdm.BA6AA7BF594E4D0EB5F86EA4F6968BAD.edm" hidden="1">#REF!</definedName>
    <definedName name="_bdm.BA774A19872B43FCBE6EF14AB1C0822D.edm" hidden="1">#REF!</definedName>
    <definedName name="_bdm.BA81952881ED4C1A8B045DB45DF3D2E9.edm" hidden="1">#REF!</definedName>
    <definedName name="_bdm.BACBA8082DBF4DDBA0C8774A7EBCAE63.edm" hidden="1">#REF!</definedName>
    <definedName name="_bdm.BAEF84688D344E8581367623F49BDF87.edm" hidden="1">#REF!</definedName>
    <definedName name="_bdm.BAF1D0A8590D4C54BF336C0315C18920.edm" hidden="1">#REF!</definedName>
    <definedName name="_bdm.BB13CE31E0C549CC8B17F15DB94B8526.edm" hidden="1">#REF!</definedName>
    <definedName name="_bdm.BB23E5FFC0B148918A6DF764D31850A9.edm" hidden="1">#REF!</definedName>
    <definedName name="_bdm.BB4EAF60F3B34E89BFF19DA005116246.edm" hidden="1">#REF!</definedName>
    <definedName name="_bdm.BB7418BF0CD14A16BD45DED1A845973D.edm" hidden="1">#REF!</definedName>
    <definedName name="_bdm.BB9730E7E1B0439281044B861BDE1766.edm" hidden="1">#REF!</definedName>
    <definedName name="_bdm.BB9EBB0E6AB845A9B0800E61BE48F882.edm" hidden="1">#REF!</definedName>
    <definedName name="_bdm.BBCAF669EF294E058B40B0968B446453.edm" hidden="1">#REF!</definedName>
    <definedName name="_bdm.BBCE7DCF47D1401EB4DA9BFF6CC7AC1E.edm" hidden="1">#REF!</definedName>
    <definedName name="_bdm.BBCF32E3E57240688C0AAA6483358020.edm" hidden="1">#REF!</definedName>
    <definedName name="_bdm.BBD40E376555478FB484AC3E4E3F3E6C.edm" hidden="1">#REF!</definedName>
    <definedName name="_bdm.BBDCAAB249A343E1BAA949B8D065F74B.edm" hidden="1">#REF!</definedName>
    <definedName name="_bdm.BBE05F8FD9C14A31AD2377968F0FE8BB.edm" hidden="1">#REF!</definedName>
    <definedName name="_bdm.BC02C4B7C4BC477896DFCBE93176D6D3.edm" hidden="1">#REF!</definedName>
    <definedName name="_bdm.bc07c5fc70ca44d896c5d1f9ee6ff779.edm" hidden="1">#REF!</definedName>
    <definedName name="_bdm.BC30608C2AB04623AF3FBED687C6C83A.edm" hidden="1">#REF!</definedName>
    <definedName name="_bdm.BC30C88F489C4EE7A775970A002B8D88.edm" hidden="1">#REF!</definedName>
    <definedName name="_bdm.BC924C6DCA24448BA064D6BCEB58A0F5.edm" hidden="1">#REF!</definedName>
    <definedName name="_bdm.BC99F8DA00A94E2FA8C0713AA4D302B7.edm" hidden="1">#REF!</definedName>
    <definedName name="_bdm.BC9F23743CCC458B8B583DA45381663E.edm" hidden="1">#REF!</definedName>
    <definedName name="_bdm.BCA7CDCDA1FB4B76BF3755179C2D0200.edm" hidden="1">#REF!</definedName>
    <definedName name="_bdm.BCCFA55F8B684774BC6BE9B015C7E25F.edm" hidden="1">#REF!</definedName>
    <definedName name="_bdm.BD17AAF9FFC94AD2B7292B2FD3060AB0.edm" hidden="1">#REF!</definedName>
    <definedName name="_bdm.bd2caece47374106bde98be72c5244c6.edm" hidden="1">#REF!</definedName>
    <definedName name="_bdm.BD5C27E81E4D487DAD73A2F80B0A0EB2.edm" hidden="1">#REF!</definedName>
    <definedName name="_bdm.BD9E5916274D4506B5DC6B503CB68A2F.edm" hidden="1">#REF!</definedName>
    <definedName name="_bdm.BDB4F5BEBFF84A9F897797ED3CA01806.edm" hidden="1">#REF!</definedName>
    <definedName name="_bdm.BDB9018F394B4D619CA288E2B170F24A.edm" hidden="1">#REF!</definedName>
    <definedName name="_bdm.BDF087EA4F124D448A676A4013351CFA.edm" hidden="1">#REF!</definedName>
    <definedName name="_bdm.be462f16d998489083bd0b8e623a06e8.edm" hidden="1">#REF!</definedName>
    <definedName name="_bdm.BE8C2868403C451E80CBBF7266C98568.edm" hidden="1">#REF!</definedName>
    <definedName name="_bdm.BE93FE28F9D44CB2B10B43521E75AA75.edm" hidden="1">#REF!</definedName>
    <definedName name="_bdm.bea3582dcd3f41b5b02eec81a0862044.edm" hidden="1">#REF!</definedName>
    <definedName name="_bdm.BEB50951114B455CA7CE73CAAA92A2D1.edm" hidden="1">#REF!</definedName>
    <definedName name="_bdm.BECCF45CCBA84E32830C150ADDD44AE0.edm" hidden="1">#REF!</definedName>
    <definedName name="_bdm.BED86103E35D44EBAB804A5D19836811.edm" hidden="1">#REF!</definedName>
    <definedName name="_bdm.BF159C10A5F3498EAF50164132E7034D.edm" hidden="1">#REF!</definedName>
    <definedName name="_bdm.bf56be0d727849f7979a9e905c7fd8ea.edm" hidden="1">#REF!</definedName>
    <definedName name="_bdm.bf5c249b8365413e927a7ab167c134fd.edm" hidden="1">#REF!</definedName>
    <definedName name="_bdm.BF65D147265A458EBED24E36C323EE75.edm" hidden="1">#REF!</definedName>
    <definedName name="_bdm.BF7358A832FD448DB080C5A595304A6A.edm" hidden="1">#REF!</definedName>
    <definedName name="_bdm.bf8af1c5126c495483819774a9b08d24.edm" hidden="1">#REF!</definedName>
    <definedName name="_bdm.BF9CF27AD6EE4FB1B4B9CB48F58E4B18.edm" hidden="1">#REF!</definedName>
    <definedName name="_bdm.BFB2303463084596B58FFD9A36A7F01F.edm" hidden="1">#REF!</definedName>
    <definedName name="_bdm.BFC5A6A998314875A418414BAA8DF459.edm" hidden="1">#REF!</definedName>
    <definedName name="_bdm.bfe06d07884b4abba593a104835dfeeb.edm" hidden="1">#REF!</definedName>
    <definedName name="_bdm.C00C2330E1284E17A3F74B3A0AA8C8A8.edm" hidden="1">#REF!</definedName>
    <definedName name="_bdm.C0321CE6ACA646868BAD322A611FA813.edm" hidden="1">#REF!</definedName>
    <definedName name="_bdm.C0362E16B5D347F3849B360CE0194440.edm" hidden="1">#REF!</definedName>
    <definedName name="_bdm.c054ee85f89741499ae11f13fd3254ae.edm" hidden="1">#REF!</definedName>
    <definedName name="_bdm.C0607C4AB6D14D0BB9D508E054B9FFC8.edm" hidden="1">#REF!</definedName>
    <definedName name="_bdm.C0BDA25226284998B912489479F81F75.edm" hidden="1">#REF!</definedName>
    <definedName name="_bdm.C0CA9FF7E3D746D6A6EB54F72E8CB42F.edm" hidden="1">#REF!</definedName>
    <definedName name="_bdm.C0F5ADB39F4B4C2299A880C43395DBAF.edm" hidden="1">#REF!</definedName>
    <definedName name="_bdm.C0F74C928B694A3A8392C6A5417C5B31.edm" hidden="1">#REF!</definedName>
    <definedName name="_bdm.C130C5D988DF43FF837F2B62C3B4A693.edm" hidden="1">#REF!</definedName>
    <definedName name="_bdm.C1580D2C493442109A182152C1B34EBE.edm" hidden="1">#REF!</definedName>
    <definedName name="_bdm.c194460a58e04cfc82b49845ee423746.edm" hidden="1">#REF!</definedName>
    <definedName name="_bdm.C1A74E2F9F924045BDBF3B8A5B9C09FE.edm" hidden="1">#REF!</definedName>
    <definedName name="_bdm.C1C132C33F6F4EC2ACC35D49A3E5039F.edm" hidden="1">#REF!</definedName>
    <definedName name="_bdm.C1D6F6ADB4524E968FF8B97D6F1E71D4.edm" hidden="1">#REF!</definedName>
    <definedName name="_bdm.C1D9BD1BCCDD4628A8D062C3A3429708.edm" hidden="1">#REF!</definedName>
    <definedName name="_bdm.C2331FE662C24EAC8D8AAC1FBAEA927B.edm" hidden="1">#REF!</definedName>
    <definedName name="_bdm.C24A412644604743BB1D5D3339749B80.edm" hidden="1">#REF!</definedName>
    <definedName name="_bdm.C24E164AD6DD43CEBDFE30348594F98E.edm" hidden="1">#REF!</definedName>
    <definedName name="_bdm.C2742F0E23664998B77F0424D4CEA4F2.edm" hidden="1">#REF!</definedName>
    <definedName name="_bdm.C27701D652724610A4517609809ED8F4.edm" hidden="1">#REF!</definedName>
    <definedName name="_bdm.C2B1479279C14F60AC08799ED8A8E24D.edm" hidden="1">#REF!</definedName>
    <definedName name="_bdm.C2F1A45F72974C3D8306773B5ADB0E9B.edm" hidden="1">#REF!</definedName>
    <definedName name="_bdm.C2F2540E10764D6F97542B555C66BCF4.edm" hidden="1">#REF!</definedName>
    <definedName name="_bdm.C308EEEFCED7426B901439DE06CAF753.edm" hidden="1">#REF!</definedName>
    <definedName name="_bdm.C314CEE1D4654CBE83619BCADFFB481B.edm" hidden="1">#REF!</definedName>
    <definedName name="_bdm.C32BC6B1041A4015AB0BE84DAFADDB01.edm" hidden="1">#REF!</definedName>
    <definedName name="_bdm.C33E42F1C2C84C5A9BAFF8BF2555AB0D.edm" hidden="1">#REF!</definedName>
    <definedName name="_bdm.C37BC412579E4079B7987F644A84F40E.edm" hidden="1">#REF!</definedName>
    <definedName name="_bdm.c3a497f6b86a4012afb1a14bf89c6570.edm" hidden="1">#REF!</definedName>
    <definedName name="_bdm.C3BE92A7A4404B589ED1A7196B4940D0.edm" hidden="1">#REF!</definedName>
    <definedName name="_bdm.C40BD929021D4E119EDDF3917AA92343.edm" hidden="1">#REF!</definedName>
    <definedName name="_bdm.C41F70F88F3B4DB7A1B78C8505364BD3.edm" hidden="1">#REF!</definedName>
    <definedName name="_bdm.C4358113EDFB44DEB4DB639EBCE94E58.edm" hidden="1">#REF!</definedName>
    <definedName name="_bdm.C45997A7B0754A99908B23A160452582.edm" hidden="1">#REF!</definedName>
    <definedName name="_bdm.C46DE015C5C34239BBADB6CE712B7763.edm" hidden="1">#REF!</definedName>
    <definedName name="_bdm.c4812e2604f34c34ac12caa41f6ac999.edm" hidden="1">#REF!</definedName>
    <definedName name="_bdm.C491F9BA7CAB41AF803850B0979A09E6.edm" hidden="1">#REF!</definedName>
    <definedName name="_bdm.c4a3096249674f8fb265c4ee59226645.edm" hidden="1">#REF!</definedName>
    <definedName name="_bdm.C4AFCD16CCFF4C6A989B0A7BAE0AAED2.edm" hidden="1">#REF!</definedName>
    <definedName name="_bdm.C4AFDC3253D94BAD97C1DC3C206083CC.edm" hidden="1">#REF!</definedName>
    <definedName name="_bdm.c4b04500612942968596842d9219e538.edm" hidden="1">#REF!</definedName>
    <definedName name="_bdm.C4FBE2C492EB409796525D9EF915C7C6.edm" hidden="1">#REF!</definedName>
    <definedName name="_bdm.C51947222F304288967868746AA3538C.edm" hidden="1">#REF!</definedName>
    <definedName name="_bdm.c5238bdc0ed84a24aee855269c3ed0d1.edm" hidden="1">#REF!</definedName>
    <definedName name="_bdm.C52CACFC232642ABA2F354597F6BCF4D.edm" hidden="1">#REF!</definedName>
    <definedName name="_bdm.C52FBED656D74624B1290CA605EBD2B3.edm" hidden="1">#REF!</definedName>
    <definedName name="_bdm.C539A9AE2D954977AB776623009DB711.edm" hidden="1">#REF!</definedName>
    <definedName name="_bdm.C5820AAAA81D4CC39BEA37962E823CE2.edm" hidden="1">#REF!</definedName>
    <definedName name="_bdm.C59C8089AE094D5A837B5E9E5B2A2C59.edm" hidden="1">#REF!</definedName>
    <definedName name="_bdm.C5A3D26BA1D24E8DB76551E7C9DD4202.edm" hidden="1">#REF!</definedName>
    <definedName name="_bdm.C5A900412AEA4D34A9375A420F15FC0E.edm" hidden="1">#REF!</definedName>
    <definedName name="_bdm.C5B80439344C437E86980EDE247AFBEB.edm" hidden="1">#REF!</definedName>
    <definedName name="_bdm.C605C2E83523463A800E2C0878C645BE.edm" hidden="1">#REF!</definedName>
    <definedName name="_bdm.c61bd9f592bc48b19fdfce79070d85ed.edm" hidden="1">#REF!</definedName>
    <definedName name="_bdm.C61D132E0BDF4F789DB8312E339BA4C0.edm" hidden="1">#REF!</definedName>
    <definedName name="_bdm.C62CA4D9D8444FC18A277D9EF9117F9B.edm" hidden="1">#REF!</definedName>
    <definedName name="_bdm.C64CEE66FCD546899DA9A1AF1EF6D227.edm" hidden="1">#REF!</definedName>
    <definedName name="_bdm.C66E9B4526D24C149A0C5D928952A5E4.edm" hidden="1">#REF!</definedName>
    <definedName name="_bdm.C68C8A0F83764C7DBF5925B99D8AF90E.edm" hidden="1">#REF!</definedName>
    <definedName name="_bdm.c6a101d881a14dfdb768ae9b829dd9d7.edm" hidden="1">#REF!</definedName>
    <definedName name="_bdm.C6D0072236904F05AFA9F25D7070E6FA.edm" hidden="1">#REF!</definedName>
    <definedName name="_bdm.C7382BABB09B4142B1EB2204930525C3.edm" hidden="1">#REF!</definedName>
    <definedName name="_bdm.C7468614FD6F47F6815695A5467584AE.edm" hidden="1">#REF!</definedName>
    <definedName name="_bdm.C75EE1445D6C473EA6C5738C9160AAC2.edm" hidden="1">#REF!</definedName>
    <definedName name="_bdm.C76041A808EC4AE98A6811BB99928B62.edm" hidden="1">#REF!</definedName>
    <definedName name="_bdm.C7682996D3FF4231BC763D510653A73B.edm" hidden="1">#REF!</definedName>
    <definedName name="_bdm.C7C252CAAF41426DB443BF43E929CAD8.edm" hidden="1">#REF!</definedName>
    <definedName name="_bdm.C8039E677B714D31B8D94953C469971F.edm" hidden="1">#REF!</definedName>
    <definedName name="_bdm.c813bb17b02d412695dd8771c899deff.edm" hidden="1">#REF!</definedName>
    <definedName name="_bdm.C8B172FF4DD6486C8839B8DB3FF07021.edm" hidden="1">#REF!</definedName>
    <definedName name="_bdm.C8BB32BF719A49B9893FD2FF7DA8EC31.edm" hidden="1">#REF!</definedName>
    <definedName name="_bdm.C8EF11B9C2A54BE69B9BA3A3E3571E68.edm" hidden="1">#REF!</definedName>
    <definedName name="_bdm.C8F013BD01514019A9E0C4F939E2056B.edm" localSheetId="1" hidden="1">#REF!</definedName>
    <definedName name="_bdm.C8F013BD01514019A9E0C4F939E2056B.edm" localSheetId="18" hidden="1">#REF!</definedName>
    <definedName name="_bdm.C8F013BD01514019A9E0C4F939E2056B.edm" hidden="1">#REF!</definedName>
    <definedName name="_bdm.C91ECC20E27649C6A25C8DA5EE92B454.edm" hidden="1">#REF!</definedName>
    <definedName name="_bdm.C9216835A701413EA75DD1A8E10F89F3.edm" hidden="1">#REF!</definedName>
    <definedName name="_bdm.C921ECD3503E49C58CD25F4EF785790F.edm" hidden="1">#REF!</definedName>
    <definedName name="_bdm.C9246A63E7444D14AAAF66CAB5544FED.edm" hidden="1">#REF!</definedName>
    <definedName name="_bdm.C93345598F8046E0ABE2C0B3DBD4BE24.edm" hidden="1">#REF!</definedName>
    <definedName name="_bdm.C966DB845BFA48DDB8DA93E21D5211A0.edm" hidden="1">#REF!</definedName>
    <definedName name="_bdm.C979EC0542044CCD9A36AE2A461974EC.edm" hidden="1">#REF!</definedName>
    <definedName name="_bdm.C98B03BC70F34ED4A1063F7728D20AF2.edm" hidden="1">#REF!</definedName>
    <definedName name="_bdm.C9AD4220F5E84754B4C8705317ACDBC8.edm" hidden="1">#REF!</definedName>
    <definedName name="_bdm.C9B5B8C73C8D4D55875C066E8A0DB360.edm" hidden="1">#REF!</definedName>
    <definedName name="_bdm.C9CD4640F39844209C0A5A5222A7A6BC.edm" hidden="1">#REF!</definedName>
    <definedName name="_bdm.C9EB1754B22147FABBFE694D426C2F44.edm" hidden="1">#REF!</definedName>
    <definedName name="_bdm.C9F5830AFC5A46CFA440A38AB58C9B0A.edm" hidden="1">#REF!</definedName>
    <definedName name="_bdm.CA168FD85F7E41B9A0A3BFA53AE7054A.edm" hidden="1">#REF!</definedName>
    <definedName name="_bdm.CA32F673506B4C7B844031753806CB09.edm" hidden="1">#REF!</definedName>
    <definedName name="_bdm.CA568861EDFB492DB29B9D6A3043FBB2.edm" hidden="1">#REF!</definedName>
    <definedName name="_bdm.CA5C03314665406C82A3884A832BC70B.edm" hidden="1">#REF!</definedName>
    <definedName name="_bdm.CA766E8DFAE54CE7BDA480FA5674C4A7.edm" hidden="1">#REF!</definedName>
    <definedName name="_bdm.CAAD75B892744DA7A396804116BF19C2.edm" hidden="1">#N/A</definedName>
    <definedName name="_bdm.CAAE246CA38740328F08244DD8ECA23D.edm" hidden="1">#REF!</definedName>
    <definedName name="_bdm.CAF8EC83B5DA44ABB13AE5B3D599E934.edm" hidden="1">#REF!</definedName>
    <definedName name="_bdm.CB17BF9A786946668A9DC144C7D2E8DF.edm" hidden="1">#REF!</definedName>
    <definedName name="_bdm.CB1B48051F54432B8EE9C376822B5584.edm" hidden="1">#REF!</definedName>
    <definedName name="_bdm.CB1F29EA0DCE4623BECE17184D00792C.edm" hidden="1">#REF!</definedName>
    <definedName name="_bdm.CB3A281522374008AF9246585F2DC67E.edm" hidden="1">#REF!</definedName>
    <definedName name="_bdm.CB54ECBFA938477F9B765B21B71097DB.edm" hidden="1">#REF!</definedName>
    <definedName name="_bdm.CB75D393CB1E4DFFB3748E457E012402.edm" hidden="1">#REF!</definedName>
    <definedName name="_bdm.cbb6dc1dcda5482e8d1813055f9f9726.edm" hidden="1">#REF!</definedName>
    <definedName name="_bdm.cbe616e06dd14e78a7a53cccfcdb547c.edm" hidden="1">#REF!</definedName>
    <definedName name="_bdm.CC0F1C2D73174D4383FED2A2CCDD02E9.edm" hidden="1">#REF!</definedName>
    <definedName name="_bdm.cc1503532cd74536a9ae0885dac364c0.edm" hidden="1">#REF!</definedName>
    <definedName name="_bdm.CC3F58CA387F4CDD83A1309CBB1DAF33.edm" hidden="1">#REF!</definedName>
    <definedName name="_bdm.CC4012F3EC0343DBB9DF06BF0CD5D945.edm" hidden="1">#REF!</definedName>
    <definedName name="_bdm.CC661935DF52489B8A794A954D6DB48E.edm" hidden="1">#REF!</definedName>
    <definedName name="_bdm.CC6C3D82B6F34A69A9EC29ECA2FC5EC3.edm" hidden="1">#REF!</definedName>
    <definedName name="_bdm.cc75b55883434bdf9e5f7b06f2d277a0.edm" hidden="1">#REF!</definedName>
    <definedName name="_bdm.CC79A2CB58DF4C2D9FCB84C9003351E4.edm" hidden="1">#REF!</definedName>
    <definedName name="_bdm.CC8D3712C886474FA88D45D576658F59.edm" hidden="1">#REF!</definedName>
    <definedName name="_bdm.CCB53A5D14A14789AC72B1C4FF1DF0B9.edm" hidden="1">#REF!</definedName>
    <definedName name="_bdm.CCB7C515E5DA4F448D9A1BCB6A0D6473.edm" hidden="1">#REF!</definedName>
    <definedName name="_bdm.CCC9810E33DE4D12B7AF2ADB20F5BEB6.edm" hidden="1">#REF!</definedName>
    <definedName name="_bdm.CCDF0509566A4F5AB4E7E424A2DA8D8D.edm" hidden="1">#REF!</definedName>
    <definedName name="_bdm.CCF645B21C6A4B79962E4B4F54BDDC44.edm" hidden="1">#REF!</definedName>
    <definedName name="_bdm.CCF78E6FFF3948B09B7A75AE1F5C0817.edm" hidden="1">#REF!</definedName>
    <definedName name="_bdm.CD02C23C739545FDBBCD44A45F204672.edm" hidden="1">#REF!</definedName>
    <definedName name="_bdm.CD0A9DDDB7874725901AE3A54A39619E.edm" hidden="1">#REF!</definedName>
    <definedName name="_bdm.CD2B3C0878C94078AD2A42F64EEE2779.edm" hidden="1">#REF!</definedName>
    <definedName name="_bdm.cd523f33b27e4d1b9f0fbf75c21d069b.edm" hidden="1">#REF!</definedName>
    <definedName name="_bdm.CD7A97B3CF354EF7A1873D3E0FE26842.edm" hidden="1">#REF!</definedName>
    <definedName name="_bdm.CD88A3CA784B41CFACA58F739A2FE3A2.edm" hidden="1">#REF!</definedName>
    <definedName name="_bdm.CDDF93058EBF4185804EB435B6246E10.edm" hidden="1">#REF!</definedName>
    <definedName name="_bdm.CDEDF00D830A4AD4A7882C822F280599.edm" hidden="1">#REF!</definedName>
    <definedName name="_bdm.CDFF284DB3C74AC9A221B94E55718D0F.edm" hidden="1">#REF!</definedName>
    <definedName name="_bdm.CE06C039D2E241A695C61AE6EDB4BCB2.edm" hidden="1">#REF!</definedName>
    <definedName name="_bdm.CE28CCC223154DE7A51B655DFDAA7460.edm" hidden="1">#REF!</definedName>
    <definedName name="_bdm.CE2DBF4E59E64293AE1B08E7F1542C65.edm" hidden="1">#REF!</definedName>
    <definedName name="_bdm.CE327332B367417A80062587C66EDD7B.edm" hidden="1">#REF!</definedName>
    <definedName name="_bdm.CE4BAD2A52844119B71BD2631915426F.edm" hidden="1">#REF!</definedName>
    <definedName name="_bdm.CE500B8AEC3840D78E6E9A1194F6BE3A.edm" hidden="1">#REF!</definedName>
    <definedName name="_bdm.CE50A06D1B6C43D9B8AF73E722724993.edm" hidden="1">#REF!</definedName>
    <definedName name="_bdm.CE552E201B864D44927DBE350E7B1F20.edm" hidden="1">#REF!</definedName>
    <definedName name="_bdm.CE616970932C40DB9157706C8E212B49.edm" hidden="1">#REF!</definedName>
    <definedName name="_bdm.CE89DE488C64433A818AC4BEF536FA83.edm" hidden="1">#REF!</definedName>
    <definedName name="_bdm.CEC58C1E6AB140598B0F7A7657AFA84C.edm" hidden="1">#REF!</definedName>
    <definedName name="_bdm.CECDD7CB7A09430EA1F498A5A3993152.edm" hidden="1">#REF!</definedName>
    <definedName name="_bdm.ceddaa4de53344e2a64bcddb9f3c4357.edm" hidden="1">#REF!</definedName>
    <definedName name="_bdm.CEEFE5F2F5F84EC2863D10A04A3CBDEF.edm" hidden="1">#REF!</definedName>
    <definedName name="_bdm.CEFF6FD769B94588985F468A93B68604.edm" hidden="1">#REF!</definedName>
    <definedName name="_bdm.CF10132B3ED2467F90A3C6A4EE5E720F.edm" hidden="1">#REF!</definedName>
    <definedName name="_bdm.CF1D5D15C52341C9B583714E225551FC.edm" hidden="1">#REF!</definedName>
    <definedName name="_bdm.CF340BCE9A63433BACAD04EDDAB5B67F.edm" hidden="1">#REF!</definedName>
    <definedName name="_bdm.CF5EA61F229D43BB941DF84A2C2D93F2.edm" hidden="1">#REF!</definedName>
    <definedName name="_bdm.CFCB5F538D924F74B8EECC104FE7FF70.edm" hidden="1">#REF!</definedName>
    <definedName name="_bdm.CFF94CF6DBD242EAA4E59C3E570B83E5.edm" hidden="1">#REF!</definedName>
    <definedName name="_bdm.D00E61D5B8B944CD9EBA24AC9DBACA97.edm" hidden="1">#REF!</definedName>
    <definedName name="_bdm.D02FFBF90BFC4ECC9BCDD4DBAB5E081C.edm" hidden="1">#REF!</definedName>
    <definedName name="_bdm.D0459EE7B43D4E22A91A27A8E1CEDBF6.edm" hidden="1">#REF!</definedName>
    <definedName name="_bdm.D05FDD72B11A411B93D4CAE1F30C8600.edm" hidden="1">#REF!</definedName>
    <definedName name="_bdm.D06B72B7E01F403E8681D657E48E707C.edm" hidden="1">#REF!</definedName>
    <definedName name="_bdm.D07A0CBC8C8E44A89F5721FC9104CBFE.edm" hidden="1">#REF!</definedName>
    <definedName name="_bdm.D07D0EA8578C427D9895853B71726C29.edm" hidden="1">#REF!</definedName>
    <definedName name="_bdm.D08D39D09A9D42B2B515A6063BBBBC81.edm" hidden="1">#REF!</definedName>
    <definedName name="_bdm.d094e73114044474965d4a2e50c751e7.edm" hidden="1">#REF!</definedName>
    <definedName name="_bdm.D0A561935B1144DC8146BDC931815DDA.edm" hidden="1">#REF!</definedName>
    <definedName name="_bdm.D0B93DBCE3124643B10BC800FB062AE9.edm" hidden="1">#REF!</definedName>
    <definedName name="_bdm.D0C2FE9DD82C43FAB4ECCC98154D7100.edm" hidden="1">#REF!</definedName>
    <definedName name="_bdm.D0C8895F3E0C49759DB0F35AD8CFF8E0.edm" hidden="1">#REF!</definedName>
    <definedName name="_bdm.D0EF4D43A0994D8DA0434293B5C2DAF4.edm" hidden="1">#REF!</definedName>
    <definedName name="_bdm.D0F242796CC34A67936DE2A220969119.edm" hidden="1">#REF!</definedName>
    <definedName name="_bdm.D0F83DB974C443EB8A6E7ACAD54A932B.edm" hidden="1">#REF!</definedName>
    <definedName name="_bdm.D0FF178AD86D4228986E42D55979E35B.edm" hidden="1">#REF!</definedName>
    <definedName name="_bdm.D1167CB8CB3C499792ECABBB8EFDFF4F.edm" hidden="1">#REF!</definedName>
    <definedName name="_bdm.D11D0FF4D3B94A58B0D325BEAA5002EA.edm" hidden="1">#REF!</definedName>
    <definedName name="_bdm.D13AC4FC67474760B3757AF7B83CC580.edm" hidden="1">#REF!</definedName>
    <definedName name="_bdm.D17E9406665640CE8BB0BB08DFB123DC.edm" hidden="1">#REF!</definedName>
    <definedName name="_bdm.D17EA099031C443B89E6C979CDDF3D48.edm" hidden="1">#REF!</definedName>
    <definedName name="_bdm.D1866D44A7BF45D691279B496CC5CED4.edm" hidden="1">#REF!</definedName>
    <definedName name="_bdm.d19babc90b8948098d149614d991cc34.edm" hidden="1">#REF!</definedName>
    <definedName name="_bdm.D1BB1BC693F3407684D68DA0C6BBDF2E.edm" hidden="1">#REF!</definedName>
    <definedName name="_bdm.D1C121387866452DBBA16CB6EFCBABFD.edm" hidden="1">#REF!</definedName>
    <definedName name="_bdm.D1C4C2BAC2544C2294F94F052D24BA0F.edm" hidden="1">#REF!</definedName>
    <definedName name="_bdm.D22A212A761444FB82443B443E999977.edm" hidden="1">#REF!</definedName>
    <definedName name="_bdm.D22C7584562A4B87A164D96A5CB65238.edm" hidden="1">#REF!</definedName>
    <definedName name="_bdm.D250F8C5049D4B7CA753BF01028E7D71.edm" hidden="1">#REF!</definedName>
    <definedName name="_bdm.D25A524684DF499D8AEE61C82E9EE288.edm" hidden="1">#REF!</definedName>
    <definedName name="_bdm.D26030DDB57E41F48EC1A8B876C82235.edm" hidden="1">#REF!</definedName>
    <definedName name="_bdm.D2DB9BD905314A51845DDF5D1B0CBD1C.edm" hidden="1">#REF!</definedName>
    <definedName name="_bdm.D2DE49754FDB45478631028FF978BF4B.edm" hidden="1">#REF!</definedName>
    <definedName name="_bdm.D2F05543FD984972889E084B1EBDCAA7.edm" hidden="1">#REF!</definedName>
    <definedName name="_bdm.D33AEA99AE7D43D8866F98D7A38EB380.edm" hidden="1">#REF!</definedName>
    <definedName name="_bdm.D3401BF89D4748B1AD20E967754007CD.edm" hidden="1">#REF!</definedName>
    <definedName name="_bdm.D346B0ECED19460EBACFFFEC430191B8.edm" hidden="1">#REF!</definedName>
    <definedName name="_bdm.D3538A7923D148678A9682A4668C6A1D.edm" hidden="1">#REF!</definedName>
    <definedName name="_bdm.D3887942D5CC4FE68BF8997C02029999.edm" hidden="1">#REF!</definedName>
    <definedName name="_bdm.D39279B4F6D74FD69501118E705F7226.edm" hidden="1">#REF!</definedName>
    <definedName name="_bdm.D3AEECF3DA6D434791E7021D1A4C44C0.edm" hidden="1">#REF!</definedName>
    <definedName name="_bdm.D3B1ABDACF9D4EBA965C046E414B10E1.edm" hidden="1">#REF!</definedName>
    <definedName name="_bdm.D3C38F408FD94097930465E8D579317D.edm" hidden="1">#REF!</definedName>
    <definedName name="_bdm.D3EBD676811F41C9805708D76C1B418A.edm" hidden="1">#REF!</definedName>
    <definedName name="_bdm.D42ADBFD56394A30882F9A0DB43183E2.edm" hidden="1">#REF!</definedName>
    <definedName name="_bdm.D442128A98BF404DB147B3295A421DA8.edm" hidden="1">#REF!</definedName>
    <definedName name="_bdm.d44e06a5adc4475a8cb295bf093bddaa.edm" hidden="1">#REF!</definedName>
    <definedName name="_bdm.D4D8A2F886614FC4B2A822910FCFF2B6.edm" hidden="1">#REF!</definedName>
    <definedName name="_bdm.D516F14613C34CC4888B3A49A042DD3A.edm" hidden="1">#REF!</definedName>
    <definedName name="_bdm.D52C13BE22D747649A2E4CD7575590F0.edm" hidden="1">#REF!</definedName>
    <definedName name="_bdm.D52D5BDF756C4C14B501F95DFF3997E8.edm" hidden="1">#REF!</definedName>
    <definedName name="_bdm.D531C888ABBB4F3B810FF2E2E00DE9DB.edm" hidden="1">#REF!</definedName>
    <definedName name="_bdm.D53AE69ED9E841EFBC1CE6DD976C8FC6.edm" hidden="1">#REF!</definedName>
    <definedName name="_bdm.D55F7F7C00DA48A493823D53EE3B3D6A.edm" hidden="1">#REF!</definedName>
    <definedName name="_bdm.D56CA2B4E9CB44AB99015D5DC30A719A.edm" hidden="1">#REF!</definedName>
    <definedName name="_bdm.D5B0EA9503514C8EAFF7655F8E9881CB.edm" hidden="1">#REF!</definedName>
    <definedName name="_bdm.D5C01346892D44BBAFED8BBB50DDF252.edm" hidden="1">#REF!</definedName>
    <definedName name="_bdm.D5EB4D2748C44FF8A6C2EB322FBE3280.edm" hidden="1">#REF!</definedName>
    <definedName name="_bdm.D620A42770B34055BA37BCD0A54B7272.edm" hidden="1">#REF!</definedName>
    <definedName name="_bdm.D62C7B988CF844E9869CFBD7FEA73018.edm" hidden="1">#REF!</definedName>
    <definedName name="_bdm.D645F5D47852450F9227AD41EB91E92F.edm" hidden="1">#REF!</definedName>
    <definedName name="_bdm.d653c9006c7a46519805608d52cbfcba.edm" hidden="1">#REF!</definedName>
    <definedName name="_bdm.D667292944744627B8C1C2F1B72C92A0.edm" hidden="1">#REF!</definedName>
    <definedName name="_bdm.D69066C3D7A24614A63F49EC0971012A.edm" hidden="1">#REF!</definedName>
    <definedName name="_bdm.D69D1E25E31A49A3BF93D07FD35678D7.edm" hidden="1">#REF!</definedName>
    <definedName name="_bdm.d6a9932801904e42830a18fa80a7d765.edm" hidden="1">#REF!</definedName>
    <definedName name="_bdm.d6cfa4b324924e3cbf7276fe048fe5f6.edm" hidden="1">#REF!</definedName>
    <definedName name="_bdm.D6DF8F1346E1420BA2023AF897A167FC.edm" hidden="1">#REF!</definedName>
    <definedName name="_bdm.D77A089148DD43B09084597A3254F0D3.edm" hidden="1">#REF!</definedName>
    <definedName name="_bdm.D7916BBBCC8543F98D36FEE70152D777.edm" hidden="1">#REF!</definedName>
    <definedName name="_bdm.D7953A490BC74F9CA30A5EC564511C8E.edm" hidden="1">#REF!</definedName>
    <definedName name="_bdm.D7A5C78C395C462C8556FA7CD7ED1F6C.edm" hidden="1">#REF!</definedName>
    <definedName name="_bdm.D7A9F781ED78434DB77BE59FC54ECF51.edm" hidden="1">#REF!</definedName>
    <definedName name="_bdm.D7AE15587F4149D3BBFB282803C9CDC3.edm" hidden="1">#REF!</definedName>
    <definedName name="_bdm.d7b7479900ae47a98b980b7270cb2ab7.edm" hidden="1">#REF!</definedName>
    <definedName name="_bdm.D7DE95FFB52544A19A85A4C5282095DB.edm" hidden="1">#REF!</definedName>
    <definedName name="_bdm.D7F4E717A24B4E2785DEFDEA571EF19F.edm" hidden="1">#REF!</definedName>
    <definedName name="_bdm.D838BC5C6A544BBBA0CDC78CF2F64007.edm" hidden="1">#REF!</definedName>
    <definedName name="_bdm.D8452A8474A541708DF40247F8285385.edm" hidden="1">#REF!</definedName>
    <definedName name="_bdm.D84F7156704246D3A0D955F0E16D5CAF.edm" hidden="1">#REF!</definedName>
    <definedName name="_bdm.D887715C8F5B460098ACF5A0950033B6.edm" hidden="1">#REF!</definedName>
    <definedName name="_bdm.D8895C1D18394B6D888540DB5EDCDEC0.edm" hidden="1">#REF!</definedName>
    <definedName name="_bdm.D8A8AED6C35A451DBD164C72F71E65B2.edm" hidden="1">#REF!</definedName>
    <definedName name="_bdm.D8B2BB520EF145E59727793AAB4A8CEF.edm" hidden="1">#REF!</definedName>
    <definedName name="_bdm.D8C124C943E04F2F945736A952DC19A7.edm" hidden="1">#REF!</definedName>
    <definedName name="_bdm.D8DD0A2B58044A8DAB5DD40C4022E7B6.edm" hidden="1">#REF!</definedName>
    <definedName name="_bdm.D8DEE564061E47DDB7B715636B4A0B0B.edm" hidden="1">#REF!</definedName>
    <definedName name="_bdm.D9023303A1634E698E50CE8FFAB13AB4.edm" hidden="1">#REF!</definedName>
    <definedName name="_bdm.D94EA09AB93448F391E72D30BE9FB5FA.edm" hidden="1">#REF!</definedName>
    <definedName name="_bdm.D953653292DA40C9A6CBB81DDE2F8AFB.edm" hidden="1">#REF!</definedName>
    <definedName name="_bdm.D9643A99C7C249498ACD4D92399B96F9.edm" hidden="1">#REF!</definedName>
    <definedName name="_bdm.D96858F302744E2CBA10106AED3868AC.edm" hidden="1">#REF!</definedName>
    <definedName name="_bdm.D97FFEF92D2F4A1CA4E9BC2F8D699E67.edm" hidden="1">#REF!</definedName>
    <definedName name="_bdm.D9C6FC97758A4F65967E412C27F70EB4.edm" hidden="1">#REF!</definedName>
    <definedName name="_bdm.D9C7C98198D848EF95E310586385C8BE.edm" hidden="1">#REF!</definedName>
    <definedName name="_bdm.D9C9C7B3280C4207B7EC185244A13B58.edm" hidden="1">#REF!</definedName>
    <definedName name="_bdm.D9E6F7E2FBDB4FF6A6D632BFBE3A1A0F.edm" hidden="1">#REF!</definedName>
    <definedName name="_bdm.DA6C8EBCD7094EC1B3EE8042CCB87AF0.edm" hidden="1">#REF!</definedName>
    <definedName name="_bdm.DA6FBDEC5FF74548B79086ED8A905FDB.edm" hidden="1">#REF!</definedName>
    <definedName name="_bdm.DA7E798614D14BF09BEEB28C510DE89B.edm" hidden="1">#REF!</definedName>
    <definedName name="_bdm.DAF784AF12A14244A211FA8AE62FCC2B.edm" hidden="1">#REF!</definedName>
    <definedName name="_bdm.DB0493B07CB344AD82AA4170DAD72868.edm" hidden="1">#REF!</definedName>
    <definedName name="_bdm.DB089156D90B4B79933D639096E43C3B.edm" hidden="1">#REF!</definedName>
    <definedName name="_bdm.DB0C3971A0C2417B86C14813781C5888.edm" hidden="1">#REF!</definedName>
    <definedName name="_bdm.DB151E9DB0E44D8BAA3A0A8A871A7646.edm" hidden="1">#REF!</definedName>
    <definedName name="_bdm.DB18B9B3532749D0B3749A6675DD537B.edm" hidden="1">#REF!</definedName>
    <definedName name="_bdm.DB1DC83960B5465FABB219B2E74F7705.edm" hidden="1">#REF!</definedName>
    <definedName name="_bdm.DB2135EAAB4441CCAB576FD92700CF6A.edm" hidden="1">#REF!</definedName>
    <definedName name="_bdm.DB2729C2AB5D47F4BC7A1B2A99027EAE.edm" hidden="1">#REF!</definedName>
    <definedName name="_bdm.DB34F079D4184E6FB8BD3B31F2A1736E.edm" hidden="1">#REF!</definedName>
    <definedName name="_bdm.DB39F701AE5844FFB94A4BC0E1934DDF.edm" hidden="1">#REF!</definedName>
    <definedName name="_bdm.DB4F9E27A278443385B08F81043B0455.edm" hidden="1">#REF!</definedName>
    <definedName name="_bdm.DB532E19E1024187875B38658C500AFB.edm" hidden="1">#REF!</definedName>
    <definedName name="_bdm.DB532F732FF843DDBBEC74FF8E6803EE.edm" hidden="1">#REF!</definedName>
    <definedName name="_bdm.DB7BA6C187C24D4EA5A8AC7719074FE8.edm" hidden="1">#REF!</definedName>
    <definedName name="_bdm.DB85C972A9E4405AB18A1A0B780944D5.edm" hidden="1">#REF!</definedName>
    <definedName name="_bdm.db8a5bcb9e6f4108b040ca84866c670e.edm" hidden="1">#REF!</definedName>
    <definedName name="_bdm.DB8B16C93C7D494E873D7E76D22A7256.edm" hidden="1">#REF!</definedName>
    <definedName name="_bdm.db944e2626764276b8b590c2ac556244.edm" hidden="1">#REF!</definedName>
    <definedName name="_bdm.DB978DEF569143B79ADE35C5CC376CDC.edm" hidden="1">#REF!</definedName>
    <definedName name="_bdm.DBB35AFDB84F444E9F04DE14815C752C.edm" hidden="1">#REF!</definedName>
    <definedName name="_bdm.DBBB0A11890D45848CD4E45328F1B3BE.edm" hidden="1">#REF!</definedName>
    <definedName name="_bdm.DBC6C4D0B03242F6B887310621D681FE.edm" hidden="1">#REF!</definedName>
    <definedName name="_bdm.DBCFE22487124F2EA8CCA87E363BF4F4.edm" localSheetId="19" hidden="1">#REF!</definedName>
    <definedName name="_bdm.DBCFE22487124F2EA8CCA87E363BF4F4.edm" hidden="1">#REF!</definedName>
    <definedName name="_bdm.DBDB49631D44458C8BF4083E352D1F9B.edm" hidden="1">#REF!</definedName>
    <definedName name="_bdm.DBDDCA83EADA4C3582B55DEEF6071B3B.edm" hidden="1">#REF!</definedName>
    <definedName name="_bdm.DBDDCE6D291340DFA73C1EAB7ABAD6AE.edm" hidden="1">#REF!</definedName>
    <definedName name="_bdm.DBF6868FBC9D4D018F7E66EDEE88B434.edm" hidden="1">#REF!</definedName>
    <definedName name="_bdm.DBF8F79D2FE244698C14155A4A3CFA25.edm" hidden="1">#REF!</definedName>
    <definedName name="_bdm.DC16D16519174929B71409076FB3D912.edm" hidden="1">#REF!</definedName>
    <definedName name="_bdm.dc1974c835de40068c4364114146f394.edm" hidden="1">#REF!</definedName>
    <definedName name="_bdm.DC2AE9D32B324418952700C0FC5881DA.edm" hidden="1">#REF!</definedName>
    <definedName name="_bdm.DC3CE1CB9D0F45E598D4E7046611D4F0.edm" hidden="1">#REF!</definedName>
    <definedName name="_bdm.DC4283BAE6184F488161B69933710D9E.edm" hidden="1">#REF!</definedName>
    <definedName name="_bdm.DCBA87D52EBC40AF804242994DAFE61A.edm" hidden="1">#REF!</definedName>
    <definedName name="_bdm.DCC2EBBBBB4F4F3B806A2FB686AA0F22.edm" hidden="1">#REF!</definedName>
    <definedName name="_bdm.DCF0E690D34E4F4DA79A21B317C6DAC1.edm" hidden="1">#REF!</definedName>
    <definedName name="_bdm.DD17288598604F528F7F93F580132917.edm" hidden="1">#REF!</definedName>
    <definedName name="_bdm.DD37E712167146E3AD688B2673AB906B.edm" hidden="1">#REF!</definedName>
    <definedName name="_bdm.DD623D9541DD4B869CCE0A6E58787000.edm" hidden="1">#REF!</definedName>
    <definedName name="_bdm.DDA4DBB180794BB48F5C8CBF0F349EE5.edm" hidden="1">#REF!</definedName>
    <definedName name="_bdm.DDB5CB573643446A980413F5587958A7.edm" hidden="1">#REF!</definedName>
    <definedName name="_bdm.DDB7FD577590469BA03728D887E05D50.edm" hidden="1">#REF!</definedName>
    <definedName name="_bdm.DDC2E56D6DEB4A25BD4B29EF1C1BB7FB.edm" hidden="1">#REF!</definedName>
    <definedName name="_bdm.DDDD76B2577447408002F6EA4EC4B888.edm" hidden="1">#REF!</definedName>
    <definedName name="_bdm.DDEAC79504F240CEA453A2CAB7390610.edm" hidden="1">#REF!</definedName>
    <definedName name="_bdm.DE1C09605187483BB946106EC6D2960C.edm" hidden="1">#REF!</definedName>
    <definedName name="_bdm.DE7C0174605E4F588E3D206D70027A00.edm" hidden="1">#REF!</definedName>
    <definedName name="_bdm.DE88B747B283471892A22E8A7B705B6F.edm" hidden="1">#REF!</definedName>
    <definedName name="_bdm.DEA02B8DB9594F51BA561009BFB2731A.edm" hidden="1">#REF!</definedName>
    <definedName name="_bdm.DEB321BE7C504AE0B0C2D20BD3646E55.edm" hidden="1">#REF!</definedName>
    <definedName name="_bdm.DEB4D18E25554E9B9A5DB29485574589.edm" hidden="1">#REF!</definedName>
    <definedName name="_bdm.DED7CD871124474CB99B2BAC3826F570.edm" hidden="1">#REF!</definedName>
    <definedName name="_bdm.DEF07138CC514EB3A22B4ECAA8A81E05.edm" hidden="1">#REF!</definedName>
    <definedName name="_bdm.DF1FCDEF8A614495B454DF3A95CE0A59.edm" hidden="1">#REF!</definedName>
    <definedName name="_bdm.df2deb0038e3460491db983a2f7774a0.edm" hidden="1">#REF!</definedName>
    <definedName name="_bdm.df3cdc9f3a6a4fe295fdb7410f8419df.edm" hidden="1">#REF!</definedName>
    <definedName name="_bdm.DF474DC1871D4B94B227762449AE4A35.edm" hidden="1">#REF!</definedName>
    <definedName name="_bdm.df5ea4204e5a40a594e37f5157de3398.edm" hidden="1">#REF!</definedName>
    <definedName name="_bdm.DF894D3D3BD14E089E295AA067D87030.edm" hidden="1">#REF!</definedName>
    <definedName name="_bdm.DF9D043315FB41E59969E0311D154F80.edm" hidden="1">#REF!</definedName>
    <definedName name="_bdm.DFF006BA310B496D85B37EE88610571F.edm" hidden="1">#REF!</definedName>
    <definedName name="_bdm.DFF287A724ED45ECBECC39630A3D4FED.edm" hidden="1">#REF!</definedName>
    <definedName name="_bdm.E028980278054C7BB954C6C5DE055D3F.edm" hidden="1">#REF!</definedName>
    <definedName name="_bdm.e030ebade843403d9602efde02efde27.edm" hidden="1">#REF!</definedName>
    <definedName name="_bdm.E054ED9B6CF048DA989D6D463E22178C.edm" hidden="1">#REF!</definedName>
    <definedName name="_bdm.E05C86AA344B45029A8BBEE912D47433.edm" hidden="1">#REF!</definedName>
    <definedName name="_bdm.E0624491E9C84AA98544C1E95CD5B344.edm" hidden="1">#REF!</definedName>
    <definedName name="_bdm.e06f92f23f3a4e9a94a4df5dc9f379cc.edm" hidden="1">#REF!</definedName>
    <definedName name="_bdm.E0706AC92C49410E860186D1E8DD5AF2.edm" hidden="1">#REF!</definedName>
    <definedName name="_bdm.E08EF6567EBE4CE9BBF97129714EB36E.edm" hidden="1">#REF!</definedName>
    <definedName name="_bdm.E09112CE4A8D43B7AB77D41590FC2F04.edm" hidden="1">#REF!</definedName>
    <definedName name="_bdm.E09B3F323A254735883C3A2259B5C9E0.edm" hidden="1">#REF!</definedName>
    <definedName name="_bdm.E0E7019855E1447AB2A862D50C80B184.edm" hidden="1">#REF!</definedName>
    <definedName name="_bdm.E0EC427EED2B47BFBE7DBA768979D91B.edm" hidden="1">#REF!</definedName>
    <definedName name="_bdm.E103ABB6C7FB4540879B786E9FEE2F60.edm" hidden="1">#REF!</definedName>
    <definedName name="_bdm.E10979F74E664D8998208490F603DF06.edm" hidden="1">#REF!</definedName>
    <definedName name="_bdm.E10CE6269BA74B248056A82B5C67B7F8.edm" localSheetId="19" hidden="1">#REF!</definedName>
    <definedName name="_bdm.E10CE6269BA74B248056A82B5C67B7F8.edm" hidden="1">#REF!</definedName>
    <definedName name="_bdm.E127B9C17214479AB1ED8C2EA5DB7A1C.edm" hidden="1">#REF!</definedName>
    <definedName name="_bdm.e1b5fe6ead40445594ba6d7211e97d2f.edm" hidden="1">#REF!</definedName>
    <definedName name="_bdm.E1C5F0B458ED44AABE2B275FE5594376.edm" localSheetId="19" hidden="1">#REF!</definedName>
    <definedName name="_bdm.E1C5F0B458ED44AABE2B275FE5594376.edm" hidden="1">#REF!</definedName>
    <definedName name="_bdm.E1EFFF212CA54AC1BE9CAEB828DBA37D.edm" hidden="1">#REF!</definedName>
    <definedName name="_bdm.E1F93B0557904DFC9774A4218D2B5247.edm" hidden="1">#REF!</definedName>
    <definedName name="_bdm.E21792399B844516934A56916B6C482B.edm" hidden="1">#REF!</definedName>
    <definedName name="_bdm.E21EBC96521944BBB730610183CAF6E1.edm" hidden="1">#REF!</definedName>
    <definedName name="_bdm.E230CA6E544A4031B3758A9C2EE08D31.edm" hidden="1">#REF!</definedName>
    <definedName name="_bdm.E237ECE97E4F45DDBB714AB96BFE8044.edm" hidden="1">#REF!</definedName>
    <definedName name="_bdm.E24D97698AEF4FDC9D3B6C9AD7ADBE95.edm" hidden="1">#REF!</definedName>
    <definedName name="_bdm.E25754A260BE4F7887A3BF3B6E9881CF.edm" hidden="1">#REF!</definedName>
    <definedName name="_bdm.E2647B2B47664E10B0F5B648B092296A.edm" hidden="1">#REF!</definedName>
    <definedName name="_bdm.e28b894aab514bf7ba62877820bfddf3.edm" hidden="1">#REF!</definedName>
    <definedName name="_bdm.e2ab94549414450fa29ac305c30a6cba.edm" hidden="1">#REF!</definedName>
    <definedName name="_bdm.e2c288d258694a9fb09b39d39ea945e6.edm" hidden="1">#REF!</definedName>
    <definedName name="_bdm.E2E5C59F048F487D846772F64BAA93BB.edm" hidden="1">#REF!</definedName>
    <definedName name="_bdm.E32079E63BAD4F67869AD3401033977E.edm" hidden="1">#REF!</definedName>
    <definedName name="_bdm.E32515BC84B54962A0DCFECB8F872A34.edm" hidden="1">#REF!</definedName>
    <definedName name="_bdm.E32B0FFA1C6748EEB267F2DDC6FC9413.edm" hidden="1">#REF!</definedName>
    <definedName name="_bdm.E32DA73C3E6F40E9B5FDD9182F16EFC3.edm" hidden="1">#REF!</definedName>
    <definedName name="_bdm.E341976468C04C1DBB314A44D0DDAF35.edm" hidden="1">#REF!</definedName>
    <definedName name="_bdm.e3750b37f35f47fe916b3d7461e9dd91.edm" hidden="1">#REF!</definedName>
    <definedName name="_bdm.E3DA078573F04820A458986B771CAD90.edm" hidden="1">#REF!</definedName>
    <definedName name="_bdm.E3E97FF38AE849ADBF8024660A3C8714.edm" hidden="1">#REF!</definedName>
    <definedName name="_bdm.E40250C0587F43BCA265C9231839C73C.edm" hidden="1">#REF!</definedName>
    <definedName name="_bdm.E41F8374D2A647C082A32DCB3BFF3967.edm" hidden="1">#REF!</definedName>
    <definedName name="_bdm.E434A5928B4E4A9DA8D8320002EE8EBA.edm" hidden="1">#REF!</definedName>
    <definedName name="_bdm.E44BFDEFFAE14471B28EDF308EF2401C.edm" hidden="1">#REF!</definedName>
    <definedName name="_bdm.E45D50CA2956452099C12ECBFD3ECF87.edm" hidden="1">#REF!</definedName>
    <definedName name="_bdm.e4777d3a4f3140afae93c990982ea23c.edm" hidden="1">#REF!</definedName>
    <definedName name="_bdm.e4a5356e499e44518b7791fc80990d93.edm" hidden="1">#REF!</definedName>
    <definedName name="_bdm.E4DB8D0B5C5948ACAD3E60CBE615D4EC.edm" hidden="1">#REF!</definedName>
    <definedName name="_bdm.E4DCC8A882F5453F92D9D2BAA8713C6B.edm" hidden="1">#REF!</definedName>
    <definedName name="_bdm.E4EACF2F9B1D411DB6CD9999843D5FFF.edm" hidden="1">#REF!</definedName>
    <definedName name="_bdm.E54BC4B64FDA4D73A852BDB8F79DB043.edm" hidden="1">#REF!</definedName>
    <definedName name="_bdm.E5605DB323604A1FBBD45B9E43AF70DB.edm" hidden="1">#REF!</definedName>
    <definedName name="_bdm.e5640d6809874997a604f8181f18d698.edm" hidden="1">#REF!</definedName>
    <definedName name="_bdm.E56BBF44CBEA4D5CB4E5D34A6F9C825A.edm" hidden="1">#REF!</definedName>
    <definedName name="_bdm.E57F7094E1344E689CA2D5A724FAE4B4.edm" hidden="1">#REF!</definedName>
    <definedName name="_bdm.E581D81EB4034397B5772E280C5F75DB.edm" hidden="1">#REF!</definedName>
    <definedName name="_bdm.E59407F3CE1B469D821F556E75961908.edm" hidden="1">#REF!</definedName>
    <definedName name="_bdm.e5e0f5f1320446cf94fbe659bfe1d1db.edm" hidden="1">#REF!</definedName>
    <definedName name="_bdm.E658934B586F4104885086C58C14ACE4.edm" hidden="1">#REF!</definedName>
    <definedName name="_bdm.E668C3A39A14449498F5E67D74F8F65A.edm" hidden="1">#REF!</definedName>
    <definedName name="_bdm.E6863996CFD045AABDA01499FCC8775A.edm" hidden="1">#REF!</definedName>
    <definedName name="_bdm.E697F70B361C4BE0BDC78432B78A1F95.edm" hidden="1">#REF!</definedName>
    <definedName name="_bdm.E69A3EEB583F457C97A8CDB76AB1A85B.edm" hidden="1">#REF!</definedName>
    <definedName name="_bdm.E6B67E8D8F2B4A22881296C07F7203B4.edm" hidden="1">#REF!</definedName>
    <definedName name="_bdm.E6BD85E764424F18ADE67C577440CDAA.edm" hidden="1">#REF!</definedName>
    <definedName name="_bdm.E6CD8B0D31574128908143AF90D3D456.edm" hidden="1">#REF!</definedName>
    <definedName name="_bdm.e7049bed90724be39cb3787dfe0ac705.edm" hidden="1">#REF!</definedName>
    <definedName name="_bdm.E7056C9B7CC842DDB32906D0F2777A5E.edm" hidden="1">#REF!</definedName>
    <definedName name="_bdm.E7161838AD90402D9958B114424E91C8.edm" hidden="1">#REF!</definedName>
    <definedName name="_bdm.E73770EE972B48EF9F607B37099336B1.edm" hidden="1">#REF!</definedName>
    <definedName name="_bdm.E74BFC932D9A4A6685841122E970A200.edm" hidden="1">#REF!</definedName>
    <definedName name="_bdm.E7697291A1714FA694D9A6A9B2A935AB.edm" hidden="1">#REF!</definedName>
    <definedName name="_bdm.e76f748044a5412ab89a82715ac91d66.edm" hidden="1">#REF!</definedName>
    <definedName name="_bdm.E77F77FFFDE44366B69EDE61AF196E21.edm" hidden="1">#REF!</definedName>
    <definedName name="_bdm.e7881269b48c46a394b910a892d56c32.edm" hidden="1">#REF!</definedName>
    <definedName name="_bdm.e7d1e054028c43b486a904c9a84eff20.edm" hidden="1">#REF!</definedName>
    <definedName name="_bdm.E7E0290381E2488DAF56182E68A7041A.edm" hidden="1">#REF!</definedName>
    <definedName name="_bdm.E7E545E77EB74467B8EBCAD74F6E9E72.edm" hidden="1">#REF!</definedName>
    <definedName name="_bdm.E81541926182438A9CB1B4FEB2E133E0.edm" hidden="1">#REF!</definedName>
    <definedName name="_bdm.e82661d17c7c48148f188db859f59e84.edm" hidden="1">#REF!</definedName>
    <definedName name="_bdm.E8297E506EFB494D808347FB97DEEFED.edm" hidden="1">#REF!</definedName>
    <definedName name="_bdm.E848E700309440CB9AE4D33F2677415C.edm" hidden="1">#REF!</definedName>
    <definedName name="_bdm.E87C7475BD1C41BF9419C4BB56118045.edm" hidden="1">#REF!</definedName>
    <definedName name="_bdm.e8c5734148404013ac23935ffd14f807.edm" hidden="1">#REF!</definedName>
    <definedName name="_bdm.e9408dc694524e648bf43ff8cbc6cdc3.edm" hidden="1">#REF!</definedName>
    <definedName name="_bdm.E9A97DFFA6FF40268340DF9A5F560C1E.edm" hidden="1">#REF!</definedName>
    <definedName name="_bdm.E9ABEB729B674A1EA2564B4CA5F96BA3.edm" hidden="1">#REF!</definedName>
    <definedName name="_bdm.E9CC98F5026D48EA9B57B4B603297E77.edm" hidden="1">#REF!</definedName>
    <definedName name="_bdm.E9F0EA5664454C38BA386F66367C1E6C.edm" hidden="1">#REF!</definedName>
    <definedName name="_bdm.E9F20B094B5C432380706435C3F317BD.edm" hidden="1">#REF!</definedName>
    <definedName name="_bdm.EA0560B55BFB4A408210FB14F07A394F.edm" hidden="1">#REF!</definedName>
    <definedName name="_bdm.EA05BAFB92BC46D6AA8F07AB73851747.edm" hidden="1">#REF!</definedName>
    <definedName name="_bdm.EA164CCEB66C408B9A35245C9C75C947.edm" hidden="1">#REF!</definedName>
    <definedName name="_bdm.EA25FA76018F432088036077C7B6601B.edm" hidden="1">#REF!</definedName>
    <definedName name="_bdm.EA3467FE66EE48F092E7A0544280D56B.edm" hidden="1">#REF!</definedName>
    <definedName name="_bdm.EA3BF679C40A4929B98CE6C24BA824F4.edm" hidden="1">#REF!</definedName>
    <definedName name="_bdm.EA5A43FB4BA84D74BB9331A884DFBCCE.edm" hidden="1">#REF!</definedName>
    <definedName name="_bdm.EA6B213217AE411FB6D23962F8400453.edm" hidden="1">#REF!</definedName>
    <definedName name="_bdm.ea8112b6b3b548a8b8c6fa4a867aeedc.edm" hidden="1">#REF!</definedName>
    <definedName name="_bdm.EAAA77B34E024F7D852C170D8DE9D15A.edm" hidden="1">#REF!</definedName>
    <definedName name="_bdm.eae2f6273185435fa9b6ae47f28241d0.edm" hidden="1">#REF!</definedName>
    <definedName name="_bdm.EAEC9C3D50474F6CA7AEE5FBEDB1FC8E.edm" hidden="1">#REF!</definedName>
    <definedName name="_bdm.EAF1F13C58474B5BB58069EA6D78AE7F.edm" hidden="1">#REF!</definedName>
    <definedName name="_bdm.EB175D349DBA44CDB0F1A9ECD9B01B81.edm" hidden="1">#REF!</definedName>
    <definedName name="_bdm.EB56DAC65FFA4F0F8BC5376180D08B04.edm" hidden="1">#REF!</definedName>
    <definedName name="_bdm.eb9fdfca537d4bf38c860a5500f8ce74.edm" hidden="1">#REF!</definedName>
    <definedName name="_bdm.EBD055E8711D41779CA5FAB70BE427C2.edm" hidden="1">#REF!</definedName>
    <definedName name="_bdm.EBD7C3F8DB254A478AADA054B83D15BB.edm" hidden="1">#REF!</definedName>
    <definedName name="_bdm.EC239AB2F2C445B5A5C9EEF065DC9E13.edm" hidden="1">#REF!</definedName>
    <definedName name="_bdm.EC4EB30F69174EC9BA4948BA5606ECD1.edm" hidden="1">#REF!</definedName>
    <definedName name="_bdm.EC53C10930E843DEA158047F9134AD92.edm" hidden="1">#REF!</definedName>
    <definedName name="_bdm.EC6138AA84B448F595BC8F7F0D1730B6.edm" hidden="1">#REF!</definedName>
    <definedName name="_bdm.EC77DA712FC747AA8EBF00E76CCDF9C2.edm" hidden="1">#REF!</definedName>
    <definedName name="_bdm.ec78f1cae3a84533bd561ab7b0b3236f.edm" hidden="1">#REF!</definedName>
    <definedName name="_bdm.ECBBAA8156EE43D6A45199498E3A7C13.edm" hidden="1">#REF!</definedName>
    <definedName name="_bdm.ECDE5E1D9FDF474DBBDC242EA9DC38C4.edm" hidden="1">#REF!</definedName>
    <definedName name="_bdm.ECFCEDA84A4F4AE7BFB60B5705D59FA4.edm" hidden="1">#REF!</definedName>
    <definedName name="_bdm.ED1D615C22FF4771AA1F14D32B5A7103.edm" hidden="1">#REF!</definedName>
    <definedName name="_bdm.ED2A46D6D7E4447D82006CC519C0C7FF.edm" hidden="1">#REF!</definedName>
    <definedName name="_bdm.ED3F0BDD4FF04E35A3550535DB4DBC27.edm" hidden="1">#REF!</definedName>
    <definedName name="_bdm.ED4882D3B1544BDBB4C8E22CC5049187.edm" hidden="1">#REF!</definedName>
    <definedName name="_bdm.ED6E4A1C291A40058D9421B3175ED30F.edm" hidden="1">#REF!</definedName>
    <definedName name="_bdm.ED8B8E9AA49442F8926C4459F7E654B7.edm" hidden="1">#REF!</definedName>
    <definedName name="_bdm.EDAAC595A88F41CD897215089EE1CD64.edm" hidden="1">#REF!</definedName>
    <definedName name="_bdm.EDABA6E0C98247A8A2A9F499332ACB07.edm" hidden="1">#REF!</definedName>
    <definedName name="_bdm.EDB652D6CC4B484494C32AB1EA10BD80.edm" hidden="1">#REF!</definedName>
    <definedName name="_bdm.EDDDE303DB6042A7A2AFAF04708371B2.edm" hidden="1">#REF!</definedName>
    <definedName name="_bdm.EDF5C1B869844F6DAEEE0C3E95DE3626.edm" hidden="1">#REF!</definedName>
    <definedName name="_bdm.EDF8BB92395C48D9A54F18AA89882F3C.edm" hidden="1">#REF!</definedName>
    <definedName name="_bdm.EE12BBF7CDD640CCA7C9B2FC25CAE56B.edm" hidden="1">#REF!</definedName>
    <definedName name="_bdm.EE3B202A4F1D4CE78B644DE1C1EC1532.edm" hidden="1">#REF!</definedName>
    <definedName name="_bdm.EE950F6727FD413A9A31195775D4F0EB.edm" hidden="1">#REF!</definedName>
    <definedName name="_bdm.EEA10E8EF44A49F2B2308A3B86DBDBEF.edm" hidden="1">#REF!</definedName>
    <definedName name="_bdm.eea65f1053084d2fab2c0158e9661e9a.edm" hidden="1">#REF!</definedName>
    <definedName name="_bdm.EF14A348384A4E0FAC6E366E18A6F2D0.edm" hidden="1">#REF!</definedName>
    <definedName name="_bdm.EF4A090073A3422DBE3CC2C348ADD8C8.edm" hidden="1">#REF!</definedName>
    <definedName name="_bdm.EF5EBDD6C5B14309842A001D97200CDE.edm" hidden="1">#REF!</definedName>
    <definedName name="_bdm.EFD251185CB04AB480F0BA077EC52127.edm" hidden="1">#REF!</definedName>
    <definedName name="_bdm.EFE08B5A930C43C1BE736052814C0D32.edm" hidden="1">#REF!</definedName>
    <definedName name="_bdm.F01DE8B635A8489886799AF57BE992B0.edm" hidden="1">#REF!</definedName>
    <definedName name="_bdm.F046C92BD9F34B6F9720E010B3195B8C.edm" hidden="1">#REF!</definedName>
    <definedName name="_bdm.F06B8FCD3AC7457D8A60F3EA26F4A30A.edm" hidden="1">#REF!</definedName>
    <definedName name="_bdm.F085F208E14849F0A5A31F5B758900DF.edm" hidden="1">#REF!</definedName>
    <definedName name="_bdm.F0ED7D02F7EB4A878C4236BEF3F179DB.edm" hidden="1">#REF!</definedName>
    <definedName name="_bdm.f0f221db31df45aaa9746294c835db3f.edm" hidden="1">#REF!</definedName>
    <definedName name="_bdm.f0f609d8c8e44ea1825804fd67202524.edm" hidden="1">#REF!</definedName>
    <definedName name="_bdm.F1018CA448DF4615B96F8A583DBE2AD0.edm" hidden="1">#REF!</definedName>
    <definedName name="_bdm.F1562BBE204A421FB3F6FF2841E65624.edm" hidden="1">#REF!</definedName>
    <definedName name="_bdm.F158AD8585DE41D6BB706741D00B8FEA.edm" hidden="1">#REF!</definedName>
    <definedName name="_bdm.F158B39697BD4B67996A73EB3826586E.edm" hidden="1">#REF!</definedName>
    <definedName name="_bdm.f1788fea09cd40a380e93e73eda2e91b.edm" hidden="1">#REF!</definedName>
    <definedName name="_bdm.F17CC758ADBC4F7AB39097771E7085F1.edm" hidden="1">#REF!</definedName>
    <definedName name="_bdm.F195B69258E34C42BA9F75AAC424BE9B.edm" hidden="1">#REF!</definedName>
    <definedName name="_bdm.F1BBFFEFC29A413D8B376526A527947F.edm" hidden="1">#REF!</definedName>
    <definedName name="_bdm.f1bc06eeb3e64241a210c26d88b24495.edm" hidden="1">#REF!</definedName>
    <definedName name="_bdm.F1D69BEEEE564DDAB505E77CFE73F590.edm" hidden="1">#REF!</definedName>
    <definedName name="_bdm.F1EFA9E23B8942F8885E6975833C17D9.edm" hidden="1">#REF!</definedName>
    <definedName name="_bdm.F1F4C95B8A15466DB8F634532E2B8CAD.edm" hidden="1">#REF!</definedName>
    <definedName name="_bdm.F1FC8847B3D24AE9B1E7C189E050F692.edm" hidden="1">#REF!</definedName>
    <definedName name="_bdm.F273595F5B67433CADB3E6841981E61E.edm" hidden="1">#REF!</definedName>
    <definedName name="_bdm.F2C251E2A8D6486E81DDADDB283CE7DC.edm" hidden="1">#REF!</definedName>
    <definedName name="_bdm.F2DB89BE62CC409980CB013651416C5F.edm" hidden="1">#REF!</definedName>
    <definedName name="_bdm.F38933ED1D6346BB9457238902AFEADA.edm" hidden="1">#REF!</definedName>
    <definedName name="_bdm.F3BA2F29C3364FB1991C362EA5F9BE54.edm" hidden="1">#REF!</definedName>
    <definedName name="_bdm.F3C340FE17274E9CAF581BD974A5618C.edm" hidden="1">#REF!</definedName>
    <definedName name="_bdm.F3D9F262576C41F4BD9FF63D2CC5F3EC.edm" hidden="1">#REF!</definedName>
    <definedName name="_bdm.F417FF27BA41422FA8B78810D827C919.edm" hidden="1">#REF!</definedName>
    <definedName name="_bdm.F42A9DBD7F844D2E8A75BAAADEEBC874.edm" hidden="1">#REF!</definedName>
    <definedName name="_bdm.F44301B9638A4551A10F52BA0AFFE3E2.edm" hidden="1">#REF!</definedName>
    <definedName name="_bdm.F456936141204738BEC70175738C720B.edm" hidden="1">#REF!</definedName>
    <definedName name="_bdm.F46E017D074143C9B9D28C6A9CDB3133.edm" hidden="1">#REF!</definedName>
    <definedName name="_bdm.F48B2541AF20463C9043238AF20A5593.edm" localSheetId="19" hidden="1">#REF!</definedName>
    <definedName name="_bdm.F48B2541AF20463C9043238AF20A5593.edm" hidden="1">#REF!</definedName>
    <definedName name="_bdm.F49009516F6A41D086F3D38033929D50.edm" hidden="1">#REF!</definedName>
    <definedName name="_bdm.f491fb5fd86640ba97d43549f4668ab0.edm" hidden="1">#REF!</definedName>
    <definedName name="_bdm.F4B8B987F0C347EEA1CF6FFF1ED96453.edm" hidden="1">#REF!</definedName>
    <definedName name="_bdm.f4f41c0322634ada95e1a453df56f2ad.edm" hidden="1">#REF!</definedName>
    <definedName name="_bdm.F4F503D4D645454EA8160800E033342C.edm" hidden="1">#REF!</definedName>
    <definedName name="_bdm.F505BEA8F54C49779612EEA98F7852D0.edm" hidden="1">#REF!</definedName>
    <definedName name="_bdm.F510911558094C92A8D43AFEF6E51F82.edm" hidden="1">#REF!</definedName>
    <definedName name="_bdm.F53B91B83E4248BCAD9E69F4980B62A0.edm" hidden="1">#REF!</definedName>
    <definedName name="_bdm.F564644ED1F546C59AC7E887DB403406.edm" hidden="1">#REF!</definedName>
    <definedName name="_bdm.F58B819E41E24C2B99216BCC9154DBD9.edm" hidden="1">#REF!</definedName>
    <definedName name="_bdm.F58EC808EF7B4C3884BAA1DBFEEE81F5.edm" hidden="1">#REF!</definedName>
    <definedName name="_bdm.F5928BA7C8184877BE4ECCBA27DEED98.edm" hidden="1">#REF!</definedName>
    <definedName name="_bdm.F5B932E38BA347CC92A54240B4CD7A69.edm" hidden="1">#REF!</definedName>
    <definedName name="_bdm.F5BE2744AC11475CAC362EE7D038A280.edm" hidden="1">#REF!</definedName>
    <definedName name="_bdm.F5EF5999F67B47A3BAE3E4C1512193BB.edm" hidden="1">#REF!</definedName>
    <definedName name="_bdm.F60BFBC0803046CDB6A3C47471331EA9.edm" hidden="1">#REF!</definedName>
    <definedName name="_bdm.F614395788B949D4AAFA9F68DFC6B332.edm" hidden="1">#REF!</definedName>
    <definedName name="_bdm.F64F68165D164C82843A6B5D77821118.edm" hidden="1">#REF!</definedName>
    <definedName name="_bdm.F68699B6999E4432BE2A222DF1798448.edm" hidden="1">#REF!</definedName>
    <definedName name="_bdm.F6AB1E7E95D547DBB2DCB027145A2DB0.edm" hidden="1">#REF!</definedName>
    <definedName name="_bdm.F6C0DB28ACD34BCCA3BEBF75AA86DBDC.edm" hidden="1">#REF!</definedName>
    <definedName name="_bdm.F6D72CD09BA34B6C8DF6EF3C05F9F22B.edm" hidden="1">#REF!</definedName>
    <definedName name="_bdm.F6D7600832B1405CACEC2C0FA7878EA1.edm" hidden="1">#REF!</definedName>
    <definedName name="_bdm.F6E9143706A44781A57F2BBDC094B75C.edm" hidden="1">#REF!</definedName>
    <definedName name="_bdm.F6F0B6CFA02041BF868C455C3E926C2D.edm" hidden="1">#REF!</definedName>
    <definedName name="_bdm.F6FDFB5D6ACB4C95B5F3B003FFF97E0C.edm" hidden="1">#REF!</definedName>
    <definedName name="_bdm.F6FFDB7D5BDA4FA1898C08ACA3ED64B7.edm" hidden="1">#REF!</definedName>
    <definedName name="_bdm.F71D7FA7AB754629B3E57C56EC17AE3A.edm" hidden="1">#REF!</definedName>
    <definedName name="_bdm.F7230FBB62F9408C820BAF7857CD27D6.edm" hidden="1">#REF!</definedName>
    <definedName name="_bdm.F746AF400F5D4DB89219976C37778FC9.edm" hidden="1">#REF!</definedName>
    <definedName name="_bdm.F749CD8D9D0744AF9D3822C499E69D17.edm" hidden="1">#REF!</definedName>
    <definedName name="_bdm.F7AC4012C50F4AFBB515FCB196A24ED8.edm" localSheetId="19" hidden="1">#REF!</definedName>
    <definedName name="_bdm.F7AC4012C50F4AFBB515FCB196A24ED8.edm" hidden="1">#REF!</definedName>
    <definedName name="_bdm.F7D0177B23EE4EEB81264113B7EB7AE3.edm" localSheetId="19" hidden="1">#REF!</definedName>
    <definedName name="_bdm.F7D0177B23EE4EEB81264113B7EB7AE3.edm" hidden="1">#REF!</definedName>
    <definedName name="_bdm.F7DEC7B4D07C428CAA047426FE6464AE.edm" hidden="1">#REF!</definedName>
    <definedName name="_bdm.F7F4C49C418C445595FD3754DB1194A8.edm" hidden="1">#REF!</definedName>
    <definedName name="_bdm.F801C78F06134DBDA3240FC7D7B01019.edm" hidden="1">#REF!</definedName>
    <definedName name="_bdm.F81285D83BEA40C8A006792708823BCC.edm" hidden="1">#REF!</definedName>
    <definedName name="_bdm.F81592BF4DB44EDD86B89C2164C98B41.edm" hidden="1">#REF!</definedName>
    <definedName name="_bdm.F82A0BBFE2D44D759A242A091438AB84.edm" localSheetId="19" hidden="1">#REF!</definedName>
    <definedName name="_bdm.F82A0BBFE2D44D759A242A091438AB84.edm" hidden="1">#REF!</definedName>
    <definedName name="_bdm.F84D9C502EB04105B9137BB519873DE7.edm" hidden="1">#REF!</definedName>
    <definedName name="_bdm.F8684D9EF1B54DB5A856CE4F6D14115D.edm" hidden="1">#REF!</definedName>
    <definedName name="_bdm.f89c06c7fca945df9d3c678306373a0c.edm" hidden="1">#REF!</definedName>
    <definedName name="_bdm.F8A8DCEB4DD84118B520FF6070B6FAA2.edm" hidden="1">#REF!</definedName>
    <definedName name="_bdm.F8B6F514D6F84AEF9B4464E9C10E34FC.edm" hidden="1">#REF!</definedName>
    <definedName name="_bdm.F8B8F9F00FEE428B89DB5015CEDF8FF3.edm" hidden="1">#REF!</definedName>
    <definedName name="_bdm.F8CA7ACE1D8F4DAEBC0FF66250FE016F.edm" hidden="1">#REF!</definedName>
    <definedName name="_bdm.F8CECC6B66D445CEAEB3C79E3074A585.edm" hidden="1">#REF!</definedName>
    <definedName name="_bdm.F8F03DD9C04D49DA888336F984F66185.edm" hidden="1">#REF!</definedName>
    <definedName name="_bdm.F914AC8C61ED4E239B2ACF67583A40D0.edm" hidden="1">#REF!</definedName>
    <definedName name="_bdm.F937BDB1677C45289CC8DDB635C5EDB8.edm" hidden="1">#REF!</definedName>
    <definedName name="_bdm.F93AD3D7C6354ADBBCDFB37DD0CE3A41.edm" hidden="1">#REF!</definedName>
    <definedName name="_bdm.f94531701d2f45fc8768f744c921a61e.edm" hidden="1">#REF!</definedName>
    <definedName name="_bdm.F975534173E8461E92D7AB8F1BCAC54C.edm" hidden="1">#REF!</definedName>
    <definedName name="_bdm.F99620898B0D471AB44D996DBE1BB511.edm" hidden="1">#REF!</definedName>
    <definedName name="_bdm.F996809EF7954C9797DBF7416407EB47.edm" hidden="1">#REF!</definedName>
    <definedName name="_bdm.F9C5C6F8F39E47FABE65D2F9B40626CE.edm" hidden="1">#REF!</definedName>
    <definedName name="_bdm.FA206C7EF05344A1ADB2599D6DDD41D6.edm" hidden="1">#REF!</definedName>
    <definedName name="_bdm.fa43cc7e67f2478ab30863b23b682b99.edm" hidden="1">#REF!</definedName>
    <definedName name="_bdm.FA4EB44E14974A998D48467653F78B80.edm" hidden="1">#REF!</definedName>
    <definedName name="_bdm.FA5A07D53BFE4C0CA6B761457BC49813.edm" hidden="1">#REF!</definedName>
    <definedName name="_bdm.FA5F6E9FB00C47DAAE3FDE7ED6751515.edm" hidden="1">#REF!</definedName>
    <definedName name="_bdm.fa6826a2643c49eaa8fcbbba13d5b694.edm" hidden="1">#REF!</definedName>
    <definedName name="_bdm.FA71987509654501A8D46F5AEFDBECE3.edm" hidden="1">#REF!</definedName>
    <definedName name="_bdm.FA7890A088B14C66B47D1AC5304404E2.edm" hidden="1">#REF!</definedName>
    <definedName name="_bdm.FA87F89E889E489BBF468C25DF80D178.edm" hidden="1">#REF!</definedName>
    <definedName name="_bdm.FA91808AD7BA40B2BB607626DA0D0D9C.edm" hidden="1">#REF!</definedName>
    <definedName name="_bdm.FAA67640DF7E48B0882C3573A55A9CC6.edm" hidden="1">#REF!</definedName>
    <definedName name="_bdm.FAEDD7289D954DCBBBB7A54489CB0F8B.edm" hidden="1">#REF!</definedName>
    <definedName name="_bdm.FAF60A07397E420D82CC048886829099.edm" hidden="1">#REF!</definedName>
    <definedName name="_bdm.FastTrackBookmark.1_13_2018_5_42_23_PM.edm" hidden="1">#REF!</definedName>
    <definedName name="_bdm.FastTrackBookmark.10_17_2014_4_56_39_PM.edm" hidden="1">#REF!</definedName>
    <definedName name="_bdm.FastTrackBookmark.10_17_2014_4_57_06_PM.edm" hidden="1">#REF!</definedName>
    <definedName name="_bdm.FastTrackBookmark.12_22_2019_11_06_50_AM.edm" hidden="1">#REF!</definedName>
    <definedName name="_bdm.FastTrackBookmark.2_11_2013_6_34_24_PM.edm" hidden="1">#REF!</definedName>
    <definedName name="_bdm.FastTrackBookmark.3_21_2006_4_04_02_PM.edm" hidden="1">#REF!</definedName>
    <definedName name="_bdm.FastTrackBookmark.3_22_2006_11_06_32_AM.edm" hidden="1">#REF!</definedName>
    <definedName name="_bdm.FastTrackBookmark.4_22_2021_6_30_19_PM.edm" hidden="1">#REF!</definedName>
    <definedName name="_bdm.FastTrackBookmark.4_23_2021_3_12_58_PM.edm" hidden="1">#REF!</definedName>
    <definedName name="_bdm.FastTrackBookmark.4_24_2015_4_43_25_PM.edm" hidden="1">#REF!</definedName>
    <definedName name="_bdm.FastTrackBookmark.6_19_2005_7_04_22_PM.edm" hidden="1">#REF!</definedName>
    <definedName name="_bdm.FastTrackBookmark.7_18_2014_11_57_38_AM.edm" hidden="1">#REF!</definedName>
    <definedName name="_bdm.FastTrackBookmark.8_9_2005_9_50_48_AM.edm" hidden="1">#REF!</definedName>
    <definedName name="_bdm.FB18DEB01EA64EDDBA945360BC456BA7.edm" hidden="1">#REF!</definedName>
    <definedName name="_bdm.fb279b4daa4848409ae7f22490a2c634.edm" hidden="1">#REF!</definedName>
    <definedName name="_bdm.FB38E9B0942A481699D62DA9B7981AFF.edm" hidden="1">#REF!</definedName>
    <definedName name="_bdm.FB45B4106C6E4DB78A3545CC57CD62BB.edm" hidden="1">#REF!</definedName>
    <definedName name="_bdm.FB4C5D16303146D68B855268380FCF8A.edm" hidden="1">#REF!</definedName>
    <definedName name="_bdm.FB4F9FF82D814F6A98E81771486E3742.edm" hidden="1">#REF!</definedName>
    <definedName name="_bdm.FB5994132961411DBC4FBEA0FA486A6E.edm" hidden="1">#REF!</definedName>
    <definedName name="_bdm.FB5C95909890423285E22A53CE3E90F9.edm" hidden="1">#REF!</definedName>
    <definedName name="_bdm.FB684071BF2447899D4E8A0CF2A46DAB.edm" hidden="1">#REF!</definedName>
    <definedName name="_bdm.FB8D8AB244B64BB9B4F5F5A4C5205085.edm" hidden="1">#N/A</definedName>
    <definedName name="_bdm.FBA560B711214BABAB4F8EB5735DA442.edm" hidden="1">#REF!</definedName>
    <definedName name="_bdm.FBB2FA84F8594108BA62138DAE9D6BC5.edm" hidden="1">#REF!</definedName>
    <definedName name="_bdm.FBD7DA55A2F342FB9E6DDD4EA5795F7B.edm" hidden="1">#REF!</definedName>
    <definedName name="_bdm.FBF11188945645068E7DC3B4FF649052.edm" hidden="1">#REF!</definedName>
    <definedName name="_bdm.FC2F0723C3E7499FAE148422E18FBCDD.edm" hidden="1">#REF!</definedName>
    <definedName name="_bdm.FC7B4DBB8982418A84C8DA648769B987.edm" hidden="1">#REF!</definedName>
    <definedName name="_bdm.fca36c3f922e436face20b287eff4793.edm" hidden="1">#REF!</definedName>
    <definedName name="_bdm.FCBB975854A04AAA8C72E8A31E66F9B9.edm" hidden="1">#REF!</definedName>
    <definedName name="_bdm.FCBC8EE314F141D4A76328BD1DDEFA82.edm" hidden="1">#REF!</definedName>
    <definedName name="_bdm.fcdebea8e22a4191992d3ce5cb4e6f5e.edm" hidden="1">#REF!</definedName>
    <definedName name="_bdm.fcf7c45533854e4eb73e7dcd408b5212.edm" hidden="1">#REF!</definedName>
    <definedName name="_bdm.FD0668AF9EED4D87BA49567667C21B7B.edm" hidden="1">#REF!</definedName>
    <definedName name="_bdm.FD0DB46453494CD49DC9A44E8BB574DB.edm" hidden="1">#REF!</definedName>
    <definedName name="_bdm.FD16731058AE4165858D8286F233F345.edm" hidden="1">#REF!</definedName>
    <definedName name="_bdm.FD19150E0C64462990014AA369F7F7CB.edm" hidden="1">#REF!</definedName>
    <definedName name="_bdm.FD553FDF544E4F21A2A6B193F2E61604.edm" hidden="1">#REF!</definedName>
    <definedName name="_bdm.FD6D390C2616463999335A7A96C95083.edm" hidden="1">#REF!</definedName>
    <definedName name="_bdm.FD88D4F399DB457E812A2937CF8794F2.edm" hidden="1">#REF!</definedName>
    <definedName name="_bdm.FD8F10FA8D994788AC408DD34035755E.edm" localSheetId="1" hidden="1">#REF!</definedName>
    <definedName name="_bdm.FD8F10FA8D994788AC408DD34035755E.edm" localSheetId="18" hidden="1">#REF!</definedName>
    <definedName name="_bdm.FD8F10FA8D994788AC408DD34035755E.edm" hidden="1">#REF!</definedName>
    <definedName name="_bdm.FDAA14904383463E9467A2011F43E71C.edm" hidden="1">#REF!</definedName>
    <definedName name="_bdm.FDB2D8A780134DB7A8FFB4AE21EC3E09.edm" hidden="1">#REF!</definedName>
    <definedName name="_bdm.FE49A22B9C6E42B19BF8F9E0BFF3A43B.edm" hidden="1">#REF!</definedName>
    <definedName name="_bdm.FE6122A5BB8346E1B31ACCCE9AD859DA.edm" hidden="1">#REF!</definedName>
    <definedName name="_bdm.FE6AB98048AB4AD0A21BA6D44442FB6A.edm" hidden="1">#REF!</definedName>
    <definedName name="_bdm.FE7251C971EF477E8F33A2611AEE8A06.edm" hidden="1">#REF!</definedName>
    <definedName name="_bdm.FE7B7157386141298AA91E431F0B52A3.edm" hidden="1">#REF!</definedName>
    <definedName name="_bdm.FE9A6A69DF3B4D87A7FB2DF0258667D0.edm" hidden="1">#REF!</definedName>
    <definedName name="_bdm.FEA3CB05C36B47728B92F2287F56E7A2.edm" hidden="1">#REF!</definedName>
    <definedName name="_bdm.FEBCA1D6D1774A0F92B3A2C11F46B9A7.edm" hidden="1">#REF!</definedName>
    <definedName name="_bdm.FED44B533D204B6BB5F287CAD3A06908.edm" hidden="1">#REF!</definedName>
    <definedName name="_bdm.FED680817CCB4B0782648AA56DC1534C.edm" hidden="1">#REF!</definedName>
    <definedName name="_bdm.FEDB395C3009431FA3FF5CEEBC0B1187.edm" hidden="1">#REF!</definedName>
    <definedName name="_bdm.FEEBB2542E0D403499BFCD588A382919.edm" hidden="1">#REF!</definedName>
    <definedName name="_bdm.FEFF4F84B4DC409FA2F319A28A61FB77.edm" hidden="1">#REF!</definedName>
    <definedName name="_bdm.FF150C5967484999B6D3AC853DB0DB0A.edm" hidden="1">#REF!</definedName>
    <definedName name="_bdm.FF275C008CEB43228FA6C7C88117841E.edm" hidden="1">#REF!</definedName>
    <definedName name="_bdm.FF496AA1719E4EE78AB08A59190ABBB0.edm" hidden="1">#REF!</definedName>
    <definedName name="_bdm.FF5171B49FA842B4B50A331DA6AC9238.edm" hidden="1">#REF!</definedName>
    <definedName name="_bdm.FF5E38FA78DA40D3BAC75D682908637F.edm" hidden="1">#REF!</definedName>
    <definedName name="_bdm.FF65AFC8CD624CA0B62416D6D3A0D8DF.edm" hidden="1">#REF!</definedName>
    <definedName name="_bdm.FF746FC75BBC48ABBF4E3EF1073EA40A.edm" hidden="1">#REF!</definedName>
    <definedName name="_bdm.FF880AC120F94E8BB9F4EED6D203101F.edm" hidden="1">#REF!</definedName>
    <definedName name="_bdm.FF9B28527A4D45C58428383650464EB2.edm" hidden="1">#REF!</definedName>
    <definedName name="_bdm.FFBACBA54AF24DA680C6442D4A2BCF23.edm" hidden="1">#REF!</definedName>
    <definedName name="_bdm.FFBAD8FB10704B6FA7AA24B7176E9B14.edm" hidden="1">#REF!</definedName>
    <definedName name="_bdm.FFD5BD430E3144459DFD31D69EE57435.edm" hidden="1">#REF!</definedName>
    <definedName name="_bdm.FFEC5FA632504058A45456ECDB9D7C3D.edm" hidden="1">#REF!</definedName>
    <definedName name="_bdm.ToolkitBookmark.1_24_2004_11_15_31_PM.edm" localSheetId="1" hidden="1">#REF!</definedName>
    <definedName name="_bdm.ToolkitBookmark.1_24_2004_11_15_31_PM.edm" localSheetId="18" hidden="1">#REF!</definedName>
    <definedName name="_bdm.ToolkitBookmark.1_24_2004_11_15_31_PM.edm" hidden="1">#REF!</definedName>
    <definedName name="_bdm.ToolkitBookmark.1_24_2004_8_24_02_PM.edm" localSheetId="1" hidden="1">#REF!</definedName>
    <definedName name="_bdm.ToolkitBookmark.1_24_2004_8_24_02_PM.edm" localSheetId="18" hidden="1">#REF!</definedName>
    <definedName name="_bdm.ToolkitBookmark.1_24_2004_8_24_02_PM.edm" hidden="1">#REF!</definedName>
    <definedName name="_bdm.ToolkitBookmark.1_24_2004_8_54_41_PM.edm" localSheetId="1" hidden="1">#REF!</definedName>
    <definedName name="_bdm.ToolkitBookmark.1_24_2004_8_54_41_PM.edm" localSheetId="18" hidden="1">#REF!</definedName>
    <definedName name="_bdm.ToolkitBookmark.1_24_2004_8_54_41_PM.edm" hidden="1">#REF!</definedName>
    <definedName name="_bdm.ToolkitBookmark.1_25_2004_9_47_15_PM.edm" localSheetId="1" hidden="1">#REF!</definedName>
    <definedName name="_bdm.ToolkitBookmark.1_25_2004_9_47_15_PM.edm" localSheetId="18" hidden="1">#REF!</definedName>
    <definedName name="_bdm.ToolkitBookmark.1_25_2004_9_47_15_PM.edm" hidden="1">#REF!</definedName>
    <definedName name="_bdm.ToolkitBookmark.1_25_2004_9_47_23_PM.edm" localSheetId="1" hidden="1">#REF!</definedName>
    <definedName name="_bdm.ToolkitBookmark.1_25_2004_9_47_23_PM.edm" localSheetId="18" hidden="1">#REF!</definedName>
    <definedName name="_bdm.ToolkitBookmark.1_25_2004_9_47_23_PM.edm" hidden="1">#REF!</definedName>
    <definedName name="_bdm.ToolkitBookmark.1_25_2004_9_48_01_PM.edm" localSheetId="2" hidden="1">#REF!</definedName>
    <definedName name="_bdm.ToolkitBookmark.1_25_2004_9_48_01_PM.edm" localSheetId="1" hidden="1">#REF!</definedName>
    <definedName name="_bdm.ToolkitBookmark.1_25_2004_9_48_01_PM.edm" localSheetId="19" hidden="1">#REF!</definedName>
    <definedName name="_bdm.ToolkitBookmark.1_25_2004_9_48_01_PM.edm" localSheetId="18" hidden="1">#REF!</definedName>
    <definedName name="_bdm.ToolkitBookmark.1_25_2004_9_48_01_PM.edm" hidden="1">#REF!</definedName>
    <definedName name="_BFR2">#REF!</definedName>
    <definedName name="_BFR3">#REF!</definedName>
    <definedName name="_BFR4">#REF!</definedName>
    <definedName name="_BFR5">#REF!</definedName>
    <definedName name="_bg2" localSheetId="4" hidden="1">{#N/A,#N/A,TRUE,"Summary - 1";#N/A,#N/A,TRUE,"Summary - 2";#N/A,#N/A,TRUE,"Group Analysis";#N/A,#N/A,TRUE,"FM Analysis";#N/A,#N/A,TRUE,"T&amp;M-Onsite";#N/A,#N/A,TRUE,"FP-Onsite";#N/A,#N/A,TRUE,"NB-Onsite";#N/A,#N/A,TRUE,"T&amp;M-Offshore";#N/A,#N/A,TRUE,"FP-Offshore";#N/A,#N/A,TRUE,"Appendix-A";#N/A,#N/A,TRUE,"Appendix-B"}</definedName>
    <definedName name="_bg2" localSheetId="11" hidden="1">{#N/A,#N/A,TRUE,"Summary - 1";#N/A,#N/A,TRUE,"Summary - 2";#N/A,#N/A,TRUE,"Group Analysis";#N/A,#N/A,TRUE,"FM Analysis";#N/A,#N/A,TRUE,"T&amp;M-Onsite";#N/A,#N/A,TRUE,"FP-Onsite";#N/A,#N/A,TRUE,"NB-Onsite";#N/A,#N/A,TRUE,"T&amp;M-Offshore";#N/A,#N/A,TRUE,"FP-Offshore";#N/A,#N/A,TRUE,"Appendix-A";#N/A,#N/A,TRUE,"Appendix-B"}</definedName>
    <definedName name="_bg2" hidden="1">{#N/A,#N/A,TRUE,"Summary - 1";#N/A,#N/A,TRUE,"Summary - 2";#N/A,#N/A,TRUE,"Group Analysis";#N/A,#N/A,TRUE,"FM Analysis";#N/A,#N/A,TRUE,"T&amp;M-Onsite";#N/A,#N/A,TRUE,"FP-Onsite";#N/A,#N/A,TRUE,"NB-Onsite";#N/A,#N/A,TRUE,"T&amp;M-Offshore";#N/A,#N/A,TRUE,"FP-Offshore";#N/A,#N/A,TRUE,"Appendix-A";#N/A,#N/A,TRUE,"Appendix-B"}</definedName>
    <definedName name="_bg3" localSheetId="4" hidden="1">{#N/A,#N/A,TRUE,"Summary - 1";#N/A,#N/A,TRUE,"Summary - 2";#N/A,#N/A,TRUE,"Group Analysis";#N/A,#N/A,TRUE,"FM Analysis";#N/A,#N/A,TRUE,"T&amp;M-Onsite";#N/A,#N/A,TRUE,"FP-Onsite";#N/A,#N/A,TRUE,"NB-Onsite";#N/A,#N/A,TRUE,"T&amp;M-Offshore";#N/A,#N/A,TRUE,"FP-Offshore";#N/A,#N/A,TRUE,"Appendix-A";#N/A,#N/A,TRUE,"Appendix-B"}</definedName>
    <definedName name="_bg3" localSheetId="11" hidden="1">{#N/A,#N/A,TRUE,"Summary - 1";#N/A,#N/A,TRUE,"Summary - 2";#N/A,#N/A,TRUE,"Group Analysis";#N/A,#N/A,TRUE,"FM Analysis";#N/A,#N/A,TRUE,"T&amp;M-Onsite";#N/A,#N/A,TRUE,"FP-Onsite";#N/A,#N/A,TRUE,"NB-Onsite";#N/A,#N/A,TRUE,"T&amp;M-Offshore";#N/A,#N/A,TRUE,"FP-Offshore";#N/A,#N/A,TRUE,"Appendix-A";#N/A,#N/A,TRUE,"Appendix-B"}</definedName>
    <definedName name="_bg3" hidden="1">{#N/A,#N/A,TRUE,"Summary - 1";#N/A,#N/A,TRUE,"Summary - 2";#N/A,#N/A,TRUE,"Group Analysis";#N/A,#N/A,TRUE,"FM Analysis";#N/A,#N/A,TRUE,"T&amp;M-Onsite";#N/A,#N/A,TRUE,"FP-Onsite";#N/A,#N/A,TRUE,"NB-Onsite";#N/A,#N/A,TRUE,"T&amp;M-Offshore";#N/A,#N/A,TRUE,"FP-Offshore";#N/A,#N/A,TRUE,"Appendix-A";#N/A,#N/A,TRUE,"Appendix-B"}</definedName>
    <definedName name="_BOX1">#REF!</definedName>
    <definedName name="_BOX10">#REF!</definedName>
    <definedName name="_BOX11">#REF!</definedName>
    <definedName name="_BOX12">#REF!</definedName>
    <definedName name="_BOX13">#REF!</definedName>
    <definedName name="_BOX14">#REF!</definedName>
    <definedName name="_BOX15">#REF!</definedName>
    <definedName name="_BOX16">#REF!</definedName>
    <definedName name="_BOX17">#REF!</definedName>
    <definedName name="_BOX18">#REF!</definedName>
    <definedName name="_BOX19">#REF!</definedName>
    <definedName name="_BOX2">#REF!</definedName>
    <definedName name="_BOX20">#REF!</definedName>
    <definedName name="_BOX3">#REF!</definedName>
    <definedName name="_BOX4">#REF!</definedName>
    <definedName name="_BOX5">#REF!</definedName>
    <definedName name="_BOX6">#REF!</definedName>
    <definedName name="_BOX7">#REF!</definedName>
    <definedName name="_BOX8">#REF!</definedName>
    <definedName name="_BOX9">#REF!</definedName>
    <definedName name="_BQ4.1" hidden="1">#REF!</definedName>
    <definedName name="_BQ4.1_1" hidden="1">#REF!</definedName>
    <definedName name="_BQ4.2" hidden="1">#REF!</definedName>
    <definedName name="_BQ4.3" hidden="1">#REF!</definedName>
    <definedName name="_brn1" localSheetId="11" hidden="1">{#N/A,#N/A,TRUE,"Quality KPIs"}</definedName>
    <definedName name="_brn1" hidden="1">{#N/A,#N/A,TRUE,"Quality KPIs"}</definedName>
    <definedName name="_BS2" hidden="1">#REF!</definedName>
    <definedName name="_Bud08" localSheetId="11" hidden="1">{#N/A,#N/A,FALSE,"Summary";#N/A,#N/A,FALSE,"7oz";#N/A,#N/A,FALSE,"16oz"}</definedName>
    <definedName name="_Bud08" hidden="1">{#N/A,#N/A,FALSE,"Summary";#N/A,#N/A,FALSE,"7oz";#N/A,#N/A,FALSE,"16oz"}</definedName>
    <definedName name="_BUDGET" hidden="1">#REF!</definedName>
    <definedName name="_Budget_for_Measure" hidden="1">#REF!</definedName>
    <definedName name="_bus2" localSheetId="11" hidden="1">{#N/A,#N/A,FALSE,"Hoja10";#N/A,#N/A,FALSE,"Hoja9";#N/A,#N/A,FALSE,"Hoja8";#N/A,#N/A,FALSE,"Hoja7";#N/A,#N/A,FALSE,"Hoja6";#N/A,#N/A,FALSE,"Hoja5";#N/A,#N/A,FALSE,"Hoja4";#N/A,#N/A,FALSE,"Hoja2";#N/A,#N/A,FALSE,"Hoja3";#N/A,#N/A,FALSE,"HOJA1";#N/A,#N/A,FALSE,"CashFlow";#N/A,#N/A,FALSE,"FinStmts"}</definedName>
    <definedName name="_bus2" hidden="1">{#N/A,#N/A,FALSE,"Hoja10";#N/A,#N/A,FALSE,"Hoja9";#N/A,#N/A,FALSE,"Hoja8";#N/A,#N/A,FALSE,"Hoja7";#N/A,#N/A,FALSE,"Hoja6";#N/A,#N/A,FALSE,"Hoja5";#N/A,#N/A,FALSE,"Hoja4";#N/A,#N/A,FALSE,"Hoja2";#N/A,#N/A,FALSE,"Hoja3";#N/A,#N/A,FALSE,"HOJA1";#N/A,#N/A,FALSE,"CashFlow";#N/A,#N/A,FALSE,"FinStmts"}</definedName>
    <definedName name="_bus2_1" localSheetId="11" hidden="1">{#N/A,#N/A,FALSE,"Hoja10";#N/A,#N/A,FALSE,"Hoja9";#N/A,#N/A,FALSE,"Hoja8";#N/A,#N/A,FALSE,"Hoja7";#N/A,#N/A,FALSE,"Hoja6";#N/A,#N/A,FALSE,"Hoja5";#N/A,#N/A,FALSE,"Hoja4";#N/A,#N/A,FALSE,"Hoja2";#N/A,#N/A,FALSE,"Hoja3";#N/A,#N/A,FALSE,"HOJA1";#N/A,#N/A,FALSE,"CashFlow";#N/A,#N/A,FALSE,"FinStmts"}</definedName>
    <definedName name="_bus2_1" hidden="1">{#N/A,#N/A,FALSE,"Hoja10";#N/A,#N/A,FALSE,"Hoja9";#N/A,#N/A,FALSE,"Hoja8";#N/A,#N/A,FALSE,"Hoja7";#N/A,#N/A,FALSE,"Hoja6";#N/A,#N/A,FALSE,"Hoja5";#N/A,#N/A,FALSE,"Hoja4";#N/A,#N/A,FALSE,"Hoja2";#N/A,#N/A,FALSE,"Hoja3";#N/A,#N/A,FALSE,"HOJA1";#N/A,#N/A,FALSE,"CashFlow";#N/A,#N/A,FALSE,"FinStmts"}</definedName>
    <definedName name="_c" localSheetId="4" hidden="1">{"Fiesta Facer Page",#N/A,FALSE,"Q_C_S";"Fiesta Main Page",#N/A,FALSE,"V_L";"Fiesta 95BP Struct",#N/A,FALSE,"StructBP";"Fiesta Post 95BP Struct",#N/A,FALSE,"AdjStructBP"}</definedName>
    <definedName name="_c" localSheetId="11"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c_1" localSheetId="4" hidden="1">{"Fiesta Facer Page",#N/A,FALSE,"Q_C_S";"Fiesta Main Page",#N/A,FALSE,"V_L";"Fiesta 95BP Struct",#N/A,FALSE,"StructBP";"Fiesta Post 95BP Struct",#N/A,FALSE,"AdjStructBP"}</definedName>
    <definedName name="_c_1" localSheetId="11" hidden="1">{"Fiesta Facer Page",#N/A,FALSE,"Q_C_S";"Fiesta Main Page",#N/A,FALSE,"V_L";"Fiesta 95BP Struct",#N/A,FALSE,"StructBP";"Fiesta Post 95BP Struct",#N/A,FALSE,"AdjStructBP"}</definedName>
    <definedName name="_c_1" hidden="1">{"Fiesta Facer Page",#N/A,FALSE,"Q_C_S";"Fiesta Main Page",#N/A,FALSE,"V_L";"Fiesta 95BP Struct",#N/A,FALSE,"StructBP";"Fiesta Post 95BP Struct",#N/A,FALSE,"AdjStructBP"}</definedName>
    <definedName name="_c_1_1_1_1_1_1" localSheetId="15" hidden="1">{"Fiesta Facer Page",#N/A,FALSE,"Q_C_S";"Fiesta Main Page",#N/A,FALSE,"V_L";"Fiesta 95BP Struct",#N/A,FALSE,"StructBP";"Fiesta Post 95BP Struct",#N/A,FALSE,"AdjStructBP"}</definedName>
    <definedName name="_c_1_1_1_1_1_1" localSheetId="11" hidden="1">{"Fiesta Facer Page",#N/A,FALSE,"Q_C_S";"Fiesta Main Page",#N/A,FALSE,"V_L";"Fiesta 95BP Struct",#N/A,FALSE,"StructBP";"Fiesta Post 95BP Struct",#N/A,FALSE,"AdjStructBP"}</definedName>
    <definedName name="_c_1_1_1_1_1_1" hidden="1">{"Fiesta Facer Page",#N/A,FALSE,"Q_C_S";"Fiesta Main Page",#N/A,FALSE,"V_L";"Fiesta 95BP Struct",#N/A,FALSE,"StructBP";"Fiesta Post 95BP Struct",#N/A,FALSE,"AdjStructBP"}</definedName>
    <definedName name="_c_1_1_1_1_2" localSheetId="15" hidden="1">{"Fiesta Facer Page",#N/A,FALSE,"Q_C_S";"Fiesta Main Page",#N/A,FALSE,"V_L";"Fiesta 95BP Struct",#N/A,FALSE,"StructBP";"Fiesta Post 95BP Struct",#N/A,FALSE,"AdjStructBP"}</definedName>
    <definedName name="_c_1_1_1_1_2" localSheetId="11" hidden="1">{"Fiesta Facer Page",#N/A,FALSE,"Q_C_S";"Fiesta Main Page",#N/A,FALSE,"V_L";"Fiesta 95BP Struct",#N/A,FALSE,"StructBP";"Fiesta Post 95BP Struct",#N/A,FALSE,"AdjStructBP"}</definedName>
    <definedName name="_c_1_1_1_1_2" hidden="1">{"Fiesta Facer Page",#N/A,FALSE,"Q_C_S";"Fiesta Main Page",#N/A,FALSE,"V_L";"Fiesta 95BP Struct",#N/A,FALSE,"StructBP";"Fiesta Post 95BP Struct",#N/A,FALSE,"AdjStructBP"}</definedName>
    <definedName name="_c_1_1_1_2_1" localSheetId="15" hidden="1">{"Fiesta Facer Page",#N/A,FALSE,"Q_C_S";"Fiesta Main Page",#N/A,FALSE,"V_L";"Fiesta 95BP Struct",#N/A,FALSE,"StructBP";"Fiesta Post 95BP Struct",#N/A,FALSE,"AdjStructBP"}</definedName>
    <definedName name="_c_1_1_1_2_1" localSheetId="11" hidden="1">{"Fiesta Facer Page",#N/A,FALSE,"Q_C_S";"Fiesta Main Page",#N/A,FALSE,"V_L";"Fiesta 95BP Struct",#N/A,FALSE,"StructBP";"Fiesta Post 95BP Struct",#N/A,FALSE,"AdjStructBP"}</definedName>
    <definedName name="_c_1_1_1_2_1" hidden="1">{"Fiesta Facer Page",#N/A,FALSE,"Q_C_S";"Fiesta Main Page",#N/A,FALSE,"V_L";"Fiesta 95BP Struct",#N/A,FALSE,"StructBP";"Fiesta Post 95BP Struct",#N/A,FALSE,"AdjStructBP"}</definedName>
    <definedName name="_c_1_1_1_3" localSheetId="15" hidden="1">{"Fiesta Facer Page",#N/A,FALSE,"Q_C_S";"Fiesta Main Page",#N/A,FALSE,"V_L";"Fiesta 95BP Struct",#N/A,FALSE,"StructBP";"Fiesta Post 95BP Struct",#N/A,FALSE,"AdjStructBP"}</definedName>
    <definedName name="_c_1_1_1_3" localSheetId="11" hidden="1">{"Fiesta Facer Page",#N/A,FALSE,"Q_C_S";"Fiesta Main Page",#N/A,FALSE,"V_L";"Fiesta 95BP Struct",#N/A,FALSE,"StructBP";"Fiesta Post 95BP Struct",#N/A,FALSE,"AdjStructBP"}</definedName>
    <definedName name="_c_1_1_1_3" hidden="1">{"Fiesta Facer Page",#N/A,FALSE,"Q_C_S";"Fiesta Main Page",#N/A,FALSE,"V_L";"Fiesta 95BP Struct",#N/A,FALSE,"StructBP";"Fiesta Post 95BP Struct",#N/A,FALSE,"AdjStructBP"}</definedName>
    <definedName name="_c_1_1_2_1_1" localSheetId="15" hidden="1">{"Fiesta Facer Page",#N/A,FALSE,"Q_C_S";"Fiesta Main Page",#N/A,FALSE,"V_L";"Fiesta 95BP Struct",#N/A,FALSE,"StructBP";"Fiesta Post 95BP Struct",#N/A,FALSE,"AdjStructBP"}</definedName>
    <definedName name="_c_1_1_2_1_1" localSheetId="11" hidden="1">{"Fiesta Facer Page",#N/A,FALSE,"Q_C_S";"Fiesta Main Page",#N/A,FALSE,"V_L";"Fiesta 95BP Struct",#N/A,FALSE,"StructBP";"Fiesta Post 95BP Struct",#N/A,FALSE,"AdjStructBP"}</definedName>
    <definedName name="_c_1_1_2_1_1" hidden="1">{"Fiesta Facer Page",#N/A,FALSE,"Q_C_S";"Fiesta Main Page",#N/A,FALSE,"V_L";"Fiesta 95BP Struct",#N/A,FALSE,"StructBP";"Fiesta Post 95BP Struct",#N/A,FALSE,"AdjStructBP"}</definedName>
    <definedName name="_c_1_1_2_2" localSheetId="15" hidden="1">{"Fiesta Facer Page",#N/A,FALSE,"Q_C_S";"Fiesta Main Page",#N/A,FALSE,"V_L";"Fiesta 95BP Struct",#N/A,FALSE,"StructBP";"Fiesta Post 95BP Struct",#N/A,FALSE,"AdjStructBP"}</definedName>
    <definedName name="_c_1_1_2_2" localSheetId="11" hidden="1">{"Fiesta Facer Page",#N/A,FALSE,"Q_C_S";"Fiesta Main Page",#N/A,FALSE,"V_L";"Fiesta 95BP Struct",#N/A,FALSE,"StructBP";"Fiesta Post 95BP Struct",#N/A,FALSE,"AdjStructBP"}</definedName>
    <definedName name="_c_1_1_2_2" hidden="1">{"Fiesta Facer Page",#N/A,FALSE,"Q_C_S";"Fiesta Main Page",#N/A,FALSE,"V_L";"Fiesta 95BP Struct",#N/A,FALSE,"StructBP";"Fiesta Post 95BP Struct",#N/A,FALSE,"AdjStructBP"}</definedName>
    <definedName name="_c_1_1_3_1" localSheetId="15" hidden="1">{"Fiesta Facer Page",#N/A,FALSE,"Q_C_S";"Fiesta Main Page",#N/A,FALSE,"V_L";"Fiesta 95BP Struct",#N/A,FALSE,"StructBP";"Fiesta Post 95BP Struct",#N/A,FALSE,"AdjStructBP"}</definedName>
    <definedName name="_c_1_1_3_1" localSheetId="11" hidden="1">{"Fiesta Facer Page",#N/A,FALSE,"Q_C_S";"Fiesta Main Page",#N/A,FALSE,"V_L";"Fiesta 95BP Struct",#N/A,FALSE,"StructBP";"Fiesta Post 95BP Struct",#N/A,FALSE,"AdjStructBP"}</definedName>
    <definedName name="_c_1_1_3_1" hidden="1">{"Fiesta Facer Page",#N/A,FALSE,"Q_C_S";"Fiesta Main Page",#N/A,FALSE,"V_L";"Fiesta 95BP Struct",#N/A,FALSE,"StructBP";"Fiesta Post 95BP Struct",#N/A,FALSE,"AdjStructBP"}</definedName>
    <definedName name="_c_1_1_4" localSheetId="15" hidden="1">{"Fiesta Facer Page",#N/A,FALSE,"Q_C_S";"Fiesta Main Page",#N/A,FALSE,"V_L";"Fiesta 95BP Struct",#N/A,FALSE,"StructBP";"Fiesta Post 95BP Struct",#N/A,FALSE,"AdjStructBP"}</definedName>
    <definedName name="_c_1_1_4" localSheetId="11" hidden="1">{"Fiesta Facer Page",#N/A,FALSE,"Q_C_S";"Fiesta Main Page",#N/A,FALSE,"V_L";"Fiesta 95BP Struct",#N/A,FALSE,"StructBP";"Fiesta Post 95BP Struct",#N/A,FALSE,"AdjStructBP"}</definedName>
    <definedName name="_c_1_1_4" hidden="1">{"Fiesta Facer Page",#N/A,FALSE,"Q_C_S";"Fiesta Main Page",#N/A,FALSE,"V_L";"Fiesta 95BP Struct",#N/A,FALSE,"StructBP";"Fiesta Post 95BP Struct",#N/A,FALSE,"AdjStructBP"}</definedName>
    <definedName name="_c_1_2_1_1" localSheetId="15" hidden="1">{"Fiesta Facer Page",#N/A,FALSE,"Q_C_S";"Fiesta Main Page",#N/A,FALSE,"V_L";"Fiesta 95BP Struct",#N/A,FALSE,"StructBP";"Fiesta Post 95BP Struct",#N/A,FALSE,"AdjStructBP"}</definedName>
    <definedName name="_c_1_2_1_1" localSheetId="11" hidden="1">{"Fiesta Facer Page",#N/A,FALSE,"Q_C_S";"Fiesta Main Page",#N/A,FALSE,"V_L";"Fiesta 95BP Struct",#N/A,FALSE,"StructBP";"Fiesta Post 95BP Struct",#N/A,FALSE,"AdjStructBP"}</definedName>
    <definedName name="_c_1_2_1_1" hidden="1">{"Fiesta Facer Page",#N/A,FALSE,"Q_C_S";"Fiesta Main Page",#N/A,FALSE,"V_L";"Fiesta 95BP Struct",#N/A,FALSE,"StructBP";"Fiesta Post 95BP Struct",#N/A,FALSE,"AdjStructBP"}</definedName>
    <definedName name="_c_1_2_2" localSheetId="15" hidden="1">{"Fiesta Facer Page",#N/A,FALSE,"Q_C_S";"Fiesta Main Page",#N/A,FALSE,"V_L";"Fiesta 95BP Struct",#N/A,FALSE,"StructBP";"Fiesta Post 95BP Struct",#N/A,FALSE,"AdjStructBP"}</definedName>
    <definedName name="_c_1_2_2" localSheetId="11" hidden="1">{"Fiesta Facer Page",#N/A,FALSE,"Q_C_S";"Fiesta Main Page",#N/A,FALSE,"V_L";"Fiesta 95BP Struct",#N/A,FALSE,"StructBP";"Fiesta Post 95BP Struct",#N/A,FALSE,"AdjStructBP"}</definedName>
    <definedName name="_c_1_2_2" hidden="1">{"Fiesta Facer Page",#N/A,FALSE,"Q_C_S";"Fiesta Main Page",#N/A,FALSE,"V_L";"Fiesta 95BP Struct",#N/A,FALSE,"StructBP";"Fiesta Post 95BP Struct",#N/A,FALSE,"AdjStructBP"}</definedName>
    <definedName name="_c_1_3_1" localSheetId="15" hidden="1">{"Fiesta Facer Page",#N/A,FALSE,"Q_C_S";"Fiesta Main Page",#N/A,FALSE,"V_L";"Fiesta 95BP Struct",#N/A,FALSE,"StructBP";"Fiesta Post 95BP Struct",#N/A,FALSE,"AdjStructBP"}</definedName>
    <definedName name="_c_1_3_1" localSheetId="11" hidden="1">{"Fiesta Facer Page",#N/A,FALSE,"Q_C_S";"Fiesta Main Page",#N/A,FALSE,"V_L";"Fiesta 95BP Struct",#N/A,FALSE,"StructBP";"Fiesta Post 95BP Struct",#N/A,FALSE,"AdjStructBP"}</definedName>
    <definedName name="_c_1_3_1" hidden="1">{"Fiesta Facer Page",#N/A,FALSE,"Q_C_S";"Fiesta Main Page",#N/A,FALSE,"V_L";"Fiesta 95BP Struct",#N/A,FALSE,"StructBP";"Fiesta Post 95BP Struct",#N/A,FALSE,"AdjStructBP"}</definedName>
    <definedName name="_c_1_4" localSheetId="15" hidden="1">{"Fiesta Facer Page",#N/A,FALSE,"Q_C_S";"Fiesta Main Page",#N/A,FALSE,"V_L";"Fiesta 95BP Struct",#N/A,FALSE,"StructBP";"Fiesta Post 95BP Struct",#N/A,FALSE,"AdjStructBP"}</definedName>
    <definedName name="_c_1_4" localSheetId="11" hidden="1">{"Fiesta Facer Page",#N/A,FALSE,"Q_C_S";"Fiesta Main Page",#N/A,FALSE,"V_L";"Fiesta 95BP Struct",#N/A,FALSE,"StructBP";"Fiesta Post 95BP Struct",#N/A,FALSE,"AdjStructBP"}</definedName>
    <definedName name="_c_1_4" hidden="1">{"Fiesta Facer Page",#N/A,FALSE,"Q_C_S";"Fiesta Main Page",#N/A,FALSE,"V_L";"Fiesta 95BP Struct",#N/A,FALSE,"StructBP";"Fiesta Post 95BP Struct",#N/A,FALSE,"AdjStructBP"}</definedName>
    <definedName name="_c_2_1_1_1_1" localSheetId="15" hidden="1">{"Fiesta Facer Page",#N/A,FALSE,"Q_C_S";"Fiesta Main Page",#N/A,FALSE,"V_L";"Fiesta 95BP Struct",#N/A,FALSE,"StructBP";"Fiesta Post 95BP Struct",#N/A,FALSE,"AdjStructBP"}</definedName>
    <definedName name="_c_2_1_1_1_1" localSheetId="11" hidden="1">{"Fiesta Facer Page",#N/A,FALSE,"Q_C_S";"Fiesta Main Page",#N/A,FALSE,"V_L";"Fiesta 95BP Struct",#N/A,FALSE,"StructBP";"Fiesta Post 95BP Struct",#N/A,FALSE,"AdjStructBP"}</definedName>
    <definedName name="_c_2_1_1_1_1" hidden="1">{"Fiesta Facer Page",#N/A,FALSE,"Q_C_S";"Fiesta Main Page",#N/A,FALSE,"V_L";"Fiesta 95BP Struct",#N/A,FALSE,"StructBP";"Fiesta Post 95BP Struct",#N/A,FALSE,"AdjStructBP"}</definedName>
    <definedName name="_c_2_1_1_2" localSheetId="15" hidden="1">{"Fiesta Facer Page",#N/A,FALSE,"Q_C_S";"Fiesta Main Page",#N/A,FALSE,"V_L";"Fiesta 95BP Struct",#N/A,FALSE,"StructBP";"Fiesta Post 95BP Struct",#N/A,FALSE,"AdjStructBP"}</definedName>
    <definedName name="_c_2_1_1_2" localSheetId="11" hidden="1">{"Fiesta Facer Page",#N/A,FALSE,"Q_C_S";"Fiesta Main Page",#N/A,FALSE,"V_L";"Fiesta 95BP Struct",#N/A,FALSE,"StructBP";"Fiesta Post 95BP Struct",#N/A,FALSE,"AdjStructBP"}</definedName>
    <definedName name="_c_2_1_1_2" hidden="1">{"Fiesta Facer Page",#N/A,FALSE,"Q_C_S";"Fiesta Main Page",#N/A,FALSE,"V_L";"Fiesta 95BP Struct",#N/A,FALSE,"StructBP";"Fiesta Post 95BP Struct",#N/A,FALSE,"AdjStructBP"}</definedName>
    <definedName name="_c_2_1_2_1" localSheetId="15" hidden="1">{"Fiesta Facer Page",#N/A,FALSE,"Q_C_S";"Fiesta Main Page",#N/A,FALSE,"V_L";"Fiesta 95BP Struct",#N/A,FALSE,"StructBP";"Fiesta Post 95BP Struct",#N/A,FALSE,"AdjStructBP"}</definedName>
    <definedName name="_c_2_1_2_1" localSheetId="11" hidden="1">{"Fiesta Facer Page",#N/A,FALSE,"Q_C_S";"Fiesta Main Page",#N/A,FALSE,"V_L";"Fiesta 95BP Struct",#N/A,FALSE,"StructBP";"Fiesta Post 95BP Struct",#N/A,FALSE,"AdjStructBP"}</definedName>
    <definedName name="_c_2_1_2_1" hidden="1">{"Fiesta Facer Page",#N/A,FALSE,"Q_C_S";"Fiesta Main Page",#N/A,FALSE,"V_L";"Fiesta 95BP Struct",#N/A,FALSE,"StructBP";"Fiesta Post 95BP Struct",#N/A,FALSE,"AdjStructBP"}</definedName>
    <definedName name="_c_2_1_3" localSheetId="15" hidden="1">{"Fiesta Facer Page",#N/A,FALSE,"Q_C_S";"Fiesta Main Page",#N/A,FALSE,"V_L";"Fiesta 95BP Struct",#N/A,FALSE,"StructBP";"Fiesta Post 95BP Struct",#N/A,FALSE,"AdjStructBP"}</definedName>
    <definedName name="_c_2_1_3" localSheetId="11" hidden="1">{"Fiesta Facer Page",#N/A,FALSE,"Q_C_S";"Fiesta Main Page",#N/A,FALSE,"V_L";"Fiesta 95BP Struct",#N/A,FALSE,"StructBP";"Fiesta Post 95BP Struct",#N/A,FALSE,"AdjStructBP"}</definedName>
    <definedName name="_c_2_1_3" hidden="1">{"Fiesta Facer Page",#N/A,FALSE,"Q_C_S";"Fiesta Main Page",#N/A,FALSE,"V_L";"Fiesta 95BP Struct",#N/A,FALSE,"StructBP";"Fiesta Post 95BP Struct",#N/A,FALSE,"AdjStructBP"}</definedName>
    <definedName name="_c_2_2_1_1" localSheetId="15" hidden="1">{"Fiesta Facer Page",#N/A,FALSE,"Q_C_S";"Fiesta Main Page",#N/A,FALSE,"V_L";"Fiesta 95BP Struct",#N/A,FALSE,"StructBP";"Fiesta Post 95BP Struct",#N/A,FALSE,"AdjStructBP"}</definedName>
    <definedName name="_c_2_2_1_1" localSheetId="11" hidden="1">{"Fiesta Facer Page",#N/A,FALSE,"Q_C_S";"Fiesta Main Page",#N/A,FALSE,"V_L";"Fiesta 95BP Struct",#N/A,FALSE,"StructBP";"Fiesta Post 95BP Struct",#N/A,FALSE,"AdjStructBP"}</definedName>
    <definedName name="_c_2_2_1_1" hidden="1">{"Fiesta Facer Page",#N/A,FALSE,"Q_C_S";"Fiesta Main Page",#N/A,FALSE,"V_L";"Fiesta 95BP Struct",#N/A,FALSE,"StructBP";"Fiesta Post 95BP Struct",#N/A,FALSE,"AdjStructBP"}</definedName>
    <definedName name="_c_2_2_2" localSheetId="15" hidden="1">{"Fiesta Facer Page",#N/A,FALSE,"Q_C_S";"Fiesta Main Page",#N/A,FALSE,"V_L";"Fiesta 95BP Struct",#N/A,FALSE,"StructBP";"Fiesta Post 95BP Struct",#N/A,FALSE,"AdjStructBP"}</definedName>
    <definedName name="_c_2_2_2" localSheetId="11" hidden="1">{"Fiesta Facer Page",#N/A,FALSE,"Q_C_S";"Fiesta Main Page",#N/A,FALSE,"V_L";"Fiesta 95BP Struct",#N/A,FALSE,"StructBP";"Fiesta Post 95BP Struct",#N/A,FALSE,"AdjStructBP"}</definedName>
    <definedName name="_c_2_2_2" hidden="1">{"Fiesta Facer Page",#N/A,FALSE,"Q_C_S";"Fiesta Main Page",#N/A,FALSE,"V_L";"Fiesta 95BP Struct",#N/A,FALSE,"StructBP";"Fiesta Post 95BP Struct",#N/A,FALSE,"AdjStructBP"}</definedName>
    <definedName name="_c_2_3_1" localSheetId="15" hidden="1">{"Fiesta Facer Page",#N/A,FALSE,"Q_C_S";"Fiesta Main Page",#N/A,FALSE,"V_L";"Fiesta 95BP Struct",#N/A,FALSE,"StructBP";"Fiesta Post 95BP Struct",#N/A,FALSE,"AdjStructBP"}</definedName>
    <definedName name="_c_2_3_1" localSheetId="11" hidden="1">{"Fiesta Facer Page",#N/A,FALSE,"Q_C_S";"Fiesta Main Page",#N/A,FALSE,"V_L";"Fiesta 95BP Struct",#N/A,FALSE,"StructBP";"Fiesta Post 95BP Struct",#N/A,FALSE,"AdjStructBP"}</definedName>
    <definedName name="_c_2_3_1" hidden="1">{"Fiesta Facer Page",#N/A,FALSE,"Q_C_S";"Fiesta Main Page",#N/A,FALSE,"V_L";"Fiesta 95BP Struct",#N/A,FALSE,"StructBP";"Fiesta Post 95BP Struct",#N/A,FALSE,"AdjStructBP"}</definedName>
    <definedName name="_c_2_4" localSheetId="15" hidden="1">{"Fiesta Facer Page",#N/A,FALSE,"Q_C_S";"Fiesta Main Page",#N/A,FALSE,"V_L";"Fiesta 95BP Struct",#N/A,FALSE,"StructBP";"Fiesta Post 95BP Struct",#N/A,FALSE,"AdjStructBP"}</definedName>
    <definedName name="_c_2_4" localSheetId="11" hidden="1">{"Fiesta Facer Page",#N/A,FALSE,"Q_C_S";"Fiesta Main Page",#N/A,FALSE,"V_L";"Fiesta 95BP Struct",#N/A,FALSE,"StructBP";"Fiesta Post 95BP Struct",#N/A,FALSE,"AdjStructBP"}</definedName>
    <definedName name="_c_2_4" hidden="1">{"Fiesta Facer Page",#N/A,FALSE,"Q_C_S";"Fiesta Main Page",#N/A,FALSE,"V_L";"Fiesta 95BP Struct",#N/A,FALSE,"StructBP";"Fiesta Post 95BP Struct",#N/A,FALSE,"AdjStructBP"}</definedName>
    <definedName name="_c_3_1_1" localSheetId="15" hidden="1">{"Fiesta Facer Page",#N/A,FALSE,"Q_C_S";"Fiesta Main Page",#N/A,FALSE,"V_L";"Fiesta 95BP Struct",#N/A,FALSE,"StructBP";"Fiesta Post 95BP Struct",#N/A,FALSE,"AdjStructBP"}</definedName>
    <definedName name="_c_3_1_1" localSheetId="11" hidden="1">{"Fiesta Facer Page",#N/A,FALSE,"Q_C_S";"Fiesta Main Page",#N/A,FALSE,"V_L";"Fiesta 95BP Struct",#N/A,FALSE,"StructBP";"Fiesta Post 95BP Struct",#N/A,FALSE,"AdjStructBP"}</definedName>
    <definedName name="_c_3_1_1" hidden="1">{"Fiesta Facer Page",#N/A,FALSE,"Q_C_S";"Fiesta Main Page",#N/A,FALSE,"V_L";"Fiesta 95BP Struct",#N/A,FALSE,"StructBP";"Fiesta Post 95BP Struct",#N/A,FALSE,"AdjStructBP"}</definedName>
    <definedName name="_c_3_2" localSheetId="15" hidden="1">{"Fiesta Facer Page",#N/A,FALSE,"Q_C_S";"Fiesta Main Page",#N/A,FALSE,"V_L";"Fiesta 95BP Struct",#N/A,FALSE,"StructBP";"Fiesta Post 95BP Struct",#N/A,FALSE,"AdjStructBP"}</definedName>
    <definedName name="_c_3_2" localSheetId="11" hidden="1">{"Fiesta Facer Page",#N/A,FALSE,"Q_C_S";"Fiesta Main Page",#N/A,FALSE,"V_L";"Fiesta 95BP Struct",#N/A,FALSE,"StructBP";"Fiesta Post 95BP Struct",#N/A,FALSE,"AdjStructBP"}</definedName>
    <definedName name="_c_3_2" hidden="1">{"Fiesta Facer Page",#N/A,FALSE,"Q_C_S";"Fiesta Main Page",#N/A,FALSE,"V_L";"Fiesta 95BP Struct",#N/A,FALSE,"StructBP";"Fiesta Post 95BP Struct",#N/A,FALSE,"AdjStructBP"}</definedName>
    <definedName name="_c_4_1" localSheetId="15" hidden="1">{"Fiesta Facer Page",#N/A,FALSE,"Q_C_S";"Fiesta Main Page",#N/A,FALSE,"V_L";"Fiesta 95BP Struct",#N/A,FALSE,"StructBP";"Fiesta Post 95BP Struct",#N/A,FALSE,"AdjStructBP"}</definedName>
    <definedName name="_c_4_1" localSheetId="11" hidden="1">{"Fiesta Facer Page",#N/A,FALSE,"Q_C_S";"Fiesta Main Page",#N/A,FALSE,"V_L";"Fiesta 95BP Struct",#N/A,FALSE,"StructBP";"Fiesta Post 95BP Struct",#N/A,FALSE,"AdjStructBP"}</definedName>
    <definedName name="_c_4_1" hidden="1">{"Fiesta Facer Page",#N/A,FALSE,"Q_C_S";"Fiesta Main Page",#N/A,FALSE,"V_L";"Fiesta 95BP Struct",#N/A,FALSE,"StructBP";"Fiesta Post 95BP Struct",#N/A,FALSE,"AdjStructBP"}</definedName>
    <definedName name="_c_5" localSheetId="15" hidden="1">{"Fiesta Facer Page",#N/A,FALSE,"Q_C_S";"Fiesta Main Page",#N/A,FALSE,"V_L";"Fiesta 95BP Struct",#N/A,FALSE,"StructBP";"Fiesta Post 95BP Struct",#N/A,FALSE,"AdjStructBP"}</definedName>
    <definedName name="_c_5" localSheetId="11" hidden="1">{"Fiesta Facer Page",#N/A,FALSE,"Q_C_S";"Fiesta Main Page",#N/A,FALSE,"V_L";"Fiesta 95BP Struct",#N/A,FALSE,"StructBP";"Fiesta Post 95BP Struct",#N/A,FALSE,"AdjStructBP"}</definedName>
    <definedName name="_c_5" hidden="1">{"Fiesta Facer Page",#N/A,FALSE,"Q_C_S";"Fiesta Main Page",#N/A,FALSE,"V_L";"Fiesta 95BP Struct",#N/A,FALSE,"StructBP";"Fiesta Post 95BP Struct",#N/A,FALSE,"AdjStructBP"}</definedName>
    <definedName name="_Ca3" localSheetId="4">{#N/A,#N/A,FALSE,"P&amp;L";#N/A,#N/A,FALSE,"Support";#N/A,#N/A,FALSE,"Bal. Sheet";#N/A,#N/A,FALSE,"S,G,&amp;A";#N/A,#N/A,FALSE,"Bal Sheet Sup"}</definedName>
    <definedName name="_Ca3" localSheetId="11">{#N/A,#N/A,FALSE,"P&amp;L";#N/A,#N/A,FALSE,"Support";#N/A,#N/A,FALSE,"Bal. Sheet";#N/A,#N/A,FALSE,"S,G,&amp;A";#N/A,#N/A,FALSE,"Bal Sheet Sup"}</definedName>
    <definedName name="_Ca3">{#N/A,#N/A,FALSE,"P&amp;L";#N/A,#N/A,FALSE,"Support";#N/A,#N/A,FALSE,"Bal. Sheet";#N/A,#N/A,FALSE,"S,G,&amp;A";#N/A,#N/A,FALSE,"Bal Sheet Sup"}</definedName>
    <definedName name="_Cat">#REF!</definedName>
    <definedName name="_Cat1">#REF!</definedName>
    <definedName name="_Cat2">#REF!</definedName>
    <definedName name="_cc" localSheetId="11" hidden="1">{"Fiesta Facer Page",#N/A,FALSE,"Q_C_S";"Fiesta Main Page",#N/A,FALSE,"V_L";"Fiesta 95BP Struct",#N/A,FALSE,"StructBP";"Fiesta Post 95BP Struct",#N/A,FALSE,"AdjStructBP"}</definedName>
    <definedName name="_cc" hidden="1">{"Fiesta Facer Page",#N/A,FALSE,"Q_C_S";"Fiesta Main Page",#N/A,FALSE,"V_L";"Fiesta 95BP Struct",#N/A,FALSE,"StructBP";"Fiesta Post 95BP Struct",#N/A,FALSE,"AdjStructBP"}</definedName>
    <definedName name="_CC04" localSheetId="11" hidden="1">{"BS TOTAL",#N/A,FALSE,"India"}</definedName>
    <definedName name="_CC04" hidden="1">{"BS TOTAL",#N/A,FALSE,"India"}</definedName>
    <definedName name="_CC05"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CC0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cc2" localSheetId="15" hidden="1">{"bs",#N/A,FALSE,"SCF"}</definedName>
    <definedName name="_cc2" localSheetId="11" hidden="1">{"bs",#N/A,FALSE,"SCF"}</definedName>
    <definedName name="_cc2" hidden="1">{"bs",#N/A,FALSE,"SCF"}</definedName>
    <definedName name="_cd1" localSheetId="4" hidden="1">{#N/A,#N/A,FALSE,"Job Sched"}</definedName>
    <definedName name="_cd1" localSheetId="11" hidden="1">{#N/A,#N/A,FALSE,"Job Sched"}</definedName>
    <definedName name="_cd1" hidden="1">{#N/A,#N/A,FALSE,"Job Sched"}</definedName>
    <definedName name="_cd1_1" localSheetId="4" hidden="1">{#N/A,#N/A,FALSE,"Job Sched"}</definedName>
    <definedName name="_cd1_1" localSheetId="11" hidden="1">{#N/A,#N/A,FALSE,"Job Sched"}</definedName>
    <definedName name="_cd1_1" hidden="1">{#N/A,#N/A,FALSE,"Job Sched"}</definedName>
    <definedName name="_cd1_1_1" localSheetId="4" hidden="1">{#N/A,#N/A,FALSE,"Job Sched"}</definedName>
    <definedName name="_cd1_1_1" localSheetId="11" hidden="1">{#N/A,#N/A,FALSE,"Job Sched"}</definedName>
    <definedName name="_cd1_1_1" hidden="1">{#N/A,#N/A,FALSE,"Job Sched"}</definedName>
    <definedName name="_cd1_1_1_2" localSheetId="4" hidden="1">{#N/A,#N/A,FALSE,"Job Sched"}</definedName>
    <definedName name="_cd1_1_1_2" localSheetId="11" hidden="1">{#N/A,#N/A,FALSE,"Job Sched"}</definedName>
    <definedName name="_cd1_1_1_2" hidden="1">{#N/A,#N/A,FALSE,"Job Sched"}</definedName>
    <definedName name="_cd1_1_3" localSheetId="4" hidden="1">{#N/A,#N/A,FALSE,"Job Sched"}</definedName>
    <definedName name="_cd1_1_3" localSheetId="11" hidden="1">{#N/A,#N/A,FALSE,"Job Sched"}</definedName>
    <definedName name="_cd1_1_3" hidden="1">{#N/A,#N/A,FALSE,"Job Sched"}</definedName>
    <definedName name="_cd1_2" localSheetId="4" hidden="1">{#N/A,#N/A,FALSE,"Job Sched"}</definedName>
    <definedName name="_cd1_2" localSheetId="11" hidden="1">{#N/A,#N/A,FALSE,"Job Sched"}</definedName>
    <definedName name="_cd1_2" hidden="1">{#N/A,#N/A,FALSE,"Job Sched"}</definedName>
    <definedName name="_cd1_2_2" localSheetId="4" hidden="1">{#N/A,#N/A,FALSE,"Job Sched"}</definedName>
    <definedName name="_cd1_2_2" localSheetId="11" hidden="1">{#N/A,#N/A,FALSE,"Job Sched"}</definedName>
    <definedName name="_cd1_2_2" hidden="1">{#N/A,#N/A,FALSE,"Job Sched"}</definedName>
    <definedName name="_cd1_3" localSheetId="4" hidden="1">{#N/A,#N/A,FALSE,"Job Sched"}</definedName>
    <definedName name="_cd1_3" localSheetId="11" hidden="1">{#N/A,#N/A,FALSE,"Job Sched"}</definedName>
    <definedName name="_cd1_3" hidden="1">{#N/A,#N/A,FALSE,"Job Sched"}</definedName>
    <definedName name="_cd1_3_2" localSheetId="4" hidden="1">{#N/A,#N/A,FALSE,"Job Sched"}</definedName>
    <definedName name="_cd1_3_2" localSheetId="11" hidden="1">{#N/A,#N/A,FALSE,"Job Sched"}</definedName>
    <definedName name="_cd1_3_2" hidden="1">{#N/A,#N/A,FALSE,"Job Sched"}</definedName>
    <definedName name="_cd1_5" localSheetId="4" hidden="1">{#N/A,#N/A,FALSE,"Job Sched"}</definedName>
    <definedName name="_cd1_5" localSheetId="11" hidden="1">{#N/A,#N/A,FALSE,"Job Sched"}</definedName>
    <definedName name="_cd1_5" hidden="1">{#N/A,#N/A,FALSE,"Job Sched"}</definedName>
    <definedName name="_cd2" localSheetId="4" hidden="1">{#N/A,#N/A,FALSE,"Job Sched"}</definedName>
    <definedName name="_cd2" localSheetId="11" hidden="1">{#N/A,#N/A,FALSE,"Job Sched"}</definedName>
    <definedName name="_cd2" hidden="1">{#N/A,#N/A,FALSE,"Job Sched"}</definedName>
    <definedName name="_cd2_1" localSheetId="4" hidden="1">{#N/A,#N/A,FALSE,"Job Sched"}</definedName>
    <definedName name="_cd2_1" localSheetId="11" hidden="1">{#N/A,#N/A,FALSE,"Job Sched"}</definedName>
    <definedName name="_cd2_1" hidden="1">{#N/A,#N/A,FALSE,"Job Sched"}</definedName>
    <definedName name="_cd2_1_1" localSheetId="4" hidden="1">{#N/A,#N/A,FALSE,"Job Sched"}</definedName>
    <definedName name="_cd2_1_1" localSheetId="11" hidden="1">{#N/A,#N/A,FALSE,"Job Sched"}</definedName>
    <definedName name="_cd2_1_1" hidden="1">{#N/A,#N/A,FALSE,"Job Sched"}</definedName>
    <definedName name="_cd2_1_1_2" localSheetId="4" hidden="1">{#N/A,#N/A,FALSE,"Job Sched"}</definedName>
    <definedName name="_cd2_1_1_2" localSheetId="11" hidden="1">{#N/A,#N/A,FALSE,"Job Sched"}</definedName>
    <definedName name="_cd2_1_1_2" hidden="1">{#N/A,#N/A,FALSE,"Job Sched"}</definedName>
    <definedName name="_cd2_1_3" localSheetId="4" hidden="1">{#N/A,#N/A,FALSE,"Job Sched"}</definedName>
    <definedName name="_cd2_1_3" localSheetId="11" hidden="1">{#N/A,#N/A,FALSE,"Job Sched"}</definedName>
    <definedName name="_cd2_1_3" hidden="1">{#N/A,#N/A,FALSE,"Job Sched"}</definedName>
    <definedName name="_cd2_2" localSheetId="4" hidden="1">{#N/A,#N/A,FALSE,"Job Sched"}</definedName>
    <definedName name="_cd2_2" localSheetId="11" hidden="1">{#N/A,#N/A,FALSE,"Job Sched"}</definedName>
    <definedName name="_cd2_2" hidden="1">{#N/A,#N/A,FALSE,"Job Sched"}</definedName>
    <definedName name="_cd2_2_2" localSheetId="4" hidden="1">{#N/A,#N/A,FALSE,"Job Sched"}</definedName>
    <definedName name="_cd2_2_2" localSheetId="11" hidden="1">{#N/A,#N/A,FALSE,"Job Sched"}</definedName>
    <definedName name="_cd2_2_2" hidden="1">{#N/A,#N/A,FALSE,"Job Sched"}</definedName>
    <definedName name="_cd2_3" localSheetId="4" hidden="1">{#N/A,#N/A,FALSE,"Job Sched"}</definedName>
    <definedName name="_cd2_3" localSheetId="11" hidden="1">{#N/A,#N/A,FALSE,"Job Sched"}</definedName>
    <definedName name="_cd2_3" hidden="1">{#N/A,#N/A,FALSE,"Job Sched"}</definedName>
    <definedName name="_cd2_3_2" localSheetId="4" hidden="1">{#N/A,#N/A,FALSE,"Job Sched"}</definedName>
    <definedName name="_cd2_3_2" localSheetId="11" hidden="1">{#N/A,#N/A,FALSE,"Job Sched"}</definedName>
    <definedName name="_cd2_3_2" hidden="1">{#N/A,#N/A,FALSE,"Job Sched"}</definedName>
    <definedName name="_cd2_5" localSheetId="4" hidden="1">{#N/A,#N/A,FALSE,"Job Sched"}</definedName>
    <definedName name="_cd2_5" localSheetId="11" hidden="1">{#N/A,#N/A,FALSE,"Job Sched"}</definedName>
    <definedName name="_cd2_5" hidden="1">{#N/A,#N/A,FALSE,"Job Sched"}</definedName>
    <definedName name="_CD3" localSheetId="4" hidden="1">{#N/A,#N/A,FALSE,"Job Sched"}</definedName>
    <definedName name="_CD3" localSheetId="11" hidden="1">{#N/A,#N/A,FALSE,"Job Sched"}</definedName>
    <definedName name="_CD3" hidden="1">{#N/A,#N/A,FALSE,"Job Sched"}</definedName>
    <definedName name="_CD3_1" localSheetId="4" hidden="1">{#N/A,#N/A,FALSE,"Job Sched"}</definedName>
    <definedName name="_CD3_1" localSheetId="11" hidden="1">{#N/A,#N/A,FALSE,"Job Sched"}</definedName>
    <definedName name="_CD3_1" hidden="1">{#N/A,#N/A,FALSE,"Job Sched"}</definedName>
    <definedName name="_CD3_1_1" localSheetId="4" hidden="1">{#N/A,#N/A,FALSE,"Job Sched"}</definedName>
    <definedName name="_CD3_1_1" localSheetId="11" hidden="1">{#N/A,#N/A,FALSE,"Job Sched"}</definedName>
    <definedName name="_CD3_1_1" hidden="1">{#N/A,#N/A,FALSE,"Job Sched"}</definedName>
    <definedName name="_CD3_1_1_2" localSheetId="4" hidden="1">{#N/A,#N/A,FALSE,"Job Sched"}</definedName>
    <definedName name="_CD3_1_1_2" localSheetId="11" hidden="1">{#N/A,#N/A,FALSE,"Job Sched"}</definedName>
    <definedName name="_CD3_1_1_2" hidden="1">{#N/A,#N/A,FALSE,"Job Sched"}</definedName>
    <definedName name="_CD3_1_3" localSheetId="4" hidden="1">{#N/A,#N/A,FALSE,"Job Sched"}</definedName>
    <definedName name="_CD3_1_3" localSheetId="11" hidden="1">{#N/A,#N/A,FALSE,"Job Sched"}</definedName>
    <definedName name="_CD3_1_3" hidden="1">{#N/A,#N/A,FALSE,"Job Sched"}</definedName>
    <definedName name="_CD3_2" localSheetId="4" hidden="1">{#N/A,#N/A,FALSE,"Job Sched"}</definedName>
    <definedName name="_CD3_2" localSheetId="11" hidden="1">{#N/A,#N/A,FALSE,"Job Sched"}</definedName>
    <definedName name="_CD3_2" hidden="1">{#N/A,#N/A,FALSE,"Job Sched"}</definedName>
    <definedName name="_CD3_2_2" localSheetId="4" hidden="1">{#N/A,#N/A,FALSE,"Job Sched"}</definedName>
    <definedName name="_CD3_2_2" localSheetId="11" hidden="1">{#N/A,#N/A,FALSE,"Job Sched"}</definedName>
    <definedName name="_CD3_2_2" hidden="1">{#N/A,#N/A,FALSE,"Job Sched"}</definedName>
    <definedName name="_CD3_3" localSheetId="4" hidden="1">{#N/A,#N/A,FALSE,"Job Sched"}</definedName>
    <definedName name="_CD3_3" localSheetId="11" hidden="1">{#N/A,#N/A,FALSE,"Job Sched"}</definedName>
    <definedName name="_CD3_3" hidden="1">{#N/A,#N/A,FALSE,"Job Sched"}</definedName>
    <definedName name="_CD3_3_2" localSheetId="4" hidden="1">{#N/A,#N/A,FALSE,"Job Sched"}</definedName>
    <definedName name="_CD3_3_2" localSheetId="11" hidden="1">{#N/A,#N/A,FALSE,"Job Sched"}</definedName>
    <definedName name="_CD3_3_2" hidden="1">{#N/A,#N/A,FALSE,"Job Sched"}</definedName>
    <definedName name="_CD3_5" localSheetId="4" hidden="1">{#N/A,#N/A,FALSE,"Job Sched"}</definedName>
    <definedName name="_CD3_5" localSheetId="11" hidden="1">{#N/A,#N/A,FALSE,"Job Sched"}</definedName>
    <definedName name="_CD3_5" hidden="1">{#N/A,#N/A,FALSE,"Job Sched"}</definedName>
    <definedName name="_cd4" localSheetId="4" hidden="1">{#N/A,#N/A,FALSE,"Job Sched"}</definedName>
    <definedName name="_cd4" localSheetId="11" hidden="1">{#N/A,#N/A,FALSE,"Job Sched"}</definedName>
    <definedName name="_cd4" hidden="1">{#N/A,#N/A,FALSE,"Job Sched"}</definedName>
    <definedName name="_cd4_1" localSheetId="4" hidden="1">{#N/A,#N/A,FALSE,"Job Sched"}</definedName>
    <definedName name="_cd4_1" localSheetId="11" hidden="1">{#N/A,#N/A,FALSE,"Job Sched"}</definedName>
    <definedName name="_cd4_1" hidden="1">{#N/A,#N/A,FALSE,"Job Sched"}</definedName>
    <definedName name="_cd4_1_1" localSheetId="4" hidden="1">{#N/A,#N/A,FALSE,"Job Sched"}</definedName>
    <definedName name="_cd4_1_1" localSheetId="11" hidden="1">{#N/A,#N/A,FALSE,"Job Sched"}</definedName>
    <definedName name="_cd4_1_1" hidden="1">{#N/A,#N/A,FALSE,"Job Sched"}</definedName>
    <definedName name="_cd4_1_1_2" localSheetId="4" hidden="1">{#N/A,#N/A,FALSE,"Job Sched"}</definedName>
    <definedName name="_cd4_1_1_2" localSheetId="11" hidden="1">{#N/A,#N/A,FALSE,"Job Sched"}</definedName>
    <definedName name="_cd4_1_1_2" hidden="1">{#N/A,#N/A,FALSE,"Job Sched"}</definedName>
    <definedName name="_cd4_1_3" localSheetId="4" hidden="1">{#N/A,#N/A,FALSE,"Job Sched"}</definedName>
    <definedName name="_cd4_1_3" localSheetId="11" hidden="1">{#N/A,#N/A,FALSE,"Job Sched"}</definedName>
    <definedName name="_cd4_1_3" hidden="1">{#N/A,#N/A,FALSE,"Job Sched"}</definedName>
    <definedName name="_cd4_2" localSheetId="4" hidden="1">{#N/A,#N/A,FALSE,"Job Sched"}</definedName>
    <definedName name="_cd4_2" localSheetId="11" hidden="1">{#N/A,#N/A,FALSE,"Job Sched"}</definedName>
    <definedName name="_cd4_2" hidden="1">{#N/A,#N/A,FALSE,"Job Sched"}</definedName>
    <definedName name="_cd4_2_2" localSheetId="4" hidden="1">{#N/A,#N/A,FALSE,"Job Sched"}</definedName>
    <definedName name="_cd4_2_2" localSheetId="11" hidden="1">{#N/A,#N/A,FALSE,"Job Sched"}</definedName>
    <definedName name="_cd4_2_2" hidden="1">{#N/A,#N/A,FALSE,"Job Sched"}</definedName>
    <definedName name="_cd4_3" localSheetId="4" hidden="1">{#N/A,#N/A,FALSE,"Job Sched"}</definedName>
    <definedName name="_cd4_3" localSheetId="11" hidden="1">{#N/A,#N/A,FALSE,"Job Sched"}</definedName>
    <definedName name="_cd4_3" hidden="1">{#N/A,#N/A,FALSE,"Job Sched"}</definedName>
    <definedName name="_cd4_3_2" localSheetId="4" hidden="1">{#N/A,#N/A,FALSE,"Job Sched"}</definedName>
    <definedName name="_cd4_3_2" localSheetId="11" hidden="1">{#N/A,#N/A,FALSE,"Job Sched"}</definedName>
    <definedName name="_cd4_3_2" hidden="1">{#N/A,#N/A,FALSE,"Job Sched"}</definedName>
    <definedName name="_cd4_5" localSheetId="4" hidden="1">{#N/A,#N/A,FALSE,"Job Sched"}</definedName>
    <definedName name="_cd4_5" localSheetId="11" hidden="1">{#N/A,#N/A,FALSE,"Job Sched"}</definedName>
    <definedName name="_cd4_5" hidden="1">{#N/A,#N/A,FALSE,"Job Sched"}</definedName>
    <definedName name="_Cd5" localSheetId="4" hidden="1">{#N/A,#N/A,FALSE,"A"}</definedName>
    <definedName name="_Cd5" localSheetId="11" hidden="1">{#N/A,#N/A,FALSE,"A"}</definedName>
    <definedName name="_Cd5" hidden="1">{#N/A,#N/A,FALSE,"A"}</definedName>
    <definedName name="_Cd5_1" localSheetId="4" hidden="1">{#N/A,#N/A,FALSE,"A"}</definedName>
    <definedName name="_Cd5_1" localSheetId="11" hidden="1">{#N/A,#N/A,FALSE,"A"}</definedName>
    <definedName name="_Cd5_1" hidden="1">{#N/A,#N/A,FALSE,"A"}</definedName>
    <definedName name="_Cd5_1_1" localSheetId="4" hidden="1">{#N/A,#N/A,FALSE,"A"}</definedName>
    <definedName name="_Cd5_1_1" localSheetId="11" hidden="1">{#N/A,#N/A,FALSE,"A"}</definedName>
    <definedName name="_Cd5_1_1" hidden="1">{#N/A,#N/A,FALSE,"A"}</definedName>
    <definedName name="_Cd5_1_1_2" localSheetId="4" hidden="1">{#N/A,#N/A,FALSE,"A"}</definedName>
    <definedName name="_Cd5_1_1_2" localSheetId="11" hidden="1">{#N/A,#N/A,FALSE,"A"}</definedName>
    <definedName name="_Cd5_1_1_2" hidden="1">{#N/A,#N/A,FALSE,"A"}</definedName>
    <definedName name="_Cd5_1_3" localSheetId="4" hidden="1">{#N/A,#N/A,FALSE,"A"}</definedName>
    <definedName name="_Cd5_1_3" localSheetId="11" hidden="1">{#N/A,#N/A,FALSE,"A"}</definedName>
    <definedName name="_Cd5_1_3" hidden="1">{#N/A,#N/A,FALSE,"A"}</definedName>
    <definedName name="_Cd5_2" localSheetId="4" hidden="1">{#N/A,#N/A,FALSE,"A"}</definedName>
    <definedName name="_Cd5_2" localSheetId="11" hidden="1">{#N/A,#N/A,FALSE,"A"}</definedName>
    <definedName name="_Cd5_2" hidden="1">{#N/A,#N/A,FALSE,"A"}</definedName>
    <definedName name="_Cd5_2_2" localSheetId="4" hidden="1">{#N/A,#N/A,FALSE,"A"}</definedName>
    <definedName name="_Cd5_2_2" localSheetId="11" hidden="1">{#N/A,#N/A,FALSE,"A"}</definedName>
    <definedName name="_Cd5_2_2" hidden="1">{#N/A,#N/A,FALSE,"A"}</definedName>
    <definedName name="_Cd5_3" localSheetId="4" hidden="1">{#N/A,#N/A,FALSE,"A"}</definedName>
    <definedName name="_Cd5_3" localSheetId="11" hidden="1">{#N/A,#N/A,FALSE,"A"}</definedName>
    <definedName name="_Cd5_3" hidden="1">{#N/A,#N/A,FALSE,"A"}</definedName>
    <definedName name="_Cd5_3_2" localSheetId="4" hidden="1">{#N/A,#N/A,FALSE,"A"}</definedName>
    <definedName name="_Cd5_3_2" localSheetId="11" hidden="1">{#N/A,#N/A,FALSE,"A"}</definedName>
    <definedName name="_Cd5_3_2" hidden="1">{#N/A,#N/A,FALSE,"A"}</definedName>
    <definedName name="_Cd5_5" localSheetId="4" hidden="1">{#N/A,#N/A,FALSE,"A"}</definedName>
    <definedName name="_Cd5_5" localSheetId="11" hidden="1">{#N/A,#N/A,FALSE,"A"}</definedName>
    <definedName name="_Cd5_5" hidden="1">{#N/A,#N/A,FALSE,"A"}</definedName>
    <definedName name="_cd8" localSheetId="4" hidden="1">{#N/A,#N/A,FALSE,"Job Sched"}</definedName>
    <definedName name="_cd8" localSheetId="11" hidden="1">{#N/A,#N/A,FALSE,"Job Sched"}</definedName>
    <definedName name="_cd8" hidden="1">{#N/A,#N/A,FALSE,"Job Sched"}</definedName>
    <definedName name="_cd8_1" localSheetId="4" hidden="1">{#N/A,#N/A,FALSE,"Job Sched"}</definedName>
    <definedName name="_cd8_1" localSheetId="11" hidden="1">{#N/A,#N/A,FALSE,"Job Sched"}</definedName>
    <definedName name="_cd8_1" hidden="1">{#N/A,#N/A,FALSE,"Job Sched"}</definedName>
    <definedName name="_cd8_1_1" localSheetId="4" hidden="1">{#N/A,#N/A,FALSE,"Job Sched"}</definedName>
    <definedName name="_cd8_1_1" localSheetId="11" hidden="1">{#N/A,#N/A,FALSE,"Job Sched"}</definedName>
    <definedName name="_cd8_1_1" hidden="1">{#N/A,#N/A,FALSE,"Job Sched"}</definedName>
    <definedName name="_cd8_1_1_2" localSheetId="4" hidden="1">{#N/A,#N/A,FALSE,"Job Sched"}</definedName>
    <definedName name="_cd8_1_1_2" localSheetId="11" hidden="1">{#N/A,#N/A,FALSE,"Job Sched"}</definedName>
    <definedName name="_cd8_1_1_2" hidden="1">{#N/A,#N/A,FALSE,"Job Sched"}</definedName>
    <definedName name="_cd8_1_3" localSheetId="4" hidden="1">{#N/A,#N/A,FALSE,"Job Sched"}</definedName>
    <definedName name="_cd8_1_3" localSheetId="11" hidden="1">{#N/A,#N/A,FALSE,"Job Sched"}</definedName>
    <definedName name="_cd8_1_3" hidden="1">{#N/A,#N/A,FALSE,"Job Sched"}</definedName>
    <definedName name="_cd8_2" localSheetId="4" hidden="1">{#N/A,#N/A,FALSE,"Job Sched"}</definedName>
    <definedName name="_cd8_2" localSheetId="11" hidden="1">{#N/A,#N/A,FALSE,"Job Sched"}</definedName>
    <definedName name="_cd8_2" hidden="1">{#N/A,#N/A,FALSE,"Job Sched"}</definedName>
    <definedName name="_cd8_2_2" localSheetId="4" hidden="1">{#N/A,#N/A,FALSE,"Job Sched"}</definedName>
    <definedName name="_cd8_2_2" localSheetId="11" hidden="1">{#N/A,#N/A,FALSE,"Job Sched"}</definedName>
    <definedName name="_cd8_2_2" hidden="1">{#N/A,#N/A,FALSE,"Job Sched"}</definedName>
    <definedName name="_cd8_3" localSheetId="4" hidden="1">{#N/A,#N/A,FALSE,"Job Sched"}</definedName>
    <definedName name="_cd8_3" localSheetId="11" hidden="1">{#N/A,#N/A,FALSE,"Job Sched"}</definedName>
    <definedName name="_cd8_3" hidden="1">{#N/A,#N/A,FALSE,"Job Sched"}</definedName>
    <definedName name="_cd8_3_2" localSheetId="4" hidden="1">{#N/A,#N/A,FALSE,"Job Sched"}</definedName>
    <definedName name="_cd8_3_2" localSheetId="11" hidden="1">{#N/A,#N/A,FALSE,"Job Sched"}</definedName>
    <definedName name="_cd8_3_2" hidden="1">{#N/A,#N/A,FALSE,"Job Sched"}</definedName>
    <definedName name="_cd8_5" localSheetId="4" hidden="1">{#N/A,#N/A,FALSE,"Job Sched"}</definedName>
    <definedName name="_cd8_5" localSheetId="11" hidden="1">{#N/A,#N/A,FALSE,"Job Sched"}</definedName>
    <definedName name="_cd8_5" hidden="1">{#N/A,#N/A,FALSE,"Job Sched"}</definedName>
    <definedName name="_CFA1">#REF!</definedName>
    <definedName name="_CFA2">#REF!</definedName>
    <definedName name="_chart2" hidden="1">#REF!</definedName>
    <definedName name="_chart3" hidden="1">#REF!</definedName>
    <definedName name="_cnm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cnm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ColCount">27</definedName>
    <definedName name="_ColLabelMapping">"875934126"</definedName>
    <definedName name="_ColLabelVisible">"000001111"</definedName>
    <definedName name="_Con">#REF!</definedName>
    <definedName name="_Confidence">#REF!</definedName>
    <definedName name="_CORP">#N/A</definedName>
    <definedName name="_cov1">#REF!</definedName>
    <definedName name="_cov2">#REF!</definedName>
    <definedName name="_cov3">#REF!</definedName>
    <definedName name="_cov4">#REF!</definedName>
    <definedName name="_CVK6712" localSheetId="11" hidden="1">{#N/A,#N/A,FALSE,"UNIT";#N/A,#N/A,FALSE,"UNIT";#N/A,#N/A,FALSE,"계정"}</definedName>
    <definedName name="_CVK6712" hidden="1">{#N/A,#N/A,FALSE,"UNIT";#N/A,#N/A,FALSE,"UNIT";#N/A,#N/A,FALSE,"계정"}</definedName>
    <definedName name="_CVK6712_1" localSheetId="11" hidden="1">{#N/A,#N/A,FALSE,"UNIT";#N/A,#N/A,FALSE,"UNIT";#N/A,#N/A,FALSE,"계정"}</definedName>
    <definedName name="_CVK6712_1" hidden="1">{#N/A,#N/A,FALSE,"UNIT";#N/A,#N/A,FALSE,"UNIT";#N/A,#N/A,FALSE,"계정"}</definedName>
    <definedName name="_d1" localSheetId="11" hidden="1">{#N/A,#N/A,FALSE,"Sales"}</definedName>
    <definedName name="_d1" hidden="1">{#N/A,#N/A,FALSE,"Sales"}</definedName>
    <definedName name="_d116" localSheetId="11" hidden="1">{#N/A,#N/A,FALSE,"Sales"}</definedName>
    <definedName name="_d116" hidden="1">{#N/A,#N/A,FALSE,"Sales"}</definedName>
    <definedName name="_d16" localSheetId="11" hidden="1">{"Annual",#N/A,FALSE,"Sales &amp; Market";"Quarterly",#N/A,FALSE,"Sales &amp; Market"}</definedName>
    <definedName name="_d16" hidden="1">{"Annual",#N/A,FALSE,"Sales &amp; Market";"Quarterly",#N/A,FALSE,"Sales &amp; Market"}</definedName>
    <definedName name="_D2">#REF!</definedName>
    <definedName name="_d2_1" localSheetId="4" hidden="1">{"Income Statement",#N/A,FALSE,"CFMODEL";"Balance Sheet",#N/A,FALSE,"CFMODEL"}</definedName>
    <definedName name="_d2_1" localSheetId="11" hidden="1">{"Income Statement",#N/A,FALSE,"CFMODEL";"Balance Sheet",#N/A,FALSE,"CFMODEL"}</definedName>
    <definedName name="_d2_1" hidden="1">{"Income Statement",#N/A,FALSE,"CFMODEL";"Balance Sheet",#N/A,FALSE,"CFMODEL"}</definedName>
    <definedName name="_d216" localSheetId="11" hidden="1">{#N/A,#N/A,FALSE,"Sales"}</definedName>
    <definedName name="_d216" hidden="1">{#N/A,#N/A,FALSE,"Sales"}</definedName>
    <definedName name="_D33" localSheetId="11" hidden="1">{"Olk by Qtr Full",#N/A,FALSE,"Tot PalmPalm";"Olk by Qtr Full",#N/A,FALSE,"Tot Device";"Olk by Qtr Full",#N/A,FALSE,"Platform";"Olk by Qtr Full",#N/A,FALSE,"Palm.Net";"Olk by Qtr Full",#N/A,FALSE,"Elim"}</definedName>
    <definedName name="_D33" hidden="1">{"Olk by Qtr Full",#N/A,FALSE,"Tot PalmPalm";"Olk by Qtr Full",#N/A,FALSE,"Tot Device";"Olk by Qtr Full",#N/A,FALSE,"Platform";"Olk by Qtr Full",#N/A,FALSE,"Palm.Net";"Olk by Qtr Full",#N/A,FALSE,"Elim"}</definedName>
    <definedName name="_Database_Out" localSheetId="19">#REF!</definedName>
    <definedName name="_Database_Out">#REF!</definedName>
    <definedName name="_dcf1" localSheetId="11" hidden="1">{#N/A,#N/A,FALSE,"Tar-Ass";#N/A,#N/A,FALSE,"Tar-IS";#N/A,#N/A,FALSE,"Tar-BS";#N/A,#N/A,FALSE,"Tar-Adg BS";#N/A,#N/A,FALSE,"Tar-CF"}</definedName>
    <definedName name="_dcf1" hidden="1">{#N/A,#N/A,FALSE,"Tar-Ass";#N/A,#N/A,FALSE,"Tar-IS";#N/A,#N/A,FALSE,"Tar-BS";#N/A,#N/A,FALSE,"Tar-Adg BS";#N/A,#N/A,FALSE,"Tar-CF"}</definedName>
    <definedName name="_DCF2">#REF!</definedName>
    <definedName name="_dd1" localSheetId="4" hidden="1">{"by departments",#N/A,TRUE,"FORECAST";"cap_headcount",#N/A,TRUE,"FORECAST";"summary",#N/A,TRUE,"FORECAST"}</definedName>
    <definedName name="_dd1" localSheetId="11" hidden="1">{"by departments",#N/A,TRUE,"FORECAST";"cap_headcount",#N/A,TRUE,"FORECAST";"summary",#N/A,TRUE,"FORECAST"}</definedName>
    <definedName name="_dd1" hidden="1">{"by departments",#N/A,TRUE,"FORECAST";"cap_headcount",#N/A,TRUE,"FORECAST";"summary",#N/A,TRUE,"FORECAST"}</definedName>
    <definedName name="_dd2" localSheetId="11" hidden="1">{"Summary analysis",#N/A,FALSE,"Total";"OCPH analysis",#N/A,FALSE,"Total";"detail analysis",#N/A,FALSE,"Total"}</definedName>
    <definedName name="_dd2" hidden="1">{"Summary analysis",#N/A,FALSE,"Total";"OCPH analysis",#N/A,FALSE,"Total";"detail analysis",#N/A,FALSE,"Total"}</definedName>
    <definedName name="_DEC11">#REF!</definedName>
    <definedName name="_DEC20">#REF!</definedName>
    <definedName name="_DEC25">#REF!</definedName>
    <definedName name="_df1" localSheetId="4" hidden="1">{#N/A,#N/A,FALSE,"Calc";#N/A,#N/A,FALSE,"Sensitivity";#N/A,#N/A,FALSE,"LT Earn.Dil.";#N/A,#N/A,FALSE,"Dil. AVP"}</definedName>
    <definedName name="_df1" localSheetId="11" hidden="1">{#N/A,#N/A,FALSE,"Calc";#N/A,#N/A,FALSE,"Sensitivity";#N/A,#N/A,FALSE,"LT Earn.Dil.";#N/A,#N/A,FALSE,"Dil. AVP"}</definedName>
    <definedName name="_df1" hidden="1">{#N/A,#N/A,FALSE,"Calc";#N/A,#N/A,FALSE,"Sensitivity";#N/A,#N/A,FALSE,"LT Earn.Dil.";#N/A,#N/A,FALSE,"Dil. AVP"}</definedName>
    <definedName name="_df2" localSheetId="4" hidden="1">{#N/A,#N/A,FALSE,"Calc";#N/A,#N/A,FALSE,"Sensitivity";#N/A,#N/A,FALSE,"LT Earn.Dil.";#N/A,#N/A,FALSE,"Dil. AVP"}</definedName>
    <definedName name="_df2" localSheetId="11" hidden="1">{#N/A,#N/A,FALSE,"Calc";#N/A,#N/A,FALSE,"Sensitivity";#N/A,#N/A,FALSE,"LT Earn.Dil.";#N/A,#N/A,FALSE,"Dil. AVP"}</definedName>
    <definedName name="_df2" hidden="1">{#N/A,#N/A,FALSE,"Calc";#N/A,#N/A,FALSE,"Sensitivity";#N/A,#N/A,FALSE,"LT Earn.Dil.";#N/A,#N/A,FALSE,"Dil. AVP"}</definedName>
    <definedName name="_DF4" hidden="1">#REF!</definedName>
    <definedName name="_dfd1" localSheetId="11" hidden="1">{"FCB_ALL",#N/A,FALSE,"FCB";"GREY_ALL",#N/A,FALSE,"GREY"}</definedName>
    <definedName name="_dfd1" hidden="1">{"FCB_ALL",#N/A,FALSE,"FCB";"GREY_ALL",#N/A,FALSE,"GREY"}</definedName>
    <definedName name="_dff1" localSheetId="19" hidden="1">{"incomemth",#N/A,TRUE,"forecast01";"incpercentmth",#N/A,TRUE,"forecast01";"balancemth",#N/A,TRUE,"forecast01";"cashmth",#N/A,TRUE,"forecast01";"cov2mth",#N/A,TRUE,"forecast01";"prbexp",#N/A,TRUE,"forecast01";"prbcap",#N/A,TRUE,"forecast01";"coalconsultants",#N/A,TRUE,"forecast01";"prbsum",#N/A,TRUE,"forecast01"}</definedName>
    <definedName name="_dff1" localSheetId="4" hidden="1">{"incomemth",#N/A,TRUE,"forecast01";"incpercentmth",#N/A,TRUE,"forecast01";"balancemth",#N/A,TRUE,"forecast01";"cashmth",#N/A,TRUE,"forecast01";"cov2mth",#N/A,TRUE,"forecast01";"prbexp",#N/A,TRUE,"forecast01";"prbcap",#N/A,TRUE,"forecast01";"coalconsultants",#N/A,TRUE,"forecast01";"prbsum",#N/A,TRUE,"forecast01"}</definedName>
    <definedName name="_dff1" localSheetId="15" hidden="1">{"incomemth",#N/A,TRUE,"forecast01";"incpercentmth",#N/A,TRUE,"forecast01";"balancemth",#N/A,TRUE,"forecast01";"cashmth",#N/A,TRUE,"forecast01";"cov2mth",#N/A,TRUE,"forecast01";"prbexp",#N/A,TRUE,"forecast01";"prbcap",#N/A,TRUE,"forecast01";"coalconsultants",#N/A,TRUE,"forecast01";"prbsum",#N/A,TRUE,"forecast01"}</definedName>
    <definedName name="_dff1" localSheetId="11"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fk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r4" hidden="1">#REF!</definedName>
    <definedName name="_dft1" hidden="1">#REF!,#REF!,#REF!,#REF!,#REF!,#REF!,#REF!,#REF!,#REF!</definedName>
    <definedName name="_Dist_Bin" hidden="1">#REF!</definedName>
    <definedName name="_Dist_Values" hidden="1">#REF!</definedName>
    <definedName name="_djd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RE0700" localSheetId="15" hidden="1">{"'PXR_6500'!$A$1:$I$124"}</definedName>
    <definedName name="_DRE0700" localSheetId="11" hidden="1">{"'PXR_6500'!$A$1:$I$124"}</definedName>
    <definedName name="_DRE0700" hidden="1">{"'PXR_6500'!$A$1:$I$124"}</definedName>
    <definedName name="_dus2"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us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ECS2" localSheetId="11" hidden="1">{#N/A,#N/A,FALSE,"EC&amp;AFLTPLAN";#N/A,#N/A,FALSE,"EC&amp;AFLT1";#N/A,#N/A,FALSE,"EC&amp;AFLT2";#N/A,#N/A,FALSE,"SUMMARY"}</definedName>
    <definedName name="_ECS2" hidden="1">{#N/A,#N/A,FALSE,"EC&amp;AFLTPLAN";#N/A,#N/A,FALSE,"EC&amp;AFLT1";#N/A,#N/A,FALSE,"EC&amp;AFLT2";#N/A,#N/A,FALSE,"SUMMARY"}</definedName>
    <definedName name="_ECS2_1" localSheetId="11" hidden="1">{#N/A,#N/A,FALSE,"EC&amp;AFLTPLAN";#N/A,#N/A,FALSE,"EC&amp;AFLT1";#N/A,#N/A,FALSE,"EC&amp;AFLT2";#N/A,#N/A,FALSE,"SUMMARY"}</definedName>
    <definedName name="_ECS2_1" hidden="1">{#N/A,#N/A,FALSE,"EC&amp;AFLTPLAN";#N/A,#N/A,FALSE,"EC&amp;AFLT1";#N/A,#N/A,FALSE,"EC&amp;AFLT2";#N/A,#N/A,FALSE,"SUMMARY"}</definedName>
    <definedName name="_ed2" localSheetId="11" hidden="1">{#N/A,#N/A,FALSE,"Index";"Stmts_Qtrs",#N/A,FALSE,"Summary";"Stmts_24 mo",#N/A,FALSE,"Summary";"Summary_24",#N/A,FALSE,"Revenue";"Month_24",#N/A,FALSE,"Engineering";"Month_24",#N/A,FALSE,"Marketing";"Month_24",#N/A,FALSE,"G &amp; A";"Month_24",#N/A,FALSE,"Manufacturing"}</definedName>
    <definedName name="_ed2" hidden="1">{#N/A,#N/A,FALSE,"Index";"Stmts_Qtrs",#N/A,FALSE,"Summary";"Stmts_24 mo",#N/A,FALSE,"Summary";"Summary_24",#N/A,FALSE,"Revenue";"Month_24",#N/A,FALSE,"Engineering";"Month_24",#N/A,FALSE,"Marketing";"Month_24",#N/A,FALSE,"G &amp; A";"Month_24",#N/A,FALSE,"Manufacturing"}</definedName>
    <definedName name="_ee2" localSheetId="4" hidden="1">{#N/A,#N/A,TRUE,"Cover sheet";#N/A,#N/A,TRUE,"DCF analysis";#N/A,#N/A,TRUE,"WACC calculation"}</definedName>
    <definedName name="_ee2" localSheetId="11" hidden="1">{#N/A,#N/A,TRUE,"Cover sheet";#N/A,#N/A,TRUE,"DCF analysis";#N/A,#N/A,TRUE,"WACC calculation"}</definedName>
    <definedName name="_ee2" hidden="1">{#N/A,#N/A,TRUE,"Cover sheet";#N/A,#N/A,TRUE,"DCF analysis";#N/A,#N/A,TRUE,"WACC calculation"}</definedName>
    <definedName name="_ee2_1" localSheetId="4" hidden="1">{#N/A,#N/A,TRUE,"Cover sheet";#N/A,#N/A,TRUE,"DCF analysis";#N/A,#N/A,TRUE,"WACC calculation"}</definedName>
    <definedName name="_ee2_1" localSheetId="11" hidden="1">{#N/A,#N/A,TRUE,"Cover sheet";#N/A,#N/A,TRUE,"DCF analysis";#N/A,#N/A,TRUE,"WACC calculation"}</definedName>
    <definedName name="_ee2_1" hidden="1">{#N/A,#N/A,TRUE,"Cover sheet";#N/A,#N/A,TRUE,"DCF analysis";#N/A,#N/A,TRUE,"WACC calculation"}</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va2" localSheetId="11" hidden="1">{"DCF",#N/A,FALSE,"CF"}</definedName>
    <definedName name="_eva2" hidden="1">{"DCF",#N/A,FALSE,"CF"}</definedName>
    <definedName name="_eva2_1" localSheetId="11" hidden="1">{"DCF",#N/A,FALSE,"CF"}</definedName>
    <definedName name="_eva2_1" hidden="1">{"DCF",#N/A,FALSE,"CF"}</definedName>
    <definedName name="_eva2_2" localSheetId="11" hidden="1">{"DCF",#N/A,FALSE,"CF"}</definedName>
    <definedName name="_eva2_2" hidden="1">{"DCF",#N/A,FALSE,"CF"}</definedName>
    <definedName name="_eva2_3" localSheetId="11" hidden="1">{"DCF",#N/A,FALSE,"CF"}</definedName>
    <definedName name="_eva2_3" hidden="1">{"DCF",#N/A,FALSE,"CF"}</definedName>
    <definedName name="_eva2_4" localSheetId="11" hidden="1">{"DCF",#N/A,FALSE,"CF"}</definedName>
    <definedName name="_eva2_4" hidden="1">{"DCF",#N/A,FALSE,"CF"}</definedName>
    <definedName name="_eva2_5" localSheetId="11" hidden="1">{"DCF",#N/A,FALSE,"CF"}</definedName>
    <definedName name="_eva2_5" hidden="1">{"DCF",#N/A,FALSE,"CF"}</definedName>
    <definedName name="_EXP50000">#REF!</definedName>
    <definedName name="_EXP50100">#REF!</definedName>
    <definedName name="_EXP50200">#REF!</definedName>
    <definedName name="_EXP50400">#REF!</definedName>
    <definedName name="_EXP50410">#REF!</definedName>
    <definedName name="_EXP51000">#REF!</definedName>
    <definedName name="_EXP52000">#REF!</definedName>
    <definedName name="_EXP53000">#REF!</definedName>
    <definedName name="_EXP53100">#REF!</definedName>
    <definedName name="_EXP53200">#REF!</definedName>
    <definedName name="_EXP53300">#REF!</definedName>
    <definedName name="_EXP53400">#REF!</definedName>
    <definedName name="_EXP54000">#REF!</definedName>
    <definedName name="_EXP54001">#REF!</definedName>
    <definedName name="_EXP55000">#REF!</definedName>
    <definedName name="_EXP55100">#REF!</definedName>
    <definedName name="_EXP55200">#REF!</definedName>
    <definedName name="_EXP62000">#REF!</definedName>
    <definedName name="_EXP62120">#REF!</definedName>
    <definedName name="_EXP62210">#REF!</definedName>
    <definedName name="_EXP62230">#REF!</definedName>
    <definedName name="_EXP62240">#REF!</definedName>
    <definedName name="_EXP62260">#REF!</definedName>
    <definedName name="_EXP62600">#REF!</definedName>
    <definedName name="_EXP62820">#REF!</definedName>
    <definedName name="_EXP62865">#REF!</definedName>
    <definedName name="_EXP62900">#REF!</definedName>
    <definedName name="_EXP63000">#REF!</definedName>
    <definedName name="_EXP63100">#REF!</definedName>
    <definedName name="_EXP63200">#REF!</definedName>
    <definedName name="_EXP63300">#REF!</definedName>
    <definedName name="_EXP63400">#REF!</definedName>
    <definedName name="_EXP63500">#REF!</definedName>
    <definedName name="_EXP63600">#REF!</definedName>
    <definedName name="_EXP63650">#REF!</definedName>
    <definedName name="_EXP63700">#REF!</definedName>
    <definedName name="_EXP63800">#REF!</definedName>
    <definedName name="_EXP63900">#REF!</definedName>
    <definedName name="_EXP64000">#REF!</definedName>
    <definedName name="_EXP64050">#REF!</definedName>
    <definedName name="_EXP64100">#REF!</definedName>
    <definedName name="_EXP64200">#REF!</definedName>
    <definedName name="_EXP64300">#REF!</definedName>
    <definedName name="_EXP64350">#REF!</definedName>
    <definedName name="_EXP64400">#REF!</definedName>
    <definedName name="_EXP64450">#REF!</definedName>
    <definedName name="_EXP64500">#REF!</definedName>
    <definedName name="_EXP64550">#REF!</definedName>
    <definedName name="_EXP64600">#REF!</definedName>
    <definedName name="_EXP64610">#REF!</definedName>
    <definedName name="_EXP64650">#REF!</definedName>
    <definedName name="_EXP64700">#REF!</definedName>
    <definedName name="_EXP64750">#REF!</definedName>
    <definedName name="_EXP64800">#REF!</definedName>
    <definedName name="_EXP64900">#REF!</definedName>
    <definedName name="_EXP65000">#REF!</definedName>
    <definedName name="_EXP65100">#REF!</definedName>
    <definedName name="_EXP65200">#REF!</definedName>
    <definedName name="_EXP65300">#REF!</definedName>
    <definedName name="_EXP65350">#REF!</definedName>
    <definedName name="_EXP65400">#REF!</definedName>
    <definedName name="_EXP65450">#REF!</definedName>
    <definedName name="_EXP65500">#REF!</definedName>
    <definedName name="_EXP65550">#REF!</definedName>
    <definedName name="_EXP65600">#REF!</definedName>
    <definedName name="_EXP65700">#REF!</definedName>
    <definedName name="_EXP65750">#REF!</definedName>
    <definedName name="_EXP65800">#REF!</definedName>
    <definedName name="_EXP65850">#REF!</definedName>
    <definedName name="_EXP65900">#REF!</definedName>
    <definedName name="_EXP65950">#REF!</definedName>
    <definedName name="_EXP65975">#REF!</definedName>
    <definedName name="_EXP66000">#REF!</definedName>
    <definedName name="_EXP66100">#REF!</definedName>
    <definedName name="_EXP66200">#REF!</definedName>
    <definedName name="_EXP66300">#REF!</definedName>
    <definedName name="_EXP66400">#REF!</definedName>
    <definedName name="_EXP66500">#REF!</definedName>
    <definedName name="_EXP66600">#REF!</definedName>
    <definedName name="_EXP66700">#REF!</definedName>
    <definedName name="_EXP66800">#REF!</definedName>
    <definedName name="_EXP67000">#REF!</definedName>
    <definedName name="_EXP67100">#REF!</definedName>
    <definedName name="_EXP67200">#REF!</definedName>
    <definedName name="_EXP67300">#REF!</definedName>
    <definedName name="_EXP67800">#REF!</definedName>
    <definedName name="_EXP68000">#REF!</definedName>
    <definedName name="_EXP69000">#REF!</definedName>
    <definedName name="_EXP70000">#REF!</definedName>
    <definedName name="_EXP71000">#REF!</definedName>
    <definedName name="_EXP72000">#REF!</definedName>
    <definedName name="_EXP72010">#REF!</definedName>
    <definedName name="_EXP72020">#REF!</definedName>
    <definedName name="_EXP72030">#REF!</definedName>
    <definedName name="_EXP72100">#REF!</definedName>
    <definedName name="_EXP72200">#REF!</definedName>
    <definedName name="_EXP72202">#REF!</definedName>
    <definedName name="_EXP72300">#REF!</definedName>
    <definedName name="_EXP72400">#REF!</definedName>
    <definedName name="_EXP72500">#REF!</definedName>
    <definedName name="_EXP72600">#REF!</definedName>
    <definedName name="_EXP72610">#REF!</definedName>
    <definedName name="_EXP72620">#REF!</definedName>
    <definedName name="_EXP72700">#REF!</definedName>
    <definedName name="_EXP73000">#REF!</definedName>
    <definedName name="_EXP73100">#REF!</definedName>
    <definedName name="_EXP73200">#REF!</definedName>
    <definedName name="_EXP74000">#REF!</definedName>
    <definedName name="_EXP79000">#REF!</definedName>
    <definedName name="_EXP79010">#REF!</definedName>
    <definedName name="_EXP79020">#REF!</definedName>
    <definedName name="_EXP79030">#REF!</definedName>
    <definedName name="_EXP79050">#REF!</definedName>
    <definedName name="_EXP79060">#REF!</definedName>
    <definedName name="_EXP79100">#REF!</definedName>
    <definedName name="_EXP79101">#REF!</definedName>
    <definedName name="_EXP79102">#REF!</definedName>
    <definedName name="_EXP79103">#REF!</definedName>
    <definedName name="_EXP79104">#REF!</definedName>
    <definedName name="_EXP79110">#REF!</definedName>
    <definedName name="_EXP79120">#REF!</definedName>
    <definedName name="_EXP79130">#REF!</definedName>
    <definedName name="_EXP79150">#REF!</definedName>
    <definedName name="_EXP79160">#REF!</definedName>
    <definedName name="_EXP79190">#REF!</definedName>
    <definedName name="_EXP79200">#REF!</definedName>
    <definedName name="_EXP79201">#REF!</definedName>
    <definedName name="_EXP79202">#REF!</definedName>
    <definedName name="_EXP79300">#REF!</definedName>
    <definedName name="_EXP79350">#REF!</definedName>
    <definedName name="_EXP79400">#REF!</definedName>
    <definedName name="_EXP79450">#REF!</definedName>
    <definedName name="_EXP79500">#REF!</definedName>
    <definedName name="_EXP79600">#REF!</definedName>
    <definedName name="_EXP79700">#REF!</definedName>
    <definedName name="_EXP79800">#REF!</definedName>
    <definedName name="_EXP79900">#REF!</definedName>
    <definedName name="_EXP80000">#REF!</definedName>
    <definedName name="_EXP80100">#REF!</definedName>
    <definedName name="_EXP80110">#REF!</definedName>
    <definedName name="_EXP80111">#REF!</definedName>
    <definedName name="_EXP80150">#REF!</definedName>
    <definedName name="_EXP80200">#REF!</definedName>
    <definedName name="_EXP80220">#REF!</definedName>
    <definedName name="_EXP80230">#REF!</definedName>
    <definedName name="_EXP80240">#REF!</definedName>
    <definedName name="_EXP80250">#REF!</definedName>
    <definedName name="_EXP80300">#REF!</definedName>
    <definedName name="_EXP80310">#REF!</definedName>
    <definedName name="_EXP80320">#REF!</definedName>
    <definedName name="_EXP803330">#REF!</definedName>
    <definedName name="_EXP80340">#REF!</definedName>
    <definedName name="_EXP80390">#REF!</definedName>
    <definedName name="_EXP80500">#REF!</definedName>
    <definedName name="_EXP80550">#REF!</definedName>
    <definedName name="_EXP80600">#REF!</definedName>
    <definedName name="_EXP80610">#REF!</definedName>
    <definedName name="_EXP80620">#REF!</definedName>
    <definedName name="_EXP80630">#REF!</definedName>
    <definedName name="_EXP80640">#REF!</definedName>
    <definedName name="_EXP80650">#REF!</definedName>
    <definedName name="_EXP80660">#REF!</definedName>
    <definedName name="_EXP80670">#REF!</definedName>
    <definedName name="_EXP80680">#REF!</definedName>
    <definedName name="_EXP80690">#REF!</definedName>
    <definedName name="_EXP80700">#REF!</definedName>
    <definedName name="_EXP80750">#REF!</definedName>
    <definedName name="_EXP80800">#REF!</definedName>
    <definedName name="_EXP80810">#REF!</definedName>
    <definedName name="_EXP80815">#REF!</definedName>
    <definedName name="_EXP80820">#REF!</definedName>
    <definedName name="_EXP80830">#REF!</definedName>
    <definedName name="_EXP80840">#REF!</definedName>
    <definedName name="_EXP80850">#REF!</definedName>
    <definedName name="_EXP80855">#REF!</definedName>
    <definedName name="_EXP80858">#REF!</definedName>
    <definedName name="_EXP80860">#REF!</definedName>
    <definedName name="_EXP80865">#REF!</definedName>
    <definedName name="_EXP80870">#REF!</definedName>
    <definedName name="_EXP80880">#REF!</definedName>
    <definedName name="_EXP80890">#REF!</definedName>
    <definedName name="_EXP80900">#REF!</definedName>
    <definedName name="_EXP80950">#REF!</definedName>
    <definedName name="_EXP81000">#REF!</definedName>
    <definedName name="_EXP81100">#REF!</definedName>
    <definedName name="_EXP81110">#REF!</definedName>
    <definedName name="_EXP81120">#REF!</definedName>
    <definedName name="_EXP81130">#REF!</definedName>
    <definedName name="_EXP81140">#REF!</definedName>
    <definedName name="_EXP81150">#REF!</definedName>
    <definedName name="_EXP81160">#REF!</definedName>
    <definedName name="_EXP81200">#REF!</definedName>
    <definedName name="_EXP81210">#REF!</definedName>
    <definedName name="_EXP81220">#REF!</definedName>
    <definedName name="_EXP81230">#REF!</definedName>
    <definedName name="_EXP81240">#REF!</definedName>
    <definedName name="_EXP81250">#REF!</definedName>
    <definedName name="_EXP81300">#REF!</definedName>
    <definedName name="_EXP81310">#REF!</definedName>
    <definedName name="_EXP81320">#REF!</definedName>
    <definedName name="_EXP81330">#REF!</definedName>
    <definedName name="_EXP81340">#REF!</definedName>
    <definedName name="_EXP81400">#REF!</definedName>
    <definedName name="_EXP81500">#REF!</definedName>
    <definedName name="_EXP81510">#REF!</definedName>
    <definedName name="_EXP81520">#REF!</definedName>
    <definedName name="_EXP81530">#REF!</definedName>
    <definedName name="_EXP81600">#REF!</definedName>
    <definedName name="_EXP82000">#REF!</definedName>
    <definedName name="_EXP82100">#REF!</definedName>
    <definedName name="_EXP82300">#REF!</definedName>
    <definedName name="_EXP82310">#REF!</definedName>
    <definedName name="_EXP82500">#REF!</definedName>
    <definedName name="_EXP82900">#REF!</definedName>
    <definedName name="_EXP83000">#REF!</definedName>
    <definedName name="_EXP84000">#REF!</definedName>
    <definedName name="_EXP85000">#REF!</definedName>
    <definedName name="_EXP86000">#REF!</definedName>
    <definedName name="_EXP87000">#REF!</definedName>
    <definedName name="_EXP87100">#REF!</definedName>
    <definedName name="_EXP87500">#REF!</definedName>
    <definedName name="_EXP88000">#REF!</definedName>
    <definedName name="_EXP88100">#REF!</definedName>
    <definedName name="_EXP89000">#REF!</definedName>
    <definedName name="_EXP89100">#REF!</definedName>
    <definedName name="_EXP89200">#REF!</definedName>
    <definedName name="_EXP89300">#REF!</definedName>
    <definedName name="_EXP90000">#REF!</definedName>
    <definedName name="_EXP90100">#REF!</definedName>
    <definedName name="_EXP90200">#REF!</definedName>
    <definedName name="_EXP90300">#REF!</definedName>
    <definedName name="_EXP90400">#REF!</definedName>
    <definedName name="_EXP90500">#REF!</definedName>
    <definedName name="_EXP90600">#REF!</definedName>
    <definedName name="_EXP91000">#REF!</definedName>
    <definedName name="_EXP91200">#REF!</definedName>
    <definedName name="_EXP91210">#REF!</definedName>
    <definedName name="_EXP91300">#REF!</definedName>
    <definedName name="_EXP91400">#REF!</definedName>
    <definedName name="_EXP92000">#REF!</definedName>
    <definedName name="_EXP92010">#REF!</definedName>
    <definedName name="_EXP92100">#REF!</definedName>
    <definedName name="_EXP92200">#REF!</definedName>
    <definedName name="_EXP92300">#REF!</definedName>
    <definedName name="_EXP92700">#REF!</definedName>
    <definedName name="_EXP92800">#REF!</definedName>
    <definedName name="_EXP99999">#REF!</definedName>
    <definedName name="_F" hidden="1">#REF!</definedName>
    <definedName name="_f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f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f1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f1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F12" hidden="1">#REF!</definedName>
    <definedName name="_f3" localSheetId="19">#REF!</definedName>
    <definedName name="_f3">#REF!</definedName>
    <definedName name="_F9EmailXmlGuidCells0" hidden="1">"{4DDAD7B0-B248-4BCC-86E9-B1DFEF18EF3B}"</definedName>
    <definedName name="_fat2" localSheetId="15" hidden="1">{"'RR'!$A$2:$E$81"}</definedName>
    <definedName name="_fat2" localSheetId="11" hidden="1">{"'RR'!$A$2:$E$81"}</definedName>
    <definedName name="_fat2" hidden="1">{"'RR'!$A$2:$E$81"}</definedName>
    <definedName name="_fcf10">#REF!</definedName>
    <definedName name="_fcf5">#REF!</definedName>
    <definedName name="_FCS2" localSheetId="11" hidden="1">{"yearly",#N/A,FALSE,"p &amp; l";"yearly exp",#N/A,FALSE,"explain";"profit_loss",#N/A,FALSE,"p &amp; l";"expense comparison",#N/A,FALSE,"expenses";"details",#N/A,FALSE,"details";"prod stats",#N/A,FALSE,"prod stats";"power",#N/A,FALSE,"power";"other costs",#N/A,FALSE,"other costs";"expenses",#N/A,FALSE,"expenses";"cash flow",#N/A,FALSE,"cash flow"}</definedName>
    <definedName name="_FCS2" hidden="1">{"yearly",#N/A,FALSE,"p &amp; l";"yearly exp",#N/A,FALSE,"explain";"profit_loss",#N/A,FALSE,"p &amp; l";"expense comparison",#N/A,FALSE,"expenses";"details",#N/A,FALSE,"details";"prod stats",#N/A,FALSE,"prod stats";"power",#N/A,FALSE,"power";"other costs",#N/A,FALSE,"other costs";"expenses",#N/A,FALSE,"expenses";"cash flow",#N/A,FALSE,"cash flow"}</definedName>
    <definedName name="_fdf1" localSheetId="19" hidden="1">{"incomemth",#N/A,TRUE,"forecast00";"incomepercentmth",#N/A,TRUE,"forecast00";"balancemth",#N/A,TRUE,"forecast00";"cashmth",#N/A,TRUE,"forecast00";"covenantmth",#N/A,TRUE,"forecast00"}</definedName>
    <definedName name="_fdf1" localSheetId="4" hidden="1">{"incomemth",#N/A,TRUE,"forecast00";"incomepercentmth",#N/A,TRUE,"forecast00";"balancemth",#N/A,TRUE,"forecast00";"cashmth",#N/A,TRUE,"forecast00";"covenantmth",#N/A,TRUE,"forecast00"}</definedName>
    <definedName name="_fdf1" localSheetId="15" hidden="1">{"incomemth",#N/A,TRUE,"forecast00";"incomepercentmth",#N/A,TRUE,"forecast00";"balancemth",#N/A,TRUE,"forecast00";"cashmth",#N/A,TRUE,"forecast00";"covenantmth",#N/A,TRUE,"forecast00"}</definedName>
    <definedName name="_fdf1" localSheetId="11"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19" hidden="1">{"incomemth",#N/A,TRUE,"forecast00";"incomepercentmth",#N/A,TRUE,"forecast00";"balancemth",#N/A,TRUE,"forecast00";"cashmth",#N/A,TRUE,"forecast00";"covenantmth",#N/A,TRUE,"forecast00"}</definedName>
    <definedName name="_fdg1" localSheetId="4" hidden="1">{"incomemth",#N/A,TRUE,"forecast00";"incomepercentmth",#N/A,TRUE,"forecast00";"balancemth",#N/A,TRUE,"forecast00";"cashmth",#N/A,TRUE,"forecast00";"covenantmth",#N/A,TRUE,"forecast00"}</definedName>
    <definedName name="_fdg1" localSheetId="15" hidden="1">{"incomemth",#N/A,TRUE,"forecast00";"incomepercentmth",#N/A,TRUE,"forecast00";"balancemth",#N/A,TRUE,"forecast00";"cashmth",#N/A,TRUE,"forecast00";"covenantmth",#N/A,TRUE,"forecast00"}</definedName>
    <definedName name="_fdg1" localSheetId="11"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19" hidden="1">{"incomemth",#N/A,TRUE,"forecast01";"incpercentmth",#N/A,TRUE,"forecast01";"balancemth",#N/A,TRUE,"forecast01";"cashmth",#N/A,TRUE,"forecast01";"cov2mth",#N/A,TRUE,"forecast01";"prbexp",#N/A,TRUE,"forecast01";"prbcap",#N/A,TRUE,"forecast01";"coalconsultants",#N/A,TRUE,"forecast01";"prbsum",#N/A,TRUE,"forecast01"}</definedName>
    <definedName name="_fds1" localSheetId="4" hidden="1">{"incomemth",#N/A,TRUE,"forecast01";"incpercentmth",#N/A,TRUE,"forecast01";"balancemth",#N/A,TRUE,"forecast01";"cashmth",#N/A,TRUE,"forecast01";"cov2mth",#N/A,TRUE,"forecast01";"prbexp",#N/A,TRUE,"forecast01";"prbcap",#N/A,TRUE,"forecast01";"coalconsultants",#N/A,TRUE,"forecast01";"prbsum",#N/A,TRUE,"forecast01"}</definedName>
    <definedName name="_fds1" localSheetId="15" hidden="1">{"incomemth",#N/A,TRUE,"forecast01";"incpercentmth",#N/A,TRUE,"forecast01";"balancemth",#N/A,TRUE,"forecast01";"cashmth",#N/A,TRUE,"forecast01";"cov2mth",#N/A,TRUE,"forecast01";"prbexp",#N/A,TRUE,"forecast01";"prbcap",#N/A,TRUE,"forecast01";"coalconsultants",#N/A,TRUE,"forecast01";"prbsum",#N/A,TRUE,"forecast01"}</definedName>
    <definedName name="_fds1" localSheetId="11"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eb001"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11">#REF!</definedName>
    <definedName name="_FEB20">#REF!</definedName>
    <definedName name="_FEB25">#REF!</definedName>
    <definedName name="_fff1" localSheetId="11" hidden="1">{"Annual",#N/A,FALSE,"Sales &amp; Market";"Quarterly",#N/A,FALSE,"Sales &amp; Market"}</definedName>
    <definedName name="_fff1" hidden="1">{"Annual",#N/A,FALSE,"Sales &amp; Market";"Quarterly",#N/A,FALSE,"Sales &amp; Market"}</definedName>
    <definedName name="_Filer2013Database" hidden="1">#REF!</definedName>
    <definedName name="_Fill" localSheetId="2" hidden="1">#REF!</definedName>
    <definedName name="_Fill" localSheetId="1" hidden="1">#REF!</definedName>
    <definedName name="_Fill" localSheetId="18" hidden="1">#REF!</definedName>
    <definedName name="_Fill" hidden="1">#REF!</definedName>
    <definedName name="_Fill1" hidden="1">#REF!</definedName>
    <definedName name="_Fill2" hidden="1">#REF!</definedName>
    <definedName name="_FILLL" hidden="1">#REF!</definedName>
    <definedName name="_Filll2" hidden="1">#REF!</definedName>
    <definedName name="_filter" hidden="1">#REF!</definedName>
    <definedName name="_xlnm._FilterDatabase" localSheetId="2" hidden="1">#REF!</definedName>
    <definedName name="_xlnm._FilterDatabase" localSheetId="14" hidden="1">'Discount Capture Outputs'!$D$16:$F$16</definedName>
    <definedName name="_xlnm._FilterDatabase" localSheetId="1" hidden="1">#REF!</definedName>
    <definedName name="_xlnm._FilterDatabase" localSheetId="19" hidden="1">#REF!</definedName>
    <definedName name="_xlnm._FilterDatabase" localSheetId="18" hidden="1">Pricing!$M$9:$P$9</definedName>
    <definedName name="_xlnm._FilterDatabase" hidden="1">#REF!</definedName>
    <definedName name="_FilterDatabase1" hidden="1">#REF!</definedName>
    <definedName name="_FilterDatabase2" hidden="1">#REF!</definedName>
    <definedName name="_fl1111" localSheetId="11" hidden="1">{"Fecha_Novembro",#N/A,FALSE,"FECHAMENTO-2002 ";"Defer_Novembro",#N/A,FALSE,"DIFERIDO";"Pis_Novembro",#N/A,FALSE,"PIS COFINS";"Iss_Novembro",#N/A,FALSE,"ISS"}</definedName>
    <definedName name="_fl1111" hidden="1">{"Fecha_Novembro",#N/A,FALSE,"FECHAMENTO-2002 ";"Defer_Novembro",#N/A,FALSE,"DIFERIDO";"Pis_Novembro",#N/A,FALSE,"PIS COFINS";"Iss_Novembro",#N/A,FALSE,"ISS"}</definedName>
    <definedName name="_FlowType">"C"</definedName>
    <definedName name="_for_YTD_Year" hidden="1">#REF!</definedName>
    <definedName name="_FRM1">#REF!</definedName>
    <definedName name="_FRM10">#REF!</definedName>
    <definedName name="_FRM11">#REF!</definedName>
    <definedName name="_FRM12">#REF!</definedName>
    <definedName name="_FRM13">#REF!</definedName>
    <definedName name="_FRM14">#REF!</definedName>
    <definedName name="_FRM15">#REF!</definedName>
    <definedName name="_FRM16">#REF!</definedName>
    <definedName name="_FRM17">#REF!</definedName>
    <definedName name="_FRM18">#REF!</definedName>
    <definedName name="_FRM19">#REF!</definedName>
    <definedName name="_FRM2">#REF!</definedName>
    <definedName name="_FRM20">#REF!</definedName>
    <definedName name="_FRM21">#REF!</definedName>
    <definedName name="_FRM22">#REF!</definedName>
    <definedName name="_FRM23">#REF!</definedName>
    <definedName name="_FRM24">#REF!</definedName>
    <definedName name="_FRM25">#REF!</definedName>
    <definedName name="_FRM3">#REF!</definedName>
    <definedName name="_FRM4">#REF!</definedName>
    <definedName name="_FRM5">#REF!</definedName>
    <definedName name="_FRM6">#REF!</definedName>
    <definedName name="_FRM7">#REF!</definedName>
    <definedName name="_FRM8">#REF!</definedName>
    <definedName name="_FRM9">#REF!</definedName>
    <definedName name="_fy97" localSheetId="4" hidden="1">{#N/A,#N/A,FALSE,"FY97";#N/A,#N/A,FALSE,"FY98";#N/A,#N/A,FALSE,"FY99";#N/A,#N/A,FALSE,"FY00";#N/A,#N/A,FALSE,"FY01"}</definedName>
    <definedName name="_fy97" localSheetId="11" hidden="1">{#N/A,#N/A,FALSE,"FY97";#N/A,#N/A,FALSE,"FY98";#N/A,#N/A,FALSE,"FY99";#N/A,#N/A,FALSE,"FY00";#N/A,#N/A,FALSE,"FY01"}</definedName>
    <definedName name="_fy97" hidden="1">{#N/A,#N/A,FALSE,"FY97";#N/A,#N/A,FALSE,"FY98";#N/A,#N/A,FALSE,"FY99";#N/A,#N/A,FALSE,"FY00";#N/A,#N/A,FALSE,"FY01"}</definedName>
    <definedName name="_g1" localSheetId="11" hidden="1">{"comp1",#N/A,FALSE,"COMPS";"footnotes",#N/A,FALSE,"COMPS"}</definedName>
    <definedName name="_g1" hidden="1">{"comp1",#N/A,FALSE,"COMPS";"footnotes",#N/A,FALSE,"COMPS"}</definedName>
    <definedName name="_G12" hidden="1">#REF!</definedName>
    <definedName name="_g2" localSheetId="4" hidden="1">{#N/A,#N/A,TRUE,"Cover sheet";#N/A,#N/A,TRUE,"DCF analysis";#N/A,#N/A,TRUE,"WACC calculation"}</definedName>
    <definedName name="_g2" localSheetId="11" hidden="1">{#N/A,#N/A,TRUE,"Cover sheet";#N/A,#N/A,TRUE,"DCF analysis";#N/A,#N/A,TRUE,"WACC calculation"}</definedName>
    <definedName name="_g2" hidden="1">{#N/A,#N/A,TRUE,"Cover sheet";#N/A,#N/A,TRUE,"DCF analysis";#N/A,#N/A,TRUE,"WACC calculation"}</definedName>
    <definedName name="_g2_1" localSheetId="4" hidden="1">{#N/A,#N/A,TRUE,"Cover sheet";#N/A,#N/A,TRUE,"DCF analysis";#N/A,#N/A,TRUE,"WACC calculation"}</definedName>
    <definedName name="_g2_1" localSheetId="11" hidden="1">{#N/A,#N/A,TRUE,"Cover sheet";#N/A,#N/A,TRUE,"DCF analysis";#N/A,#N/A,TRUE,"WACC calculation"}</definedName>
    <definedName name="_g2_1" hidden="1">{#N/A,#N/A,TRUE,"Cover sheet";#N/A,#N/A,TRUE,"DCF analysis";#N/A,#N/A,TRUE,"WACC calculation"}</definedName>
    <definedName name="_g3" localSheetId="11" hidden="1">{#N/A,#N/A,FALSE,"Hoja10";#N/A,#N/A,FALSE,"Hoja9";#N/A,#N/A,FALSE,"Hoja8";#N/A,#N/A,FALSE,"Hoja7";#N/A,#N/A,FALSE,"Hoja6";#N/A,#N/A,FALSE,"Hoja5";#N/A,#N/A,FALSE,"Hoja4";#N/A,#N/A,FALSE,"Hoja2";#N/A,#N/A,FALSE,"Hoja3";#N/A,#N/A,FALSE,"HOJA1";#N/A,#N/A,FALSE,"CashFlow";#N/A,#N/A,FALSE,"FinStmts"}</definedName>
    <definedName name="_g3" hidden="1">{#N/A,#N/A,FALSE,"Hoja10";#N/A,#N/A,FALSE,"Hoja9";#N/A,#N/A,FALSE,"Hoja8";#N/A,#N/A,FALSE,"Hoja7";#N/A,#N/A,FALSE,"Hoja6";#N/A,#N/A,FALSE,"Hoja5";#N/A,#N/A,FALSE,"Hoja4";#N/A,#N/A,FALSE,"Hoja2";#N/A,#N/A,FALSE,"Hoja3";#N/A,#N/A,FALSE,"HOJA1";#N/A,#N/A,FALSE,"CashFlow";#N/A,#N/A,FALSE,"FinStmts"}</definedName>
    <definedName name="_g3_1" localSheetId="11" hidden="1">{#N/A,#N/A,FALSE,"Hoja10";#N/A,#N/A,FALSE,"Hoja9";#N/A,#N/A,FALSE,"Hoja8";#N/A,#N/A,FALSE,"Hoja7";#N/A,#N/A,FALSE,"Hoja6";#N/A,#N/A,FALSE,"Hoja5";#N/A,#N/A,FALSE,"Hoja4";#N/A,#N/A,FALSE,"Hoja2";#N/A,#N/A,FALSE,"Hoja3";#N/A,#N/A,FALSE,"HOJA1";#N/A,#N/A,FALSE,"CashFlow";#N/A,#N/A,FALSE,"FinStmts"}</definedName>
    <definedName name="_g3_1" hidden="1">{#N/A,#N/A,FALSE,"Hoja10";#N/A,#N/A,FALSE,"Hoja9";#N/A,#N/A,FALSE,"Hoja8";#N/A,#N/A,FALSE,"Hoja7";#N/A,#N/A,FALSE,"Hoja6";#N/A,#N/A,FALSE,"Hoja5";#N/A,#N/A,FALSE,"Hoja4";#N/A,#N/A,FALSE,"Hoja2";#N/A,#N/A,FALSE,"Hoja3";#N/A,#N/A,FALSE,"HOJA1";#N/A,#N/A,FALSE,"CashFlow";#N/A,#N/A,FALSE,"FinStmts"}</definedName>
    <definedName name="_gc1" localSheetId="11" hidden="1">{"Annual",#N/A,FALSE,"Sales &amp; Market";"Quarterly",#N/A,FALSE,"Sales &amp; Market"}</definedName>
    <definedName name="_gc1" hidden="1">{"Annual",#N/A,FALSE,"Sales &amp; Market";"Quarterly",#N/A,FALSE,"Sales &amp; Market"}</definedName>
    <definedName name="_gf1" localSheetId="19" hidden="1">{"incomemth",#N/A,TRUE,"forecast00";"incomepercentmth",#N/A,TRUE,"forecast00";"balancemth",#N/A,TRUE,"forecast00";"cashmth",#N/A,TRUE,"forecast00";"covenantmth",#N/A,TRUE,"forecast00"}</definedName>
    <definedName name="_gf1" localSheetId="4" hidden="1">{"incomemth",#N/A,TRUE,"forecast00";"incomepercentmth",#N/A,TRUE,"forecast00";"balancemth",#N/A,TRUE,"forecast00";"cashmth",#N/A,TRUE,"forecast00";"covenantmth",#N/A,TRUE,"forecast00"}</definedName>
    <definedName name="_gf1" localSheetId="15" hidden="1">{"incomemth",#N/A,TRUE,"forecast00";"incomepercentmth",#N/A,TRUE,"forecast00";"balancemth",#N/A,TRUE,"forecast00";"cashmth",#N/A,TRUE,"forecast00";"covenantmth",#N/A,TRUE,"forecast00"}</definedName>
    <definedName name="_gf1" localSheetId="11"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r3" localSheetId="11" hidden="1">{"comp1",#N/A,FALSE,"COMPS";"footnotes",#N/A,FALSE,"COMPS"}</definedName>
    <definedName name="_gr3" hidden="1">{"comp1",#N/A,FALSE,"COMPS";"footnotes",#N/A,FALSE,"COMPS"}</definedName>
    <definedName name="_graph_Y" hidden="1">#REF!</definedName>
    <definedName name="_Grp16" localSheetId="4" hidden="1">{#N/A,#N/A,FALSE,"PMTABB";#N/A,#N/A,FALSE,"PMTABB"}</definedName>
    <definedName name="_Grp16" localSheetId="11" hidden="1">{#N/A,#N/A,FALSE,"PMTABB";#N/A,#N/A,FALSE,"PMTABB"}</definedName>
    <definedName name="_Grp16" hidden="1">{#N/A,#N/A,FALSE,"PMTABB";#N/A,#N/A,FALSE,"PMTABB"}</definedName>
    <definedName name="_GSRATES_1" localSheetId="4" hidden="1">"CT30000120021231        "</definedName>
    <definedName name="_GSRATES_1" hidden="1">"CT300001Latest          "</definedName>
    <definedName name="_GSRATES_10" hidden="1">"CF3000012002123120020331"</definedName>
    <definedName name="_GSRATES_11" hidden="1">"CT30000120021219        "</definedName>
    <definedName name="_GSRATES_12" hidden="1">"CF3000012002063020010630"</definedName>
    <definedName name="_GSRATES_13" hidden="1">"CF3000012002063020010630"</definedName>
    <definedName name="_GSRATES_14" hidden="1">"CT30000120031231        "</definedName>
    <definedName name="_GSRATES_15" hidden="1">"CF3000012004010120030101"</definedName>
    <definedName name="_GSRATES_16" hidden="1">"CT30000120040930        "</definedName>
    <definedName name="_GSRATES_2" localSheetId="4" hidden="1">"CT30000120031231        "</definedName>
    <definedName name="_GSRATES_2" hidden="1">"CT300001Latest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localSheetId="4" hidden="1">10</definedName>
    <definedName name="_GSRATES_COUNT" hidden="1">1</definedName>
    <definedName name="_GSRATESR_1" hidden="1">#REF!</definedName>
    <definedName name="_GSRATESR_2" hidden="1">#REF!</definedName>
    <definedName name="_GSRATESR_3" hidden="1">#REF!</definedName>
    <definedName name="_h2"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h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h5" localSheetId="11" hidden="1">{#N/A,"DR",FALSE,"increm pf";#N/A,"MAMSI",FALSE,"increm pf";#N/A,"MAXI",FALSE,"increm pf";#N/A,"PCAM",FALSE,"increm pf";#N/A,"PHSV",FALSE,"increm pf";#N/A,"SIE",FALSE,"increm pf"}</definedName>
    <definedName name="_h5" hidden="1">{#N/A,"DR",FALSE,"increm pf";#N/A,"MAMSI",FALSE,"increm pf";#N/A,"MAXI",FALSE,"increm pf";#N/A,"PCAM",FALSE,"increm pf";#N/A,"PHSV",FALSE,"increm pf";#N/A,"SIE",FALSE,"increm pf"}</definedName>
    <definedName name="_h6"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h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hd1" localSheetId="4" hidden="1">{#N/A,#N/A,FALSE,"Calc";#N/A,#N/A,FALSE,"Sensitivity";#N/A,#N/A,FALSE,"LT Earn.Dil.";#N/A,#N/A,FALSE,"Dil. AVP"}</definedName>
    <definedName name="_hd1" localSheetId="11" hidden="1">{#N/A,#N/A,FALSE,"Calc";#N/A,#N/A,FALSE,"Sensitivity";#N/A,#N/A,FALSE,"LT Earn.Dil.";#N/A,#N/A,FALSE,"Dil. AVP"}</definedName>
    <definedName name="_hd1" hidden="1">{#N/A,#N/A,FALSE,"Calc";#N/A,#N/A,FALSE,"Sensitivity";#N/A,#N/A,FALSE,"LT Earn.Dil.";#N/A,#N/A,FALSE,"Dil. AVP"}</definedName>
    <definedName name="_hd2" localSheetId="4" hidden="1">{#N/A,#N/A,FALSE,"Calc";#N/A,#N/A,FALSE,"Sensitivity";#N/A,#N/A,FALSE,"LT Earn.Dil.";#N/A,#N/A,FALSE,"Dil. AVP"}</definedName>
    <definedName name="_hd2" localSheetId="11" hidden="1">{#N/A,#N/A,FALSE,"Calc";#N/A,#N/A,FALSE,"Sensitivity";#N/A,#N/A,FALSE,"LT Earn.Dil.";#N/A,#N/A,FALSE,"Dil. AVP"}</definedName>
    <definedName name="_hd2" hidden="1">{#N/A,#N/A,FALSE,"Calc";#N/A,#N/A,FALSE,"Sensitivity";#N/A,#N/A,FALSE,"LT Earn.Dil.";#N/A,#N/A,FALSE,"Dil. AVP"}</definedName>
    <definedName name="_hod2" localSheetId="11"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i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i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I2" localSheetId="4" hidden="1">{"PVGraph2",#N/A,FALSE,"PV Data"}</definedName>
    <definedName name="_I2" localSheetId="11" hidden="1">{"PVGraph2",#N/A,FALSE,"PV Data"}</definedName>
    <definedName name="_I2" hidden="1">{"PVGraph2",#N/A,FALSE,"PV Data"}</definedName>
    <definedName name="_I2_1" localSheetId="4" hidden="1">{"PVGraph2",#N/A,FALSE,"PV Data"}</definedName>
    <definedName name="_I2_1" localSheetId="11" hidden="1">{"PVGraph2",#N/A,FALSE,"PV Data"}</definedName>
    <definedName name="_I2_1" hidden="1">{"PVGraph2",#N/A,FALSE,"PV Data"}</definedName>
    <definedName name="_i21" localSheetId="11" hidden="1">{"PVGraph2",#N/A,FALSE,"PV Data"}</definedName>
    <definedName name="_i21" hidden="1">{"PVGraph2",#N/A,FALSE,"PV Data"}</definedName>
    <definedName name="_I22" localSheetId="11" hidden="1">{"PVGraph2",#N/A,FALSE,"PV Data"}</definedName>
    <definedName name="_I22" hidden="1">{"PVGraph2",#N/A,FALSE,"PV Data"}</definedName>
    <definedName name="_i2211" localSheetId="11" hidden="1">{"PVGraph2",#N/A,FALSE,"PV Data"}</definedName>
    <definedName name="_i2211" hidden="1">{"PVGraph2",#N/A,FALSE,"PV Data"}</definedName>
    <definedName name="_i223" localSheetId="11" hidden="1">{"PVGraph2",#N/A,FALSE,"PV Data"}</definedName>
    <definedName name="_i223" hidden="1">{"PVGraph2",#N/A,FALSE,"PV Data"}</definedName>
    <definedName name="_i23" localSheetId="11" hidden="1">{"PVGraph2",#N/A,FALSE,"PV Data"}</definedName>
    <definedName name="_i23" hidden="1">{"PVGraph2",#N/A,FALSE,"PV Data"}</definedName>
    <definedName name="_i2323" localSheetId="11" hidden="1">{"PVGraph2",#N/A,FALSE,"PV Data"}</definedName>
    <definedName name="_i2323" hidden="1">{"PVGraph2",#N/A,FALSE,"PV Data"}</definedName>
    <definedName name="_i24" localSheetId="11" hidden="1">{"PVGraph2",#N/A,FALSE,"PV Data"}</definedName>
    <definedName name="_i24" hidden="1">{"PVGraph2",#N/A,FALSE,"PV Data"}</definedName>
    <definedName name="_I3" localSheetId="4" hidden="1">{"PVGraph2",#N/A,FALSE,"PV Data"}</definedName>
    <definedName name="_I3" localSheetId="11" hidden="1">{"PVGraph2",#N/A,FALSE,"PV Data"}</definedName>
    <definedName name="_I3" hidden="1">{"PVGraph2",#N/A,FALSE,"PV Data"}</definedName>
    <definedName name="_I3_1" localSheetId="4" hidden="1">{"PVGraph2",#N/A,FALSE,"PV Data"}</definedName>
    <definedName name="_I3_1" localSheetId="11" hidden="1">{"PVGraph2",#N/A,FALSE,"PV Data"}</definedName>
    <definedName name="_I3_1" hidden="1">{"PVGraph2",#N/A,FALSE,"PV Data"}</definedName>
    <definedName name="_ibo2" localSheetId="11"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ICO23">#REF!</definedName>
    <definedName name="_II2" localSheetId="11" hidden="1">{"PVGraph2",#N/A,FALSE,"PV Data"}</definedName>
    <definedName name="_II2" hidden="1">{"PVGraph2",#N/A,FALSE,"PV Data"}</definedName>
    <definedName name="_INC1">#REF!</definedName>
    <definedName name="_INC2">#REF!</definedName>
    <definedName name="_IncludeAccountNo">1</definedName>
    <definedName name="_IncludeAccountText">0</definedName>
    <definedName name="_IncludeDimName">0</definedName>
    <definedName name="_IncludeGroupName">0</definedName>
    <definedName name="_INS1999" hidden="1">#REF!</definedName>
    <definedName name="_JAN11">#REF!</definedName>
    <definedName name="_JAN20">#REF!</definedName>
    <definedName name="_JAN25">#REF!</definedName>
    <definedName name="_jax4" localSheetId="11" hidden="1">{"Summary analysis",#N/A,FALSE,"Total";"OCPH analysis",#N/A,FALSE,"Total";"detail analysis",#N/A,FALSE,"Total"}</definedName>
    <definedName name="_jax4" hidden="1">{"Summary analysis",#N/A,FALSE,"Total";"OCPH analysis",#N/A,FALSE,"Total";"detail analysis",#N/A,FALSE,"Total"}</definedName>
    <definedName name="_jkj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jkj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JUL11">#REF!</definedName>
    <definedName name="_JUL20">#REF!</definedName>
    <definedName name="_JUL25">#REF!</definedName>
    <definedName name="_JUN11">#REF!</definedName>
    <definedName name="_JUN20">#REF!</definedName>
    <definedName name="_JUN25">#REF!</definedName>
    <definedName name="_KA1" localSheetId="11" hidden="1">{#N/A,#N/A,FALSE,"Sheet1"}</definedName>
    <definedName name="_KA1" hidden="1">{#N/A,#N/A,FALSE,"Sheet1"}</definedName>
    <definedName name="_Key" hidden="1">#REF!</definedName>
    <definedName name="_Key_1" hidden="1">#REF!</definedName>
    <definedName name="_Key1" localSheetId="1" hidden="1">#REF!</definedName>
    <definedName name="_Key1" localSheetId="18" hidden="1">#REF!</definedName>
    <definedName name="_Key1" hidden="1">#REF!</definedName>
    <definedName name="_key10" hidden="1">#REF!</definedName>
    <definedName name="_Key2" localSheetId="1" hidden="1">#REF!</definedName>
    <definedName name="_Key2" localSheetId="18" hidden="1">#REF!</definedName>
    <definedName name="_Key2" hidden="1">#REF!</definedName>
    <definedName name="_Key2l" hidden="1">#REF!</definedName>
    <definedName name="_Key3" localSheetId="19" hidden="1">#REF!</definedName>
    <definedName name="_Key3" hidden="1">#REF!</definedName>
    <definedName name="_key4"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9" localSheetId="19" hidden="1">#REF!</definedName>
    <definedName name="_key9" hidden="1">#REF!</definedName>
    <definedName name="_l" localSheetId="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l"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l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l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LASTYEAR" hidden="1">#REF!</definedName>
    <definedName name="_LIB21000">#REF!</definedName>
    <definedName name="_LIB21100">#REF!</definedName>
    <definedName name="_LIB21200">#REF!</definedName>
    <definedName name="_LIB21300">#REF!</definedName>
    <definedName name="_LIB21400">#REF!</definedName>
    <definedName name="_LIB21500">#REF!</definedName>
    <definedName name="_LIB21600">#REF!</definedName>
    <definedName name="_LIB22000">#REF!</definedName>
    <definedName name="_LIB22100">#REF!</definedName>
    <definedName name="_LIB22500">#REF!</definedName>
    <definedName name="_LIB22900">#REF!</definedName>
    <definedName name="_LIB23000">#REF!</definedName>
    <definedName name="_LIB26000">#REF!</definedName>
    <definedName name="_LIB27000">#REF!</definedName>
    <definedName name="_LIB31000">#REF!</definedName>
    <definedName name="_LIB31200">#REF!</definedName>
    <definedName name="_LIB31500">#REF!</definedName>
    <definedName name="_lk1" localSheetId="11" hidden="1">{#N/A,#N/A,FALSE,"Summary";#N/A,#N/A,FALSE,"Adj to Option C";#N/A,#N/A,FALSE,"Dividend Analysis";#N/A,#N/A,FALSE,"Reserve Analysis";#N/A,#N/A,FALSE,"Depreciation";#N/A,#N/A,FALSE,"Other Tax Adj"}</definedName>
    <definedName name="_lk1" hidden="1">{#N/A,#N/A,FALSE,"Summary";#N/A,#N/A,FALSE,"Adj to Option C";#N/A,#N/A,FALSE,"Dividend Analysis";#N/A,#N/A,FALSE,"Reserve Analysis";#N/A,#N/A,FALSE,"Depreciation";#N/A,#N/A,FALSE,"Other Tax Adj"}</definedName>
    <definedName name="_MAPorder1" hidden="1">255</definedName>
    <definedName name="_MAR20">#REF!</definedName>
    <definedName name="_mat2" localSheetId="15" hidden="1">{"'RR'!$A$2:$E$81"}</definedName>
    <definedName name="_mat2" localSheetId="11" hidden="1">{"'RR'!$A$2:$E$81"}</definedName>
    <definedName name="_mat2" hidden="1">{"'RR'!$A$2:$E$81"}</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AY11">#REF!</definedName>
    <definedName name="_MAY20">#REF!</definedName>
    <definedName name="_MAY25">#REF!</definedName>
    <definedName name="_mfg2" localSheetId="4" hidden="1">{"PAGE 1",#N/A,FALSE,"WEST_OT"}</definedName>
    <definedName name="_mfg2" localSheetId="11" hidden="1">{"PAGE 1",#N/A,FALSE,"WEST_OT"}</definedName>
    <definedName name="_mfg2" hidden="1">{"PAGE 1",#N/A,FALSE,"WEST_OT"}</definedName>
    <definedName name="_mfg2_1" localSheetId="4" hidden="1">{"PAGE 1",#N/A,FALSE,"WEST_OT"}</definedName>
    <definedName name="_mfg2_1" localSheetId="11" hidden="1">{"PAGE 1",#N/A,FALSE,"WEST_OT"}</definedName>
    <definedName name="_mfg2_1" hidden="1">{"PAGE 1",#N/A,FALSE,"WEST_OT"}</definedName>
    <definedName name="_mfg2_1_1" localSheetId="4" hidden="1">{"PAGE 1",#N/A,FALSE,"WEST_OT"}</definedName>
    <definedName name="_mfg2_1_1" localSheetId="11" hidden="1">{"PAGE 1",#N/A,FALSE,"WEST_OT"}</definedName>
    <definedName name="_mfg2_1_1" hidden="1">{"PAGE 1",#N/A,FALSE,"WEST_OT"}</definedName>
    <definedName name="_mfg2_1_1_2" localSheetId="4" hidden="1">{"PAGE 1",#N/A,FALSE,"WEST_OT"}</definedName>
    <definedName name="_mfg2_1_1_2" localSheetId="11" hidden="1">{"PAGE 1",#N/A,FALSE,"WEST_OT"}</definedName>
    <definedName name="_mfg2_1_1_2" hidden="1">{"PAGE 1",#N/A,FALSE,"WEST_OT"}</definedName>
    <definedName name="_mfg2_1_3" localSheetId="4" hidden="1">{"PAGE 1",#N/A,FALSE,"WEST_OT"}</definedName>
    <definedName name="_mfg2_1_3" localSheetId="11" hidden="1">{"PAGE 1",#N/A,FALSE,"WEST_OT"}</definedName>
    <definedName name="_mfg2_1_3" hidden="1">{"PAGE 1",#N/A,FALSE,"WEST_OT"}</definedName>
    <definedName name="_mfg2_2" localSheetId="4" hidden="1">{"PAGE 1",#N/A,FALSE,"WEST_OT"}</definedName>
    <definedName name="_mfg2_2" localSheetId="11" hidden="1">{"PAGE 1",#N/A,FALSE,"WEST_OT"}</definedName>
    <definedName name="_mfg2_2" hidden="1">{"PAGE 1",#N/A,FALSE,"WEST_OT"}</definedName>
    <definedName name="_mfg2_2_2" localSheetId="4" hidden="1">{"PAGE 1",#N/A,FALSE,"WEST_OT"}</definedName>
    <definedName name="_mfg2_2_2" localSheetId="11" hidden="1">{"PAGE 1",#N/A,FALSE,"WEST_OT"}</definedName>
    <definedName name="_mfg2_2_2" hidden="1">{"PAGE 1",#N/A,FALSE,"WEST_OT"}</definedName>
    <definedName name="_mfg2_3" localSheetId="4" hidden="1">{"PAGE 1",#N/A,FALSE,"WEST_OT"}</definedName>
    <definedName name="_mfg2_3" localSheetId="11" hidden="1">{"PAGE 1",#N/A,FALSE,"WEST_OT"}</definedName>
    <definedName name="_mfg2_3" hidden="1">{"PAGE 1",#N/A,FALSE,"WEST_OT"}</definedName>
    <definedName name="_mfg2_3_2" localSheetId="4" hidden="1">{"PAGE 1",#N/A,FALSE,"WEST_OT"}</definedName>
    <definedName name="_mfg2_3_2" localSheetId="11" hidden="1">{"PAGE 1",#N/A,FALSE,"WEST_OT"}</definedName>
    <definedName name="_mfg2_3_2" hidden="1">{"PAGE 1",#N/A,FALSE,"WEST_OT"}</definedName>
    <definedName name="_mfg2_5" localSheetId="4" hidden="1">{"PAGE 1",#N/A,FALSE,"WEST_OT"}</definedName>
    <definedName name="_mfg2_5" localSheetId="11" hidden="1">{"PAGE 1",#N/A,FALSE,"WEST_OT"}</definedName>
    <definedName name="_mfg2_5" hidden="1">{"PAGE 1",#N/A,FALSE,"WEST_OT"}</definedName>
    <definedName name="_mfg3" localSheetId="4" hidden="1">{"PAGE 1",#N/A,FALSE,"WEST_OT"}</definedName>
    <definedName name="_mfg3" localSheetId="11" hidden="1">{"PAGE 1",#N/A,FALSE,"WEST_OT"}</definedName>
    <definedName name="_mfg3" hidden="1">{"PAGE 1",#N/A,FALSE,"WEST_OT"}</definedName>
    <definedName name="_mfg3_1" localSheetId="4" hidden="1">{"PAGE 1",#N/A,FALSE,"WEST_OT"}</definedName>
    <definedName name="_mfg3_1" localSheetId="11" hidden="1">{"PAGE 1",#N/A,FALSE,"WEST_OT"}</definedName>
    <definedName name="_mfg3_1" hidden="1">{"PAGE 1",#N/A,FALSE,"WEST_OT"}</definedName>
    <definedName name="_mfg3_1_1" localSheetId="4" hidden="1">{"PAGE 1",#N/A,FALSE,"WEST_OT"}</definedName>
    <definedName name="_mfg3_1_1" localSheetId="11" hidden="1">{"PAGE 1",#N/A,FALSE,"WEST_OT"}</definedName>
    <definedName name="_mfg3_1_1" hidden="1">{"PAGE 1",#N/A,FALSE,"WEST_OT"}</definedName>
    <definedName name="_mfg3_1_1_2" localSheetId="4" hidden="1">{"PAGE 1",#N/A,FALSE,"WEST_OT"}</definedName>
    <definedName name="_mfg3_1_1_2" localSheetId="11" hidden="1">{"PAGE 1",#N/A,FALSE,"WEST_OT"}</definedName>
    <definedName name="_mfg3_1_1_2" hidden="1">{"PAGE 1",#N/A,FALSE,"WEST_OT"}</definedName>
    <definedName name="_mfg3_1_3" localSheetId="4" hidden="1">{"PAGE 1",#N/A,FALSE,"WEST_OT"}</definedName>
    <definedName name="_mfg3_1_3" localSheetId="11" hidden="1">{"PAGE 1",#N/A,FALSE,"WEST_OT"}</definedName>
    <definedName name="_mfg3_1_3" hidden="1">{"PAGE 1",#N/A,FALSE,"WEST_OT"}</definedName>
    <definedName name="_mfg3_2" localSheetId="4" hidden="1">{"PAGE 1",#N/A,FALSE,"WEST_OT"}</definedName>
    <definedName name="_mfg3_2" localSheetId="11" hidden="1">{"PAGE 1",#N/A,FALSE,"WEST_OT"}</definedName>
    <definedName name="_mfg3_2" hidden="1">{"PAGE 1",#N/A,FALSE,"WEST_OT"}</definedName>
    <definedName name="_mfg3_2_2" localSheetId="4" hidden="1">{"PAGE 1",#N/A,FALSE,"WEST_OT"}</definedName>
    <definedName name="_mfg3_2_2" localSheetId="11" hidden="1">{"PAGE 1",#N/A,FALSE,"WEST_OT"}</definedName>
    <definedName name="_mfg3_2_2" hidden="1">{"PAGE 1",#N/A,FALSE,"WEST_OT"}</definedName>
    <definedName name="_mfg3_3" localSheetId="4" hidden="1">{"PAGE 1",#N/A,FALSE,"WEST_OT"}</definedName>
    <definedName name="_mfg3_3" localSheetId="11" hidden="1">{"PAGE 1",#N/A,FALSE,"WEST_OT"}</definedName>
    <definedName name="_mfg3_3" hidden="1">{"PAGE 1",#N/A,FALSE,"WEST_OT"}</definedName>
    <definedName name="_mfg3_3_2" localSheetId="4" hidden="1">{"PAGE 1",#N/A,FALSE,"WEST_OT"}</definedName>
    <definedName name="_mfg3_3_2" localSheetId="11" hidden="1">{"PAGE 1",#N/A,FALSE,"WEST_OT"}</definedName>
    <definedName name="_mfg3_3_2" hidden="1">{"PAGE 1",#N/A,FALSE,"WEST_OT"}</definedName>
    <definedName name="_mfg3_5" localSheetId="4" hidden="1">{"PAGE 1",#N/A,FALSE,"WEST_OT"}</definedName>
    <definedName name="_mfg3_5" localSheetId="11" hidden="1">{"PAGE 1",#N/A,FALSE,"WEST_OT"}</definedName>
    <definedName name="_mfg3_5" hidden="1">{"PAGE 1",#N/A,FALSE,"WEST_OT"}</definedName>
    <definedName name="_mfg4" localSheetId="4" hidden="1">{"PAGE 1",#N/A,FALSE,"WEST_OT"}</definedName>
    <definedName name="_mfg4" localSheetId="11" hidden="1">{"PAGE 1",#N/A,FALSE,"WEST_OT"}</definedName>
    <definedName name="_mfg4" hidden="1">{"PAGE 1",#N/A,FALSE,"WEST_OT"}</definedName>
    <definedName name="_mfg4_1" localSheetId="4" hidden="1">{"PAGE 1",#N/A,FALSE,"WEST_OT"}</definedName>
    <definedName name="_mfg4_1" localSheetId="11" hidden="1">{"PAGE 1",#N/A,FALSE,"WEST_OT"}</definedName>
    <definedName name="_mfg4_1" hidden="1">{"PAGE 1",#N/A,FALSE,"WEST_OT"}</definedName>
    <definedName name="_mfg4_1_1" localSheetId="4" hidden="1">{"PAGE 1",#N/A,FALSE,"WEST_OT"}</definedName>
    <definedName name="_mfg4_1_1" localSheetId="11" hidden="1">{"PAGE 1",#N/A,FALSE,"WEST_OT"}</definedName>
    <definedName name="_mfg4_1_1" hidden="1">{"PAGE 1",#N/A,FALSE,"WEST_OT"}</definedName>
    <definedName name="_mfg4_1_1_2" localSheetId="4" hidden="1">{"PAGE 1",#N/A,FALSE,"WEST_OT"}</definedName>
    <definedName name="_mfg4_1_1_2" localSheetId="11" hidden="1">{"PAGE 1",#N/A,FALSE,"WEST_OT"}</definedName>
    <definedName name="_mfg4_1_1_2" hidden="1">{"PAGE 1",#N/A,FALSE,"WEST_OT"}</definedName>
    <definedName name="_mfg4_1_3" localSheetId="4" hidden="1">{"PAGE 1",#N/A,FALSE,"WEST_OT"}</definedName>
    <definedName name="_mfg4_1_3" localSheetId="11" hidden="1">{"PAGE 1",#N/A,FALSE,"WEST_OT"}</definedName>
    <definedName name="_mfg4_1_3" hidden="1">{"PAGE 1",#N/A,FALSE,"WEST_OT"}</definedName>
    <definedName name="_mfg4_2" localSheetId="4" hidden="1">{"PAGE 1",#N/A,FALSE,"WEST_OT"}</definedName>
    <definedName name="_mfg4_2" localSheetId="11" hidden="1">{"PAGE 1",#N/A,FALSE,"WEST_OT"}</definedName>
    <definedName name="_mfg4_2" hidden="1">{"PAGE 1",#N/A,FALSE,"WEST_OT"}</definedName>
    <definedName name="_mfg4_2_2" localSheetId="4" hidden="1">{"PAGE 1",#N/A,FALSE,"WEST_OT"}</definedName>
    <definedName name="_mfg4_2_2" localSheetId="11" hidden="1">{"PAGE 1",#N/A,FALSE,"WEST_OT"}</definedName>
    <definedName name="_mfg4_2_2" hidden="1">{"PAGE 1",#N/A,FALSE,"WEST_OT"}</definedName>
    <definedName name="_mfg4_3" localSheetId="4" hidden="1">{"PAGE 1",#N/A,FALSE,"WEST_OT"}</definedName>
    <definedName name="_mfg4_3" localSheetId="11" hidden="1">{"PAGE 1",#N/A,FALSE,"WEST_OT"}</definedName>
    <definedName name="_mfg4_3" hidden="1">{"PAGE 1",#N/A,FALSE,"WEST_OT"}</definedName>
    <definedName name="_mfg4_3_2" localSheetId="4" hidden="1">{"PAGE 1",#N/A,FALSE,"WEST_OT"}</definedName>
    <definedName name="_mfg4_3_2" localSheetId="11" hidden="1">{"PAGE 1",#N/A,FALSE,"WEST_OT"}</definedName>
    <definedName name="_mfg4_3_2" hidden="1">{"PAGE 1",#N/A,FALSE,"WEST_OT"}</definedName>
    <definedName name="_mfg4_5" localSheetId="4" hidden="1">{"PAGE 1",#N/A,FALSE,"WEST_OT"}</definedName>
    <definedName name="_mfg4_5" localSheetId="11" hidden="1">{"PAGE 1",#N/A,FALSE,"WEST_OT"}</definedName>
    <definedName name="_mfg4_5" hidden="1">{"PAGE 1",#N/A,FALSE,"WEST_OT"}</definedName>
    <definedName name="_mfg5" localSheetId="4" hidden="1">{"PAGE 1",#N/A,FALSE,"WEST_OT"}</definedName>
    <definedName name="_mfg5" localSheetId="11" hidden="1">{"PAGE 1",#N/A,FALSE,"WEST_OT"}</definedName>
    <definedName name="_mfg5" hidden="1">{"PAGE 1",#N/A,FALSE,"WEST_OT"}</definedName>
    <definedName name="_mfg5_1" localSheetId="4" hidden="1">{"PAGE 1",#N/A,FALSE,"WEST_OT"}</definedName>
    <definedName name="_mfg5_1" localSheetId="11" hidden="1">{"PAGE 1",#N/A,FALSE,"WEST_OT"}</definedName>
    <definedName name="_mfg5_1" hidden="1">{"PAGE 1",#N/A,FALSE,"WEST_OT"}</definedName>
    <definedName name="_mfg5_1_1" localSheetId="4" hidden="1">{"PAGE 1",#N/A,FALSE,"WEST_OT"}</definedName>
    <definedName name="_mfg5_1_1" localSheetId="11" hidden="1">{"PAGE 1",#N/A,FALSE,"WEST_OT"}</definedName>
    <definedName name="_mfg5_1_1" hidden="1">{"PAGE 1",#N/A,FALSE,"WEST_OT"}</definedName>
    <definedName name="_mfg5_1_1_2" localSheetId="4" hidden="1">{"PAGE 1",#N/A,FALSE,"WEST_OT"}</definedName>
    <definedName name="_mfg5_1_1_2" localSheetId="11" hidden="1">{"PAGE 1",#N/A,FALSE,"WEST_OT"}</definedName>
    <definedName name="_mfg5_1_1_2" hidden="1">{"PAGE 1",#N/A,FALSE,"WEST_OT"}</definedName>
    <definedName name="_mfg5_1_3" localSheetId="4" hidden="1">{"PAGE 1",#N/A,FALSE,"WEST_OT"}</definedName>
    <definedName name="_mfg5_1_3" localSheetId="11" hidden="1">{"PAGE 1",#N/A,FALSE,"WEST_OT"}</definedName>
    <definedName name="_mfg5_1_3" hidden="1">{"PAGE 1",#N/A,FALSE,"WEST_OT"}</definedName>
    <definedName name="_mfg5_2" localSheetId="4" hidden="1">{"PAGE 1",#N/A,FALSE,"WEST_OT"}</definedName>
    <definedName name="_mfg5_2" localSheetId="11" hidden="1">{"PAGE 1",#N/A,FALSE,"WEST_OT"}</definedName>
    <definedName name="_mfg5_2" hidden="1">{"PAGE 1",#N/A,FALSE,"WEST_OT"}</definedName>
    <definedName name="_mfg5_2_2" localSheetId="4" hidden="1">{"PAGE 1",#N/A,FALSE,"WEST_OT"}</definedName>
    <definedName name="_mfg5_2_2" localSheetId="11" hidden="1">{"PAGE 1",#N/A,FALSE,"WEST_OT"}</definedName>
    <definedName name="_mfg5_2_2" hidden="1">{"PAGE 1",#N/A,FALSE,"WEST_OT"}</definedName>
    <definedName name="_mfg5_3" localSheetId="4" hidden="1">{"PAGE 1",#N/A,FALSE,"WEST_OT"}</definedName>
    <definedName name="_mfg5_3" localSheetId="11" hidden="1">{"PAGE 1",#N/A,FALSE,"WEST_OT"}</definedName>
    <definedName name="_mfg5_3" hidden="1">{"PAGE 1",#N/A,FALSE,"WEST_OT"}</definedName>
    <definedName name="_mfg5_3_2" localSheetId="4" hidden="1">{"PAGE 1",#N/A,FALSE,"WEST_OT"}</definedName>
    <definedName name="_mfg5_3_2" localSheetId="11" hidden="1">{"PAGE 1",#N/A,FALSE,"WEST_OT"}</definedName>
    <definedName name="_mfg5_3_2" hidden="1">{"PAGE 1",#N/A,FALSE,"WEST_OT"}</definedName>
    <definedName name="_mfg5_5" localSheetId="4" hidden="1">{"PAGE 1",#N/A,FALSE,"WEST_OT"}</definedName>
    <definedName name="_mfg5_5" localSheetId="11" hidden="1">{"PAGE 1",#N/A,FALSE,"WEST_OT"}</definedName>
    <definedName name="_mfg5_5" hidden="1">{"PAGE 1",#N/A,FALSE,"WEST_OT"}</definedName>
    <definedName name="_MM03">"Text Box 1386"</definedName>
    <definedName name="_MM1">"Text Box 1384"</definedName>
    <definedName name="_MM2">"Text Box 1385"</definedName>
    <definedName name="_MM4">"Text Box 1387"</definedName>
    <definedName name="_MRG2" localSheetId="11" hidden="1">{"INCOME",#N/A,FALSE,"ProNet";"VALUE",#N/A,FALSE,"ProNet"}</definedName>
    <definedName name="_MRG2" hidden="1">{"INCOME",#N/A,FALSE,"ProNet";"VALUE",#N/A,FALSE,"ProNet"}</definedName>
    <definedName name="_mty1" localSheetId="11" hidden="1">{#N/A,#N/A,TRUE,"2432"}</definedName>
    <definedName name="_mty1" hidden="1">{#N/A,#N/A,TRUE,"2432"}</definedName>
    <definedName name="_MUM1" hidden="1">#REF!</definedName>
    <definedName name="_MUM10" hidden="1">#REF!</definedName>
    <definedName name="_MUM11" hidden="1">#REF!</definedName>
    <definedName name="_MUM12" hidden="1">#REF!</definedName>
    <definedName name="_MUM13" hidden="1">#REF!</definedName>
    <definedName name="_MUM14" hidden="1">#REF!</definedName>
    <definedName name="_MUM15" hidden="1">#REF!</definedName>
    <definedName name="_MUM16" hidden="1">#REF!</definedName>
    <definedName name="_MUM17" hidden="1">#REF!</definedName>
    <definedName name="_MUM18" hidden="1">#REF!</definedName>
    <definedName name="_MUM19" hidden="1">#REF!</definedName>
    <definedName name="_MUM2" hidden="1">#REF!</definedName>
    <definedName name="_MUM20" hidden="1">#REF!</definedName>
    <definedName name="_MUM21" hidden="1">#REF!</definedName>
    <definedName name="_MUM22" hidden="1">#REF!</definedName>
    <definedName name="_MUM23" hidden="1">#REF!</definedName>
    <definedName name="_MUM24" hidden="1">#REF!</definedName>
    <definedName name="_MUM25" hidden="1">#REF!</definedName>
    <definedName name="_MUM26" hidden="1">#REF!</definedName>
    <definedName name="_MUM27" hidden="1">#REF!</definedName>
    <definedName name="_MUM28" hidden="1">#REF!</definedName>
    <definedName name="_MUM29" hidden="1">#REF!</definedName>
    <definedName name="_MUM3" hidden="1">#REF!</definedName>
    <definedName name="_MUM30" hidden="1">#REF!</definedName>
    <definedName name="_MUM31" hidden="1">#REF!</definedName>
    <definedName name="_MUM32" hidden="1">#REF!</definedName>
    <definedName name="_MUM4" hidden="1">#REF!</definedName>
    <definedName name="_MUM5" hidden="1">#REF!</definedName>
    <definedName name="_MUM6" hidden="1">#REF!</definedName>
    <definedName name="_MUM7" hidden="1">#REF!</definedName>
    <definedName name="_MUM8" hidden="1">#REF!</definedName>
    <definedName name="_MUM9" hidden="1">#REF!</definedName>
    <definedName name="_n4" localSheetId="15" hidden="1">{"EXCELHLP.HLP!1802";5;10;5;10;13;13;13;8;5;5;10;14;13;13;13;13;5;10;14;13;5;10;1;2;24}</definedName>
    <definedName name="_n4" localSheetId="11" hidden="1">{"EXCELHLP.HLP!1802";5;10;5;10;13;13;13;8;5;5;10;14;13;13;13;13;5;10;14;13;5;10;1;2;24}</definedName>
    <definedName name="_n4" hidden="1">{"EXCELHLP.HLP!1802";5;10;5;10;13;13;13;8;5;5;10;14;13;13;13;13;5;10;14;13;5;10;1;2;24}</definedName>
    <definedName name="_na2" hidden="1">"100"</definedName>
    <definedName name="_na3" hidden="1">"50"</definedName>
    <definedName name="_na4" hidden="1">"IQ_LTM_DATE"</definedName>
    <definedName name="_new" hidden="1">#REF!</definedName>
    <definedName name="_new1" localSheetId="4" hidden="1">{#N/A,#N/A,FALSE,"Pharm";#N/A,#N/A,FALSE,"WWCM"}</definedName>
    <definedName name="_new1" localSheetId="11" hidden="1">{#N/A,#N/A,FALSE,"Pharm";#N/A,#N/A,FALSE,"WWCM"}</definedName>
    <definedName name="_new1" hidden="1">{#N/A,#N/A,FALSE,"Pharm";#N/A,#N/A,FALSE,"WWCM"}</definedName>
    <definedName name="_new1_1" localSheetId="4" hidden="1">{#N/A,#N/A,FALSE,"Pharm";#N/A,#N/A,FALSE,"WWCM"}</definedName>
    <definedName name="_new1_1" localSheetId="11" hidden="1">{#N/A,#N/A,FALSE,"Pharm";#N/A,#N/A,FALSE,"WWCM"}</definedName>
    <definedName name="_new1_1" hidden="1">{#N/A,#N/A,FALSE,"Pharm";#N/A,#N/A,FALSE,"WWCM"}</definedName>
    <definedName name="_new10" localSheetId="11" hidden="1">{#N/A,#N/A,TRUE,"PSG Total Contacts";#N/A,#N/A,TRUE,"PSG Rep Total";#N/A,#N/A,TRUE,"Core Rep Detail";#N/A,#N/A,TRUE,"BC Rep Detail";#N/A,#N/A,TRUE,"Marlboro";#N/A,#N/A,TRUE,"Covington";#N/A,#N/A,TRUE,"Dallas";#N/A,#N/A,TRUE,"VRS Stats";#N/A,#N/A,TRUE,"Internet";#N/A,#N/A,TRUE,"NCO and Call Mix";#N/A,#N/A,TRUE,"VRS &amp; Rep Calls"}</definedName>
    <definedName name="_new10" hidden="1">{#N/A,#N/A,TRUE,"PSG Total Contacts";#N/A,#N/A,TRUE,"PSG Rep Total";#N/A,#N/A,TRUE,"Core Rep Detail";#N/A,#N/A,TRUE,"BC Rep Detail";#N/A,#N/A,TRUE,"Marlboro";#N/A,#N/A,TRUE,"Covington";#N/A,#N/A,TRUE,"Dallas";#N/A,#N/A,TRUE,"VRS Stats";#N/A,#N/A,TRUE,"Internet";#N/A,#N/A,TRUE,"NCO and Call Mix";#N/A,#N/A,TRUE,"VRS &amp; Rep Calls"}</definedName>
    <definedName name="_new100" hidden="1">#REF!</definedName>
    <definedName name="_new101" hidden="1">#REF!</definedName>
    <definedName name="_new102" hidden="1">#REF!</definedName>
    <definedName name="_new103" hidden="1">#REF!</definedName>
    <definedName name="_new104" hidden="1">#REF!</definedName>
    <definedName name="_new105" hidden="1">#REF!</definedName>
    <definedName name="_new106" hidden="1">#REF!</definedName>
    <definedName name="_new107" hidden="1">#REF!</definedName>
    <definedName name="_new108" hidden="1">#REF!</definedName>
    <definedName name="_new109" hidden="1">#REF!</definedName>
    <definedName name="_new110" hidden="1">#REF!</definedName>
    <definedName name="_new111" hidden="1">#REF!</definedName>
    <definedName name="_New2" localSheetId="4" hidden="1">{"TOTAL",#N/A,FALSE,"A";"FISCAL94",#N/A,FALSE,"A";"FISCAL95",#N/A,FALSE,"A";"FISCAL96",#N/A,FALSE,"A";"misc page",#N/A,FALSE,"A"}</definedName>
    <definedName name="_New2" localSheetId="11" hidden="1">{"TOTAL",#N/A,FALSE,"A";"FISCAL94",#N/A,FALSE,"A";"FISCAL95",#N/A,FALSE,"A";"FISCAL96",#N/A,FALSE,"A";"misc page",#N/A,FALSE,"A"}</definedName>
    <definedName name="_New2" hidden="1">{"TOTAL",#N/A,FALSE,"A";"FISCAL94",#N/A,FALSE,"A";"FISCAL95",#N/A,FALSE,"A";"FISCAL96",#N/A,FALSE,"A";"misc page",#N/A,FALSE,"A"}</definedName>
    <definedName name="_new22" hidden="1">#REF!</definedName>
    <definedName name="_new23" hidden="1">#REF!</definedName>
    <definedName name="_new24" hidden="1">#REF!</definedName>
    <definedName name="_new25" hidden="1">#REF!</definedName>
    <definedName name="_new26" hidden="1">#REF!</definedName>
    <definedName name="_new27" hidden="1">#REF!</definedName>
    <definedName name="_new28" hidden="1">#REF!</definedName>
    <definedName name="_new29" hidden="1">#REF!</definedName>
    <definedName name="_New3" localSheetId="11" hidden="1">{#N/A,#N/A,FALSE,"Aging Summary";#N/A,#N/A,FALSE,"Ratio Analysis";#N/A,#N/A,FALSE,"Test 120 Day Accts";#N/A,#N/A,FALSE,"Tickmarks"}</definedName>
    <definedName name="_New3" hidden="1">{#N/A,#N/A,FALSE,"Aging Summary";#N/A,#N/A,FALSE,"Ratio Analysis";#N/A,#N/A,FALSE,"Test 120 Day Accts";#N/A,#N/A,FALSE,"Tickmarks"}</definedName>
    <definedName name="_new30" hidden="1">#REF!</definedName>
    <definedName name="_new31" hidden="1">#REF!</definedName>
    <definedName name="_new32" hidden="1">#REF!</definedName>
    <definedName name="_new33" hidden="1">#REF!</definedName>
    <definedName name="_new34" hidden="1">#REF!</definedName>
    <definedName name="_new35" hidden="1">#REF!</definedName>
    <definedName name="_new36" hidden="1">#REF!</definedName>
    <definedName name="_new37" hidden="1">#REF!</definedName>
    <definedName name="_new38" hidden="1">#REF!</definedName>
    <definedName name="_new39" hidden="1">#REF!</definedName>
    <definedName name="_New4" localSheetId="11" hidden="1">{#N/A,#N/A,FALSE,"Aging Summary";#N/A,#N/A,FALSE,"Ratio Analysis";#N/A,#N/A,FALSE,"Test 120 Day Accts";#N/A,#N/A,FALSE,"Tickmarks"}</definedName>
    <definedName name="_New4" hidden="1">{#N/A,#N/A,FALSE,"Aging Summary";#N/A,#N/A,FALSE,"Ratio Analysis";#N/A,#N/A,FALSE,"Test 120 Day Accts";#N/A,#N/A,FALSE,"Tickmarks"}</definedName>
    <definedName name="_new40" hidden="1">#REF!</definedName>
    <definedName name="_new41" hidden="1">#REF!</definedName>
    <definedName name="_new42" hidden="1">#REF!</definedName>
    <definedName name="_new43" hidden="1">#REF!</definedName>
    <definedName name="_new44" hidden="1">#REF!</definedName>
    <definedName name="_new45" hidden="1">#REF!</definedName>
    <definedName name="_new46" hidden="1">#REF!</definedName>
    <definedName name="_new47" hidden="1">#REF!</definedName>
    <definedName name="_new48" hidden="1">#REF!</definedName>
    <definedName name="_new49" hidden="1">#REF!</definedName>
    <definedName name="_new50" hidden="1">#REF!</definedName>
    <definedName name="_new51" hidden="1">#REF!</definedName>
    <definedName name="_new52" hidden="1">#REF!</definedName>
    <definedName name="_new53" hidden="1">#REF!</definedName>
    <definedName name="_new54" hidden="1">#REF!</definedName>
    <definedName name="_new55" hidden="1">#REF!</definedName>
    <definedName name="_new56" hidden="1">#REF!</definedName>
    <definedName name="_new57" hidden="1">#REF!</definedName>
    <definedName name="_new58" hidden="1">#REF!</definedName>
    <definedName name="_new59" hidden="1">#REF!</definedName>
    <definedName name="_NEW6" localSheetId="11" hidden="1">{#N/A,#N/A,FALSE,"YTD"}</definedName>
    <definedName name="_NEW6" hidden="1">{#N/A,#N/A,FALSE,"YTD"}</definedName>
    <definedName name="_new60" hidden="1">#REF!</definedName>
    <definedName name="_new61" hidden="1">#REF!</definedName>
    <definedName name="_new62" hidden="1">#REF!</definedName>
    <definedName name="_new63" hidden="1">#REF!</definedName>
    <definedName name="_new64" hidden="1">#REF!</definedName>
    <definedName name="_new65" hidden="1">#REF!</definedName>
    <definedName name="_new66" hidden="1">#REF!</definedName>
    <definedName name="_new67" hidden="1">#REF!</definedName>
    <definedName name="_new68" hidden="1">#REF!</definedName>
    <definedName name="_new69" hidden="1">#REF!</definedName>
    <definedName name="_new70" hidden="1">#REF!</definedName>
    <definedName name="_new71" hidden="1">#REF!</definedName>
    <definedName name="_new72" hidden="1">#REF!</definedName>
    <definedName name="_new73" hidden="1">#REF!</definedName>
    <definedName name="_new74" hidden="1">#REF!</definedName>
    <definedName name="_new75" hidden="1">#REF!</definedName>
    <definedName name="_new76" hidden="1">#REF!</definedName>
    <definedName name="_new77" hidden="1">#REF!</definedName>
    <definedName name="_new78" hidden="1">#REF!</definedName>
    <definedName name="_new79" hidden="1">#REF!</definedName>
    <definedName name="_new80" hidden="1">#REF!</definedName>
    <definedName name="_new81" hidden="1">#REF!</definedName>
    <definedName name="_new82" hidden="1">#REF!</definedName>
    <definedName name="_new83" hidden="1">#REF!</definedName>
    <definedName name="_new84" hidden="1">#REF!</definedName>
    <definedName name="_new85" hidden="1">#REF!</definedName>
    <definedName name="_new86" hidden="1">#REF!</definedName>
    <definedName name="_new87" hidden="1">#REF!</definedName>
    <definedName name="_new88" hidden="1">#REF!</definedName>
    <definedName name="_new89" hidden="1">#REF!</definedName>
    <definedName name="_new90" hidden="1">#REF!</definedName>
    <definedName name="_new91" hidden="1">#REF!</definedName>
    <definedName name="_new92" hidden="1">#REF!</definedName>
    <definedName name="_new93" hidden="1">#REF!</definedName>
    <definedName name="_new94" hidden="1">#REF!</definedName>
    <definedName name="_new95" hidden="1">#REF!</definedName>
    <definedName name="_new96" hidden="1">#REF!</definedName>
    <definedName name="_new97" hidden="1">#REF!</definedName>
    <definedName name="_new98" hidden="1">#REF!</definedName>
    <definedName name="_new99" hidden="1">#REF!</definedName>
    <definedName name="_NOI2" localSheetId="19" hidden="1">{#N/A,#N/A,FALSE,"NOI"}</definedName>
    <definedName name="_NOI2" localSheetId="4" hidden="1">{#N/A,#N/A,FALSE,"NOI"}</definedName>
    <definedName name="_NOI2" localSheetId="15" hidden="1">{#N/A,#N/A,FALSE,"NOI"}</definedName>
    <definedName name="_NOI2" localSheetId="11" hidden="1">{#N/A,#N/A,FALSE,"NOI"}</definedName>
    <definedName name="_NOI2" hidden="1">{#N/A,#N/A,FALSE,"NOI"}</definedName>
    <definedName name="_NOL2">#REF!</definedName>
    <definedName name="_non5" localSheetId="4">{"Client Name or Project Name"}</definedName>
    <definedName name="_non5" localSheetId="11">{"Client Name or Project Name"}</definedName>
    <definedName name="_non5">{"Client Name or Project Name"}</definedName>
    <definedName name="_NOV11">#REF!</definedName>
    <definedName name="_NOV20">#REF!</definedName>
    <definedName name="_NOV25">#REF!</definedName>
    <definedName name="_NOX1">#REF!</definedName>
    <definedName name="_NOX2">#REF!</definedName>
    <definedName name="_NOX3">#REF!</definedName>
    <definedName name="_NOX4">#REF!</definedName>
    <definedName name="_NYI2" localSheetId="19" hidden="1">{#N/A,#N/A,FALSE,"NYI"}</definedName>
    <definedName name="_NYI2" localSheetId="4" hidden="1">{#N/A,#N/A,FALSE,"NYI"}</definedName>
    <definedName name="_NYI2" localSheetId="15" hidden="1">{#N/A,#N/A,FALSE,"NYI"}</definedName>
    <definedName name="_NYI2" localSheetId="11" hidden="1">{#N/A,#N/A,FALSE,"NYI"}</definedName>
    <definedName name="_NYI2" hidden="1">{#N/A,#N/A,FALSE,"NYI"}</definedName>
    <definedName name="_o1" localSheetId="4" hidden="1">{#N/A,#N/A,FALSE,"SUMMARY";#N/A,#N/A,FALSE,"mcsh";#N/A,#N/A,FALSE,"vol&amp;rev";#N/A,#N/A,FALSE,"wkgcap";#N/A,#N/A,FALSE,"DEPR&amp;DT";#N/A,#N/A,FALSE,"ASSETS";#N/A,#N/A,FALSE,"NI&amp;OTH&amp;DIV";#N/A,#N/A,FALSE,"CASHFLOW";#N/A,#N/A,FALSE,"CAPEMPL";#N/A,#N/A,FALSE,"ROCE"}</definedName>
    <definedName name="_o1" localSheetId="11"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400" localSheetId="11" hidden="1">{#N/A,#N/A,FALSE,"970301";#N/A,#N/A,FALSE,"970302";#N/A,#N/A,FALSE,"970303";#N/A,#N/A,FALSE,"970304";#N/A,#N/A,FALSE,"COM1";#N/A,#N/A,FALSE,"COM2"}</definedName>
    <definedName name="_o400" hidden="1">{#N/A,#N/A,FALSE,"970301";#N/A,#N/A,FALSE,"970302";#N/A,#N/A,FALSE,"970303";#N/A,#N/A,FALSE,"970304";#N/A,#N/A,FALSE,"COM1";#N/A,#N/A,FALSE,"COM2"}</definedName>
    <definedName name="_OCT11">#REF!</definedName>
    <definedName name="_OCT20">#REF!</definedName>
    <definedName name="_OCT25">#REF!</definedName>
    <definedName name="_OIL310106" localSheetId="4" hidden="1">{#N/A,#N/A,FALSE,"PMTABB";#N/A,#N/A,FALSE,"PMTABB"}</definedName>
    <definedName name="_OIL310106" localSheetId="11" hidden="1">{#N/A,#N/A,FALSE,"PMTABB";#N/A,#N/A,FALSE,"PMTABB"}</definedName>
    <definedName name="_OIL310106" hidden="1">{#N/A,#N/A,FALSE,"PMTABB";#N/A,#N/A,FALSE,"PMTABB"}</definedName>
    <definedName name="_OIL310701" localSheetId="4" hidden="1">{#N/A,#N/A,FALSE,"PMTABB";#N/A,#N/A,FALSE,"PMTABB"}</definedName>
    <definedName name="_OIL310701" localSheetId="11" hidden="1">{#N/A,#N/A,FALSE,"PMTABB";#N/A,#N/A,FALSE,"PMTABB"}</definedName>
    <definedName name="_OIL310701" hidden="1">{#N/A,#N/A,FALSE,"PMTABB";#N/A,#N/A,FALSE,"PMTABB"}</definedName>
    <definedName name="_ok1" localSheetId="11" hidden="1">{"Annual",#N/A,FALSE,"Sales &amp; Market";"Quarterly",#N/A,FALSE,"Sales &amp; Market"}</definedName>
    <definedName name="_ok1" hidden="1">{"Annual",#N/A,FALSE,"Sales &amp; Market";"Quarterly",#N/A,FALSE,"Sales &amp; Market"}</definedName>
    <definedName name="_OK2" localSheetId="11" hidden="1">{#N/A,#N/A,FALSE,"Cover";#N/A,#N/A,FALSE,"LUMI";#N/A,#N/A,FALSE,"COMD";#N/A,#N/A,FALSE,"Valuation";#N/A,#N/A,FALSE,"Assumptions";#N/A,#N/A,FALSE,"Pooling";#N/A,#N/A,FALSE,"BalanceSheet"}</definedName>
    <definedName name="_OK2" hidden="1">{#N/A,#N/A,FALSE,"Cover";#N/A,#N/A,FALSE,"LUMI";#N/A,#N/A,FALSE,"COMD";#N/A,#N/A,FALSE,"Valuation";#N/A,#N/A,FALSE,"Assumptions";#N/A,#N/A,FALSE,"Pooling";#N/A,#N/A,FALSE,"BalanceSheet"}</definedName>
    <definedName name="_OLD2" localSheetId="2" hidden="1">#REF!</definedName>
    <definedName name="_OLD2" localSheetId="1" hidden="1">#REF!</definedName>
    <definedName name="_OLD2" localSheetId="18" hidden="1">#REF!</definedName>
    <definedName name="_OLD2" hidden="1">#REF!</definedName>
    <definedName name="_OMM2"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2"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2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2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6"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6"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6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6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p2" localSheetId="19">#REF!</definedName>
    <definedName name="_op2">#REF!</definedName>
    <definedName name="_Order1" hidden="1">0</definedName>
    <definedName name="_Order1_1">255</definedName>
    <definedName name="_Order1_MM">0</definedName>
    <definedName name="_Order1a" hidden="1">0</definedName>
    <definedName name="_Order1oldsheet" hidden="1">0</definedName>
    <definedName name="_Order2" hidden="1">255</definedName>
    <definedName name="_Order2_MM">0</definedName>
    <definedName name="_Order2a" hidden="1">0</definedName>
    <definedName name="_Order39" hidden="1">255</definedName>
    <definedName name="_OSX2" localSheetId="11" hidden="1">{"Area1",#N/A,FALSE,"OREWACC";"Area2",#N/A,FALSE,"OREWACC"}</definedName>
    <definedName name="_OSX2" hidden="1">{"Area1",#N/A,FALSE,"OREWACC";"Area2",#N/A,FALSE,"OREWACC"}</definedName>
    <definedName name="_P00comps1" hidden="1">#REF!</definedName>
    <definedName name="_P00comps2" hidden="1">#REF!</definedName>
    <definedName name="_P00IRR">#REF!</definedName>
    <definedName name="_P00MEDBALANCE">#REF!</definedName>
    <definedName name="_P00MEDCAPDEP">#REF!</definedName>
    <definedName name="_P00MEDCASHFLOW">#REF!</definedName>
    <definedName name="_P00MEDDEBTTABLE">#REF!</definedName>
    <definedName name="_P00MEDINCOME">#REF!</definedName>
    <definedName name="_P00MEDOEINT">#REF!</definedName>
    <definedName name="_P00MEDSUBS">#REF!</definedName>
    <definedName name="_P00MEDTAX">#REF!</definedName>
    <definedName name="_P00peqbalance">#REF!</definedName>
    <definedName name="_P00peqcapdep">#REF!</definedName>
    <definedName name="_P00peqcflow">#REF!</definedName>
    <definedName name="_P00peqdebt">#REF!</definedName>
    <definedName name="_P00peqincome">#REF!</definedName>
    <definedName name="_P00peqmarket">#REF!</definedName>
    <definedName name="_P00peqoe">#REF!</definedName>
    <definedName name="_P00peqtax">#REF!</definedName>
    <definedName name="_P00pf1">#REF!</definedName>
    <definedName name="_P00pf2">#REF!</definedName>
    <definedName name="_P00pf3">#REF!</definedName>
    <definedName name="_P00pg2">#REF!</definedName>
    <definedName name="_P00pg3">#REF!</definedName>
    <definedName name="_P00pg4">#REF!</definedName>
    <definedName name="_P00Qualcomm">#REF!</definedName>
    <definedName name="_P00Sources">#REF!</definedName>
    <definedName name="_P00USASSETS">#REF!</definedName>
    <definedName name="_P00USBALANCE">#REF!</definedName>
    <definedName name="_P00USCAPDEP">#REF!</definedName>
    <definedName name="_P00USCASHFLOW">#REF!</definedName>
    <definedName name="_P00USCOVERAGE">#REF!</definedName>
    <definedName name="_P00USDEBTTABLE">#REF!</definedName>
    <definedName name="_P00USEQUITY">#REF!</definedName>
    <definedName name="_P00USEXPENSES">#REF!</definedName>
    <definedName name="_P00USINCOME">#REF!</definedName>
    <definedName name="_P00USMEDBALANCE">#REF!</definedName>
    <definedName name="_P00USMEDCASHFLOW">#REF!</definedName>
    <definedName name="_P00USMEDINCOME">#REF!</definedName>
    <definedName name="_P00USPEQBALANCE">#REF!</definedName>
    <definedName name="_P00USPEQCASHFLOW">#REF!</definedName>
    <definedName name="_P00USPEQINCOME">#REF!</definedName>
    <definedName name="_P00USREVENUES">#REF!</definedName>
    <definedName name="_P00USTAX">#REF!</definedName>
    <definedName name="_P00warrants">#REF!</definedName>
    <definedName name="_paloimportactive" hidden="1">FALSE</definedName>
    <definedName name="_Pam10" hidden="1">#REF!</definedName>
    <definedName name="_Pam11" hidden="1">#REF!</definedName>
    <definedName name="_Pam12" hidden="1">#REF!</definedName>
    <definedName name="_Pam13" hidden="1">#REF!</definedName>
    <definedName name="_Pam14" hidden="1">#REF!</definedName>
    <definedName name="_Pam2" hidden="1">#REF!</definedName>
    <definedName name="_Pam3" hidden="1">#REF!</definedName>
    <definedName name="_Pam4" hidden="1">#REF!</definedName>
    <definedName name="_Pam5" hidden="1">#REF!</definedName>
    <definedName name="_Pam6" hidden="1">#REF!</definedName>
    <definedName name="_Pam7" hidden="1">#REF!</definedName>
    <definedName name="_Pam8" hidden="1">#REF!</definedName>
    <definedName name="_Pam9" hidden="1">#REF!</definedName>
    <definedName name="_Parse_In" hidden="1">#REF!</definedName>
    <definedName name="_Parse_Out" hidden="1">#REF!</definedName>
    <definedName name="_Pat1" hidden="1">#REF!</definedName>
    <definedName name="_pat2" localSheetId="11" hidden="1">{#N/A,#N/A,FALSE,"HIGHNEW";#N/A,#N/A,FALSE,"HIGHOLD";#N/A,#N/A,FALSE,"MTHDET";#N/A,#N/A,FALSE,"ACTDET"}</definedName>
    <definedName name="_pat2" hidden="1">{#N/A,#N/A,FALSE,"HIGHNEW";#N/A,#N/A,FALSE,"HIGHOLD";#N/A,#N/A,FALSE,"MTHDET";#N/A,#N/A,FALSE,"ACTDET"}</definedName>
    <definedName name="_PAY1">#REF!</definedName>
    <definedName name="_PAY2">#REF!</definedName>
    <definedName name="_pcSlicerSheet_Slicer1" hidden="1">#REF!</definedName>
    <definedName name="_pcSlicerSheet_Slicer2" hidden="1">#REF!</definedName>
    <definedName name="_pcSlicerSheet1_Slicer1" hidden="1">#REF!</definedName>
    <definedName name="_pcSlicerSheet1_Slicer2" hidden="1">#REF!</definedName>
    <definedName name="_pcSlicerSheet10_Slicer1" hidden="1">#REF!</definedName>
    <definedName name="_pcSlicerSheet10_Slicer2" hidden="1">#REF!</definedName>
    <definedName name="_pcSlicerSheet11_Slicer1" hidden="1">#REF!</definedName>
    <definedName name="_pcSlicerSheet11_Slicer2" hidden="1">#REF!</definedName>
    <definedName name="_pcSlicerSheet12_Slicer1" hidden="1">#REF!</definedName>
    <definedName name="_pcSlicerSheet12_Slicer2" hidden="1">#REF!</definedName>
    <definedName name="_pcSlicerSheet13_Slicer1" hidden="1">#REF!</definedName>
    <definedName name="_pcSlicerSheet13_Slicer2" hidden="1">#REF!</definedName>
    <definedName name="_pcSlicerSheet14_Slicer1" hidden="1">#REF!</definedName>
    <definedName name="_pcSlicerSheet14_Slicer2" hidden="1">#REF!</definedName>
    <definedName name="_pcSlicerSheet15_Slicer1" hidden="1">#REF!</definedName>
    <definedName name="_pcSlicerSheet15_Slicer2" hidden="1">#REF!</definedName>
    <definedName name="_pcSlicerSheet16_Slicer1" hidden="1">#REF!</definedName>
    <definedName name="_pcSlicerSheet16_Slicer2" hidden="1">#REF!</definedName>
    <definedName name="_pcSlicerSheet17_Slicer1" hidden="1">#REF!</definedName>
    <definedName name="_pcSlicerSheet17_Slicer2" hidden="1">#REF!</definedName>
    <definedName name="_pcSlicerSheet18_Slicer1" hidden="1">#REF!</definedName>
    <definedName name="_pcSlicerSheet18_Slicer2" hidden="1">#REF!</definedName>
    <definedName name="_pcSlicerSheet19_Slicer1" hidden="1">#REF!</definedName>
    <definedName name="_pcSlicerSheet19_Slicer2" hidden="1">#REF!</definedName>
    <definedName name="_pcSlicerSheet2_Slicer1" hidden="1">#REF!</definedName>
    <definedName name="_pcSlicerSheet2_Slicer2" hidden="1">#REF!</definedName>
    <definedName name="_pcSlicerSheet20_Slicer1" hidden="1">#REF!</definedName>
    <definedName name="_pcSlicerSheet20_Slicer2" hidden="1">#REF!</definedName>
    <definedName name="_pcSlicerSheet21_Slicer1" hidden="1">#REF!</definedName>
    <definedName name="_pcSlicerSheet21_Slicer2" hidden="1">#REF!</definedName>
    <definedName name="_pcSlicerSheet22_Slicer1" hidden="1">#REF!</definedName>
    <definedName name="_pcSlicerSheet22_Slicer2" hidden="1">#REF!</definedName>
    <definedName name="_pcSlicerSheet3_Slicer1" hidden="1">#REF!</definedName>
    <definedName name="_pcSlicerSheet3_Slicer2" hidden="1">#REF!</definedName>
    <definedName name="_pcSlicerSheet4_Slicer1" hidden="1">#REF!</definedName>
    <definedName name="_pcSlicerSheet4_Slicer2" hidden="1">#REF!</definedName>
    <definedName name="_pcSlicerSheet5_Slicer1" hidden="1">#REF!</definedName>
    <definedName name="_pcSlicerSheet5_Slicer2" hidden="1">#REF!</definedName>
    <definedName name="_pcSlicerSheet6_Slicer1" hidden="1">#REF!</definedName>
    <definedName name="_pcSlicerSheet6_Slicer2" hidden="1">#REF!</definedName>
    <definedName name="_pcSlicerSheet7_Slicer1" hidden="1">#REF!</definedName>
    <definedName name="_pcSlicerSheet7_Slicer2" hidden="1">#REF!</definedName>
    <definedName name="_pcSlicerSheet8_Slicer1" hidden="1">#REF!</definedName>
    <definedName name="_pcSlicerSheet8_Slicer2" hidden="1">#REF!</definedName>
    <definedName name="_pcSlicerSheet9_Slicer1" hidden="1">#REF!</definedName>
    <definedName name="_pcSlicerSheet9_Slicer2" hidden="1">#REF!</definedName>
    <definedName name="_pg1">#REF!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PLS01">#REF!</definedName>
    <definedName name="_po1" localSheetId="11" hidden="1">{#N/A,#N/A,FALSE,"Summary";#N/A,#N/A,FALSE,"Adj to Option C";#N/A,#N/A,FALSE,"Dividend Analysis";#N/A,#N/A,FALSE,"Reserve Analysis";#N/A,#N/A,FALSE,"Depreciation";#N/A,#N/A,FALSE,"Other Tax Adj"}</definedName>
    <definedName name="_po1" hidden="1">{#N/A,#N/A,FALSE,"Summary";#N/A,#N/A,FALSE,"Adj to Option C";#N/A,#N/A,FALSE,"Dividend Analysis";#N/A,#N/A,FALSE,"Reserve Analysis";#N/A,#N/A,FALSE,"Depreciation";#N/A,#N/A,FALSE,"Other Tax Adj"}</definedName>
    <definedName name="_PPR1">#REF!</definedName>
    <definedName name="_PPR10">#REF!</definedName>
    <definedName name="_PPR11">#REF!</definedName>
    <definedName name="_PPR2">#REF!</definedName>
    <definedName name="_PPR20">#REF!</definedName>
    <definedName name="_PPR21">#REF!</definedName>
    <definedName name="_PPR22">#REF!</definedName>
    <definedName name="_PPR23">#REF!</definedName>
    <definedName name="_PPR24">#REF!</definedName>
    <definedName name="_PPR25">#REF!</definedName>
    <definedName name="_PPR3">#REF!</definedName>
    <definedName name="_PPR31">#REF!</definedName>
    <definedName name="_PPR32">#REF!</definedName>
    <definedName name="_PPR33">#REF!</definedName>
    <definedName name="_PPR40">#REF!</definedName>
    <definedName name="_PPR41">#REF!</definedName>
    <definedName name="_PPR42">#REF!</definedName>
    <definedName name="_PPR43">#REF!</definedName>
    <definedName name="_PPR5">#REF!</definedName>
    <definedName name="_PR13">#REF!</definedName>
    <definedName name="_PRN1">#REF!</definedName>
    <definedName name="_PRN2">#REF!</definedName>
    <definedName name="_PROGNOSIS" hidden="1">#REF!</definedName>
    <definedName name="_PV1">7</definedName>
    <definedName name="_Q1" localSheetId="2" hidden="1">{"'Standalone List Price Trends'!$A$1:$X$56"}</definedName>
    <definedName name="_Q1" localSheetId="19" hidden="1">{"'Standalone List Price Trends'!$A$1:$X$56"}</definedName>
    <definedName name="_Q1" localSheetId="4" hidden="1">{"'Standalone List Price Trends'!$A$1:$X$56"}</definedName>
    <definedName name="_Q1" localSheetId="15" hidden="1">{"'Standalone List Price Trends'!$A$1:$X$56"}</definedName>
    <definedName name="_Q1" localSheetId="11" hidden="1">{"'Standalone List Price Trends'!$A$1:$X$56"}</definedName>
    <definedName name="_Q1" hidden="1">{"'Standalone List Price Trends'!$A$1:$X$56"}</definedName>
    <definedName name="_Q2" localSheetId="2" hidden="1">{"'Standalone List Price Trends'!$A$1:$X$56"}</definedName>
    <definedName name="_Q2" localSheetId="19" hidden="1">{"'Standalone List Price Trends'!$A$1:$X$56"}</definedName>
    <definedName name="_Q2" localSheetId="4" hidden="1">{"'Standalone List Price Trends'!$A$1:$X$56"}</definedName>
    <definedName name="_Q2" localSheetId="15" hidden="1">{"'Standalone List Price Trends'!$A$1:$X$56"}</definedName>
    <definedName name="_Q2" localSheetId="11" hidden="1">{"'Standalone List Price Trends'!$A$1:$X$56"}</definedName>
    <definedName name="_Q2" hidden="1">{"'Standalone List Price Trends'!$A$1:$X$56"}</definedName>
    <definedName name="_Q2_1" localSheetId="11" hidden="1">{#N/A,#N/A,FALSE,"UNIT";#N/A,#N/A,FALSE,"UNIT";#N/A,#N/A,FALSE,"계정"}</definedName>
    <definedName name="_Q2_1" hidden="1">{#N/A,#N/A,FALSE,"UNIT";#N/A,#N/A,FALSE,"UNIT";#N/A,#N/A,FALSE,"계정"}</definedName>
    <definedName name="_q234" hidden="1">#REF!</definedName>
    <definedName name="_Q3" localSheetId="2" hidden="1">{"'Standalone List Price Trends'!$A$1:$X$56"}</definedName>
    <definedName name="_Q3" localSheetId="19" hidden="1">{"'Standalone List Price Trends'!$A$1:$X$56"}</definedName>
    <definedName name="_Q3" localSheetId="4" hidden="1">{"'Standalone List Price Trends'!$A$1:$X$56"}</definedName>
    <definedName name="_Q3" localSheetId="15" hidden="1">{"'Standalone List Price Trends'!$A$1:$X$56"}</definedName>
    <definedName name="_Q3" localSheetId="11" hidden="1">{"'Standalone List Price Trends'!$A$1:$X$56"}</definedName>
    <definedName name="_Q3" hidden="1">{"'Standalone List Price Trends'!$A$1:$X$56"}</definedName>
    <definedName name="_Q4" localSheetId="2" hidden="1">{"'Standalone List Price Trends'!$A$1:$X$56"}</definedName>
    <definedName name="_Q4" localSheetId="19" hidden="1">{"'Standalone List Price Trends'!$A$1:$X$56"}</definedName>
    <definedName name="_Q4" localSheetId="4" hidden="1">{"'Standalone List Price Trends'!$A$1:$X$56"}</definedName>
    <definedName name="_Q4" localSheetId="15" hidden="1">{"'Standalone List Price Trends'!$A$1:$X$56"}</definedName>
    <definedName name="_Q4" localSheetId="11" hidden="1">{"'Standalone List Price Trends'!$A$1:$X$56"}</definedName>
    <definedName name="_Q4" hidden="1">{"'Standalone List Price Trends'!$A$1:$X$56"}</definedName>
    <definedName name="_Q5" localSheetId="2" hidden="1">{"'Standalone List Price Trends'!$A$1:$X$56"}</definedName>
    <definedName name="_Q5" localSheetId="19" hidden="1">{"'Standalone List Price Trends'!$A$1:$X$56"}</definedName>
    <definedName name="_Q5" localSheetId="4" hidden="1">{"'Standalone List Price Trends'!$A$1:$X$56"}</definedName>
    <definedName name="_Q5" localSheetId="15" hidden="1">{"'Standalone List Price Trends'!$A$1:$X$56"}</definedName>
    <definedName name="_Q5" localSheetId="11" hidden="1">{"'Standalone List Price Trends'!$A$1:$X$56"}</definedName>
    <definedName name="_Q5" hidden="1">{"'Standalone List Price Trends'!$A$1:$X$56"}</definedName>
    <definedName name="_q5852" localSheetId="11" hidden="1">{"Fcst by Qtr Full",#N/A,FALSE,"Tot PalmPalm";"Fcst by Qtr Full",#N/A,FALSE,"Tot Device";"Fcst by Qtr Full",#N/A,FALSE,"Platform";"Fcst by Qtr Full",#N/A,FALSE,"Palm.Net";"Fcst by Qtr Full",#N/A,FALSE,"Elim"}</definedName>
    <definedName name="_q5852" hidden="1">{"Fcst by Qtr Full",#N/A,FALSE,"Tot PalmPalm";"Fcst by Qtr Full",#N/A,FALSE,"Tot Device";"Fcst by Qtr Full",#N/A,FALSE,"Platform";"Fcst by Qtr Full",#N/A,FALSE,"Palm.Net";"Fcst by Qtr Full",#N/A,FALSE,"Elim"}</definedName>
    <definedName name="_Q9" localSheetId="2" hidden="1">{"'Standalone List Price Trends'!$A$1:$X$56"}</definedName>
    <definedName name="_Q9" localSheetId="19" hidden="1">{"'Standalone List Price Trends'!$A$1:$X$56"}</definedName>
    <definedName name="_Q9" localSheetId="4" hidden="1">{"'Standalone List Price Trends'!$A$1:$X$56"}</definedName>
    <definedName name="_Q9" localSheetId="15" hidden="1">{"'Standalone List Price Trends'!$A$1:$X$56"}</definedName>
    <definedName name="_Q9" localSheetId="11" hidden="1">{"'Standalone List Price Trends'!$A$1:$X$56"}</definedName>
    <definedName name="_Q9" hidden="1">{"'Standalone List Price Trends'!$A$1:$X$56"}</definedName>
    <definedName name="_QModel" localSheetId="11" hidden="1">{"assumptions","balance_sheet","book_tax_calc","title","debt","debt_amort","depr_tax_calc","exp_calcs","oper_assump_exp","oper_assump_exp2","oper_assump_revs","operating_assumptions","Profit_loss","rev_calcs"}</definedName>
    <definedName name="_QModel" hidden="1">{"assumptions","balance_sheet","book_tax_calc","title","debt","debt_amort","depr_tax_calc","exp_calcs","oper_assump_exp","oper_assump_exp2","oper_assump_revs","operating_assumptions","Profit_loss","rev_calcs"}</definedName>
    <definedName name="_QModel_1" localSheetId="11" hidden="1">{"assumptions","balance_sheet","book_tax_calc","title","debt","debt_amort","depr_tax_calc","exp_calcs","oper_assump_exp","oper_assump_exp2","oper_assump_revs","operating_assumptions","Profit_loss","rev_calcs"}</definedName>
    <definedName name="_QModel_1" hidden="1">{"assumptions","balance_sheet","book_tax_calc","title","debt","debt_amort","depr_tax_calc","exp_calcs","oper_assump_exp","oper_assump_exp2","oper_assump_revs","operating_assumptions","Profit_loss","rev_calcs"}</definedName>
    <definedName name="_QModel_2" localSheetId="11" hidden="1">{"assumptions","balance_sheet","book_tax_calc","title","debt","debt_amort","depr_tax_calc","exp_calcs","oper_assump_exp","oper_assump_exp2","oper_assump_revs","operating_assumptions","Profit_loss","rev_calcs"}</definedName>
    <definedName name="_QModel_2" hidden="1">{"assumptions","balance_sheet","book_tax_calc","title","debt","debt_amort","depr_tax_calc","exp_calcs","oper_assump_exp","oper_assump_exp2","oper_assump_revs","operating_assumptions","Profit_loss","rev_calcs"}</definedName>
    <definedName name="_qq2" localSheetId="11" hidden="1">{"CSheet",#N/A,FALSE,"C";"SmCap",#N/A,FALSE,"VAL1";"GulfCoast",#N/A,FALSE,"VAL1";"nav",#N/A,FALSE,"NAV";"Summary",#N/A,FALSE,"NAV"}</definedName>
    <definedName name="_qq2" hidden="1">{"CSheet",#N/A,FALSE,"C";"SmCap",#N/A,FALSE,"VAL1";"GulfCoast",#N/A,FALSE,"VAL1";"nav",#N/A,FALSE,"NAV";"Summary",#N/A,FALSE,"NAV"}</definedName>
    <definedName name="_qw2" localSheetId="4" hidden="1">{0,0,0,0;0,0,0,0;0,0,0,0;0,0,0,0;0,0,0,0;0,0,0,0}</definedName>
    <definedName name="_qw2" localSheetId="11" hidden="1">{0,0,0,0;0,0,0,0;0,0,0,0;0,0,0,0;0,0,0,0;0,0,0,0}</definedName>
    <definedName name="_qw2" hidden="1">{0,0,0,0;0,0,0,0;0,0,0,0;0,0,0,0;0,0,0,0;0,0,0,0}</definedName>
    <definedName name="_qw2_1" localSheetId="4" hidden="1">{0,0,0,0;0,0,0,0;0,0,0,0;0,0,0,0;0,0,0,0;0,0,0,0}</definedName>
    <definedName name="_qw2_1" localSheetId="11" hidden="1">{0,0,0,0;0,0,0,0;0,0,0,0;0,0,0,0;0,0,0,0;0,0,0,0}</definedName>
    <definedName name="_qw2_1" hidden="1">{0,0,0,0;0,0,0,0;0,0,0,0;0,0,0,0;0,0,0,0;0,0,0,0}</definedName>
    <definedName name="_qw2_3" localSheetId="4">{0,0,0,0;0,0,0,0;0,0,0,0;0,0,0,0;0,0,0,0;0,0,0,0}</definedName>
    <definedName name="_qw2_3" localSheetId="11">{0,0,0,0;0,0,0,0;0,0,0,0;0,0,0,0;0,0,0,0;0,0,0,0}</definedName>
    <definedName name="_qw2_3">{0,0,0,0;0,0,0,0;0,0,0,0;0,0,0,0;0,0,0,0;0,0,0,0}</definedName>
    <definedName name="_R">"Formula fixed. Name can be deleted."</definedName>
    <definedName name="_r_1" localSheetId="4" hidden="1">{#N/A,#N/A,FALSE,"Pharm";#N/A,#N/A,FALSE,"WWCM"}</definedName>
    <definedName name="_r_1" localSheetId="11" hidden="1">{#N/A,#N/A,FALSE,"Pharm";#N/A,#N/A,FALSE,"WWCM"}</definedName>
    <definedName name="_r_1" hidden="1">{#N/A,#N/A,FALSE,"Pharm";#N/A,#N/A,FALSE,"WWCM"}</definedName>
    <definedName name="_R1">#REF!</definedName>
    <definedName name="_REC1">#REF!</definedName>
    <definedName name="_REC2">#REF!</definedName>
    <definedName name="_Regression" hidden="1">#REF!</definedName>
    <definedName name="_Regression_Int" hidden="1">1</definedName>
    <definedName name="_Regression_Out" localSheetId="2" hidden="1">#REF!</definedName>
    <definedName name="_Regression_Out" localSheetId="1" hidden="1">#REF!</definedName>
    <definedName name="_Regression_Out" localSheetId="18" hidden="1">#REF!</definedName>
    <definedName name="_Regression_Out" hidden="1">#REF!</definedName>
    <definedName name="_regression_out1" hidden="1">#REF!</definedName>
    <definedName name="_Regression_X" localSheetId="2" hidden="1">#REF!</definedName>
    <definedName name="_Regression_X" localSheetId="1" hidden="1">#REF!</definedName>
    <definedName name="_Regression_X" localSheetId="19" hidden="1">#REF!</definedName>
    <definedName name="_Regression_X" localSheetId="18" hidden="1">#REF!</definedName>
    <definedName name="_Regression_X" hidden="1">#REF!</definedName>
    <definedName name="_regression_x1" hidden="1">#REF!</definedName>
    <definedName name="_Regression_Y" localSheetId="1" hidden="1">#REF!</definedName>
    <definedName name="_Regression_Y" localSheetId="18" hidden="1">#REF!</definedName>
    <definedName name="_Regression_Y" hidden="1">#REF!</definedName>
    <definedName name="_regression_y1" hidden="1">#REF!</definedName>
    <definedName name="_RENAME" hidden="1">#REF!</definedName>
    <definedName name="_Report">"COVERAGE"</definedName>
    <definedName name="_RES1" hidden="1">#REF!</definedName>
    <definedName name="_RES2" hidden="1">#REF!</definedName>
    <definedName name="_Rev1" localSheetId="11" hidden="1">{#N/A,#N/A,FALSE,"3mos";#N/A,#N/A,FALSE,"dedicated"}</definedName>
    <definedName name="_Rev1" hidden="1">{#N/A,#N/A,FALSE,"3mos";#N/A,#N/A,FALSE,"dedicated"}</definedName>
    <definedName name="_REV4">#REF!</definedName>
    <definedName name="_REV40000">#REF!</definedName>
    <definedName name="_REV40999">#REF!</definedName>
    <definedName name="_REV41000">#REF!</definedName>
    <definedName name="_REV42001">#REF!</definedName>
    <definedName name="_REV42002">#REF!</definedName>
    <definedName name="_REV42003">#REF!</definedName>
    <definedName name="_REV42004">#REF!</definedName>
    <definedName name="_REV42005">#REF!</definedName>
    <definedName name="_REV42006">#REF!</definedName>
    <definedName name="_REV43000">#REF!</definedName>
    <definedName name="_REV45000">#REF!</definedName>
    <definedName name="_REV45100">#REF!</definedName>
    <definedName name="_REV45200">#REF!</definedName>
    <definedName name="_REV45300">#REF!</definedName>
    <definedName name="_REV49000">#REF!</definedName>
    <definedName name="_Rf_Feb_Act_for_YTD" hidden="1">#REF!</definedName>
    <definedName name="_Rf_Oct_Act_for_2003_YTD" hidden="1">#REF!</definedName>
    <definedName name="_RLB1" localSheetId="11" hidden="1">{#N/A,#N/A,FALSE,"plan";#N/A,#N/A,FALSE,"history";#N/A,#N/A,FALSE,"Prodinv";#N/A,#N/A,FALSE,"HISTGRAPH"}</definedName>
    <definedName name="_RLB1" hidden="1">{#N/A,#N/A,FALSE,"plan";#N/A,#N/A,FALSE,"history";#N/A,#N/A,FALSE,"Prodinv";#N/A,#N/A,FALSE,"HISTGRAPH"}</definedName>
    <definedName name="_RLB1_1" localSheetId="11" hidden="1">{#N/A,#N/A,FALSE,"plan";#N/A,#N/A,FALSE,"history";#N/A,#N/A,FALSE,"Prodinv";#N/A,#N/A,FALSE,"HISTGRAPH"}</definedName>
    <definedName name="_RLB1_1" hidden="1">{#N/A,#N/A,FALSE,"plan";#N/A,#N/A,FALSE,"history";#N/A,#N/A,FALSE,"Prodinv";#N/A,#N/A,FALSE,"HISTGRAPH"}</definedName>
    <definedName name="_rod1" localSheetId="11"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ROrder1" hidden="1">0</definedName>
    <definedName name="_RowCount">1043</definedName>
    <definedName name="_RowType">"A"</definedName>
    <definedName name="_rr2" localSheetId="11" hidden="1">{#N/A,#N/A,TRUE,"Proposal";#N/A,#N/A,TRUE,"Assumptions";#N/A,#N/A,TRUE,"Net Income";#N/A,#N/A,TRUE,"Balsheet";#N/A,#N/A,TRUE,"Capex";#N/A,#N/A,TRUE,"Volumes";#N/A,#N/A,TRUE,"Revenues";#N/A,#N/A,TRUE,"Var.Costs";#N/A,#N/A,TRUE,"Personnel";#N/A,#N/A,TRUE,"Other costs";#N/A,#N/A,TRUE,"MKTG and G&amp;A"}</definedName>
    <definedName name="_rr2" hidden="1">{#N/A,#N/A,TRUE,"Proposal";#N/A,#N/A,TRUE,"Assumptions";#N/A,#N/A,TRUE,"Net Income";#N/A,#N/A,TRUE,"Balsheet";#N/A,#N/A,TRUE,"Capex";#N/A,#N/A,TRUE,"Volumes";#N/A,#N/A,TRUE,"Revenues";#N/A,#N/A,TRUE,"Var.Costs";#N/A,#N/A,TRUE,"Personnel";#N/A,#N/A,TRUE,"Other costs";#N/A,#N/A,TRUE,"MKTG and G&amp;A"}</definedName>
    <definedName name="_rrr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rrr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rt1" localSheetId="4" hidden="1">{#N/A,#N/A,FALSE,"BS";#N/A,#N/A,FALSE,"IS";#N/A,#N/A,FALSE,"ISYTD";#N/A,#N/A,FALSE,"ARINV";#N/A,#N/A,FALSE,"PPD";#N/A,#N/A,FALSE,"FA";#N/A,#N/A,FALSE,"CAPEXP";#N/A,#N/A,FALSE,"INCTAX";#N/A,#N/A,FALSE,"DEBT";#N/A,#N/A,FALSE,"CFMTH"}</definedName>
    <definedName name="_rt1" localSheetId="11" hidden="1">{#N/A,#N/A,FALSE,"BS";#N/A,#N/A,FALSE,"IS";#N/A,#N/A,FALSE,"ISYTD";#N/A,#N/A,FALSE,"ARINV";#N/A,#N/A,FALSE,"PPD";#N/A,#N/A,FALSE,"FA";#N/A,#N/A,FALSE,"CAPEXP";#N/A,#N/A,FALSE,"INCTAX";#N/A,#N/A,FALSE,"DEBT";#N/A,#N/A,FALSE,"CFMTH"}</definedName>
    <definedName name="_rt1" hidden="1">{#N/A,#N/A,FALSE,"BS";#N/A,#N/A,FALSE,"IS";#N/A,#N/A,FALSE,"ISYTD";#N/A,#N/A,FALSE,"ARINV";#N/A,#N/A,FALSE,"PPD";#N/A,#N/A,FALSE,"FA";#N/A,#N/A,FALSE,"CAPEXP";#N/A,#N/A,FALSE,"INCTAX";#N/A,#N/A,FALSE,"DEBT";#N/A,#N/A,FALSE,"CFMTH"}</definedName>
    <definedName name="_rw1" localSheetId="2" hidden="1">{"'Standalone List Price Trends'!$A$1:$X$56"}</definedName>
    <definedName name="_rw1" localSheetId="19" hidden="1">{"'Standalone List Price Trends'!$A$1:$X$56"}</definedName>
    <definedName name="_rw1" localSheetId="4" hidden="1">{"'Standalone List Price Trends'!$A$1:$X$56"}</definedName>
    <definedName name="_rw1" localSheetId="15" hidden="1">{"'Standalone List Price Trends'!$A$1:$X$56"}</definedName>
    <definedName name="_rw1" localSheetId="11" hidden="1">{"'Standalone List Price Trends'!$A$1:$X$56"}</definedName>
    <definedName name="_rw1" hidden="1">{"'Standalone List Price Trends'!$A$1:$X$56"}</definedName>
    <definedName name="_rw2" localSheetId="2" hidden="1">{"'Standalone List Price Trends'!$A$1:$X$56"}</definedName>
    <definedName name="_rw2" localSheetId="19" hidden="1">{"'Standalone List Price Trends'!$A$1:$X$56"}</definedName>
    <definedName name="_rw2" localSheetId="4" hidden="1">{"'Standalone List Price Trends'!$A$1:$X$56"}</definedName>
    <definedName name="_rw2" localSheetId="15" hidden="1">{"'Standalone List Price Trends'!$A$1:$X$56"}</definedName>
    <definedName name="_rw2" localSheetId="11" hidden="1">{"'Standalone List Price Trends'!$A$1:$X$56"}</definedName>
    <definedName name="_rw2" hidden="1">{"'Standalone List Price Trends'!$A$1:$X$56"}</definedName>
    <definedName name="_rw3" localSheetId="2" hidden="1">{"'Standalone List Price Trends'!$A$1:$X$56"}</definedName>
    <definedName name="_rw3" localSheetId="19" hidden="1">{"'Standalone List Price Trends'!$A$1:$X$56"}</definedName>
    <definedName name="_rw3" localSheetId="4" hidden="1">{"'Standalone List Price Trends'!$A$1:$X$56"}</definedName>
    <definedName name="_rw3" localSheetId="15" hidden="1">{"'Standalone List Price Trends'!$A$1:$X$56"}</definedName>
    <definedName name="_rw3" localSheetId="11" hidden="1">{"'Standalone List Price Trends'!$A$1:$X$56"}</definedName>
    <definedName name="_rw3" hidden="1">{"'Standalone List Price Trends'!$A$1:$X$56"}</definedName>
    <definedName name="_rw4" localSheetId="2" hidden="1">{"'Standalone List Price Trends'!$A$1:$X$56"}</definedName>
    <definedName name="_rw4" localSheetId="19" hidden="1">{"'Standalone List Price Trends'!$A$1:$X$56"}</definedName>
    <definedName name="_rw4" localSheetId="4" hidden="1">{"'Standalone List Price Trends'!$A$1:$X$56"}</definedName>
    <definedName name="_rw4" localSheetId="15" hidden="1">{"'Standalone List Price Trends'!$A$1:$X$56"}</definedName>
    <definedName name="_rw4" localSheetId="11" hidden="1">{"'Standalone List Price Trends'!$A$1:$X$56"}</definedName>
    <definedName name="_rw4" hidden="1">{"'Standalone List Price Trends'!$A$1:$X$56"}</definedName>
    <definedName name="_s1" hidden="1">#REF!</definedName>
    <definedName name="_S199" hidden="1">#REF!</definedName>
    <definedName name="_s2" hidden="1">#REF!</definedName>
    <definedName name="_s3" hidden="1">#REF!</definedName>
    <definedName name="_s4" hidden="1">#REF!</definedName>
    <definedName name="_s5" hidden="1">#REF!</definedName>
    <definedName name="_s6" hidden="1">#REF!</definedName>
    <definedName name="_SA1" localSheetId="11" hidden="1">{#N/A,#N/A,TRUE,"0 Deckbl.";#N/A,#N/A,TRUE,"S 1 Komm";#N/A,#N/A,TRUE,"S 1a Komm";#N/A,#N/A,TRUE,"S 1b Komm";#N/A,#N/A,TRUE,"S  2 DBR";#N/A,#N/A,TRUE,"S  3 Sparten";#N/A,#N/A,TRUE,"S 4  Betr. K.";#N/A,#N/A,TRUE,"6 Bilanz";#N/A,#N/A,TRUE,"6a Bilanz ";#N/A,#N/A,TRUE,"6b Bilanz ";#N/A,#N/A,TRUE,"7 GS I";#N/A,#N/A,TRUE,"S 8 EQ-GuV"}</definedName>
    <definedName name="_SA1" hidden="1">{#N/A,#N/A,TRUE,"0 Deckbl.";#N/A,#N/A,TRUE,"S 1 Komm";#N/A,#N/A,TRUE,"S 1a Komm";#N/A,#N/A,TRUE,"S 1b Komm";#N/A,#N/A,TRUE,"S  2 DBR";#N/A,#N/A,TRUE,"S  3 Sparten";#N/A,#N/A,TRUE,"S 4  Betr. K.";#N/A,#N/A,TRUE,"6 Bilanz";#N/A,#N/A,TRUE,"6a Bilanz ";#N/A,#N/A,TRUE,"6b Bilanz ";#N/A,#N/A,TRUE,"7 GS I";#N/A,#N/A,TRUE,"S 8 EQ-GuV"}</definedName>
    <definedName name="_SAI2">#REF!</definedName>
    <definedName name="_sap10" localSheetId="11" hidden="1">_752__123Graph_XCHART_6()</definedName>
    <definedName name="_sap10" hidden="1">_752__123Graph_XCHART_6()</definedName>
    <definedName name="_sap11" localSheetId="11" hidden="1">_752__123Graph_XCHART_6()</definedName>
    <definedName name="_sap11" hidden="1">_752__123Graph_XCHART_6()</definedName>
    <definedName name="_sap123" localSheetId="11" hidden="1">_752__123Graph_XCHART_6()</definedName>
    <definedName name="_sap123" hidden="1">_752__123Graph_XCHART_6()</definedName>
    <definedName name="_sap13" localSheetId="11" hidden="1">_752__123Graph_XCHART_6()</definedName>
    <definedName name="_sap13" hidden="1">_752__123Graph_XCHART_6()</definedName>
    <definedName name="_sap2" localSheetId="11" hidden="1">_752__123Graph_XCHART_6()</definedName>
    <definedName name="_sap2" hidden="1">_752__123Graph_XCHART_6()</definedName>
    <definedName name="_sap3" localSheetId="11" hidden="1">_752__123Graph_XCHART_6()</definedName>
    <definedName name="_sap3" hidden="1">_752__123Graph_XCHART_6()</definedName>
    <definedName name="_sap45" localSheetId="11" hidden="1">_752__123Graph_XCHART_6()</definedName>
    <definedName name="_sap45" hidden="1">_752__123Graph_XCHART_6()</definedName>
    <definedName name="_sap6" localSheetId="11" hidden="1">_752__123Graph_XCHART_6()</definedName>
    <definedName name="_sap6" hidden="1">_752__123Graph_XCHART_6()</definedName>
    <definedName name="_sap66" localSheetId="11" hidden="1">_752__123Graph_XCHART_6()</definedName>
    <definedName name="_sap66" hidden="1">_752__123Graph_XCHART_6()</definedName>
    <definedName name="_sap7" localSheetId="11" hidden="1">_752__123Graph_XCHART_6()</definedName>
    <definedName name="_sap7" hidden="1">_752__123Graph_XCHART_6()</definedName>
    <definedName name="_sap8" localSheetId="11" hidden="1">_752__123Graph_XCHART_6()</definedName>
    <definedName name="_sap8" hidden="1">_752__123Graph_XCHART_6()</definedName>
    <definedName name="_sap9" localSheetId="11" hidden="1">_752__123Graph_XCHART_6()</definedName>
    <definedName name="_sap9" hidden="1">_752__123Graph_XCHART_6()</definedName>
    <definedName name="_scenchg_count">1</definedName>
    <definedName name="_sec3" hidden="1">#REF!</definedName>
    <definedName name="_SEP11">#REF!</definedName>
    <definedName name="_SEP20">#REF!</definedName>
    <definedName name="_SEP25">#REF!</definedName>
    <definedName name="_sga" hidden="1">#REF!</definedName>
    <definedName name="_ShortNamesInColumns">0</definedName>
    <definedName name="_ShortNamesInRows">0</definedName>
    <definedName name="_sky2" localSheetId="11" hidden="1">{"Summary analysis",#N/A,FALSE,"Total";"OCPH analysis",#N/A,FALSE,"Total";"detail analysis",#N/A,FALSE,"Total"}</definedName>
    <definedName name="_sky2" hidden="1">{"Summary analysis",#N/A,FALSE,"Total";"OCPH analysis",#N/A,FALSE,"Total";"detail analysis",#N/A,FALSE,"Total"}</definedName>
    <definedName name="_Sort" localSheetId="1" hidden="1">#REF!</definedName>
    <definedName name="_Sort" localSheetId="18" hidden="1">#REF!</definedName>
    <definedName name="_Sort" hidden="1">#REF!</definedName>
    <definedName name="_Sort1" hidden="1">#REF!</definedName>
    <definedName name="_sort2" hidden="1">#REF!</definedName>
    <definedName name="_SSS1" hidden="1">#REF!</definedName>
    <definedName name="_STE30000">#REF!</definedName>
    <definedName name="_STE31900">#REF!</definedName>
    <definedName name="_STE31950">#REF!</definedName>
    <definedName name="_STE33000">#REF!</definedName>
    <definedName name="_STE33100">#REF!</definedName>
    <definedName name="_STE33200">#REF!</definedName>
    <definedName name="_STE33300">#REF!</definedName>
    <definedName name="_Stn2" localSheetId="4" hidden="1">{#N/A,#N/A,FALSE,"BS";#N/A,#N/A,FALSE,"IS";#N/A,#N/A,FALSE,"ISYTD";#N/A,#N/A,FALSE,"ARINV";#N/A,#N/A,FALSE,"PPD";#N/A,#N/A,FALSE,"FA";#N/A,#N/A,FALSE,"CAPEXP";#N/A,#N/A,FALSE,"INCTAX";#N/A,#N/A,FALSE,"DEBT";#N/A,#N/A,FALSE,"CFMTH"}</definedName>
    <definedName name="_Stn2" localSheetId="11" hidden="1">{#N/A,#N/A,FALSE,"BS";#N/A,#N/A,FALSE,"IS";#N/A,#N/A,FALSE,"ISYTD";#N/A,#N/A,FALSE,"ARINV";#N/A,#N/A,FALSE,"PPD";#N/A,#N/A,FALSE,"FA";#N/A,#N/A,FALSE,"CAPEXP";#N/A,#N/A,FALSE,"INCTAX";#N/A,#N/A,FALSE,"DEBT";#N/A,#N/A,FALSE,"CFMTH"}</definedName>
    <definedName name="_Stn2" hidden="1">{#N/A,#N/A,FALSE,"BS";#N/A,#N/A,FALSE,"IS";#N/A,#N/A,FALSE,"ISYTD";#N/A,#N/A,FALSE,"ARINV";#N/A,#N/A,FALSE,"PPD";#N/A,#N/A,FALSE,"FA";#N/A,#N/A,FALSE,"CAPEXP";#N/A,#N/A,FALSE,"INCTAX";#N/A,#N/A,FALSE,"DEBT";#N/A,#N/A,FALSE,"CFMTH"}</definedName>
    <definedName name="_sww2" localSheetId="4">{"bbtday",#N/A,FALSE,"ban0930";"banksday",#N/A,FALSE,"ban0930";"compday",#N/A,FALSE,"ban0930"}</definedName>
    <definedName name="_sww2" localSheetId="11">{"bbtday",#N/A,FALSE,"ban0930";"banksday",#N/A,FALSE,"ban0930";"compday",#N/A,FALSE,"ban0930"}</definedName>
    <definedName name="_sww2">{"bbtday",#N/A,FALSE,"ban0930";"banksday",#N/A,FALSE,"ban0930";"compday",#N/A,FALSE,"ban0930"}</definedName>
    <definedName name="_t1" localSheetId="2" hidden="1">{"bs",#N/A,FALSE,"SCF"}</definedName>
    <definedName name="_t1" localSheetId="1" hidden="1">{"bs",#N/A,FALSE,"SCF"}</definedName>
    <definedName name="_t1" localSheetId="19" hidden="1">{"bs",#N/A,FALSE,"SCF"}</definedName>
    <definedName name="_t1" localSheetId="4" hidden="1">{"bs",#N/A,FALSE,"SCF"}</definedName>
    <definedName name="_t1" localSheetId="18" hidden="1">{"bs",#N/A,FALSE,"SCF"}</definedName>
    <definedName name="_t1" localSheetId="15" hidden="1">{"bs",#N/A,FALSE,"SCF"}</definedName>
    <definedName name="_t1" localSheetId="11" hidden="1">{"bs",#N/A,FALSE,"SCF"}</definedName>
    <definedName name="_t1" hidden="1">{"bs",#N/A,FALSE,"SCF"}</definedName>
    <definedName name="_T123456" localSheetId="15" hidden="1">{"COUNT",#N/A,FALSE,"AB"}</definedName>
    <definedName name="_T123456" localSheetId="11" hidden="1">{"COUNT",#N/A,FALSE,"AB"}</definedName>
    <definedName name="_T123456" hidden="1">{"COUNT",#N/A,FALSE,"AB"}</definedName>
    <definedName name="_T1234567" localSheetId="15" hidden="1">{"COUNT",#N/A,FALSE,"AB"}</definedName>
    <definedName name="_T1234567" localSheetId="11" hidden="1">{"COUNT",#N/A,FALSE,"AB"}</definedName>
    <definedName name="_T1234567" hidden="1">{"COUNT",#N/A,FALSE,"AB"}</definedName>
    <definedName name="_T12347" localSheetId="15" hidden="1">{"COUNT",#N/A,FALSE,"AB"}</definedName>
    <definedName name="_T12347" localSheetId="11" hidden="1">{"COUNT",#N/A,FALSE,"AB"}</definedName>
    <definedName name="_T12347" hidden="1">{"COUNT",#N/A,FALSE,"AB"}</definedName>
    <definedName name="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1">#REF!</definedName>
    <definedName name="_TAB2">#REF!</definedName>
    <definedName name="_TAB3">#REF!</definedName>
    <definedName name="_TAB4">#REF!</definedName>
    <definedName name="_TAB5">#REF!</definedName>
    <definedName name="_Table1_In1" hidden="1">#REF!</definedName>
    <definedName name="_Table1_In2" hidden="1">#REF!</definedName>
    <definedName name="_Table1_Out" localSheetId="19" hidden="1">#REF!</definedName>
    <definedName name="_Table1_Out" hidden="1">#REF!</definedName>
    <definedName name="_Table2_In1" localSheetId="2" hidden="1">#REF!</definedName>
    <definedName name="_Table2_In1" localSheetId="1" hidden="1">#REF!</definedName>
    <definedName name="_Table2_In1" localSheetId="18" hidden="1">#REF!</definedName>
    <definedName name="_Table2_In1" hidden="1">#REF!</definedName>
    <definedName name="_Table2_In1a" hidden="1">#REF!</definedName>
    <definedName name="_Table2_In2" localSheetId="2" hidden="1">#REF!</definedName>
    <definedName name="_Table2_In2" localSheetId="1" hidden="1">#REF!</definedName>
    <definedName name="_Table2_In2" localSheetId="19" hidden="1">#REF!</definedName>
    <definedName name="_Table2_In2" localSheetId="18" hidden="1">#REF!</definedName>
    <definedName name="_Table2_In2" hidden="1">#REF!</definedName>
    <definedName name="_Table2_In2a" hidden="1">#REF!</definedName>
    <definedName name="_Table2_Out" localSheetId="1" hidden="1">#REF!</definedName>
    <definedName name="_Table2_Out" localSheetId="18" hidden="1">#REF!</definedName>
    <definedName name="_Table2_Out" hidden="1">#REF!</definedName>
    <definedName name="_Table3_In2" localSheetId="1" hidden="1">#REF!</definedName>
    <definedName name="_Table3_In2" localSheetId="18" hidden="1">#REF!</definedName>
    <definedName name="_Table3_In2" hidden="1">#REF!</definedName>
    <definedName name="_Table3_Out" hidden="1">#REF!</definedName>
    <definedName name="_TAX1">#REF!</definedName>
    <definedName name="_tax2" localSheetId="11" hidden="1">{"expltr",#N/A,FALSE,"Expense projects";"explgl",#N/A,FALSE,"Expense projects"}</definedName>
    <definedName name="_tax2" hidden="1">{"expltr",#N/A,FALSE,"Expense projects";"explgl",#N/A,FALSE,"Expense projects"}</definedName>
    <definedName name="_TAX5" localSheetId="19">#REF!</definedName>
    <definedName name="_TAX5">#REF!</definedName>
    <definedName name="_TB2" hidden="1">#N/A</definedName>
    <definedName name="_Tes6" localSheetId="15" hidden="1">{"'SIVA Pricing Model'!$A$1:$F$39"}</definedName>
    <definedName name="_Tes6" localSheetId="11" hidden="1">{"'SIVA Pricing Model'!$A$1:$F$39"}</definedName>
    <definedName name="_Tes6" hidden="1">{"'SIVA Pricing Model'!$A$1:$F$39"}</definedName>
    <definedName name="_TIT1">#N/A</definedName>
    <definedName name="_TIT2">#N/A</definedName>
    <definedName name="_TIT3">#N/A</definedName>
    <definedName name="_TIT4">#N/A</definedName>
    <definedName name="_tm1" localSheetId="4" hidden="1">{#N/A,#N/A,FALSE,"Pharm";#N/A,#N/A,FALSE,"WWCM"}</definedName>
    <definedName name="_tm1" localSheetId="11" hidden="1">{#N/A,#N/A,FALSE,"Pharm";#N/A,#N/A,FALSE,"WWCM"}</definedName>
    <definedName name="_tm1" hidden="1">{#N/A,#N/A,FALSE,"Pharm";#N/A,#N/A,FALSE,"WWCM"}</definedName>
    <definedName name="_tm1_1" localSheetId="4" hidden="1">{#N/A,#N/A,FALSE,"Pharm";#N/A,#N/A,FALSE,"WWCM"}</definedName>
    <definedName name="_tm1_1" localSheetId="11" hidden="1">{#N/A,#N/A,FALSE,"Pharm";#N/A,#N/A,FALSE,"WWCM"}</definedName>
    <definedName name="_tm1_1" hidden="1">{#N/A,#N/A,FALSE,"Pharm";#N/A,#N/A,FALSE,"WWCM"}</definedName>
    <definedName name="_TO11" localSheetId="11" hidden="1">{#N/A,#N/A,FALSE,"Chi tiÆt"}</definedName>
    <definedName name="_TO11" hidden="1">{#N/A,#N/A,FALSE,"Chi tiÆt"}</definedName>
    <definedName name="_TOG1" localSheetId="19">#REF!</definedName>
    <definedName name="_TOG1">#REF!</definedName>
    <definedName name="_TOG2" localSheetId="19">#REF!</definedName>
    <definedName name="_TOG2">#REF!</definedName>
    <definedName name="_TOG3" localSheetId="19">#REF!</definedName>
    <definedName name="_TOG3">#REF!</definedName>
    <definedName name="_TOG4" localSheetId="19">#REF!</definedName>
    <definedName name="_TOG4">#REF!</definedName>
    <definedName name="_tst2" localSheetId="4" hidden="1">{"SourcesUses",#N/A,TRUE,"CFMODEL";"TransOverview",#N/A,TRUE,"CFMODEL"}</definedName>
    <definedName name="_tst2" localSheetId="11" hidden="1">{"SourcesUses",#N/A,TRUE,"CFMODEL";"TransOverview",#N/A,TRUE,"CFMODEL"}</definedName>
    <definedName name="_tst2" hidden="1">{"SourcesUses",#N/A,TRUE,"CFMODEL";"TransOverview",#N/A,TRUE,"CFMODEL"}</definedName>
    <definedName name="_tst2_1" localSheetId="4" hidden="1">{"SourcesUses",#N/A,TRUE,"CFMODEL";"TransOverview",#N/A,TRUE,"CFMODEL"}</definedName>
    <definedName name="_tst2_1" localSheetId="11" hidden="1">{"SourcesUses",#N/A,TRUE,"CFMODEL";"TransOverview",#N/A,TRUE,"CFMODEL"}</definedName>
    <definedName name="_tst2_1" hidden="1">{"SourcesUses",#N/A,TRUE,"CFMODEL";"TransOverview",#N/A,TRUE,"CFMODEL"}</definedName>
    <definedName name="_tst3" localSheetId="4" hidden="1">{"SourcesUses",#N/A,TRUE,#N/A;"TransOverview",#N/A,TRUE,"CFMODEL"}</definedName>
    <definedName name="_tst3" localSheetId="11" hidden="1">{"SourcesUses",#N/A,TRUE,#N/A;"TransOverview",#N/A,TRUE,"CFMODEL"}</definedName>
    <definedName name="_tst3" hidden="1">{"SourcesUses",#N/A,TRUE,#N/A;"TransOverview",#N/A,TRUE,"CFMODEL"}</definedName>
    <definedName name="_tst3_1" localSheetId="4" hidden="1">{"SourcesUses",#N/A,TRUE,#N/A;"TransOverview",#N/A,TRUE,"CFMODEL"}</definedName>
    <definedName name="_tst3_1" localSheetId="11" hidden="1">{"SourcesUses",#N/A,TRUE,#N/A;"TransOverview",#N/A,TRUE,"CFMODEL"}</definedName>
    <definedName name="_tst3_1" hidden="1">{"SourcesUses",#N/A,TRUE,#N/A;"TransOverview",#N/A,TRUE,"CFMODEL"}</definedName>
    <definedName name="_tst4" localSheetId="4" hidden="1">{"SourcesUses",#N/A,TRUE,"FundsFlow";"TransOverview",#N/A,TRUE,"FundsFlow"}</definedName>
    <definedName name="_tst4" localSheetId="11" hidden="1">{"SourcesUses",#N/A,TRUE,"FundsFlow";"TransOverview",#N/A,TRUE,"FundsFlow"}</definedName>
    <definedName name="_tst4" hidden="1">{"SourcesUses",#N/A,TRUE,"FundsFlow";"TransOverview",#N/A,TRUE,"FundsFlow"}</definedName>
    <definedName name="_tst4_1" localSheetId="4" hidden="1">{"SourcesUses",#N/A,TRUE,"FundsFlow";"TransOverview",#N/A,TRUE,"FundsFlow"}</definedName>
    <definedName name="_tst4_1" localSheetId="11" hidden="1">{"SourcesUses",#N/A,TRUE,"FundsFlow";"TransOverview",#N/A,TRUE,"FundsFlow"}</definedName>
    <definedName name="_tst4_1" hidden="1">{"SourcesUses",#N/A,TRUE,"FundsFlow";"TransOverview",#N/A,TRUE,"FundsFlow"}</definedName>
    <definedName name="_UNDO_UPS_" hidden="1">#REF!</definedName>
    <definedName name="_UNDO_UPS_SEL_" hidden="1">#REF!</definedName>
    <definedName name="_UNDO31X31X_" hidden="1">#REF!</definedName>
    <definedName name="_V4" localSheetId="1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_V4"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_var3" localSheetId="4" hidden="1">{"'777'!$A$1:$H$41"}</definedName>
    <definedName name="_var3" localSheetId="11" hidden="1">{"'777'!$A$1:$H$41"}</definedName>
    <definedName name="_var3" hidden="1">{"'777'!$A$1:$H$41"}</definedName>
    <definedName name="_vb8">#REF!</definedName>
    <definedName name="_vbn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vbn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vv2" localSheetId="11" hidden="1">{#N/A,#N/A,FALSE,"Aging Summary";#N/A,#N/A,FALSE,"Ratio Analysis";#N/A,#N/A,FALSE,"Test 120 Day Accts";#N/A,#N/A,FALSE,"Tickmarks"}</definedName>
    <definedName name="_vv2" hidden="1">{#N/A,#N/A,FALSE,"Aging Summary";#N/A,#N/A,FALSE,"Ratio Analysis";#N/A,#N/A,FALSE,"Test 120 Day Accts";#N/A,#N/A,FALSE,"Tickmarks"}</definedName>
    <definedName name="_vvv1" localSheetId="4">{"bbtday",#N/A,FALSE,"ban0930";"banksday",#N/A,FALSE,"ban0930";"compday",#N/A,FALSE,"ban0930"}</definedName>
    <definedName name="_vvv1" localSheetId="11">{"bbtday",#N/A,FALSE,"ban0930";"banksday",#N/A,FALSE,"ban0930";"compday",#N/A,FALSE,"ban0930"}</definedName>
    <definedName name="_vvv1">{"bbtday",#N/A,FALSE,"ban0930";"banksday",#N/A,FALSE,"ban0930";"compday",#N/A,FALSE,"ban0930"}</definedName>
    <definedName name="_vvv2" localSheetId="4">{"bbtday",#N/A,FALSE,"ban0930";"banksday",#N/A,FALSE,"ban0930";"compday",#N/A,FALSE,"ban0930"}</definedName>
    <definedName name="_vvv2" localSheetId="11">{"bbtday",#N/A,FALSE,"ban0930";"banksday",#N/A,FALSE,"ban0930";"compday",#N/A,FALSE,"ban0930"}</definedName>
    <definedName name="_vvv2">{"bbtday",#N/A,FALSE,"ban0930";"banksday",#N/A,FALSE,"ban0930";"compday",#N/A,FALSE,"ban0930"}</definedName>
    <definedName name="_w1" localSheetId="4" hidden="1">{"PVGraph2",#N/A,FALSE,"PV Data"}</definedName>
    <definedName name="_w1" localSheetId="11" hidden="1">{"PVGraph2",#N/A,FALSE,"PV Data"}</definedName>
    <definedName name="_w1" hidden="1">{"PVGraph2",#N/A,FALSE,"PV Data"}</definedName>
    <definedName name="_w1_1" localSheetId="4" hidden="1">{"PVGraph2",#N/A,FALSE,"PV Data"}</definedName>
    <definedName name="_w1_1" localSheetId="11" hidden="1">{"PVGraph2",#N/A,FALSE,"PV Data"}</definedName>
    <definedName name="_w1_1" hidden="1">{"PVGraph2",#N/A,FALSE,"PV Data"}</definedName>
    <definedName name="_w11" localSheetId="11" hidden="1">{"PVGraph2",#N/A,FALSE,"PV Data"}</definedName>
    <definedName name="_w11" hidden="1">{"PVGraph2",#N/A,FALSE,"PV Data"}</definedName>
    <definedName name="_w112" localSheetId="11" hidden="1">{"PVGraph2",#N/A,FALSE,"PV Data"}</definedName>
    <definedName name="_w112" hidden="1">{"PVGraph2",#N/A,FALSE,"PV Data"}</definedName>
    <definedName name="_w1121" localSheetId="11" hidden="1">{"PVGraph2",#N/A,FALSE,"PV Data"}</definedName>
    <definedName name="_w1121" hidden="1">{"PVGraph2",#N/A,FALSE,"PV Data"}</definedName>
    <definedName name="_w12" localSheetId="11" hidden="1">{"PVGraph2",#N/A,FALSE,"PV Data"}</definedName>
    <definedName name="_w12" hidden="1">{"PVGraph2",#N/A,FALSE,"PV Data"}</definedName>
    <definedName name="_w121" localSheetId="11" hidden="1">{"PVGraph2",#N/A,FALSE,"PV Data"}</definedName>
    <definedName name="_w121" hidden="1">{"PVGraph2",#N/A,FALSE,"PV Data"}</definedName>
    <definedName name="_w12345" localSheetId="11" hidden="1">{"PVGraph2",#N/A,FALSE,"PV Data"}</definedName>
    <definedName name="_w12345" hidden="1">{"PVGraph2",#N/A,FALSE,"PV Data"}</definedName>
    <definedName name="_w13" localSheetId="11" hidden="1">{"PVGraph2",#N/A,FALSE,"PV Data"}</definedName>
    <definedName name="_w13" hidden="1">{"PVGraph2",#N/A,FALSE,"PV Data"}</definedName>
    <definedName name="_w2" localSheetId="4" hidden="1">{"PVGraph2",#N/A,FALSE,"PV Data"}</definedName>
    <definedName name="_w2" localSheetId="11" hidden="1">{"PVGraph2",#N/A,FALSE,"PV Data"}</definedName>
    <definedName name="_w2" hidden="1">{"PVGraph2",#N/A,FALSE,"PV Data"}</definedName>
    <definedName name="_w2_1" localSheetId="4" hidden="1">{"PVGraph2",#N/A,FALSE,"PV Data"}</definedName>
    <definedName name="_w2_1" localSheetId="11" hidden="1">{"PVGraph2",#N/A,FALSE,"PV Data"}</definedName>
    <definedName name="_w2_1" hidden="1">{"PVGraph2",#N/A,FALSE,"PV Data"}</definedName>
    <definedName name="_w3" localSheetId="4" hidden="1">{"PVGraph2",#N/A,FALSE,"PV Data"}</definedName>
    <definedName name="_w3" localSheetId="11" hidden="1">{"PVGraph2",#N/A,FALSE,"PV Data"}</definedName>
    <definedName name="_w3" hidden="1">{"PVGraph2",#N/A,FALSE,"PV Data"}</definedName>
    <definedName name="_w3_1" localSheetId="4" hidden="1">{"PVGraph2",#N/A,FALSE,"PV Data"}</definedName>
    <definedName name="_w3_1" localSheetId="11" hidden="1">{"PVGraph2",#N/A,FALSE,"PV Data"}</definedName>
    <definedName name="_w3_1" hidden="1">{"PVGraph2",#N/A,FALSE,"PV Data"}</definedName>
    <definedName name="_w9" localSheetId="11" hidden="1">{"PVGraph2",#N/A,FALSE,"PV Data"}</definedName>
    <definedName name="_w9" hidden="1">{"PVGraph2",#N/A,FALSE,"PV Data"}</definedName>
    <definedName name="_wc10">#REF!</definedName>
    <definedName name="_wer33" localSheetId="11" hidden="1">{"cover",#N/A,TRUE,"Cover";"toc5",#N/A,TRUE,"TOC";"over",#N/A,TRUE,"Overview";"ts2",#N/A,TRUE,"Det_Trans_Sum";"ei1",#N/A,TRUE,"Earnings Impact";"ad1",#N/A,TRUE,"accretion dilution";"pfis1",#N/A,TRUE,"Pro Forma Income Statement";"ca1",#N/A,TRUE,"Contribution_Analysis";"acq1",#N/A,TRUE,"Acquirer";"tar1",#N/A,TRUE,"Target"}</definedName>
    <definedName name="_wer33" hidden="1">{"cover",#N/A,TRUE,"Cover";"toc5",#N/A,TRUE,"TOC";"over",#N/A,TRUE,"Overview";"ts2",#N/A,TRUE,"Det_Trans_Sum";"ei1",#N/A,TRUE,"Earnings Impact";"ad1",#N/A,TRUE,"accretion dilution";"pfis1",#N/A,TRUE,"Pro Forma Income Statement";"ca1",#N/A,TRUE,"Contribution_Analysis";"acq1",#N/A,TRUE,"Acquirer";"tar1",#N/A,TRUE,"Target"}</definedName>
    <definedName name="_wk01">#REF!</definedName>
    <definedName name="_wr1" localSheetId="4" hidden="1">{"hist_bs",#N/A,FALSE,"Exhibit D,E1,E2";#N/A,#N/A,FALSE,"Exhibit E3";#N/A,#N/A,FALSE,"Mgmt. Projtn";#N/A,#N/A,FALSE,"Exhibit B-1";#N/A,#N/A,FALSE,"Exhibit A";#N/A,#N/A,FALSE,"WACC";#N/A,#N/A,FALSE,"Control";"hist_inc",#N/A,FALSE,"Exhibit D,E1,E2"}</definedName>
    <definedName name="_wr1" localSheetId="11" hidden="1">{"hist_bs",#N/A,FALSE,"Exhibit D,E1,E2";#N/A,#N/A,FALSE,"Exhibit E3";#N/A,#N/A,FALSE,"Mgmt. Projtn";#N/A,#N/A,FALSE,"Exhibit B-1";#N/A,#N/A,FALSE,"Exhibit A";#N/A,#N/A,FALSE,"WACC";#N/A,#N/A,FALSE,"Control";"hist_inc",#N/A,FALSE,"Exhibit D,E1,E2"}</definedName>
    <definedName name="_wr1" hidden="1">{"hist_bs",#N/A,FALSE,"Exhibit D,E1,E2";#N/A,#N/A,FALSE,"Exhibit E3";#N/A,#N/A,FALSE,"Mgmt. Projtn";#N/A,#N/A,FALSE,"Exhibit B-1";#N/A,#N/A,FALSE,"Exhibit A";#N/A,#N/A,FALSE,"WACC";#N/A,#N/A,FALSE,"Control";"hist_inc",#N/A,FALSE,"Exhibit D,E1,E2"}</definedName>
    <definedName name="_WR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WR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wrn1" localSheetId="4" hidden="1">{#N/A,#N/A,FALSE,"DCF";#N/A,#N/A,FALSE,"WACC";#N/A,#N/A,FALSE,"Sales_EBIT";#N/A,#N/A,FALSE,"Capex_Depreciation";#N/A,#N/A,FALSE,"WC";#N/A,#N/A,FALSE,"Interest";#N/A,#N/A,FALSE,"Assumptions"}</definedName>
    <definedName name="_wrn1" localSheetId="11"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1_1" localSheetId="11" hidden="1">{#N/A,#N/A,FALSE,"CAPA";#N/A,#N/A,FALSE,"self";#N/A,#N/A,FALSE,"NAO";#N/A,#N/A,FALSE,"chiller";#N/A,#N/A,FALSE,"splitao";#N/A,#N/A,FALSE,"40rp";#N/A,#N/A,FALSE,"50hz";#N/A,#N/A,FALSE,"AVULSO";#N/A,#N/A,FALSE,"LINHA2";#N/A,#N/A,FALSE,"LINHA1"}</definedName>
    <definedName name="_WRN1_1" hidden="1">{#N/A,#N/A,FALSE,"CAPA";#N/A,#N/A,FALSE,"self";#N/A,#N/A,FALSE,"NAO";#N/A,#N/A,FALSE,"chiller";#N/A,#N/A,FALSE,"splitao";#N/A,#N/A,FALSE,"40rp";#N/A,#N/A,FALSE,"50hz";#N/A,#N/A,FALSE,"AVULSO";#N/A,#N/A,FALSE,"LINHA2";#N/A,#N/A,FALSE,"LINHA1"}</definedName>
    <definedName name="_wrn2" localSheetId="4" hidden="1">{#N/A,#N/A,FALSE,"ASSUMPTIONS";#N/A,#N/A,FALSE,"Valuation Summary";"page1",#N/A,FALSE,"PRESENTATION";"page2",#N/A,FALSE,"PRESENTATION";#N/A,#N/A,FALSE,"ORIGINAL_ROLLBACK"}</definedName>
    <definedName name="_wrn2" localSheetId="11" hidden="1">{#N/A,#N/A,FALSE,"ASSUMPTIONS";#N/A,#N/A,FALSE,"Valuation Summary";"page1",#N/A,FALSE,"PRESENTATION";"page2",#N/A,FALSE,"PRESENTATION";#N/A,#N/A,FALSE,"ORIGINAL_ROLLBACK"}</definedName>
    <definedName name="_wrn2" hidden="1">{#N/A,#N/A,FALSE,"ASSUMPTIONS";#N/A,#N/A,FALSE,"Valuation Summary";"page1",#N/A,FALSE,"PRESENTATION";"page2",#N/A,FALSE,"PRESENTATION";#N/A,#N/A,FALSE,"ORIGINAL_ROLLBACK"}</definedName>
    <definedName name="_wrn21" localSheetId="4" hidden="1">{"Asset Information",#N/A,FALSE,"Asset Information";"Fixed Lease Cost",#N/A,FALSE,"Asset Information";"Maintenance",#N/A,FALSE,"Asset Information";"Depreciation",#N/A,FALSE,"Asset Information"}</definedName>
    <definedName name="_wrn21" localSheetId="11" hidden="1">{"Asset Information",#N/A,FALSE,"Asset Information";"Fixed Lease Cost",#N/A,FALSE,"Asset Information";"Maintenance",#N/A,FALSE,"Asset Information";"Depreciation",#N/A,FALSE,"Asset Information"}</definedName>
    <definedName name="_wrn21" hidden="1">{"Asset Information",#N/A,FALSE,"Asset Information";"Fixed Lease Cost",#N/A,FALSE,"Asset Information";"Maintenance",#N/A,FALSE,"Asset Information";"Depreciation",#N/A,FALSE,"Asset Information"}</definedName>
    <definedName name="_wrn3" localSheetId="4" hidden="1">{#N/A,#N/A,FALSE,"ASSUMPTIONS";#N/A,#N/A,FALSE,"Valuation Summary";"page1",#N/A,FALSE,"PRESENTATION";"page2",#N/A,FALSE,"PRESENTATION";#N/A,#N/A,FALSE,"ORIGINAL_ROLLBACK"}</definedName>
    <definedName name="_wrn3" localSheetId="11"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wrn4" localSheetId="11" hidden="1">{#N/A,#N/A,TRUE,"Quality KPIs"}</definedName>
    <definedName name="_wrn4" hidden="1">{#N/A,#N/A,TRUE,"Quality KPIs"}</definedName>
    <definedName name="_wrn4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wrn4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wrn6" localSheetId="11"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wrn6"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wrn9" localSheetId="11" hidden="1">{"FCB_ALL",#N/A,FALSE,"FCB"}</definedName>
    <definedName name="_wrn9" hidden="1">{"FCB_ALL",#N/A,FALSE,"FCB"}</definedName>
    <definedName name="_ww2" localSheetId="11" hidden="1">{#N/A,#N/A,FALSE,"Admin";#N/A,#N/A,FALSE,"Other"}</definedName>
    <definedName name="_ww2" hidden="1">{#N/A,#N/A,FALSE,"Admin";#N/A,#N/A,FALSE,"Other"}</definedName>
    <definedName name="_x1" localSheetId="19" hidden="1">{"bs",#N/A,FALSE,"SCF"}</definedName>
    <definedName name="_x1" localSheetId="4" hidden="1">{"bs",#N/A,FALSE,"SCF"}</definedName>
    <definedName name="_x1" localSheetId="15" hidden="1">{"bs",#N/A,FALSE,"SCF"}</definedName>
    <definedName name="_x1" localSheetId="11" hidden="1">{"bs",#N/A,FALSE,"SCF"}</definedName>
    <definedName name="_x1" hidden="1">{"bs",#N/A,FALSE,"SCF"}</definedName>
    <definedName name="_X2" localSheetId="4" hidden="1">{#N/A,#N/A,FALSE,"Other";#N/A,#N/A,FALSE,"Ace";#N/A,#N/A,FALSE,"Derm"}</definedName>
    <definedName name="_X2" localSheetId="11" hidden="1">{#N/A,#N/A,FALSE,"Other";#N/A,#N/A,FALSE,"Ace";#N/A,#N/A,FALSE,"Derm"}</definedName>
    <definedName name="_X2" hidden="1">{#N/A,#N/A,FALSE,"Other";#N/A,#N/A,FALSE,"Ace";#N/A,#N/A,FALSE,"Derm"}</definedName>
    <definedName name="_X2_1" localSheetId="4" hidden="1">{#N/A,#N/A,FALSE,"Other";#N/A,#N/A,FALSE,"Ace";#N/A,#N/A,FALSE,"Derm"}</definedName>
    <definedName name="_X2_1" localSheetId="11" hidden="1">{#N/A,#N/A,FALSE,"Other";#N/A,#N/A,FALSE,"Ace";#N/A,#N/A,FALSE,"Derm"}</definedName>
    <definedName name="_X2_1" hidden="1">{#N/A,#N/A,FALSE,"Other";#N/A,#N/A,FALSE,"Ace";#N/A,#N/A,FALSE,"Derm"}</definedName>
    <definedName name="_X2002" localSheetId="4" hidden="1">{"Weekly",#N/A,FALSE,"Cash Projection";"Months",#N/A,FALSE,"Cash Projection"}</definedName>
    <definedName name="_X2002" localSheetId="11" hidden="1">{"Weekly",#N/A,FALSE,"Cash Projection";"Months",#N/A,FALSE,"Cash Projection"}</definedName>
    <definedName name="_X2002" hidden="1">{"Weekly",#N/A,FALSE,"Cash Projection";"Months",#N/A,FALSE,"Cash Projection"}</definedName>
    <definedName name="_X2002_1" localSheetId="4" hidden="1">{"Weekly",#N/A,FALSE,"Cash Projection";"Months",#N/A,FALSE,"Cash Projection"}</definedName>
    <definedName name="_X2002_1" localSheetId="11" hidden="1">{"Weekly",#N/A,FALSE,"Cash Projection";"Months",#N/A,FALSE,"Cash Projection"}</definedName>
    <definedName name="_X2002_1" hidden="1">{"Weekly",#N/A,FALSE,"Cash Projection";"Months",#N/A,FALSE,"Cash Projection"}</definedName>
    <definedName name="_X2002_1_1" localSheetId="4" hidden="1">{"Weekly",#N/A,FALSE,"Cash Projection";"Months",#N/A,FALSE,"Cash Projection"}</definedName>
    <definedName name="_X2002_1_1" localSheetId="11" hidden="1">{"Weekly",#N/A,FALSE,"Cash Projection";"Months",#N/A,FALSE,"Cash Projection"}</definedName>
    <definedName name="_X2002_1_1" hidden="1">{"Weekly",#N/A,FALSE,"Cash Projection";"Months",#N/A,FALSE,"Cash Projection"}</definedName>
    <definedName name="_X2002_1_1_2" localSheetId="4" hidden="1">{"Weekly",#N/A,FALSE,"Cash Projection";"Months",#N/A,FALSE,"Cash Projection"}</definedName>
    <definedName name="_X2002_1_1_2" localSheetId="11" hidden="1">{"Weekly",#N/A,FALSE,"Cash Projection";"Months",#N/A,FALSE,"Cash Projection"}</definedName>
    <definedName name="_X2002_1_1_2" hidden="1">{"Weekly",#N/A,FALSE,"Cash Projection";"Months",#N/A,FALSE,"Cash Projection"}</definedName>
    <definedName name="_X2002_1_3" localSheetId="4" hidden="1">{"Weekly",#N/A,FALSE,"Cash Projection";"Months",#N/A,FALSE,"Cash Projection"}</definedName>
    <definedName name="_X2002_1_3" localSheetId="11" hidden="1">{"Weekly",#N/A,FALSE,"Cash Projection";"Months",#N/A,FALSE,"Cash Projection"}</definedName>
    <definedName name="_X2002_1_3" hidden="1">{"Weekly",#N/A,FALSE,"Cash Projection";"Months",#N/A,FALSE,"Cash Projection"}</definedName>
    <definedName name="_X2002_2" localSheetId="4" hidden="1">{"Weekly",#N/A,FALSE,"Cash Projection";"Months",#N/A,FALSE,"Cash Projection"}</definedName>
    <definedName name="_X2002_2" localSheetId="11" hidden="1">{"Weekly",#N/A,FALSE,"Cash Projection";"Months",#N/A,FALSE,"Cash Projection"}</definedName>
    <definedName name="_X2002_2" hidden="1">{"Weekly",#N/A,FALSE,"Cash Projection";"Months",#N/A,FALSE,"Cash Projection"}</definedName>
    <definedName name="_X2002_2_2" localSheetId="4" hidden="1">{"Weekly",#N/A,FALSE,"Cash Projection";"Months",#N/A,FALSE,"Cash Projection"}</definedName>
    <definedName name="_X2002_2_2" localSheetId="11" hidden="1">{"Weekly",#N/A,FALSE,"Cash Projection";"Months",#N/A,FALSE,"Cash Projection"}</definedName>
    <definedName name="_X2002_2_2" hidden="1">{"Weekly",#N/A,FALSE,"Cash Projection";"Months",#N/A,FALSE,"Cash Projection"}</definedName>
    <definedName name="_X2002_3" localSheetId="4" hidden="1">{"Weekly",#N/A,FALSE,"Cash Projection";"Months",#N/A,FALSE,"Cash Projection"}</definedName>
    <definedName name="_X2002_3" localSheetId="11" hidden="1">{"Weekly",#N/A,FALSE,"Cash Projection";"Months",#N/A,FALSE,"Cash Projection"}</definedName>
    <definedName name="_X2002_3" hidden="1">{"Weekly",#N/A,FALSE,"Cash Projection";"Months",#N/A,FALSE,"Cash Projection"}</definedName>
    <definedName name="_X2002_3_2" localSheetId="4" hidden="1">{"Weekly",#N/A,FALSE,"Cash Projection";"Months",#N/A,FALSE,"Cash Projection"}</definedName>
    <definedName name="_X2002_3_2" localSheetId="11" hidden="1">{"Weekly",#N/A,FALSE,"Cash Projection";"Months",#N/A,FALSE,"Cash Projection"}</definedName>
    <definedName name="_X2002_3_2" hidden="1">{"Weekly",#N/A,FALSE,"Cash Projection";"Months",#N/A,FALSE,"Cash Projection"}</definedName>
    <definedName name="_X2002_5" localSheetId="4" hidden="1">{"Weekly",#N/A,FALSE,"Cash Projection";"Months",#N/A,FALSE,"Cash Projection"}</definedName>
    <definedName name="_X2002_5" localSheetId="11" hidden="1">{"Weekly",#N/A,FALSE,"Cash Projection";"Months",#N/A,FALSE,"Cash Projection"}</definedName>
    <definedName name="_X2002_5" hidden="1">{"Weekly",#N/A,FALSE,"Cash Projection";"Months",#N/A,FALSE,"Cash Projection"}</definedName>
    <definedName name="_xlchart.v1.0" hidden="1">('O2'!$C$18,'O2'!$C$21:$C$23,'O2'!$C$25,'O2'!$C$29:$C$31)</definedName>
    <definedName name="_xlchart.v1.1" hidden="1">('O2'!$M$18,'O2'!$M$21:$M$23,'O2'!$M$25,'O2'!$M$29:$M$31)</definedName>
    <definedName name="_xlcn.LinkedTable_ADA_Code_Lookup" hidden="1">#REF!</definedName>
    <definedName name="_xlcn.LinkedTable_AdjustmentType" hidden="1">#REF!</definedName>
    <definedName name="_xlcn.LinkedTable_BSData" localSheetId="4" hidden="1">#REF!</definedName>
    <definedName name="_xlcn.LinkedTable_BSData" localSheetId="15" hidden="1">#REF!</definedName>
    <definedName name="_xlcn.LinkedTable_BSData" hidden="1">#REF!</definedName>
    <definedName name="_xlcn.LinkedTable_BSMapping" localSheetId="4" hidden="1">#REF!</definedName>
    <definedName name="_xlcn.LinkedTable_BSMapping" localSheetId="15" hidden="1">#REF!</definedName>
    <definedName name="_xlcn.LinkedTable_BSMapping" hidden="1">#REF!</definedName>
    <definedName name="_xlcn.LinkedTable_CapitationIndicator" hidden="1">#REF!</definedName>
    <definedName name="_xlcn.LinkedTable_ConsolTB" localSheetId="4" hidden="1">#REF!</definedName>
    <definedName name="_xlcn.LinkedTable_ConsolTB" localSheetId="15" hidden="1">#REF!</definedName>
    <definedName name="_xlcn.LinkedTable_ConsolTB" hidden="1">#REF!</definedName>
    <definedName name="_xlcn.LinkedTable_DateTable" localSheetId="4" hidden="1">#REF!</definedName>
    <definedName name="_xlcn.LinkedTable_DateTable" localSheetId="15" hidden="1">#REF!</definedName>
    <definedName name="_xlcn.LinkedTable_DateTable" hidden="1">#REF!</definedName>
    <definedName name="_xlcn.LinkedTable_DateTable21" localSheetId="4" hidden="1">#REF!</definedName>
    <definedName name="_xlcn.LinkedTable_DateTable21" localSheetId="15" hidden="1">#REF!</definedName>
    <definedName name="_xlcn.LinkedTable_DateTable21" hidden="1">#REF!</definedName>
    <definedName name="_xlcn.LinkedTable_InvisalignIndicator" hidden="1">#REF!</definedName>
    <definedName name="_xlcn.LinkedTable_MetrocareID" hidden="1">#REF!</definedName>
    <definedName name="_xlcn.LinkedTable_MetrocareIndicator" hidden="1">#REF!</definedName>
    <definedName name="_xlcn.LinkedTable_OfficeLookup" hidden="1">#REF!</definedName>
    <definedName name="_xlcn.LinkedTable_Original_Data11" localSheetId="4" hidden="1">#REF!</definedName>
    <definedName name="_xlcn.LinkedTable_Original_Data11" localSheetId="15" hidden="1">#REF!</definedName>
    <definedName name="_xlcn.LinkedTable_Original_Data11" hidden="1">#REF!</definedName>
    <definedName name="_xlcn.LinkedTable_Ortho_PatientLookup" hidden="1">#REF!</definedName>
    <definedName name="_xlcn.LinkedTable_OrthoIndicator" hidden="1">#REF!</definedName>
    <definedName name="_xlcn.LinkedTable_OrthoStartDates" hidden="1">#REF!</definedName>
    <definedName name="_xlcn.LinkedTable_PayorIndicator" hidden="1">#REF!</definedName>
    <definedName name="_xlcn.LinkedTable_PayorList" hidden="1">#REF!</definedName>
    <definedName name="_xlcn.LinkedTable_PLMapping" localSheetId="4" hidden="1">#REF!</definedName>
    <definedName name="_xlcn.LinkedTable_PLMapping" localSheetId="15" hidden="1">#REF!</definedName>
    <definedName name="_xlcn.LinkedTable_PLMapping" hidden="1">#REF!</definedName>
    <definedName name="_xlcn.LinkedTable_PmtDescrDOS" hidden="1">#REF!</definedName>
    <definedName name="_xlcn.LinkedTable_RevenueGroup" hidden="1">#REF!</definedName>
    <definedName name="_xlcn.LinkedTable_Table1" localSheetId="4" hidden="1">#REF!</definedName>
    <definedName name="_xlcn.LinkedTable_Table1" localSheetId="15" hidden="1">#REF!</definedName>
    <definedName name="_xlcn.LinkedTable_Table1" hidden="1">#REF!</definedName>
    <definedName name="_xlcn.LinkedTable_Table11" localSheetId="4" hidden="1">#REF!</definedName>
    <definedName name="_xlcn.LinkedTable_Table11" hidden="1">#REF!</definedName>
    <definedName name="_xlcn.LinkedTable_Table12" hidden="1">#REF!</definedName>
    <definedName name="_xlcn.LinkedTable_Table15" hidden="1">#REF!</definedName>
    <definedName name="_xlcn.LinkedTable_Table2" localSheetId="4" hidden="1">#REF!</definedName>
    <definedName name="_xlcn.LinkedTable_Table2" localSheetId="15" hidden="1">#REF!</definedName>
    <definedName name="_xlcn.LinkedTable_Table2" hidden="1">#REF!</definedName>
    <definedName name="_xlcn.LinkedTable_Table3" localSheetId="4" hidden="1">#REF!</definedName>
    <definedName name="_xlcn.LinkedTable_Table3" localSheetId="15" hidden="1">#REF!</definedName>
    <definedName name="_xlcn.LinkedTable_Table3" hidden="1">#REF!</definedName>
    <definedName name="_xlcn.LinkedTable_Table4" localSheetId="4" hidden="1">#REF!</definedName>
    <definedName name="_xlcn.LinkedTable_Table4" localSheetId="15" hidden="1">#REF!</definedName>
    <definedName name="_xlcn.LinkedTable_Table4" hidden="1">#REF!</definedName>
    <definedName name="_xlcn.LinkedTable_Table5" localSheetId="4" hidden="1">#REF!</definedName>
    <definedName name="_xlcn.LinkedTable_Table5" localSheetId="15" hidden="1">#REF!</definedName>
    <definedName name="_xlcn.LinkedTable_Table5" hidden="1">#REF!</definedName>
    <definedName name="_xlcn.LinkedTable_Table6" localSheetId="4" hidden="1">#REF!</definedName>
    <definedName name="_xlcn.LinkedTable_Table6" localSheetId="15" hidden="1">#REF!</definedName>
    <definedName name="_xlcn.LinkedTable_Table6" hidden="1">#REF!</definedName>
    <definedName name="_xlcn.LinkedTable_Table7" localSheetId="4" hidden="1">#REF!</definedName>
    <definedName name="_xlcn.LinkedTable_Table7" localSheetId="15" hidden="1">#REF!</definedName>
    <definedName name="_xlcn.LinkedTable_Table7" hidden="1">#REF!</definedName>
    <definedName name="_xlcn.LinkedTable_Table8" localSheetId="4" hidden="1">#REF!</definedName>
    <definedName name="_xlcn.LinkedTable_Table8" localSheetId="15" hidden="1">#REF!</definedName>
    <definedName name="_xlcn.LinkedTable_Table8" hidden="1">#REF!</definedName>
    <definedName name="_xlcn.LinkedTable_Table9" localSheetId="4" hidden="1">#REF!</definedName>
    <definedName name="_xlcn.LinkedTable_Table9" localSheetId="15" hidden="1">#REF!</definedName>
    <definedName name="_xlcn.LinkedTable_Table9" hidden="1">#REF!</definedName>
    <definedName name="_xlcn.LinkedTable_TBData_2" localSheetId="4" hidden="1">#REF!</definedName>
    <definedName name="_xlcn.LinkedTable_TBData_2" localSheetId="15" hidden="1">#REF!</definedName>
    <definedName name="_xlcn.LinkedTable_TBData_2" hidden="1">#REF!</definedName>
    <definedName name="_xlcn.LinkedTable_UniqueClaimID_List" hidden="1">#REF!</definedName>
    <definedName name="_xlcn.WorksheetConnection_DetailA2O2663" hidden="1">#REF!</definedName>
    <definedName name="_xlcn.WorksheetConnection_DetailedForecastTracker.xlsxtblData1" localSheetId="4" hidden="1">#REF!</definedName>
    <definedName name="_xlcn.WorksheetConnection_DetailedForecastTracker.xlsxtblData1" localSheetId="15" hidden="1">#REF!</definedName>
    <definedName name="_xlcn.WorksheetConnection_DetailedForecastTracker.xlsxtblData1" hidden="1">#REF!</definedName>
    <definedName name="_xlcn.WorksheetConnection_DetailedForecastTrackerversion1.xlsbAllianceTargets1" localSheetId="4" hidden="1">#REF!</definedName>
    <definedName name="_xlcn.WorksheetConnection_DetailedForecastTrackerversion1.xlsbAllianceTargets1" localSheetId="15" hidden="1">#REF!</definedName>
    <definedName name="_xlcn.WorksheetConnection_DetailedForecastTrackerversion1.xlsbAllianceTargets1" hidden="1">#REF!</definedName>
    <definedName name="_xlcn.WorksheetConnection_DetailedForecastTrackerversion1.xlsbFCastedMonth1" localSheetId="4" hidden="1">#REF!</definedName>
    <definedName name="_xlcn.WorksheetConnection_DetailedForecastTrackerversion1.xlsbFCastedMonth1" localSheetId="15" hidden="1">#REF!</definedName>
    <definedName name="_xlcn.WorksheetConnection_DetailedForecastTrackerversion1.xlsbFCastedMonth1" hidden="1">#REF!</definedName>
    <definedName name="_xlcn.WorksheetConnection_DetailedForecastTrackerversion1.xlsbLeadTable1" localSheetId="4" hidden="1">#REF!</definedName>
    <definedName name="_xlcn.WorksheetConnection_DetailedForecastTrackerversion1.xlsbLeadTable1" localSheetId="15" hidden="1">#REF!</definedName>
    <definedName name="_xlcn.WorksheetConnection_DetailedForecastTrackerversion1.xlsbLeadTable1" hidden="1">#REF!</definedName>
    <definedName name="_xlcn.WorksheetConnection_DetailedForecastTrackerversion1.xlsbMonthName1" localSheetId="4" hidden="1">#REF!</definedName>
    <definedName name="_xlcn.WorksheetConnection_DetailedForecastTrackerversion1.xlsbMonthName1" localSheetId="15" hidden="1">#REF!</definedName>
    <definedName name="_xlcn.WorksheetConnection_DetailedForecastTrackerversion1.xlsbMonthName1" hidden="1">#REF!</definedName>
    <definedName name="_xlcn.WorksheetConnection_DetailedForecastTrackerversion1.xlsbQuarter1" localSheetId="4" hidden="1">#REF!</definedName>
    <definedName name="_xlcn.WorksheetConnection_DetailedForecastTrackerversion1.xlsbQuarter1" localSheetId="15" hidden="1">#REF!</definedName>
    <definedName name="_xlcn.WorksheetConnection_DetailedForecastTrackerversion1.xlsbQuarter1" hidden="1">#REF!</definedName>
    <definedName name="_xlcn.WorksheetConnection_DetailedForecastTrackerversion1.xlsbRSalesTarget1" localSheetId="4" hidden="1">#REF!</definedName>
    <definedName name="_xlcn.WorksheetConnection_DetailedForecastTrackerversion1.xlsbRSalesTarget1" localSheetId="15" hidden="1">#REF!</definedName>
    <definedName name="_xlcn.WorksheetConnection_DetailedForecastTrackerversion1.xlsbRSalesTarget1" hidden="1">#REF!</definedName>
    <definedName name="_xlcn.WorksheetConnection_DetailedForecastTrackerversion1.xlsbSalesExec1" localSheetId="4" hidden="1">#REF!</definedName>
    <definedName name="_xlcn.WorksheetConnection_DetailedForecastTrackerversion1.xlsbSalesExec1" localSheetId="15" hidden="1">#REF!</definedName>
    <definedName name="_xlcn.WorksheetConnection_DetailedForecastTrackerversion1.xlsbSalesExec1" hidden="1">#REF!</definedName>
    <definedName name="_xlcn.WorksheetConnection_DetailedForecastTrackerversion1.xlsbSalesExecTargets1" localSheetId="4" hidden="1">#REF!</definedName>
    <definedName name="_xlcn.WorksheetConnection_DetailedForecastTrackerversion1.xlsbSalesExecTargets1" localSheetId="15" hidden="1">#REF!</definedName>
    <definedName name="_xlcn.WorksheetConnection_DetailedForecastTrackerversion1.xlsbSalesExecTargets1" hidden="1">#REF!</definedName>
    <definedName name="_xlcn.WorksheetConnection_DetailedForecastTrackerversion1.xlsbSalesRegions1" localSheetId="4" hidden="1">#REF!</definedName>
    <definedName name="_xlcn.WorksheetConnection_DetailedForecastTrackerversion1.xlsbSalesRegions1" localSheetId="15" hidden="1">#REF!</definedName>
    <definedName name="_xlcn.WorksheetConnection_DetailedForecastTrackerversion1.xlsbSalesRegions1" hidden="1">#REF!</definedName>
    <definedName name="_xlcn.WorksheetConnection_FullReportA3AW10485761" hidden="1">#REF!</definedName>
    <definedName name="_xx" hidden="1">#REF!</definedName>
    <definedName name="_xx1" localSheetId="4" hidden="1">{#N/A,#N/A,FALSE,"CMN_FE"}</definedName>
    <definedName name="_xx1" localSheetId="11" hidden="1">{#N/A,#N/A,FALSE,"CMN_FE"}</definedName>
    <definedName name="_xx1" hidden="1">{#N/A,#N/A,FALSE,"CMN_FE"}</definedName>
    <definedName name="_xz4" localSheetId="4" hidden="1">{0,0,0,0;0,0,0,0;0,0,0,0;0,0,0,0;0,0,0,0;0,0,0,0}</definedName>
    <definedName name="_xz4" localSheetId="11" hidden="1">{0,0,0,0;0,0,0,0;0,0,0,0;0,0,0,0;0,0,0,0;0,0,0,0}</definedName>
    <definedName name="_xz4" hidden="1">{0,0,0,0;0,0,0,0;0,0,0,0;0,0,0,0;0,0,0,0;0,0,0,0}</definedName>
    <definedName name="_xz4_1" localSheetId="4" hidden="1">{0,0,0,0;0,0,0,0;0,0,0,0;0,0,0,0;0,0,0,0;0,0,0,0}</definedName>
    <definedName name="_xz4_1" localSheetId="11" hidden="1">{0,0,0,0;0,0,0,0;0,0,0,0;0,0,0,0;0,0,0,0;0,0,0,0}</definedName>
    <definedName name="_xz4_1" hidden="1">{0,0,0,0;0,0,0,0;0,0,0,0;0,0,0,0;0,0,0,0;0,0,0,0}</definedName>
    <definedName name="_xz4_3" localSheetId="4">{0,0,0,0;0,0,0,0;0,0,0,0;0,0,0,0;0,0,0,0;0,0,0,0}</definedName>
    <definedName name="_xz4_3" localSheetId="11">{0,0,0,0;0,0,0,0;0,0,0,0;0,0,0,0;0,0,0,0;0,0,0,0}</definedName>
    <definedName name="_xz4_3">{0,0,0,0;0,0,0,0;0,0,0,0;0,0,0,0;0,0,0,0;0,0,0,0}</definedName>
    <definedName name="_y1" localSheetId="4">{"bbtday",#N/A,FALSE,"ban0930";"banksday",#N/A,FALSE,"ban0930";"compday",#N/A,FALSE,"ban0930"}</definedName>
    <definedName name="_y1" localSheetId="11">{"bbtday",#N/A,FALSE,"ban0930";"banksday",#N/A,FALSE,"ban0930";"compday",#N/A,FALSE,"ban0930"}</definedName>
    <definedName name="_y1">{"bbtday",#N/A,FALSE,"ban0930";"banksday",#N/A,FALSE,"ban0930";"compday",#N/A,FALSE,"ban0930"}</definedName>
    <definedName name="_y2" localSheetId="4" hidden="1">{"PVGraph2",#N/A,FALSE,"PV Data"}</definedName>
    <definedName name="_y2" localSheetId="11" hidden="1">{"PVGraph2",#N/A,FALSE,"PV Data"}</definedName>
    <definedName name="_y2" hidden="1">{"PVGraph2",#N/A,FALSE,"PV Data"}</definedName>
    <definedName name="_y2_1" localSheetId="4" hidden="1">{"PVGraph2",#N/A,FALSE,"PV Data"}</definedName>
    <definedName name="_y2_1" localSheetId="11" hidden="1">{"PVGraph2",#N/A,FALSE,"PV Data"}</definedName>
    <definedName name="_y2_1" hidden="1">{"PVGraph2",#N/A,FALSE,"PV Data"}</definedName>
    <definedName name="_y22" localSheetId="11" hidden="1">{"PVGraph2",#N/A,FALSE,"PV Data"}</definedName>
    <definedName name="_y22" hidden="1">{"PVGraph2",#N/A,FALSE,"PV Data"}</definedName>
    <definedName name="_YR11">#REF!</definedName>
    <definedName name="_YR25">#REF!</definedName>
    <definedName name="_yy2" localSheetId="4" hidden="1">{"clp_bs_doc",#N/A,FALSE,"CLP";"clp_is_doc",#N/A,FALSE,"CLP";"clp_cf_doc",#N/A,FALSE,"CLP";"clp_fr_doc",#N/A,FALSE,"CLP"}</definedName>
    <definedName name="_yy2" localSheetId="11" hidden="1">{"clp_bs_doc",#N/A,FALSE,"CLP";"clp_is_doc",#N/A,FALSE,"CLP";"clp_cf_doc",#N/A,FALSE,"CLP";"clp_fr_doc",#N/A,FALSE,"CLP"}</definedName>
    <definedName name="_yy2" hidden="1">{"clp_bs_doc",#N/A,FALSE,"CLP";"clp_is_doc",#N/A,FALSE,"CLP";"clp_cf_doc",#N/A,FALSE,"CLP";"clp_fr_doc",#N/A,FALSE,"CLP"}</definedName>
    <definedName name="_yy2_1" localSheetId="4" hidden="1">{"clp_bs_doc",#N/A,FALSE,"CLP";"clp_is_doc",#N/A,FALSE,"CLP";"clp_cf_doc",#N/A,FALSE,"CLP";"clp_fr_doc",#N/A,FALSE,"CLP"}</definedName>
    <definedName name="_yy2_1" localSheetId="11" hidden="1">{"clp_bs_doc",#N/A,FALSE,"CLP";"clp_is_doc",#N/A,FALSE,"CLP";"clp_cf_doc",#N/A,FALSE,"CLP";"clp_fr_doc",#N/A,FALSE,"CLP"}</definedName>
    <definedName name="_yy2_1" hidden="1">{"clp_bs_doc",#N/A,FALSE,"CLP";"clp_is_doc",#N/A,FALSE,"CLP";"clp_cf_doc",#N/A,FALSE,"CLP";"clp_fr_doc",#N/A,FALSE,"CLP"}</definedName>
    <definedName name="_z2" localSheetId="11" hidden="1">{"Sch00",#N/A,FALSE,"1";"Contents",#N/A,FALSE,"1"}</definedName>
    <definedName name="_z2" hidden="1">{"Sch00",#N/A,FALSE,"1";"Contents",#N/A,FALSE,"1"}</definedName>
    <definedName name="_z3" localSheetId="11"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assumptions" localSheetId="11" hidden="1">{0,0,0,0,5,-4105,25.2,14.4,37.44,25.2,2,FALSE,FALSE,FALSE,FALSE,FALSE,#N/A,1,FALSE,1,1,"&amp;16ADIRONDACK RESOURCE RECOVERY PROJECT","Page &amp;P","","&amp;D &amp;T","","&amp;F",FALSE}</definedName>
    <definedName name="_Zassumptions" hidden="1">{0,0,0,0,5,-4105,25.2,14.4,37.44,25.2,2,FALSE,FALSE,FALSE,FALSE,FALSE,#N/A,1,FALSE,1,1,"&amp;16ADIRONDACK RESOURCE RECOVERY PROJECT","Page &amp;P","","&amp;D &amp;T","","&amp;F",FALSE}</definedName>
    <definedName name="_ZBALANCE_ASSUMP" localSheetId="19">{0;0;0;0;1;#N/A;0.25;0.25;0.8;0.25;2;FALSE;FALSE;FALSE;FALSE;FALSE;#N/A;1;#N/A;1;1;"";"&amp;L&amp;""Arial,Italic""&amp;8&amp;F Page &amp;P of &amp;N &amp;D &amp;T "}</definedName>
    <definedName name="_ZBALANCE_ASSUMP" localSheetId="4">{0;0;0;0;1;#N/A;0.25;0.25;0.8;0.25;2;FALSE;FALSE;FALSE;FALSE;FALSE;#N/A;1;#N/A;1;1;"";"&amp;L&amp;""Arial,Italic""&amp;8&amp;F Page &amp;P of &amp;N &amp;D &amp;T "}</definedName>
    <definedName name="_ZBALANCE_ASSUMP" localSheetId="15">{0;0;0;0;1;#N/A;0.25;0.25;0.8;0.25;2;FALSE;FALSE;FALSE;FALSE;FALSE;#N/A;1;#N/A;1;1;"";"&amp;L&amp;""Arial,Italic""&amp;8&amp;F Page &amp;P of &amp;N &amp;D &amp;T "}</definedName>
    <definedName name="_ZBALANCE_ASSUMP" localSheetId="11">{0;0;0;0;1;#N/A;0.25;0.25;0.8;0.25;2;FALSE;FALSE;FALSE;FALSE;FALSE;#N/A;1;#N/A;1;1;"";"&amp;L&amp;""Arial,Italic""&amp;8&amp;F Page &amp;P of &amp;N &amp;D &amp;T "}</definedName>
    <definedName name="_ZBALANCE_ASSUMP">{0;0;0;0;1;#N/A;0.25;0.25;0.8;0.25;2;FALSE;FALSE;FALSE;FALSE;FALSE;#N/A;1;#N/A;1;1;"";"&amp;L&amp;""Arial,Italic""&amp;8&amp;F Page &amp;P of &amp;N &amp;D &amp;T "}</definedName>
    <definedName name="_ZBALANCE_SHEET" localSheetId="19">{0;0;0;0;1;#N/A;0.25;0.25;0.8;0.25;2;FALSE;FALSE;FALSE;FALSE;FALSE;#N/A;1;#N/A;1;1;"";""}</definedName>
    <definedName name="_ZBALANCE_SHEET" localSheetId="4">{0;0;0;0;1;#N/A;0.25;0.25;0.8;0.25;2;FALSE;FALSE;FALSE;FALSE;FALSE;#N/A;1;#N/A;1;1;"";""}</definedName>
    <definedName name="_ZBALANCE_SHEET" localSheetId="15">{0;0;0;0;1;#N/A;0.25;0.25;0.8;0.25;2;FALSE;FALSE;FALSE;FALSE;FALSE;#N/A;1;#N/A;1;1;"";""}</definedName>
    <definedName name="_ZBALANCE_SHEET" localSheetId="11">{0;0;0;0;1;#N/A;0.25;0.25;0.8;0.25;2;FALSE;FALSE;FALSE;FALSE;FALSE;#N/A;1;#N/A;1;1;"";""}</definedName>
    <definedName name="_ZBALANCE_SHEET">{0;0;0;0;1;#N/A;0.25;0.25;0.8;0.25;2;FALSE;FALSE;FALSE;FALSE;FALSE;#N/A;1;#N/A;1;1;"";""}</definedName>
    <definedName name="_Zbook_tax_calc" localSheetId="11" hidden="1">{0,0,0,0,5,-4105,25.2,14.4,37.44,25.2,2,FALSE,FALSE,FALSE,FALSE,FALSE,#N/A,1,FALSE,2,1,"&amp;16ADIRONDACK RESOURCE RECOVERY PROJECT","Page &amp;P","","&amp;D &amp;T","","&amp;F",FALSE}</definedName>
    <definedName name="_Zbook_tax_calc" hidden="1">{0,0,0,0,5,-4105,25.2,14.4,37.44,25.2,2,FALSE,FALSE,FALSE,FALSE,FALSE,#N/A,1,FALSE,2,1,"&amp;16ADIRONDACK RESOURCE RECOVERY PROJECT","Page &amp;P","","&amp;D &amp;T","","&amp;F",FALSE}</definedName>
    <definedName name="_Zcomps2" localSheetId="4" hidden="1">{0,0,0,0,1,-4105,28.3464566929134,28.3464566929134,28.346456664,28.3464566929134,2,TRUE,TRUE,FALSE,FALSE,FALSE,#N/A,1,85,1,2,"","","","&amp;""Kennerly,Roman Bold""&amp;14L&amp;12EHMAN &amp;14 B&amp;12ROTHERS","","",FALSE}</definedName>
    <definedName name="_Zcomps2" localSheetId="11"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debt" localSheetId="11" hidden="1">{0,0,0,0,5,-4105,25.2,14.4,37.44,25.2,2,FALSE,FALSE,FALSE,FALSE,FALSE,#N/A,1,FALSE,2,1,"&amp;16ADIRONDACK RESOURCE RECOVERY PROJECT","Page &amp;P","","&amp;D &amp;T","","&amp;F",FALSE}</definedName>
    <definedName name="_Zdebt" hidden="1">{0,0,0,0,5,-4105,25.2,14.4,37.44,25.2,2,FALSE,FALSE,FALSE,FALSE,FALSE,#N/A,1,FALSE,2,1,"&amp;16ADIRONDACK RESOURCE RECOVERY PROJECT","Page &amp;P","","&amp;D &amp;T","","&amp;F",FALSE}</definedName>
    <definedName name="_Zdebt_amort" localSheetId="11" hidden="1">{0,0,0,0,5,-4105,25.2,14.4,37.44,25.2,2,FALSE,FALSE,FALSE,FALSE,FALSE,#N/A,1,FALSE,2,1,"&amp;16ADIRONDACK RESOURCE RECOVERY PROJECT","Page &amp;P","","&amp;D &amp;T","","&amp;F",FALSE}</definedName>
    <definedName name="_Zdebt_amort" hidden="1">{0,0,0,0,5,-4105,25.2,14.4,37.44,25.2,2,FALSE,FALSE,FALSE,FALSE,FALSE,#N/A,1,FALSE,2,1,"&amp;16ADIRONDACK RESOURCE RECOVERY PROJECT","Page &amp;P","","&amp;D &amp;T","","&amp;F",FALSE}</definedName>
    <definedName name="_ZDebt_Table" localSheetId="19">{0;0;0;0;1;#N/A;0.25;0.25;0.8;0.25;2;FALSE;FALSE;FALSE;FALSE;FALSE;#N/A;1;#N/A;1;1;"";""}</definedName>
    <definedName name="_ZDebt_Table" localSheetId="4">{0;0;0;0;1;#N/A;0.25;0.25;0.8;0.25;2;FALSE;FALSE;FALSE;FALSE;FALSE;#N/A;1;#N/A;1;1;"";""}</definedName>
    <definedName name="_ZDebt_Table" localSheetId="15">{0;0;0;0;1;#N/A;0.25;0.25;0.8;0.25;2;FALSE;FALSE;FALSE;FALSE;FALSE;#N/A;1;#N/A;1;1;"";""}</definedName>
    <definedName name="_ZDebt_Table" localSheetId="11">{0;0;0;0;1;#N/A;0.25;0.25;0.8;0.25;2;FALSE;FALSE;FALSE;FALSE;FALSE;#N/A;1;#N/A;1;1;"";""}</definedName>
    <definedName name="_ZDebt_Table">{0;0;0;0;1;#N/A;0.25;0.25;0.8;0.25;2;FALSE;FALSE;FALSE;FALSE;FALSE;#N/A;1;#N/A;1;1;"";""}</definedName>
    <definedName name="_Zdepr_tax_calc" localSheetId="11" hidden="1">{0,0,0,0,5,-4105,25.2,14.4,37.44,25.2,2,FALSE,FALSE,FALSE,FALSE,FALSE,#N/A,1,FALSE,2,1,"&amp;16ADIRONDACK RESOURCE RECOVERY PROJECT","Page &amp;P","","&amp;D &amp;T","","&amp;F",FALSE}</definedName>
    <definedName name="_Zdepr_tax_calc" hidden="1">{0,0,0,0,5,-4105,25.2,14.4,37.44,25.2,2,FALSE,FALSE,FALSE,FALSE,FALSE,#N/A,1,FALSE,2,1,"&amp;16ADIRONDACK RESOURCE RECOVERY PROJECT","Page &amp;P","","&amp;D &amp;T","","&amp;F",FALSE}</definedName>
    <definedName name="_ZEXCHANGE" localSheetId="19">{0;0;0;0;1;#N/A;0.75;0.75;1;1;2;FALSE;FALSE;FALSE;FALSE;FALSE;#N/A;1;#N/A;1;1;"";"&amp;L&amp;""Arial,Italic""&amp;8&amp;F Page &amp;P of &amp;N &amp;D &amp;T "}</definedName>
    <definedName name="_ZEXCHANGE" localSheetId="4">{0;0;0;0;1;#N/A;0.75;0.75;1;1;2;FALSE;FALSE;FALSE;FALSE;FALSE;#N/A;1;#N/A;1;1;"";"&amp;L&amp;""Arial,Italic""&amp;8&amp;F Page &amp;P of &amp;N &amp;D &amp;T "}</definedName>
    <definedName name="_ZEXCHANGE" localSheetId="15">{0;0;0;0;1;#N/A;0.75;0.75;1;1;2;FALSE;FALSE;FALSE;FALSE;FALSE;#N/A;1;#N/A;1;1;"";"&amp;L&amp;""Arial,Italic""&amp;8&amp;F Page &amp;P of &amp;N &amp;D &amp;T "}</definedName>
    <definedName name="_ZEXCHANGE" localSheetId="11">{0;0;0;0;1;#N/A;0.75;0.75;1;1;2;FALSE;FALSE;FALSE;FALSE;FALSE;#N/A;1;#N/A;1;1;"";"&amp;L&amp;""Arial,Italic""&amp;8&amp;F Page &amp;P of &amp;N &amp;D &amp;T "}</definedName>
    <definedName name="_ZEXCHANGE">{0;0;0;0;1;#N/A;0.75;0.75;1;1;2;FALSE;FALSE;FALSE;FALSE;FALSE;#N/A;1;#N/A;1;1;"";"&amp;L&amp;""Arial,Italic""&amp;8&amp;F Page &amp;P of &amp;N &amp;D &amp;T "}</definedName>
    <definedName name="_Zexp_calcs" localSheetId="11" hidden="1">{0,0,0,0,5,-4105,25.2,14.4,37.44,25.2,2,FALSE,FALSE,FALSE,FALSE,FALSE,#N/A,1,FALSE,2,1,"&amp;16ADIRONDACK RESOURCE RECOVERY PROJECT","Page &amp;P","","&amp;D &amp;T","","&amp;F",FALSE}</definedName>
    <definedName name="_Zexp_calcs" hidden="1">{0,0,0,0,5,-4105,25.2,14.4,37.44,25.2,2,FALSE,FALSE,FALSE,FALSE,FALSE,#N/A,1,FALSE,2,1,"&amp;16ADIRONDACK RESOURCE RECOVERY PROJECT","Page &amp;P","","&amp;D &amp;T","","&amp;F",FALSE}</definedName>
    <definedName name="_ZEXPENSES" localSheetId="19">{0;0;0;0;1;#N/A;0.25;0.25;0.8;0.25;2;FALSE;FALSE;FALSE;FALSE;FALSE;#N/A;1;#N/A;1;1;"";""}</definedName>
    <definedName name="_ZEXPENSES" localSheetId="4">{0;0;0;0;1;#N/A;0.25;0.25;0.8;0.25;2;FALSE;FALSE;FALSE;FALSE;FALSE;#N/A;1;#N/A;1;1;"";""}</definedName>
    <definedName name="_ZEXPENSES" localSheetId="15">{0;0;0;0;1;#N/A;0.25;0.25;0.8;0.25;2;FALSE;FALSE;FALSE;FALSE;FALSE;#N/A;1;#N/A;1;1;"";""}</definedName>
    <definedName name="_ZEXPENSES" localSheetId="11">{0;0;0;0;1;#N/A;0.25;0.25;0.8;0.25;2;FALSE;FALSE;FALSE;FALSE;FALSE;#N/A;1;#N/A;1;1;"";""}</definedName>
    <definedName name="_ZEXPENSES">{0;0;0;0;1;#N/A;0.25;0.25;0.8;0.25;2;FALSE;FALSE;FALSE;FALSE;FALSE;#N/A;1;#N/A;1;1;"";""}</definedName>
    <definedName name="_ZEXPENSES1" localSheetId="19">{0;0;0;0;1;#N/A;0.25;0.25;0.8;0.25;2;FALSE;FALSE;FALSE;FALSE;FALSE;#N/A;1;#N/A;1;1;"";"&amp;L&amp;""Arial,Italic""&amp;8&amp;F Page &amp;P of &amp;N &amp;D &amp;T "}</definedName>
    <definedName name="_ZEXPENSES1" localSheetId="4">{0;0;0;0;1;#N/A;0.25;0.25;0.8;0.25;2;FALSE;FALSE;FALSE;FALSE;FALSE;#N/A;1;#N/A;1;1;"";"&amp;L&amp;""Arial,Italic""&amp;8&amp;F Page &amp;P of &amp;N &amp;D &amp;T "}</definedName>
    <definedName name="_ZEXPENSES1" localSheetId="15">{0;0;0;0;1;#N/A;0.25;0.25;0.8;0.25;2;FALSE;FALSE;FALSE;FALSE;FALSE;#N/A;1;#N/A;1;1;"";"&amp;L&amp;""Arial,Italic""&amp;8&amp;F Page &amp;P of &amp;N &amp;D &amp;T "}</definedName>
    <definedName name="_ZEXPENSES1" localSheetId="11">{0;0;0;0;1;#N/A;0.25;0.25;0.8;0.25;2;FALSE;FALSE;FALSE;FALSE;FALSE;#N/A;1;#N/A;1;1;"";"&amp;L&amp;""Arial,Italic""&amp;8&amp;F Page &amp;P of &amp;N &amp;D &amp;T "}</definedName>
    <definedName name="_ZEXPENSES1">{0;0;0;0;1;#N/A;0.25;0.25;0.8;0.25;2;FALSE;FALSE;FALSE;FALSE;FALSE;#N/A;1;#N/A;1;1;"";"&amp;L&amp;""Arial,Italic""&amp;8&amp;F Page &amp;P of &amp;N &amp;D &amp;T "}</definedName>
    <definedName name="_ZEXPENSES12" localSheetId="19">{0;0;0;0;1;#N/A;0.25;0.25;0.8;0.25;2;FALSE;FALSE;FALSE;FALSE;FALSE;#N/A;1;#N/A;1;1;"";"&amp;L&amp;""Arial,Italic""&amp;8&amp;F Page &amp;P of &amp;N &amp;D &amp;T "}</definedName>
    <definedName name="_ZEXPENSES12" localSheetId="4">{0;0;0;0;1;#N/A;0.25;0.25;0.8;0.25;2;FALSE;FALSE;FALSE;FALSE;FALSE;#N/A;1;#N/A;1;1;"";"&amp;L&amp;""Arial,Italic""&amp;8&amp;F Page &amp;P of &amp;N &amp;D &amp;T "}</definedName>
    <definedName name="_ZEXPENSES12" localSheetId="15">{0;0;0;0;1;#N/A;0.25;0.25;0.8;0.25;2;FALSE;FALSE;FALSE;FALSE;FALSE;#N/A;1;#N/A;1;1;"";"&amp;L&amp;""Arial,Italic""&amp;8&amp;F Page &amp;P of &amp;N &amp;D &amp;T "}</definedName>
    <definedName name="_ZEXPENSES12" localSheetId="11">{0;0;0;0;1;#N/A;0.25;0.25;0.8;0.25;2;FALSE;FALSE;FALSE;FALSE;FALSE;#N/A;1;#N/A;1;1;"";"&amp;L&amp;""Arial,Italic""&amp;8&amp;F Page &amp;P of &amp;N &amp;D &amp;T "}</definedName>
    <definedName name="_ZEXPENSES12">{0;0;0;0;1;#N/A;0.25;0.25;0.8;0.25;2;FALSE;FALSE;FALSE;FALSE;FALSE;#N/A;1;#N/A;1;1;"";"&amp;L&amp;""Arial,Italic""&amp;8&amp;F Page &amp;P of &amp;N &amp;D &amp;T "}</definedName>
    <definedName name="_ZEXPENSES2" localSheetId="19">{0;0;0;0;1;#N/A;0.25;0.25;0.8;0.25;2;FALSE;FALSE;FALSE;FALSE;FALSE;#N/A;1;#N/A;1;1;"";"&amp;L&amp;""Arial,Italic""&amp;8&amp;F Page &amp;P of &amp;N &amp;D &amp;T "}</definedName>
    <definedName name="_ZEXPENSES2" localSheetId="4">{0;0;0;0;1;#N/A;0.25;0.25;0.8;0.25;2;FALSE;FALSE;FALSE;FALSE;FALSE;#N/A;1;#N/A;1;1;"";"&amp;L&amp;""Arial,Italic""&amp;8&amp;F Page &amp;P of &amp;N &amp;D &amp;T "}</definedName>
    <definedName name="_ZEXPENSES2" localSheetId="15">{0;0;0;0;1;#N/A;0.25;0.25;0.8;0.25;2;FALSE;FALSE;FALSE;FALSE;FALSE;#N/A;1;#N/A;1;1;"";"&amp;L&amp;""Arial,Italic""&amp;8&amp;F Page &amp;P of &amp;N &amp;D &amp;T "}</definedName>
    <definedName name="_ZEXPENSES2" localSheetId="11">{0;0;0;0;1;#N/A;0.25;0.25;0.8;0.25;2;FALSE;FALSE;FALSE;FALSE;FALSE;#N/A;1;#N/A;1;1;"";"&amp;L&amp;""Arial,Italic""&amp;8&amp;F Page &amp;P of &amp;N &amp;D &amp;T "}</definedName>
    <definedName name="_ZEXPENSES2">{0;0;0;0;1;#N/A;0.25;0.25;0.8;0.25;2;FALSE;FALSE;FALSE;FALSE;FALSE;#N/A;1;#N/A;1;1;"";"&amp;L&amp;""Arial,Italic""&amp;8&amp;F Page &amp;P of &amp;N &amp;D &amp;T "}</definedName>
    <definedName name="_ZEXPENSES3" localSheetId="19">{0;0;0;0;1;#N/A;0.25;0.25;0.8;0.25;2;FALSE;FALSE;FALSE;FALSE;FALSE;#N/A;1;#N/A;1;1;"";""}</definedName>
    <definedName name="_ZEXPENSES3" localSheetId="4">{0;0;0;0;1;#N/A;0.25;0.25;0.8;0.25;2;FALSE;FALSE;FALSE;FALSE;FALSE;#N/A;1;#N/A;1;1;"";""}</definedName>
    <definedName name="_ZEXPENSES3" localSheetId="15">{0;0;0;0;1;#N/A;0.25;0.25;0.8;0.25;2;FALSE;FALSE;FALSE;FALSE;FALSE;#N/A;1;#N/A;1;1;"";""}</definedName>
    <definedName name="_ZEXPENSES3" localSheetId="11">{0;0;0;0;1;#N/A;0.25;0.25;0.8;0.25;2;FALSE;FALSE;FALSE;FALSE;FALSE;#N/A;1;#N/A;1;1;"";""}</definedName>
    <definedName name="_ZEXPENSES3">{0;0;0;0;1;#N/A;0.25;0.25;0.8;0.25;2;FALSE;FALSE;FALSE;FALSE;FALSE;#N/A;1;#N/A;1;1;"";""}</definedName>
    <definedName name="_ZINCOME2" localSheetId="19">{0;0;0;0;1;#N/A;0.25;0.25;0.8;0.25;2;FALSE;FALSE;FALSE;FALSE;FALSE;#N/A;1;#N/A;1;1;"";""}</definedName>
    <definedName name="_ZINCOME2" localSheetId="4">{0;0;0;0;1;#N/A;0.25;0.25;0.8;0.25;2;FALSE;FALSE;FALSE;FALSE;FALSE;#N/A;1;#N/A;1;1;"";""}</definedName>
    <definedName name="_ZINCOME2" localSheetId="15">{0;0;0;0;1;#N/A;0.25;0.25;0.8;0.25;2;FALSE;FALSE;FALSE;FALSE;FALSE;#N/A;1;#N/A;1;1;"";""}</definedName>
    <definedName name="_ZINCOME2" localSheetId="11">{0;0;0;0;1;#N/A;0.25;0.25;0.8;0.25;2;FALSE;FALSE;FALSE;FALSE;FALSE;#N/A;1;#N/A;1;1;"";""}</definedName>
    <definedName name="_ZINCOME2">{0;0;0;0;1;#N/A;0.25;0.25;0.8;0.25;2;FALSE;FALSE;FALSE;FALSE;FALSE;#N/A;1;#N/A;1;1;"";""}</definedName>
    <definedName name="_ZIRR" localSheetId="19">{0;0;0;0;1;#N/A;0.25;0.25;0.8;0.25;2;FALSE;FALSE;FALSE;FALSE;FALSE;#N/A;1;#N/A;1;1;"";"&amp;L&amp;""Arial,Italic""&amp;8&amp;F Page &amp;P of &amp;N &amp;D &amp;T "}</definedName>
    <definedName name="_ZIRR" localSheetId="4">{0;0;0;0;1;#N/A;0.25;0.25;0.8;0.25;2;FALSE;FALSE;FALSE;FALSE;FALSE;#N/A;1;#N/A;1;1;"";"&amp;L&amp;""Arial,Italic""&amp;8&amp;F Page &amp;P of &amp;N &amp;D &amp;T "}</definedName>
    <definedName name="_ZIRR" localSheetId="15">{0;0;0;0;1;#N/A;0.25;0.25;0.8;0.25;2;FALSE;FALSE;FALSE;FALSE;FALSE;#N/A;1;#N/A;1;1;"";"&amp;L&amp;""Arial,Italic""&amp;8&amp;F Page &amp;P of &amp;N &amp;D &amp;T "}</definedName>
    <definedName name="_ZIRR" localSheetId="11">{0;0;0;0;1;#N/A;0.25;0.25;0.8;0.25;2;FALSE;FALSE;FALSE;FALSE;FALSE;#N/A;1;#N/A;1;1;"";"&amp;L&amp;""Arial,Italic""&amp;8&amp;F Page &amp;P of &amp;N &amp;D &amp;T "}</definedName>
    <definedName name="_ZIRR">{0;0;0;0;1;#N/A;0.25;0.25;0.8;0.25;2;FALSE;FALSE;FALSE;FALSE;FALSE;#N/A;1;#N/A;1;1;"";"&amp;L&amp;""Arial,Italic""&amp;8&amp;F Page &amp;P of &amp;N &amp;D &amp;T "}</definedName>
    <definedName name="_ZIRR2" localSheetId="19">{0;0;0;0;1;#N/A;0.25;0.25;0.8;0.25;2;FALSE;FALSE;FALSE;FALSE;FALSE;#N/A;1;#N/A;1;1;"";"&amp;L&amp;""Arial,Italic""&amp;8&amp;F Page &amp;P of &amp;N &amp;D &amp;T "}</definedName>
    <definedName name="_ZIRR2" localSheetId="4">{0;0;0;0;1;#N/A;0.25;0.25;0.8;0.25;2;FALSE;FALSE;FALSE;FALSE;FALSE;#N/A;1;#N/A;1;1;"";"&amp;L&amp;""Arial,Italic""&amp;8&amp;F Page &amp;P of &amp;N &amp;D &amp;T "}</definedName>
    <definedName name="_ZIRR2" localSheetId="15">{0;0;0;0;1;#N/A;0.25;0.25;0.8;0.25;2;FALSE;FALSE;FALSE;FALSE;FALSE;#N/A;1;#N/A;1;1;"";"&amp;L&amp;""Arial,Italic""&amp;8&amp;F Page &amp;P of &amp;N &amp;D &amp;T "}</definedName>
    <definedName name="_ZIRR2" localSheetId="11">{0;0;0;0;1;#N/A;0.25;0.25;0.8;0.25;2;FALSE;FALSE;FALSE;FALSE;FALSE;#N/A;1;#N/A;1;1;"";"&amp;L&amp;""Arial,Italic""&amp;8&amp;F Page &amp;P of &amp;N &amp;D &amp;T "}</definedName>
    <definedName name="_ZIRR2">{0;0;0;0;1;#N/A;0.25;0.25;0.8;0.25;2;FALSE;FALSE;FALSE;FALSE;FALSE;#N/A;1;#N/A;1;1;"";"&amp;L&amp;""Arial,Italic""&amp;8&amp;F Page &amp;P of &amp;N &amp;D &amp;T "}</definedName>
    <definedName name="_ZLTASSET" localSheetId="19">{0;0;0;0;1;#N/A;0.25;0.25;0.8;0.25;2;FALSE;FALSE;FALSE;FALSE;FALSE;#N/A;1;#N/A;1;1;"&amp;L&amp;12COMCEL BUSINESS MODEL&amp;14
&amp;R&amp;""Arial,Italic""CONFIDENTIAL";"&amp;L&amp;""Arial,Bold""Lehman Brothers&amp;C&amp;D"}</definedName>
    <definedName name="_ZLTASSET" localSheetId="4">{0;0;0;0;1;#N/A;0.25;0.25;0.8;0.25;2;FALSE;FALSE;FALSE;FALSE;FALSE;#N/A;1;#N/A;1;1;"&amp;L&amp;12COMCEL BUSINESS MODEL&amp;14
&amp;R&amp;""Arial,Italic""CONFIDENTIAL";"&amp;L&amp;""Arial,Bold""Lehman Brothers&amp;C&amp;D"}</definedName>
    <definedName name="_ZLTASSET" localSheetId="15">{0;0;0;0;1;#N/A;0.25;0.25;0.8;0.25;2;FALSE;FALSE;FALSE;FALSE;FALSE;#N/A;1;#N/A;1;1;"&amp;L&amp;12COMCEL BUSINESS MODEL&amp;14
&amp;R&amp;""Arial,Italic""CONFIDENTIAL";"&amp;L&amp;""Arial,Bold""Lehman Brothers&amp;C&amp;D"}</definedName>
    <definedName name="_ZLTASSET" localSheetId="11">{0;0;0;0;1;#N/A;0.25;0.25;0.8;0.25;2;FALSE;FALSE;FALSE;FALSE;FALSE;#N/A;1;#N/A;1;1;"&amp;L&amp;12COMCEL BUSINESS MODEL&amp;14
&amp;R&amp;""Arial,Italic""CONFIDENTIAL";"&amp;L&amp;""Arial,Bold""Lehman Brothers&amp;C&amp;D"}</definedName>
    <definedName name="_ZLTASSET">{0;0;0;0;1;#N/A;0.25;0.25;0.8;0.25;2;FALSE;FALSE;FALSE;FALSE;FALSE;#N/A;1;#N/A;1;1;"&amp;L&amp;12COMCEL BUSINESS MODEL&amp;14
&amp;R&amp;""Arial,Italic""CONFIDENTIAL";"&amp;L&amp;""Arial,Bold""Lehman Brothers&amp;C&amp;D"}</definedName>
    <definedName name="_ZLTASSET2" localSheetId="19">{0;0;0;0;1;#N/A;0.25;0.25;0.8;0.25;2;FALSE;FALSE;FALSE;FALSE;FALSE;#N/A;1;#N/A;1;1;"&amp;L&amp;12COMCEL BUSINESS MODEL&amp;14
&amp;R&amp;""Arial,Italic""CONFIDENTIAL";"&amp;L&amp;""Arial,Bold""Lehman Brothers&amp;C&amp;D"}</definedName>
    <definedName name="_ZLTASSET2" localSheetId="4">{0;0;0;0;1;#N/A;0.25;0.25;0.8;0.25;2;FALSE;FALSE;FALSE;FALSE;FALSE;#N/A;1;#N/A;1;1;"&amp;L&amp;12COMCEL BUSINESS MODEL&amp;14
&amp;R&amp;""Arial,Italic""CONFIDENTIAL";"&amp;L&amp;""Arial,Bold""Lehman Brothers&amp;C&amp;D"}</definedName>
    <definedName name="_ZLTASSET2" localSheetId="15">{0;0;0;0;1;#N/A;0.25;0.25;0.8;0.25;2;FALSE;FALSE;FALSE;FALSE;FALSE;#N/A;1;#N/A;1;1;"&amp;L&amp;12COMCEL BUSINESS MODEL&amp;14
&amp;R&amp;""Arial,Italic""CONFIDENTIAL";"&amp;L&amp;""Arial,Bold""Lehman Brothers&amp;C&amp;D"}</definedName>
    <definedName name="_ZLTASSET2" localSheetId="11">{0;0;0;0;1;#N/A;0.25;0.25;0.8;0.25;2;FALSE;FALSE;FALSE;FALSE;FALSE;#N/A;1;#N/A;1;1;"&amp;L&amp;12COMCEL BUSINESS MODEL&amp;14
&amp;R&amp;""Arial,Italic""CONFIDENTIAL";"&amp;L&amp;""Arial,Bold""Lehman Brothers&amp;C&amp;D"}</definedName>
    <definedName name="_ZLTASSET2">{0;0;0;0;1;#N/A;0.25;0.25;0.8;0.25;2;FALSE;FALSE;FALSE;FALSE;FALSE;#N/A;1;#N/A;1;1;"&amp;L&amp;12COMCEL BUSINESS MODEL&amp;14
&amp;R&amp;""Arial,Italic""CONFIDENTIAL";"&amp;L&amp;""Arial,Bold""Lehman Brothers&amp;C&amp;D"}</definedName>
    <definedName name="_ZMEDBALANCE" localSheetId="19">{0;0;0;0;1;#N/A;0.75;0.75;1;1;2;FALSE;FALSE;FALSE;FALSE;FALSE;#N/A;1;#N/A;1;1;"";""}</definedName>
    <definedName name="_ZMEDBALANCE" localSheetId="4">{0;0;0;0;1;#N/A;0.75;0.75;1;1;2;FALSE;FALSE;FALSE;FALSE;FALSE;#N/A;1;#N/A;1;1;"";""}</definedName>
    <definedName name="_ZMEDBALANCE" localSheetId="15">{0;0;0;0;1;#N/A;0.75;0.75;1;1;2;FALSE;FALSE;FALSE;FALSE;FALSE;#N/A;1;#N/A;1;1;"";""}</definedName>
    <definedName name="_ZMEDBALANCE" localSheetId="11">{0;0;0;0;1;#N/A;0.75;0.75;1;1;2;FALSE;FALSE;FALSE;FALSE;FALSE;#N/A;1;#N/A;1;1;"";""}</definedName>
    <definedName name="_ZMEDBALANCE">{0;0;0;0;1;#N/A;0.75;0.75;1;1;2;FALSE;FALSE;FALSE;FALSE;FALSE;#N/A;1;#N/A;1;1;"";""}</definedName>
    <definedName name="_ZMEDCAPDEP" localSheetId="19">{0;0;0;0;1;#N/A;0.75;0.75;1;1;2;FALSE;FALSE;FALSE;FALSE;FALSE;#N/A;1;#N/A;1;1;"";""}</definedName>
    <definedName name="_ZMEDCAPDEP" localSheetId="4">{0;0;0;0;1;#N/A;0.75;0.75;1;1;2;FALSE;FALSE;FALSE;FALSE;FALSE;#N/A;1;#N/A;1;1;"";""}</definedName>
    <definedName name="_ZMEDCAPDEP" localSheetId="15">{0;0;0;0;1;#N/A;0.75;0.75;1;1;2;FALSE;FALSE;FALSE;FALSE;FALSE;#N/A;1;#N/A;1;1;"";""}</definedName>
    <definedName name="_ZMEDCAPDEP" localSheetId="11">{0;0;0;0;1;#N/A;0.75;0.75;1;1;2;FALSE;FALSE;FALSE;FALSE;FALSE;#N/A;1;#N/A;1;1;"";""}</definedName>
    <definedName name="_ZMEDCAPDEP">{0;0;0;0;1;#N/A;0.75;0.75;1;1;2;FALSE;FALSE;FALSE;FALSE;FALSE;#N/A;1;#N/A;1;1;"";""}</definedName>
    <definedName name="_ZMEDCASHFLOW" localSheetId="19">{0;0;0;0;1;#N/A;0.75;0.75;1;1;2;FALSE;FALSE;FALSE;FALSE;FALSE;#N/A;1;#N/A;1;1;"";""}</definedName>
    <definedName name="_ZMEDCASHFLOW" localSheetId="4">{0;0;0;0;1;#N/A;0.75;0.75;1;1;2;FALSE;FALSE;FALSE;FALSE;FALSE;#N/A;1;#N/A;1;1;"";""}</definedName>
    <definedName name="_ZMEDCASHFLOW" localSheetId="15">{0;0;0;0;1;#N/A;0.75;0.75;1;1;2;FALSE;FALSE;FALSE;FALSE;FALSE;#N/A;1;#N/A;1;1;"";""}</definedName>
    <definedName name="_ZMEDCASHFLOW" localSheetId="11">{0;0;0;0;1;#N/A;0.75;0.75;1;1;2;FALSE;FALSE;FALSE;FALSE;FALSE;#N/A;1;#N/A;1;1;"";""}</definedName>
    <definedName name="_ZMEDCASHFLOW">{0;0;0;0;1;#N/A;0.75;0.75;1;1;2;FALSE;FALSE;FALSE;FALSE;FALSE;#N/A;1;#N/A;1;1;"";""}</definedName>
    <definedName name="_ZMEDDEBTTABLE" localSheetId="19">{0;0;0;0;1;#N/A;0.75;0.75;1;1;2;FALSE;FALSE;FALSE;FALSE;FALSE;#N/A;1;#N/A;1;1;"";""}</definedName>
    <definedName name="_ZMEDDEBTTABLE" localSheetId="4">{0;0;0;0;1;#N/A;0.75;0.75;1;1;2;FALSE;FALSE;FALSE;FALSE;FALSE;#N/A;1;#N/A;1;1;"";""}</definedName>
    <definedName name="_ZMEDDEBTTABLE" localSheetId="15">{0;0;0;0;1;#N/A;0.75;0.75;1;1;2;FALSE;FALSE;FALSE;FALSE;FALSE;#N/A;1;#N/A;1;1;"";""}</definedName>
    <definedName name="_ZMEDDEBTTABLE" localSheetId="11">{0;0;0;0;1;#N/A;0.75;0.75;1;1;2;FALSE;FALSE;FALSE;FALSE;FALSE;#N/A;1;#N/A;1;1;"";""}</definedName>
    <definedName name="_ZMEDDEBTTABLE">{0;0;0;0;1;#N/A;0.75;0.75;1;1;2;FALSE;FALSE;FALSE;FALSE;FALSE;#N/A;1;#N/A;1;1;"";""}</definedName>
    <definedName name="_ZMEDINCOME" localSheetId="19">{0;0;0;0;1;#N/A;0.25;0.25;0.25;0.25;2;FALSE;FALSE;FALSE;FALSE;FALSE;#N/A;1;#N/A;1;1;"";""}</definedName>
    <definedName name="_ZMEDINCOME" localSheetId="4">{0;0;0;0;1;#N/A;0.25;0.25;0.25;0.25;2;FALSE;FALSE;FALSE;FALSE;FALSE;#N/A;1;#N/A;1;1;"";""}</definedName>
    <definedName name="_ZMEDINCOME" localSheetId="15">{0;0;0;0;1;#N/A;0.25;0.25;0.25;0.25;2;FALSE;FALSE;FALSE;FALSE;FALSE;#N/A;1;#N/A;1;1;"";""}</definedName>
    <definedName name="_ZMEDINCOME" localSheetId="11">{0;0;0;0;1;#N/A;0.25;0.25;0.25;0.25;2;FALSE;FALSE;FALSE;FALSE;FALSE;#N/A;1;#N/A;1;1;"";""}</definedName>
    <definedName name="_ZMEDINCOME">{0;0;0;0;1;#N/A;0.25;0.25;0.25;0.25;2;FALSE;FALSE;FALSE;FALSE;FALSE;#N/A;1;#N/A;1;1;"";""}</definedName>
    <definedName name="_ZMEDOEINT" localSheetId="19">{0;0;0;0;1;#N/A;0.75;0.75;1;1;2;FALSE;FALSE;FALSE;FALSE;FALSE;#N/A;1;#N/A;1;1;"";""}</definedName>
    <definedName name="_ZMEDOEINT" localSheetId="4">{0;0;0;0;1;#N/A;0.75;0.75;1;1;2;FALSE;FALSE;FALSE;FALSE;FALSE;#N/A;1;#N/A;1;1;"";""}</definedName>
    <definedName name="_ZMEDOEINT" localSheetId="15">{0;0;0;0;1;#N/A;0.75;0.75;1;1;2;FALSE;FALSE;FALSE;FALSE;FALSE;#N/A;1;#N/A;1;1;"";""}</definedName>
    <definedName name="_ZMEDOEINT" localSheetId="11">{0;0;0;0;1;#N/A;0.75;0.75;1;1;2;FALSE;FALSE;FALSE;FALSE;FALSE;#N/A;1;#N/A;1;1;"";""}</definedName>
    <definedName name="_ZMEDOEINT">{0;0;0;0;1;#N/A;0.75;0.75;1;1;2;FALSE;FALSE;FALSE;FALSE;FALSE;#N/A;1;#N/A;1;1;"";""}</definedName>
    <definedName name="_ZMEDSUBS" localSheetId="19">{0;0;0;0;1;#N/A;0.25;0.25;0.25;0.25;2;FALSE;FALSE;FALSE;FALSE;FALSE;#N/A;1;#N/A;1;1;"";""}</definedName>
    <definedName name="_ZMEDSUBS" localSheetId="4">{0;0;0;0;1;#N/A;0.25;0.25;0.25;0.25;2;FALSE;FALSE;FALSE;FALSE;FALSE;#N/A;1;#N/A;1;1;"";""}</definedName>
    <definedName name="_ZMEDSUBS" localSheetId="15">{0;0;0;0;1;#N/A;0.25;0.25;0.25;0.25;2;FALSE;FALSE;FALSE;FALSE;FALSE;#N/A;1;#N/A;1;1;"";""}</definedName>
    <definedName name="_ZMEDSUBS" localSheetId="11">{0;0;0;0;1;#N/A;0.25;0.25;0.25;0.25;2;FALSE;FALSE;FALSE;FALSE;FALSE;#N/A;1;#N/A;1;1;"";""}</definedName>
    <definedName name="_ZMEDSUBS">{0;0;0;0;1;#N/A;0.25;0.25;0.25;0.25;2;FALSE;FALSE;FALSE;FALSE;FALSE;#N/A;1;#N/A;1;1;"";""}</definedName>
    <definedName name="_ZMEDTAX" localSheetId="19">{0;0;0;0;1;#N/A;0.75;0.75;1;1;2;FALSE;FALSE;FALSE;FALSE;FALSE;#N/A;1;#N/A;1;1;"";""}</definedName>
    <definedName name="_ZMEDTAX" localSheetId="4">{0;0;0;0;1;#N/A;0.75;0.75;1;1;2;FALSE;FALSE;FALSE;FALSE;FALSE;#N/A;1;#N/A;1;1;"";""}</definedName>
    <definedName name="_ZMEDTAX" localSheetId="15">{0;0;0;0;1;#N/A;0.75;0.75;1;1;2;FALSE;FALSE;FALSE;FALSE;FALSE;#N/A;1;#N/A;1;1;"";""}</definedName>
    <definedName name="_ZMEDTAX" localSheetId="11">{0;0;0;0;1;#N/A;0.75;0.75;1;1;2;FALSE;FALSE;FALSE;FALSE;FALSE;#N/A;1;#N/A;1;1;"";""}</definedName>
    <definedName name="_ZMEDTAX">{0;0;0;0;1;#N/A;0.75;0.75;1;1;2;FALSE;FALSE;FALSE;FALSE;FALSE;#N/A;1;#N/A;1;1;"";""}</definedName>
    <definedName name="_Zoper_assump_exp" localSheetId="11" hidden="1">{0,0,0,0,5,-4105,25.2,14.4,37.44,25.2,2,FALSE,FALSE,FALSE,FALSE,FALSE,#N/A,1,FALSE,2,1,"&amp;16ADIRONDACK RESOURCE RECOVERY PROJECT","Page &amp;P","","&amp;D &amp;T","","&amp;F",FALSE}</definedName>
    <definedName name="_Zoper_assump_exp" hidden="1">{0,0,0,0,5,-4105,25.2,14.4,37.44,25.2,2,FALSE,FALSE,FALSE,FALSE,FALSE,#N/A,1,FALSE,2,1,"&amp;16ADIRONDACK RESOURCE RECOVERY PROJECT","Page &amp;P","","&amp;D &amp;T","","&amp;F",FALSE}</definedName>
    <definedName name="_Zoper_assump_exp2" localSheetId="11" hidden="1">{0,0,0,0,5,-4105,25.2,14.4,37.44,25.2,2,FALSE,FALSE,FALSE,FALSE,FALSE,#N/A,1,FALSE,2,1,"&amp;16ADIRONDACK RESOURCE RECOVERY PROJECT","Page &amp;P","","&amp;D &amp;T","","&amp;F",FALSE}</definedName>
    <definedName name="_Zoper_assump_exp2" hidden="1">{0,0,0,0,5,-4105,25.2,14.4,37.44,25.2,2,FALSE,FALSE,FALSE,FALSE,FALSE,#N/A,1,FALSE,2,1,"&amp;16ADIRONDACK RESOURCE RECOVERY PROJECT","Page &amp;P","","&amp;D &amp;T","","&amp;F",FALSE}</definedName>
    <definedName name="_Zoper_assump_revs" localSheetId="11" hidden="1">{0,0,0,0,5,-4105,25.2,14.4,37.44,25.2,2,FALSE,FALSE,FALSE,FALSE,FALSE,#N/A,1,FALSE,2,1,"&amp;16ADIRONDACK RESOURCE RECOVERY PROJECT","Page &amp;P","","&amp;D &amp;T","","&amp;F",FALSE}</definedName>
    <definedName name="_Zoper_assump_revs" hidden="1">{0,0,0,0,5,-4105,25.2,14.4,37.44,25.2,2,FALSE,FALSE,FALSE,FALSE,FALSE,#N/A,1,FALSE,2,1,"&amp;16ADIRONDACK RESOURCE RECOVERY PROJECT","Page &amp;P","","&amp;D &amp;T","","&amp;F",FALSE}</definedName>
    <definedName name="_Zoper_assumpt_rev1" localSheetId="11" hidden="1">{0,0,0,0,5,-4105,1814.4,1036.8,2695.68,25.2,2,FALSE,FALSE,FALSE,FALSE,FALSE,#N/A,1,FALSE,2,1,"&amp;16CHARLESTON RESOURCE RECOVERY PROJECT","Page &amp;P","","&amp;D &amp;T","","&amp;F",FALSE}</definedName>
    <definedName name="_Zoper_assumpt_rev1" hidden="1">{0,0,0,0,5,-4105,1814.4,1036.8,2695.68,25.2,2,FALSE,FALSE,FALSE,FALSE,FALSE,#N/A,1,FALSE,2,1,"&amp;16CHARLESTON RESOURCE RECOVERY PROJECT","Page &amp;P","","&amp;D &amp;T","","&amp;F",FALSE}</definedName>
    <definedName name="_Zoperating_assumptions" localSheetId="11" hidden="1">{0,0,0,0,5,-4105,25.2,14.4,37.44,25.2,2,FALSE,FALSE,FALSE,FALSE,FALSE,#N/A,1,FALSE,2,1,"&amp;16ADIRONDACK RESOURCE RECOVERY PROJECT","Page &amp;P","","&amp;D &amp;T","","&amp;F",FALSE}</definedName>
    <definedName name="_Zoperating_assumptions" hidden="1">{0,0,0,0,5,-4105,25.2,14.4,37.44,25.2,2,FALSE,FALSE,FALSE,FALSE,FALSE,#N/A,1,FALSE,2,1,"&amp;16ADIRONDACK RESOURCE RECOVERY PROJECT","Page &amp;P","","&amp;D &amp;T","","&amp;F",FALSE}</definedName>
    <definedName name="_Zpeqbalance" localSheetId="19">{0;0;0;0;1;#N/A;0.75;0.75;1;1;2;FALSE;FALSE;FALSE;FALSE;FALSE;#N/A;1;#N/A;1;1;"";"&amp;L&amp;""Arial,Italic""&amp;8&amp;F Page &amp;P of &amp;N &amp;D &amp;T "}</definedName>
    <definedName name="_Zpeqbalance" localSheetId="4">{0;0;0;0;1;#N/A;0.75;0.75;1;1;2;FALSE;FALSE;FALSE;FALSE;FALSE;#N/A;1;#N/A;1;1;"";"&amp;L&amp;""Arial,Italic""&amp;8&amp;F Page &amp;P of &amp;N &amp;D &amp;T "}</definedName>
    <definedName name="_Zpeqbalance" localSheetId="15">{0;0;0;0;1;#N/A;0.75;0.75;1;1;2;FALSE;FALSE;FALSE;FALSE;FALSE;#N/A;1;#N/A;1;1;"";"&amp;L&amp;""Arial,Italic""&amp;8&amp;F Page &amp;P of &amp;N &amp;D &amp;T "}</definedName>
    <definedName name="_Zpeqbalance" localSheetId="11">{0;0;0;0;1;#N/A;0.75;0.75;1;1;2;FALSE;FALSE;FALSE;FALSE;FALSE;#N/A;1;#N/A;1;1;"";"&amp;L&amp;""Arial,Italic""&amp;8&amp;F Page &amp;P of &amp;N &amp;D &amp;T "}</definedName>
    <definedName name="_Zpeqbalance">{0;0;0;0;1;#N/A;0.75;0.75;1;1;2;FALSE;FALSE;FALSE;FALSE;FALSE;#N/A;1;#N/A;1;1;"";"&amp;L&amp;""Arial,Italic""&amp;8&amp;F Page &amp;P of &amp;N &amp;D &amp;T "}</definedName>
    <definedName name="_Zpeqcapdep" localSheetId="19">{0;0;0;0;1;#N/A;0.75;0.75;1;1;2;FALSE;FALSE;FALSE;FALSE;FALSE;#N/A;1;#N/A;1;1;"";"&amp;L&amp;""Arial,Italic""&amp;8&amp;F Page &amp;P of &amp;N &amp;D &amp;T "}</definedName>
    <definedName name="_Zpeqcapdep" localSheetId="4">{0;0;0;0;1;#N/A;0.75;0.75;1;1;2;FALSE;FALSE;FALSE;FALSE;FALSE;#N/A;1;#N/A;1;1;"";"&amp;L&amp;""Arial,Italic""&amp;8&amp;F Page &amp;P of &amp;N &amp;D &amp;T "}</definedName>
    <definedName name="_Zpeqcapdep" localSheetId="15">{0;0;0;0;1;#N/A;0.75;0.75;1;1;2;FALSE;FALSE;FALSE;FALSE;FALSE;#N/A;1;#N/A;1;1;"";"&amp;L&amp;""Arial,Italic""&amp;8&amp;F Page &amp;P of &amp;N &amp;D &amp;T "}</definedName>
    <definedName name="_Zpeqcapdep" localSheetId="11">{0;0;0;0;1;#N/A;0.75;0.75;1;1;2;FALSE;FALSE;FALSE;FALSE;FALSE;#N/A;1;#N/A;1;1;"";"&amp;L&amp;""Arial,Italic""&amp;8&amp;F Page &amp;P of &amp;N &amp;D &amp;T "}</definedName>
    <definedName name="_Zpeqcapdep">{0;0;0;0;1;#N/A;0.75;0.75;1;1;2;FALSE;FALSE;FALSE;FALSE;FALSE;#N/A;1;#N/A;1;1;"";"&amp;L&amp;""Arial,Italic""&amp;8&amp;F Page &amp;P of &amp;N &amp;D &amp;T "}</definedName>
    <definedName name="_Zpeqcflow" localSheetId="19">{0;0;0;0;1;#N/A;0.75;0.75;1;1;2;FALSE;FALSE;FALSE;FALSE;FALSE;#N/A;1;#N/A;1;1;"";"&amp;L&amp;""Arial,Italic""&amp;8&amp;F Page &amp;P of &amp;N &amp;D &amp;T "}</definedName>
    <definedName name="_Zpeqcflow" localSheetId="4">{0;0;0;0;1;#N/A;0.75;0.75;1;1;2;FALSE;FALSE;FALSE;FALSE;FALSE;#N/A;1;#N/A;1;1;"";"&amp;L&amp;""Arial,Italic""&amp;8&amp;F Page &amp;P of &amp;N &amp;D &amp;T "}</definedName>
    <definedName name="_Zpeqcflow" localSheetId="15">{0;0;0;0;1;#N/A;0.75;0.75;1;1;2;FALSE;FALSE;FALSE;FALSE;FALSE;#N/A;1;#N/A;1;1;"";"&amp;L&amp;""Arial,Italic""&amp;8&amp;F Page &amp;P of &amp;N &amp;D &amp;T "}</definedName>
    <definedName name="_Zpeqcflow" localSheetId="11">{0;0;0;0;1;#N/A;0.75;0.75;1;1;2;FALSE;FALSE;FALSE;FALSE;FALSE;#N/A;1;#N/A;1;1;"";"&amp;L&amp;""Arial,Italic""&amp;8&amp;F Page &amp;P of &amp;N &amp;D &amp;T "}</definedName>
    <definedName name="_Zpeqcflow">{0;0;0;0;1;#N/A;0.75;0.75;1;1;2;FALSE;FALSE;FALSE;FALSE;FALSE;#N/A;1;#N/A;1;1;"";"&amp;L&amp;""Arial,Italic""&amp;8&amp;F Page &amp;P of &amp;N &amp;D &amp;T "}</definedName>
    <definedName name="_Zpeqdebt" localSheetId="19">{0;0;0;0;1;#N/A;0.75;0.75;1;1;2;FALSE;FALSE;FALSE;FALSE;FALSE;#N/A;1;#N/A;1;1;"";"&amp;L&amp;""Arial,Italic""&amp;8&amp;F Page &amp;P of &amp;N &amp;D &amp;T "}</definedName>
    <definedName name="_Zpeqdebt" localSheetId="4">{0;0;0;0;1;#N/A;0.75;0.75;1;1;2;FALSE;FALSE;FALSE;FALSE;FALSE;#N/A;1;#N/A;1;1;"";"&amp;L&amp;""Arial,Italic""&amp;8&amp;F Page &amp;P of &amp;N &amp;D &amp;T "}</definedName>
    <definedName name="_Zpeqdebt" localSheetId="15">{0;0;0;0;1;#N/A;0.75;0.75;1;1;2;FALSE;FALSE;FALSE;FALSE;FALSE;#N/A;1;#N/A;1;1;"";"&amp;L&amp;""Arial,Italic""&amp;8&amp;F Page &amp;P of &amp;N &amp;D &amp;T "}</definedName>
    <definedName name="_Zpeqdebt" localSheetId="11">{0;0;0;0;1;#N/A;0.75;0.75;1;1;2;FALSE;FALSE;FALSE;FALSE;FALSE;#N/A;1;#N/A;1;1;"";"&amp;L&amp;""Arial,Italic""&amp;8&amp;F Page &amp;P of &amp;N &amp;D &amp;T "}</definedName>
    <definedName name="_Zpeqdebt">{0;0;0;0;1;#N/A;0.75;0.75;1;1;2;FALSE;FALSE;FALSE;FALSE;FALSE;#N/A;1;#N/A;1;1;"";"&amp;L&amp;""Arial,Italic""&amp;8&amp;F Page &amp;P of &amp;N &amp;D &amp;T "}</definedName>
    <definedName name="_Zpeqincome" localSheetId="19">{0;0;0;0;1;#N/A;0.75;0.75;0.25;0.25;2;FALSE;FALSE;FALSE;FALSE;FALSE;#N/A;1;#N/A;1;1;"";"&amp;L&amp;""Arial,Italic""&amp;8&amp;F Page &amp;P of &amp;N &amp;D &amp;T "}</definedName>
    <definedName name="_Zpeqincome" localSheetId="4">{0;0;0;0;1;#N/A;0.75;0.75;0.25;0.25;2;FALSE;FALSE;FALSE;FALSE;FALSE;#N/A;1;#N/A;1;1;"";"&amp;L&amp;""Arial,Italic""&amp;8&amp;F Page &amp;P of &amp;N &amp;D &amp;T "}</definedName>
    <definedName name="_Zpeqincome" localSheetId="15">{0;0;0;0;1;#N/A;0.75;0.75;0.25;0.25;2;FALSE;FALSE;FALSE;FALSE;FALSE;#N/A;1;#N/A;1;1;"";"&amp;L&amp;""Arial,Italic""&amp;8&amp;F Page &amp;P of &amp;N &amp;D &amp;T "}</definedName>
    <definedName name="_Zpeqincome" localSheetId="11">{0;0;0;0;1;#N/A;0.75;0.75;0.25;0.25;2;FALSE;FALSE;FALSE;FALSE;FALSE;#N/A;1;#N/A;1;1;"";"&amp;L&amp;""Arial,Italic""&amp;8&amp;F Page &amp;P of &amp;N &amp;D &amp;T "}</definedName>
    <definedName name="_Zpeqincome">{0;0;0;0;1;#N/A;0.75;0.75;0.25;0.25;2;FALSE;FALSE;FALSE;FALSE;FALSE;#N/A;1;#N/A;1;1;"";"&amp;L&amp;""Arial,Italic""&amp;8&amp;F Page &amp;P of &amp;N &amp;D &amp;T "}</definedName>
    <definedName name="_Zpeqmarket" localSheetId="19">{0;0;0;0;1;#N/A;0.75;0.75;0.25;0.25;2;FALSE;FALSE;FALSE;FALSE;FALSE;#N/A;1;#N/A;1;1;"";"&amp;L&amp;""Arial,Italic""&amp;8&amp;F Page &amp;P of &amp;N &amp;D &amp;T "}</definedName>
    <definedName name="_Zpeqmarket" localSheetId="4">{0;0;0;0;1;#N/A;0.75;0.75;0.25;0.25;2;FALSE;FALSE;FALSE;FALSE;FALSE;#N/A;1;#N/A;1;1;"";"&amp;L&amp;""Arial,Italic""&amp;8&amp;F Page &amp;P of &amp;N &amp;D &amp;T "}</definedName>
    <definedName name="_Zpeqmarket" localSheetId="15">{0;0;0;0;1;#N/A;0.75;0.75;0.25;0.25;2;FALSE;FALSE;FALSE;FALSE;FALSE;#N/A;1;#N/A;1;1;"";"&amp;L&amp;""Arial,Italic""&amp;8&amp;F Page &amp;P of &amp;N &amp;D &amp;T "}</definedName>
    <definedName name="_Zpeqmarket" localSheetId="11">{0;0;0;0;1;#N/A;0.75;0.75;0.25;0.25;2;FALSE;FALSE;FALSE;FALSE;FALSE;#N/A;1;#N/A;1;1;"";"&amp;L&amp;""Arial,Italic""&amp;8&amp;F Page &amp;P of &amp;N &amp;D &amp;T "}</definedName>
    <definedName name="_Zpeqmarket">{0;0;0;0;1;#N/A;0.75;0.75;0.25;0.25;2;FALSE;FALSE;FALSE;FALSE;FALSE;#N/A;1;#N/A;1;1;"";"&amp;L&amp;""Arial,Italic""&amp;8&amp;F Page &amp;P of &amp;N &amp;D &amp;T "}</definedName>
    <definedName name="_Zpeqoe" localSheetId="19">{0;0;0;0;1;#N/A;0.75;0.75;1;1;2;FALSE;FALSE;FALSE;FALSE;FALSE;#N/A;1;#N/A;1;1;"";"&amp;L&amp;""Arial,Italic""&amp;8&amp;F Page &amp;P of &amp;N &amp;D &amp;T "}</definedName>
    <definedName name="_Zpeqoe" localSheetId="4">{0;0;0;0;1;#N/A;0.75;0.75;1;1;2;FALSE;FALSE;FALSE;FALSE;FALSE;#N/A;1;#N/A;1;1;"";"&amp;L&amp;""Arial,Italic""&amp;8&amp;F Page &amp;P of &amp;N &amp;D &amp;T "}</definedName>
    <definedName name="_Zpeqoe" localSheetId="15">{0;0;0;0;1;#N/A;0.75;0.75;1;1;2;FALSE;FALSE;FALSE;FALSE;FALSE;#N/A;1;#N/A;1;1;"";"&amp;L&amp;""Arial,Italic""&amp;8&amp;F Page &amp;P of &amp;N &amp;D &amp;T "}</definedName>
    <definedName name="_Zpeqoe" localSheetId="11">{0;0;0;0;1;#N/A;0.75;0.75;1;1;2;FALSE;FALSE;FALSE;FALSE;FALSE;#N/A;1;#N/A;1;1;"";"&amp;L&amp;""Arial,Italic""&amp;8&amp;F Page &amp;P of &amp;N &amp;D &amp;T "}</definedName>
    <definedName name="_Zpeqoe">{0;0;0;0;1;#N/A;0.75;0.75;1;1;2;FALSE;FALSE;FALSE;FALSE;FALSE;#N/A;1;#N/A;1;1;"";"&amp;L&amp;""Arial,Italic""&amp;8&amp;F Page &amp;P of &amp;N &amp;D &amp;T "}</definedName>
    <definedName name="_Zpeqtax" localSheetId="19">{0;0;0;0;1;#N/A;0.75;0.75;1;1;2;FALSE;FALSE;FALSE;FALSE;FALSE;#N/A;1;#N/A;1;1;"";"&amp;L&amp;""Arial,Italic""&amp;8&amp;F Page &amp;P of &amp;N &amp;D &amp;T "}</definedName>
    <definedName name="_Zpeqtax" localSheetId="4">{0;0;0;0;1;#N/A;0.75;0.75;1;1;2;FALSE;FALSE;FALSE;FALSE;FALSE;#N/A;1;#N/A;1;1;"";"&amp;L&amp;""Arial,Italic""&amp;8&amp;F Page &amp;P of &amp;N &amp;D &amp;T "}</definedName>
    <definedName name="_Zpeqtax" localSheetId="15">{0;0;0;0;1;#N/A;0.75;0.75;1;1;2;FALSE;FALSE;FALSE;FALSE;FALSE;#N/A;1;#N/A;1;1;"";"&amp;L&amp;""Arial,Italic""&amp;8&amp;F Page &amp;P of &amp;N &amp;D &amp;T "}</definedName>
    <definedName name="_Zpeqtax" localSheetId="11">{0;0;0;0;1;#N/A;0.75;0.75;1;1;2;FALSE;FALSE;FALSE;FALSE;FALSE;#N/A;1;#N/A;1;1;"";"&amp;L&amp;""Arial,Italic""&amp;8&amp;F Page &amp;P of &amp;N &amp;D &amp;T "}</definedName>
    <definedName name="_Zpeqtax">{0;0;0;0;1;#N/A;0.75;0.75;1;1;2;FALSE;FALSE;FALSE;FALSE;FALSE;#N/A;1;#N/A;1;1;"";"&amp;L&amp;""Arial,Italic""&amp;8&amp;F Page &amp;P of &amp;N &amp;D &amp;T "}</definedName>
    <definedName name="_Zpf1" localSheetId="19">{0;0;0;0;1;#N/A;0.25;0.25;0.25;0.25;2;FALSE;FALSE;FALSE;FALSE;FALSE;#N/A;1;#N/A;1;1;"";""}</definedName>
    <definedName name="_Zpf1" localSheetId="4">{0;0;0;0;1;#N/A;0.25;0.25;0.25;0.25;2;FALSE;FALSE;FALSE;FALSE;FALSE;#N/A;1;#N/A;1;1;"";""}</definedName>
    <definedName name="_Zpf1" localSheetId="15">{0;0;0;0;1;#N/A;0.25;0.25;0.25;0.25;2;FALSE;FALSE;FALSE;FALSE;FALSE;#N/A;1;#N/A;1;1;"";""}</definedName>
    <definedName name="_Zpf1" localSheetId="11">{0;0;0;0;1;#N/A;0.25;0.25;0.25;0.25;2;FALSE;FALSE;FALSE;FALSE;FALSE;#N/A;1;#N/A;1;1;"";""}</definedName>
    <definedName name="_Zpf1">{0;0;0;0;1;#N/A;0.25;0.25;0.25;0.25;2;FALSE;FALSE;FALSE;FALSE;FALSE;#N/A;1;#N/A;1;1;"";""}</definedName>
    <definedName name="_Zpf2" localSheetId="19">{0;0;0;0;1;#N/A;0.25;0.25;0.25;0.25;2;FALSE;FALSE;FALSE;FALSE;FALSE;#N/A;1;#N/A;1;1;"";""}</definedName>
    <definedName name="_Zpf2" localSheetId="4">{0;0;0;0;1;#N/A;0.25;0.25;0.25;0.25;2;FALSE;FALSE;FALSE;FALSE;FALSE;#N/A;1;#N/A;1;1;"";""}</definedName>
    <definedName name="_Zpf2" localSheetId="15">{0;0;0;0;1;#N/A;0.25;0.25;0.25;0.25;2;FALSE;FALSE;FALSE;FALSE;FALSE;#N/A;1;#N/A;1;1;"";""}</definedName>
    <definedName name="_Zpf2" localSheetId="11">{0;0;0;0;1;#N/A;0.25;0.25;0.25;0.25;2;FALSE;FALSE;FALSE;FALSE;FALSE;#N/A;1;#N/A;1;1;"";""}</definedName>
    <definedName name="_Zpf2">{0;0;0;0;1;#N/A;0.25;0.25;0.25;0.25;2;FALSE;FALSE;FALSE;FALSE;FALSE;#N/A;1;#N/A;1;1;"";""}</definedName>
    <definedName name="_Zpf3" localSheetId="19">{0;0;0;0;1;#N/A;0.25;0.25;0.25;0.25;2;FALSE;FALSE;FALSE;FALSE;FALSE;#N/A;1;#N/A;1;1;"";""}</definedName>
    <definedName name="_Zpf3" localSheetId="4">{0;0;0;0;1;#N/A;0.25;0.25;0.25;0.25;2;FALSE;FALSE;FALSE;FALSE;FALSE;#N/A;1;#N/A;1;1;"";""}</definedName>
    <definedName name="_Zpf3" localSheetId="15">{0;0;0;0;1;#N/A;0.25;0.25;0.25;0.25;2;FALSE;FALSE;FALSE;FALSE;FALSE;#N/A;1;#N/A;1;1;"";""}</definedName>
    <definedName name="_Zpf3" localSheetId="11">{0;0;0;0;1;#N/A;0.25;0.25;0.25;0.25;2;FALSE;FALSE;FALSE;FALSE;FALSE;#N/A;1;#N/A;1;1;"";""}</definedName>
    <definedName name="_Zpf3">{0;0;0;0;1;#N/A;0.25;0.25;0.25;0.25;2;FALSE;FALSE;FALSE;FALSE;FALSE;#N/A;1;#N/A;1;1;"";""}</definedName>
    <definedName name="_Zpg1" localSheetId="19">{0;0;0;0;1;#N/A;0.25;0.25;1;1;2;FALSE;FALSE;FALSE;FALSE;FALSE;#N/A;1;#N/A;1;1;"";"&amp;L&amp;""Arial,Italic""&amp;8&amp;F Page &amp;P of &amp;N &amp;D &amp;T "}</definedName>
    <definedName name="_Zpg1" localSheetId="4">{0;0;0;0;1;#N/A;0.25;0.25;1;1;2;FALSE;FALSE;FALSE;FALSE;FALSE;#N/A;1;#N/A;1;1;"";"&amp;L&amp;""Arial,Italic""&amp;8&amp;F Page &amp;P of &amp;N &amp;D &amp;T "}</definedName>
    <definedName name="_Zpg1" localSheetId="15">{0;0;0;0;1;#N/A;0.25;0.25;1;1;2;FALSE;FALSE;FALSE;FALSE;FALSE;#N/A;1;#N/A;1;1;"";"&amp;L&amp;""Arial,Italic""&amp;8&amp;F Page &amp;P of &amp;N &amp;D &amp;T "}</definedName>
    <definedName name="_Zpg1" localSheetId="11">{0;0;0;0;1;#N/A;0.25;0.25;1;1;2;FALSE;FALSE;FALSE;FALSE;FALSE;#N/A;1;#N/A;1;1;"";"&amp;L&amp;""Arial,Italic""&amp;8&amp;F Page &amp;P of &amp;N &amp;D &amp;T "}</definedName>
    <definedName name="_Zpg1">{0;0;0;0;1;#N/A;0.25;0.25;1;1;2;FALSE;FALSE;FALSE;FALSE;FALSE;#N/A;1;#N/A;1;1;"";"&amp;L&amp;""Arial,Italic""&amp;8&amp;F Page &amp;P of &amp;N &amp;D &amp;T "}</definedName>
    <definedName name="_Zpg2" localSheetId="19">{0;0;0;0;1;#N/A;0.15;0.15;1;1;2;FALSE;FALSE;FALSE;FALSE;FALSE;#N/A;1;#N/A;1;1;"";"&amp;L&amp;""Arial,Italic""&amp;8&amp;F Page &amp;P of &amp;N &amp;D &amp;T "}</definedName>
    <definedName name="_Zpg2" localSheetId="4">{0;0;0;0;1;#N/A;0.15;0.15;1;1;2;FALSE;FALSE;FALSE;FALSE;FALSE;#N/A;1;#N/A;1;1;"";"&amp;L&amp;""Arial,Italic""&amp;8&amp;F Page &amp;P of &amp;N &amp;D &amp;T "}</definedName>
    <definedName name="_Zpg2" localSheetId="15">{0;0;0;0;1;#N/A;0.15;0.15;1;1;2;FALSE;FALSE;FALSE;FALSE;FALSE;#N/A;1;#N/A;1;1;"";"&amp;L&amp;""Arial,Italic""&amp;8&amp;F Page &amp;P of &amp;N &amp;D &amp;T "}</definedName>
    <definedName name="_Zpg2" localSheetId="11">{0;0;0;0;1;#N/A;0.15;0.15;1;1;2;FALSE;FALSE;FALSE;FALSE;FALSE;#N/A;1;#N/A;1;1;"";"&amp;L&amp;""Arial,Italic""&amp;8&amp;F Page &amp;P of &amp;N &amp;D &amp;T "}</definedName>
    <definedName name="_Zpg2">{0;0;0;0;1;#N/A;0.15;0.15;1;1;2;FALSE;FALSE;FALSE;FALSE;FALSE;#N/A;1;#N/A;1;1;"";"&amp;L&amp;""Arial,Italic""&amp;8&amp;F Page &amp;P of &amp;N &amp;D &amp;T "}</definedName>
    <definedName name="_Zpg3" localSheetId="19">{0;0;0;0;1;#N/A;0.25;0.25;1;1;2;FALSE;FALSE;FALSE;FALSE;FALSE;#N/A;1;#N/A;1;1;"";"&amp;L&amp;""Arial,Italic""&amp;8&amp;F Page &amp;P of &amp;N &amp;D &amp;T "}</definedName>
    <definedName name="_Zpg3" localSheetId="4">{0;0;0;0;1;#N/A;0.25;0.25;1;1;2;FALSE;FALSE;FALSE;FALSE;FALSE;#N/A;1;#N/A;1;1;"";"&amp;L&amp;""Arial,Italic""&amp;8&amp;F Page &amp;P of &amp;N &amp;D &amp;T "}</definedName>
    <definedName name="_Zpg3" localSheetId="15">{0;0;0;0;1;#N/A;0.25;0.25;1;1;2;FALSE;FALSE;FALSE;FALSE;FALSE;#N/A;1;#N/A;1;1;"";"&amp;L&amp;""Arial,Italic""&amp;8&amp;F Page &amp;P of &amp;N &amp;D &amp;T "}</definedName>
    <definedName name="_Zpg3" localSheetId="11">{0;0;0;0;1;#N/A;0.25;0.25;1;1;2;FALSE;FALSE;FALSE;FALSE;FALSE;#N/A;1;#N/A;1;1;"";"&amp;L&amp;""Arial,Italic""&amp;8&amp;F Page &amp;P of &amp;N &amp;D &amp;T "}</definedName>
    <definedName name="_Zpg3">{0;0;0;0;1;#N/A;0.25;0.25;1;1;2;FALSE;FALSE;FALSE;FALSE;FALSE;#N/A;1;#N/A;1;1;"";"&amp;L&amp;""Arial,Italic""&amp;8&amp;F Page &amp;P of &amp;N &amp;D &amp;T "}</definedName>
    <definedName name="_Zpg4" localSheetId="19">{0;0;0;0;1;#N/A;0.25;0.25;1;1;2;FALSE;FALSE;FALSE;FALSE;FALSE;#N/A;1;#N/A;1;1;"";"&amp;L&amp;""Arial,Italic""&amp;8&amp;F Page &amp;P of &amp;N &amp;D &amp;T "}</definedName>
    <definedName name="_Zpg4" localSheetId="4">{0;0;0;0;1;#N/A;0.25;0.25;1;1;2;FALSE;FALSE;FALSE;FALSE;FALSE;#N/A;1;#N/A;1;1;"";"&amp;L&amp;""Arial,Italic""&amp;8&amp;F Page &amp;P of &amp;N &amp;D &amp;T "}</definedName>
    <definedName name="_Zpg4" localSheetId="15">{0;0;0;0;1;#N/A;0.25;0.25;1;1;2;FALSE;FALSE;FALSE;FALSE;FALSE;#N/A;1;#N/A;1;1;"";"&amp;L&amp;""Arial,Italic""&amp;8&amp;F Page &amp;P of &amp;N &amp;D &amp;T "}</definedName>
    <definedName name="_Zpg4" localSheetId="11">{0;0;0;0;1;#N/A;0.25;0.25;1;1;2;FALSE;FALSE;FALSE;FALSE;FALSE;#N/A;1;#N/A;1;1;"";"&amp;L&amp;""Arial,Italic""&amp;8&amp;F Page &amp;P of &amp;N &amp;D &amp;T "}</definedName>
    <definedName name="_Zpg4">{0;0;0;0;1;#N/A;0.25;0.25;1;1;2;FALSE;FALSE;FALSE;FALSE;FALSE;#N/A;1;#N/A;1;1;"";"&amp;L&amp;""Arial,Italic""&amp;8&amp;F Page &amp;P of &amp;N &amp;D &amp;T "}</definedName>
    <definedName name="_Zpg5" localSheetId="19">{0;0;0;0;1;#N/A;0.25;0.25;1;1;2;FALSE;FALSE;FALSE;FALSE;FALSE;#N/A;1;#N/A;1;1;"";"&amp;L&amp;""Arial,Italic""&amp;8&amp;F Page &amp;P of &amp;N &amp;D &amp;T "}</definedName>
    <definedName name="_Zpg5" localSheetId="4">{0;0;0;0;1;#N/A;0.25;0.25;1;1;2;FALSE;FALSE;FALSE;FALSE;FALSE;#N/A;1;#N/A;1;1;"";"&amp;L&amp;""Arial,Italic""&amp;8&amp;F Page &amp;P of &amp;N &amp;D &amp;T "}</definedName>
    <definedName name="_Zpg5" localSheetId="15">{0;0;0;0;1;#N/A;0.25;0.25;1;1;2;FALSE;FALSE;FALSE;FALSE;FALSE;#N/A;1;#N/A;1;1;"";"&amp;L&amp;""Arial,Italic""&amp;8&amp;F Page &amp;P of &amp;N &amp;D &amp;T "}</definedName>
    <definedName name="_Zpg5" localSheetId="11">{0;0;0;0;1;#N/A;0.25;0.25;1;1;2;FALSE;FALSE;FALSE;FALSE;FALSE;#N/A;1;#N/A;1;1;"";"&amp;L&amp;""Arial,Italic""&amp;8&amp;F Page &amp;P of &amp;N &amp;D &amp;T "}</definedName>
    <definedName name="_Zpg5">{0;0;0;0;1;#N/A;0.25;0.25;1;1;2;FALSE;FALSE;FALSE;FALSE;FALSE;#N/A;1;#N/A;1;1;"";"&amp;L&amp;""Arial,Italic""&amp;8&amp;F Page &amp;P of &amp;N &amp;D &amp;T "}</definedName>
    <definedName name="_ZProfit_loss" localSheetId="11" hidden="1">{0,0,0,0,5,-4105,25.2,14.4,37.44,25.2,2,FALSE,FALSE,FALSE,FALSE,FALSE,#N/A,1,FALSE,2,1,"&amp;16ADIRONDACK RESOURCE RECOVERY PROJECT","Page &amp;P","","&amp;D &amp;T","","&amp;F",FALSE}</definedName>
    <definedName name="_ZProfit_loss" hidden="1">{0,0,0,0,5,-4105,25.2,14.4,37.44,25.2,2,FALSE,FALSE,FALSE,FALSE,FALSE,#N/A,1,FALSE,2,1,"&amp;16ADIRONDACK RESOURCE RECOVERY PROJECT","Page &amp;P","","&amp;D &amp;T","","&amp;F",FALSE}</definedName>
    <definedName name="_ZQualcomm" localSheetId="19">{0;0;0;0;1;#N/A;0.25;0.25;0.8;0.25;2;FALSE;FALSE;FALSE;FALSE;FALSE;#N/A;1;#N/A;1;1;"";"&amp;L&amp;""Arial,Italic""&amp;8&amp;F Page &amp;P of &amp;N &amp;D &amp;T "}</definedName>
    <definedName name="_ZQualcomm" localSheetId="4">{0;0;0;0;1;#N/A;0.25;0.25;0.8;0.25;2;FALSE;FALSE;FALSE;FALSE;FALSE;#N/A;1;#N/A;1;1;"";"&amp;L&amp;""Arial,Italic""&amp;8&amp;F Page &amp;P of &amp;N &amp;D &amp;T "}</definedName>
    <definedName name="_ZQualcomm" localSheetId="15">{0;0;0;0;1;#N/A;0.25;0.25;0.8;0.25;2;FALSE;FALSE;FALSE;FALSE;FALSE;#N/A;1;#N/A;1;1;"";"&amp;L&amp;""Arial,Italic""&amp;8&amp;F Page &amp;P of &amp;N &amp;D &amp;T "}</definedName>
    <definedName name="_ZQualcomm" localSheetId="11">{0;0;0;0;1;#N/A;0.25;0.25;0.8;0.25;2;FALSE;FALSE;FALSE;FALSE;FALSE;#N/A;1;#N/A;1;1;"";"&amp;L&amp;""Arial,Italic""&amp;8&amp;F Page &amp;P of &amp;N &amp;D &amp;T "}</definedName>
    <definedName name="_ZQualcomm">{0;0;0;0;1;#N/A;0.25;0.25;0.8;0.25;2;FALSE;FALSE;FALSE;FALSE;FALSE;#N/A;1;#N/A;1;1;"";"&amp;L&amp;""Arial,Italic""&amp;8&amp;F Page &amp;P of &amp;N &amp;D &amp;T "}</definedName>
    <definedName name="_Zrev_calcs" localSheetId="11" hidden="1">{0,0,0,0,5,-4105,25.2,14.4,37.44,25.2,2,FALSE,FALSE,FALSE,FALSE,FALSE,#N/A,1,FALSE,2,1,"&amp;16ADIRONDACK RESOURCE RECOVERY PROJECT","Page &amp;P","","&amp;D &amp;T","","&amp;F",FALSE}</definedName>
    <definedName name="_Zrev_calcs" hidden="1">{0,0,0,0,5,-4105,25.2,14.4,37.44,25.2,2,FALSE,FALSE,FALSE,FALSE,FALSE,#N/A,1,FALSE,2,1,"&amp;16ADIRONDACK RESOURCE RECOVERY PROJECT","Page &amp;P","","&amp;D &amp;T","","&amp;F",FALSE}</definedName>
    <definedName name="_ZREVENUES" localSheetId="19">{0;0;0;0;1;#N/A;0.25;0.25;0.8;0.25;2;FALSE;FALSE;FALSE;FALSE;FALSE;#N/A;1;#N/A;1;1;"";""}</definedName>
    <definedName name="_ZREVENUES" localSheetId="4">{0;0;0;0;1;#N/A;0.25;0.25;0.8;0.25;2;FALSE;FALSE;FALSE;FALSE;FALSE;#N/A;1;#N/A;1;1;"";""}</definedName>
    <definedName name="_ZREVENUES" localSheetId="15">{0;0;0;0;1;#N/A;0.25;0.25;0.8;0.25;2;FALSE;FALSE;FALSE;FALSE;FALSE;#N/A;1;#N/A;1;1;"";""}</definedName>
    <definedName name="_ZREVENUES" localSheetId="11">{0;0;0;0;1;#N/A;0.25;0.25;0.8;0.25;2;FALSE;FALSE;FALSE;FALSE;FALSE;#N/A;1;#N/A;1;1;"";""}</definedName>
    <definedName name="_ZREVENUES">{0;0;0;0;1;#N/A;0.25;0.25;0.8;0.25;2;FALSE;FALSE;FALSE;FALSE;FALSE;#N/A;1;#N/A;1;1;"";""}</definedName>
    <definedName name="_ZSources" localSheetId="19">{0;0;0;0;1;#N/A;0.25;0.25;0.8;0.25;2;FALSE;FALSE;FALSE;FALSE;FALSE;#N/A;1;#N/A;1;1;"";"&amp;L&amp;""Arial,Italic""&amp;8&amp;F Page &amp;P of &amp;N &amp;D &amp;T "}</definedName>
    <definedName name="_ZSources" localSheetId="4">{0;0;0;0;1;#N/A;0.25;0.25;0.8;0.25;2;FALSE;FALSE;FALSE;FALSE;FALSE;#N/A;1;#N/A;1;1;"";"&amp;L&amp;""Arial,Italic""&amp;8&amp;F Page &amp;P of &amp;N &amp;D &amp;T "}</definedName>
    <definedName name="_ZSources" localSheetId="15">{0;0;0;0;1;#N/A;0.25;0.25;0.8;0.25;2;FALSE;FALSE;FALSE;FALSE;FALSE;#N/A;1;#N/A;1;1;"";"&amp;L&amp;""Arial,Italic""&amp;8&amp;F Page &amp;P of &amp;N &amp;D &amp;T "}</definedName>
    <definedName name="_ZSources" localSheetId="11">{0;0;0;0;1;#N/A;0.25;0.25;0.8;0.25;2;FALSE;FALSE;FALSE;FALSE;FALSE;#N/A;1;#N/A;1;1;"";"&amp;L&amp;""Arial,Italic""&amp;8&amp;F Page &amp;P of &amp;N &amp;D &amp;T "}</definedName>
    <definedName name="_ZSources">{0;0;0;0;1;#N/A;0.25;0.25;0.8;0.25;2;FALSE;FALSE;FALSE;FALSE;FALSE;#N/A;1;#N/A;1;1;"";"&amp;L&amp;""Arial,Italic""&amp;8&amp;F Page &amp;P of &amp;N &amp;D &amp;T "}</definedName>
    <definedName name="_ZTAX" localSheetId="19">{0;0;0;0;1;#N/A;0.25;0.25;0.8;0.25;2;FALSE;FALSE;FALSE;FALSE;FALSE;#N/A;1;#N/A;1;1;"";""}</definedName>
    <definedName name="_ZTAX" localSheetId="4">{0;0;0;0;1;#N/A;0.25;0.25;0.8;0.25;2;FALSE;FALSE;FALSE;FALSE;FALSE;#N/A;1;#N/A;1;1;"";""}</definedName>
    <definedName name="_ZTAX" localSheetId="15">{0;0;0;0;1;#N/A;0.25;0.25;0.8;0.25;2;FALSE;FALSE;FALSE;FALSE;FALSE;#N/A;1;#N/A;1;1;"";""}</definedName>
    <definedName name="_ZTAX" localSheetId="11">{0;0;0;0;1;#N/A;0.25;0.25;0.8;0.25;2;FALSE;FALSE;FALSE;FALSE;FALSE;#N/A;1;#N/A;1;1;"";""}</definedName>
    <definedName name="_ZTAX">{0;0;0;0;1;#N/A;0.25;0.25;0.8;0.25;2;FALSE;FALSE;FALSE;FALSE;FALSE;#N/A;1;#N/A;1;1;"";""}</definedName>
    <definedName name="_Ztitle" localSheetId="11" hidden="1">{0,0,0,0,5,-4105,25.2,14.4,37.44,25.2,2,FALSE,FALSE,FALSE,FALSE,FALSE,#N/A,1,FALSE,1,1,"&amp;16ADIRONDACK RESOURCE RECOVERY PROJECT","Page &amp;P","","&amp;D &amp;T","","&amp;F",FALSE}</definedName>
    <definedName name="_Ztitle" hidden="1">{0,0,0,0,5,-4105,25.2,14.4,37.44,25.2,2,FALSE,FALSE,FALSE,FALSE,FALSE,#N/A,1,FALSE,1,1,"&amp;16ADIRONDACK RESOURCE RECOVERY PROJECT","Page &amp;P","","&amp;D &amp;T","","&amp;F",FALSE}</definedName>
    <definedName name="_ZUSASSETS" localSheetId="19">{0;0;0;0;1;#N/A;0.75;0.75;1;1;2;FALSE;FALSE;FALSE;FALSE;FALSE;#N/A;1;#N/A;1;1;"";"&amp;L&amp;""Arial,Italic""&amp;8&amp;F Page &amp;P of &amp;N &amp;D &amp;T "}</definedName>
    <definedName name="_ZUSASSETS" localSheetId="4">{0;0;0;0;1;#N/A;0.75;0.75;1;1;2;FALSE;FALSE;FALSE;FALSE;FALSE;#N/A;1;#N/A;1;1;"";"&amp;L&amp;""Arial,Italic""&amp;8&amp;F Page &amp;P of &amp;N &amp;D &amp;T "}</definedName>
    <definedName name="_ZUSASSETS" localSheetId="15">{0;0;0;0;1;#N/A;0.75;0.75;1;1;2;FALSE;FALSE;FALSE;FALSE;FALSE;#N/A;1;#N/A;1;1;"";"&amp;L&amp;""Arial,Italic""&amp;8&amp;F Page &amp;P of &amp;N &amp;D &amp;T "}</definedName>
    <definedName name="_ZUSASSETS" localSheetId="11">{0;0;0;0;1;#N/A;0.75;0.75;1;1;2;FALSE;FALSE;FALSE;FALSE;FALSE;#N/A;1;#N/A;1;1;"";"&amp;L&amp;""Arial,Italic""&amp;8&amp;F Page &amp;P of &amp;N &amp;D &amp;T "}</definedName>
    <definedName name="_ZUSASSETS">{0;0;0;0;1;#N/A;0.75;0.75;1;1;2;FALSE;FALSE;FALSE;FALSE;FALSE;#N/A;1;#N/A;1;1;"";"&amp;L&amp;""Arial,Italic""&amp;8&amp;F Page &amp;P of &amp;N &amp;D &amp;T "}</definedName>
    <definedName name="_ZUSBALANCE" localSheetId="19">{0;0;0;0;1;#N/A;0.75;0.75;0.25;0.25;2;FALSE;FALSE;FALSE;FALSE;FALSE;#N/A;1;#N/A;1;1;"";"&amp;L&amp;""Arial,Italic""&amp;8&amp;F Page &amp;P of &amp;N &amp;D &amp;T "}</definedName>
    <definedName name="_ZUSBALANCE" localSheetId="4">{0;0;0;0;1;#N/A;0.75;0.75;0.25;0.25;2;FALSE;FALSE;FALSE;FALSE;FALSE;#N/A;1;#N/A;1;1;"";"&amp;L&amp;""Arial,Italic""&amp;8&amp;F Page &amp;P of &amp;N &amp;D &amp;T "}</definedName>
    <definedName name="_ZUSBALANCE" localSheetId="15">{0;0;0;0;1;#N/A;0.75;0.75;0.25;0.25;2;FALSE;FALSE;FALSE;FALSE;FALSE;#N/A;1;#N/A;1;1;"";"&amp;L&amp;""Arial,Italic""&amp;8&amp;F Page &amp;P of &amp;N &amp;D &amp;T "}</definedName>
    <definedName name="_ZUSBALANCE" localSheetId="11">{0;0;0;0;1;#N/A;0.75;0.75;0.25;0.25;2;FALSE;FALSE;FALSE;FALSE;FALSE;#N/A;1;#N/A;1;1;"";"&amp;L&amp;""Arial,Italic""&amp;8&amp;F Page &amp;P of &amp;N &amp;D &amp;T "}</definedName>
    <definedName name="_ZUSBALANCE">{0;0;0;0;1;#N/A;0.75;0.75;0.25;0.25;2;FALSE;FALSE;FALSE;FALSE;FALSE;#N/A;1;#N/A;1;1;"";"&amp;L&amp;""Arial,Italic""&amp;8&amp;F Page &amp;P of &amp;N &amp;D &amp;T "}</definedName>
    <definedName name="_ZUSCAPDEP" localSheetId="19">{0;0;0;0;1;#N/A;0.75;0.75;1;1;2;FALSE;FALSE;FALSE;FALSE;FALSE;#N/A;1;#N/A;1;1;"";"&amp;L&amp;""Arial,Italic""&amp;8&amp;F Page &amp;P of &amp;N &amp;D &amp;T "}</definedName>
    <definedName name="_ZUSCAPDEP" localSheetId="4">{0;0;0;0;1;#N/A;0.75;0.75;1;1;2;FALSE;FALSE;FALSE;FALSE;FALSE;#N/A;1;#N/A;1;1;"";"&amp;L&amp;""Arial,Italic""&amp;8&amp;F Page &amp;P of &amp;N &amp;D &amp;T "}</definedName>
    <definedName name="_ZUSCAPDEP" localSheetId="15">{0;0;0;0;1;#N/A;0.75;0.75;1;1;2;FALSE;FALSE;FALSE;FALSE;FALSE;#N/A;1;#N/A;1;1;"";"&amp;L&amp;""Arial,Italic""&amp;8&amp;F Page &amp;P of &amp;N &amp;D &amp;T "}</definedName>
    <definedName name="_ZUSCAPDEP" localSheetId="11">{0;0;0;0;1;#N/A;0.75;0.75;1;1;2;FALSE;FALSE;FALSE;FALSE;FALSE;#N/A;1;#N/A;1;1;"";"&amp;L&amp;""Arial,Italic""&amp;8&amp;F Page &amp;P of &amp;N &amp;D &amp;T "}</definedName>
    <definedName name="_ZUSCAPDEP">{0;0;0;0;1;#N/A;0.75;0.75;1;1;2;FALSE;FALSE;FALSE;FALSE;FALSE;#N/A;1;#N/A;1;1;"";"&amp;L&amp;""Arial,Italic""&amp;8&amp;F Page &amp;P of &amp;N &amp;D &amp;T "}</definedName>
    <definedName name="_ZUSCASHFLOW" localSheetId="19">{0;0;0;0;1;#N/A;0.75;0.75;0.25;0.25;2;FALSE;FALSE;FALSE;FALSE;FALSE;#N/A;1;#N/A;1;1;"";"&amp;L&amp;""Arial,Italic""&amp;8&amp;F Page &amp;P of &amp;N &amp;D &amp;T "}</definedName>
    <definedName name="_ZUSCASHFLOW" localSheetId="4">{0;0;0;0;1;#N/A;0.75;0.75;0.25;0.25;2;FALSE;FALSE;FALSE;FALSE;FALSE;#N/A;1;#N/A;1;1;"";"&amp;L&amp;""Arial,Italic""&amp;8&amp;F Page &amp;P of &amp;N &amp;D &amp;T "}</definedName>
    <definedName name="_ZUSCASHFLOW" localSheetId="15">{0;0;0;0;1;#N/A;0.75;0.75;0.25;0.25;2;FALSE;FALSE;FALSE;FALSE;FALSE;#N/A;1;#N/A;1;1;"";"&amp;L&amp;""Arial,Italic""&amp;8&amp;F Page &amp;P of &amp;N &amp;D &amp;T "}</definedName>
    <definedName name="_ZUSCASHFLOW" localSheetId="11">{0;0;0;0;1;#N/A;0.75;0.75;0.25;0.25;2;FALSE;FALSE;FALSE;FALSE;FALSE;#N/A;1;#N/A;1;1;"";"&amp;L&amp;""Arial,Italic""&amp;8&amp;F Page &amp;P of &amp;N &amp;D &amp;T "}</definedName>
    <definedName name="_ZUSCASHFLOW">{0;0;0;0;1;#N/A;0.75;0.75;0.25;0.25;2;FALSE;FALSE;FALSE;FALSE;FALSE;#N/A;1;#N/A;1;1;"";"&amp;L&amp;""Arial,Italic""&amp;8&amp;F Page &amp;P of &amp;N &amp;D &amp;T "}</definedName>
    <definedName name="_ZUSCOVERAGE" localSheetId="19">{0;0;0;0;1;#N/A;0.75;0.75;1;1;2;FALSE;FALSE;FALSE;FALSE;FALSE;#N/A;1;#N/A;1;1;"";"&amp;L&amp;""Arial,Italic""&amp;8&amp;F Page &amp;P of &amp;N &amp;D &amp;T "}</definedName>
    <definedName name="_ZUSCOVERAGE" localSheetId="4">{0;0;0;0;1;#N/A;0.75;0.75;1;1;2;FALSE;FALSE;FALSE;FALSE;FALSE;#N/A;1;#N/A;1;1;"";"&amp;L&amp;""Arial,Italic""&amp;8&amp;F Page &amp;P of &amp;N &amp;D &amp;T "}</definedName>
    <definedName name="_ZUSCOVERAGE" localSheetId="15">{0;0;0;0;1;#N/A;0.75;0.75;1;1;2;FALSE;FALSE;FALSE;FALSE;FALSE;#N/A;1;#N/A;1;1;"";"&amp;L&amp;""Arial,Italic""&amp;8&amp;F Page &amp;P of &amp;N &amp;D &amp;T "}</definedName>
    <definedName name="_ZUSCOVERAGE" localSheetId="11">{0;0;0;0;1;#N/A;0.75;0.75;1;1;2;FALSE;FALSE;FALSE;FALSE;FALSE;#N/A;1;#N/A;1;1;"";"&amp;L&amp;""Arial,Italic""&amp;8&amp;F Page &amp;P of &amp;N &amp;D &amp;T "}</definedName>
    <definedName name="_ZUSCOVERAGE">{0;0;0;0;1;#N/A;0.75;0.75;1;1;2;FALSE;FALSE;FALSE;FALSE;FALSE;#N/A;1;#N/A;1;1;"";"&amp;L&amp;""Arial,Italic""&amp;8&amp;F Page &amp;P of &amp;N &amp;D &amp;T "}</definedName>
    <definedName name="_ZUSDEBTTABLE" localSheetId="19">{0;0;0;0;1;#N/A;0.75;0.75;1;1;2;FALSE;FALSE;FALSE;FALSE;FALSE;#N/A;1;#N/A;1;1;"";"&amp;L&amp;""Arial,Italic""&amp;8&amp;F Page &amp;P of &amp;N &amp;D &amp;T "}</definedName>
    <definedName name="_ZUSDEBTTABLE" localSheetId="4">{0;0;0;0;1;#N/A;0.75;0.75;1;1;2;FALSE;FALSE;FALSE;FALSE;FALSE;#N/A;1;#N/A;1;1;"";"&amp;L&amp;""Arial,Italic""&amp;8&amp;F Page &amp;P of &amp;N &amp;D &amp;T "}</definedName>
    <definedName name="_ZUSDEBTTABLE" localSheetId="15">{0;0;0;0;1;#N/A;0.75;0.75;1;1;2;FALSE;FALSE;FALSE;FALSE;FALSE;#N/A;1;#N/A;1;1;"";"&amp;L&amp;""Arial,Italic""&amp;8&amp;F Page &amp;P of &amp;N &amp;D &amp;T "}</definedName>
    <definedName name="_ZUSDEBTTABLE" localSheetId="11">{0;0;0;0;1;#N/A;0.75;0.75;1;1;2;FALSE;FALSE;FALSE;FALSE;FALSE;#N/A;1;#N/A;1;1;"";"&amp;L&amp;""Arial,Italic""&amp;8&amp;F Page &amp;P of &amp;N &amp;D &amp;T "}</definedName>
    <definedName name="_ZUSDEBTTABLE">{0;0;0;0;1;#N/A;0.75;0.75;1;1;2;FALSE;FALSE;FALSE;FALSE;FALSE;#N/A;1;#N/A;1;1;"";"&amp;L&amp;""Arial,Italic""&amp;8&amp;F Page &amp;P of &amp;N &amp;D &amp;T "}</definedName>
    <definedName name="_ZUSEQUITY" localSheetId="19">{0;0;0;0;1;#N/A;0.75;0.75;1;1;2;FALSE;FALSE;FALSE;FALSE;FALSE;#N/A;1;#N/A;1;1;"";"&amp;L&amp;""Arial,Italic""&amp;8&amp;F Page &amp;P of &amp;N &amp;D &amp;T "}</definedName>
    <definedName name="_ZUSEQUITY" localSheetId="4">{0;0;0;0;1;#N/A;0.75;0.75;1;1;2;FALSE;FALSE;FALSE;FALSE;FALSE;#N/A;1;#N/A;1;1;"";"&amp;L&amp;""Arial,Italic""&amp;8&amp;F Page &amp;P of &amp;N &amp;D &amp;T "}</definedName>
    <definedName name="_ZUSEQUITY" localSheetId="15">{0;0;0;0;1;#N/A;0.75;0.75;1;1;2;FALSE;FALSE;FALSE;FALSE;FALSE;#N/A;1;#N/A;1;1;"";"&amp;L&amp;""Arial,Italic""&amp;8&amp;F Page &amp;P of &amp;N &amp;D &amp;T "}</definedName>
    <definedName name="_ZUSEQUITY" localSheetId="11">{0;0;0;0;1;#N/A;0.75;0.75;1;1;2;FALSE;FALSE;FALSE;FALSE;FALSE;#N/A;1;#N/A;1;1;"";"&amp;L&amp;""Arial,Italic""&amp;8&amp;F Page &amp;P of &amp;N &amp;D &amp;T "}</definedName>
    <definedName name="_ZUSEQUITY">{0;0;0;0;1;#N/A;0.75;0.75;1;1;2;FALSE;FALSE;FALSE;FALSE;FALSE;#N/A;1;#N/A;1;1;"";"&amp;L&amp;""Arial,Italic""&amp;8&amp;F Page &amp;P of &amp;N &amp;D &amp;T "}</definedName>
    <definedName name="_ZUSEXPENSES" localSheetId="19">{0;0;0;0;1;#N/A;0.75;0.75;0.25;0.25;2;FALSE;FALSE;FALSE;FALSE;FALSE;#N/A;1;#N/A;1;1;"";"&amp;L&amp;""Arial,Italic""&amp;8&amp;F Page &amp;P of &amp;N &amp;D &amp;T "}</definedName>
    <definedName name="_ZUSEXPENSES" localSheetId="4">{0;0;0;0;1;#N/A;0.75;0.75;0.25;0.25;2;FALSE;FALSE;FALSE;FALSE;FALSE;#N/A;1;#N/A;1;1;"";"&amp;L&amp;""Arial,Italic""&amp;8&amp;F Page &amp;P of &amp;N &amp;D &amp;T "}</definedName>
    <definedName name="_ZUSEXPENSES" localSheetId="15">{0;0;0;0;1;#N/A;0.75;0.75;0.25;0.25;2;FALSE;FALSE;FALSE;FALSE;FALSE;#N/A;1;#N/A;1;1;"";"&amp;L&amp;""Arial,Italic""&amp;8&amp;F Page &amp;P of &amp;N &amp;D &amp;T "}</definedName>
    <definedName name="_ZUSEXPENSES" localSheetId="11">{0;0;0;0;1;#N/A;0.75;0.75;0.25;0.25;2;FALSE;FALSE;FALSE;FALSE;FALSE;#N/A;1;#N/A;1;1;"";"&amp;L&amp;""Arial,Italic""&amp;8&amp;F Page &amp;P of &amp;N &amp;D &amp;T "}</definedName>
    <definedName name="_ZUSEXPENSES">{0;0;0;0;1;#N/A;0.75;0.75;0.25;0.25;2;FALSE;FALSE;FALSE;FALSE;FALSE;#N/A;1;#N/A;1;1;"";"&amp;L&amp;""Arial,Italic""&amp;8&amp;F Page &amp;P of &amp;N &amp;D &amp;T "}</definedName>
    <definedName name="_ZUSINCOME" localSheetId="19">{0;0;0;0;1;#N/A;0.75;0.75;0.25;0.25;2;FALSE;FALSE;FALSE;FALSE;FALSE;#N/A;1;#N/A;1;1;"";"&amp;L&amp;""Arial,Italic""&amp;8&amp;F Page &amp;P of &amp;N &amp;D &amp;T "}</definedName>
    <definedName name="_ZUSINCOME" localSheetId="4">{0;0;0;0;1;#N/A;0.75;0.75;0.25;0.25;2;FALSE;FALSE;FALSE;FALSE;FALSE;#N/A;1;#N/A;1;1;"";"&amp;L&amp;""Arial,Italic""&amp;8&amp;F Page &amp;P of &amp;N &amp;D &amp;T "}</definedName>
    <definedName name="_ZUSINCOME" localSheetId="15">{0;0;0;0;1;#N/A;0.75;0.75;0.25;0.25;2;FALSE;FALSE;FALSE;FALSE;FALSE;#N/A;1;#N/A;1;1;"";"&amp;L&amp;""Arial,Italic""&amp;8&amp;F Page &amp;P of &amp;N &amp;D &amp;T "}</definedName>
    <definedName name="_ZUSINCOME" localSheetId="11">{0;0;0;0;1;#N/A;0.75;0.75;0.25;0.25;2;FALSE;FALSE;FALSE;FALSE;FALSE;#N/A;1;#N/A;1;1;"";"&amp;L&amp;""Arial,Italic""&amp;8&amp;F Page &amp;P of &amp;N &amp;D &amp;T "}</definedName>
    <definedName name="_ZUSINCOME">{0;0;0;0;1;#N/A;0.75;0.75;0.25;0.25;2;FALSE;FALSE;FALSE;FALSE;FALSE;#N/A;1;#N/A;1;1;"";"&amp;L&amp;""Arial,Italic""&amp;8&amp;F Page &amp;P of &amp;N &amp;D &amp;T "}</definedName>
    <definedName name="_ZUSMEDBALANCE" localSheetId="19">{0;0;0;0;1;#N/A;0.25;0.25;0.25;0.25;2;FALSE;FALSE;FALSE;FALSE;FALSE;#N/A;1;#N/A;1;1;"";"&amp;L&amp;""Arial,Italic""&amp;8&amp;F Page &amp;P of &amp;N &amp;D &amp;T "}</definedName>
    <definedName name="_ZUSMEDBALANCE" localSheetId="4">{0;0;0;0;1;#N/A;0.25;0.25;0.25;0.25;2;FALSE;FALSE;FALSE;FALSE;FALSE;#N/A;1;#N/A;1;1;"";"&amp;L&amp;""Arial,Italic""&amp;8&amp;F Page &amp;P of &amp;N &amp;D &amp;T "}</definedName>
    <definedName name="_ZUSMEDBALANCE" localSheetId="15">{0;0;0;0;1;#N/A;0.25;0.25;0.25;0.25;2;FALSE;FALSE;FALSE;FALSE;FALSE;#N/A;1;#N/A;1;1;"";"&amp;L&amp;""Arial,Italic""&amp;8&amp;F Page &amp;P of &amp;N &amp;D &amp;T "}</definedName>
    <definedName name="_ZUSMEDBALANCE" localSheetId="11">{0;0;0;0;1;#N/A;0.25;0.25;0.25;0.25;2;FALSE;FALSE;FALSE;FALSE;FALSE;#N/A;1;#N/A;1;1;"";"&amp;L&amp;""Arial,Italic""&amp;8&amp;F Page &amp;P of &amp;N &amp;D &amp;T "}</definedName>
    <definedName name="_ZUSMEDBALANCE">{0;0;0;0;1;#N/A;0.25;0.25;0.25;0.25;2;FALSE;FALSE;FALSE;FALSE;FALSE;#N/A;1;#N/A;1;1;"";"&amp;L&amp;""Arial,Italic""&amp;8&amp;F Page &amp;P of &amp;N &amp;D &amp;T "}</definedName>
    <definedName name="_ZUSMEDCASHFLOW" localSheetId="19">{0;0;0;0;1;#N/A;0.25;0.25;0.25;0.25;2;FALSE;FALSE;FALSE;FALSE;FALSE;#N/A;1;#N/A;1;1;"";"&amp;L&amp;""Arial,Italic""&amp;8&amp;F Page &amp;P of &amp;N &amp;D &amp;T "}</definedName>
    <definedName name="_ZUSMEDCASHFLOW" localSheetId="4">{0;0;0;0;1;#N/A;0.25;0.25;0.25;0.25;2;FALSE;FALSE;FALSE;FALSE;FALSE;#N/A;1;#N/A;1;1;"";"&amp;L&amp;""Arial,Italic""&amp;8&amp;F Page &amp;P of &amp;N &amp;D &amp;T "}</definedName>
    <definedName name="_ZUSMEDCASHFLOW" localSheetId="15">{0;0;0;0;1;#N/A;0.25;0.25;0.25;0.25;2;FALSE;FALSE;FALSE;FALSE;FALSE;#N/A;1;#N/A;1;1;"";"&amp;L&amp;""Arial,Italic""&amp;8&amp;F Page &amp;P of &amp;N &amp;D &amp;T "}</definedName>
    <definedName name="_ZUSMEDCASHFLOW" localSheetId="11">{0;0;0;0;1;#N/A;0.25;0.25;0.25;0.25;2;FALSE;FALSE;FALSE;FALSE;FALSE;#N/A;1;#N/A;1;1;"";"&amp;L&amp;""Arial,Italic""&amp;8&amp;F Page &amp;P of &amp;N &amp;D &amp;T "}</definedName>
    <definedName name="_ZUSMEDCASHFLOW">{0;0;0;0;1;#N/A;0.25;0.25;0.25;0.25;2;FALSE;FALSE;FALSE;FALSE;FALSE;#N/A;1;#N/A;1;1;"";"&amp;L&amp;""Arial,Italic""&amp;8&amp;F Page &amp;P of &amp;N &amp;D &amp;T "}</definedName>
    <definedName name="_ZUSMEDINCOME" localSheetId="19">{0;0;0;0;1;#N/A;0.25;0.25;0.25;0.25;2;FALSE;FALSE;FALSE;FALSE;FALSE;#N/A;1;#N/A;1;1;"";"&amp;L&amp;""Arial,Italic""&amp;8&amp;F Page &amp;P of &amp;N &amp;D &amp;T "}</definedName>
    <definedName name="_ZUSMEDINCOME" localSheetId="4">{0;0;0;0;1;#N/A;0.25;0.25;0.25;0.25;2;FALSE;FALSE;FALSE;FALSE;FALSE;#N/A;1;#N/A;1;1;"";"&amp;L&amp;""Arial,Italic""&amp;8&amp;F Page &amp;P of &amp;N &amp;D &amp;T "}</definedName>
    <definedName name="_ZUSMEDINCOME" localSheetId="15">{0;0;0;0;1;#N/A;0.25;0.25;0.25;0.25;2;FALSE;FALSE;FALSE;FALSE;FALSE;#N/A;1;#N/A;1;1;"";"&amp;L&amp;""Arial,Italic""&amp;8&amp;F Page &amp;P of &amp;N &amp;D &amp;T "}</definedName>
    <definedName name="_ZUSMEDINCOME" localSheetId="11">{0;0;0;0;1;#N/A;0.25;0.25;0.25;0.25;2;FALSE;FALSE;FALSE;FALSE;FALSE;#N/A;1;#N/A;1;1;"";"&amp;L&amp;""Arial,Italic""&amp;8&amp;F Page &amp;P of &amp;N &amp;D &amp;T "}</definedName>
    <definedName name="_ZUSMEDINCOME">{0;0;0;0;1;#N/A;0.25;0.25;0.25;0.25;2;FALSE;FALSE;FALSE;FALSE;FALSE;#N/A;1;#N/A;1;1;"";"&amp;L&amp;""Arial,Italic""&amp;8&amp;F Page &amp;P of &amp;N &amp;D &amp;T "}</definedName>
    <definedName name="_ZUSPEQBALANCE" localSheetId="19">{0;0;0;0;1;#N/A;0.75;0.75;0.25;0.25;2;FALSE;FALSE;FALSE;FALSE;FALSE;#N/A;1;#N/A;1;1;"";"&amp;L&amp;""Arial,Italic""&amp;8&amp;F Page &amp;P of &amp;N &amp;D &amp;T "}</definedName>
    <definedName name="_ZUSPEQBALANCE" localSheetId="4">{0;0;0;0;1;#N/A;0.75;0.75;0.25;0.25;2;FALSE;FALSE;FALSE;FALSE;FALSE;#N/A;1;#N/A;1;1;"";"&amp;L&amp;""Arial,Italic""&amp;8&amp;F Page &amp;P of &amp;N &amp;D &amp;T "}</definedName>
    <definedName name="_ZUSPEQBALANCE" localSheetId="15">{0;0;0;0;1;#N/A;0.75;0.75;0.25;0.25;2;FALSE;FALSE;FALSE;FALSE;FALSE;#N/A;1;#N/A;1;1;"";"&amp;L&amp;""Arial,Italic""&amp;8&amp;F Page &amp;P of &amp;N &amp;D &amp;T "}</definedName>
    <definedName name="_ZUSPEQBALANCE" localSheetId="11">{0;0;0;0;1;#N/A;0.75;0.75;0.25;0.25;2;FALSE;FALSE;FALSE;FALSE;FALSE;#N/A;1;#N/A;1;1;"";"&amp;L&amp;""Arial,Italic""&amp;8&amp;F Page &amp;P of &amp;N &amp;D &amp;T "}</definedName>
    <definedName name="_ZUSPEQBALANCE">{0;0;0;0;1;#N/A;0.75;0.75;0.25;0.25;2;FALSE;FALSE;FALSE;FALSE;FALSE;#N/A;1;#N/A;1;1;"";"&amp;L&amp;""Arial,Italic""&amp;8&amp;F Page &amp;P of &amp;N &amp;D &amp;T "}</definedName>
    <definedName name="_ZUSPEQCASHFLOW" localSheetId="19">{0;0;0;0;1;#N/A;0.75;0.75;0.25;0.25;2;FALSE;FALSE;FALSE;FALSE;FALSE;#N/A;1;#N/A;1;1;"";"&amp;L&amp;""Arial,Italic""&amp;8&amp;F Page &amp;P of &amp;N &amp;D &amp;T "}</definedName>
    <definedName name="_ZUSPEQCASHFLOW" localSheetId="4">{0;0;0;0;1;#N/A;0.75;0.75;0.25;0.25;2;FALSE;FALSE;FALSE;FALSE;FALSE;#N/A;1;#N/A;1;1;"";"&amp;L&amp;""Arial,Italic""&amp;8&amp;F Page &amp;P of &amp;N &amp;D &amp;T "}</definedName>
    <definedName name="_ZUSPEQCASHFLOW" localSheetId="15">{0;0;0;0;1;#N/A;0.75;0.75;0.25;0.25;2;FALSE;FALSE;FALSE;FALSE;FALSE;#N/A;1;#N/A;1;1;"";"&amp;L&amp;""Arial,Italic""&amp;8&amp;F Page &amp;P of &amp;N &amp;D &amp;T "}</definedName>
    <definedName name="_ZUSPEQCASHFLOW" localSheetId="11">{0;0;0;0;1;#N/A;0.75;0.75;0.25;0.25;2;FALSE;FALSE;FALSE;FALSE;FALSE;#N/A;1;#N/A;1;1;"";"&amp;L&amp;""Arial,Italic""&amp;8&amp;F Page &amp;P of &amp;N &amp;D &amp;T "}</definedName>
    <definedName name="_ZUSPEQCASHFLOW">{0;0;0;0;1;#N/A;0.75;0.75;0.25;0.25;2;FALSE;FALSE;FALSE;FALSE;FALSE;#N/A;1;#N/A;1;1;"";"&amp;L&amp;""Arial,Italic""&amp;8&amp;F Page &amp;P of &amp;N &amp;D &amp;T "}</definedName>
    <definedName name="_ZUSPEQINCOME" localSheetId="19">{0;0;0;0;1;#N/A;0.75;0.75;0.25;0.25;2;FALSE;FALSE;FALSE;FALSE;FALSE;#N/A;1;#N/A;1;1;"";"&amp;L&amp;""Arial,Italic""&amp;8&amp;F Page &amp;P of &amp;N &amp;D &amp;T "}</definedName>
    <definedName name="_ZUSPEQINCOME" localSheetId="4">{0;0;0;0;1;#N/A;0.75;0.75;0.25;0.25;2;FALSE;FALSE;FALSE;FALSE;FALSE;#N/A;1;#N/A;1;1;"";"&amp;L&amp;""Arial,Italic""&amp;8&amp;F Page &amp;P of &amp;N &amp;D &amp;T "}</definedName>
    <definedName name="_ZUSPEQINCOME" localSheetId="15">{0;0;0;0;1;#N/A;0.75;0.75;0.25;0.25;2;FALSE;FALSE;FALSE;FALSE;FALSE;#N/A;1;#N/A;1;1;"";"&amp;L&amp;""Arial,Italic""&amp;8&amp;F Page &amp;P of &amp;N &amp;D &amp;T "}</definedName>
    <definedName name="_ZUSPEQINCOME" localSheetId="11">{0;0;0;0;1;#N/A;0.75;0.75;0.25;0.25;2;FALSE;FALSE;FALSE;FALSE;FALSE;#N/A;1;#N/A;1;1;"";"&amp;L&amp;""Arial,Italic""&amp;8&amp;F Page &amp;P of &amp;N &amp;D &amp;T "}</definedName>
    <definedName name="_ZUSPEQINCOME">{0;0;0;0;1;#N/A;0.75;0.75;0.25;0.25;2;FALSE;FALSE;FALSE;FALSE;FALSE;#N/A;1;#N/A;1;1;"";"&amp;L&amp;""Arial,Italic""&amp;8&amp;F Page &amp;P of &amp;N &amp;D &amp;T "}</definedName>
    <definedName name="_ZUSREVENUES" localSheetId="19">{0;0;0;0;1;#N/A;0.75;0.75;0.25;0.25;2;FALSE;FALSE;FALSE;FALSE;FALSE;#N/A;1;#N/A;1;1;"";"&amp;L&amp;""Arial,Italic""&amp;8&amp;F Page &amp;P of &amp;N &amp;D &amp;T "}</definedName>
    <definedName name="_ZUSREVENUES" localSheetId="4">{0;0;0;0;1;#N/A;0.75;0.75;0.25;0.25;2;FALSE;FALSE;FALSE;FALSE;FALSE;#N/A;1;#N/A;1;1;"";"&amp;L&amp;""Arial,Italic""&amp;8&amp;F Page &amp;P of &amp;N &amp;D &amp;T "}</definedName>
    <definedName name="_ZUSREVENUES" localSheetId="15">{0;0;0;0;1;#N/A;0.75;0.75;0.25;0.25;2;FALSE;FALSE;FALSE;FALSE;FALSE;#N/A;1;#N/A;1;1;"";"&amp;L&amp;""Arial,Italic""&amp;8&amp;F Page &amp;P of &amp;N &amp;D &amp;T "}</definedName>
    <definedName name="_ZUSREVENUES" localSheetId="11">{0;0;0;0;1;#N/A;0.75;0.75;0.25;0.25;2;FALSE;FALSE;FALSE;FALSE;FALSE;#N/A;1;#N/A;1;1;"";"&amp;L&amp;""Arial,Italic""&amp;8&amp;F Page &amp;P of &amp;N &amp;D &amp;T "}</definedName>
    <definedName name="_ZUSREVENUES">{0;0;0;0;1;#N/A;0.75;0.75;0.25;0.25;2;FALSE;FALSE;FALSE;FALSE;FALSE;#N/A;1;#N/A;1;1;"";"&amp;L&amp;""Arial,Italic""&amp;8&amp;F Page &amp;P of &amp;N &amp;D &amp;T "}</definedName>
    <definedName name="_ZUSTAX" localSheetId="19">{0;0;0;0;1;#N/A;0.75;0.75;1;1;2;FALSE;FALSE;FALSE;FALSE;FALSE;#N/A;1;#N/A;1;1;"";"&amp;L&amp;""Arial,Italic""&amp;8&amp;F Page &amp;P of &amp;N &amp;D &amp;T "}</definedName>
    <definedName name="_ZUSTAX" localSheetId="4">{0;0;0;0;1;#N/A;0.75;0.75;1;1;2;FALSE;FALSE;FALSE;FALSE;FALSE;#N/A;1;#N/A;1;1;"";"&amp;L&amp;""Arial,Italic""&amp;8&amp;F Page &amp;P of &amp;N &amp;D &amp;T "}</definedName>
    <definedName name="_ZUSTAX" localSheetId="15">{0;0;0;0;1;#N/A;0.75;0.75;1;1;2;FALSE;FALSE;FALSE;FALSE;FALSE;#N/A;1;#N/A;1;1;"";"&amp;L&amp;""Arial,Italic""&amp;8&amp;F Page &amp;P of &amp;N &amp;D &amp;T "}</definedName>
    <definedName name="_ZUSTAX" localSheetId="11">{0;0;0;0;1;#N/A;0.75;0.75;1;1;2;FALSE;FALSE;FALSE;FALSE;FALSE;#N/A;1;#N/A;1;1;"";"&amp;L&amp;""Arial,Italic""&amp;8&amp;F Page &amp;P of &amp;N &amp;D &amp;T "}</definedName>
    <definedName name="_ZUSTAX">{0;0;0;0;1;#N/A;0.75;0.75;1;1;2;FALSE;FALSE;FALSE;FALSE;FALSE;#N/A;1;#N/A;1;1;"";"&amp;L&amp;""Arial,Italic""&amp;8&amp;F Page &amp;P of &amp;N &amp;D &amp;T "}</definedName>
    <definedName name="_Zwarrants" localSheetId="19">{0;0;0;0;1;#N/A;0.25;0.25;0.8;0.25;2;FALSE;FALSE;FALSE;FALSE;FALSE;#N/A;1;#N/A;1;1;"";"&amp;L&amp;""Arial,Italic""&amp;8&amp;F Page &amp;P of &amp;N &amp;D &amp;T "}</definedName>
    <definedName name="_Zwarrants" localSheetId="4">{0;0;0;0;1;#N/A;0.25;0.25;0.8;0.25;2;FALSE;FALSE;FALSE;FALSE;FALSE;#N/A;1;#N/A;1;1;"";"&amp;L&amp;""Arial,Italic""&amp;8&amp;F Page &amp;P of &amp;N &amp;D &amp;T "}</definedName>
    <definedName name="_Zwarrants" localSheetId="15">{0;0;0;0;1;#N/A;0.25;0.25;0.8;0.25;2;FALSE;FALSE;FALSE;FALSE;FALSE;#N/A;1;#N/A;1;1;"";"&amp;L&amp;""Arial,Italic""&amp;8&amp;F Page &amp;P of &amp;N &amp;D &amp;T "}</definedName>
    <definedName name="_Zwarrants" localSheetId="11">{0;0;0;0;1;#N/A;0.25;0.25;0.8;0.25;2;FALSE;FALSE;FALSE;FALSE;FALSE;#N/A;1;#N/A;1;1;"";"&amp;L&amp;""Arial,Italic""&amp;8&amp;F Page &amp;P of &amp;N &amp;D &amp;T "}</definedName>
    <definedName name="_Zwarrants">{0;0;0;0;1;#N/A;0.25;0.25;0.8;0.25;2;FALSE;FALSE;FALSE;FALSE;FALSE;#N/A;1;#N/A;1;1;"";"&amp;L&amp;""Arial,Italic""&amp;8&amp;F Page &amp;P of &amp;N &amp;D &amp;T "}</definedName>
    <definedName name="_ZZ2" localSheetId="11" hidden="1">{#N/A,#N/A,TRUE,"0 Deckbl.";#N/A,#N/A,TRUE,"S 1 Komm";#N/A,#N/A,TRUE,"S 1a Komm";#N/A,#N/A,TRUE,"S 1b Komm";#N/A,#N/A,TRUE,"S  2 DBR";#N/A,#N/A,TRUE,"S  3 Sparten";#N/A,#N/A,TRUE,"S 4  Betr. K.";#N/A,#N/A,TRUE,"6 Bilanz";#N/A,#N/A,TRUE,"6a Bilanz ";#N/A,#N/A,TRUE,"6b Bilanz ";#N/A,#N/A,TRUE,"7 GS I";#N/A,#N/A,TRUE,"S 8 EQ-GuV"}</definedName>
    <definedName name="_ZZ2" hidden="1">{#N/A,#N/A,TRUE,"0 Deckbl.";#N/A,#N/A,TRUE,"S 1 Komm";#N/A,#N/A,TRUE,"S 1a Komm";#N/A,#N/A,TRUE,"S 1b Komm";#N/A,#N/A,TRUE,"S  2 DBR";#N/A,#N/A,TRUE,"S  3 Sparten";#N/A,#N/A,TRUE,"S 4  Betr. K.";#N/A,#N/A,TRUE,"6 Bilanz";#N/A,#N/A,TRUE,"6a Bilanz ";#N/A,#N/A,TRUE,"6b Bilanz ";#N/A,#N/A,TRUE,"7 GS I";#N/A,#N/A,TRUE,"S 8 EQ-GuV"}</definedName>
    <definedName name="_zz3" localSheetId="1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a" hidden="1">#REF!</definedName>
    <definedName name="a.xls" localSheetId="11" hidden="1">{#N/A,#N/A,FALSE,"970301";#N/A,#N/A,FALSE,"970302";#N/A,#N/A,FALSE,"970303";#N/A,#N/A,FALSE,"970304";#N/A,#N/A,FALSE,"COM1";#N/A,#N/A,FALSE,"COM2"}</definedName>
    <definedName name="a.xls" hidden="1">{#N/A,#N/A,FALSE,"970301";#N/A,#N/A,FALSE,"970302";#N/A,#N/A,FALSE,"970303";#N/A,#N/A,FALSE,"970304";#N/A,#N/A,FALSE,"COM1";#N/A,#N/A,FALSE,"COM2"}</definedName>
    <definedName name="A\" hidden="1">#REF!</definedName>
    <definedName name="a_1" localSheetId="4" hidden="1">{"Personal1",#N/A,TRUE,"Seiba";"Personal2",#N/A,TRUE,"Seiba";"Personal3",#N/A,TRUE,"Seiba";"Personal4",#N/A,TRUE,"Seiba"}</definedName>
    <definedName name="a_1" localSheetId="11" hidden="1">{"Personal1",#N/A,TRUE,"Seiba";"Personal2",#N/A,TRUE,"Seiba";"Personal3",#N/A,TRUE,"Seiba";"Personal4",#N/A,TRUE,"Seiba"}</definedName>
    <definedName name="a_1" hidden="1">{"Personal1",#N/A,TRUE,"Seiba";"Personal2",#N/A,TRUE,"Seiba";"Personal3",#N/A,TRUE,"Seiba";"Personal4",#N/A,TRUE,"Seiba"}</definedName>
    <definedName name="a_1_1" localSheetId="4" hidden="1">{#N/A,#N/A,FALSE,"Projections";#N/A,#N/A,FALSE,"Multiples Valuation";#N/A,#N/A,FALSE,"LBO";#N/A,#N/A,FALSE,"Multiples_Sensitivity";#N/A,#N/A,FALSE,"Summary"}</definedName>
    <definedName name="a_1_1" localSheetId="11" hidden="1">{#N/A,#N/A,FALSE,"Projections";#N/A,#N/A,FALSE,"Multiples Valuation";#N/A,#N/A,FALSE,"LBO";#N/A,#N/A,FALSE,"Multiples_Sensitivity";#N/A,#N/A,FALSE,"Summary"}</definedName>
    <definedName name="a_1_1" hidden="1">{#N/A,#N/A,FALSE,"Projections";#N/A,#N/A,FALSE,"Multiples Valuation";#N/A,#N/A,FALSE,"LBO";#N/A,#N/A,FALSE,"Multiples_Sensitivity";#N/A,#N/A,FALSE,"Summary"}</definedName>
    <definedName name="A_1_1_1" localSheetId="1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A_1_1_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a_1_1_2" localSheetId="4" hidden="1">{#N/A,#N/A,FALSE,"Projections";#N/A,#N/A,FALSE,"Multiples Valuation";#N/A,#N/A,FALSE,"LBO";#N/A,#N/A,FALSE,"Multiples_Sensitivity";#N/A,#N/A,FALSE,"Summary"}</definedName>
    <definedName name="a_1_1_2" localSheetId="11" hidden="1">{#N/A,#N/A,FALSE,"Projections";#N/A,#N/A,FALSE,"Multiples Valuation";#N/A,#N/A,FALSE,"LBO";#N/A,#N/A,FALSE,"Multiples_Sensitivity";#N/A,#N/A,FALSE,"Summary"}</definedName>
    <definedName name="a_1_1_2" hidden="1">{#N/A,#N/A,FALSE,"Projections";#N/A,#N/A,FALSE,"Multiples Valuation";#N/A,#N/A,FALSE,"LBO";#N/A,#N/A,FALSE,"Multiples_Sensitivity";#N/A,#N/A,FALSE,"Summary"}</definedName>
    <definedName name="a_1_3" localSheetId="4" hidden="1">{#N/A,#N/A,FALSE,"Projections";#N/A,#N/A,FALSE,"Multiples Valuation";#N/A,#N/A,FALSE,"LBO";#N/A,#N/A,FALSE,"Multiples_Sensitivity";#N/A,#N/A,FALSE,"Summary"}</definedName>
    <definedName name="a_1_3" localSheetId="11" hidden="1">{#N/A,#N/A,FALSE,"Projections";#N/A,#N/A,FALSE,"Multiples Valuation";#N/A,#N/A,FALSE,"LBO";#N/A,#N/A,FALSE,"Multiples_Sensitivity";#N/A,#N/A,FALSE,"Summary"}</definedName>
    <definedName name="a_1_3" hidden="1">{#N/A,#N/A,FALSE,"Projections";#N/A,#N/A,FALSE,"Multiples Valuation";#N/A,#N/A,FALSE,"LBO";#N/A,#N/A,FALSE,"Multiples_Sensitivity";#N/A,#N/A,FALSE,"Summary"}</definedName>
    <definedName name="a_2" localSheetId="4">{"Client Name or Project Name"}</definedName>
    <definedName name="a_2" localSheetId="11">{"Client Name or Project Name"}</definedName>
    <definedName name="a_2">{"Client Name or Project Name"}</definedName>
    <definedName name="A_2_1" localSheetId="1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A_2_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a_2_2" localSheetId="4" hidden="1">{#N/A,#N/A,FALSE,"Projections";#N/A,#N/A,FALSE,"Multiples Valuation";#N/A,#N/A,FALSE,"LBO";#N/A,#N/A,FALSE,"Multiples_Sensitivity";#N/A,#N/A,FALSE,"Summary"}</definedName>
    <definedName name="a_2_2" localSheetId="11" hidden="1">{#N/A,#N/A,FALSE,"Projections";#N/A,#N/A,FALSE,"Multiples Valuation";#N/A,#N/A,FALSE,"LBO";#N/A,#N/A,FALSE,"Multiples_Sensitivity";#N/A,#N/A,FALSE,"Summary"}</definedName>
    <definedName name="a_2_2" hidden="1">{#N/A,#N/A,FALSE,"Projections";#N/A,#N/A,FALSE,"Multiples Valuation";#N/A,#N/A,FALSE,"LBO";#N/A,#N/A,FALSE,"Multiples_Sensitivity";#N/A,#N/A,FALSE,"Summary"}</definedName>
    <definedName name="a_3" localSheetId="4" hidden="1">{#N/A,#N/A,FALSE,"Projections";#N/A,#N/A,FALSE,"Multiples Valuation";#N/A,#N/A,FALSE,"LBO";#N/A,#N/A,FALSE,"Multiples_Sensitivity";#N/A,#N/A,FALSE,"Summary"}</definedName>
    <definedName name="a_3" localSheetId="11" hidden="1">{#N/A,#N/A,FALSE,"Projections";#N/A,#N/A,FALSE,"Multiples Valuation";#N/A,#N/A,FALSE,"LBO";#N/A,#N/A,FALSE,"Multiples_Sensitivity";#N/A,#N/A,FALSE,"Summary"}</definedName>
    <definedName name="a_3" hidden="1">{#N/A,#N/A,FALSE,"Projections";#N/A,#N/A,FALSE,"Multiples Valuation";#N/A,#N/A,FALSE,"LBO";#N/A,#N/A,FALSE,"Multiples_Sensitivity";#N/A,#N/A,FALSE,"Summary"}</definedName>
    <definedName name="a_3_2" localSheetId="4" hidden="1">{#N/A,#N/A,FALSE,"Projections";#N/A,#N/A,FALSE,"Multiples Valuation";#N/A,#N/A,FALSE,"LBO";#N/A,#N/A,FALSE,"Multiples_Sensitivity";#N/A,#N/A,FALSE,"Summary"}</definedName>
    <definedName name="a_3_2" localSheetId="11" hidden="1">{#N/A,#N/A,FALSE,"Projections";#N/A,#N/A,FALSE,"Multiples Valuation";#N/A,#N/A,FALSE,"LBO";#N/A,#N/A,FALSE,"Multiples_Sensitivity";#N/A,#N/A,FALSE,"Summary"}</definedName>
    <definedName name="a_3_2" hidden="1">{#N/A,#N/A,FALSE,"Projections";#N/A,#N/A,FALSE,"Multiples Valuation";#N/A,#N/A,FALSE,"LBO";#N/A,#N/A,FALSE,"Multiples_Sensitivity";#N/A,#N/A,FALSE,"Summary"}</definedName>
    <definedName name="a_5" localSheetId="4" hidden="1">{#N/A,#N/A,FALSE,"Projections";#N/A,#N/A,FALSE,"Multiples Valuation";#N/A,#N/A,FALSE,"LBO";#N/A,#N/A,FALSE,"Multiples_Sensitivity";#N/A,#N/A,FALSE,"Summary"}</definedName>
    <definedName name="a_5" localSheetId="11" hidden="1">{#N/A,#N/A,FALSE,"Projections";#N/A,#N/A,FALSE,"Multiples Valuation";#N/A,#N/A,FALSE,"LBO";#N/A,#N/A,FALSE,"Multiples_Sensitivity";#N/A,#N/A,FALSE,"Summary"}</definedName>
    <definedName name="a_5" hidden="1">{#N/A,#N/A,FALSE,"Projections";#N/A,#N/A,FALSE,"Multiples Valuation";#N/A,#N/A,FALSE,"LBO";#N/A,#N/A,FALSE,"Multiples_Sensitivity";#N/A,#N/A,FALSE,"Summary"}</definedName>
    <definedName name="A_P___Accruals___of_Revenues" localSheetId="19">#REF!</definedName>
    <definedName name="A_P___Accruals___of_Revenues">#REF!</definedName>
    <definedName name="A_P_Accruals" localSheetId="19">#REF!</definedName>
    <definedName name="A_P_Accruals">#REF!</definedName>
    <definedName name="A11SelectionBegin" hidden="1">#REF!</definedName>
    <definedName name="A11SelectionMap" localSheetId="11" hidden="1">OFFSET(A11SelectionBegin,0,0,COUNTA(#REF!)-1,-1)</definedName>
    <definedName name="A11SelectionMap" hidden="1">OFFSET(A11SelectionBegin,0,0,COUNTA(#REF!)-1,-1)</definedName>
    <definedName name="a1ball" hidden="1">#REF!,#REF!</definedName>
    <definedName name="A1bPart" hidden="1">#REF!,#REF!</definedName>
    <definedName name="A1bPart1Rows" hidden="1">#REF!</definedName>
    <definedName name="A1bPart2Rows" hidden="1">#REF!</definedName>
    <definedName name="A1SelectionBegin" hidden="1">#REF!</definedName>
    <definedName name="A1SelectionMap" localSheetId="11" hidden="1">OFFSET(A1SelectionBegin,0,0,COUNTA(#REF!)-1,-1)</definedName>
    <definedName name="A1SelectionMap" hidden="1">OFFSET(A1SelectionBegin,0,0,COUNTA(#REF!)-1,-1)</definedName>
    <definedName name="A1SelectionRestore" localSheetId="11" hidden="1">OFFSET(A1SelectionRestoreBegin,0,0,COUNTA(#REF!)-1,-1)</definedName>
    <definedName name="A1SelectionRestore" hidden="1">OFFSET(A1SelectionRestoreBegin,0,0,COUNTA(#REF!)-1,-1)</definedName>
    <definedName name="A1SelectionRestoreBegin" hidden="1">#REF!</definedName>
    <definedName name="A2A" localSheetId="11" hidden="1">{#N/A,#N/A,FALSE,"Sheet1"}</definedName>
    <definedName name="A2A" hidden="1">{#N/A,#N/A,FALSE,"Sheet1"}</definedName>
    <definedName name="A4RGAW43V" localSheetId="4">{"Client Name or Project Name"}</definedName>
    <definedName name="A4RGAW43V" localSheetId="11">{"Client Name or Project Name"}</definedName>
    <definedName name="A4RGAW43V">{"Client Name or Project Name"}</definedName>
    <definedName name="a5a5ahjah" localSheetId="4">{"Client Name or Project Name"}</definedName>
    <definedName name="a5a5ahjah" localSheetId="11">{"Client Name or Project Name"}</definedName>
    <definedName name="a5a5ahjah">{"Client Name or Project Name"}</definedName>
    <definedName name="A5fml" hidden="1">INDIRECT("'A5'!$3:$3")</definedName>
    <definedName name="a5hhahahah" localSheetId="4">{"Client Name or Project Name"}</definedName>
    <definedName name="a5hhahahah" localSheetId="11">{"Client Name or Project Name"}</definedName>
    <definedName name="a5hhahahah">{"Client Name or Project Name"}</definedName>
    <definedName name="a5ja5jajaj" localSheetId="4">{"Client Name or Project Name"}</definedName>
    <definedName name="a5ja5jajaj" localSheetId="11">{"Client Name or Project Name"}</definedName>
    <definedName name="a5ja5jajaj">{"Client Name or Project Name"}</definedName>
    <definedName name="AA" localSheetId="19" hidden="1">{#N/A,#N/A,FALSE,"Projections";#N/A,#N/A,FALSE,"Multiples Valuation";#N/A,#N/A,FALSE,"LBO";#N/A,#N/A,FALSE,"Multiples_Sensitivity";#N/A,#N/A,FALSE,"Summary"}</definedName>
    <definedName name="AA" localSheetId="4" hidden="1">{#N/A,#N/A,FALSE,"Projections";#N/A,#N/A,FALSE,"Multiples Valuation";#N/A,#N/A,FALSE,"LBO";#N/A,#N/A,FALSE,"Multiples_Sensitivity";#N/A,#N/A,FALSE,"Summary"}</definedName>
    <definedName name="AA" localSheetId="15" hidden="1">{#N/A,#N/A,FALSE,"Projections";#N/A,#N/A,FALSE,"Multiples Valuation";#N/A,#N/A,FALSE,"LBO";#N/A,#N/A,FALSE,"Multiples_Sensitivity";#N/A,#N/A,FALSE,"Summary"}</definedName>
    <definedName name="AA" localSheetId="11" hidden="1">{#N/A,#N/A,FALSE,"Projections";#N/A,#N/A,FALSE,"Multiples Valuation";#N/A,#N/A,FALSE,"LBO";#N/A,#N/A,FALSE,"Multiples_Sensitivity";#N/A,#N/A,FALSE,"Summary"}</definedName>
    <definedName name="AA" hidden="1">{#N/A,#N/A,FALSE,"Projections";#N/A,#N/A,FALSE,"Multiples Valuation";#N/A,#N/A,FALSE,"LBO";#N/A,#N/A,FALSE,"Multiples_Sensitivity";#N/A,#N/A,FALSE,"Summary"}</definedName>
    <definedName name="AA.Report.Files" hidden="1">#REF!</definedName>
    <definedName name="AA.Reports.Available" hidden="1">#REF!</definedName>
    <definedName name="aa_1" localSheetId="4" hidden="1">{"Clothing PL",#N/A,FALSE,"H1H2";"Food PL",#N/A,FALSE,"H1H2";"Group PL",#N/A,FALSE,"H1H2";"Home Furnishings PL",#N/A,FALSE,"H1H2";"LFL assumptions",#N/A,FALSE,"H1H2";"Sales by division",#N/A,FALSE,"H1H2";"UK Retail PL",#N/A,FALSE,"H1H2"}</definedName>
    <definedName name="aa_1" localSheetId="11" hidden="1">{"Clothing PL",#N/A,FALSE,"H1H2";"Food PL",#N/A,FALSE,"H1H2";"Group PL",#N/A,FALSE,"H1H2";"Home Furnishings PL",#N/A,FALSE,"H1H2";"LFL assumptions",#N/A,FALSE,"H1H2";"Sales by division",#N/A,FALSE,"H1H2";"UK Retail PL",#N/A,FALSE,"H1H2"}</definedName>
    <definedName name="aa_1" hidden="1">{"Clothing PL",#N/A,FALSE,"H1H2";"Food PL",#N/A,FALSE,"H1H2";"Group PL",#N/A,FALSE,"H1H2";"Home Furnishings PL",#N/A,FALSE,"H1H2";"LFL assumptions",#N/A,FALSE,"H1H2";"Sales by division",#N/A,FALSE,"H1H2";"UK Retail PL",#N/A,FALSE,"H1H2"}</definedName>
    <definedName name="AA_1_1" localSheetId="4" hidden="1">{#N/A,#N/A,FALSE,"Projections";#N/A,#N/A,FALSE,"Multiples Valuation";#N/A,#N/A,FALSE,"LBO";#N/A,#N/A,FALSE,"Multiples_Sensitivity";#N/A,#N/A,FALSE,"Summary"}</definedName>
    <definedName name="AA_1_1" localSheetId="11" hidden="1">{#N/A,#N/A,FALSE,"Projections";#N/A,#N/A,FALSE,"Multiples Valuation";#N/A,#N/A,FALSE,"LBO";#N/A,#N/A,FALSE,"Multiples_Sensitivity";#N/A,#N/A,FALSE,"Summary"}</definedName>
    <definedName name="AA_1_1" hidden="1">{#N/A,#N/A,FALSE,"Projections";#N/A,#N/A,FALSE,"Multiples Valuation";#N/A,#N/A,FALSE,"LBO";#N/A,#N/A,FALSE,"Multiples_Sensitivity";#N/A,#N/A,FALSE,"Summary"}</definedName>
    <definedName name="AA_1_1_2" localSheetId="4" hidden="1">{#N/A,#N/A,FALSE,"Projections";#N/A,#N/A,FALSE,"Multiples Valuation";#N/A,#N/A,FALSE,"LBO";#N/A,#N/A,FALSE,"Multiples_Sensitivity";#N/A,#N/A,FALSE,"Summary"}</definedName>
    <definedName name="AA_1_1_2" localSheetId="11" hidden="1">{#N/A,#N/A,FALSE,"Projections";#N/A,#N/A,FALSE,"Multiples Valuation";#N/A,#N/A,FALSE,"LBO";#N/A,#N/A,FALSE,"Multiples_Sensitivity";#N/A,#N/A,FALSE,"Summary"}</definedName>
    <definedName name="AA_1_1_2" hidden="1">{#N/A,#N/A,FALSE,"Projections";#N/A,#N/A,FALSE,"Multiples Valuation";#N/A,#N/A,FALSE,"LBO";#N/A,#N/A,FALSE,"Multiples_Sensitivity";#N/A,#N/A,FALSE,"Summary"}</definedName>
    <definedName name="AA_1_3" localSheetId="4" hidden="1">{#N/A,#N/A,FALSE,"Projections";#N/A,#N/A,FALSE,"Multiples Valuation";#N/A,#N/A,FALSE,"LBO";#N/A,#N/A,FALSE,"Multiples_Sensitivity";#N/A,#N/A,FALSE,"Summary"}</definedName>
    <definedName name="AA_1_3" localSheetId="11" hidden="1">{#N/A,#N/A,FALSE,"Projections";#N/A,#N/A,FALSE,"Multiples Valuation";#N/A,#N/A,FALSE,"LBO";#N/A,#N/A,FALSE,"Multiples_Sensitivity";#N/A,#N/A,FALSE,"Summary"}</definedName>
    <definedName name="AA_1_3" hidden="1">{#N/A,#N/A,FALSE,"Projections";#N/A,#N/A,FALSE,"Multiples Valuation";#N/A,#N/A,FALSE,"LBO";#N/A,#N/A,FALSE,"Multiples_Sensitivity";#N/A,#N/A,FALSE,"Summary"}</definedName>
    <definedName name="aa_2" localSheetId="4">{2}</definedName>
    <definedName name="aa_2" localSheetId="11">{2}</definedName>
    <definedName name="aa_2">{2}</definedName>
    <definedName name="AA_2_2" localSheetId="4" hidden="1">{#N/A,#N/A,FALSE,"Projections";#N/A,#N/A,FALSE,"Multiples Valuation";#N/A,#N/A,FALSE,"LBO";#N/A,#N/A,FALSE,"Multiples_Sensitivity";#N/A,#N/A,FALSE,"Summary"}</definedName>
    <definedName name="AA_2_2" localSheetId="11" hidden="1">{#N/A,#N/A,FALSE,"Projections";#N/A,#N/A,FALSE,"Multiples Valuation";#N/A,#N/A,FALSE,"LBO";#N/A,#N/A,FALSE,"Multiples_Sensitivity";#N/A,#N/A,FALSE,"Summary"}</definedName>
    <definedName name="AA_2_2" hidden="1">{#N/A,#N/A,FALSE,"Projections";#N/A,#N/A,FALSE,"Multiples Valuation";#N/A,#N/A,FALSE,"LBO";#N/A,#N/A,FALSE,"Multiples_Sensitivity";#N/A,#N/A,FALSE,"Summary"}</definedName>
    <definedName name="AA_3" localSheetId="4" hidden="1">{#N/A,#N/A,FALSE,"Projections";#N/A,#N/A,FALSE,"Multiples Valuation";#N/A,#N/A,FALSE,"LBO";#N/A,#N/A,FALSE,"Multiples_Sensitivity";#N/A,#N/A,FALSE,"Summary"}</definedName>
    <definedName name="AA_3" localSheetId="11" hidden="1">{#N/A,#N/A,FALSE,"Projections";#N/A,#N/A,FALSE,"Multiples Valuation";#N/A,#N/A,FALSE,"LBO";#N/A,#N/A,FALSE,"Multiples_Sensitivity";#N/A,#N/A,FALSE,"Summary"}</definedName>
    <definedName name="AA_3" hidden="1">{#N/A,#N/A,FALSE,"Projections";#N/A,#N/A,FALSE,"Multiples Valuation";#N/A,#N/A,FALSE,"LBO";#N/A,#N/A,FALSE,"Multiples_Sensitivity";#N/A,#N/A,FALSE,"Summary"}</definedName>
    <definedName name="AA_3_2" localSheetId="4" hidden="1">{#N/A,#N/A,FALSE,"Projections";#N/A,#N/A,FALSE,"Multiples Valuation";#N/A,#N/A,FALSE,"LBO";#N/A,#N/A,FALSE,"Multiples_Sensitivity";#N/A,#N/A,FALSE,"Summary"}</definedName>
    <definedName name="AA_3_2" localSheetId="11" hidden="1">{#N/A,#N/A,FALSE,"Projections";#N/A,#N/A,FALSE,"Multiples Valuation";#N/A,#N/A,FALSE,"LBO";#N/A,#N/A,FALSE,"Multiples_Sensitivity";#N/A,#N/A,FALSE,"Summary"}</definedName>
    <definedName name="AA_3_2" hidden="1">{#N/A,#N/A,FALSE,"Projections";#N/A,#N/A,FALSE,"Multiples Valuation";#N/A,#N/A,FALSE,"LBO";#N/A,#N/A,FALSE,"Multiples_Sensitivity";#N/A,#N/A,FALSE,"Summary"}</definedName>
    <definedName name="AA_5" localSheetId="4" hidden="1">{#N/A,#N/A,FALSE,"Projections";#N/A,#N/A,FALSE,"Multiples Valuation";#N/A,#N/A,FALSE,"LBO";#N/A,#N/A,FALSE,"Multiples_Sensitivity";#N/A,#N/A,FALSE,"Summary"}</definedName>
    <definedName name="AA_5" localSheetId="11" hidden="1">{#N/A,#N/A,FALSE,"Projections";#N/A,#N/A,FALSE,"Multiples Valuation";#N/A,#N/A,FALSE,"LBO";#N/A,#N/A,FALSE,"Multiples_Sensitivity";#N/A,#N/A,FALSE,"Summary"}</definedName>
    <definedName name="AA_5" hidden="1">{#N/A,#N/A,FALSE,"Projections";#N/A,#N/A,FALSE,"Multiples Valuation";#N/A,#N/A,FALSE,"LBO";#N/A,#N/A,FALSE,"Multiples_Sensitivity";#N/A,#N/A,FALSE,"Summary"}</definedName>
    <definedName name="aaa" localSheetId="19" hidden="1">{"CSheet",#N/A,FALSE,"C";"SmCap",#N/A,FALSE,"VAL1";"GulfCoast",#N/A,FALSE,"VAL1";"nav",#N/A,FALSE,"NAV";"Summary",#N/A,FALSE,"NAV"}</definedName>
    <definedName name="aaa" localSheetId="4" hidden="1">{"CSheet",#N/A,FALSE,"C";"SmCap",#N/A,FALSE,"VAL1";"GulfCoast",#N/A,FALSE,"VAL1";"nav",#N/A,FALSE,"NAV";"Summary",#N/A,FALSE,"NAV"}</definedName>
    <definedName name="aaa" localSheetId="15" hidden="1">{"CSheet",#N/A,FALSE,"C";"SmCap",#N/A,FALSE,"VAL1";"GulfCoast",#N/A,FALSE,"VAL1";"nav",#N/A,FALSE,"NAV";"Summary",#N/A,FALSE,"NAV"}</definedName>
    <definedName name="aaa" localSheetId="11" hidden="1">{"CSheet",#N/A,FALSE,"C";"SmCap",#N/A,FALSE,"VAL1";"GulfCoast",#N/A,FALSE,"VAL1";"nav",#N/A,FALSE,"NAV";"Summary",#N/A,FALSE,"NAV"}</definedName>
    <definedName name="aaa" hidden="1">{"CSheet",#N/A,FALSE,"C";"SmCap",#N/A,FALSE,"VAL1";"GulfCoast",#N/A,FALSE,"VAL1";"nav",#N/A,FALSE,"NAV";"Summary",#N/A,FALSE,"NAV"}</definedName>
    <definedName name="aaa_1" localSheetId="4" hidden="1">{#N/A,#N/A,FALSE,"Pharm";#N/A,#N/A,FALSE,"WWCM"}</definedName>
    <definedName name="aaa_1" localSheetId="11" hidden="1">{#N/A,#N/A,FALSE,"Pharm";#N/A,#N/A,FALSE,"WWCM"}</definedName>
    <definedName name="aaa_1" hidden="1">{#N/A,#N/A,FALSE,"Pharm";#N/A,#N/A,FALSE,"WWCM"}</definedName>
    <definedName name="AAA_1_1" localSheetId="4" hidden="1">{"Actual",#N/A,FALSE,"Actual"}</definedName>
    <definedName name="AAA_1_1" localSheetId="11" hidden="1">{"Actual",#N/A,FALSE,"Actual"}</definedName>
    <definedName name="AAA_1_1" hidden="1">{"Actual",#N/A,FALSE,"Actual"}</definedName>
    <definedName name="AAA_1_1_2" localSheetId="4" hidden="1">{"Actual",#N/A,FALSE,"Actual"}</definedName>
    <definedName name="AAA_1_1_2" localSheetId="11" hidden="1">{"Actual",#N/A,FALSE,"Actual"}</definedName>
    <definedName name="AAA_1_1_2" hidden="1">{"Actual",#N/A,FALSE,"Actual"}</definedName>
    <definedName name="AAA_1_3" localSheetId="4" hidden="1">{"Actual",#N/A,FALSE,"Actual"}</definedName>
    <definedName name="AAA_1_3" localSheetId="11" hidden="1">{"Actual",#N/A,FALSE,"Actual"}</definedName>
    <definedName name="AAA_1_3" hidden="1">{"Actual",#N/A,FALSE,"Actual"}</definedName>
    <definedName name="AAA_2" localSheetId="4" hidden="1">{"Actual",#N/A,FALSE,"Actual"}</definedName>
    <definedName name="AAA_2" localSheetId="11" hidden="1">{"Actual",#N/A,FALSE,"Actual"}</definedName>
    <definedName name="AAA_2" hidden="1">{"Actual",#N/A,FALSE,"Actual"}</definedName>
    <definedName name="AAA_2_2" localSheetId="4" hidden="1">{"Actual",#N/A,FALSE,"Actual"}</definedName>
    <definedName name="AAA_2_2" localSheetId="11" hidden="1">{"Actual",#N/A,FALSE,"Actual"}</definedName>
    <definedName name="AAA_2_2" hidden="1">{"Actual",#N/A,FALSE,"Actual"}</definedName>
    <definedName name="AAA_3" localSheetId="4" hidden="1">{"Actual",#N/A,FALSE,"Actual"}</definedName>
    <definedName name="AAA_3" localSheetId="11" hidden="1">{"Actual",#N/A,FALSE,"Actual"}</definedName>
    <definedName name="AAA_3" hidden="1">{"Actual",#N/A,FALSE,"Actual"}</definedName>
    <definedName name="AAA_3_2" localSheetId="4" hidden="1">{"Actual",#N/A,FALSE,"Actual"}</definedName>
    <definedName name="AAA_3_2" localSheetId="11" hidden="1">{"Actual",#N/A,FALSE,"Actual"}</definedName>
    <definedName name="AAA_3_2" hidden="1">{"Actual",#N/A,FALSE,"Actual"}</definedName>
    <definedName name="AAA_5" localSheetId="4" hidden="1">{"Actual",#N/A,FALSE,"Actual"}</definedName>
    <definedName name="AAA_5" localSheetId="11" hidden="1">{"Actual",#N/A,FALSE,"Actual"}</definedName>
    <definedName name="AAA_5" hidden="1">{"Actual",#N/A,FALSE,"Actual"}</definedName>
    <definedName name="AAA_DOCTOPS" hidden="1">"AAA_SET"</definedName>
    <definedName name="AAA_dtemplate" hidden="1">"OFF"</definedName>
    <definedName name="AAA_duser" hidden="1">"OFF"</definedName>
    <definedName name="AAA_Options" hidden="1">"NYN"</definedName>
    <definedName name="AAA_u999998" hidden="1">"nlfoote@970721231427"</definedName>
    <definedName name="AAA_u999999" hidden="1">"nlfoote@970721231348"</definedName>
    <definedName name="aaa0" localSheetId="11" hidden="1">{#N/A,#N/A,FALSE,"Aging Summary";#N/A,#N/A,FALSE,"Ratio Analysis";#N/A,#N/A,FALSE,"Test 120 Day Accts";#N/A,#N/A,FALSE,"Tickmarks"}</definedName>
    <definedName name="aaa0" hidden="1">{#N/A,#N/A,FALSE,"Aging Summary";#N/A,#N/A,FALSE,"Ratio Analysis";#N/A,#N/A,FALSE,"Test 120 Day Accts";#N/A,#N/A,FALSE,"Tickmarks"}</definedName>
    <definedName name="aaa0_1" localSheetId="11" hidden="1">{#N/A,#N/A,FALSE,"Aging Summary";#N/A,#N/A,FALSE,"Ratio Analysis";#N/A,#N/A,FALSE,"Test 120 Day Accts";#N/A,#N/A,FALSE,"Tickmarks"}</definedName>
    <definedName name="aaa0_1" hidden="1">{#N/A,#N/A,FALSE,"Aging Summary";#N/A,#N/A,FALSE,"Ratio Analysis";#N/A,#N/A,FALSE,"Test 120 Day Accts";#N/A,#N/A,FALSE,"Tickmarks"}</definedName>
    <definedName name="aaa0_2" localSheetId="11" hidden="1">{#N/A,#N/A,FALSE,"Aging Summary";#N/A,#N/A,FALSE,"Ratio Analysis";#N/A,#N/A,FALSE,"Test 120 Day Accts";#N/A,#N/A,FALSE,"Tickmarks"}</definedName>
    <definedName name="aaa0_2" hidden="1">{#N/A,#N/A,FALSE,"Aging Summary";#N/A,#N/A,FALSE,"Ratio Analysis";#N/A,#N/A,FALSE,"Test 120 Day Accts";#N/A,#N/A,FALSE,"Tickmarks"}</definedName>
    <definedName name="aaa0_3" localSheetId="11" hidden="1">{#N/A,#N/A,FALSE,"Aging Summary";#N/A,#N/A,FALSE,"Ratio Analysis";#N/A,#N/A,FALSE,"Test 120 Day Accts";#N/A,#N/A,FALSE,"Tickmarks"}</definedName>
    <definedName name="aaa0_3" hidden="1">{#N/A,#N/A,FALSE,"Aging Summary";#N/A,#N/A,FALSE,"Ratio Analysis";#N/A,#N/A,FALSE,"Test 120 Day Accts";#N/A,#N/A,FALSE,"Tickmarks"}</definedName>
    <definedName name="aaa0_4" localSheetId="11" hidden="1">{#N/A,#N/A,FALSE,"Aging Summary";#N/A,#N/A,FALSE,"Ratio Analysis";#N/A,#N/A,FALSE,"Test 120 Day Accts";#N/A,#N/A,FALSE,"Tickmarks"}</definedName>
    <definedName name="aaa0_4" hidden="1">{#N/A,#N/A,FALSE,"Aging Summary";#N/A,#N/A,FALSE,"Ratio Analysis";#N/A,#N/A,FALSE,"Test 120 Day Accts";#N/A,#N/A,FALSE,"Tickmarks"}</definedName>
    <definedName name="aaa0_5" localSheetId="11" hidden="1">{#N/A,#N/A,FALSE,"Aging Summary";#N/A,#N/A,FALSE,"Ratio Analysis";#N/A,#N/A,FALSE,"Test 120 Day Accts";#N/A,#N/A,FALSE,"Tickmarks"}</definedName>
    <definedName name="aaa0_5" hidden="1">{#N/A,#N/A,FALSE,"Aging Summary";#N/A,#N/A,FALSE,"Ratio Analysis";#N/A,#N/A,FALSE,"Test 120 Day Accts";#N/A,#N/A,FALSE,"Tickmarks"}</definedName>
    <definedName name="aaa2123aa" localSheetId="11" hidden="1">{#N/A,#N/A,FALSE,"MONTHDET";#N/A,#N/A,FALSE,"ACTUAL"}</definedName>
    <definedName name="aaa2123aa" hidden="1">{#N/A,#N/A,FALSE,"MONTHDET";#N/A,#N/A,FALSE,"ACTUAL"}</definedName>
    <definedName name="aaaa" localSheetId="19">#REF!</definedName>
    <definedName name="aaaa">#REF!</definedName>
    <definedName name="aaaa_1" localSheetId="4" hidden="1">{#N/A,#N/A,FALSE,"REPORT"}</definedName>
    <definedName name="aaaa_1" localSheetId="11" hidden="1">{#N/A,#N/A,FALSE,"REPORT"}</definedName>
    <definedName name="aaaa_1" hidden="1">{#N/A,#N/A,FALSE,"REPORT"}</definedName>
    <definedName name="aaaa_1_1" localSheetId="4" hidden="1">{#N/A,#N/A,FALSE,"Projections";#N/A,#N/A,FALSE,"Multiples Valuation";#N/A,#N/A,FALSE,"LBO";#N/A,#N/A,FALSE,"Multiples_Sensitivity";#N/A,#N/A,FALSE,"Summary"}</definedName>
    <definedName name="aaaa_1_1" localSheetId="11" hidden="1">{#N/A,#N/A,FALSE,"Projections";#N/A,#N/A,FALSE,"Multiples Valuation";#N/A,#N/A,FALSE,"LBO";#N/A,#N/A,FALSE,"Multiples_Sensitivity";#N/A,#N/A,FALSE,"Summary"}</definedName>
    <definedName name="aaaa_1_1" hidden="1">{#N/A,#N/A,FALSE,"Projections";#N/A,#N/A,FALSE,"Multiples Valuation";#N/A,#N/A,FALSE,"LBO";#N/A,#N/A,FALSE,"Multiples_Sensitivity";#N/A,#N/A,FALSE,"Summary"}</definedName>
    <definedName name="aaaa_1_1_2" localSheetId="4" hidden="1">{#N/A,#N/A,FALSE,"Projections";#N/A,#N/A,FALSE,"Multiples Valuation";#N/A,#N/A,FALSE,"LBO";#N/A,#N/A,FALSE,"Multiples_Sensitivity";#N/A,#N/A,FALSE,"Summary"}</definedName>
    <definedName name="aaaa_1_1_2" localSheetId="11" hidden="1">{#N/A,#N/A,FALSE,"Projections";#N/A,#N/A,FALSE,"Multiples Valuation";#N/A,#N/A,FALSE,"LBO";#N/A,#N/A,FALSE,"Multiples_Sensitivity";#N/A,#N/A,FALSE,"Summary"}</definedName>
    <definedName name="aaaa_1_1_2" hidden="1">{#N/A,#N/A,FALSE,"Projections";#N/A,#N/A,FALSE,"Multiples Valuation";#N/A,#N/A,FALSE,"LBO";#N/A,#N/A,FALSE,"Multiples_Sensitivity";#N/A,#N/A,FALSE,"Summary"}</definedName>
    <definedName name="aaaa_1_3" localSheetId="4" hidden="1">{#N/A,#N/A,FALSE,"Projections";#N/A,#N/A,FALSE,"Multiples Valuation";#N/A,#N/A,FALSE,"LBO";#N/A,#N/A,FALSE,"Multiples_Sensitivity";#N/A,#N/A,FALSE,"Summary"}</definedName>
    <definedName name="aaaa_1_3" localSheetId="11" hidden="1">{#N/A,#N/A,FALSE,"Projections";#N/A,#N/A,FALSE,"Multiples Valuation";#N/A,#N/A,FALSE,"LBO";#N/A,#N/A,FALSE,"Multiples_Sensitivity";#N/A,#N/A,FALSE,"Summary"}</definedName>
    <definedName name="aaaa_1_3" hidden="1">{#N/A,#N/A,FALSE,"Projections";#N/A,#N/A,FALSE,"Multiples Valuation";#N/A,#N/A,FALSE,"LBO";#N/A,#N/A,FALSE,"Multiples_Sensitivity";#N/A,#N/A,FALSE,"Summary"}</definedName>
    <definedName name="aaaa_2" localSheetId="4" hidden="1">{#N/A,#N/A,FALSE,"Projections";#N/A,#N/A,FALSE,"Multiples Valuation";#N/A,#N/A,FALSE,"LBO";#N/A,#N/A,FALSE,"Multiples_Sensitivity";#N/A,#N/A,FALSE,"Summary"}</definedName>
    <definedName name="aaaa_2" localSheetId="11" hidden="1">{#N/A,#N/A,FALSE,"Projections";#N/A,#N/A,FALSE,"Multiples Valuation";#N/A,#N/A,FALSE,"LBO";#N/A,#N/A,FALSE,"Multiples_Sensitivity";#N/A,#N/A,FALSE,"Summary"}</definedName>
    <definedName name="aaaa_2" hidden="1">{#N/A,#N/A,FALSE,"Projections";#N/A,#N/A,FALSE,"Multiples Valuation";#N/A,#N/A,FALSE,"LBO";#N/A,#N/A,FALSE,"Multiples_Sensitivity";#N/A,#N/A,FALSE,"Summary"}</definedName>
    <definedName name="aaaa_2_2" localSheetId="4" hidden="1">{#N/A,#N/A,FALSE,"Projections";#N/A,#N/A,FALSE,"Multiples Valuation";#N/A,#N/A,FALSE,"LBO";#N/A,#N/A,FALSE,"Multiples_Sensitivity";#N/A,#N/A,FALSE,"Summary"}</definedName>
    <definedName name="aaaa_2_2" localSheetId="11" hidden="1">{#N/A,#N/A,FALSE,"Projections";#N/A,#N/A,FALSE,"Multiples Valuation";#N/A,#N/A,FALSE,"LBO";#N/A,#N/A,FALSE,"Multiples_Sensitivity";#N/A,#N/A,FALSE,"Summary"}</definedName>
    <definedName name="aaaa_2_2" hidden="1">{#N/A,#N/A,FALSE,"Projections";#N/A,#N/A,FALSE,"Multiples Valuation";#N/A,#N/A,FALSE,"LBO";#N/A,#N/A,FALSE,"Multiples_Sensitivity";#N/A,#N/A,FALSE,"Summary"}</definedName>
    <definedName name="aaaa_3" localSheetId="4" hidden="1">{#N/A,#N/A,FALSE,"Projections";#N/A,#N/A,FALSE,"Multiples Valuation";#N/A,#N/A,FALSE,"LBO";#N/A,#N/A,FALSE,"Multiples_Sensitivity";#N/A,#N/A,FALSE,"Summary"}</definedName>
    <definedName name="aaaa_3" localSheetId="11" hidden="1">{#N/A,#N/A,FALSE,"Projections";#N/A,#N/A,FALSE,"Multiples Valuation";#N/A,#N/A,FALSE,"LBO";#N/A,#N/A,FALSE,"Multiples_Sensitivity";#N/A,#N/A,FALSE,"Summary"}</definedName>
    <definedName name="aaaa_3" hidden="1">{#N/A,#N/A,FALSE,"Projections";#N/A,#N/A,FALSE,"Multiples Valuation";#N/A,#N/A,FALSE,"LBO";#N/A,#N/A,FALSE,"Multiples_Sensitivity";#N/A,#N/A,FALSE,"Summary"}</definedName>
    <definedName name="aaaa_3_2" localSheetId="4" hidden="1">{#N/A,#N/A,FALSE,"Projections";#N/A,#N/A,FALSE,"Multiples Valuation";#N/A,#N/A,FALSE,"LBO";#N/A,#N/A,FALSE,"Multiples_Sensitivity";#N/A,#N/A,FALSE,"Summary"}</definedName>
    <definedName name="aaaa_3_2" localSheetId="11" hidden="1">{#N/A,#N/A,FALSE,"Projections";#N/A,#N/A,FALSE,"Multiples Valuation";#N/A,#N/A,FALSE,"LBO";#N/A,#N/A,FALSE,"Multiples_Sensitivity";#N/A,#N/A,FALSE,"Summary"}</definedName>
    <definedName name="aaaa_3_2" hidden="1">{#N/A,#N/A,FALSE,"Projections";#N/A,#N/A,FALSE,"Multiples Valuation";#N/A,#N/A,FALSE,"LBO";#N/A,#N/A,FALSE,"Multiples_Sensitivity";#N/A,#N/A,FALSE,"Summary"}</definedName>
    <definedName name="aaaa_5" localSheetId="4" hidden="1">{#N/A,#N/A,FALSE,"Projections";#N/A,#N/A,FALSE,"Multiples Valuation";#N/A,#N/A,FALSE,"LBO";#N/A,#N/A,FALSE,"Multiples_Sensitivity";#N/A,#N/A,FALSE,"Summary"}</definedName>
    <definedName name="aaaa_5" localSheetId="11" hidden="1">{#N/A,#N/A,FALSE,"Projections";#N/A,#N/A,FALSE,"Multiples Valuation";#N/A,#N/A,FALSE,"LBO";#N/A,#N/A,FALSE,"Multiples_Sensitivity";#N/A,#N/A,FALSE,"Summary"}</definedName>
    <definedName name="aaaa_5" hidden="1">{#N/A,#N/A,FALSE,"Projections";#N/A,#N/A,FALSE,"Multiples Valuation";#N/A,#N/A,FALSE,"LBO";#N/A,#N/A,FALSE,"Multiples_Sensitivity";#N/A,#N/A,FALSE,"Summary"}</definedName>
    <definedName name="aaaaa" localSheetId="19">#REF!</definedName>
    <definedName name="aaaaa">#REF!</definedName>
    <definedName name="aaaaa_1" localSheetId="4" hidden="1">{#N/A,#N/A,FALSE,"REPORT"}</definedName>
    <definedName name="aaaaa_1" localSheetId="11" hidden="1">{#N/A,#N/A,FALSE,"REPORT"}</definedName>
    <definedName name="aaaaa_1" hidden="1">{#N/A,#N/A,FALSE,"REPORT"}</definedName>
    <definedName name="aaaaaa" localSheetId="4" hidden="1">{#N/A,#N/A,FALSE,"REPORT"}</definedName>
    <definedName name="aaaaaa" localSheetId="11" hidden="1">{#N/A,#N/A,FALSE,"REPORT"}</definedName>
    <definedName name="aaaaaa" hidden="1">{#N/A,#N/A,FALSE,"REPORT"}</definedName>
    <definedName name="aaaaaa_1" localSheetId="4" hidden="1">{#N/A,#N/A,FALSE,"REPORT"}</definedName>
    <definedName name="aaaaaa_1" localSheetId="11" hidden="1">{#N/A,#N/A,FALSE,"REPORT"}</definedName>
    <definedName name="aaaaaa_1" hidden="1">{#N/A,#N/A,FALSE,"REPORT"}</definedName>
    <definedName name="aaaaaaa" localSheetId="4" hidden="1">{#N/A,#N/A,FALSE,"REPORT"}</definedName>
    <definedName name="aaaaaaa" localSheetId="11" hidden="1">{#N/A,#N/A,FALSE,"REPORT"}</definedName>
    <definedName name="aaaaaaa" hidden="1">{#N/A,#N/A,FALSE,"REPORT"}</definedName>
    <definedName name="aaaaaaa_1" localSheetId="4" hidden="1">{#N/A,#N/A,FALSE,"REPORT"}</definedName>
    <definedName name="aaaaaaa_1" localSheetId="11" hidden="1">{#N/A,#N/A,FALSE,"REPORT"}</definedName>
    <definedName name="aaaaaaa_1" hidden="1">{#N/A,#N/A,FALSE,"REPORT"}</definedName>
    <definedName name="aaaaaaaa" localSheetId="11" hidden="1">{#N/A,#N/A,FALSE,"c_finanz";#N/A,#N/A,FALSE,"c_eco";#N/A,#N/A,FALSE,"investimenti";#N/A,#N/A,FALSE,"tir"}</definedName>
    <definedName name="aaaaaaaa" hidden="1">{#N/A,#N/A,FALSE,"c_finanz";#N/A,#N/A,FALSE,"c_eco";#N/A,#N/A,FALSE,"investimenti";#N/A,#N/A,FALSE,"tir"}</definedName>
    <definedName name="aaaaaaaaa" localSheetId="11" hidden="1">{#N/A,#N/A,FALSE,"Sheet1"}</definedName>
    <definedName name="aaaaaaaaa" hidden="1">{#N/A,#N/A,FALSE,"Sheet1"}</definedName>
    <definedName name="aaaaaaaaaa" localSheetId="11" hidden="1">{#N/A,#N/A,FALSE,"OUT  AREC"}</definedName>
    <definedName name="aaaaaaaaaa" hidden="1">{#N/A,#N/A,FALSE,"OUT  AREC"}</definedName>
    <definedName name="aaaaaaaaaaa" localSheetId="4" hidden="1">{#N/A,#N/A,FALSE,"REPORT"}</definedName>
    <definedName name="aaaaaaaaaaa" localSheetId="11" hidden="1">{#N/A,#N/A,FALSE,"REPORT"}</definedName>
    <definedName name="aaaaaaaaaaa" hidden="1">{#N/A,#N/A,FALSE,"REPORT"}</definedName>
    <definedName name="aaaaaaaaaaa_1" localSheetId="4" hidden="1">{#N/A,#N/A,FALSE,"REPORT"}</definedName>
    <definedName name="aaaaaaaaaaa_1" localSheetId="11" hidden="1">{#N/A,#N/A,FALSE,"REPORT"}</definedName>
    <definedName name="aaaaaaaaaaa_1" hidden="1">{#N/A,#N/A,FALSE,"REPORT"}</definedName>
    <definedName name="aaaaaaaaaaaa" localSheetId="11" hidden="1">{"Page1",#N/A,FALSE,"CompCo";"Page2",#N/A,FALSE,"CompCo"}</definedName>
    <definedName name="aaaaaaaaaaaa" hidden="1">{"Page1",#N/A,FALSE,"CompCo";"Page2",#N/A,FALSE,"CompCo"}</definedName>
    <definedName name="aaaaaaaaaaaaa" localSheetId="2" hidden="1">{"'Standalone List Price Trends'!$A$1:$X$56"}</definedName>
    <definedName name="aaaaaaaaaaaaa" localSheetId="19" hidden="1">{"'Standalone List Price Trends'!$A$1:$X$56"}</definedName>
    <definedName name="aaaaaaaaaaaaa" localSheetId="4" hidden="1">{"'Standalone List Price Trends'!$A$1:$X$56"}</definedName>
    <definedName name="aaaaaaaaaaaaa" localSheetId="15" hidden="1">{"'Standalone List Price Trends'!$A$1:$X$56"}</definedName>
    <definedName name="aaaaaaaaaaaaa" localSheetId="11" hidden="1">{"'Standalone List Price Trends'!$A$1:$X$56"}</definedName>
    <definedName name="aaaaaaaaaaaaa" hidden="1">{"'Standalone List Price Trends'!$A$1:$X$56"}</definedName>
    <definedName name="aaaaaaaaaaaaaaa">#REF!</definedName>
    <definedName name="aaaaaaaaaaaaaaa_1" localSheetId="4" hidden="1">{#N/A,#N/A,FALSE,"Pharm";#N/A,#N/A,FALSE,"WWCM"}</definedName>
    <definedName name="aaaaaaaaaaaaaaa_1" localSheetId="11" hidden="1">{#N/A,#N/A,FALSE,"Pharm";#N/A,#N/A,FALSE,"WWCM"}</definedName>
    <definedName name="aaaaaaaaaaaaaaa_1" hidden="1">{#N/A,#N/A,FALSE,"Pharm";#N/A,#N/A,FALSE,"WWCM"}</definedName>
    <definedName name="aaaaaaaaaaaaaaaa">#REF!</definedName>
    <definedName name="aaaaaaaaaaaaaaaaaa" localSheetId="4" hidden="1">{#N/A,#N/A,FALSE,"Calc";#N/A,#N/A,FALSE,"Sensitivity";#N/A,#N/A,FALSE,"LT Earn.Dil.";#N/A,#N/A,FALSE,"Dil. AVP"}</definedName>
    <definedName name="aaaaaaaaaaaaaaaaaa" localSheetId="11" hidden="1">{#N/A,#N/A,FALSE,"Calc";#N/A,#N/A,FALSE,"Sensitivity";#N/A,#N/A,FALSE,"LT Earn.Dil.";#N/A,#N/A,FALSE,"Dil. AVP"}</definedName>
    <definedName name="aaaaaaaaaaaaaaaaaa" hidden="1">{#N/A,#N/A,FALSE,"Calc";#N/A,#N/A,FALSE,"Sensitivity";#N/A,#N/A,FALSE,"LT Earn.Dil.";#N/A,#N/A,FALSE,"Dil. AVP"}</definedName>
    <definedName name="aaaaaaaaaaaaaaaaaa_1" localSheetId="4" hidden="1">{#N/A,#N/A,FALSE,"Calc";#N/A,#N/A,FALSE,"Sensitivity";#N/A,#N/A,FALSE,"LT Earn.Dil.";#N/A,#N/A,FALSE,"Dil. AVP"}</definedName>
    <definedName name="aaaaaaaaaaaaaaaaaa_1" localSheetId="11" hidden="1">{#N/A,#N/A,FALSE,"Calc";#N/A,#N/A,FALSE,"Sensitivity";#N/A,#N/A,FALSE,"LT Earn.Dil.";#N/A,#N/A,FALSE,"Dil. AVP"}</definedName>
    <definedName name="aaaaaaaaaaaaaaaaaa_1" hidden="1">{#N/A,#N/A,FALSE,"Calc";#N/A,#N/A,FALSE,"Sensitivity";#N/A,#N/A,FALSE,"LT Earn.Dil.";#N/A,#N/A,FALSE,"Dil. AVP"}</definedName>
    <definedName name="aaaaaaaaaaaaaaaaaaa" localSheetId="11" hidden="1">{#N/A,#N/A,TRUE,"Cover";#N/A,#N/A,TRUE,"Sum";#N/A,#N/A,TRUE,"SubsRev";#N/A,#N/A,TRUE,"CapEx";#N/A,#N/A,TRUE,"OpEx";#N/A,#N/A,TRUE,"SUs";#N/A,#N/A,TRUE,"OrgChart";#N/A,#N/A,TRUE,"Staff";#N/A,#N/A,TRUE,"P&amp;L";#N/A,#N/A,TRUE,"Cash";#N/A,#N/A,TRUE,"BS";#N/A,#N/A,TRUE,"Valuation";#N/A,#N/A,TRUE,"CapEx-Assumptions";#N/A,#N/A,TRUE,"OpEx-Assumptions"}</definedName>
    <definedName name="aaaaaaaaaaaaaaaaaaa" hidden="1">{#N/A,#N/A,TRUE,"Cover";#N/A,#N/A,TRUE,"Sum";#N/A,#N/A,TRUE,"SubsRev";#N/A,#N/A,TRUE,"CapEx";#N/A,#N/A,TRUE,"OpEx";#N/A,#N/A,TRUE,"SUs";#N/A,#N/A,TRUE,"OrgChart";#N/A,#N/A,TRUE,"Staff";#N/A,#N/A,TRUE,"P&amp;L";#N/A,#N/A,TRUE,"Cash";#N/A,#N/A,TRUE,"BS";#N/A,#N/A,TRUE,"Valuation";#N/A,#N/A,TRUE,"CapEx-Assumptions";#N/A,#N/A,TRUE,"OpEx-Assumptions"}</definedName>
    <definedName name="aaaaaaaaaaaaaaaaaaaaaaaaaa" localSheetId="4" hidden="1">{#N/A,#N/A,FALSE,"TB"}</definedName>
    <definedName name="aaaaaaaaaaaaaaaaaaaaaaaaaa" localSheetId="11" hidden="1">{#N/A,#N/A,FALSE,"TB"}</definedName>
    <definedName name="aaaaaaaaaaaaaaaaaaaaaaaaaa" hidden="1">{#N/A,#N/A,FALSE,"TB"}</definedName>
    <definedName name="aaaaaaaaaaaaaaaaaaaaaaaaaaa">#REF!</definedName>
    <definedName name="AAAAAAAS" localSheetId="11" hidden="1">{#N/A,#N/A,FALSE,"UNIT";#N/A,#N/A,FALSE,"UNIT";#N/A,#N/A,FALSE,"계정"}</definedName>
    <definedName name="AAAAAAAS" hidden="1">{#N/A,#N/A,FALSE,"UNIT";#N/A,#N/A,FALSE,"UNIT";#N/A,#N/A,FALSE,"계정"}</definedName>
    <definedName name="AAAAAAAS_1" localSheetId="11" hidden="1">{#N/A,#N/A,FALSE,"UNIT";#N/A,#N/A,FALSE,"UNIT";#N/A,#N/A,FALSE,"계정"}</definedName>
    <definedName name="AAAAAAAS_1" hidden="1">{#N/A,#N/A,FALSE,"UNIT";#N/A,#N/A,FALSE,"UNIT";#N/A,#N/A,FALSE,"계정"}</definedName>
    <definedName name="aaaaab" localSheetId="4" hidden="1">{#N/A,#N/A,FALSE,"Model";#N/A,#N/A,FALSE,"Division"}</definedName>
    <definedName name="aaaaab" localSheetId="11" hidden="1">{#N/A,#N/A,FALSE,"Model";#N/A,#N/A,FALSE,"Division"}</definedName>
    <definedName name="aaaaab" hidden="1">{#N/A,#N/A,FALSE,"Model";#N/A,#N/A,FALSE,"Division"}</definedName>
    <definedName name="aaaaadc" localSheetId="11" hidden="1">{0,0,0,0}</definedName>
    <definedName name="aaaaadc" hidden="1">{0,0,0,0}</definedName>
    <definedName name="aaaaaqa" localSheetId="11" hidden="1">{#N/A,#N/A,FALSE,"MONTHDET";#N/A,#N/A,FALSE,"ACTUAL"}</definedName>
    <definedName name="aaaaaqa" hidden="1">{#N/A,#N/A,FALSE,"MONTHDET";#N/A,#N/A,FALSE,"ACTUAL"}</definedName>
    <definedName name="aaaasdddd" localSheetId="11" hidden="1">{#N/A,#N/A,FALSE,"Hoja10";#N/A,#N/A,FALSE,"Hoja9";#N/A,#N/A,FALSE,"Hoja8";#N/A,#N/A,FALSE,"Hoja7";#N/A,#N/A,FALSE,"Hoja6";#N/A,#N/A,FALSE,"Hoja5";#N/A,#N/A,FALSE,"Hoja4";#N/A,#N/A,FALSE,"Hoja2";#N/A,#N/A,FALSE,"Hoja3";#N/A,#N/A,FALSE,"HOJA1";#N/A,#N/A,FALSE,"CashFlow";#N/A,#N/A,FALSE,"FinStmts"}</definedName>
    <definedName name="aaaasdddd" hidden="1">{#N/A,#N/A,FALSE,"Hoja10";#N/A,#N/A,FALSE,"Hoja9";#N/A,#N/A,FALSE,"Hoja8";#N/A,#N/A,FALSE,"Hoja7";#N/A,#N/A,FALSE,"Hoja6";#N/A,#N/A,FALSE,"Hoja5";#N/A,#N/A,FALSE,"Hoja4";#N/A,#N/A,FALSE,"Hoja2";#N/A,#N/A,FALSE,"Hoja3";#N/A,#N/A,FALSE,"HOJA1";#N/A,#N/A,FALSE,"CashFlow";#N/A,#N/A,FALSE,"FinStmts"}</definedName>
    <definedName name="aaaasdddd_1" localSheetId="11" hidden="1">{#N/A,#N/A,FALSE,"Hoja10";#N/A,#N/A,FALSE,"Hoja9";#N/A,#N/A,FALSE,"Hoja8";#N/A,#N/A,FALSE,"Hoja7";#N/A,#N/A,FALSE,"Hoja6";#N/A,#N/A,FALSE,"Hoja5";#N/A,#N/A,FALSE,"Hoja4";#N/A,#N/A,FALSE,"Hoja2";#N/A,#N/A,FALSE,"Hoja3";#N/A,#N/A,FALSE,"HOJA1";#N/A,#N/A,FALSE,"CashFlow";#N/A,#N/A,FALSE,"FinStmts"}</definedName>
    <definedName name="aaaasdddd_1" hidden="1">{#N/A,#N/A,FALSE,"Hoja10";#N/A,#N/A,FALSE,"Hoja9";#N/A,#N/A,FALSE,"Hoja8";#N/A,#N/A,FALSE,"Hoja7";#N/A,#N/A,FALSE,"Hoja6";#N/A,#N/A,FALSE,"Hoja5";#N/A,#N/A,FALSE,"Hoja4";#N/A,#N/A,FALSE,"Hoja2";#N/A,#N/A,FALSE,"Hoja3";#N/A,#N/A,FALSE,"HOJA1";#N/A,#N/A,FALSE,"CashFlow";#N/A,#N/A,FALSE,"FinStmts"}</definedName>
    <definedName name="aaad" localSheetId="4" hidden="1">{"'Actual'!$A$1:$F$25"}</definedName>
    <definedName name="aaad" localSheetId="11" hidden="1">{"'Actual'!$A$1:$F$25"}</definedName>
    <definedName name="aaad" hidden="1">{"'Actual'!$A$1:$F$25"}</definedName>
    <definedName name="aaag" localSheetId="4" hidden="1">{#N/A,#N/A,TRUE,"financial";#N/A,#N/A,TRUE,"plants"}</definedName>
    <definedName name="aaag" localSheetId="11" hidden="1">{#N/A,#N/A,TRUE,"financial";#N/A,#N/A,TRUE,"plants"}</definedName>
    <definedName name="aaag" hidden="1">{#N/A,#N/A,TRUE,"financial";#N/A,#N/A,TRUE,"plants"}</definedName>
    <definedName name="aaag_1" localSheetId="4" hidden="1">{#N/A,#N/A,TRUE,"financial";#N/A,#N/A,TRUE,"plants"}</definedName>
    <definedName name="aaag_1" localSheetId="11" hidden="1">{#N/A,#N/A,TRUE,"financial";#N/A,#N/A,TRUE,"plants"}</definedName>
    <definedName name="aaag_1" hidden="1">{#N/A,#N/A,TRUE,"financial";#N/A,#N/A,TRUE,"plants"}</definedName>
    <definedName name="aaag2" localSheetId="4" hidden="1">{#N/A,#N/A,TRUE,"financial";#N/A,#N/A,TRUE,"plants"}</definedName>
    <definedName name="aaag2" localSheetId="11" hidden="1">{#N/A,#N/A,TRUE,"financial";#N/A,#N/A,TRUE,"plants"}</definedName>
    <definedName name="aaag2" hidden="1">{#N/A,#N/A,TRUE,"financial";#N/A,#N/A,TRUE,"plants"}</definedName>
    <definedName name="aaag2_1" localSheetId="4" hidden="1">{#N/A,#N/A,TRUE,"financial";#N/A,#N/A,TRUE,"plants"}</definedName>
    <definedName name="aaag2_1" localSheetId="11" hidden="1">{#N/A,#N/A,TRUE,"financial";#N/A,#N/A,TRUE,"plants"}</definedName>
    <definedName name="aaag2_1" hidden="1">{#N/A,#N/A,TRUE,"financial";#N/A,#N/A,TRUE,"plants"}</definedName>
    <definedName name="aaasb" localSheetId="4" hidden="1">{#N/A,#N/A,FALSE,"Pharm";#N/A,#N/A,FALSE,"WWCM"}</definedName>
    <definedName name="aaasb" localSheetId="11" hidden="1">{#N/A,#N/A,FALSE,"Pharm";#N/A,#N/A,FALSE,"WWCM"}</definedName>
    <definedName name="aaasb" hidden="1">{#N/A,#N/A,FALSE,"Pharm";#N/A,#N/A,FALSE,"WWCM"}</definedName>
    <definedName name="aaasb_1" localSheetId="4" hidden="1">{#N/A,#N/A,FALSE,"Pharm";#N/A,#N/A,FALSE,"WWCM"}</definedName>
    <definedName name="aaasb_1" localSheetId="11" hidden="1">{#N/A,#N/A,FALSE,"Pharm";#N/A,#N/A,FALSE,"WWCM"}</definedName>
    <definedName name="aaasb_1" hidden="1">{#N/A,#N/A,FALSE,"Pharm";#N/A,#N/A,FALSE,"WWCM"}</definedName>
    <definedName name="aaavccv" localSheetId="19">#REF!</definedName>
    <definedName name="aaavccv">#REF!</definedName>
    <definedName name="aab" localSheetId="4" hidden="1">{#N/A,#N/A,FALSE,"Pharm";#N/A,#N/A,FALSE,"WWCM"}</definedName>
    <definedName name="aab" localSheetId="11" hidden="1">{#N/A,#N/A,FALSE,"Pharm";#N/A,#N/A,FALSE,"WWCM"}</definedName>
    <definedName name="aab" hidden="1">{#N/A,#N/A,FALSE,"Pharm";#N/A,#N/A,FALSE,"WWCM"}</definedName>
    <definedName name="aab_1" localSheetId="4" hidden="1">{#N/A,#N/A,FALSE,"Pharm";#N/A,#N/A,FALSE,"WWCM"}</definedName>
    <definedName name="aab_1" localSheetId="11" hidden="1">{#N/A,#N/A,FALSE,"Pharm";#N/A,#N/A,FALSE,"WWCM"}</definedName>
    <definedName name="aab_1"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 localSheetId="11" hidden="1">{#N/A,#N/A,FALSE,"MONTHDET";#N/A,#N/A,FALSE,"ACTUAL"}</definedName>
    <definedName name="aac" hidden="1">{#N/A,#N/A,FALSE,"MONTHDET";#N/A,#N/A,FALSE,"ACTUAL"}</definedName>
    <definedName name="aada" hidden="1">#REF!</definedName>
    <definedName name="aaddd" localSheetId="4" hidden="1">{#N/A,#N/A,FALSE,"REPORT"}</definedName>
    <definedName name="aaddd" localSheetId="11" hidden="1">{#N/A,#N/A,FALSE,"REPORT"}</definedName>
    <definedName name="aaddd" hidden="1">{#N/A,#N/A,FALSE,"REPORT"}</definedName>
    <definedName name="aaddd_1" localSheetId="4" hidden="1">{#N/A,#N/A,FALSE,"REPORT"}</definedName>
    <definedName name="aaddd_1" localSheetId="11" hidden="1">{#N/A,#N/A,FALSE,"REPORT"}</definedName>
    <definedName name="aaddd_1" hidden="1">{#N/A,#N/A,FALSE,"REPORT"}</definedName>
    <definedName name="aagasdgasdgasdg" localSheetId="11" hidden="1">{#N/A,#N/A,FALSE,"Valuation";#N/A,#N/A,FALSE,"Inputs";#N/A,#N/A,FALSE,"Financial Statements";#N/A,#N/A,FALSE,"MLP Impact";#N/A,#N/A,FALSE,"Revenues"}</definedName>
    <definedName name="aagasdgasdgasdg" hidden="1">{#N/A,#N/A,FALSE,"Valuation";#N/A,#N/A,FALSE,"Inputs";#N/A,#N/A,FALSE,"Financial Statements";#N/A,#N/A,FALSE,"MLP Impact";#N/A,#N/A,FALSE,"Revenues"}</definedName>
    <definedName name="aagfasgf" localSheetId="4">{"Client Name or Project Name"}</definedName>
    <definedName name="aagfasgf" localSheetId="11">{"Client Name or Project Name"}</definedName>
    <definedName name="aagfasgf">{"Client Name or Project Name"}</definedName>
    <definedName name="aaisdfuyasd" localSheetId="19">{0;0;0;0;1;#N/A;0.25;0.25;0.8;0.25;2;FALSE;FALSE;FALSE;FALSE;FALSE;#N/A;1;#N/A;1;1;"";"&amp;L&amp;""Arial,Italic""&amp;8&amp;F Page &amp;P of &amp;N &amp;D &amp;T "}</definedName>
    <definedName name="aaisdfuyasd" localSheetId="4">{0;0;0;0;1;#N/A;0.25;0.25;0.8;0.25;2;FALSE;FALSE;FALSE;FALSE;FALSE;#N/A;1;#N/A;1;1;"";"&amp;L&amp;""Arial,Italic""&amp;8&amp;F Page &amp;P of &amp;N &amp;D &amp;T "}</definedName>
    <definedName name="aaisdfuyasd" localSheetId="15">{0;0;0;0;1;#N/A;0.25;0.25;0.8;0.25;2;FALSE;FALSE;FALSE;FALSE;FALSE;#N/A;1;#N/A;1;1;"";"&amp;L&amp;""Arial,Italic""&amp;8&amp;F Page &amp;P of &amp;N &amp;D &amp;T "}</definedName>
    <definedName name="aaisdfuyasd" localSheetId="11">{0;0;0;0;1;#N/A;0.25;0.25;0.8;0.25;2;FALSE;FALSE;FALSE;FALSE;FALSE;#N/A;1;#N/A;1;1;"";"&amp;L&amp;""Arial,Italic""&amp;8&amp;F Page &amp;P of &amp;N &amp;D &amp;T "}</definedName>
    <definedName name="aaisdfuyasd">{0;0;0;0;1;#N/A;0.25;0.25;0.8;0.25;2;FALSE;FALSE;FALSE;FALSE;FALSE;#N/A;1;#N/A;1;1;"";"&amp;L&amp;""Arial,Italic""&amp;8&amp;F Page &amp;P of &amp;N &amp;D &amp;T "}</definedName>
    <definedName name="AAS">#REF!</definedName>
    <definedName name="aas_1" localSheetId="4" hidden="1">{#N/A,#N/A,FALSE,"1";#N/A,#N/A,FALSE,"2";#N/A,#N/A,FALSE,"16 - 17";#N/A,#N/A,FALSE,"18 - 19";#N/A,#N/A,FALSE,"26";#N/A,#N/A,FALSE,"27";#N/A,#N/A,FALSE,"28"}</definedName>
    <definedName name="aas_1" localSheetId="11" hidden="1">{#N/A,#N/A,FALSE,"1";#N/A,#N/A,FALSE,"2";#N/A,#N/A,FALSE,"16 - 17";#N/A,#N/A,FALSE,"18 - 19";#N/A,#N/A,FALSE,"26";#N/A,#N/A,FALSE,"27";#N/A,#N/A,FALSE,"28"}</definedName>
    <definedName name="aas_1" hidden="1">{#N/A,#N/A,FALSE,"1";#N/A,#N/A,FALSE,"2";#N/A,#N/A,FALSE,"16 - 17";#N/A,#N/A,FALSE,"18 - 19";#N/A,#N/A,FALSE,"26";#N/A,#N/A,FALSE,"27";#N/A,#N/A,FALSE,"28"}</definedName>
    <definedName name="AASADFDFL" localSheetId="4">{"Client Name or Project Name"}</definedName>
    <definedName name="AASADFDFL" localSheetId="11">{"Client Name or Project Name"}</definedName>
    <definedName name="AASADFDFL">{"Client Name or Project Name"}</definedName>
    <definedName name="aasdf" localSheetId="19">{0;0;0;0;1;#N/A;0.25;0.25;0.25;0.25;2;FALSE;FALSE;FALSE;FALSE;FALSE;#N/A;1;#N/A;1;1;"";""}</definedName>
    <definedName name="aasdf" localSheetId="4">{0;0;0;0;1;#N/A;0.25;0.25;0.25;0.25;2;FALSE;FALSE;FALSE;FALSE;FALSE;#N/A;1;#N/A;1;1;"";""}</definedName>
    <definedName name="aasdf" localSheetId="15">{0;0;0;0;1;#N/A;0.25;0.25;0.25;0.25;2;FALSE;FALSE;FALSE;FALSE;FALSE;#N/A;1;#N/A;1;1;"";""}</definedName>
    <definedName name="aasdf" localSheetId="11">{0;0;0;0;1;#N/A;0.25;0.25;0.25;0.25;2;FALSE;FALSE;FALSE;FALSE;FALSE;#N/A;1;#N/A;1;1;"";""}</definedName>
    <definedName name="aasdf">{0;0;0;0;1;#N/A;0.25;0.25;0.25;0.25;2;FALSE;FALSE;FALSE;FALSE;FALSE;#N/A;1;#N/A;1;1;"";""}</definedName>
    <definedName name="aasdfa" localSheetId="4" hidden="1">{"rtn",#N/A,FALSE,"RTN";"tables",#N/A,FALSE,"RTN";"cf",#N/A,FALSE,"CF";"stats",#N/A,FALSE,"Stats";"prop",#N/A,FALSE,"Prop"}</definedName>
    <definedName name="aasdfa" localSheetId="11" hidden="1">{"rtn",#N/A,FALSE,"RTN";"tables",#N/A,FALSE,"RTN";"cf",#N/A,FALSE,"CF";"stats",#N/A,FALSE,"Stats";"prop",#N/A,FALSE,"Prop"}</definedName>
    <definedName name="aasdfa" hidden="1">{"rtn",#N/A,FALSE,"RTN";"tables",#N/A,FALSE,"RTN";"cf",#N/A,FALSE,"CF";"stats",#N/A,FALSE,"Stats";"prop",#N/A,FALSE,"Prop"}</definedName>
    <definedName name="aasfafaf" localSheetId="11" hidden="1">{#N/A,#N/A,FALSE,"Layout Aktiva";#N/A,#N/A,FALSE,"Layout Passiva";#N/A,#N/A,FALSE,"Layout GuV";#N/A,#N/A,FALSE,"Layout Cash Flow";#N/A,#N/A,FALSE,"Mittelherkunft";#N/A,#N/A,FALSE,"Mittelverwendung";#N/A,#N/A,FALSE,"Finanzbedarsrechnung"}</definedName>
    <definedName name="aasfafaf" hidden="1">{#N/A,#N/A,FALSE,"Layout Aktiva";#N/A,#N/A,FALSE,"Layout Passiva";#N/A,#N/A,FALSE,"Layout GuV";#N/A,#N/A,FALSE,"Layout Cash Flow";#N/A,#N/A,FALSE,"Mittelherkunft";#N/A,#N/A,FALSE,"Mittelverwendung";#N/A,#N/A,FALSE,"Finanzbedarsrechnung"}</definedName>
    <definedName name="aassas" localSheetId="15" hidden="1">{"PR1","pr1",TRUE,"Sch PR-1"}</definedName>
    <definedName name="aassas" localSheetId="11" hidden="1">{"PR1","pr1",TRUE,"Sch PR-1"}</definedName>
    <definedName name="aassas" hidden="1">{"PR1","pr1",TRUE,"Sch PR-1"}</definedName>
    <definedName name="aayhahahahfjsjjsjsjjsj" localSheetId="4">{"Client Name or Project Name"}</definedName>
    <definedName name="aayhahahahfjsjjsjsjjsj" localSheetId="11">{"Client Name or Project Name"}</definedName>
    <definedName name="aayhahahahfjsjjsjsjjsj">{"Client Name or Project Name"}</definedName>
    <definedName name="ab" localSheetId="4" hidden="1">{#N/A,#N/A,TRUE,"Pro Forma";#N/A,#N/A,TRUE,"PF_Bal";#N/A,#N/A,TRUE,"PF_INC";#N/A,#N/A,TRUE,"CBE";#N/A,#N/A,TRUE,"SWK"}</definedName>
    <definedName name="ab" localSheetId="15" hidden="1">{#N/A,#N/A,TRUE,"Pro Forma";#N/A,#N/A,TRUE,"PF_Bal";#N/A,#N/A,TRUE,"PF_INC";#N/A,#N/A,TRUE,"CBE";#N/A,#N/A,TRUE,"SWK"}</definedName>
    <definedName name="ab" localSheetId="11" hidden="1">{#N/A,#N/A,TRUE,"Pro Forma";#N/A,#N/A,TRUE,"PF_Bal";#N/A,#N/A,TRUE,"PF_INC";#N/A,#N/A,TRUE,"CBE";#N/A,#N/A,TRUE,"SWK"}</definedName>
    <definedName name="ab" hidden="1">{#N/A,#N/A,TRUE,"Pro Forma";#N/A,#N/A,TRUE,"PF_Bal";#N/A,#N/A,TRUE,"PF_INC";#N/A,#N/A,TRUE,"CBE";#N/A,#N/A,TRUE,"SWK"}</definedName>
    <definedName name="ab_1" localSheetId="4" hidden="1">{#N/A,#N/A,TRUE,"Pro Forma";#N/A,#N/A,TRUE,"PF_Bal";#N/A,#N/A,TRUE,"PF_INC";#N/A,#N/A,TRUE,"CBE";#N/A,#N/A,TRUE,"SWK"}</definedName>
    <definedName name="ab_1" localSheetId="11" hidden="1">{#N/A,#N/A,TRUE,"Pro Forma";#N/A,#N/A,TRUE,"PF_Bal";#N/A,#N/A,TRUE,"PF_INC";#N/A,#N/A,TRUE,"CBE";#N/A,#N/A,TRUE,"SWK"}</definedName>
    <definedName name="ab_1" hidden="1">{#N/A,#N/A,TRUE,"Pro Forma";#N/A,#N/A,TRUE,"PF_Bal";#N/A,#N/A,TRUE,"PF_INC";#N/A,#N/A,TRUE,"CBE";#N/A,#N/A,TRUE,"SWK"}</definedName>
    <definedName name="aba" localSheetId="4" hidden="1">{#N/A,#N/A,TRUE,"Pro Forma";#N/A,#N/A,TRUE,"PF_Bal";#N/A,#N/A,TRUE,"PF_INC";#N/A,#N/A,TRUE,"CBE";#N/A,#N/A,TRUE,"SWK"}</definedName>
    <definedName name="aba" localSheetId="11" hidden="1">{#N/A,#N/A,TRUE,"Pro Forma";#N/A,#N/A,TRUE,"PF_Bal";#N/A,#N/A,TRUE,"PF_INC";#N/A,#N/A,TRUE,"CBE";#N/A,#N/A,TRUE,"SWK"}</definedName>
    <definedName name="aba" hidden="1">{#N/A,#N/A,TRUE,"Pro Forma";#N/A,#N/A,TRUE,"PF_Bal";#N/A,#N/A,TRUE,"PF_INC";#N/A,#N/A,TRUE,"CBE";#N/A,#N/A,TRUE,"SWK"}</definedName>
    <definedName name="aba_1" localSheetId="4" hidden="1">{#N/A,#N/A,TRUE,"Pro Forma";#N/A,#N/A,TRUE,"PF_Bal";#N/A,#N/A,TRUE,"PF_INC";#N/A,#N/A,TRUE,"CBE";#N/A,#N/A,TRUE,"SWK"}</definedName>
    <definedName name="aba_1" localSheetId="11" hidden="1">{#N/A,#N/A,TRUE,"Pro Forma";#N/A,#N/A,TRUE,"PF_Bal";#N/A,#N/A,TRUE,"PF_INC";#N/A,#N/A,TRUE,"CBE";#N/A,#N/A,TRUE,"SWK"}</definedName>
    <definedName name="aba_1" hidden="1">{#N/A,#N/A,TRUE,"Pro Forma";#N/A,#N/A,TRUE,"PF_Bal";#N/A,#N/A,TRUE,"PF_INC";#N/A,#N/A,TRUE,"CBE";#N/A,#N/A,TRUE,"SWK"}</definedName>
    <definedName name="ababab" localSheetId="4">{"Client Name or Project Name"}</definedName>
    <definedName name="ababab" localSheetId="11">{"Client Name or Project Name"}</definedName>
    <definedName name="ababab">{"Client Name or Project Name"}</definedName>
    <definedName name="abc" localSheetId="19" hidden="1">{"bs",#N/A,FALSE,"SCF"}</definedName>
    <definedName name="abc" localSheetId="4" hidden="1">{"bs",#N/A,FALSE,"SCF"}</definedName>
    <definedName name="abc" localSheetId="15" hidden="1">{"bs",#N/A,FALSE,"SCF"}</definedName>
    <definedName name="abc" localSheetId="11" hidden="1">{"bs",#N/A,FALSE,"SCF"}</definedName>
    <definedName name="abc" hidden="1">{"bs",#N/A,FALSE,"SCF"}</definedName>
    <definedName name="abc_1" localSheetId="4" hidden="1">{#N/A,#N/A,FALSE,"REPORT"}</definedName>
    <definedName name="abc_1" localSheetId="11" hidden="1">{#N/A,#N/A,FALSE,"REPORT"}</definedName>
    <definedName name="abc_1" hidden="1">{#N/A,#N/A,FALSE,"REPORT"}</definedName>
    <definedName name="abc_1_1" localSheetId="4" hidden="1">{#N/A,#N/A,TRUE,"constb"}</definedName>
    <definedName name="abc_1_1" localSheetId="11" hidden="1">{#N/A,#N/A,TRUE,"constb"}</definedName>
    <definedName name="abc_1_1" hidden="1">{#N/A,#N/A,TRUE,"constb"}</definedName>
    <definedName name="abc_1_1_2" localSheetId="4" hidden="1">{#N/A,#N/A,TRUE,"constb"}</definedName>
    <definedName name="abc_1_1_2" localSheetId="11" hidden="1">{#N/A,#N/A,TRUE,"constb"}</definedName>
    <definedName name="abc_1_1_2" hidden="1">{#N/A,#N/A,TRUE,"constb"}</definedName>
    <definedName name="abc_1_3" localSheetId="4" hidden="1">{#N/A,#N/A,TRUE,"constb"}</definedName>
    <definedName name="abc_1_3" localSheetId="11" hidden="1">{#N/A,#N/A,TRUE,"constb"}</definedName>
    <definedName name="abc_1_3" hidden="1">{#N/A,#N/A,TRUE,"constb"}</definedName>
    <definedName name="abc_2" localSheetId="4" hidden="1">{#N/A,#N/A,TRUE,"constb"}</definedName>
    <definedName name="abc_2" localSheetId="11" hidden="1">{#N/A,#N/A,TRUE,"constb"}</definedName>
    <definedName name="abc_2" hidden="1">{#N/A,#N/A,TRUE,"constb"}</definedName>
    <definedName name="abc_2_2" localSheetId="4" hidden="1">{#N/A,#N/A,TRUE,"constb"}</definedName>
    <definedName name="abc_2_2" localSheetId="11" hidden="1">{#N/A,#N/A,TRUE,"constb"}</definedName>
    <definedName name="abc_2_2" hidden="1">{#N/A,#N/A,TRUE,"constb"}</definedName>
    <definedName name="abc_3" localSheetId="4" hidden="1">{#N/A,#N/A,TRUE,"constb"}</definedName>
    <definedName name="abc_3" localSheetId="11" hidden="1">{#N/A,#N/A,TRUE,"constb"}</definedName>
    <definedName name="abc_3" hidden="1">{#N/A,#N/A,TRUE,"constb"}</definedName>
    <definedName name="abc_3_2" localSheetId="4" hidden="1">{#N/A,#N/A,TRUE,"constb"}</definedName>
    <definedName name="abc_3_2" localSheetId="11" hidden="1">{#N/A,#N/A,TRUE,"constb"}</definedName>
    <definedName name="abc_3_2" hidden="1">{#N/A,#N/A,TRUE,"constb"}</definedName>
    <definedName name="abc_5" localSheetId="4" hidden="1">{#N/A,#N/A,TRUE,"constb"}</definedName>
    <definedName name="abc_5" localSheetId="11" hidden="1">{#N/A,#N/A,TRUE,"constb"}</definedName>
    <definedName name="abc_5" hidden="1">{#N/A,#N/A,TRUE,"constb"}</definedName>
    <definedName name="abcd" localSheetId="4" hidden="1">{#N/A,#N/A,FALSE,"CBE";#N/A,#N/A,FALSE,"SWK"}</definedName>
    <definedName name="abcd" localSheetId="11" hidden="1">{#N/A,#N/A,FALSE,"CBE";#N/A,#N/A,FALSE,"SWK"}</definedName>
    <definedName name="abcd" hidden="1">{#N/A,#N/A,FALSE,"CBE";#N/A,#N/A,FALSE,"SWK"}</definedName>
    <definedName name="abcd_1" localSheetId="4" hidden="1">{#N/A,#N/A,FALSE,"CBE";#N/A,#N/A,FALSE,"SWK"}</definedName>
    <definedName name="abcd_1" localSheetId="11" hidden="1">{#N/A,#N/A,FALSE,"CBE";#N/A,#N/A,FALSE,"SWK"}</definedName>
    <definedName name="abcd_1" hidden="1">{#N/A,#N/A,FALSE,"CBE";#N/A,#N/A,FALSE,"SWK"}</definedName>
    <definedName name="abcde" localSheetId="4" hidden="1">{"comp1",#N/A,FALSE,"COMPS";"footnotes",#N/A,FALSE,"COMPS"}</definedName>
    <definedName name="abcde" localSheetId="11" hidden="1">{"comp1",#N/A,FALSE,"COMPS";"footnotes",#N/A,FALSE,"COMPS"}</definedName>
    <definedName name="abcde" hidden="1">{"comp1",#N/A,FALSE,"COMPS";"footnotes",#N/A,FALSE,"COMPS"}</definedName>
    <definedName name="abcde_1" localSheetId="4" hidden="1">{"comp1",#N/A,FALSE,"COMPS";"footnotes",#N/A,FALSE,"COMPS"}</definedName>
    <definedName name="abcde_1" localSheetId="11" hidden="1">{"comp1",#N/A,FALSE,"COMPS";"footnotes",#N/A,FALSE,"COMPS"}</definedName>
    <definedName name="abcde_1" hidden="1">{"comp1",#N/A,FALSE,"COMPS";"footnotes",#N/A,FALSE,"COMPS"}</definedName>
    <definedName name="abcdef" localSheetId="4" hidden="1">{"up stand alones",#N/A,FALSE,"Acquiror"}</definedName>
    <definedName name="abcdef" localSheetId="15" hidden="1">{"'PXR_6500'!$A$1:$I$124"}</definedName>
    <definedName name="abcdef" localSheetId="11" hidden="1">{"'PXR_6500'!$A$1:$I$124"}</definedName>
    <definedName name="abcdef" hidden="1">{"'PXR_6500'!$A$1:$I$124"}</definedName>
    <definedName name="abcdef_1" localSheetId="4" hidden="1">{"up stand alones",#N/A,FALSE,"Acquiror"}</definedName>
    <definedName name="abcdef_1" localSheetId="11" hidden="1">{"up stand alones",#N/A,FALSE,"Acquiror"}</definedName>
    <definedName name="abcdef_1" hidden="1">{"up stand alones",#N/A,FALSE,"Acquiror"}</definedName>
    <definedName name="abcdefghi" hidden="1">#REF!</definedName>
    <definedName name="abcder" localSheetId="4" hidden="1">{#N/A,#N/A,TRUE,"P&amp;L comparatives - summary_per";#N/A,#N/A,TRUE,"P&amp;L comparatives - detail_per"}</definedName>
    <definedName name="abcder" localSheetId="11" hidden="1">{#N/A,#N/A,TRUE,"P&amp;L comparatives - summary_per";#N/A,#N/A,TRUE,"P&amp;L comparatives - detail_per"}</definedName>
    <definedName name="abcder" hidden="1">{#N/A,#N/A,TRUE,"P&amp;L comparatives - summary_per";#N/A,#N/A,TRUE,"P&amp;L comparatives - detail_per"}</definedName>
    <definedName name="abcder_1" localSheetId="4" hidden="1">{#N/A,#N/A,TRUE,"P&amp;L comparatives - summary_per";#N/A,#N/A,TRUE,"P&amp;L comparatives - detail_per"}</definedName>
    <definedName name="abcder_1" localSheetId="11" hidden="1">{#N/A,#N/A,TRUE,"P&amp;L comparatives - summary_per";#N/A,#N/A,TRUE,"P&amp;L comparatives - detail_per"}</definedName>
    <definedName name="abcder_1" hidden="1">{#N/A,#N/A,TRUE,"P&amp;L comparatives - summary_per";#N/A,#N/A,TRUE,"P&amp;L comparatives - detail_per"}</definedName>
    <definedName name="abcdesg" hidden="1">#REF!</definedName>
    <definedName name="abd" hidden="1">#REF!</definedName>
    <definedName name="AbileneStations">#REF!</definedName>
    <definedName name="ABL_Analysis">#REF!</definedName>
    <definedName name="ABN" localSheetId="15" hidden="1">{"'PXR_6500'!$A$1:$I$124"}</definedName>
    <definedName name="ABN" localSheetId="11" hidden="1">{"'PXR_6500'!$A$1:$I$124"}</definedName>
    <definedName name="ABN" hidden="1">{"'PXR_6500'!$A$1:$I$124"}</definedName>
    <definedName name="ABRACADABRA" hidden="1">#REF!</definedName>
    <definedName name="ABRIL" localSheetId="11" hidden="1">{#N/A,#N/A,FALSE,"30 de Abril 2001 CARVIG"}</definedName>
    <definedName name="ABRIL" hidden="1">{#N/A,#N/A,FALSE,"30 de Abril 2001 CARVIG"}</definedName>
    <definedName name="Abrisa" localSheetId="11" hidden="1">{"FY04_Assets",#N/A,FALSE,"Fin Stmt Budget";"FY04_Liabilities",#N/A,FALSE,"Fin Stmt Budget";"FY04_Inc_Stmt",#N/A,FALSE,"Fin Stmt Budget";"FY04_SOCF",#N/A,FALSE,"Fin Stmt Budget"}</definedName>
    <definedName name="Abrisa" hidden="1">{"FY04_Assets",#N/A,FALSE,"Fin Stmt Budget";"FY04_Liabilities",#N/A,FALSE,"Fin Stmt Budget";"FY04_Inc_Stmt",#N/A,FALSE,"Fin Stmt Budget";"FY04_SOCF",#N/A,FALSE,"Fin Stmt Budget"}</definedName>
    <definedName name="abv" localSheetId="19" hidden="1">{#N/A,#N/A,FALSE,"FS_50";#N/A,#N/A,FALSE,"DSO";#N/A,#N/A,FALSE,"FS-51";#N/A,#N/A,FALSE,"FS_52";#N/A,#N/A,FALSE,"FS_53";#N/A,#N/A,FALSE,"FS-5";#N/A,#N/A,FALSE,"FS-10";#N/A,#N/A,FALSE,"FS-20-21";#N/A,#N/A,FALSE,"FS-30";#N/A,#N/A,FALSE,"FS-31";#N/A,#N/A,FALSE,"R&amp;E-5";#N/A,#N/A,FALSE,"S-11";#N/A,#N/A,FALSE,"S-20";#N/A,#N/A,FALSE,"S-22"}</definedName>
    <definedName name="abv" localSheetId="4" hidden="1">{#N/A,#N/A,FALSE,"FS_50";#N/A,#N/A,FALSE,"DSO";#N/A,#N/A,FALSE,"FS-51";#N/A,#N/A,FALSE,"FS_52";#N/A,#N/A,FALSE,"FS_53";#N/A,#N/A,FALSE,"FS-5";#N/A,#N/A,FALSE,"FS-10";#N/A,#N/A,FALSE,"FS-20-21";#N/A,#N/A,FALSE,"FS-30";#N/A,#N/A,FALSE,"FS-31";#N/A,#N/A,FALSE,"R&amp;E-5";#N/A,#N/A,FALSE,"S-11";#N/A,#N/A,FALSE,"S-20";#N/A,#N/A,FALSE,"S-22"}</definedName>
    <definedName name="abv" localSheetId="15" hidden="1">{#N/A,#N/A,FALSE,"FS_50";#N/A,#N/A,FALSE,"DSO";#N/A,#N/A,FALSE,"FS-51";#N/A,#N/A,FALSE,"FS_52";#N/A,#N/A,FALSE,"FS_53";#N/A,#N/A,FALSE,"FS-5";#N/A,#N/A,FALSE,"FS-10";#N/A,#N/A,FALSE,"FS-20-21";#N/A,#N/A,FALSE,"FS-30";#N/A,#N/A,FALSE,"FS-31";#N/A,#N/A,FALSE,"R&amp;E-5";#N/A,#N/A,FALSE,"S-11";#N/A,#N/A,FALSE,"S-20";#N/A,#N/A,FALSE,"S-22"}</definedName>
    <definedName name="abv" localSheetId="11" hidden="1">{#N/A,#N/A,FALSE,"FS_50";#N/A,#N/A,FALSE,"DSO";#N/A,#N/A,FALSE,"FS-51";#N/A,#N/A,FALSE,"FS_52";#N/A,#N/A,FALSE,"FS_53";#N/A,#N/A,FALSE,"FS-5";#N/A,#N/A,FALSE,"FS-10";#N/A,#N/A,FALSE,"FS-20-21";#N/A,#N/A,FALSE,"FS-30";#N/A,#N/A,FALSE,"FS-31";#N/A,#N/A,FALSE,"R&amp;E-5";#N/A,#N/A,FALSE,"S-11";#N/A,#N/A,FALSE,"S-20";#N/A,#N/A,FALSE,"S-22"}</definedName>
    <definedName name="abv" hidden="1">{#N/A,#N/A,FALSE,"FS_50";#N/A,#N/A,FALSE,"DSO";#N/A,#N/A,FALSE,"FS-51";#N/A,#N/A,FALSE,"FS_52";#N/A,#N/A,FALSE,"FS_53";#N/A,#N/A,FALSE,"FS-5";#N/A,#N/A,FALSE,"FS-10";#N/A,#N/A,FALSE,"FS-20-21";#N/A,#N/A,FALSE,"FS-30";#N/A,#N/A,FALSE,"FS-31";#N/A,#N/A,FALSE,"R&amp;E-5";#N/A,#N/A,FALSE,"S-11";#N/A,#N/A,FALSE,"S-20";#N/A,#N/A,FALSE,"S-22"}</definedName>
    <definedName name="abx" localSheetId="4" hidden="1">{#N/A,#N/A,TRUE,"constb"}</definedName>
    <definedName name="abx" localSheetId="11" hidden="1">{#N/A,#N/A,TRUE,"constb"}</definedName>
    <definedName name="abx" hidden="1">{#N/A,#N/A,TRUE,"constb"}</definedName>
    <definedName name="abx_1" localSheetId="4" hidden="1">{#N/A,#N/A,TRUE,"constb"}</definedName>
    <definedName name="abx_1" localSheetId="11" hidden="1">{#N/A,#N/A,TRUE,"constb"}</definedName>
    <definedName name="abx_1" hidden="1">{#N/A,#N/A,TRUE,"constb"}</definedName>
    <definedName name="abx_1_1" localSheetId="4" hidden="1">{#N/A,#N/A,TRUE,"constb"}</definedName>
    <definedName name="abx_1_1" localSheetId="11" hidden="1">{#N/A,#N/A,TRUE,"constb"}</definedName>
    <definedName name="abx_1_1" hidden="1">{#N/A,#N/A,TRUE,"constb"}</definedName>
    <definedName name="abx_1_1_2" localSheetId="4" hidden="1">{#N/A,#N/A,TRUE,"constb"}</definedName>
    <definedName name="abx_1_1_2" localSheetId="11" hidden="1">{#N/A,#N/A,TRUE,"constb"}</definedName>
    <definedName name="abx_1_1_2" hidden="1">{#N/A,#N/A,TRUE,"constb"}</definedName>
    <definedName name="abx_1_3" localSheetId="4" hidden="1">{#N/A,#N/A,TRUE,"constb"}</definedName>
    <definedName name="abx_1_3" localSheetId="11" hidden="1">{#N/A,#N/A,TRUE,"constb"}</definedName>
    <definedName name="abx_1_3" hidden="1">{#N/A,#N/A,TRUE,"constb"}</definedName>
    <definedName name="abx_2" localSheetId="4" hidden="1">{#N/A,#N/A,TRUE,"constb"}</definedName>
    <definedName name="abx_2" localSheetId="11" hidden="1">{#N/A,#N/A,TRUE,"constb"}</definedName>
    <definedName name="abx_2" hidden="1">{#N/A,#N/A,TRUE,"constb"}</definedName>
    <definedName name="abx_2_2" localSheetId="4" hidden="1">{#N/A,#N/A,TRUE,"constb"}</definedName>
    <definedName name="abx_2_2" localSheetId="11" hidden="1">{#N/A,#N/A,TRUE,"constb"}</definedName>
    <definedName name="abx_2_2" hidden="1">{#N/A,#N/A,TRUE,"constb"}</definedName>
    <definedName name="abx_3" localSheetId="4" hidden="1">{#N/A,#N/A,TRUE,"constb"}</definedName>
    <definedName name="abx_3" localSheetId="11" hidden="1">{#N/A,#N/A,TRUE,"constb"}</definedName>
    <definedName name="abx_3" hidden="1">{#N/A,#N/A,TRUE,"constb"}</definedName>
    <definedName name="abx_3_2" localSheetId="4" hidden="1">{#N/A,#N/A,TRUE,"constb"}</definedName>
    <definedName name="abx_3_2" localSheetId="11" hidden="1">{#N/A,#N/A,TRUE,"constb"}</definedName>
    <definedName name="abx_3_2" hidden="1">{#N/A,#N/A,TRUE,"constb"}</definedName>
    <definedName name="abx_5" localSheetId="4" hidden="1">{#N/A,#N/A,TRUE,"constb"}</definedName>
    <definedName name="abx_5" localSheetId="11" hidden="1">{#N/A,#N/A,TRUE,"constb"}</definedName>
    <definedName name="abx_5" hidden="1">{#N/A,#N/A,TRUE,"constb"}</definedName>
    <definedName name="ac" localSheetId="4" hidden="1">{#N/A,#N/A,TRUE,"Pro Forma";#N/A,#N/A,TRUE,"PF_Bal";#N/A,#N/A,TRUE,"PF_INC";#N/A,#N/A,TRUE,"CBE";#N/A,#N/A,TRUE,"SWK"}</definedName>
    <definedName name="ac" localSheetId="15" hidden="1">{#N/A,#N/A,TRUE,"Pro Forma";#N/A,#N/A,TRUE,"PF_Bal";#N/A,#N/A,TRUE,"PF_INC";#N/A,#N/A,TRUE,"CBE";#N/A,#N/A,TRUE,"SWK"}</definedName>
    <definedName name="ac" localSheetId="11" hidden="1">{#N/A,#N/A,TRUE,"Pro Forma";#N/A,#N/A,TRUE,"PF_Bal";#N/A,#N/A,TRUE,"PF_INC";#N/A,#N/A,TRUE,"CBE";#N/A,#N/A,TRUE,"SWK"}</definedName>
    <definedName name="ac" hidden="1">{#N/A,#N/A,TRUE,"Pro Forma";#N/A,#N/A,TRUE,"PF_Bal";#N/A,#N/A,TRUE,"PF_INC";#N/A,#N/A,TRUE,"CBE";#N/A,#N/A,TRUE,"SWK"}</definedName>
    <definedName name="ac_1" localSheetId="4" hidden="1">{#N/A,#N/A,TRUE,"Pro Forma";#N/A,#N/A,TRUE,"PF_Bal";#N/A,#N/A,TRUE,"PF_INC";#N/A,#N/A,TRUE,"CBE";#N/A,#N/A,TRUE,"SWK"}</definedName>
    <definedName name="ac_1" localSheetId="11" hidden="1">{#N/A,#N/A,TRUE,"Pro Forma";#N/A,#N/A,TRUE,"PF_Bal";#N/A,#N/A,TRUE,"PF_INC";#N/A,#N/A,TRUE,"CBE";#N/A,#N/A,TRUE,"SWK"}</definedName>
    <definedName name="ac_1" hidden="1">{#N/A,#N/A,TRUE,"Pro Forma";#N/A,#N/A,TRUE,"PF_Bal";#N/A,#N/A,TRUE,"PF_INC";#N/A,#N/A,TRUE,"CBE";#N/A,#N/A,TRUE,"SWK"}</definedName>
    <definedName name="aca" localSheetId="4" hidden="1">{#N/A,#N/A,TRUE,"Pro Forma";#N/A,#N/A,TRUE,"PF_Bal";#N/A,#N/A,TRUE,"PF_INC";#N/A,#N/A,TRUE,"CBE";#N/A,#N/A,TRUE,"SWK"}</definedName>
    <definedName name="aca" localSheetId="11" hidden="1">{#N/A,#N/A,TRUE,"Pro Forma";#N/A,#N/A,TRUE,"PF_Bal";#N/A,#N/A,TRUE,"PF_INC";#N/A,#N/A,TRUE,"CBE";#N/A,#N/A,TRUE,"SWK"}</definedName>
    <definedName name="aca" hidden="1">{#N/A,#N/A,TRUE,"Pro Forma";#N/A,#N/A,TRUE,"PF_Bal";#N/A,#N/A,TRUE,"PF_INC";#N/A,#N/A,TRUE,"CBE";#N/A,#N/A,TRUE,"SWK"}</definedName>
    <definedName name="aca_1" localSheetId="4" hidden="1">{#N/A,#N/A,TRUE,"Pro Forma";#N/A,#N/A,TRUE,"PF_Bal";#N/A,#N/A,TRUE,"PF_INC";#N/A,#N/A,TRUE,"CBE";#N/A,#N/A,TRUE,"SWK"}</definedName>
    <definedName name="aca_1" localSheetId="11" hidden="1">{#N/A,#N/A,TRUE,"Pro Forma";#N/A,#N/A,TRUE,"PF_Bal";#N/A,#N/A,TRUE,"PF_INC";#N/A,#N/A,TRUE,"CBE";#N/A,#N/A,TRUE,"SWK"}</definedName>
    <definedName name="aca_1" hidden="1">{#N/A,#N/A,TRUE,"Pro Forma";#N/A,#N/A,TRUE,"PF_Bal";#N/A,#N/A,TRUE,"PF_INC";#N/A,#N/A,TRUE,"CBE";#N/A,#N/A,TRUE,"SWK"}</definedName>
    <definedName name="Acadia" localSheetId="4" hidden="1">{"calspreads",#N/A,FALSE,"Sheet1";"curves",#N/A,FALSE,"Sheet1";"libor",#N/A,FALSE,"Sheet1"}</definedName>
    <definedName name="Acadia" localSheetId="11" hidden="1">{"calspreads",#N/A,FALSE,"Sheet1";"curves",#N/A,FALSE,"Sheet1";"libor",#N/A,FALSE,"Sheet1"}</definedName>
    <definedName name="Acadia" hidden="1">{"calspreads",#N/A,FALSE,"Sheet1";"curves",#N/A,FALSE,"Sheet1";"libor",#N/A,FALSE,"Sheet1"}</definedName>
    <definedName name="Acadia2" localSheetId="4" hidden="1">{"calspreads",#N/A,FALSE,"Sheet1";"curves",#N/A,FALSE,"Sheet1";"libor",#N/A,FALSE,"Sheet1"}</definedName>
    <definedName name="Acadia2" localSheetId="11" hidden="1">{"calspreads",#N/A,FALSE,"Sheet1";"curves",#N/A,FALSE,"Sheet1";"libor",#N/A,FALSE,"Sheet1"}</definedName>
    <definedName name="Acadia2" hidden="1">{"calspreads",#N/A,FALSE,"Sheet1";"curves",#N/A,FALSE,"Sheet1";"libor",#N/A,FALSE,"Sheet1"}</definedName>
    <definedName name="acc" localSheetId="4" hidden="1">{#N/A,#N/A,FALSE,"Calc";#N/A,#N/A,FALSE,"Sensitivity";#N/A,#N/A,FALSE,"LT Earn.Dil.";#N/A,#N/A,FALSE,"Dil. AVP"}</definedName>
    <definedName name="acc" localSheetId="11" hidden="1">{#N/A,#N/A,FALSE,"Calc";#N/A,#N/A,FALSE,"Sensitivity";#N/A,#N/A,FALSE,"LT Earn.Dil.";#N/A,#N/A,FALSE,"Dil. AVP"}</definedName>
    <definedName name="acc" hidden="1">{#N/A,#N/A,FALSE,"Calc";#N/A,#N/A,FALSE,"Sensitivity";#N/A,#N/A,FALSE,"LT Earn.Dil.";#N/A,#N/A,FALSE,"Dil. AVP"}</definedName>
    <definedName name="accc" localSheetId="19" hidden="1">{#N/A,#N/A,FALSE,"FS_50";#N/A,#N/A,FALSE,"DSO";#N/A,#N/A,FALSE,"FS-51";#N/A,#N/A,FALSE,"FS_52";#N/A,#N/A,FALSE,"FS_53";#N/A,#N/A,FALSE,"FS-5";#N/A,#N/A,FALSE,"FS-10";#N/A,#N/A,FALSE,"FS-20-21";#N/A,#N/A,FALSE,"FS-30";#N/A,#N/A,FALSE,"FS-31";#N/A,#N/A,FALSE,"R&amp;E-5";#N/A,#N/A,FALSE,"S-11";#N/A,#N/A,FALSE,"S-20";#N/A,#N/A,FALSE,"S-22"}</definedName>
    <definedName name="accc" localSheetId="4" hidden="1">{#N/A,#N/A,FALSE,"FS_50";#N/A,#N/A,FALSE,"DSO";#N/A,#N/A,FALSE,"FS-51";#N/A,#N/A,FALSE,"FS_52";#N/A,#N/A,FALSE,"FS_53";#N/A,#N/A,FALSE,"FS-5";#N/A,#N/A,FALSE,"FS-10";#N/A,#N/A,FALSE,"FS-20-21";#N/A,#N/A,FALSE,"FS-30";#N/A,#N/A,FALSE,"FS-31";#N/A,#N/A,FALSE,"R&amp;E-5";#N/A,#N/A,FALSE,"S-11";#N/A,#N/A,FALSE,"S-20";#N/A,#N/A,FALSE,"S-22"}</definedName>
    <definedName name="accc" localSheetId="15" hidden="1">{#N/A,#N/A,FALSE,"FS_50";#N/A,#N/A,FALSE,"DSO";#N/A,#N/A,FALSE,"FS-51";#N/A,#N/A,FALSE,"FS_52";#N/A,#N/A,FALSE,"FS_53";#N/A,#N/A,FALSE,"FS-5";#N/A,#N/A,FALSE,"FS-10";#N/A,#N/A,FALSE,"FS-20-21";#N/A,#N/A,FALSE,"FS-30";#N/A,#N/A,FALSE,"FS-31";#N/A,#N/A,FALSE,"R&amp;E-5";#N/A,#N/A,FALSE,"S-11";#N/A,#N/A,FALSE,"S-20";#N/A,#N/A,FALSE,"S-22"}</definedName>
    <definedName name="accc" localSheetId="11" hidden="1">{#N/A,#N/A,FALSE,"FS_50";#N/A,#N/A,FALSE,"DSO";#N/A,#N/A,FALSE,"FS-51";#N/A,#N/A,FALSE,"FS_52";#N/A,#N/A,FALSE,"FS_53";#N/A,#N/A,FALSE,"FS-5";#N/A,#N/A,FALSE,"FS-10";#N/A,#N/A,FALSE,"FS-20-21";#N/A,#N/A,FALSE,"FS-30";#N/A,#N/A,FALSE,"FS-31";#N/A,#N/A,FALSE,"R&amp;E-5";#N/A,#N/A,FALSE,"S-11";#N/A,#N/A,FALSE,"S-20";#N/A,#N/A,FALSE,"S-22"}</definedName>
    <definedName name="accc" hidden="1">{#N/A,#N/A,FALSE,"FS_50";#N/A,#N/A,FALSE,"DSO";#N/A,#N/A,FALSE,"FS-51";#N/A,#N/A,FALSE,"FS_52";#N/A,#N/A,FALSE,"FS_53";#N/A,#N/A,FALSE,"FS-5";#N/A,#N/A,FALSE,"FS-10";#N/A,#N/A,FALSE,"FS-20-21";#N/A,#N/A,FALSE,"FS-30";#N/A,#N/A,FALSE,"FS-31";#N/A,#N/A,FALSE,"R&amp;E-5";#N/A,#N/A,FALSE,"S-11";#N/A,#N/A,FALSE,"S-20";#N/A,#N/A,FALSE,"S-22"}</definedName>
    <definedName name="Accdfsdfsdfsd">#REF!</definedName>
    <definedName name="Access_Button" localSheetId="4">"Customer_Service_Customer_Service__2__List"</definedName>
    <definedName name="Access_Button">"Loan_Front_End_Input_List"</definedName>
    <definedName name="Access_Button1" hidden="1">"dataentry_VISTAREV_List"</definedName>
    <definedName name="AccessDatabase" localSheetId="4">"G:\Accounting\CES\200012\200012 CPN Financial Settlements.mdb"</definedName>
    <definedName name="AccessDatabase">"C:\Due Diligence\Takeover.mdb"</definedName>
    <definedName name="Account">#REF!</definedName>
    <definedName name="ACCOUNT_CHANGE" hidden="1">"ACCOUNT_CHANGE"</definedName>
    <definedName name="ACCOUNTEDPERIODTYPE1">#REF!</definedName>
    <definedName name="ACCOUNTEDPERIODTYPE6">#REF!</definedName>
    <definedName name="Accounting">#REF!</definedName>
    <definedName name="Accounting_Escalation">#REF!</definedName>
    <definedName name="Accountraw">#REF!</definedName>
    <definedName name="Accounts">#REF!</definedName>
    <definedName name="ACCOUNTS_PAY" hidden="1">"ACCOUNTS_PAY"</definedName>
    <definedName name="Accounts_Payable_2">#REF!</definedName>
    <definedName name="Accounts_Payable_F">#REF!</definedName>
    <definedName name="Accounts_Receivables_2">#REF!</definedName>
    <definedName name="Accounts_Receivables_F">#REF!</definedName>
    <definedName name="ACCOUNTSEGMENT1">#REF!</definedName>
    <definedName name="ACCOUNTSEGMENT6">#REF!</definedName>
    <definedName name="accre" localSheetId="11" hidden="1">{#N/A,#N/A,FALSE,"incomeA";#N/A,#N/A,FALSE,"scenariosA";#N/A,#N/A,FALSE,"marginsA";#N/A,#N/A,FALSE,"balanceA";#N/A,#N/A,FALSE,"cashflowA";#N/A,#N/A,FALSE,"ratiosa";#N/A,#N/A,FALSE,"depreciationA"}</definedName>
    <definedName name="accre" hidden="1">{#N/A,#N/A,FALSE,"incomeA";#N/A,#N/A,FALSE,"scenariosA";#N/A,#N/A,FALSE,"marginsA";#N/A,#N/A,FALSE,"balanceA";#N/A,#N/A,FALSE,"cashflowA";#N/A,#N/A,FALSE,"ratiosa";#N/A,#N/A,FALSE,"depreciationA"}</definedName>
    <definedName name="ACCRETE">#REF!</definedName>
    <definedName name="Accretion.Dilution2" localSheetId="19" hidden="1">{"Operating Data",#N/A,TRUE,"Sheet1";"Valuation Matrix",#N/A,TRUE,"Sheet1";"Sales Analysis",#N/A,TRUE,"Sheet1";"Closed Remodelled New",#N/A,TRUE,"Sheet1";"Competitive and FSP",#N/A,TRUE,"Sheet1";"Working Capital and Capex",#N/A,TRUE,"Sheet1";"depreciation",#N/A,TRUE,"Sheet1"}</definedName>
    <definedName name="Accretion.Dilution2" localSheetId="4" hidden="1">{"Operating Data",#N/A,TRUE,"Sheet1";"Valuation Matrix",#N/A,TRUE,"Sheet1";"Sales Analysis",#N/A,TRUE,"Sheet1";"Closed Remodelled New",#N/A,TRUE,"Sheet1";"Competitive and FSP",#N/A,TRUE,"Sheet1";"Working Capital and Capex",#N/A,TRUE,"Sheet1";"depreciation",#N/A,TRUE,"Sheet1"}</definedName>
    <definedName name="Accretion.Dilution2" localSheetId="15" hidden="1">{"Operating Data",#N/A,TRUE,"Sheet1";"Valuation Matrix",#N/A,TRUE,"Sheet1";"Sales Analysis",#N/A,TRUE,"Sheet1";"Closed Remodelled New",#N/A,TRUE,"Sheet1";"Competitive and FSP",#N/A,TRUE,"Sheet1";"Working Capital and Capex",#N/A,TRUE,"Sheet1";"depreciation",#N/A,TRUE,"Sheet1"}</definedName>
    <definedName name="Accretion.Dilution2" localSheetId="11" hidden="1">{"Operating Data",#N/A,TRUE,"Sheet1";"Valuation Matrix",#N/A,TRUE,"Sheet1";"Sales Analysis",#N/A,TRUE,"Sheet1";"Closed Remodelled New",#N/A,TRUE,"Sheet1";"Competitive and FSP",#N/A,TRUE,"Sheet1";"Working Capital and Capex",#N/A,TRUE,"Sheet1";"depreciation",#N/A,TRUE,"Sheet1"}</definedName>
    <definedName name="Accretion.Dilution2" hidden="1">{"Operating Data",#N/A,TRUE,"Sheet1";"Valuation Matrix",#N/A,TRUE,"Sheet1";"Sales Analysis",#N/A,TRUE,"Sheet1";"Closed Remodelled New",#N/A,TRUE,"Sheet1";"Competitive and FSP",#N/A,TRUE,"Sheet1";"Working Capital and Capex",#N/A,TRUE,"Sheet1";"depreciation",#N/A,TRUE,"Sheet1"}</definedName>
    <definedName name="Accrued_Employee_Comp._And_Benefits" localSheetId="19">#REF!</definedName>
    <definedName name="Accrued_Employee_Comp._And_Benefits">#REF!</definedName>
    <definedName name="ACCRUED_EXP" hidden="1">"ACCRUED_EXP"</definedName>
    <definedName name="ACCSFromA5" hidden="1">INDEX(#REF!,,1)</definedName>
    <definedName name="ACCSUM">#REF!</definedName>
    <definedName name="Acct_Anal">#REF!</definedName>
    <definedName name="Acct3" localSheetId="11" hidden="1">{#N/A,#N/A,TRUE,"SUMMARY";#N/A,#N/A,TRUE,"Unsettled Deal IO";#N/A,#N/A,TRUE,"Treasury Options";#N/A,#N/A,TRUE,"CMT Floors";#N/A,#N/A,TRUE,"Pipeline";#N/A,#N/A,TRUE,"MBS Deriv";#N/A,#N/A,TRUE,"Swap";#N/A,#N/A,TRUE,"Portfolio";#N/A,#N/A,TRUE,"Portfolio Transfer";#N/A,#N/A,TRUE,"Non-INMC Subs"}</definedName>
    <definedName name="Acct3" hidden="1">{#N/A,#N/A,TRUE,"SUMMARY";#N/A,#N/A,TRUE,"Unsettled Deal IO";#N/A,#N/A,TRUE,"Treasury Options";#N/A,#N/A,TRUE,"CMT Floors";#N/A,#N/A,TRUE,"Pipeline";#N/A,#N/A,TRUE,"MBS Deriv";#N/A,#N/A,TRUE,"Swap";#N/A,#N/A,TRUE,"Portfolio";#N/A,#N/A,TRUE,"Portfolio Transfer";#N/A,#N/A,TRUE,"Non-INMC Subs"}</definedName>
    <definedName name="AcctClass" localSheetId="19">#REF!</definedName>
    <definedName name="AcctClass">#REF!</definedName>
    <definedName name="acctdata2" localSheetId="19">#REF!</definedName>
    <definedName name="acctdata2">#REF!</definedName>
    <definedName name="Accting0600" localSheetId="11" hidden="1">{#N/A,#N/A,TRUE,"SUMMARY";#N/A,#N/A,TRUE,"Unsettled Deal IO";#N/A,#N/A,TRUE,"Treasury Options";#N/A,#N/A,TRUE,"CMT Floors";#N/A,#N/A,TRUE,"Pipeline";#N/A,#N/A,TRUE,"MBS Deriv";#N/A,#N/A,TRUE,"Swap";#N/A,#N/A,TRUE,"Portfolio";#N/A,#N/A,TRUE,"Portfolio Transfer";#N/A,#N/A,TRUE,"Non-INMC Subs"}</definedName>
    <definedName name="Accting0600" hidden="1">{#N/A,#N/A,TRUE,"SUMMARY";#N/A,#N/A,TRUE,"Unsettled Deal IO";#N/A,#N/A,TRUE,"Treasury Options";#N/A,#N/A,TRUE,"CMT Floors";#N/A,#N/A,TRUE,"Pipeline";#N/A,#N/A,TRUE,"MBS Deriv";#N/A,#N/A,TRUE,"Swap";#N/A,#N/A,TRUE,"Portfolio";#N/A,#N/A,TRUE,"Portfolio Transfer";#N/A,#N/A,TRUE,"Non-INMC Subs"}</definedName>
    <definedName name="Acdfg" localSheetId="4" hidden="1">{#N/A,#N/A,FALSE,"CMN_FE"}</definedName>
    <definedName name="Acdfg" localSheetId="11" hidden="1">{#N/A,#N/A,FALSE,"CMN_FE"}</definedName>
    <definedName name="Acdfg" hidden="1">{#N/A,#N/A,FALSE,"CMN_FE"}</definedName>
    <definedName name="ACHART_82" localSheetId="11" hidden="1">{#VALUE!,#N/A,FALSE,0;#N/A,#N/A,FALSE,0;#N/A,#N/A,FALSE,0;#N/A,#N/A,FALSE,0}</definedName>
    <definedName name="ACHART_82" hidden="1">{#VALUE!,#N/A,FALSE,0;#N/A,#N/A,FALSE,0;#N/A,#N/A,FALSE,0;#N/A,#N/A,FALSE,0}</definedName>
    <definedName name="ACHART_82_1" localSheetId="11" hidden="1">{#VALUE!,#N/A,FALSE,0;#N/A,#N/A,FALSE,0;#N/A,#N/A,FALSE,0;#N/A,#N/A,FALSE,0}</definedName>
    <definedName name="ACHART_82_1" hidden="1">{#VALUE!,#N/A,FALSE,0;#N/A,#N/A,FALSE,0;#N/A,#N/A,FALSE,0;#N/A,#N/A,FALSE,0}</definedName>
    <definedName name="ACHART_82_2" localSheetId="11" hidden="1">{#VALUE!,#N/A,FALSE,0;#N/A,#N/A,FALSE,0;#N/A,#N/A,FALSE,0;#N/A,#N/A,FALSE,0}</definedName>
    <definedName name="ACHART_82_2" hidden="1">{#VALUE!,#N/A,FALSE,0;#N/A,#N/A,FALSE,0;#N/A,#N/A,FALSE,0;#N/A,#N/A,FALSE,0}</definedName>
    <definedName name="ACHART_82_3" localSheetId="11" hidden="1">{#VALUE!,#N/A,FALSE,0;#N/A,#N/A,FALSE,0;#N/A,#N/A,FALSE,0;#N/A,#N/A,FALSE,0}</definedName>
    <definedName name="ACHART_82_3" hidden="1">{#VALUE!,#N/A,FALSE,0;#N/A,#N/A,FALSE,0;#N/A,#N/A,FALSE,0;#N/A,#N/A,FALSE,0}</definedName>
    <definedName name="ACHART_82_4" localSheetId="11" hidden="1">{#VALUE!,#N/A,FALSE,0;#N/A,#N/A,FALSE,0;#N/A,#N/A,FALSE,0;#N/A,#N/A,FALSE,0}</definedName>
    <definedName name="ACHART_82_4" hidden="1">{#VALUE!,#N/A,FALSE,0;#N/A,#N/A,FALSE,0;#N/A,#N/A,FALSE,0;#N/A,#N/A,FALSE,0}</definedName>
    <definedName name="ACHART_82_5" localSheetId="11" hidden="1">{#VALUE!,#N/A,FALSE,0;#N/A,#N/A,FALSE,0;#N/A,#N/A,FALSE,0;#N/A,#N/A,FALSE,0}</definedName>
    <definedName name="ACHART_82_5" hidden="1">{#VALUE!,#N/A,FALSE,0;#N/A,#N/A,FALSE,0;#N/A,#N/A,FALSE,0;#N/A,#N/A,FALSE,0}</definedName>
    <definedName name="Acq" localSheetId="19">#REF!</definedName>
    <definedName name="Acq">#REF!</definedName>
    <definedName name="acq_base_ebitda" localSheetId="19">#REF!</definedName>
    <definedName name="acq_base_ebitda">#REF!</definedName>
    <definedName name="ACQS">#REF!</definedName>
    <definedName name="acquirer_name">#REF!</definedName>
    <definedName name="Acquisition" localSheetId="19">#REF!</definedName>
    <definedName name="Acquisition">#REF!</definedName>
    <definedName name="Acquisition_Statistics">#REF!</definedName>
    <definedName name="acr" localSheetId="11" hidden="1">{#N/A,#N/A,FALSE,"incomeA";#N/A,#N/A,FALSE,"scenariosA";#N/A,#N/A,FALSE,"marginsA";#N/A,#N/A,FALSE,"balanceA";#N/A,#N/A,FALSE,"cashflowA";#N/A,#N/A,FALSE,"ratiosa";#N/A,#N/A,FALSE,"depreciationA"}</definedName>
    <definedName name="acr" hidden="1">{#N/A,#N/A,FALSE,"incomeA";#N/A,#N/A,FALSE,"scenariosA";#N/A,#N/A,FALSE,"marginsA";#N/A,#N/A,FALSE,"balanceA";#N/A,#N/A,FALSE,"cashflowA";#N/A,#N/A,FALSE,"ratiosa";#N/A,#N/A,FALSE,"depreciationA"}</definedName>
    <definedName name="acrre_" localSheetId="11" hidden="1">{#N/A,#N/A,FALSE,"incomeA";#N/A,#N/A,FALSE,"scenariosA";#N/A,#N/A,FALSE,"marginsA";#N/A,#N/A,FALSE,"balanceA";#N/A,#N/A,FALSE,"cashflowA";#N/A,#N/A,FALSE,"ratiosa";#N/A,#N/A,FALSE,"depreciationA"}</definedName>
    <definedName name="acrre_" hidden="1">{#N/A,#N/A,FALSE,"incomeA";#N/A,#N/A,FALSE,"scenariosA";#N/A,#N/A,FALSE,"marginsA";#N/A,#N/A,FALSE,"balanceA";#N/A,#N/A,FALSE,"cashflowA";#N/A,#N/A,FALSE,"ratiosa";#N/A,#N/A,FALSE,"depreciationA"}</definedName>
    <definedName name="ACRS">#REF!</definedName>
    <definedName name="ACT">#REF!</definedName>
    <definedName name="act_1" localSheetId="11" hidden="1">{#N/A,#N/A,FALSE,"Hoja10";#N/A,#N/A,FALSE,"Hoja9";#N/A,#N/A,FALSE,"Hoja8";#N/A,#N/A,FALSE,"Hoja7";#N/A,#N/A,FALSE,"Hoja6";#N/A,#N/A,FALSE,"Hoja5";#N/A,#N/A,FALSE,"Hoja4";#N/A,#N/A,FALSE,"Hoja2";#N/A,#N/A,FALSE,"Hoja3";#N/A,#N/A,FALSE,"HOJA1";#N/A,#N/A,FALSE,"CashFlow";#N/A,#N/A,FALSE,"FinStmts"}</definedName>
    <definedName name="act_1" hidden="1">{#N/A,#N/A,FALSE,"Hoja10";#N/A,#N/A,FALSE,"Hoja9";#N/A,#N/A,FALSE,"Hoja8";#N/A,#N/A,FALSE,"Hoja7";#N/A,#N/A,FALSE,"Hoja6";#N/A,#N/A,FALSE,"Hoja5";#N/A,#N/A,FALSE,"Hoja4";#N/A,#N/A,FALSE,"Hoja2";#N/A,#N/A,FALSE,"Hoja3";#N/A,#N/A,FALSE,"HOJA1";#N/A,#N/A,FALSE,"CashFlow";#N/A,#N/A,FALSE,"FinStmts"}</definedName>
    <definedName name="Act_Date">#REF!:#REF!</definedName>
    <definedName name="Act_Members">#REF!</definedName>
    <definedName name="Act_New_Members">#REF!</definedName>
    <definedName name="ACT7.1">#REF!</definedName>
    <definedName name="activations" localSheetId="4" hidden="1">{"'Hardware Req.'!$A$1:$C$23"}</definedName>
    <definedName name="activations" localSheetId="11" hidden="1">{"'Hardware Req.'!$A$1:$C$23"}</definedName>
    <definedName name="activations" hidden="1">{"'Hardware Req.'!$A$1:$C$23"}</definedName>
    <definedName name="Activity_Dt">OFFSET(#REF!,0,0,,-#REF!)</definedName>
    <definedName name="Activity_Top1">OFFSET(#REF!,0,0,,-#REF!)</definedName>
    <definedName name="Activity_Top2">OFFSET(#REF!,0,0,,-#REF!)</definedName>
    <definedName name="Activity_Top3">OFFSET(#REF!,0,0,,-#REF!)</definedName>
    <definedName name="Activity_Top4">OFFSET(#REF!,0,0,,-#REF!)</definedName>
    <definedName name="Activity_Top5">OFFSET(#REF!,0,0,,-#REF!)</definedName>
    <definedName name="ActivityCodes">#REF!</definedName>
    <definedName name="ActivityLevel">#REF!</definedName>
    <definedName name="ActPR11">#REF!</definedName>
    <definedName name="ActPR20">#REF!</definedName>
    <definedName name="ActPR25">#REF!</definedName>
    <definedName name="Actual">#REF!</definedName>
    <definedName name="Actual_1" localSheetId="4" hidden="1">{#N/A,#N/A,TRUE,"Historicals";#N/A,#N/A,TRUE,"Charts";#N/A,#N/A,TRUE,"Forecasts"}</definedName>
    <definedName name="Actual_1" localSheetId="11" hidden="1">{#N/A,#N/A,TRUE,"Historicals";#N/A,#N/A,TRUE,"Charts";#N/A,#N/A,TRUE,"Forecasts"}</definedName>
    <definedName name="Actual_1" hidden="1">{#N/A,#N/A,TRUE,"Historicals";#N/A,#N/A,TRUE,"Charts";#N/A,#N/A,TRUE,"Forecasts"}</definedName>
    <definedName name="actual_start_year">1995</definedName>
    <definedName name="ActualMarginYOY" localSheetId="11" hidden="1">{#N/A,#N/A,FALSE,"Hoja10";#N/A,#N/A,FALSE,"Hoja9";#N/A,#N/A,FALSE,"Hoja8";#N/A,#N/A,FALSE,"Hoja7";#N/A,#N/A,FALSE,"Hoja6";#N/A,#N/A,FALSE,"Hoja5";#N/A,#N/A,FALSE,"Hoja4";#N/A,#N/A,FALSE,"Hoja2";#N/A,#N/A,FALSE,"Hoja3";#N/A,#N/A,FALSE,"HOJA1";#N/A,#N/A,FALSE,"CashFlow";#N/A,#N/A,FALSE,"FinStmts"}</definedName>
    <definedName name="ActualMarginYOY" hidden="1">{#N/A,#N/A,FALSE,"Hoja10";#N/A,#N/A,FALSE,"Hoja9";#N/A,#N/A,FALSE,"Hoja8";#N/A,#N/A,FALSE,"Hoja7";#N/A,#N/A,FALSE,"Hoja6";#N/A,#N/A,FALSE,"Hoja5";#N/A,#N/A,FALSE,"Hoja4";#N/A,#N/A,FALSE,"Hoja2";#N/A,#N/A,FALSE,"Hoja3";#N/A,#N/A,FALSE,"HOJA1";#N/A,#N/A,FALSE,"CashFlow";#N/A,#N/A,FALSE,"FinStmts"}</definedName>
    <definedName name="ActualMarginYOY_1" localSheetId="11" hidden="1">{#N/A,#N/A,FALSE,"Hoja10";#N/A,#N/A,FALSE,"Hoja9";#N/A,#N/A,FALSE,"Hoja8";#N/A,#N/A,FALSE,"Hoja7";#N/A,#N/A,FALSE,"Hoja6";#N/A,#N/A,FALSE,"Hoja5";#N/A,#N/A,FALSE,"Hoja4";#N/A,#N/A,FALSE,"Hoja2";#N/A,#N/A,FALSE,"Hoja3";#N/A,#N/A,FALSE,"HOJA1";#N/A,#N/A,FALSE,"CashFlow";#N/A,#N/A,FALSE,"FinStmts"}</definedName>
    <definedName name="ActualMarginYOY_1" hidden="1">{#N/A,#N/A,FALSE,"Hoja10";#N/A,#N/A,FALSE,"Hoja9";#N/A,#N/A,FALSE,"Hoja8";#N/A,#N/A,FALSE,"Hoja7";#N/A,#N/A,FALSE,"Hoja6";#N/A,#N/A,FALSE,"Hoja5";#N/A,#N/A,FALSE,"Hoja4";#N/A,#N/A,FALSE,"Hoja2";#N/A,#N/A,FALSE,"Hoja3";#N/A,#N/A,FALSE,"HOJA1";#N/A,#N/A,FALSE,"CashFlow";#N/A,#N/A,FALSE,"FinStmts"}</definedName>
    <definedName name="ActualNumberOfPayments">#REF!</definedName>
    <definedName name="ActualPeriodEnd">#REF!</definedName>
    <definedName name="ActualQ1" localSheetId="19">#REF!</definedName>
    <definedName name="ActualQ1">#REF!</definedName>
    <definedName name="actwgoals" localSheetId="11" hidden="1">{"CHART3A",#N/A,FALSE,"CHART12"}</definedName>
    <definedName name="actwgoals" hidden="1">{"CHART3A",#N/A,FALSE,"CHART12"}</definedName>
    <definedName name="ACwvu.ACC." hidden="1">#REF!</definedName>
    <definedName name="ACwvu.AFAC." hidden="1">#REF!</definedName>
    <definedName name="ACwvu.ALL." hidden="1">#REF!</definedName>
    <definedName name="ACwvu.ce_storici." hidden="1">#REF!</definedName>
    <definedName name="ACwvu.DBASE." hidden="1">#REF!</definedName>
    <definedName name="ACwvu.dd." hidden="1">#REF!</definedName>
    <definedName name="ACwvu.DETAIL." hidden="1">#REF!</definedName>
    <definedName name="ACwvu.ELIMLUCRO." hidden="1">#REF!</definedName>
    <definedName name="ACwvu.ESTOQUES." hidden="1">#REF!</definedName>
    <definedName name="ACwvu.Fabio." hidden="1">#REF!</definedName>
    <definedName name="ACwvu.Gmbh." hidden="1">#REF!</definedName>
    <definedName name="ACwvu.inputs._.raw._.data." hidden="1">#REF!</definedName>
    <definedName name="ACwvu.Japan_Capers_Ed_Pub." hidden="1">#REF!</definedName>
    <definedName name="ACwvu.KJP_CC." hidden="1">#REF!</definedName>
    <definedName name="ACwvu.LPERDAS." hidden="1">#REF!</definedName>
    <definedName name="ACwvu.MDC1." hidden="1">#REF!</definedName>
    <definedName name="ACwvu.MDC2." hidden="1">#REF!</definedName>
    <definedName name="ACwvu.MDC3." hidden="1">#REF!</definedName>
    <definedName name="ACwvu.MDC4." hidden="1">#REF!</definedName>
    <definedName name="ACwvu.monthly._.inc._.stmt." hidden="1">#REF!</definedName>
    <definedName name="ACwvu.NW." hidden="1">#REF!</definedName>
    <definedName name="ACwvu.portrait._.look." hidden="1">#REF!</definedName>
    <definedName name="ACwvu.PRT." hidden="1">#REF!</definedName>
    <definedName name="ACwvu.REPORT1." hidden="1">#REF!</definedName>
    <definedName name="ACwvu.REPORT2." hidden="1">#REF!</definedName>
    <definedName name="ACwvu.REPORT3." hidden="1">#REF!</definedName>
    <definedName name="ACwvu.REPORT4." hidden="1">#REF!</definedName>
    <definedName name="ACwvu.RES432." hidden="1">#REF!</definedName>
    <definedName name="ACwvu.sintesi." hidden="1">#REF!</definedName>
    <definedName name="ACwvu.sum." hidden="1">#REF!</definedName>
    <definedName name="ACwvu.summary1." hidden="1">#REF!</definedName>
    <definedName name="ACwvu.summary2." hidden="1">#REF!</definedName>
    <definedName name="ACwvu.summary3." hidden="1">#REF!</definedName>
    <definedName name="ACwvu.uctad." hidden="1">#REF!</definedName>
    <definedName name="ad" localSheetId="11" hidden="1">{"CHART",#N/A,FALSE,"Arch Communications"}</definedName>
    <definedName name="ad" hidden="1">{"CHART",#N/A,FALSE,"Arch Communications"}</definedName>
    <definedName name="ad_2_1" localSheetId="11" hidden="1">{#N/A,#N/A,FALSE,"Status of Projects";#N/A,#N/A,FALSE,"CEA-TEC";#N/A,#N/A,FALSE,"U-Constr.";#N/A,#N/A,FALSE,"summary";#N/A,#N/A,FALSE,"PPP-3 yrs"}</definedName>
    <definedName name="ad_2_1" hidden="1">{#N/A,#N/A,FALSE,"Status of Projects";#N/A,#N/A,FALSE,"CEA-TEC";#N/A,#N/A,FALSE,"U-Constr.";#N/A,#N/A,FALSE,"summary";#N/A,#N/A,FALSE,"PPP-3 yrs"}</definedName>
    <definedName name="ad_2_2" localSheetId="11" hidden="1">{#N/A,#N/A,FALSE,"Status of Projects";#N/A,#N/A,FALSE,"CEA-TEC";#N/A,#N/A,FALSE,"U-Constr.";#N/A,#N/A,FALSE,"summary";#N/A,#N/A,FALSE,"PPP-3 yrs"}</definedName>
    <definedName name="ad_2_2" hidden="1">{#N/A,#N/A,FALSE,"Status of Projects";#N/A,#N/A,FALSE,"CEA-TEC";#N/A,#N/A,FALSE,"U-Constr.";#N/A,#N/A,FALSE,"summary";#N/A,#N/A,FALSE,"PPP-3 yrs"}</definedName>
    <definedName name="ad_3" localSheetId="11" hidden="1">{#N/A,#N/A,FALSE,"Status of Projects";#N/A,#N/A,FALSE,"CEA-TEC";#N/A,#N/A,FALSE,"U-Constr.";#N/A,#N/A,FALSE,"summary";#N/A,#N/A,FALSE,"PPP-3 yrs"}</definedName>
    <definedName name="ad_3" hidden="1">{#N/A,#N/A,FALSE,"Status of Projects";#N/A,#N/A,FALSE,"CEA-TEC";#N/A,#N/A,FALSE,"U-Constr.";#N/A,#N/A,FALSE,"summary";#N/A,#N/A,FALSE,"PPP-3 yrs"}</definedName>
    <definedName name="ad_3_1" localSheetId="11" hidden="1">{#N/A,#N/A,FALSE,"Status of Projects";#N/A,#N/A,FALSE,"CEA-TEC";#N/A,#N/A,FALSE,"U-Constr.";#N/A,#N/A,FALSE,"summary";#N/A,#N/A,FALSE,"PPP-3 yrs"}</definedName>
    <definedName name="ad_3_1" hidden="1">{#N/A,#N/A,FALSE,"Status of Projects";#N/A,#N/A,FALSE,"CEA-TEC";#N/A,#N/A,FALSE,"U-Constr.";#N/A,#N/A,FALSE,"summary";#N/A,#N/A,FALSE,"PPP-3 yrs"}</definedName>
    <definedName name="ad_3_2" localSheetId="11" hidden="1">{#N/A,#N/A,FALSE,"Status of Projects";#N/A,#N/A,FALSE,"CEA-TEC";#N/A,#N/A,FALSE,"U-Constr.";#N/A,#N/A,FALSE,"summary";#N/A,#N/A,FALSE,"PPP-3 yrs"}</definedName>
    <definedName name="ad_3_2" hidden="1">{#N/A,#N/A,FALSE,"Status of Projects";#N/A,#N/A,FALSE,"CEA-TEC";#N/A,#N/A,FALSE,"U-Constr.";#N/A,#N/A,FALSE,"summary";#N/A,#N/A,FALSE,"PPP-3 yrs"}</definedName>
    <definedName name="ad_4" localSheetId="11" hidden="1">{#N/A,#N/A,FALSE,"Status of Projects";#N/A,#N/A,FALSE,"CEA-TEC";#N/A,#N/A,FALSE,"U-Constr.";#N/A,#N/A,FALSE,"summary";#N/A,#N/A,FALSE,"PPP-3 yrs"}</definedName>
    <definedName name="ad_4" hidden="1">{#N/A,#N/A,FALSE,"Status of Projects";#N/A,#N/A,FALSE,"CEA-TEC";#N/A,#N/A,FALSE,"U-Constr.";#N/A,#N/A,FALSE,"summary";#N/A,#N/A,FALSE,"PPP-3 yrs"}</definedName>
    <definedName name="ad_4_1" localSheetId="11" hidden="1">{#N/A,#N/A,FALSE,"Status of Projects";#N/A,#N/A,FALSE,"CEA-TEC";#N/A,#N/A,FALSE,"U-Constr.";#N/A,#N/A,FALSE,"summary";#N/A,#N/A,FALSE,"PPP-3 yrs"}</definedName>
    <definedName name="ad_4_1" hidden="1">{#N/A,#N/A,FALSE,"Status of Projects";#N/A,#N/A,FALSE,"CEA-TEC";#N/A,#N/A,FALSE,"U-Constr.";#N/A,#N/A,FALSE,"summary";#N/A,#N/A,FALSE,"PPP-3 yrs"}</definedName>
    <definedName name="ad_4_2" localSheetId="11" hidden="1">{#N/A,#N/A,FALSE,"Status of Projects";#N/A,#N/A,FALSE,"CEA-TEC";#N/A,#N/A,FALSE,"U-Constr.";#N/A,#N/A,FALSE,"summary";#N/A,#N/A,FALSE,"PPP-3 yrs"}</definedName>
    <definedName name="ad_4_2" hidden="1">{#N/A,#N/A,FALSE,"Status of Projects";#N/A,#N/A,FALSE,"CEA-TEC";#N/A,#N/A,FALSE,"U-Constr.";#N/A,#N/A,FALSE,"summary";#N/A,#N/A,FALSE,"PPP-3 yrs"}</definedName>
    <definedName name="ad_5" localSheetId="11" hidden="1">{#N/A,#N/A,FALSE,"Status of Projects";#N/A,#N/A,FALSE,"CEA-TEC";#N/A,#N/A,FALSE,"U-Constr.";#N/A,#N/A,FALSE,"summary";#N/A,#N/A,FALSE,"PPP-3 yrs"}</definedName>
    <definedName name="ad_5" hidden="1">{#N/A,#N/A,FALSE,"Status of Projects";#N/A,#N/A,FALSE,"CEA-TEC";#N/A,#N/A,FALSE,"U-Constr.";#N/A,#N/A,FALSE,"summary";#N/A,#N/A,FALSE,"PPP-3 yrs"}</definedName>
    <definedName name="ad_5_1" localSheetId="11" hidden="1">{#N/A,#N/A,FALSE,"Status of Projects";#N/A,#N/A,FALSE,"CEA-TEC";#N/A,#N/A,FALSE,"U-Constr.";#N/A,#N/A,FALSE,"summary";#N/A,#N/A,FALSE,"PPP-3 yrs"}</definedName>
    <definedName name="ad_5_1" hidden="1">{#N/A,#N/A,FALSE,"Status of Projects";#N/A,#N/A,FALSE,"CEA-TEC";#N/A,#N/A,FALSE,"U-Constr.";#N/A,#N/A,FALSE,"summary";#N/A,#N/A,FALSE,"PPP-3 yrs"}</definedName>
    <definedName name="ad_5_2" localSheetId="11" hidden="1">{#N/A,#N/A,FALSE,"Status of Projects";#N/A,#N/A,FALSE,"CEA-TEC";#N/A,#N/A,FALSE,"U-Constr.";#N/A,#N/A,FALSE,"summary";#N/A,#N/A,FALSE,"PPP-3 yrs"}</definedName>
    <definedName name="ad_5_2" hidden="1">{#N/A,#N/A,FALSE,"Status of Projects";#N/A,#N/A,FALSE,"CEA-TEC";#N/A,#N/A,FALSE,"U-Constr.";#N/A,#N/A,FALSE,"summary";#N/A,#N/A,FALSE,"PPP-3 yrs"}</definedName>
    <definedName name="ad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d" localSheetId="11" hidden="1">{#N/A,#N/A,FALSE,"HIGHNEW";#N/A,#N/A,FALSE,"HIGHOLD"}</definedName>
    <definedName name="adad" hidden="1">{#N/A,#N/A,FALSE,"HIGHNEW";#N/A,#N/A,FALSE,"HIGHOLD"}</definedName>
    <definedName name="adam" localSheetId="4" hidden="1">{#N/A,#N/A,FALSE,"TS";#N/A,#N/A,FALSE,"Combo";#N/A,#N/A,FALSE,"FAIR";#N/A,#N/A,FALSE,"RBC";#N/A,#N/A,FALSE,"xxxx";#N/A,#N/A,FALSE,"A_D";#N/A,#N/A,FALSE,"WACC";#N/A,#N/A,FALSE,"DCF";#N/A,#N/A,FALSE,"LBO";#N/A,#N/A,FALSE,"AcqMults";#N/A,#N/A,FALSE,"CompMults"}</definedName>
    <definedName name="adam" localSheetId="11" hidden="1">{#N/A,#N/A,FALSE,"TS";#N/A,#N/A,FALSE,"Combo";#N/A,#N/A,FALSE,"FAIR";#N/A,#N/A,FALSE,"RBC";#N/A,#N/A,FALSE,"xxxx";#N/A,#N/A,FALSE,"A_D";#N/A,#N/A,FALSE,"WACC";#N/A,#N/A,FALSE,"DCF";#N/A,#N/A,FALSE,"LBO";#N/A,#N/A,FALSE,"AcqMults";#N/A,#N/A,FALSE,"CompMults"}</definedName>
    <definedName name="adam" hidden="1">{#N/A,#N/A,FALSE,"TS";#N/A,#N/A,FALSE,"Combo";#N/A,#N/A,FALSE,"FAIR";#N/A,#N/A,FALSE,"RBC";#N/A,#N/A,FALSE,"xxxx";#N/A,#N/A,FALSE,"A_D";#N/A,#N/A,FALSE,"WACC";#N/A,#N/A,FALSE,"DCF";#N/A,#N/A,FALSE,"LBO";#N/A,#N/A,FALSE,"AcqMults";#N/A,#N/A,FALSE,"CompMults"}</definedName>
    <definedName name="adasda" localSheetId="11" hidden="1">{#N/A,#N/A,FALSE,"PRESENT";#N/A,#N/A,FALSE,"INDICE";#N/A,#N/A,FALSE,"DIV_CONS";#N/A,#N/A,FALSE,"DIV_GRUP";#N/A,#N/A,FALSE,"DIV_BIM";#N/A,#N/A,FALSE,"DIV_UMPL";#N/A,#N/A,FALSE,"DIV_BDBAS";#N/A,#N/A,FALSE,"B_SRL";#N/A,#N/A,FALSE,"MQ_SRL"}</definedName>
    <definedName name="adasda" hidden="1">{#N/A,#N/A,FALSE,"PRESENT";#N/A,#N/A,FALSE,"INDICE";#N/A,#N/A,FALSE,"DIV_CONS";#N/A,#N/A,FALSE,"DIV_GRUP";#N/A,#N/A,FALSE,"DIV_BIM";#N/A,#N/A,FALSE,"DIV_UMPL";#N/A,#N/A,FALSE,"DIV_BDBAS";#N/A,#N/A,FALSE,"B_SRL";#N/A,#N/A,FALSE,"MQ_SRL"}</definedName>
    <definedName name="adasdasdasdasd" localSheetId="15" hidden="1">{"PR1","pr1",TRUE,"Sch PR-1"}</definedName>
    <definedName name="adasdasdasdasd" localSheetId="11" hidden="1">{"PR1","pr1",TRUE,"Sch PR-1"}</definedName>
    <definedName name="adasdasdasdasd" hidden="1">{"PR1","pr1",TRUE,"Sch PR-1"}</definedName>
    <definedName name="ADATE">#REF!</definedName>
    <definedName name="adbffdabf" localSheetId="11" hidden="1">{#N/A,#N/A,FALSE,"OMM III";#N/A,#N/A,FALSE,"1995 PLAN";#N/A,#N/A,FALSE,"1995 TARGET";#N/A,#N/A,FALSE,"1995 ADJUSTED"}</definedName>
    <definedName name="adbffdabf" hidden="1">{#N/A,#N/A,FALSE,"OMM III";#N/A,#N/A,FALSE,"1995 PLAN";#N/A,#N/A,FALSE,"1995 TARGET";#N/A,#N/A,FALSE,"1995 ADJUSTED"}</definedName>
    <definedName name="adbffdabf_1" localSheetId="11" hidden="1">{#N/A,#N/A,FALSE,"OMM III";#N/A,#N/A,FALSE,"1995 PLAN";#N/A,#N/A,FALSE,"1995 TARGET";#N/A,#N/A,FALSE,"1995 ADJUSTED"}</definedName>
    <definedName name="adbffdabf_1" hidden="1">{#N/A,#N/A,FALSE,"OMM III";#N/A,#N/A,FALSE,"1995 PLAN";#N/A,#N/A,FALSE,"1995 TARGET";#N/A,#N/A,FALSE,"1995 ADJUSTED"}</definedName>
    <definedName name="add" hidden="1">#REF!</definedName>
    <definedName name="ADD_PAID_IN" hidden="1">"ADD_PAID_IN"</definedName>
    <definedName name="addg" localSheetId="4" hidden="1">{#N/A,#N/A,FALSE,"CBE";#N/A,#N/A,FALSE,"SWK"}</definedName>
    <definedName name="addg" localSheetId="15" hidden="1">{#N/A,#N/A,FALSE,"CBE";#N/A,#N/A,FALSE,"SWK"}</definedName>
    <definedName name="addg" localSheetId="11" hidden="1">{#N/A,#N/A,FALSE,"CBE";#N/A,#N/A,FALSE,"SWK"}</definedName>
    <definedName name="addg" hidden="1">{#N/A,#N/A,FALSE,"CBE";#N/A,#N/A,FALSE,"SWK"}</definedName>
    <definedName name="addg_1" localSheetId="4" hidden="1">{#N/A,#N/A,FALSE,"CBE";#N/A,#N/A,FALSE,"SWK"}</definedName>
    <definedName name="addg_1" localSheetId="11" hidden="1">{#N/A,#N/A,FALSE,"CBE";#N/A,#N/A,FALSE,"SWK"}</definedName>
    <definedName name="addg_1" hidden="1">{#N/A,#N/A,FALSE,"CBE";#N/A,#N/A,FALSE,"SWK"}</definedName>
    <definedName name="addg1" localSheetId="4" hidden="1">{#N/A,#N/A,FALSE,"CBE";#N/A,#N/A,FALSE,"SWK"}</definedName>
    <definedName name="addg1" localSheetId="11" hidden="1">{#N/A,#N/A,FALSE,"CBE";#N/A,#N/A,FALSE,"SWK"}</definedName>
    <definedName name="addg1" hidden="1">{#N/A,#N/A,FALSE,"CBE";#N/A,#N/A,FALSE,"SWK"}</definedName>
    <definedName name="addg1_1" localSheetId="4" hidden="1">{#N/A,#N/A,FALSE,"CBE";#N/A,#N/A,FALSE,"SWK"}</definedName>
    <definedName name="addg1_1" localSheetId="11" hidden="1">{#N/A,#N/A,FALSE,"CBE";#N/A,#N/A,FALSE,"SWK"}</definedName>
    <definedName name="addg1_1" hidden="1">{#N/A,#N/A,FALSE,"CBE";#N/A,#N/A,FALSE,"SWK"}</definedName>
    <definedName name="addg2" localSheetId="4" hidden="1">{#N/A,#N/A,FALSE,"CBE";#N/A,#N/A,FALSE,"SWK"}</definedName>
    <definedName name="addg2" localSheetId="11" hidden="1">{#N/A,#N/A,FALSE,"CBE";#N/A,#N/A,FALSE,"SWK"}</definedName>
    <definedName name="addg2" hidden="1">{#N/A,#N/A,FALSE,"CBE";#N/A,#N/A,FALSE,"SWK"}</definedName>
    <definedName name="addg2_1" localSheetId="4" hidden="1">{#N/A,#N/A,FALSE,"CBE";#N/A,#N/A,FALSE,"SWK"}</definedName>
    <definedName name="addg2_1" localSheetId="11" hidden="1">{#N/A,#N/A,FALSE,"CBE";#N/A,#N/A,FALSE,"SWK"}</definedName>
    <definedName name="addg2_1" hidden="1">{#N/A,#N/A,FALSE,"CBE";#N/A,#N/A,FALSE,"SWK"}</definedName>
    <definedName name="addga" localSheetId="4" hidden="1">{#N/A,#N/A,FALSE,"CBE";#N/A,#N/A,FALSE,"SWK"}</definedName>
    <definedName name="addga" localSheetId="11" hidden="1">{#N/A,#N/A,FALSE,"CBE";#N/A,#N/A,FALSE,"SWK"}</definedName>
    <definedName name="addga" hidden="1">{#N/A,#N/A,FALSE,"CBE";#N/A,#N/A,FALSE,"SWK"}</definedName>
    <definedName name="addga_1" localSheetId="4" hidden="1">{#N/A,#N/A,FALSE,"CBE";#N/A,#N/A,FALSE,"SWK"}</definedName>
    <definedName name="addga_1" localSheetId="11" hidden="1">{#N/A,#N/A,FALSE,"CBE";#N/A,#N/A,FALSE,"SWK"}</definedName>
    <definedName name="addga_1" hidden="1">{#N/A,#N/A,FALSE,"CBE";#N/A,#N/A,FALSE,"SWK"}</definedName>
    <definedName name="addga2" localSheetId="4" hidden="1">{#N/A,#N/A,FALSE,"CBE";#N/A,#N/A,FALSE,"SWK"}</definedName>
    <definedName name="addga2" localSheetId="11" hidden="1">{#N/A,#N/A,FALSE,"CBE";#N/A,#N/A,FALSE,"SWK"}</definedName>
    <definedName name="addga2" hidden="1">{#N/A,#N/A,FALSE,"CBE";#N/A,#N/A,FALSE,"SWK"}</definedName>
    <definedName name="addga2_1" localSheetId="4" hidden="1">{#N/A,#N/A,FALSE,"CBE";#N/A,#N/A,FALSE,"SWK"}</definedName>
    <definedName name="addga2_1" localSheetId="11" hidden="1">{#N/A,#N/A,FALSE,"CBE";#N/A,#N/A,FALSE,"SWK"}</definedName>
    <definedName name="addga2_1" hidden="1">{#N/A,#N/A,FALSE,"CBE";#N/A,#N/A,FALSE,"SWK"}</definedName>
    <definedName name="addgggrrrrr5" hidden="1">#REF!</definedName>
    <definedName name="additions_years">#REF!</definedName>
    <definedName name="Addresses">#REF!</definedName>
    <definedName name="addSDF" localSheetId="11" hidden="1">{#N/A,#N/A,FALSE,"pl_cons";#N/A,#N/A,FALSE,"pl_grup";#N/A,#N/A,FALSE,"pl_umpl";#N/A,#N/A,FALSE,"pl_bim";#N/A,#N/A,FALSE,"pl_bdb";#N/A,#N/A,FALSE,"pl_mq32";#N/A,#N/A,FALSE,"pl_bsrl"}</definedName>
    <definedName name="addSDF" hidden="1">{#N/A,#N/A,FALSE,"pl_cons";#N/A,#N/A,FALSE,"pl_grup";#N/A,#N/A,FALSE,"pl_umpl";#N/A,#N/A,FALSE,"pl_bim";#N/A,#N/A,FALSE,"pl_bdb";#N/A,#N/A,FALSE,"pl_mq32";#N/A,#N/A,FALSE,"pl_bsrl"}</definedName>
    <definedName name="adeletar" localSheetId="11" hidden="1">{"TotalGeralDespesasPorArea",#N/A,FALSE,"VinculosAccessEfetivo"}</definedName>
    <definedName name="adeletar" hidden="1">{"TotalGeralDespesasPorArea",#N/A,FALSE,"VinculosAccessEfetivo"}</definedName>
    <definedName name="adeletar1" localSheetId="11" hidden="1">{"TotalGeralDespesasPorArea",#N/A,FALSE,"VinculosAccessEfetivo"}</definedName>
    <definedName name="adeletar1" hidden="1">{"TotalGeralDespesasPorArea",#N/A,FALSE,"VinculosAccessEfetivo"}</definedName>
    <definedName name="adeletar10" localSheetId="11" hidden="1">{"TotalGeralDespesasPorArea",#N/A,FALSE,"VinculosAccessEfetivo"}</definedName>
    <definedName name="adeletar10" hidden="1">{"TotalGeralDespesasPorArea",#N/A,FALSE,"VinculosAccessEfetivo"}</definedName>
    <definedName name="adeletar2" localSheetId="11" hidden="1">{"TotalGeralDespesasPorArea",#N/A,FALSE,"VinculosAccessEfetivo"}</definedName>
    <definedName name="adeletar2" hidden="1">{"TotalGeralDespesasPorArea",#N/A,FALSE,"VinculosAccessEfetivo"}</definedName>
    <definedName name="adeletar20" localSheetId="11" hidden="1">{"TotalGeralDespesasPorArea",#N/A,FALSE,"VinculosAccessEfetivo"}</definedName>
    <definedName name="adeletar20" hidden="1">{"TotalGeralDespesasPorArea",#N/A,FALSE,"VinculosAccessEfetivo"}</definedName>
    <definedName name="adeletar4" localSheetId="11" hidden="1">{"TotalGeralDespesasPorArea",#N/A,FALSE,"VinculosAccessEfetivo"}</definedName>
    <definedName name="adeletar4" hidden="1">{"TotalGeralDespesasPorArea",#N/A,FALSE,"VinculosAccessEfetivo"}</definedName>
    <definedName name="adeletar5" localSheetId="11" hidden="1">{"TotalGeralDespesasPorArea",#N/A,FALSE,"VinculosAccessEfetivo"}</definedName>
    <definedName name="adeletar5" hidden="1">{"TotalGeralDespesasPorArea",#N/A,FALSE,"VinculosAccessEfetivo"}</definedName>
    <definedName name="adeletar50" localSheetId="11" hidden="1">{"TotalGeralDespesasPorArea",#N/A,FALSE,"VinculosAccessEfetivo"}</definedName>
    <definedName name="adeletar50" hidden="1">{"TotalGeralDespesasPorArea",#N/A,FALSE,"VinculosAccessEfetivo"}</definedName>
    <definedName name="adeletar51" localSheetId="11" hidden="1">{"TotalGeralDespesasPorArea",#N/A,FALSE,"VinculosAccessEfetivo"}</definedName>
    <definedName name="adeletar51" hidden="1">{"TotalGeralDespesasPorArea",#N/A,FALSE,"VinculosAccessEfetivo"}</definedName>
    <definedName name="adf"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localSheetId="15">'Tariff Slide'!adf</definedName>
    <definedName name="adf" localSheetId="11">'Uptier + New Money - Interest'!adf</definedName>
    <definedName name="adf">[0]!adf</definedName>
    <definedName name="adf_" localSheetId="11" hidden="1">{#N/A,#N/A,FALSE,"incomeA";#N/A,#N/A,FALSE,"scenariosA";#N/A,#N/A,FALSE,"marginsA";#N/A,#N/A,FALSE,"balanceA";#N/A,#N/A,FALSE,"cashflowA";#N/A,#N/A,FALSE,"ratiosa";#N/A,#N/A,FALSE,"depreciationA"}</definedName>
    <definedName name="adf_" hidden="1">{#N/A,#N/A,FALSE,"incomeA";#N/A,#N/A,FALSE,"scenariosA";#N/A,#N/A,FALSE,"marginsA";#N/A,#N/A,FALSE,"balanceA";#N/A,#N/A,FALSE,"cashflowA";#N/A,#N/A,FALSE,"ratiosa";#N/A,#N/A,FALSE,"depreciationA"}</definedName>
    <definedName name="adf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df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DF_Activity_By_Tier_Range" hidden="1">#REF!</definedName>
    <definedName name="ADF_Activity_Detail_Range" hidden="1">#REF!</definedName>
    <definedName name="ADF_Fund_Report_Range" hidden="1">#REF!</definedName>
    <definedName name="adfa" localSheetId="11" hidden="1">{"cap_structure",#N/A,FALSE,"Graph-Mkt Cap";"price",#N/A,FALSE,"Graph-Price";"ebit",#N/A,FALSE,"Graph-EBITDA";"ebitda",#N/A,FALSE,"Graph-EBITDA"}</definedName>
    <definedName name="adfa" hidden="1">{"cap_structure",#N/A,FALSE,"Graph-Mkt Cap";"price",#N/A,FALSE,"Graph-Price";"ebit",#N/A,FALSE,"Graph-EBITDA";"ebitda",#N/A,FALSE,"Graph-EBITDA"}</definedName>
    <definedName name="aDfa_1" localSheetId="4" hidden="1">{#N/A,#N/A,FALSE,"Aging Summary";#N/A,#N/A,FALSE,"Ratio Analysis";#N/A,#N/A,FALSE,"Test 120 Day Accts";#N/A,#N/A,FALSE,"Tickmarks"}</definedName>
    <definedName name="aDfa_1" localSheetId="11" hidden="1">{#N/A,#N/A,FALSE,"Aging Summary";#N/A,#N/A,FALSE,"Ratio Analysis";#N/A,#N/A,FALSE,"Test 120 Day Accts";#N/A,#N/A,FALSE,"Tickmarks"}</definedName>
    <definedName name="aDfa_1" hidden="1">{#N/A,#N/A,FALSE,"Aging Summary";#N/A,#N/A,FALSE,"Ratio Analysis";#N/A,#N/A,FALSE,"Test 120 Day Accts";#N/A,#N/A,FALSE,"Tickmarks"}</definedName>
    <definedName name="adfad" localSheetId="11" hidden="1">{#N/A,#N/A,TRUE,"Sales";#N/A,#N/A,TRUE,"Margin";#N/A,#N/A,TRUE,"Inventory";#N/A,#N/A,TRUE,"Income";#N/A,#N/A,TRUE,"Score";#N/A,#N/A,TRUE,"SpringScore";#N/A,#N/A,TRUE,"Catalogue";#N/A,#N/A,TRUE,"InvRoll";#N/A,#N/A,TRUE,"BOM";#N/A,#N/A,TRUE,"WkTrend";#N/A,#N/A,TRUE,"StockSales";#N/A,#N/A,TRUE,"SalesTrend";#N/A,#N/A,TRUE,"WkChange"}</definedName>
    <definedName name="adfad" hidden="1">{#N/A,#N/A,TRUE,"Sales";#N/A,#N/A,TRUE,"Margin";#N/A,#N/A,TRUE,"Inventory";#N/A,#N/A,TRUE,"Income";#N/A,#N/A,TRUE,"Score";#N/A,#N/A,TRUE,"SpringScore";#N/A,#N/A,TRUE,"Catalogue";#N/A,#N/A,TRUE,"InvRoll";#N/A,#N/A,TRUE,"BOM";#N/A,#N/A,TRUE,"WkTrend";#N/A,#N/A,TRUE,"StockSales";#N/A,#N/A,TRUE,"SalesTrend";#N/A,#N/A,TRUE,"WkChange"}</definedName>
    <definedName name="adfadf" localSheetId="15" hidden="1">{"'Sheet1'!$A$1:$J$121"}</definedName>
    <definedName name="adfadf" localSheetId="11" hidden="1">{"'Sheet1'!$A$1:$J$121"}</definedName>
    <definedName name="adfadf" hidden="1">{"'Sheet1'!$A$1:$J$121"}</definedName>
    <definedName name="adfadf_1" localSheetId="4" hidden="1">{"'Sheet1'!$A$1:$J$121"}</definedName>
    <definedName name="adfadf_1" localSheetId="11" hidden="1">{"'Sheet1'!$A$1:$J$121"}</definedName>
    <definedName name="adfadf_1" hidden="1">{"'Sheet1'!$A$1:$J$121"}</definedName>
    <definedName name="adfadfasfdadf"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fafh" localSheetId="4">{"Client Name or Project Name"}</definedName>
    <definedName name="adfafafh" localSheetId="11">{"Client Name or Project Name"}</definedName>
    <definedName name="adfafafh">{"Client Name or Project Name"}</definedName>
    <definedName name="adfas" localSheetId="11" hidden="1">{#N/A,#N/A,TRUE,"PSG Total Contacts";#N/A,#N/A,TRUE,"PSG Rep Total";#N/A,#N/A,TRUE,"Core Rep Detail";#N/A,#N/A,TRUE,"BC Rep Detail";#N/A,#N/A,TRUE,"Marlboro";#N/A,#N/A,TRUE,"Covington";#N/A,#N/A,TRUE,"Dallas";#N/A,#N/A,TRUE,"VRS Stats";#N/A,#N/A,TRUE,"Internet";#N/A,#N/A,TRUE,"NCO and Call Mix";#N/A,#N/A,TRUE,"VRS &amp; Rep Calls"}</definedName>
    <definedName name="adfas" hidden="1">{#N/A,#N/A,TRUE,"PSG Total Contacts";#N/A,#N/A,TRUE,"PSG Rep Total";#N/A,#N/A,TRUE,"Core Rep Detail";#N/A,#N/A,TRUE,"BC Rep Detail";#N/A,#N/A,TRUE,"Marlboro";#N/A,#N/A,TRUE,"Covington";#N/A,#N/A,TRUE,"Dallas";#N/A,#N/A,TRUE,"VRS Stats";#N/A,#N/A,TRUE,"Internet";#N/A,#N/A,TRUE,"NCO and Call Mix";#N/A,#N/A,TRUE,"VRS &amp; Rep Calls"}</definedName>
    <definedName name="adfasdfa" localSheetId="19">#REF!</definedName>
    <definedName name="adfasdfa">#REF!</definedName>
    <definedName name="adfasdfsa" localSheetId="15" hidden="1">{"COUNT",#N/A,FALSE,"AB"}</definedName>
    <definedName name="adfasdfsa" localSheetId="11" hidden="1">{"COUNT",#N/A,FALSE,"AB"}</definedName>
    <definedName name="adfasdfsa" hidden="1">{"COUNT",#N/A,FALSE,"AB"}</definedName>
    <definedName name="adfasdg" localSheetId="11" hidden="1">{#N/A,#N/A,FALSE,"Integration Systems"}</definedName>
    <definedName name="adfasdg" hidden="1">{#N/A,#N/A,FALSE,"Integration Systems"}</definedName>
    <definedName name="adfasf" localSheetId="4"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localSheetId="11"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adfda"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a" localSheetId="15" hidden="1">{"histincome",#N/A,FALSE,"hyfins";"closing balance",#N/A,FALSE,"hyfins"}</definedName>
    <definedName name="adfda" localSheetId="11" hidden="1">{"histincome",#N/A,FALSE,"hyfins";"closing balance",#N/A,FALSE,"hyfins"}</definedName>
    <definedName name="adfda" hidden="1">{"histincome",#N/A,FALSE,"hyfins";"closing balance",#N/A,FALSE,"hyfins"}</definedName>
    <definedName name="adfdasfasd" localSheetId="15" hidden="1">{"histincome",#N/A,FALSE,"hyfins";"closing balance",#N/A,FALSE,"hyfins"}</definedName>
    <definedName name="adfdasfasd" localSheetId="11" hidden="1">{"histincome",#N/A,FALSE,"hyfins";"closing balance",#N/A,FALSE,"hyfins"}</definedName>
    <definedName name="adfdasfasd" hidden="1">{"histincome",#N/A,FALSE,"hyfins";"closing balance",#N/A,FALSE,"hyfins"}</definedName>
    <definedName name="adfdfd" localSheetId="11" hidden="1">{#N/A,#N/A,FALSE,"OUT  AREC"}</definedName>
    <definedName name="adfdfd" hidden="1">{#N/A,#N/A,FALSE,"OUT  AREC"}</definedName>
    <definedName name="adfdsaf" localSheetId="11" hidden="1">{"AQUIRORDCF",#N/A,FALSE,"Merger consequences";"Acquirorassns",#N/A,FALSE,"Merger consequences"}</definedName>
    <definedName name="adfdsaf" hidden="1">{"AQUIRORDCF",#N/A,FALSE,"Merger consequences";"Acquirorassns",#N/A,FALSE,"Merger consequences"}</definedName>
    <definedName name="adffasdfe" localSheetId="11" hidden="1">{#N/A,#N/A,FALSE,"OUT  AREC"}</definedName>
    <definedName name="adffasdfe" hidden="1">{#N/A,#N/A,FALSE,"OUT  AREC"}</definedName>
    <definedName name="adfga">#REF!</definedName>
    <definedName name="adfgadfgadfg">#REF!</definedName>
    <definedName name="adfgafgag" localSheetId="4">{"Client Name or Project Name"}</definedName>
    <definedName name="adfgafgag" localSheetId="11">{"Client Name or Project Name"}</definedName>
    <definedName name="adfgafgag">{"Client Name or Project Name"}</definedName>
    <definedName name="adfgalhrgoarypohpr" localSheetId="4">{"Client Name or Project Name"}</definedName>
    <definedName name="adfgalhrgoarypohpr" localSheetId="11">{"Client Name or Project Name"}</definedName>
    <definedName name="adfgalhrgoarypohpr">{"Client Name or Project Name"}</definedName>
    <definedName name="adfgasdysty" localSheetId="4" hidden="1">{#N/A,#N/A,FALSE,"REPORT"}</definedName>
    <definedName name="adfgasdysty" localSheetId="11" hidden="1">{#N/A,#N/A,FALSE,"REPORT"}</definedName>
    <definedName name="adfgasdysty" hidden="1">{#N/A,#N/A,FALSE,"REPORT"}</definedName>
    <definedName name="adfgasdysty_1" localSheetId="4" hidden="1">{#N/A,#N/A,FALSE,"REPORT"}</definedName>
    <definedName name="adfgasdysty_1" localSheetId="11" hidden="1">{#N/A,#N/A,FALSE,"REPORT"}</definedName>
    <definedName name="adfgasdysty_1" hidden="1">{#N/A,#N/A,FALSE,"REPORT"}</definedName>
    <definedName name="adfj" localSheetId="19" hidden="1">{"bs",#N/A,FALSE,"SCF"}</definedName>
    <definedName name="adfj" localSheetId="4" hidden="1">{"bs",#N/A,FALSE,"SCF"}</definedName>
    <definedName name="adfj" localSheetId="15" hidden="1">{"bs",#N/A,FALSE,"SCF"}</definedName>
    <definedName name="adfj" localSheetId="11" hidden="1">{"bs",#N/A,FALSE,"SCF"}</definedName>
    <definedName name="adfj" hidden="1">{"bs",#N/A,FALSE,"SCF"}</definedName>
    <definedName name="adfkjhasdfkjahs" localSheetId="19">{0;0;0;0;1;#N/A;0.75;0.75;0.25;0.25;2;FALSE;FALSE;FALSE;FALSE;FALSE;#N/A;1;#N/A;1;1;"";"&amp;L&amp;""Arial,Italic""&amp;8&amp;F Page &amp;P of &amp;N &amp;D &amp;T "}</definedName>
    <definedName name="adfkjhasdfkjahs" localSheetId="4">{0;0;0;0;1;#N/A;0.75;0.75;0.25;0.25;2;FALSE;FALSE;FALSE;FALSE;FALSE;#N/A;1;#N/A;1;1;"";"&amp;L&amp;""Arial,Italic""&amp;8&amp;F Page &amp;P of &amp;N &amp;D &amp;T "}</definedName>
    <definedName name="adfkjhasdfkjahs" localSheetId="15">{0;0;0;0;1;#N/A;0.75;0.75;0.25;0.25;2;FALSE;FALSE;FALSE;FALSE;FALSE;#N/A;1;#N/A;1;1;"";"&amp;L&amp;""Arial,Italic""&amp;8&amp;F Page &amp;P of &amp;N &amp;D &amp;T "}</definedName>
    <definedName name="adfkjhasdfkjahs" localSheetId="11">{0;0;0;0;1;#N/A;0.75;0.75;0.25;0.25;2;FALSE;FALSE;FALSE;FALSE;FALSE;#N/A;1;#N/A;1;1;"";"&amp;L&amp;""Arial,Italic""&amp;8&amp;F Page &amp;P of &amp;N &amp;D &amp;T "}</definedName>
    <definedName name="adfkjhasdfkjahs">{0;0;0;0;1;#N/A;0.75;0.75;0.25;0.25;2;FALSE;FALSE;FALSE;FALSE;FALSE;#N/A;1;#N/A;1;1;"";"&amp;L&amp;""Arial,Italic""&amp;8&amp;F Page &amp;P of &amp;N &amp;D &amp;T "}</definedName>
    <definedName name="adfnananan" localSheetId="4">{"Client Name or Project Name"}</definedName>
    <definedName name="adfnananan" localSheetId="11">{"Client Name or Project Name"}</definedName>
    <definedName name="adfnananan">{"Client Name or Project Name"}</definedName>
    <definedName name="adfs" localSheetId="4" hidden="1">{#N/A,#N/A,FALSE,"PMTABB";#N/A,#N/A,FALSE,"PMTABB"}</definedName>
    <definedName name="adfs" localSheetId="11" hidden="1">{#N/A,#N/A,FALSE,"PMTABB";#N/A,#N/A,FALSE,"PMTABB"}</definedName>
    <definedName name="adfs" hidden="1">{#N/A,#N/A,FALSE,"PMTABB";#N/A,#N/A,FALSE,"PMTABB"}</definedName>
    <definedName name="adfsf"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adfasf" localSheetId="4" hidden="1">{"Outflow 1",#N/A,FALSE,"Outflows-Inflows";"Outflow 2",#N/A,FALSE,"Outflows-Inflows";"Inflow 1",#N/A,FALSE,"Outflows-Inflows";"Inflow 2",#N/A,FALSE,"Outflows-Inflows"}</definedName>
    <definedName name="adfsfadfasf" localSheetId="11" hidden="1">{"Outflow 1",#N/A,FALSE,"Outflows-Inflows";"Outflow 2",#N/A,FALSE,"Outflows-Inflows";"Inflow 1",#N/A,FALSE,"Outflows-Inflows";"Inflow 2",#N/A,FALSE,"Outflows-Inflows"}</definedName>
    <definedName name="adfsfadfasf" hidden="1">{"Outflow 1",#N/A,FALSE,"Outflows-Inflows";"Outflow 2",#N/A,FALSE,"Outflows-Inflows";"Inflow 1",#N/A,FALSE,"Outflows-Inflows";"Inflow 2",#N/A,FALSE,"Outflows-Inflows"}</definedName>
    <definedName name="adfsfjfjky" localSheetId="4" hidden="1">{#N/A,#N/A,FALSE,"REPORT"}</definedName>
    <definedName name="adfsfjfjky" localSheetId="11" hidden="1">{#N/A,#N/A,FALSE,"REPORT"}</definedName>
    <definedName name="adfsfjfjky" hidden="1">{#N/A,#N/A,FALSE,"REPORT"}</definedName>
    <definedName name="adfsfjfjky_1" localSheetId="4" hidden="1">{#N/A,#N/A,FALSE,"REPORT"}</definedName>
    <definedName name="adfsfjfjky_1" localSheetId="11" hidden="1">{#N/A,#N/A,FALSE,"REPORT"}</definedName>
    <definedName name="adfsfjfjky_1" hidden="1">{#N/A,#N/A,FALSE,"REPORT"}</definedName>
    <definedName name="adfskjhdfkajsdn" localSheetId="19">{0;0;0;0;1;#N/A;0.75;0.75;1;1;2;FALSE;FALSE;FALSE;FALSE;FALSE;#N/A;1;#N/A;1;1;"";"&amp;L&amp;""Arial,Italic""&amp;8&amp;F Page &amp;P of &amp;N &amp;D &amp;T "}</definedName>
    <definedName name="adfskjhdfkajsdn" localSheetId="4">{0;0;0;0;1;#N/A;0.75;0.75;1;1;2;FALSE;FALSE;FALSE;FALSE;FALSE;#N/A;1;#N/A;1;1;"";"&amp;L&amp;""Arial,Italic""&amp;8&amp;F Page &amp;P of &amp;N &amp;D &amp;T "}</definedName>
    <definedName name="adfskjhdfkajsdn" localSheetId="15">{0;0;0;0;1;#N/A;0.75;0.75;1;1;2;FALSE;FALSE;FALSE;FALSE;FALSE;#N/A;1;#N/A;1;1;"";"&amp;L&amp;""Arial,Italic""&amp;8&amp;F Page &amp;P of &amp;N &amp;D &amp;T "}</definedName>
    <definedName name="adfskjhdfkajsdn" localSheetId="11">{0;0;0;0;1;#N/A;0.75;0.75;1;1;2;FALSE;FALSE;FALSE;FALSE;FALSE;#N/A;1;#N/A;1;1;"";"&amp;L&amp;""Arial,Italic""&amp;8&amp;F Page &amp;P of &amp;N &amp;D &amp;T "}</definedName>
    <definedName name="adfskjhdfkajsdn">{0;0;0;0;1;#N/A;0.75;0.75;1;1;2;FALSE;FALSE;FALSE;FALSE;FALSE;#N/A;1;#N/A;1;1;"";"&amp;L&amp;""Arial,Italic""&amp;8&amp;F Page &amp;P of &amp;N &amp;D &amp;T "}</definedName>
    <definedName name="adfsuiysdfaiua" localSheetId="19">{0;0;0;0;1;#N/A;0.75;0.75;1;1;2;FALSE;FALSE;FALSE;FALSE;FALSE;#N/A;1;#N/A;1;1;"";"&amp;L&amp;""Arial,Italic""&amp;8&amp;F Page &amp;P of &amp;N &amp;D &amp;T "}</definedName>
    <definedName name="adfsuiysdfaiua" localSheetId="4">{0;0;0;0;1;#N/A;0.75;0.75;1;1;2;FALSE;FALSE;FALSE;FALSE;FALSE;#N/A;1;#N/A;1;1;"";"&amp;L&amp;""Arial,Italic""&amp;8&amp;F Page &amp;P of &amp;N &amp;D &amp;T "}</definedName>
    <definedName name="adfsuiysdfaiua" localSheetId="15">{0;0;0;0;1;#N/A;0.75;0.75;1;1;2;FALSE;FALSE;FALSE;FALSE;FALSE;#N/A;1;#N/A;1;1;"";"&amp;L&amp;""Arial,Italic""&amp;8&amp;F Page &amp;P of &amp;N &amp;D &amp;T "}</definedName>
    <definedName name="adfsuiysdfaiua" localSheetId="11">{0;0;0;0;1;#N/A;0.75;0.75;1;1;2;FALSE;FALSE;FALSE;FALSE;FALSE;#N/A;1;#N/A;1;1;"";"&amp;L&amp;""Arial,Italic""&amp;8&amp;F Page &amp;P of &amp;N &amp;D &amp;T "}</definedName>
    <definedName name="adfsuiysdfaiua">{0;0;0;0;1;#N/A;0.75;0.75;1;1;2;FALSE;FALSE;FALSE;FALSE;FALSE;#N/A;1;#N/A;1;1;"";"&amp;L&amp;""Arial,Italic""&amp;8&amp;F Page &amp;P of &amp;N &amp;D &amp;T "}</definedName>
    <definedName name="ADFWAE" localSheetId="11" hidden="1">{"summary1",#N/A,TRUE,"Comps";"summary2",#N/A,TRUE,"Comps";"summary3",#N/A,TRUE,"Comps"}</definedName>
    <definedName name="ADFWAE" hidden="1">{"summary1",#N/A,TRUE,"Comps";"summary2",#N/A,TRUE,"Comps";"summary3",#N/A,TRUE,"Comps"}</definedName>
    <definedName name="adg" localSheetId="4" hidden="1">{"'Sheet1'!$A$1:$O$40"}</definedName>
    <definedName name="adg" localSheetId="15" hidden="1">{"'Sheet1'!$A$1:$O$40"}</definedName>
    <definedName name="adg" localSheetId="11" hidden="1">{"'Sheet1'!$A$1:$O$40"}</definedName>
    <definedName name="adg" hidden="1">{"'Sheet1'!$A$1:$O$40"}</definedName>
    <definedName name="adg_1" localSheetId="4" hidden="1">{"'Sheet1'!$A$1:$O$40"}</definedName>
    <definedName name="adg_1" localSheetId="11" hidden="1">{"'Sheet1'!$A$1:$O$40"}</definedName>
    <definedName name="adg_1" hidden="1">{"'Sheet1'!$A$1:$O$40"}</definedName>
    <definedName name="adg_3" localSheetId="4">{"'Sheet1'!$A$1:$O$40"}</definedName>
    <definedName name="adg_3" localSheetId="11">{"'Sheet1'!$A$1:$O$40"}</definedName>
    <definedName name="adg_3">{"'Sheet1'!$A$1:$O$40"}</definedName>
    <definedName name="adgad"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ZHAZHZH" localSheetId="4">{"Client Name or Project Name"}</definedName>
    <definedName name="ADHZHAZHZH" localSheetId="11">{"Client Name or Project Name"}</definedName>
    <definedName name="ADHZHAZHZH">{"Client Name or Project Name"}</definedName>
    <definedName name="AdjFX">#REF!</definedName>
    <definedName name="AdjRes">#REF!</definedName>
    <definedName name="AdjRev_IPORun">#REF!</definedName>
    <definedName name="adjust" localSheetId="11" hidden="1">{"hughes",#N/A,FALSE,"Hughes";"hughes2",#N/A,FALSE,"Hughes (2)";"ray",#N/A,FALSE,"Raytheon";"trw",#N/A,FALSE,"TRW";"texas",#N/A,FALSE,"Texas Inst.";"rockwell",#N/A,FALSE,"Rockwell";"loral",#N/A,FALSE,"Loral";"nothrop",#N/A,FALSE,"Northrop";"boeing",#N/A,FALSE,"Boeing"}</definedName>
    <definedName name="adjust" hidden="1">{"hughes",#N/A,FALSE,"Hughes";"hughes2",#N/A,FALSE,"Hughes (2)";"ray",#N/A,FALSE,"Raytheon";"trw",#N/A,FALSE,"TRW";"texas",#N/A,FALSE,"Texas Inst.";"rockwell",#N/A,FALSE,"Rockwell";"loral",#N/A,FALSE,"Loral";"nothrop",#N/A,FALSE,"Northrop";"boeing",#N/A,FALSE,"Boeing"}</definedName>
    <definedName name="adjustment" localSheetId="11" hidden="1">{#N/A,#N/A,TRUE,"PSG Total Contacts";#N/A,#N/A,TRUE,"PSG Rep Total";#N/A,#N/A,TRUE,"Core Rep Detail";#N/A,#N/A,TRUE,"BC Rep Detail";#N/A,#N/A,TRUE,"Marlboro";#N/A,#N/A,TRUE,"Covington";#N/A,#N/A,TRUE,"Dallas";#N/A,#N/A,TRUE,"VRS Stats";#N/A,#N/A,TRUE,"Internet";#N/A,#N/A,TRUE,"NCO and Call Mix";#N/A,#N/A,TRUE,"VRS &amp; Rep Calls"}</definedName>
    <definedName name="adjustment" hidden="1">{#N/A,#N/A,TRUE,"PSG Total Contacts";#N/A,#N/A,TRUE,"PSG Rep Total";#N/A,#N/A,TRUE,"Core Rep Detail";#N/A,#N/A,TRUE,"BC Rep Detail";#N/A,#N/A,TRUE,"Marlboro";#N/A,#N/A,TRUE,"Covington";#N/A,#N/A,TRUE,"Dallas";#N/A,#N/A,TRUE,"VRS Stats";#N/A,#N/A,TRUE,"Internet";#N/A,#N/A,TRUE,"NCO and Call Mix";#N/A,#N/A,TRUE,"VRS &amp; Rep Calls"}</definedName>
    <definedName name="Adjustments" localSheetId="11" hidden="1">{"CSC_1",#N/A,FALSE,"CSC Outputs";"CSC_2",#N/A,FALSE,"CSC Outputs"}</definedName>
    <definedName name="Adjustments" hidden="1">{"CSC_1",#N/A,FALSE,"CSC Outputs";"CSC_2",#N/A,FALSE,"CSC Outputs"}</definedName>
    <definedName name="ADM_Data">#REF!</definedName>
    <definedName name="AdmExpSer" hidden="1">#REF!</definedName>
    <definedName name="admin">#REF!</definedName>
    <definedName name="ADMIN1" localSheetId="11" hidden="1">{#N/A,#N/A,TRUE,"PSG Total Contacts";#N/A,#N/A,TRUE,"PSG Rep Total";#N/A,#N/A,TRUE,"Core Rep Detail";#N/A,#N/A,TRUE,"BC Rep Detail";#N/A,#N/A,TRUE,"Marlboro";#N/A,#N/A,TRUE,"Covington";#N/A,#N/A,TRUE,"Dallas";#N/A,#N/A,TRUE,"VRS Stats";#N/A,#N/A,TRUE,"Internet";#N/A,#N/A,TRUE,"NCO and Call Mix";#N/A,#N/A,TRUE,"VRS &amp; Rep Calls"}</definedName>
    <definedName name="ADMIN1" hidden="1">{#N/A,#N/A,TRUE,"PSG Total Contacts";#N/A,#N/A,TRUE,"PSG Rep Total";#N/A,#N/A,TRUE,"Core Rep Detail";#N/A,#N/A,TRUE,"BC Rep Detail";#N/A,#N/A,TRUE,"Marlboro";#N/A,#N/A,TRUE,"Covington";#N/A,#N/A,TRUE,"Dallas";#N/A,#N/A,TRUE,"VRS Stats";#N/A,#N/A,TRUE,"Internet";#N/A,#N/A,TRUE,"NCO and Call Mix";#N/A,#N/A,TRUE,"VRS &amp; Rep Calls"}</definedName>
    <definedName name="adminsti" localSheetId="11" hidden="1">{#N/A,#N/A,TRUE,"PSG Total Contacts";#N/A,#N/A,TRUE,"PSG Rep Total";#N/A,#N/A,TRUE,"Core Rep Detail";#N/A,#N/A,TRUE,"BC Rep Detail";#N/A,#N/A,TRUE,"Marlboro";#N/A,#N/A,TRUE,"Covington";#N/A,#N/A,TRUE,"Dallas";#N/A,#N/A,TRUE,"VRS Stats";#N/A,#N/A,TRUE,"Internet";#N/A,#N/A,TRUE,"NCO and Call Mix";#N/A,#N/A,TRUE,"VRS &amp; Rep Calls"}</definedName>
    <definedName name="adminsti" hidden="1">{#N/A,#N/A,TRUE,"PSG Total Contacts";#N/A,#N/A,TRUE,"PSG Rep Total";#N/A,#N/A,TRUE,"Core Rep Detail";#N/A,#N/A,TRUE,"BC Rep Detail";#N/A,#N/A,TRUE,"Marlboro";#N/A,#N/A,TRUE,"Covington";#N/A,#N/A,TRUE,"Dallas";#N/A,#N/A,TRUE,"VRS Stats";#N/A,#N/A,TRUE,"Internet";#N/A,#N/A,TRUE,"NCO and Call Mix";#N/A,#N/A,TRUE,"VRS &amp; Rep Calls"}</definedName>
    <definedName name="Adriaan" hidden="1">#N/A</definedName>
    <definedName name="Adriaan10"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2"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3"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4"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5"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1" localSheetId="11" hidden="1">{"Totax",#N/A,FALSE,"Sheet1";#N/A,#N/A,FALSE,"Law Output"}</definedName>
    <definedName name="Adriaan11" hidden="1">{"Totax",#N/A,FALSE,"Sheet1";#N/A,#N/A,FALSE,"Law Output"}</definedName>
    <definedName name="Adriaan11_1" localSheetId="11" hidden="1">{"Totax",#N/A,FALSE,"Sheet1";#N/A,#N/A,FALSE,"Law Output"}</definedName>
    <definedName name="Adriaan11_1" hidden="1">{"Totax",#N/A,FALSE,"Sheet1";#N/A,#N/A,FALSE,"Law Output"}</definedName>
    <definedName name="Adriaan11_2" localSheetId="11" hidden="1">{"Totax",#N/A,FALSE,"Sheet1";#N/A,#N/A,FALSE,"Law Output"}</definedName>
    <definedName name="Adriaan11_2" hidden="1">{"Totax",#N/A,FALSE,"Sheet1";#N/A,#N/A,FALSE,"Law Output"}</definedName>
    <definedName name="Adriaan11_3" localSheetId="11" hidden="1">{"Totax",#N/A,FALSE,"Sheet1";#N/A,#N/A,FALSE,"Law Output"}</definedName>
    <definedName name="Adriaan11_3" hidden="1">{"Totax",#N/A,FALSE,"Sheet1";#N/A,#N/A,FALSE,"Law Output"}</definedName>
    <definedName name="Adriaan11_4" localSheetId="11" hidden="1">{"Totax",#N/A,FALSE,"Sheet1";#N/A,#N/A,FALSE,"Law Output"}</definedName>
    <definedName name="Adriaan11_4" hidden="1">{"Totax",#N/A,FALSE,"Sheet1";#N/A,#N/A,FALSE,"Law Output"}</definedName>
    <definedName name="Adriaan11_5" localSheetId="11" hidden="1">{"Totax",#N/A,FALSE,"Sheet1";#N/A,#N/A,FALSE,"Law Output"}</definedName>
    <definedName name="Adriaan11_5" hidden="1">{"Totax",#N/A,FALSE,"Sheet1";#N/A,#N/A,FALSE,"Law Output"}</definedName>
    <definedName name="Adriaan5" hidden="1">#N/A</definedName>
    <definedName name="Adriaan6" hidden="1">#N/A</definedName>
    <definedName name="Adriaan9" localSheetId="11" hidden="1">{"Totax",#N/A,FALSE,"Sheet1";#N/A,#N/A,FALSE,"Law Output"}</definedName>
    <definedName name="Adriaan9" hidden="1">{"Totax",#N/A,FALSE,"Sheet1";#N/A,#N/A,FALSE,"Law Output"}</definedName>
    <definedName name="Adriaan9_1" localSheetId="11" hidden="1">{"Totax",#N/A,FALSE,"Sheet1";#N/A,#N/A,FALSE,"Law Output"}</definedName>
    <definedName name="Adriaan9_1" hidden="1">{"Totax",#N/A,FALSE,"Sheet1";#N/A,#N/A,FALSE,"Law Output"}</definedName>
    <definedName name="Adriaan9_2" localSheetId="11" hidden="1">{"Totax",#N/A,FALSE,"Sheet1";#N/A,#N/A,FALSE,"Law Output"}</definedName>
    <definedName name="Adriaan9_2" hidden="1">{"Totax",#N/A,FALSE,"Sheet1";#N/A,#N/A,FALSE,"Law Output"}</definedName>
    <definedName name="Adriaan9_3" localSheetId="11" hidden="1">{"Totax",#N/A,FALSE,"Sheet1";#N/A,#N/A,FALSE,"Law Output"}</definedName>
    <definedName name="Adriaan9_3" hidden="1">{"Totax",#N/A,FALSE,"Sheet1";#N/A,#N/A,FALSE,"Law Output"}</definedName>
    <definedName name="Adriaan9_4" localSheetId="11" hidden="1">{"Totax",#N/A,FALSE,"Sheet1";#N/A,#N/A,FALSE,"Law Output"}</definedName>
    <definedName name="Adriaan9_4" hidden="1">{"Totax",#N/A,FALSE,"Sheet1";#N/A,#N/A,FALSE,"Law Output"}</definedName>
    <definedName name="Adriaan9_5" localSheetId="11" hidden="1">{"Totax",#N/A,FALSE,"Sheet1";#N/A,#N/A,FALSE,"Law Output"}</definedName>
    <definedName name="Adriaan9_5" hidden="1">{"Totax",#N/A,FALSE,"Sheet1";#N/A,#N/A,FALSE,"Law Output"}</definedName>
    <definedName name="ads" localSheetId="4" hidden="1">{#N/A,#N/A,FALSE,"AD_Purch";#N/A,#N/A,FALSE,"Projections";#N/A,#N/A,FALSE,"DCF";#N/A,#N/A,FALSE,"Mkt Val"}</definedName>
    <definedName name="ads" localSheetId="11" hidden="1">{#N/A,#N/A,FALSE,"AD_Purch";#N/A,#N/A,FALSE,"Projections";#N/A,#N/A,FALSE,"DCF";#N/A,#N/A,FALSE,"Mkt Val"}</definedName>
    <definedName name="ads" hidden="1">{#N/A,#N/A,FALSE,"AD_Purch";#N/A,#N/A,FALSE,"Projections";#N/A,#N/A,FALSE,"DCF";#N/A,#N/A,FALSE,"Mkt Val"}</definedName>
    <definedName name="ads_1" localSheetId="4" hidden="1">{#N/A,#N/A,FALSE,"AD_Purch";#N/A,#N/A,FALSE,"Projections";#N/A,#N/A,FALSE,"DCF";#N/A,#N/A,FALSE,"Mkt Val"}</definedName>
    <definedName name="ads_1" localSheetId="11" hidden="1">{#N/A,#N/A,FALSE,"AD_Purch";#N/A,#N/A,FALSE,"Projections";#N/A,#N/A,FALSE,"DCF";#N/A,#N/A,FALSE,"Mkt Val"}</definedName>
    <definedName name="ads_1" hidden="1">{#N/A,#N/A,FALSE,"AD_Purch";#N/A,#N/A,FALSE,"Projections";#N/A,#N/A,FALSE,"DCF";#N/A,#N/A,FALSE,"Mkt Val"}</definedName>
    <definedName name="adsa" localSheetId="4" hidden="1">{"'Actual'!$A$1:$F$25"}</definedName>
    <definedName name="adsa" localSheetId="11" hidden="1">{"'Actual'!$A$1:$F$25"}</definedName>
    <definedName name="adsa" hidden="1">{"'Actual'!$A$1:$F$25"}</definedName>
    <definedName name="ADSA1" localSheetId="4" hidden="1">{"'Actual'!$A$1:$F$25"}</definedName>
    <definedName name="ADSA1" localSheetId="11" hidden="1">{"'Actual'!$A$1:$F$25"}</definedName>
    <definedName name="ADSA1" hidden="1">{"'Actual'!$A$1:$F$25"}</definedName>
    <definedName name="adsd" localSheetId="11" hidden="1">{"AT","COMPANIES",TRUE}</definedName>
    <definedName name="adsd" hidden="1">{"AT","COMPANIES",TRUE}</definedName>
    <definedName name="adsew" localSheetId="11" hidden="1">{"FCB_ALL",#N/A,FALSE,"FCB"}</definedName>
    <definedName name="adsew" hidden="1">{"FCB_ALL",#N/A,FALSE,"FCB"}</definedName>
    <definedName name="adsf" localSheetId="19" hidden="1">{"bs",#N/A,FALSE,"SCF"}</definedName>
    <definedName name="adsf" localSheetId="4" hidden="1">{"bs",#N/A,FALSE,"SCF"}</definedName>
    <definedName name="adsf" localSheetId="15" hidden="1">{"bs",#N/A,FALSE,"SCF"}</definedName>
    <definedName name="adsf" localSheetId="11" hidden="1">{"bs",#N/A,FALSE,"SCF"}</definedName>
    <definedName name="adsf" hidden="1">{"bs",#N/A,FALSE,"SCF"}</definedName>
    <definedName name="adsf_1" localSheetId="4" hidden="1">{#N/A,#N/A,FALSE,"AD_Purch";#N/A,#N/A,FALSE,"Projections";#N/A,#N/A,FALSE,"DCF";#N/A,#N/A,FALSE,"Mkt Val"}</definedName>
    <definedName name="adsf_1" localSheetId="11" hidden="1">{#N/A,#N/A,FALSE,"AD_Purch";#N/A,#N/A,FALSE,"Projections";#N/A,#N/A,FALSE,"DCF";#N/A,#N/A,FALSE,"Mkt Val"}</definedName>
    <definedName name="adsf_1" hidden="1">{#N/A,#N/A,FALSE,"AD_Purch";#N/A,#N/A,FALSE,"Projections";#N/A,#N/A,FALSE,"DCF";#N/A,#N/A,FALSE,"Mkt Val"}</definedName>
    <definedName name="adsf_1_1" localSheetId="4" hidden="1">{#N/A,#N/A,FALSE,"Job Sched"}</definedName>
    <definedName name="adsf_1_1" localSheetId="11" hidden="1">{#N/A,#N/A,FALSE,"Job Sched"}</definedName>
    <definedName name="adsf_1_1" hidden="1">{#N/A,#N/A,FALSE,"Job Sched"}</definedName>
    <definedName name="adsf_1_1_2" localSheetId="4" hidden="1">{#N/A,#N/A,FALSE,"Job Sched"}</definedName>
    <definedName name="adsf_1_1_2" localSheetId="11" hidden="1">{#N/A,#N/A,FALSE,"Job Sched"}</definedName>
    <definedName name="adsf_1_1_2" hidden="1">{#N/A,#N/A,FALSE,"Job Sched"}</definedName>
    <definedName name="adsf_1_3" localSheetId="4" hidden="1">{#N/A,#N/A,FALSE,"Job Sched"}</definedName>
    <definedName name="adsf_1_3" localSheetId="11" hidden="1">{#N/A,#N/A,FALSE,"Job Sched"}</definedName>
    <definedName name="adsf_1_3" hidden="1">{#N/A,#N/A,FALSE,"Job Sched"}</definedName>
    <definedName name="adsf_2" localSheetId="4" hidden="1">{#N/A,#N/A,FALSE,"Job Sched"}</definedName>
    <definedName name="adsf_2" localSheetId="11" hidden="1">{#N/A,#N/A,FALSE,"Job Sched"}</definedName>
    <definedName name="adsf_2" hidden="1">{#N/A,#N/A,FALSE,"Job Sched"}</definedName>
    <definedName name="adsf_2_2" localSheetId="4" hidden="1">{#N/A,#N/A,FALSE,"Job Sched"}</definedName>
    <definedName name="adsf_2_2" localSheetId="11" hidden="1">{#N/A,#N/A,FALSE,"Job Sched"}</definedName>
    <definedName name="adsf_2_2" hidden="1">{#N/A,#N/A,FALSE,"Job Sched"}</definedName>
    <definedName name="adsf_3" localSheetId="4" hidden="1">{#N/A,#N/A,FALSE,"Job Sched"}</definedName>
    <definedName name="adsf_3" localSheetId="11" hidden="1">{#N/A,#N/A,FALSE,"Job Sched"}</definedName>
    <definedName name="adsf_3" hidden="1">{#N/A,#N/A,FALSE,"Job Sched"}</definedName>
    <definedName name="adsf_3_2" localSheetId="4" hidden="1">{#N/A,#N/A,FALSE,"Job Sched"}</definedName>
    <definedName name="adsf_3_2" localSheetId="11" hidden="1">{#N/A,#N/A,FALSE,"Job Sched"}</definedName>
    <definedName name="adsf_3_2" hidden="1">{#N/A,#N/A,FALSE,"Job Sched"}</definedName>
    <definedName name="adsf_5" localSheetId="4" hidden="1">{#N/A,#N/A,FALSE,"Job Sched"}</definedName>
    <definedName name="adsf_5" localSheetId="11" hidden="1">{#N/A,#N/A,FALSE,"Job Sched"}</definedName>
    <definedName name="adsf_5" hidden="1">{#N/A,#N/A,FALSE,"Job Sched"}</definedName>
    <definedName name="adsf1" localSheetId="11" hidden="1">{"Annual",#N/A,FALSE,"Sales &amp; Market";"Quarterly",#N/A,FALSE,"Sales &amp; Market"}</definedName>
    <definedName name="adsf1" hidden="1">{"Annual",#N/A,FALSE,"Sales &amp; Market";"Quarterly",#N/A,FALSE,"Sales &amp; Market"}</definedName>
    <definedName name="ADSFA" localSheetId="11" hidden="1">{"inputs raw data",#N/A,TRUE,"INPUT"}</definedName>
    <definedName name="ADSFA" hidden="1">{"inputs raw data",#N/A,TRUE,"INPUT"}</definedName>
    <definedName name="adsfafsd">#REF!</definedName>
    <definedName name="adsfasdf" localSheetId="11" hidden="1">{#N/A,#N/A,FALSE,"incomeA";#N/A,#N/A,FALSE,"scenariosA";#N/A,#N/A,FALSE,"marginsA";#N/A,#N/A,FALSE,"balanceA";#N/A,#N/A,FALSE,"cashflowA";#N/A,#N/A,FALSE,"ratiosa";#N/A,#N/A,FALSE,"depreciationA"}</definedName>
    <definedName name="adsfasdf" hidden="1">{#N/A,#N/A,FALSE,"incomeA";#N/A,#N/A,FALSE,"scenariosA";#N/A,#N/A,FALSE,"marginsA";#N/A,#N/A,FALSE,"balanceA";#N/A,#N/A,FALSE,"cashflowA";#N/A,#N/A,FALSE,"ratiosa";#N/A,#N/A,FALSE,"depreciationA"}</definedName>
    <definedName name="ADSFASDFASDFA" hidden="1">#REF!</definedName>
    <definedName name="adsfaw" localSheetId="11" hidden="1">{"FCB_ALL",#N/A,FALSE,"FCB";"GREY_ALL",#N/A,FALSE,"GREY"}</definedName>
    <definedName name="adsfaw" hidden="1">{"FCB_ALL",#N/A,FALSE,"FCB";"GREY_ALL",#N/A,FALSE,"GREY"}</definedName>
    <definedName name="adsfca" localSheetId="11" hidden="1">{"FCB_ALL",#N/A,FALSE,"FCB";"GREY_ALL",#N/A,FALSE,"GREY"}</definedName>
    <definedName name="adsfca" hidden="1">{"FCB_ALL",#N/A,FALSE,"FCB";"GREY_ALL",#N/A,FALSE,"GREY"}</definedName>
    <definedName name="adsfdsf" localSheetId="4" hidden="1">{"fis.dbo.r1_datasum"}</definedName>
    <definedName name="adsfdsf" localSheetId="11" hidden="1">{"fis.dbo.r1_datasum"}</definedName>
    <definedName name="adsfdsf" hidden="1">{"fis.dbo.r1_datasum"}</definedName>
    <definedName name="adsfeklj" localSheetId="11" hidden="1">{"FCB_ALL",#N/A,FALSE,"FCB"}</definedName>
    <definedName name="adsfeklj" hidden="1">{"FCB_ALL",#N/A,FALSE,"FCB"}</definedName>
    <definedName name="adsfjkasdkfn" localSheetId="19">{0;0;0;0;1;#N/A;0.25;0.25;0.8;0.25;2;FALSE;FALSE;FALSE;FALSE;FALSE;#N/A;1;#N/A;1;1;"";"&amp;L&amp;""Arial,Italic""&amp;8&amp;F Page &amp;P of &amp;N &amp;D &amp;T "}</definedName>
    <definedName name="adsfjkasdkfn" localSheetId="4">{0;0;0;0;1;#N/A;0.25;0.25;0.8;0.25;2;FALSE;FALSE;FALSE;FALSE;FALSE;#N/A;1;#N/A;1;1;"";"&amp;L&amp;""Arial,Italic""&amp;8&amp;F Page &amp;P of &amp;N &amp;D &amp;T "}</definedName>
    <definedName name="adsfjkasdkfn" localSheetId="15">{0;0;0;0;1;#N/A;0.25;0.25;0.8;0.25;2;FALSE;FALSE;FALSE;FALSE;FALSE;#N/A;1;#N/A;1;1;"";"&amp;L&amp;""Arial,Italic""&amp;8&amp;F Page &amp;P of &amp;N &amp;D &amp;T "}</definedName>
    <definedName name="adsfjkasdkfn" localSheetId="11">{0;0;0;0;1;#N/A;0.25;0.25;0.8;0.25;2;FALSE;FALSE;FALSE;FALSE;FALSE;#N/A;1;#N/A;1;1;"";"&amp;L&amp;""Arial,Italic""&amp;8&amp;F Page &amp;P of &amp;N &amp;D &amp;T "}</definedName>
    <definedName name="adsfjkasdkfn">{0;0;0;0;1;#N/A;0.25;0.25;0.8;0.25;2;FALSE;FALSE;FALSE;FALSE;FALSE;#N/A;1;#N/A;1;1;"";"&amp;L&amp;""Arial,Italic""&amp;8&amp;F Page &amp;P of &amp;N &amp;D &amp;T "}</definedName>
    <definedName name="adsfkl" localSheetId="11" hidden="1">{"FCB_ALL",#N/A,FALSE,"FCB";"GREY_ALL",#N/A,FALSE,"GREY"}</definedName>
    <definedName name="adsfkl" hidden="1">{"FCB_ALL",#N/A,FALSE,"FCB";"GREY_ALL",#N/A,FALSE,"GREY"}</definedName>
    <definedName name="adsfsdg" localSheetId="11" hidden="1">{#N/A,#N/A,FALSE,"Integration Systems"}</definedName>
    <definedName name="adsfsdg" hidden="1">{#N/A,#N/A,FALSE,"Integration Systems"}</definedName>
    <definedName name="adsga" localSheetId="11" hidden="1">{"FCB_ALL",#N/A,FALSE,"FCB"}</definedName>
    <definedName name="adsga" hidden="1">{"FCB_ALL",#N/A,FALSE,"FCB"}</definedName>
    <definedName name="adsgawe" localSheetId="11" hidden="1">{"FCB_ALL",#N/A,FALSE,"FCB"}</definedName>
    <definedName name="adsgawe" hidden="1">{"FCB_ALL",#N/A,FALSE,"FCB"}</definedName>
    <definedName name="Advance_Billings___Uncompleted_Contracts" localSheetId="19">#REF!</definedName>
    <definedName name="Advance_Billings___Uncompleted_Contracts">#REF!</definedName>
    <definedName name="adwdlkj" localSheetId="11" hidden="1">{"FCB_ALL",#N/A,FALSE,"FCB"}</definedName>
    <definedName name="adwdlkj" hidden="1">{"FCB_ALL",#N/A,FALSE,"FCB"}</definedName>
    <definedName name="adwsfklj" localSheetId="19" hidden="1">{"bs",#N/A,FALSE,"SCF"}</definedName>
    <definedName name="adwsfklj" localSheetId="4" hidden="1">{"bs",#N/A,FALSE,"SCF"}</definedName>
    <definedName name="adwsfklj" localSheetId="15" hidden="1">{"bs",#N/A,FALSE,"SCF"}</definedName>
    <definedName name="adwsfklj" localSheetId="11" hidden="1">{"bs",#N/A,FALSE,"SCF"}</definedName>
    <definedName name="adwsfklj" hidden="1">{"bs",#N/A,FALSE,"SCF"}</definedName>
    <definedName name="ae" localSheetId="4" hidden="1">{#N/A,#N/A,FALSE,"Calc";#N/A,#N/A,FALSE,"Sensitivity";#N/A,#N/A,FALSE,"LT Earn.Dil.";#N/A,#N/A,FALSE,"Dil. AVP"}</definedName>
    <definedName name="ae" localSheetId="11" hidden="1">{#N/A,#N/A,FALSE,"Calc";#N/A,#N/A,FALSE,"Sensitivity";#N/A,#N/A,FALSE,"LT Earn.Dil.";#N/A,#N/A,FALSE,"Dil. AVP"}</definedName>
    <definedName name="ae" hidden="1">{#N/A,#N/A,FALSE,"Calc";#N/A,#N/A,FALSE,"Sensitivity";#N/A,#N/A,FALSE,"LT Earn.Dil.";#N/A,#N/A,FALSE,"Dil. AVP"}</definedName>
    <definedName name="ae_1" localSheetId="4" hidden="1">{#N/A,#N/A,FALSE,"Calc";#N/A,#N/A,FALSE,"Sensitivity";#N/A,#N/A,FALSE,"LT Earn.Dil.";#N/A,#N/A,FALSE,"Dil. AVP"}</definedName>
    <definedName name="ae_1" localSheetId="11" hidden="1">{#N/A,#N/A,FALSE,"Calc";#N/A,#N/A,FALSE,"Sensitivity";#N/A,#N/A,FALSE,"LT Earn.Dil.";#N/A,#N/A,FALSE,"Dil. AVP"}</definedName>
    <definedName name="ae_1" hidden="1">{#N/A,#N/A,FALSE,"Calc";#N/A,#N/A,FALSE,"Sensitivity";#N/A,#N/A,FALSE,"LT Earn.Dil.";#N/A,#N/A,FALSE,"Dil. AVP"}</definedName>
    <definedName name="aeae" localSheetId="11" hidden="1">{#N/A,#N/A,FALSE,"Trading-Mult ";#N/A,#N/A,FALSE,"Trading-Cap";#N/A,#N/A,FALSE,"Trading-Inc";#N/A,#N/A,FALSE,"Cash Flow";#N/A,#N/A,FALSE,"M&amp;A info"}</definedName>
    <definedName name="aeae" hidden="1">{#N/A,#N/A,FALSE,"Trading-Mult ";#N/A,#N/A,FALSE,"Trading-Cap";#N/A,#N/A,FALSE,"Trading-Inc";#N/A,#N/A,FALSE,"Cash Flow";#N/A,#N/A,FALSE,"M&amp;A info"}</definedName>
    <definedName name="AEBABAB" localSheetId="4">{"Client Name or Project Name"}</definedName>
    <definedName name="AEBABAB" localSheetId="11">{"Client Name or Project Name"}</definedName>
    <definedName name="AEBABAB">{"Client Name or Project Name"}</definedName>
    <definedName name="aeety"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HAHAH" localSheetId="4">{"Client Name or Project Name"}</definedName>
    <definedName name="AEHAHAH" localSheetId="11">{"Client Name or Project Name"}</definedName>
    <definedName name="AEHAHAH">{"Client Name or Project Name"}</definedName>
    <definedName name="AEHAHAHAHA" localSheetId="4">{"Client Name or Project Name"}</definedName>
    <definedName name="AEHAHAHAHA" localSheetId="11">{"Client Name or Project Name"}</definedName>
    <definedName name="AEHAHAHAHA">{"Client Name or Project Name"}</definedName>
    <definedName name="AEHAHAHAHAH" localSheetId="4">{"Client Name or Project Name"}</definedName>
    <definedName name="AEHAHAHAHAH" localSheetId="11">{"Client Name or Project Name"}</definedName>
    <definedName name="AEHAHAHAHAH">{"Client Name or Project Name"}</definedName>
    <definedName name="AEHRTAEH5H5H" localSheetId="4">{"Client Name or Project Name"}</definedName>
    <definedName name="AEHRTAEH5H5H" localSheetId="11">{"Client Name or Project Name"}</definedName>
    <definedName name="AEHRTAEH5H5H">{"Client Name or Project Name"}</definedName>
    <definedName name="aer" localSheetId="4" hidden="1">{#N/A,#N/A,FALSE,"EW"}</definedName>
    <definedName name="aer" localSheetId="11" hidden="1">{#N/A,#N/A,FALSE,"EW"}</definedName>
    <definedName name="aer" hidden="1">{#N/A,#N/A,FALSE,"EW"}</definedName>
    <definedName name="aeradfaereawt" localSheetId="19" hidden="1">{"var_page",#N/A,FALSE,"template"}</definedName>
    <definedName name="aeradfaereawt" localSheetId="4" hidden="1">{"var_page",#N/A,FALSE,"template"}</definedName>
    <definedName name="aeradfaereawt" localSheetId="15" hidden="1">{"var_page",#N/A,FALSE,"template"}</definedName>
    <definedName name="aeradfaereawt" localSheetId="11" hidden="1">{"var_page",#N/A,FALSE,"template"}</definedName>
    <definedName name="aeradfaereawt" hidden="1">{"var_page",#N/A,FALSE,"template"}</definedName>
    <definedName name="aerbaerbababab" localSheetId="4">{"Client Name or Project Name"}</definedName>
    <definedName name="aerbaerbababab" localSheetId="11">{"Client Name or Project Name"}</definedName>
    <definedName name="aerbaerbababab">{"Client Name or Project Name"}</definedName>
    <definedName name="aerbbrbrbbbbb" localSheetId="4">{"Client Name or Project Name"}</definedName>
    <definedName name="aerbbrbrbbbbb" localSheetId="11">{"Client Name or Project Name"}</definedName>
    <definedName name="aerbbrbrbbbbb">{"Client Name or Project Name"}</definedName>
    <definedName name="AERHAERHAH" localSheetId="4">{"Client Name or Project Name"}</definedName>
    <definedName name="AERHAERHAH" localSheetId="11">{"Client Name or Project Name"}</definedName>
    <definedName name="AERHAERHAH">{"Client Name or Project Name"}</definedName>
    <definedName name="AERHAH44H" localSheetId="4">{"Client Name or Project Name"}</definedName>
    <definedName name="AERHAH44H" localSheetId="11">{"Client Name or Project Name"}</definedName>
    <definedName name="AERHAH44H">{"Client Name or Project Name"}</definedName>
    <definedName name="aerhahah" localSheetId="4">{"Client Name or Project Name"}</definedName>
    <definedName name="aerhahah" localSheetId="11">{"Client Name or Project Name"}</definedName>
    <definedName name="aerhahah">{"Client Name or Project Name"}</definedName>
    <definedName name="AERJJ" hidden="1">#REF!</definedName>
    <definedName name="Aero_1" localSheetId="11" hidden="1">{#N/A,#N/A,TRUE,"CIN-11";#N/A,#N/A,TRUE,"CIN-13";#N/A,#N/A,TRUE,"CIN-14";#N/A,#N/A,TRUE,"CIN-16";#N/A,#N/A,TRUE,"CIN-17";#N/A,#N/A,TRUE,"CIN-18";#N/A,#N/A,TRUE,"CIN Earnings To Fixed Charges";#N/A,#N/A,TRUE,"CIN Financial Ratios";#N/A,#N/A,TRUE,"CIN-IS";#N/A,#N/A,TRUE,"CIN-BS";#N/A,#N/A,TRUE,"CIN-CS";#N/A,#N/A,TRUE,"Invest In Unconsol Subs"}</definedName>
    <definedName name="Aero_1" hidden="1">{#N/A,#N/A,TRUE,"CIN-11";#N/A,#N/A,TRUE,"CIN-13";#N/A,#N/A,TRUE,"CIN-14";#N/A,#N/A,TRUE,"CIN-16";#N/A,#N/A,TRUE,"CIN-17";#N/A,#N/A,TRUE,"CIN-18";#N/A,#N/A,TRUE,"CIN Earnings To Fixed Charges";#N/A,#N/A,TRUE,"CIN Financial Ratios";#N/A,#N/A,TRUE,"CIN-IS";#N/A,#N/A,TRUE,"CIN-BS";#N/A,#N/A,TRUE,"CIN-CS";#N/A,#N/A,TRUE,"Invest In Unconsol Subs"}</definedName>
    <definedName name="aerqwet" localSheetId="19">{0;0;0;0;1;#N/A;0.75;0.75;1;1;2;FALSE;FALSE;FALSE;FALSE;FALSE;#N/A;1;#N/A;1;1;"";"&amp;L&amp;""Arial,Italic""&amp;8&amp;F Page &amp;P of &amp;N &amp;D &amp;T "}</definedName>
    <definedName name="aerqwet" localSheetId="4">{0;0;0;0;1;#N/A;0.75;0.75;1;1;2;FALSE;FALSE;FALSE;FALSE;FALSE;#N/A;1;#N/A;1;1;"";"&amp;L&amp;""Arial,Italic""&amp;8&amp;F Page &amp;P of &amp;N &amp;D &amp;T "}</definedName>
    <definedName name="aerqwet" localSheetId="15">{0;0;0;0;1;#N/A;0.75;0.75;1;1;2;FALSE;FALSE;FALSE;FALSE;FALSE;#N/A;1;#N/A;1;1;"";"&amp;L&amp;""Arial,Italic""&amp;8&amp;F Page &amp;P of &amp;N &amp;D &amp;T "}</definedName>
    <definedName name="aerqwet" localSheetId="11">{0;0;0;0;1;#N/A;0.75;0.75;1;1;2;FALSE;FALSE;FALSE;FALSE;FALSE;#N/A;1;#N/A;1;1;"";"&amp;L&amp;""Arial,Italic""&amp;8&amp;F Page &amp;P of &amp;N &amp;D &amp;T "}</definedName>
    <definedName name="aerqwet">{0;0;0;0;1;#N/A;0.75;0.75;1;1;2;FALSE;FALSE;FALSE;FALSE;FALSE;#N/A;1;#N/A;1;1;"";"&amp;L&amp;""Arial,Italic""&amp;8&amp;F Page &amp;P of &amp;N &amp;D &amp;T "}</definedName>
    <definedName name="aerwerqw4r" localSheetId="11" hidden="1">{"MODEL","ALL STOCK",FALSE,"CS First Boston Merger Model";"MODEL","ALL CASH",FALSE,"CS First Boston Merger Model";"MODEL","ALL CASH WITH EQUITY OFFERING",FALSE,"CS First Boston Merger Model";"MODEL","HALF CASH/HALF STOCK",FALSE,"CS First Boston Merger Model"}</definedName>
    <definedName name="aerwerqw4r" hidden="1">{"MODEL","ALL STOCK",FALSE,"CS First Boston Merger Model";"MODEL","ALL CASH",FALSE,"CS First Boston Merger Model";"MODEL","ALL CASH WITH EQUITY OFFERING",FALSE,"CS First Boston Merger Model";"MODEL","HALF CASH/HALF STOCK",FALSE,"CS First Boston Merger Model"}</definedName>
    <definedName name="aeryaeryay" localSheetId="4">{"Client Name or Project Name"}</definedName>
    <definedName name="aeryaeryay" localSheetId="11">{"Client Name or Project Name"}</definedName>
    <definedName name="aeryaeryay">{"Client Name or Project Name"}</definedName>
    <definedName name="aes">#REF!</definedName>
    <definedName name="aethaehahah" localSheetId="4">{"Client Name or Project Name"}</definedName>
    <definedName name="aethaehahah" localSheetId="11">{"Client Name or Project Name"}</definedName>
    <definedName name="aethaehahah">{"Client Name or Project Name"}</definedName>
    <definedName name="Aetna_PPO_II_Ntwk_Exp_PPO_Max_Net_Avg_Sub_Charges" hidden="1">#REF!</definedName>
    <definedName name="Aetna_PPO_II_Ntwk_Exp_PPO_Max_Sav_Neg_Arrang" hidden="1">#REF!</definedName>
    <definedName name="Aetna_PPO_II_Ntwk_Exp_PPO_Net_Avg_Sub_Charges" hidden="1">#REF!</definedName>
    <definedName name="Aetna_PPO_II_Ntwk_Exp_PPO_Sav_Neg_Arrang" hidden="1">#REF!</definedName>
    <definedName name="Aetna_PPO_Ntwk_Exp_PPO_Max_Net_Avg_Sub_Charges" hidden="1">#REF!</definedName>
    <definedName name="Aetna_PPO_Ntwk_Exp_PPO_Max_Sav_Neg_Arrang" hidden="1">#REF!</definedName>
    <definedName name="Aetna_PPO_Ntwk_Exp_PPO_Net_Avg_Sub_Charges" hidden="1">#REF!</definedName>
    <definedName name="Aetna_PPO_Ntwk_Exp_PPO_Sav_Neg_Arrang" hidden="1">#REF!</definedName>
    <definedName name="Aetna_Spec_Ntwk_Exp_PPO_Max_Net_Avg_Sub_Charges" hidden="1">#REF!</definedName>
    <definedName name="Aetna_Spec_Ntwk_Exp_PPO_Max_Sav_Neg_Arrang" hidden="1">#REF!</definedName>
    <definedName name="Aetna_Spec_Ntwk_Exp_PPO_Net_Avg_Sub_Charges" hidden="1">#REF!</definedName>
    <definedName name="Aetna_Spec_Ntwk_Exp_PPO_Sav_Neg_Arrang" hidden="1">#REF!</definedName>
    <definedName name="AEWEW" localSheetId="11" hidden="1">{"inputs raw data",#N/A,TRUE,"INPUT"}</definedName>
    <definedName name="AEWEW" hidden="1">{"inputs raw data",#N/A,TRUE,"INPUT"}</definedName>
    <definedName name="aewfwe" localSheetId="4" hidden="1">{#N/A,#N/A,FALSE,"Brad_DCFM";#N/A,#N/A,FALSE,"Nick_DCFM";#N/A,#N/A,FALSE,"Mobile_DCFM"}</definedName>
    <definedName name="aewfwe" localSheetId="11" hidden="1">{#N/A,#N/A,FALSE,"Brad_DCFM";#N/A,#N/A,FALSE,"Nick_DCFM";#N/A,#N/A,FALSE,"Mobile_DCFM"}</definedName>
    <definedName name="aewfwe" hidden="1">{#N/A,#N/A,FALSE,"Brad_DCFM";#N/A,#N/A,FALSE,"Nick_DCFM";#N/A,#N/A,FALSE,"Mobile_DCFM"}</definedName>
    <definedName name="aewfwe_1" localSheetId="4" hidden="1">{#N/A,#N/A,FALSE,"Brad_DCFM";#N/A,#N/A,FALSE,"Nick_DCFM";#N/A,#N/A,FALSE,"Mobile_DCFM"}</definedName>
    <definedName name="aewfwe_1" localSheetId="11" hidden="1">{#N/A,#N/A,FALSE,"Brad_DCFM";#N/A,#N/A,FALSE,"Nick_DCFM";#N/A,#N/A,FALSE,"Mobile_DCFM"}</definedName>
    <definedName name="aewfwe_1" hidden="1">{#N/A,#N/A,FALSE,"Brad_DCFM";#N/A,#N/A,FALSE,"Nick_DCFM";#N/A,#N/A,FALSE,"Mobile_DCFM"}</definedName>
    <definedName name="aewr" localSheetId="11" hidden="1">{"mgmt forecast",#N/A,FALSE,"Mgmt Forecast";"dcf table",#N/A,FALSE,"Mgmt Forecast";"sensitivity",#N/A,FALSE,"Mgmt Forecast";"table inputs",#N/A,FALSE,"Mgmt Forecast";"calculations",#N/A,FALSE,"Mgmt Forecast"}</definedName>
    <definedName name="aewr" hidden="1">{"mgmt forecast",#N/A,FALSE,"Mgmt Forecast";"dcf table",#N/A,FALSE,"Mgmt Forecast";"sensitivity",#N/A,FALSE,"Mgmt Forecast";"table inputs",#N/A,FALSE,"Mgmt Forecast";"calculations",#N/A,FALSE,"Mgmt Forecast"}</definedName>
    <definedName name="Aex_Amb_MDC_Range" hidden="1">#REF!</definedName>
    <definedName name="Aex_Experience_by_Tier_Range" hidden="1">#REF!</definedName>
    <definedName name="Aex_IP_MDC_Range" hidden="1">#REF!</definedName>
    <definedName name="Aex_Medical_Cost_Category_Range" hidden="1">#REF!</definedName>
    <definedName name="Aex_Professional_Experience_Range" hidden="1">#REF!</definedName>
    <definedName name="Aexcel_Demographic_Line_Count" hidden="1">#REF!</definedName>
    <definedName name="Aexcel_Demographics_Headings1" hidden="1">#REF!</definedName>
    <definedName name="Aexcel_Demographics_Headings2" hidden="1">#REF!</definedName>
    <definedName name="Aexcel_Prof_Cost_Line_Count" hidden="1">#REF!</definedName>
    <definedName name="Aexcel_Prof_Exp_Cost_Headings" hidden="1">#REF!</definedName>
    <definedName name="Aexcel_Prof_Exp_Location_Headings" hidden="1">#REF!</definedName>
    <definedName name="Aexcel_Prof_Exp_PMPM_Headings" hidden="1">#REF!</definedName>
    <definedName name="Aexcel_Prof_Exp_Util_Headings" hidden="1">#REF!</definedName>
    <definedName name="Aexcel_Prof_Location_Line_Count" hidden="1">#REF!</definedName>
    <definedName name="Aexcel_Prof_PMPM_Line_Count" hidden="1">#REF!</definedName>
    <definedName name="Aexcel_Prof_Util_Line_Count" hidden="1">#REF!</definedName>
    <definedName name="Aexcel_Structure_Headings" hidden="1">#REF!</definedName>
    <definedName name="Aexcel_Structure_Line_Count" hidden="1">#REF!</definedName>
    <definedName name="AexcelBOBDate" hidden="1">#REF!</definedName>
    <definedName name="aeyayay" localSheetId="4">{"Client Name or Project Name"}</definedName>
    <definedName name="aeyayay" localSheetId="11">{"Client Name or Project Name"}</definedName>
    <definedName name="aeyayay">{"Client Name or Project Name"}</definedName>
    <definedName name="af" localSheetId="19">{0;0;0;0;1;#N/A;0.25;0.25;1;1;2;FALSE;FALSE;FALSE;FALSE;FALSE;#N/A;1;#N/A;1;1;"";"&amp;L&amp;""Arial,Italic""&amp;8&amp;F Page &amp;P of &amp;N &amp;D &amp;T "}</definedName>
    <definedName name="af" localSheetId="4">{0;0;0;0;1;#N/A;0.25;0.25;1;1;2;FALSE;FALSE;FALSE;FALSE;FALSE;#N/A;1;#N/A;1;1;"";"&amp;L&amp;""Arial,Italic""&amp;8&amp;F Page &amp;P of &amp;N &amp;D &amp;T "}</definedName>
    <definedName name="af" localSheetId="15">{0;0;0;0;1;#N/A;0.25;0.25;1;1;2;FALSE;FALSE;FALSE;FALSE;FALSE;#N/A;1;#N/A;1;1;"";"&amp;L&amp;""Arial,Italic""&amp;8&amp;F Page &amp;P of &amp;N &amp;D &amp;T "}</definedName>
    <definedName name="af" localSheetId="11">{0;0;0;0;1;#N/A;0.25;0.25;1;1;2;FALSE;FALSE;FALSE;FALSE;FALSE;#N/A;1;#N/A;1;1;"";"&amp;L&amp;""Arial,Italic""&amp;8&amp;F Page &amp;P of &amp;N &amp;D &amp;T "}</definedName>
    <definedName name="af">{0;0;0;0;1;#N/A;0.25;0.25;1;1;2;FALSE;FALSE;FALSE;FALSE;FALSE;#N/A;1;#N/A;1;1;"";"&amp;L&amp;""Arial,Italic""&amp;8&amp;F Page &amp;P of &amp;N &amp;D &amp;T "}</definedName>
    <definedName name="af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adfa" hidden="1">#REF!</definedName>
    <definedName name="afadfffff" localSheetId="11" hidden="1">{#N/A,#N/A,FALSE,"plan";#N/A,#N/A,FALSE,"history";#N/A,#N/A,FALSE,"Prodinv";#N/A,#N/A,FALSE,"HISTGRAPH"}</definedName>
    <definedName name="afadfffff" hidden="1">{#N/A,#N/A,FALSE,"plan";#N/A,#N/A,FALSE,"history";#N/A,#N/A,FALSE,"Prodinv";#N/A,#N/A,FALSE,"HISTGRAPH"}</definedName>
    <definedName name="afadfffff_1" localSheetId="11" hidden="1">{#N/A,#N/A,FALSE,"plan";#N/A,#N/A,FALSE,"history";#N/A,#N/A,FALSE,"Prodinv";#N/A,#N/A,FALSE,"HISTGRAPH"}</definedName>
    <definedName name="afadfffff_1" hidden="1">{#N/A,#N/A,FALSE,"plan";#N/A,#N/A,FALSE,"history";#N/A,#N/A,FALSE,"Prodinv";#N/A,#N/A,FALSE,"HISTGRAPH"}</definedName>
    <definedName name="afafaf" localSheetId="15" hidden="1">{"'Índice'!$A$1:$K$49"}</definedName>
    <definedName name="afafaf" localSheetId="11" hidden="1">{"'Índice'!$A$1:$K$49"}</definedName>
    <definedName name="afafaf" hidden="1">{"'Índice'!$A$1:$K$49"}</definedName>
    <definedName name="afasdf" localSheetId="11" hidden="1">{"PROY",#N/A,FALSE,"RECPTB-96";"PROY",#N/A,FALSE,"EXPPTB-96";"PROY",#N/A,FALSE,"MARPTB-96";"PROY",#N/A,FALSE,"MEDPTB-96";"PROY",#N/A,FALSE,"ACTPTB-96";"PROY",#N/A,FALSE,"GALPTB-96";"PROY",#N/A,FALSE,"RELPTB-96";"PROY",#N/A,FALSE,"NEWPTB-96";"PROY",#N/A,FALSE,"REMPTB-96";"PROY",#N/A,FALSE,"ESTPTB-96"}</definedName>
    <definedName name="afasdf" hidden="1">{"PROY",#N/A,FALSE,"RECPTB-96";"PROY",#N/A,FALSE,"EXPPTB-96";"PROY",#N/A,FALSE,"MARPTB-96";"PROY",#N/A,FALSE,"MEDPTB-96";"PROY",#N/A,FALSE,"ACTPTB-96";"PROY",#N/A,FALSE,"GALPTB-96";"PROY",#N/A,FALSE,"RELPTB-96";"PROY",#N/A,FALSE,"NEWPTB-96";"PROY",#N/A,FALSE,"REMPTB-96";"PROY",#N/A,FALSE,"ESTPTB-96"}</definedName>
    <definedName name="afasdfasd" localSheetId="11" hidden="1">{"'Directory'!$A$72:$E$91"}</definedName>
    <definedName name="afasdfasd" hidden="1">{"'Directory'!$A$72:$E$91"}</definedName>
    <definedName name="afasdrwer"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drwer"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drwer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drwer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asdf"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asfasdf"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asfasdf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asfasdf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d" localSheetId="4" hidden="1">{"one",#N/A,TRUE,"Alaska";"two",#N/A,TRUE,"Alaska";"three",#N/A,TRUE,"Alaska";"four",#N/A,TRUE,"Alaska"}</definedName>
    <definedName name="afd" localSheetId="11" hidden="1">{"one",#N/A,TRUE,"Alaska";"two",#N/A,TRUE,"Alaska";"three",#N/A,TRUE,"Alaska";"four",#N/A,TRUE,"Alaska"}</definedName>
    <definedName name="afd" hidden="1">{"one",#N/A,TRUE,"Alaska";"two",#N/A,TRUE,"Alaska";"three",#N/A,TRUE,"Alaska";"four",#N/A,TRUE,"Alaska"}</definedName>
    <definedName name="afdadfa" hidden="1">#REF!</definedName>
    <definedName name="AFDADSFDAS" localSheetId="4" hidden="1">{#N/A,#N/A,FALSE,"REPORT"}</definedName>
    <definedName name="AFDADSFDAS" localSheetId="11" hidden="1">{#N/A,#N/A,FALSE,"REPORT"}</definedName>
    <definedName name="AFDADSFDAS" hidden="1">{#N/A,#N/A,FALSE,"REPORT"}</definedName>
    <definedName name="AFDADSFDAS_1" localSheetId="4" hidden="1">{#N/A,#N/A,FALSE,"REPORT"}</definedName>
    <definedName name="AFDADSFDAS_1" localSheetId="11" hidden="1">{#N/A,#N/A,FALSE,"REPORT"}</definedName>
    <definedName name="AFDADSFDAS_1" hidden="1">{#N/A,#N/A,FALSE,"REPORT"}</definedName>
    <definedName name="afdafad" hidden="1">#REF!</definedName>
    <definedName name="AFDBZBZB" localSheetId="4">{"Client Name or Project Name"}</definedName>
    <definedName name="AFDBZBZB" localSheetId="11">{"Client Name or Project Name"}</definedName>
    <definedName name="AFDBZBZB">{"Client Name or Project Name"}</definedName>
    <definedName name="AFEE">#REF!</definedName>
    <definedName name="afefwfqwff" localSheetId="4">{"Client Name or Project Name"}</definedName>
    <definedName name="afefwfqwff" localSheetId="11">{"Client Name or Project Name"}</definedName>
    <definedName name="afefwfqwff">{"Client Name or Project Name"}</definedName>
    <definedName name="aff" localSheetId="19">{0;0;0;0;1;#N/A;0.15;0.15;1;1;2;FALSE;FALSE;FALSE;FALSE;FALSE;#N/A;1;#N/A;1;1;"";"&amp;L&amp;""Arial,Italic""&amp;8&amp;F Page &amp;P of &amp;N &amp;D &amp;T "}</definedName>
    <definedName name="aff" localSheetId="4">{0;0;0;0;1;#N/A;0.15;0.15;1;1;2;FALSE;FALSE;FALSE;FALSE;FALSE;#N/A;1;#N/A;1;1;"";"&amp;L&amp;""Arial,Italic""&amp;8&amp;F Page &amp;P of &amp;N &amp;D &amp;T "}</definedName>
    <definedName name="aff" localSheetId="15">{0;0;0;0;1;#N/A;0.15;0.15;1;1;2;FALSE;FALSE;FALSE;FALSE;FALSE;#N/A;1;#N/A;1;1;"";"&amp;L&amp;""Arial,Italic""&amp;8&amp;F Page &amp;P of &amp;N &amp;D &amp;T "}</definedName>
    <definedName name="aff" localSheetId="11">{0;0;0;0;1;#N/A;0.15;0.15;1;1;2;FALSE;FALSE;FALSE;FALSE;FALSE;#N/A;1;#N/A;1;1;"";"&amp;L&amp;""Arial,Italic""&amp;8&amp;F Page &amp;P of &amp;N &amp;D &amp;T "}</definedName>
    <definedName name="aff">{0;0;0;0;1;#N/A;0.15;0.15;1;1;2;FALSE;FALSE;FALSE;FALSE;FALSE;#N/A;1;#N/A;1;1;"";"&amp;L&amp;""Arial,Italic""&amp;8&amp;F Page &amp;P of &amp;N &amp;D &amp;T "}</definedName>
    <definedName name="afgadasf" hidden="1">#REF!</definedName>
    <definedName name="afgagag" localSheetId="4">{"Client Name or Project Name"}</definedName>
    <definedName name="afgagag" localSheetId="11">{"Client Name or Project Name"}</definedName>
    <definedName name="afgagag">{"Client Name or Project Name"}</definedName>
    <definedName name="afge" localSheetId="11" hidden="1">{"FCB_ALL",#N/A,FALSE,"FCB";"GREY_ALL",#N/A,FALSE,"GREY"}</definedName>
    <definedName name="afge" hidden="1">{"FCB_ALL",#N/A,FALSE,"FCB";"GREY_ALL",#N/A,FALSE,"GREY"}</definedName>
    <definedName name="afhahfaha" localSheetId="4">{"Client Name or Project Name"}</definedName>
    <definedName name="afhahfaha" localSheetId="11">{"Client Name or Project Name"}</definedName>
    <definedName name="afhahfaha">{"Client Name or Project Name"}</definedName>
    <definedName name="afjasd" localSheetId="11" hidden="1">{"bs",#N/A,FALSE,"SCF"}</definedName>
    <definedName name="afjasd" hidden="1">{"bs",#N/A,FALSE,"SCF"}</definedName>
    <definedName name="afjkashdfkasdh" localSheetId="19">{0;0;0;0;1;#N/A;0.75;0.75;1;1;2;FALSE;FALSE;FALSE;FALSE;FALSE;#N/A;1;#N/A;1;1;"";"&amp;L&amp;""Arial,Italic""&amp;8&amp;F Page &amp;P of &amp;N &amp;D &amp;T "}</definedName>
    <definedName name="afjkashdfkasdh" localSheetId="4">{0;0;0;0;1;#N/A;0.75;0.75;1;1;2;FALSE;FALSE;FALSE;FALSE;FALSE;#N/A;1;#N/A;1;1;"";"&amp;L&amp;""Arial,Italic""&amp;8&amp;F Page &amp;P of &amp;N &amp;D &amp;T "}</definedName>
    <definedName name="afjkashdfkasdh" localSheetId="15">{0;0;0;0;1;#N/A;0.75;0.75;1;1;2;FALSE;FALSE;FALSE;FALSE;FALSE;#N/A;1;#N/A;1;1;"";"&amp;L&amp;""Arial,Italic""&amp;8&amp;F Page &amp;P of &amp;N &amp;D &amp;T "}</definedName>
    <definedName name="afjkashdfkasdh" localSheetId="11">{0;0;0;0;1;#N/A;0.75;0.75;1;1;2;FALSE;FALSE;FALSE;FALSE;FALSE;#N/A;1;#N/A;1;1;"";"&amp;L&amp;""Arial,Italic""&amp;8&amp;F Page &amp;P of &amp;N &amp;D &amp;T "}</definedName>
    <definedName name="afjkashdfkasdh">{0;0;0;0;1;#N/A;0.75;0.75;1;1;2;FALSE;FALSE;FALSE;FALSE;FALSE;#N/A;1;#N/A;1;1;"";"&amp;L&amp;""Arial,Italic""&amp;8&amp;F Page &amp;P of &amp;N &amp;D &amp;T "}</definedName>
    <definedName name="afjkashdfkjashd" localSheetId="19">{0;0;0;0;1;#N/A;0.25;0.25;0.25;0.25;2;FALSE;FALSE;FALSE;FALSE;FALSE;#N/A;1;#N/A;1;1;"";"&amp;L&amp;""Arial,Italic""&amp;8&amp;F Page &amp;P of &amp;N &amp;D &amp;T "}</definedName>
    <definedName name="afjkashdfkjashd" localSheetId="4">{0;0;0;0;1;#N/A;0.25;0.25;0.25;0.25;2;FALSE;FALSE;FALSE;FALSE;FALSE;#N/A;1;#N/A;1;1;"";"&amp;L&amp;""Arial,Italic""&amp;8&amp;F Page &amp;P of &amp;N &amp;D &amp;T "}</definedName>
    <definedName name="afjkashdfkjashd" localSheetId="15">{0;0;0;0;1;#N/A;0.25;0.25;0.25;0.25;2;FALSE;FALSE;FALSE;FALSE;FALSE;#N/A;1;#N/A;1;1;"";"&amp;L&amp;""Arial,Italic""&amp;8&amp;F Page &amp;P of &amp;N &amp;D &amp;T "}</definedName>
    <definedName name="afjkashdfkjashd" localSheetId="11">{0;0;0;0;1;#N/A;0.25;0.25;0.25;0.25;2;FALSE;FALSE;FALSE;FALSE;FALSE;#N/A;1;#N/A;1;1;"";"&amp;L&amp;""Arial,Italic""&amp;8&amp;F Page &amp;P of &amp;N &amp;D &amp;T "}</definedName>
    <definedName name="afjkashdfkjashd">{0;0;0;0;1;#N/A;0.25;0.25;0.25;0.25;2;FALSE;FALSE;FALSE;FALSE;FALSE;#N/A;1;#N/A;1;1;"";"&amp;L&amp;""Arial,Italic""&amp;8&amp;F Page &amp;P of &amp;N &amp;D &amp;T "}</definedName>
    <definedName name="africa" localSheetId="4" hidden="1">{#N/A,#N/A,FALSE,"CNS";#N/A,#N/A,FALSE,"Serz";#N/A,#N/A,FALSE,"Ace"}</definedName>
    <definedName name="africa" localSheetId="11" hidden="1">{#N/A,#N/A,FALSE,"CNS";#N/A,#N/A,FALSE,"Serz";#N/A,#N/A,FALSE,"Ace"}</definedName>
    <definedName name="africa" hidden="1">{#N/A,#N/A,FALSE,"CNS";#N/A,#N/A,FALSE,"Serz";#N/A,#N/A,FALSE,"Ace"}</definedName>
    <definedName name="africa_1" localSheetId="4" hidden="1">{#N/A,#N/A,FALSE,"CNS";#N/A,#N/A,FALSE,"Serz";#N/A,#N/A,FALSE,"Ace"}</definedName>
    <definedName name="africa_1" localSheetId="11" hidden="1">{#N/A,#N/A,FALSE,"CNS";#N/A,#N/A,FALSE,"Serz";#N/A,#N/A,FALSE,"Ace"}</definedName>
    <definedName name="africa_1" hidden="1">{#N/A,#N/A,FALSE,"CNS";#N/A,#N/A,FALSE,"Serz";#N/A,#N/A,FALSE,"Ace"}</definedName>
    <definedName name="afsd" localSheetId="11" hidden="1">{"'Directory'!$A$72:$E$91"}</definedName>
    <definedName name="afsd" hidden="1">{"'Directory'!$A$72:$E$91"}</definedName>
    <definedName name="AFSDF" localSheetId="4" hidden="1">{#N/A,#N/A,FALSE,"PMTABB";#N/A,#N/A,FALSE,"PMTABB"}</definedName>
    <definedName name="AFSDF" localSheetId="11" hidden="1">{#N/A,#N/A,FALSE,"PMTABB";#N/A,#N/A,FALSE,"PMTABB"}</definedName>
    <definedName name="AFSDF" hidden="1">{#N/A,#N/A,FALSE,"PMTABB";#N/A,#N/A,FALSE,"PMTABB"}</definedName>
    <definedName name="afsdjkfhkasdfh" localSheetId="19">{0;0;0;0;1;#N/A;0.75;0.75;1;1;2;FALSE;FALSE;FALSE;FALSE;FALSE;#N/A;1;#N/A;1;1;"";"&amp;L&amp;""Arial,Italic""&amp;8&amp;F Page &amp;P of &amp;N &amp;D &amp;T "}</definedName>
    <definedName name="afsdjkfhkasdfh" localSheetId="4">{0;0;0;0;1;#N/A;0.75;0.75;1;1;2;FALSE;FALSE;FALSE;FALSE;FALSE;#N/A;1;#N/A;1;1;"";"&amp;L&amp;""Arial,Italic""&amp;8&amp;F Page &amp;P of &amp;N &amp;D &amp;T "}</definedName>
    <definedName name="afsdjkfhkasdfh" localSheetId="15">{0;0;0;0;1;#N/A;0.75;0.75;1;1;2;FALSE;FALSE;FALSE;FALSE;FALSE;#N/A;1;#N/A;1;1;"";"&amp;L&amp;""Arial,Italic""&amp;8&amp;F Page &amp;P of &amp;N &amp;D &amp;T "}</definedName>
    <definedName name="afsdjkfhkasdfh" localSheetId="11">{0;0;0;0;1;#N/A;0.75;0.75;1;1;2;FALSE;FALSE;FALSE;FALSE;FALSE;#N/A;1;#N/A;1;1;"";"&amp;L&amp;""Arial,Italic""&amp;8&amp;F Page &amp;P of &amp;N &amp;D &amp;T "}</definedName>
    <definedName name="afsdjkfhkasdfh">{0;0;0;0;1;#N/A;0.75;0.75;1;1;2;FALSE;FALSE;FALSE;FALSE;FALSE;#N/A;1;#N/A;1;1;"";"&amp;L&amp;""Arial,Italic""&amp;8&amp;F Page &amp;P of &amp;N &amp;D &amp;T "}</definedName>
    <definedName name="afsdrt" localSheetId="4" hidden="1">{#N/A,#N/A,FALSE,"Aging Summary";#N/A,#N/A,FALSE,"Ratio Analysis";#N/A,#N/A,FALSE,"Test 120 Day Accts";#N/A,#N/A,FALSE,"Tickmarks"}</definedName>
    <definedName name="afsdrt" localSheetId="11" hidden="1">{#N/A,#N/A,FALSE,"Aging Summary";#N/A,#N/A,FALSE,"Ratio Analysis";#N/A,#N/A,FALSE,"Test 120 Day Accts";#N/A,#N/A,FALSE,"Tickmarks"}</definedName>
    <definedName name="afsdrt" hidden="1">{#N/A,#N/A,FALSE,"Aging Summary";#N/A,#N/A,FALSE,"Ratio Analysis";#N/A,#N/A,FALSE,"Test 120 Day Accts";#N/A,#N/A,FALSE,"Tickmarks"}</definedName>
    <definedName name="afsfd" hidden="1">#REF!</definedName>
    <definedName name="AFSrgdasfgha">#REF!</definedName>
    <definedName name="afssdrt" localSheetId="4" hidden="1">{#N/A,#N/A,FALSE,"EW"}</definedName>
    <definedName name="afssdrt" localSheetId="11" hidden="1">{#N/A,#N/A,FALSE,"EW"}</definedName>
    <definedName name="afssdrt" hidden="1">{#N/A,#N/A,FALSE,"EW"}</definedName>
    <definedName name="AfterTaxIRR">#REF!</definedName>
    <definedName name="ag" localSheetId="19" hidden="1">{"incomemth",#N/A,TRUE,"forecast00";"incomepercentmth",#N/A,TRUE,"forecast00";"balancemth",#N/A,TRUE,"forecast00";"cashmth",#N/A,TRUE,"forecast00";"covenantmth",#N/A,TRUE,"forecast00"}</definedName>
    <definedName name="ag" localSheetId="4" hidden="1">{"incomemth",#N/A,TRUE,"forecast00";"incomepercentmth",#N/A,TRUE,"forecast00";"balancemth",#N/A,TRUE,"forecast00";"cashmth",#N/A,TRUE,"forecast00";"covenantmth",#N/A,TRUE,"forecast00"}</definedName>
    <definedName name="ag" localSheetId="15" hidden="1">{"incomemth",#N/A,TRUE,"forecast00";"incomepercentmth",#N/A,TRUE,"forecast00";"balancemth",#N/A,TRUE,"forecast00";"cashmth",#N/A,TRUE,"forecast00";"covenantmth",#N/A,TRUE,"forecast00"}</definedName>
    <definedName name="ag" localSheetId="11" hidden="1">{"incomemth",#N/A,TRUE,"forecast00";"incomepercentmth",#N/A,TRUE,"forecast00";"balancemth",#N/A,TRUE,"forecast00";"cashmth",#N/A,TRUE,"forecast00";"covenantmth",#N/A,TRUE,"forecast00"}</definedName>
    <definedName name="ag" hidden="1">{"incomemth",#N/A,TRUE,"forecast00";"incomepercentmth",#N/A,TRUE,"forecast00";"balancemth",#N/A,TRUE,"forecast00";"cashmth",#N/A,TRUE,"forecast00";"covenantmth",#N/A,TRUE,"forecast00"}</definedName>
    <definedName name="ag_1" localSheetId="4" hidden="1">{#N/A,#N/A,TRUE,"Pro Forma";#N/A,#N/A,TRUE,"PF_Bal";#N/A,#N/A,TRUE,"PF_INC";#N/A,#N/A,TRUE,"CBE";#N/A,#N/A,TRUE,"SWK"}</definedName>
    <definedName name="ag_1" localSheetId="11" hidden="1">{#N/A,#N/A,TRUE,"Pro Forma";#N/A,#N/A,TRUE,"PF_Bal";#N/A,#N/A,TRUE,"PF_INC";#N/A,#N/A,TRUE,"CBE";#N/A,#N/A,TRUE,"SWK"}</definedName>
    <definedName name="ag_1" hidden="1">{#N/A,#N/A,TRUE,"Pro Forma";#N/A,#N/A,TRUE,"PF_Bal";#N/A,#N/A,TRUE,"PF_INC";#N/A,#N/A,TRUE,"CBE";#N/A,#N/A,TRUE,"SWK"}</definedName>
    <definedName name="agafdhsdh" localSheetId="4" hidden="1">{#N/A,#N/A,FALSE,"REPORT"}</definedName>
    <definedName name="agafdhsdh" localSheetId="11" hidden="1">{#N/A,#N/A,FALSE,"REPORT"}</definedName>
    <definedName name="agafdhsdh" hidden="1">{#N/A,#N/A,FALSE,"REPORT"}</definedName>
    <definedName name="agafdhsdh_1" localSheetId="4" hidden="1">{#N/A,#N/A,FALSE,"REPORT"}</definedName>
    <definedName name="agafdhsdh_1" localSheetId="11" hidden="1">{#N/A,#N/A,FALSE,"REPORT"}</definedName>
    <definedName name="agafdhsdh_1" hidden="1">{#N/A,#N/A,FALSE,"REPORT"}</definedName>
    <definedName name="agafgg" hidden="1">#REF!</definedName>
    <definedName name="agagaga" localSheetId="4">{"Client Name or Project Name"}</definedName>
    <definedName name="agagaga" localSheetId="11">{"Client Name or Project Name"}</definedName>
    <definedName name="agagaga">{"Client Name or Project Name"}</definedName>
    <definedName name="agagagga" localSheetId="4">{"Client Name or Project Name"}</definedName>
    <definedName name="agagagga" localSheetId="11">{"Client Name or Project Name"}</definedName>
    <definedName name="agagagga">{"Client Name or Project Name"}</definedName>
    <definedName name="agagaggag" localSheetId="19">{0;0;0;0;1;#N/A;0.75;0.75;0.25;0.25;2;FALSE;FALSE;FALSE;FALSE;FALSE;#N/A;1;#N/A;1;1;"";"&amp;L&amp;""Arial,Italic""&amp;8&amp;F Page &amp;P of &amp;N &amp;D &amp;T "}</definedName>
    <definedName name="agagaggag" localSheetId="4">{0;0;0;0;1;#N/A;0.75;0.75;0.25;0.25;2;FALSE;FALSE;FALSE;FALSE;FALSE;#N/A;1;#N/A;1;1;"";"&amp;L&amp;""Arial,Italic""&amp;8&amp;F Page &amp;P of &amp;N &amp;D &amp;T "}</definedName>
    <definedName name="agagaggag" localSheetId="15">{0;0;0;0;1;#N/A;0.75;0.75;0.25;0.25;2;FALSE;FALSE;FALSE;FALSE;FALSE;#N/A;1;#N/A;1;1;"";"&amp;L&amp;""Arial,Italic""&amp;8&amp;F Page &amp;P of &amp;N &amp;D &amp;T "}</definedName>
    <definedName name="agagaggag" localSheetId="11">{0;0;0;0;1;#N/A;0.75;0.75;0.25;0.25;2;FALSE;FALSE;FALSE;FALSE;FALSE;#N/A;1;#N/A;1;1;"";"&amp;L&amp;""Arial,Italic""&amp;8&amp;F Page &amp;P of &amp;N &amp;D &amp;T "}</definedName>
    <definedName name="agagaggag">{0;0;0;0;1;#N/A;0.75;0.75;0.25;0.25;2;FALSE;FALSE;FALSE;FALSE;FALSE;#N/A;1;#N/A;1;1;"";"&amp;L&amp;""Arial,Italic""&amp;8&amp;F Page &amp;P of &amp;N &amp;D &amp;T "}</definedName>
    <definedName name="age"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DDATABASE" localSheetId="11" hidden="1">{#N/A,#N/A,FALSE,"970301";#N/A,#N/A,FALSE,"970302";#N/A,#N/A,FALSE,"970303";#N/A,#N/A,FALSE,"970304";#N/A,#N/A,FALSE,"COM1";#N/A,#N/A,FALSE,"COM2"}</definedName>
    <definedName name="AGEDDATABASE" hidden="1">{#N/A,#N/A,FALSE,"970301";#N/A,#N/A,FALSE,"970302";#N/A,#N/A,FALSE,"970303";#N/A,#N/A,FALSE,"970304";#N/A,#N/A,FALSE,"COM1";#N/A,#N/A,FALSE,"COM2"}</definedName>
    <definedName name="ageNew"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afaf" localSheetId="4">{"Client Name or Project Name"}</definedName>
    <definedName name="agfafaf" localSheetId="11">{"Client Name or Project Name"}</definedName>
    <definedName name="agfafaf">{"Client Name or Project Name"}</definedName>
    <definedName name="agfds"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agfds"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fgardfsgdf" localSheetId="11" hidden="1">{#N/A,#N/A,FALSE,"OMM III";#N/A,#N/A,FALSE,"1995 PLAN";#N/A,#N/A,FALSE,"1995 TARGET";#N/A,#N/A,FALSE,"1995 ADJUSTED"}</definedName>
    <definedName name="agfgardfsgdf" hidden="1">{#N/A,#N/A,FALSE,"OMM III";#N/A,#N/A,FALSE,"1995 PLAN";#N/A,#N/A,FALSE,"1995 TARGET";#N/A,#N/A,FALSE,"1995 ADJUSTED"}</definedName>
    <definedName name="agfgardfsgdf_1" localSheetId="11" hidden="1">{#N/A,#N/A,FALSE,"OMM III";#N/A,#N/A,FALSE,"1995 PLAN";#N/A,#N/A,FALSE,"1995 TARGET";#N/A,#N/A,FALSE,"1995 ADJUSTED"}</definedName>
    <definedName name="agfgardfsgdf_1" hidden="1">{#N/A,#N/A,FALSE,"OMM III";#N/A,#N/A,FALSE,"1995 PLAN";#N/A,#N/A,FALSE,"1995 TARGET";#N/A,#N/A,FALSE,"1995 ADJUSTED"}</definedName>
    <definedName name="agfgtg" hidden="1">#REF!</definedName>
    <definedName name="agin" localSheetId="11" hidden="1">{#N/A,#N/A,FALSE,"Aging Summary";#N/A,#N/A,FALSE,"Ratio Analysis";#N/A,#N/A,FALSE,"Test 120 Day Accts";#N/A,#N/A,FALSE,"Tickmarks"}</definedName>
    <definedName name="agin" hidden="1">{#N/A,#N/A,FALSE,"Aging Summary";#N/A,#N/A,FALSE,"Ratio Analysis";#N/A,#N/A,FALSE,"Test 120 Day Accts";#N/A,#N/A,FALSE,"Tickmarks"}</definedName>
    <definedName name="agne" localSheetId="11" hidden="1">{"FCB_ALL",#N/A,FALSE,"FCB";"GREY_ALL",#N/A,FALSE,"GREY"}</definedName>
    <definedName name="agne" hidden="1">{"FCB_ALL",#N/A,FALSE,"FCB";"GREY_ALL",#N/A,FALSE,"GREY"}</definedName>
    <definedName name="agosto" localSheetId="11" hidden="1">{#N/A,#N/A,FALSE,"OUT  AREC"}</definedName>
    <definedName name="agosto" hidden="1">{#N/A,#N/A,FALSE,"OUT  AREC"}</definedName>
    <definedName name="agsgaghgfj" localSheetId="4" hidden="1">{#N/A,#N/A,FALSE,"Pharm";#N/A,#N/A,FALSE,"WWCM"}</definedName>
    <definedName name="agsgaghgfj" localSheetId="11" hidden="1">{#N/A,#N/A,FALSE,"Pharm";#N/A,#N/A,FALSE,"WWCM"}</definedName>
    <definedName name="agsgaghgfj" hidden="1">{#N/A,#N/A,FALSE,"Pharm";#N/A,#N/A,FALSE,"WWCM"}</definedName>
    <definedName name="agsgaghgfj_1" localSheetId="4" hidden="1">{#N/A,#N/A,FALSE,"Pharm";#N/A,#N/A,FALSE,"WWCM"}</definedName>
    <definedName name="agsgaghgfj_1" localSheetId="11" hidden="1">{#N/A,#N/A,FALSE,"Pharm";#N/A,#N/A,FALSE,"WWCM"}</definedName>
    <definedName name="agsgaghgfj_1" hidden="1">{#N/A,#N/A,FALSE,"Pharm";#N/A,#N/A,FALSE,"WWCM"}</definedName>
    <definedName name="Agust" localSheetId="11" hidden="1">{#N/A,#N/A,FALSE,"0895";"LOWER PORTION",#N/A,FALSE,"0895"}</definedName>
    <definedName name="Agust" hidden="1">{#N/A,#N/A,FALSE,"0895";"LOWER PORTION",#N/A,FALSE,"0895"}</definedName>
    <definedName name="Agust_1" localSheetId="11" hidden="1">{#N/A,#N/A,FALSE,"0895";"LOWER PORTION",#N/A,FALSE,"0895"}</definedName>
    <definedName name="Agust_1" hidden="1">{#N/A,#N/A,FALSE,"0895";"LOWER PORTION",#N/A,FALSE,"0895"}</definedName>
    <definedName name="Agust_2" localSheetId="11" hidden="1">{#N/A,#N/A,FALSE,"0895";"LOWER PORTION",#N/A,FALSE,"0895"}</definedName>
    <definedName name="Agust_2" hidden="1">{#N/A,#N/A,FALSE,"0895";"LOWER PORTION",#N/A,FALSE,"0895"}</definedName>
    <definedName name="Agust_3" localSheetId="11" hidden="1">{#N/A,#N/A,FALSE,"0895";"LOWER PORTION",#N/A,FALSE,"0895"}</definedName>
    <definedName name="Agust_3" hidden="1">{#N/A,#N/A,FALSE,"0895";"LOWER PORTION",#N/A,FALSE,"0895"}</definedName>
    <definedName name="Agust_4" localSheetId="11" hidden="1">{#N/A,#N/A,FALSE,"0895";"LOWER PORTION",#N/A,FALSE,"0895"}</definedName>
    <definedName name="Agust_4" hidden="1">{#N/A,#N/A,FALSE,"0895";"LOWER PORTION",#N/A,FALSE,"0895"}</definedName>
    <definedName name="Agust_5" localSheetId="11" hidden="1">{#N/A,#N/A,FALSE,"0895";"LOWER PORTION",#N/A,FALSE,"0895"}</definedName>
    <definedName name="Agust_5" hidden="1">{#N/A,#N/A,FALSE,"0895";"LOWER PORTION",#N/A,FALSE,"0895"}</definedName>
    <definedName name="ahahahah" localSheetId="4">{"Client Name or Project Name"}</definedName>
    <definedName name="ahahahah" localSheetId="11">{"Client Name or Project Name"}</definedName>
    <definedName name="ahahahah">{"Client Name or Project Name"}</definedName>
    <definedName name="ahahahahaha" localSheetId="4">{"'Server Configuration'!$A$1:$DB$281"}</definedName>
    <definedName name="ahahahahaha" localSheetId="11">{"'Server Configuration'!$A$1:$DB$281"}</definedName>
    <definedName name="ahahahahaha">{"'Server Configuration'!$A$1:$DB$281"}</definedName>
    <definedName name="AHF_Activity_By_Tier_Range" hidden="1">#REF!</definedName>
    <definedName name="AHF_Activity_Detail_Range" hidden="1">#REF!</definedName>
    <definedName name="AHF_Fund_Report_Range" hidden="1">#REF!</definedName>
    <definedName name="AHF_Medical_by_Family_Range" hidden="1">#REF!</definedName>
    <definedName name="AHF_Medical_by_Member_Range" hidden="1">#REF!</definedName>
    <definedName name="AHF_Medical_Cost_Category_Range" hidden="1">#REF!</definedName>
    <definedName name="AHF_Medical_Demographics_Range" hidden="1">#REF!</definedName>
    <definedName name="AHF_Medical_Key_Statistics_Range" hidden="1">#REF!</definedName>
    <definedName name="AHF_Rx_Demographics_Range" hidden="1">#REF!</definedName>
    <definedName name="AHF_Rx_Key_Statistics_Range" hidden="1">#REF!</definedName>
    <definedName name="AHFFamilyDollarsCurr" hidden="1">#REF!</definedName>
    <definedName name="ahge" localSheetId="11" hidden="1">{"FCB_ALL",#N/A,FALSE,"FCB";"GREY_ALL",#N/A,FALSE,"GREY"}</definedName>
    <definedName name="ahge" hidden="1">{"FCB_ALL",#N/A,FALSE,"FCB";"GREY_ALL",#N/A,FALSE,"GREY"}</definedName>
    <definedName name="AHRTSHSHSH" localSheetId="4">{"Client Name or Project Name"}</definedName>
    <definedName name="AHRTSHSHSH" localSheetId="11">{"Client Name or Project Name"}</definedName>
    <definedName name="AHRTSHSHSH">{"Client Name or Project Name"}</definedName>
    <definedName name="ahshshsh" localSheetId="4">{"Client Name or Project Name"}</definedName>
    <definedName name="ahshshsh" localSheetId="11">{"Client Name or Project Name"}</definedName>
    <definedName name="ahshshsh">{"Client Name or Project Name"}</definedName>
    <definedName name="ahshshshshsh" localSheetId="4">{"Client Name or Project Name"}</definedName>
    <definedName name="ahshshshshsh" localSheetId="11">{"Client Name or Project Name"}</definedName>
    <definedName name="ahshshshshsh">{"Client Name or Project Name"}</definedName>
    <definedName name="AI_Useful_Life">#REF!</definedName>
    <definedName name="Aida_2" localSheetId="4" hidden="1">{#N/A,#N/A,FALSE,"Finanzplan";#N/A,#N/A,FALSE,"Bilanz";#N/A,#N/A,FALSE,"GuV"}</definedName>
    <definedName name="Aida_2" localSheetId="11" hidden="1">{#N/A,#N/A,FALSE,"Finanzplan";#N/A,#N/A,FALSE,"Bilanz";#N/A,#N/A,FALSE,"GuV"}</definedName>
    <definedName name="Aida_2" hidden="1">{#N/A,#N/A,FALSE,"Finanzplan";#N/A,#N/A,FALSE,"Bilanz";#N/A,#N/A,FALSE,"GuV"}</definedName>
    <definedName name="Aida_2_1" localSheetId="4" hidden="1">{#N/A,#N/A,FALSE,"Finanzplan";#N/A,#N/A,FALSE,"Bilanz";#N/A,#N/A,FALSE,"GuV"}</definedName>
    <definedName name="Aida_2_1" localSheetId="11" hidden="1">{#N/A,#N/A,FALSE,"Finanzplan";#N/A,#N/A,FALSE,"Bilanz";#N/A,#N/A,FALSE,"GuV"}</definedName>
    <definedName name="Aida_2_1" hidden="1">{#N/A,#N/A,FALSE,"Finanzplan";#N/A,#N/A,FALSE,"Bilanz";#N/A,#N/A,FALSE,"GuV"}</definedName>
    <definedName name="Aida_4" localSheetId="4" hidden="1">{#N/A,#N/A,FALSE,"Finanzplan";#N/A,#N/A,FALSE,"Bilanz";#N/A,#N/A,FALSE,"GuV"}</definedName>
    <definedName name="Aida_4" localSheetId="11" hidden="1">{#N/A,#N/A,FALSE,"Finanzplan";#N/A,#N/A,FALSE,"Bilanz";#N/A,#N/A,FALSE,"GuV"}</definedName>
    <definedName name="Aida_4" hidden="1">{#N/A,#N/A,FALSE,"Finanzplan";#N/A,#N/A,FALSE,"Bilanz";#N/A,#N/A,FALSE,"GuV"}</definedName>
    <definedName name="Aida_4_1" localSheetId="4" hidden="1">{#N/A,#N/A,FALSE,"Finanzplan";#N/A,#N/A,FALSE,"Bilanz";#N/A,#N/A,FALSE,"GuV"}</definedName>
    <definedName name="Aida_4_1" localSheetId="11" hidden="1">{#N/A,#N/A,FALSE,"Finanzplan";#N/A,#N/A,FALSE,"Bilanz";#N/A,#N/A,FALSE,"GuV"}</definedName>
    <definedName name="Aida_4_1" hidden="1">{#N/A,#N/A,FALSE,"Finanzplan";#N/A,#N/A,FALSE,"Bilanz";#N/A,#N/A,FALSE,"GuV"}</definedName>
    <definedName name="aj" localSheetId="4" hidden="1">{#N/A,#N/A,FALSE,"PMTABB";#N/A,#N/A,FALSE,"PMTABB"}</definedName>
    <definedName name="aj" localSheetId="11" hidden="1">{#N/A,#N/A,FALSE,"PMTABB";#N/A,#N/A,FALSE,"PMTABB"}</definedName>
    <definedName name="aj" hidden="1">{#N/A,#N/A,FALSE,"PMTABB";#N/A,#N/A,FALSE,"PMTABB"}</definedName>
    <definedName name="ajdklaj" hidden="1">#REF!</definedName>
    <definedName name="ajn" hidden="1">#REF!</definedName>
    <definedName name="AJUSTE" localSheetId="11" hidden="1">{"Fecha_Dezembro",#N/A,FALSE,"FECHAMENTO-2002 ";"Defer_Dezermbro",#N/A,FALSE,"DIFERIDO";"Pis_Dezembro",#N/A,FALSE,"PIS COFINS";"Iss_Dezembro",#N/A,FALSE,"ISS"}</definedName>
    <definedName name="AJUSTE" hidden="1">{"Fecha_Dezembro",#N/A,FALSE,"FECHAMENTO-2002 ";"Defer_Dezermbro",#N/A,FALSE,"DIFERIDO";"Pis_Dezembro",#N/A,FALSE,"PIS COFINS";"Iss_Dezembro",#N/A,FALSE,"ISS"}</definedName>
    <definedName name="akdfhaskfhasdkfj" localSheetId="19">{0;0;0;0;1;#N/A;0.75;0.75;1;1;2;FALSE;FALSE;FALSE;FALSE;FALSE;#N/A;1;#N/A;1;1;"";"&amp;L&amp;""Arial,Italic""&amp;8&amp;F Page &amp;P of &amp;N &amp;D &amp;T "}</definedName>
    <definedName name="akdfhaskfhasdkfj" localSheetId="4">{0;0;0;0;1;#N/A;0.75;0.75;1;1;2;FALSE;FALSE;FALSE;FALSE;FALSE;#N/A;1;#N/A;1;1;"";"&amp;L&amp;""Arial,Italic""&amp;8&amp;F Page &amp;P of &amp;N &amp;D &amp;T "}</definedName>
    <definedName name="akdfhaskfhasdkfj" localSheetId="15">{0;0;0;0;1;#N/A;0.75;0.75;1;1;2;FALSE;FALSE;FALSE;FALSE;FALSE;#N/A;1;#N/A;1;1;"";"&amp;L&amp;""Arial,Italic""&amp;8&amp;F Page &amp;P of &amp;N &amp;D &amp;T "}</definedName>
    <definedName name="akdfhaskfhasdkfj" localSheetId="11">{0;0;0;0;1;#N/A;0.75;0.75;1;1;2;FALSE;FALSE;FALSE;FALSE;FALSE;#N/A;1;#N/A;1;1;"";"&amp;L&amp;""Arial,Italic""&amp;8&amp;F Page &amp;P of &amp;N &amp;D &amp;T "}</definedName>
    <definedName name="akdfhaskfhasdkfj">{0;0;0;0;1;#N/A;0.75;0.75;1;1;2;FALSE;FALSE;FALSE;FALSE;FALSE;#N/A;1;#N/A;1;1;"";"&amp;L&amp;""Arial,Italic""&amp;8&amp;F Page &amp;P of &amp;N &amp;D &amp;T "}</definedName>
    <definedName name="akers" localSheetId="4" hidden="1">{#N/A,#N/A,FALSE,"TS";#N/A,#N/A,FALSE,"Combo";#N/A,#N/A,FALSE,"FAIR";#N/A,#N/A,FALSE,"RBC";#N/A,#N/A,FALSE,"xxxx";#N/A,#N/A,FALSE,"A_D";#N/A,#N/A,FALSE,"WACC";#N/A,#N/A,FALSE,"DCF";#N/A,#N/A,FALSE,"LBO";#N/A,#N/A,FALSE,"AcqMults";#N/A,#N/A,FALSE,"CompMults"}</definedName>
    <definedName name="akers" localSheetId="11" hidden="1">{#N/A,#N/A,FALSE,"TS";#N/A,#N/A,FALSE,"Combo";#N/A,#N/A,FALSE,"FAIR";#N/A,#N/A,FALSE,"RBC";#N/A,#N/A,FALSE,"xxxx";#N/A,#N/A,FALSE,"A_D";#N/A,#N/A,FALSE,"WACC";#N/A,#N/A,FALSE,"DCF";#N/A,#N/A,FALSE,"LBO";#N/A,#N/A,FALSE,"AcqMults";#N/A,#N/A,FALSE,"CompMults"}</definedName>
    <definedName name="akers" hidden="1">{#N/A,#N/A,FALSE,"TS";#N/A,#N/A,FALSE,"Combo";#N/A,#N/A,FALSE,"FAIR";#N/A,#N/A,FALSE,"RBC";#N/A,#N/A,FALSE,"xxxx";#N/A,#N/A,FALSE,"A_D";#N/A,#N/A,FALSE,"WACC";#N/A,#N/A,FALSE,"DCF";#N/A,#N/A,FALSE,"LBO";#N/A,#N/A,FALSE,"AcqMults";#N/A,#N/A,FALSE,"CompMults"}</definedName>
    <definedName name="akl" localSheetId="19" hidden="1">{"incomemth",#N/A,TRUE,"forecast01";"incpercentmth",#N/A,TRUE,"forecast01";"balancemth",#N/A,TRUE,"forecast01";"cashmth",#N/A,TRUE,"forecast01";"cov2mth",#N/A,TRUE,"forecast01";"prbexp",#N/A,TRUE,"forecast01";"prbcap",#N/A,TRUE,"forecast01";"coalconsultants",#N/A,TRUE,"forecast01";"prbsum",#N/A,TRUE,"forecast01"}</definedName>
    <definedName name="akl" localSheetId="4" hidden="1">{"incomemth",#N/A,TRUE,"forecast01";"incpercentmth",#N/A,TRUE,"forecast01";"balancemth",#N/A,TRUE,"forecast01";"cashmth",#N/A,TRUE,"forecast01";"cov2mth",#N/A,TRUE,"forecast01";"prbexp",#N/A,TRUE,"forecast01";"prbcap",#N/A,TRUE,"forecast01";"coalconsultants",#N/A,TRUE,"forecast01";"prbsum",#N/A,TRUE,"forecast01"}</definedName>
    <definedName name="akl" localSheetId="15" hidden="1">{"incomemth",#N/A,TRUE,"forecast01";"incpercentmth",#N/A,TRUE,"forecast01";"balancemth",#N/A,TRUE,"forecast01";"cashmth",#N/A,TRUE,"forecast01";"cov2mth",#N/A,TRUE,"forecast01";"prbexp",#N/A,TRUE,"forecast01";"prbcap",#N/A,TRUE,"forecast01";"coalconsultants",#N/A,TRUE,"forecast01";"prbsum",#N/A,TRUE,"forecast01"}</definedName>
    <definedName name="akl" localSheetId="11" hidden="1">{"incomemth",#N/A,TRUE,"forecast01";"incpercentmth",#N/A,TRUE,"forecast01";"balancemth",#N/A,TRUE,"forecast01";"cashmth",#N/A,TRUE,"forecast01";"cov2mth",#N/A,TRUE,"forecast01";"prbexp",#N/A,TRUE,"forecast01";"prbcap",#N/A,TRUE,"forecast01";"coalconsultants",#N/A,TRUE,"forecast01";"prbsum",#N/A,TRUE,"forecast01"}</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lsjf" localSheetId="11" hidden="1">{"bs",#N/A,FALSE,"SCF"}</definedName>
    <definedName name="aklsjf" hidden="1">{"bs",#N/A,FALSE,"SCF"}</definedName>
    <definedName name="aksdfhasdfkj" localSheetId="19">{0;0;0;0;1;#N/A;0.75;0.75;1;1;2;FALSE;FALSE;FALSE;FALSE;FALSE;#N/A;1;#N/A;1;1;"";"&amp;L&amp;""Arial,Italic""&amp;8&amp;F Page &amp;P of &amp;N &amp;D &amp;T "}</definedName>
    <definedName name="aksdfhasdfkj" localSheetId="4">{0;0;0;0;1;#N/A;0.75;0.75;1;1;2;FALSE;FALSE;FALSE;FALSE;FALSE;#N/A;1;#N/A;1;1;"";"&amp;L&amp;""Arial,Italic""&amp;8&amp;F Page &amp;P of &amp;N &amp;D &amp;T "}</definedName>
    <definedName name="aksdfhasdfkj" localSheetId="15">{0;0;0;0;1;#N/A;0.75;0.75;1;1;2;FALSE;FALSE;FALSE;FALSE;FALSE;#N/A;1;#N/A;1;1;"";"&amp;L&amp;""Arial,Italic""&amp;8&amp;F Page &amp;P of &amp;N &amp;D &amp;T "}</definedName>
    <definedName name="aksdfhasdfkj" localSheetId="11">{0;0;0;0;1;#N/A;0.75;0.75;1;1;2;FALSE;FALSE;FALSE;FALSE;FALSE;#N/A;1;#N/A;1;1;"";"&amp;L&amp;""Arial,Italic""&amp;8&amp;F Page &amp;P of &amp;N &amp;D &amp;T "}</definedName>
    <definedName name="aksdfhasdfkj">{0;0;0;0;1;#N/A;0.75;0.75;1;1;2;FALSE;FALSE;FALSE;FALSE;FALSE;#N/A;1;#N/A;1;1;"";"&amp;L&amp;""Arial,Italic""&amp;8&amp;F Page &amp;P of &amp;N &amp;D &amp;T "}</definedName>
    <definedName name="akshdk" localSheetId="11" hidden="1">{#N/A,#N/A,FALSE,"A";#N/A,#N/A,FALSE,"B"}</definedName>
    <definedName name="akshdk" hidden="1">{#N/A,#N/A,FALSE,"A";#N/A,#N/A,FALSE,"B"}</definedName>
    <definedName name="AL">#REF!</definedName>
    <definedName name="AlbanyStationList">#REF!</definedName>
    <definedName name="Alchemy.prt.2"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_______hhh9" localSheetId="11" hidden="1">{#N/A,#N/A,FALSE,"MAY";#N/A,#N/A,FALSE,"Q2";#N/A,#N/A,FALSE,"YTD"}</definedName>
    <definedName name="Alchemy_______hhh9" hidden="1">{#N/A,#N/A,FALSE,"MAY";#N/A,#N/A,FALSE,"Q2";#N/A,#N/A,FALSE,"YTD"}</definedName>
    <definedName name="Alchemy_______uuu111" localSheetId="11" hidden="1">{#N/A,#N/A,FALSE,"MAY";#N/A,#N/A,FALSE,"Q2";#N/A,#N/A,FALSE,"YTD"}</definedName>
    <definedName name="Alchemy_______uuu111" hidden="1">{#N/A,#N/A,FALSE,"MAY";#N/A,#N/A,FALSE,"Q2";#N/A,#N/A,FALSE,"YTD"}</definedName>
    <definedName name="Alchemy____hhh9" localSheetId="11" hidden="1">{#N/A,#N/A,FALSE,"MAY";#N/A,#N/A,FALSE,"Q2";#N/A,#N/A,FALSE,"YTD"}</definedName>
    <definedName name="Alchemy____hhh9" hidden="1">{#N/A,#N/A,FALSE,"MAY";#N/A,#N/A,FALSE,"Q2";#N/A,#N/A,FALSE,"YTD"}</definedName>
    <definedName name="Alchemy____uuu11" localSheetId="11" hidden="1">{#N/A,#N/A,FALSE,"MAY";#N/A,#N/A,FALSE,"Q2";#N/A,#N/A,FALSE,"YTD"}</definedName>
    <definedName name="Alchemy____uuu11" hidden="1">{#N/A,#N/A,FALSE,"MAY";#N/A,#N/A,FALSE,"Q2";#N/A,#N/A,FALSE,"YTD"}</definedName>
    <definedName name="Alchemy___hhh9" localSheetId="11" hidden="1">{#N/A,#N/A,FALSE,"MAY";#N/A,#N/A,FALSE,"Q2";#N/A,#N/A,FALSE,"YTD"}</definedName>
    <definedName name="Alchemy___hhh9" hidden="1">{#N/A,#N/A,FALSE,"MAY";#N/A,#N/A,FALSE,"Q2";#N/A,#N/A,FALSE,"YTD"}</definedName>
    <definedName name="Alchemy___uuu11" localSheetId="11" hidden="1">{#N/A,#N/A,FALSE,"MAY";#N/A,#N/A,FALSE,"Q2";#N/A,#N/A,FALSE,"YTD"}</definedName>
    <definedName name="Alchemy___uuu11" hidden="1">{#N/A,#N/A,FALSE,"MAY";#N/A,#N/A,FALSE,"Q2";#N/A,#N/A,FALSE,"YTD"}</definedName>
    <definedName name="Alchemy__hhh9" localSheetId="11" hidden="1">{#N/A,#N/A,FALSE,"MAY";#N/A,#N/A,FALSE,"Q2";#N/A,#N/A,FALSE,"YTD"}</definedName>
    <definedName name="Alchemy__hhh9" hidden="1">{#N/A,#N/A,FALSE,"MAY";#N/A,#N/A,FALSE,"Q2";#N/A,#N/A,FALSE,"YTD"}</definedName>
    <definedName name="Alchemy__uuu11" localSheetId="11" hidden="1">{#N/A,#N/A,FALSE,"MAY";#N/A,#N/A,FALSE,"Q2";#N/A,#N/A,FALSE,"YTD"}</definedName>
    <definedName name="Alchemy__uuu11" hidden="1">{#N/A,#N/A,FALSE,"MAY";#N/A,#N/A,FALSE,"Q2";#N/A,#N/A,FALSE,"YTD"}</definedName>
    <definedName name="Alchemy_hhh9" localSheetId="11" hidden="1">{#N/A,#N/A,FALSE,"MAY";#N/A,#N/A,FALSE,"Q2";#N/A,#N/A,FALSE,"YTD"}</definedName>
    <definedName name="Alchemy_hhh9" hidden="1">{#N/A,#N/A,FALSE,"MAY";#N/A,#N/A,FALSE,"Q2";#N/A,#N/A,FALSE,"YTD"}</definedName>
    <definedName name="Alchemy_uuu11" localSheetId="11" hidden="1">{#N/A,#N/A,FALSE,"MAY";#N/A,#N/A,FALSE,"Q2";#N/A,#N/A,FALSE,"YTD"}</definedName>
    <definedName name="Alchemy_uuu11" hidden="1">{#N/A,#N/A,FALSE,"MAY";#N/A,#N/A,FALSE,"Q2";#N/A,#N/A,FALSE,"YTD"}</definedName>
    <definedName name="Alchemy0" localSheetId="11" hidden="1">{#N/A,#N/A,FALSE,"New Depr Sch-150% DB";#N/A,#N/A,FALSE,"Cash Flows RLP";#N/A,#N/A,FALSE,"IRR";#N/A,#N/A,FALSE,"Proforma IS";#N/A,#N/A,FALSE,"Assumptions"}</definedName>
    <definedName name="Alchemy0" hidden="1">{#N/A,#N/A,FALSE,"New Depr Sch-150% DB";#N/A,#N/A,FALSE,"Cash Flows RLP";#N/A,#N/A,FALSE,"IRR";#N/A,#N/A,FALSE,"Proforma IS";#N/A,#N/A,FALSE,"Assumptions"}</definedName>
    <definedName name="AlchemyDATA_01" hidden="1">#REF!</definedName>
    <definedName name="Alchemyddd" localSheetId="11" hidden="1">{"histincome",#N/A,FALSE,"hyfins";"closing balance",#N/A,FALSE,"hyfins"}</definedName>
    <definedName name="Alchemyddd" hidden="1">{"histincome",#N/A,FALSE,"hyfins";"closing balance",#N/A,FALSE,"hyfins"}</definedName>
    <definedName name="Alchemydsfadsf" localSheetId="11" hidden="1">{"histincome",#N/A,FALSE,"hyfins";"closing balance",#N/A,FALSE,"hyfins"}</definedName>
    <definedName name="Alchemydsfadsf" hidden="1">{"histincome",#N/A,FALSE,"hyfins";"closing balance",#N/A,FALSE,"hyfins"}</definedName>
    <definedName name="AlchemyHemorrhage" localSheetId="11" hidden="1">{"mgmt forecast",#N/A,FALSE,"Mgmt Forecast";"dcf table",#N/A,FALSE,"Mgmt Forecast";"sensitivity",#N/A,FALSE,"Mgmt Forecast";"table inputs",#N/A,FALSE,"Mgmt Forecast";"calculations",#N/A,FALSE,"Mgmt Forecast"}</definedName>
    <definedName name="AlchemyHemorrhage" hidden="1">{"mgmt forecast",#N/A,FALSE,"Mgmt Forecast";"dcf table",#N/A,FALSE,"Mgmt Forecast";"sensitivity",#N/A,FALSE,"Mgmt Forecast";"table inputs",#N/A,FALSE,"Mgmt Forecast";"calculations",#N/A,FALSE,"Mgmt Forecast"}</definedName>
    <definedName name="Alchemyhhh1" localSheetId="11" hidden="1">{#N/A,#N/A,FALSE,"MAY";#N/A,#N/A,FALSE,"Q2";#N/A,#N/A,FALSE,"YTD"}</definedName>
    <definedName name="Alchemyhhh1" hidden="1">{#N/A,#N/A,FALSE,"MAY";#N/A,#N/A,FALSE,"Q2";#N/A,#N/A,FALSE,"YTD"}</definedName>
    <definedName name="Alchemyhhh9" localSheetId="11" hidden="1">{#N/A,#N/A,FALSE,"MAY";#N/A,#N/A,FALSE,"Q2";#N/A,#N/A,FALSE,"YTD"}</definedName>
    <definedName name="Alchemyhhh9" hidden="1">{#N/A,#N/A,FALSE,"MAY";#N/A,#N/A,FALSE,"Q2";#N/A,#N/A,FALSE,"YTD"}</definedName>
    <definedName name="Alchemyhhhh" localSheetId="11" hidden="1">{#N/A,#N/A,FALSE,"MAY";#N/A,#N/A,FALSE,"Q2";#N/A,#N/A,FALSE,"YTD"}</definedName>
    <definedName name="Alchemyhhhh" hidden="1">{#N/A,#N/A,FALSE,"MAY";#N/A,#N/A,FALSE,"Q2";#N/A,#N/A,FALSE,"YTD"}</definedName>
    <definedName name="Alchemyhhhh7000" localSheetId="11" hidden="1">{#N/A,#N/A,FALSE,"MAY";#N/A,#N/A,FALSE,"Q2";#N/A,#N/A,FALSE,"YTD"}</definedName>
    <definedName name="Alchemyhhhh7000" hidden="1">{#N/A,#N/A,FALSE,"MAY";#N/A,#N/A,FALSE,"Q2";#N/A,#N/A,FALSE,"YTD"}</definedName>
    <definedName name="AlchemyHTML_Control" localSheetId="11" hidden="1">{"'Sheet1'!$A$1:$L$21"}</definedName>
    <definedName name="AlchemyHTML_Control" hidden="1">{"'Sheet1'!$A$1:$L$21"}</definedName>
    <definedName name="Alchemyklk"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lkjlkj" localSheetId="11" hidden="1">{"Final",#N/A,FALSE,"Feb-96"}</definedName>
    <definedName name="Alchemylkjlkj" hidden="1">{"Final",#N/A,FALSE,"Feb-96"}</definedName>
    <definedName name="Alchemynewname7000" localSheetId="11" hidden="1">{#N/A,#N/A,FALSE,"MAY";#N/A,#N/A,FALSE,"Q2";#N/A,#N/A,FALSE,"YTD"}</definedName>
    <definedName name="Alchemynewname7000" hidden="1">{#N/A,#N/A,FALSE,"MAY";#N/A,#N/A,FALSE,"Q2";#N/A,#N/A,FALSE,"YTD"}</definedName>
    <definedName name="Alchemynewname9" localSheetId="11" hidden="1">{#N/A,#N/A,FALSE,"MAY";#N/A,#N/A,FALSE,"Q2";#N/A,#N/A,FALSE,"YTD"}</definedName>
    <definedName name="Alchemynewname9" hidden="1">{#N/A,#N/A,FALSE,"MAY";#N/A,#N/A,FALSE,"Q2";#N/A,#N/A,FALSE,"YTD"}</definedName>
    <definedName name="Alchemyshdhd"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uuu11" localSheetId="11" hidden="1">{#N/A,#N/A,FALSE,"MAY";#N/A,#N/A,FALSE,"Q2";#N/A,#N/A,FALSE,"YTD"}</definedName>
    <definedName name="Alchemyuuu11" hidden="1">{#N/A,#N/A,FALSE,"MAY";#N/A,#N/A,FALSE,"Q2";#N/A,#N/A,FALSE,"YTD"}</definedName>
    <definedName name="Alchemyuuuu" localSheetId="11" hidden="1">{#N/A,#N/A,FALSE,"MAY";#N/A,#N/A,FALSE,"Q2";#N/A,#N/A,FALSE,"YTD"}</definedName>
    <definedName name="Alchemyuuuu" hidden="1">{#N/A,#N/A,FALSE,"MAY";#N/A,#N/A,FALSE,"Q2";#N/A,#N/A,FALSE,"YTD"}</definedName>
    <definedName name="Alchemyuuuu9" localSheetId="11" hidden="1">{#N/A,#N/A,FALSE,"MAY";#N/A,#N/A,FALSE,"Q2";#N/A,#N/A,FALSE,"YTD"}</definedName>
    <definedName name="Alchemyuuuu9" hidden="1">{#N/A,#N/A,FALSE,"MAY";#N/A,#N/A,FALSE,"Q2";#N/A,#N/A,FALSE,"YTD"}</definedName>
    <definedName name="Alchemyuuuuu1" localSheetId="11" hidden="1">{#N/A,#N/A,FALSE,"MAY";#N/A,#N/A,FALSE,"Q2";#N/A,#N/A,FALSE,"YTD"}</definedName>
    <definedName name="Alchemyuuuuu1" hidden="1">{#N/A,#N/A,FALSE,"MAY";#N/A,#N/A,FALSE,"Q2";#N/A,#N/A,FALSE,"YTD"}</definedName>
    <definedName name="Alchemywhat"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rn.Aging._.and_.Trend._.Analysis." localSheetId="11" hidden="1">{#N/A,#N/A,FALSE,"Aging Summary";#N/A,#N/A,FALSE,"Ratio Analysis";#N/A,#N/A,FALSE,"Test 120 Day Accts";#N/A,#N/A,FALSE,"Tickmarks"}</definedName>
    <definedName name="Alchemywrn.Aging._.and_.Trend._.Analysis." hidden="1">{#N/A,#N/A,FALSE,"Aging Summary";#N/A,#N/A,FALSE,"Ratio Analysis";#N/A,#N/A,FALSE,"Test 120 Day Accts";#N/A,#N/A,FALSE,"Tickmarks"}</definedName>
    <definedName name="Alchemywrn.Basic._.Report" localSheetId="11" hidden="1">{#N/A,#N/A,FALSE,"New Depr Sch-150% DB";#N/A,#N/A,FALSE,"Cash Flows RLP";#N/A,#N/A,FALSE,"IRR";#N/A,#N/A,FALSE,"Proforma IS";#N/A,#N/A,FALSE,"Assumptions"}</definedName>
    <definedName name="Alchemywrn.Basic._.Report" hidden="1">{#N/A,#N/A,FALSE,"New Depr Sch-150% DB";#N/A,#N/A,FALSE,"Cash Flows RLP";#N/A,#N/A,FALSE,"IRR";#N/A,#N/A,FALSE,"Proforma IS";#N/A,#N/A,FALSE,"Assumptions"}</definedName>
    <definedName name="Alchemy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olumbus" localSheetId="11" hidden="1">{"IS_plan vs Act",#N/A,FALSE,"IS_Plan-Act";"is_curr&amp;YTD",#N/A,FALSE,"IS_Plan-Act";"is_last5mos",#N/A,FALSE,"IS_Plan-Act";"is_vsYTD_RR",#N/A,FALSE,"IS_Plan-Act";"bs",#N/A,FALSE,"IS_Plan-Act";"bs_last5mos",#N/A,FALSE,"IS_Plan-Act";"cf",#N/A,FALSE,"IS_Plan-Act"}</definedName>
    <definedName name="Alchemywrn.columbus" hidden="1">{"IS_plan vs Act",#N/A,FALSE,"IS_Plan-Act";"is_curr&amp;YTD",#N/A,FALSE,"IS_Plan-Act";"is_last5mos",#N/A,FALSE,"IS_Plan-Act";"is_vsYTD_RR",#N/A,FALSE,"IS_Plan-Act";"bs",#N/A,FALSE,"IS_Plan-Act";"bs_last5mos",#N/A,FALSE,"IS_Plan-Act";"cf",#N/A,FALSE,"IS_Plan-Act"}</definedName>
    <definedName name="Alchemywrn.Complete._.Report." localSheetId="11" hidden="1">{#N/A,#N/A,FALSE,"Assumptions";#N/A,#N/A,FALSE,"Proforma IS";#N/A,#N/A,FALSE,"Cash Flows RLP";#N/A,#N/A,FALSE,"IRR";#N/A,#N/A,FALSE,"New Depr Sch-150% DB";#N/A,#N/A,FALSE,"Comments"}</definedName>
    <definedName name="Alchemywrn.Complete._.Report." hidden="1">{#N/A,#N/A,FALSE,"Assumptions";#N/A,#N/A,FALSE,"Proforma IS";#N/A,#N/A,FALSE,"Cash Flows RLP";#N/A,#N/A,FALSE,"IRR";#N/A,#N/A,FALSE,"New Depr Sch-150% DB";#N/A,#N/A,FALSE,"Comments"}</definedName>
    <definedName name="Alchemywrn.consolidated." localSheetId="11" hidden="1">{"IS_planvsActual",#N/A,FALSE,"IS_Plan-Act";"IS_curr&amp;YTD",#N/A,FALSE,"IS";"BS_curr&amp;lastmo",#N/A,FALSE,"BS";"bs 4 qtrs",#N/A,FALSE,"BS";"cf",#N/A,FALSE,"CF"}</definedName>
    <definedName name="Alchemywrn.consolidated." hidden="1">{"IS_planvsActual",#N/A,FALSE,"IS_Plan-Act";"IS_curr&amp;YTD",#N/A,FALSE,"IS";"BS_curr&amp;lastmo",#N/A,FALSE,"BS";"bs 4 qtrs",#N/A,FALSE,"BS";"cf",#N/A,FALSE,"CF"}</definedName>
    <definedName name="Alchemywrn.dcf." localSheetId="11" hidden="1">{"mgmt forecast",#N/A,FALSE,"Mgmt Forecast";"dcf table",#N/A,FALSE,"Mgmt Forecast";"sensitivity",#N/A,FALSE,"Mgmt Forecast";"table inputs",#N/A,FALSE,"Mgmt Forecast";"calculations",#N/A,FALSE,"Mgmt Forecast"}</definedName>
    <definedName name="Alchemywrn.dcf." hidden="1">{"mgmt forecast",#N/A,FALSE,"Mgmt Forecast";"dcf table",#N/A,FALSE,"Mgmt Forecast";"sensitivity",#N/A,FALSE,"Mgmt Forecast";"table inputs",#N/A,FALSE,"Mgmt Forecast";"calculations",#N/A,FALSE,"Mgmt Forecast"}</definedName>
    <definedName name="Alchemywrn.dcf2." localSheetId="11" hidden="1">{"mgmt forecast",#N/A,FALSE,"Mgmt Forecast";"dcf table",#N/A,FALSE,"Mgmt Forecast";"sensitivity",#N/A,FALSE,"Mgmt Forecast";"table inputs",#N/A,FALSE,"Mgmt Forecast";"calculations",#N/A,FALSE,"Mgmt Forecast"}</definedName>
    <definedName name="Alchemywrn.dcf2." hidden="1">{"mgmt forecast",#N/A,FALSE,"Mgmt Forecast";"dcf table",#N/A,FALSE,"Mgmt Forecast";"sensitivity",#N/A,FALSE,"Mgmt Forecast";"table inputs",#N/A,FALSE,"Mgmt Forecast";"calculations",#N/A,FALSE,"Mgmt Forecast"}</definedName>
    <definedName name="Alchemywrn.Draft." localSheetId="11" hidden="1">{"Draft",#N/A,FALSE,"Feb-96"}</definedName>
    <definedName name="Alchemywrn.Draft." hidden="1">{"Draft",#N/A,FALSE,"Feb-96"}</definedName>
    <definedName name="Alchemy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nal." localSheetId="11" hidden="1">{"Final",#N/A,FALSE,"Feb-96"}</definedName>
    <definedName name="Alchemywrn.Final." hidden="1">{"Final",#N/A,FALSE,"Feb-96"}</definedName>
    <definedName name="Alchemywrn.Financial._.Statements." localSheetId="11" hidden="1">{"Consolidated Balance Sheet",#N/A,FALSE,"Sheet2";"Consolidating Balance Sheet",#N/A,FALSE,"Sheet2";"Consolidated Income Statement",#N/A,FALSE,"Sheet2";"Consolidating Income Statement",#N/A,FALSE,"Sheet2";"Statement of Stockholders equity",#N/A,FALSE,"Sheet2"}</definedName>
    <definedName name="Alchemywrn.Financial._.Statements." hidden="1">{"Consolidated Balance Sheet",#N/A,FALSE,"Sheet2";"Consolidating Balance Sheet",#N/A,FALSE,"Sheet2";"Consolidated Income Statement",#N/A,FALSE,"Sheet2";"Consolidating Income Statement",#N/A,FALSE,"Sheet2";"Statement of Stockholders equity",#N/A,FALSE,"Sheet2"}</definedName>
    <definedName name="Alchemywrn.FY97SBP." localSheetId="11" hidden="1">{#N/A,#N/A,FALSE,"FY97";#N/A,#N/A,FALSE,"FY98";#N/A,#N/A,FALSE,"FY99";#N/A,#N/A,FALSE,"FY00";#N/A,#N/A,FALSE,"FY01"}</definedName>
    <definedName name="Alchemywrn.FY97SBP." hidden="1">{#N/A,#N/A,FALSE,"FY97";#N/A,#N/A,FALSE,"FY98";#N/A,#N/A,FALSE,"FY99";#N/A,#N/A,FALSE,"FY00";#N/A,#N/A,FALSE,"FY01"}</definedName>
    <definedName name="Alchemywrn.MAY95." localSheetId="11" hidden="1">{#N/A,#N/A,FALSE,"MAY";#N/A,#N/A,FALSE,"Q2";#N/A,#N/A,FALSE,"YTD"}</definedName>
    <definedName name="Alchemywrn.MAY95." hidden="1">{#N/A,#N/A,FALSE,"MAY";#N/A,#N/A,FALSE,"Q2";#N/A,#N/A,FALSE,"YTD"}</definedName>
    <definedName name="Alchemywrn.may959" localSheetId="11" hidden="1">{#N/A,#N/A,FALSE,"MAY";#N/A,#N/A,FALSE,"Q2";#N/A,#N/A,FALSE,"YTD"}</definedName>
    <definedName name="Alchemywrn.may959" hidden="1">{#N/A,#N/A,FALSE,"MAY";#N/A,#N/A,FALSE,"Q2";#N/A,#N/A,FALSE,"YTD"}</definedName>
    <definedName name="Alchemywrn.phoenix." localSheetId="11" hidden="1">{"is_plan vs Act",#N/A,FALSE,"IS_Plan-Act";"is_curr&amp;YTD",#N/A,FALSE,"IS_Plan-Act";"is_last5mos",#N/A,FALSE,"IS_Plan-Act";"is_vsYTD_RR",#N/A,FALSE,"IS_Plan-Act";"bs",#N/A,FALSE,"IS_Plan-Act";"bs_last5mos",#N/A,FALSE,"IS_Plan-Act";"cf",#N/A,FALSE,"IS_Plan-Act"}</definedName>
    <definedName name="Alchemywrn.phoenix." hidden="1">{"is_plan vs Act",#N/A,FALSE,"IS_Plan-Act";"is_curr&amp;YTD",#N/A,FALSE,"IS_Plan-Act";"is_last5mos",#N/A,FALSE,"IS_Plan-Act";"is_vsYTD_RR",#N/A,FALSE,"IS_Plan-Act";"bs",#N/A,FALSE,"IS_Plan-Act";"bs_last5mos",#N/A,FALSE,"IS_Plan-Act";"cf",#N/A,FALSE,"IS_Plan-Act"}</definedName>
    <definedName name="Alchemywrn.Projections." localSheetId="11" hidden="1">{"Volume",#N/A,FALSE,"volume";"revenue",#N/A,FALSE,"revenue"}</definedName>
    <definedName name="Alchemywrn.Projections." hidden="1">{"Volume",#N/A,FALSE,"volume";"revenue",#N/A,FALSE,"revenue"}</definedName>
    <definedName name="Alchemywrn.Relevant." localSheetId="11" hidden="1">{#N/A,#N/A,FALSE,"Title Page";#N/A,#N/A,FALSE,"Conclusions";#N/A,#N/A,FALSE,"Assum.";#N/A,#N/A,FALSE,"Sun  DCF-WC-Dep";#N/A,#N/A,FALSE,"MarketValue";#N/A,#N/A,FALSE,"BalSheet";#N/A,#N/A,FALSE,"WACC";#N/A,#N/A,FALSE,"PC+ Info.";#N/A,#N/A,FALSE,"PC+Info_2"}</definedName>
    <definedName name="Alchemywrn.Relevant." hidden="1">{#N/A,#N/A,FALSE,"Title Page";#N/A,#N/A,FALSE,"Conclusions";#N/A,#N/A,FALSE,"Assum.";#N/A,#N/A,FALSE,"Sun  DCF-WC-Dep";#N/A,#N/A,FALSE,"MarketValue";#N/A,#N/A,FALSE,"BalSheet";#N/A,#N/A,FALSE,"WACC";#N/A,#N/A,FALSE,"PC+ Info.";#N/A,#N/A,FALSE,"PC+Info_2"}</definedName>
    <definedName name="Alchemywrn.report" localSheetId="11"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vs." localSheetId="11" hidden="1">{"Base_rev",#N/A,FALSE,"Proj_IS_Base";"Projrev",#N/A,FALSE,"Proj_IS_wOTLC";"Delta",#N/A,FALSE,"Delta Rev_PV"}</definedName>
    <definedName name="Alchemywrn.Revs." hidden="1">{"Base_rev",#N/A,FALSE,"Proj_IS_Base";"Projrev",#N/A,FALSE,"Proj_IS_wOTLC";"Delta",#N/A,FALSE,"Delta Rev_PV"}</definedName>
    <definedName name="Alchemywrn.sum." localSheetId="11" hidden="1">{"Opsys",#N/A,FALSE,"NPV_OPsys";"NT",#N/A,FALSE,"NPV_NT";"DevP",#N/A,FALSE,"NPV_DevPdt";"Office",#N/A,FALSE,"NPV_Office"}</definedName>
    <definedName name="Alchemywrn.sum." hidden="1">{"Opsys",#N/A,FALSE,"NPV_OPsys";"NT",#N/A,FALSE,"NPV_NT";"DevP",#N/A,FALSE,"NPV_DevPdt";"Office",#N/A,FALSE,"NPV_Office"}</definedName>
    <definedName name="Alchemywrn.upstairs." localSheetId="11" hidden="1">{"histincome",#N/A,FALSE,"hyfins";"closing balance",#N/A,FALSE,"hyfins"}</definedName>
    <definedName name="Alchemywrn.upstairs." hidden="1">{"histincome",#N/A,FALSE,"hyfins";"closing balance",#N/A,FALSE,"hyfins"}</definedName>
    <definedName name="Alchemywvu.ALL."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PRT."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w.Rele" localSheetId="11" hidden="1">{#N/A,#N/A,FALSE,"Title Page";#N/A,#N/A,FALSE,"Conclusions";#N/A,#N/A,FALSE,"Assum.";#N/A,#N/A,FALSE,"Sun  DCF-WC-Dep";#N/A,#N/A,FALSE,"MarketValue";#N/A,#N/A,FALSE,"BalSheet";#N/A,#N/A,FALSE,"WACC";#N/A,#N/A,FALSE,"PC+ Info.";#N/A,#N/A,FALSE,"PC+Info_2"}</definedName>
    <definedName name="Alchemyww.Rele" hidden="1">{#N/A,#N/A,FALSE,"Title Page";#N/A,#N/A,FALSE,"Conclusions";#N/A,#N/A,FALSE,"Assum.";#N/A,#N/A,FALSE,"Sun  DCF-WC-Dep";#N/A,#N/A,FALSE,"MarketValue";#N/A,#N/A,FALSE,"BalSheet";#N/A,#N/A,FALSE,"WACC";#N/A,#N/A,FALSE,"PC+ Info.";#N/A,#N/A,FALSE,"PC+Info_2"}</definedName>
    <definedName name="Alchemyw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x" localSheetId="11" hidden="1">{#N/A,#N/A,FALSE,"FY97";#N/A,#N/A,FALSE,"FY98";#N/A,#N/A,FALSE,"FY99";#N/A,#N/A,FALSE,"FY00";#N/A,#N/A,FALSE,"FY01"}</definedName>
    <definedName name="Alchemyx" hidden="1">{#N/A,#N/A,FALSE,"FY97";#N/A,#N/A,FALSE,"FY98";#N/A,#N/A,FALSE,"FY99";#N/A,#N/A,FALSE,"FY00";#N/A,#N/A,FALSE,"FY01"}</definedName>
    <definedName name="Alchemyxys" localSheetId="11" hidden="1">{#N/A,#N/A,FALSE,"Title Page";#N/A,#N/A,FALSE,"Conclusions";#N/A,#N/A,FALSE,"Assum.";#N/A,#N/A,FALSE,"Sun  DCF-WC-Dep";#N/A,#N/A,FALSE,"MarketValue";#N/A,#N/A,FALSE,"BalSheet";#N/A,#N/A,FALSE,"WACC";#N/A,#N/A,FALSE,"PC+ Info.";#N/A,#N/A,FALSE,"PC+Info_2"}</definedName>
    <definedName name="Alchemyxys" hidden="1">{#N/A,#N/A,FALSE,"Title Page";#N/A,#N/A,FALSE,"Conclusions";#N/A,#N/A,FALSE,"Assum.";#N/A,#N/A,FALSE,"Sun  DCF-WC-Dep";#N/A,#N/A,FALSE,"MarketValue";#N/A,#N/A,FALSE,"BalSheet";#N/A,#N/A,FALSE,"WACC";#N/A,#N/A,FALSE,"PC+ Info.";#N/A,#N/A,FALSE,"PC+Info_2"}</definedName>
    <definedName name="Alchemyzzz.com" localSheetId="11" hidden="1">{#N/A,#N/A,FALSE,"Title Page";#N/A,#N/A,FALSE,"Conclusions";#N/A,#N/A,FALSE,"Assum.";#N/A,#N/A,FALSE,"Sun  DCF-WC-Dep";#N/A,#N/A,FALSE,"MarketValue";#N/A,#N/A,FALSE,"BalSheet";#N/A,#N/A,FALSE,"WACC";#N/A,#N/A,FALSE,"PC+ Info.";#N/A,#N/A,FALSE,"PC+Info_2"}</definedName>
    <definedName name="Alchemyzzz.com" hidden="1">{#N/A,#N/A,FALSE,"Title Page";#N/A,#N/A,FALSE,"Conclusions";#N/A,#N/A,FALSE,"Assum.";#N/A,#N/A,FALSE,"Sun  DCF-WC-Dep";#N/A,#N/A,FALSE,"MarketValue";#N/A,#N/A,FALSE,"BalSheet";#N/A,#N/A,FALSE,"WACC";#N/A,#N/A,FALSE,"PC+ Info.";#N/A,#N/A,FALSE,"PC+Info_2"}</definedName>
    <definedName name="ALCO_Data">#REF!</definedName>
    <definedName name="ale" hidden="1">#REF!</definedName>
    <definedName name="alex" localSheetId="4" hidden="1">{#N/A,#N/A,FALSE,"REPORT"}</definedName>
    <definedName name="alex" localSheetId="11" hidden="1">{#N/A,#N/A,FALSE,"REPORT"}</definedName>
    <definedName name="alex" hidden="1">{#N/A,#N/A,FALSE,"REPORT"}</definedName>
    <definedName name="alex_1" localSheetId="4" hidden="1">{#N/A,#N/A,FALSE,"REPORT"}</definedName>
    <definedName name="alex_1" localSheetId="11" hidden="1">{#N/A,#N/A,FALSE,"REPORT"}</definedName>
    <definedName name="alex_1" hidden="1">{#N/A,#N/A,FALSE,"REPORT"}</definedName>
    <definedName name="alexan" localSheetId="4" hidden="1">{#N/A,#N/A,FALSE,"REPORT"}</definedName>
    <definedName name="alexan" localSheetId="11" hidden="1">{#N/A,#N/A,FALSE,"REPORT"}</definedName>
    <definedName name="alexan" hidden="1">{#N/A,#N/A,FALSE,"REPORT"}</definedName>
    <definedName name="alexan_1" localSheetId="4" hidden="1">{#N/A,#N/A,FALSE,"REPORT"}</definedName>
    <definedName name="alexan_1" localSheetId="11" hidden="1">{#N/A,#N/A,FALSE,"REPORT"}</definedName>
    <definedName name="alexan_1" hidden="1">{#N/A,#N/A,FALSE,"REPORT"}</definedName>
    <definedName name="Align" localSheetId="19">#REF!</definedName>
    <definedName name="Align">#REF!</definedName>
    <definedName name="all">#REF!</definedName>
    <definedName name="allcash">1</definedName>
    <definedName name="AllData">#REF!</definedName>
    <definedName name="ALLIANT">#REF!</definedName>
    <definedName name="allo" localSheetId="11" hidden="1">{#N/A,#N/A,FALSE,"Aging Summary";#N/A,#N/A,FALSE,"Ratio Analysis";#N/A,#N/A,FALSE,"Test 120 Day Accts";#N/A,#N/A,FALSE,"Tickmarks"}</definedName>
    <definedName name="allo" hidden="1">{#N/A,#N/A,FALSE,"Aging Summary";#N/A,#N/A,FALSE,"Ratio Analysis";#N/A,#N/A,FALSE,"Test 120 Day Accts";#N/A,#N/A,FALSE,"Tickmarks"}</definedName>
    <definedName name="ALLOC_PERCENT_TABLE2" localSheetId="19">#REF!</definedName>
    <definedName name="ALLOC_PERCENT_TABLE2">#REF!</definedName>
    <definedName name="ALLOC1" localSheetId="4" hidden="1">{#N/A,#N/A,FALSE,"ALLOC"}</definedName>
    <definedName name="ALLOC1" localSheetId="11" hidden="1">{#N/A,#N/A,FALSE,"ALLOC"}</definedName>
    <definedName name="ALLOC1" hidden="1">{#N/A,#N/A,FALSE,"ALLOC"}</definedName>
    <definedName name="ALLOC1_1" localSheetId="4" hidden="1">{#N/A,#N/A,FALSE,"ALLOC"}</definedName>
    <definedName name="ALLOC1_1" localSheetId="11" hidden="1">{#N/A,#N/A,FALSE,"ALLOC"}</definedName>
    <definedName name="ALLOC1_1" hidden="1">{#N/A,#N/A,FALSE,"ALLOC"}</definedName>
    <definedName name="alloc2" localSheetId="4" hidden="1">{#N/A,#N/A,FALSE,"ALLOC"}</definedName>
    <definedName name="alloc2" localSheetId="11" hidden="1">{#N/A,#N/A,FALSE,"ALLOC"}</definedName>
    <definedName name="alloc2" hidden="1">{#N/A,#N/A,FALSE,"ALLOC"}</definedName>
    <definedName name="alloc2_1" localSheetId="4" hidden="1">{#N/A,#N/A,FALSE,"ALLOC"}</definedName>
    <definedName name="alloc2_1" localSheetId="11" hidden="1">{#N/A,#N/A,FALSE,"ALLOC"}</definedName>
    <definedName name="alloc2_1" hidden="1">{#N/A,#N/A,FALSE,"ALLOC"}</definedName>
    <definedName name="allocation" localSheetId="11" hidden="1">{#N/A,#N/A,FALSE,"Aging Summary";#N/A,#N/A,FALSE,"Ratio Analysis";#N/A,#N/A,FALSE,"Test 120 Day Accts";#N/A,#N/A,FALSE,"Tickmarks"}</definedName>
    <definedName name="allocation" hidden="1">{#N/A,#N/A,FALSE,"Aging Summary";#N/A,#N/A,FALSE,"Ratio Analysis";#N/A,#N/A,FALSE,"Test 120 Day Accts";#N/A,#N/A,FALSE,"Tickmarks"}</definedName>
    <definedName name="AllStockPool">2</definedName>
    <definedName name="AllStockPurch">3</definedName>
    <definedName name="AllTables" localSheetId="4">{2}</definedName>
    <definedName name="AllTables" localSheetId="15">{4}</definedName>
    <definedName name="AllTables" localSheetId="11">{4}</definedName>
    <definedName name="AllTables">{4}</definedName>
    <definedName name="AllTables_LBO" localSheetId="4">{3}</definedName>
    <definedName name="AllTables_LBO" localSheetId="11">{3}</definedName>
    <definedName name="AllTables_LBO">{3}</definedName>
    <definedName name="Alltables1" localSheetId="4">{1}</definedName>
    <definedName name="Alltables1" localSheetId="11">{1}</definedName>
    <definedName name="Alltables1">{1}</definedName>
    <definedName name="Alltables2" localSheetId="4">{1}</definedName>
    <definedName name="Alltables2" localSheetId="11">{1}</definedName>
    <definedName name="Alltables2">{1}</definedName>
    <definedName name="AllTables3" localSheetId="4">{1}</definedName>
    <definedName name="AllTables3" localSheetId="11">{1}</definedName>
    <definedName name="AllTables3">{1}</definedName>
    <definedName name="Alltables5" localSheetId="4">{1}</definedName>
    <definedName name="Alltables5" localSheetId="11">{1}</definedName>
    <definedName name="Alltables5">{1}</definedName>
    <definedName name="AllTables5yrMW" localSheetId="4">{1}</definedName>
    <definedName name="AllTables5yrMW" localSheetId="11">{1}</definedName>
    <definedName name="AllTables5yrMW">{1}</definedName>
    <definedName name="Alltables6" localSheetId="4">{1}</definedName>
    <definedName name="Alltables6" localSheetId="11">{1}</definedName>
    <definedName name="Alltables6">{1}</definedName>
    <definedName name="Alltables7" localSheetId="4">{1}</definedName>
    <definedName name="Alltables7" localSheetId="11">{1}</definedName>
    <definedName name="Alltables7">{1}</definedName>
    <definedName name="AllTables7yrMW" localSheetId="4">{1}</definedName>
    <definedName name="AllTables7yrMW" localSheetId="11">{1}</definedName>
    <definedName name="AllTables7yrMW">{1}</definedName>
    <definedName name="alltables8" localSheetId="4">{1}</definedName>
    <definedName name="alltables8" localSheetId="11">{1}</definedName>
    <definedName name="alltables8">{1}</definedName>
    <definedName name="ALLTABLES9" localSheetId="4">{1}</definedName>
    <definedName name="ALLTABLES9" localSheetId="11">{1}</definedName>
    <definedName name="ALLTABLES9">{1}</definedName>
    <definedName name="Alltabless" localSheetId="15">{4}</definedName>
    <definedName name="Alltabless" localSheetId="11">{4}</definedName>
    <definedName name="Alltabless">{4}</definedName>
    <definedName name="allx" localSheetId="8" hidden="1">Allx3,Allx4,Allx5</definedName>
    <definedName name="allx" localSheetId="11" hidden="1">Allx3,Allx4,Allx5</definedName>
    <definedName name="allx" localSheetId="10" hidden="1">Allx3,Allx4,Allx5</definedName>
    <definedName name="allx" hidden="1">Allx3,Allx4,Allx5</definedName>
    <definedName name="allx1" hidden="1">#REF!,#REF!,#REF!,#REF!,#REF!,#REF!,#REF!,#REF!,#REF!</definedName>
    <definedName name="Allx2" hidden="1">#REF!,#REF!,#REF!,#REF!</definedName>
    <definedName name="ALM" localSheetId="11"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ALM"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ALTAS10032005" localSheetId="11" hidden="1">{#N/A,#N/A,FALSE,"30 de Abril 2001 CARVIG"}</definedName>
    <definedName name="ALTAS10032005" hidden="1">{#N/A,#N/A,FALSE,"30 de Abril 2001 CARVIG"}</definedName>
    <definedName name="AM_test" localSheetId="11" hidden="1">{"Year1996",#N/A,FALSE,"1996-1998 Analyst Models";"Year1997",#N/A,FALSE,"1996-1998 Analyst Models";"Year1998",#N/A,FALSE,"1996-1998 Analyst Models"}</definedName>
    <definedName name="AM_test" hidden="1">{"Year1996",#N/A,FALSE,"1996-1998 Analyst Models";"Year1997",#N/A,FALSE,"1996-1998 Analyst Models";"Year1998",#N/A,FALSE,"1996-1998 Analyst Models"}</definedName>
    <definedName name="AM_test_1" localSheetId="11" hidden="1">{"Year1996",#N/A,FALSE,"1996-1998 Analyst Models";"Year1997",#N/A,FALSE,"1996-1998 Analyst Models";"Year1998",#N/A,FALSE,"1996-1998 Analyst Models"}</definedName>
    <definedName name="AM_test_1" hidden="1">{"Year1996",#N/A,FALSE,"1996-1998 Analyst Models";"Year1997",#N/A,FALSE,"1996-1998 Analyst Models";"Year1998",#N/A,FALSE,"1996-1998 Analyst Models"}</definedName>
    <definedName name="AmarilloStations">#REF!</definedName>
    <definedName name="amb_mdc_na_bob_column1" hidden="1">#REF!</definedName>
    <definedName name="AME">#REF!</definedName>
    <definedName name="Ameesh" localSheetId="4" hidden="1">{#N/A,#N/A,TRUE,"Pro Forma";#N/A,#N/A,TRUE,"PF_Bal";#N/A,#N/A,TRUE,"PF_INC";#N/A,#N/A,TRUE,"CBE";#N/A,#N/A,TRUE,"SWK"}</definedName>
    <definedName name="Ameesh" localSheetId="11" hidden="1">{#N/A,#N/A,TRUE,"Pro Forma";#N/A,#N/A,TRUE,"PF_Bal";#N/A,#N/A,TRUE,"PF_INC";#N/A,#N/A,TRUE,"CBE";#N/A,#N/A,TRUE,"SWK"}</definedName>
    <definedName name="Ameesh" hidden="1">{#N/A,#N/A,TRUE,"Pro Forma";#N/A,#N/A,TRUE,"PF_Bal";#N/A,#N/A,TRUE,"PF_INC";#N/A,#N/A,TRUE,"CBE";#N/A,#N/A,TRUE,"SWK"}</definedName>
    <definedName name="Ameesh_1" localSheetId="4" hidden="1">{#N/A,#N/A,TRUE,"Pro Forma";#N/A,#N/A,TRUE,"PF_Bal";#N/A,#N/A,TRUE,"PF_INC";#N/A,#N/A,TRUE,"CBE";#N/A,#N/A,TRUE,"SWK"}</definedName>
    <definedName name="Ameesh_1" localSheetId="11" hidden="1">{#N/A,#N/A,TRUE,"Pro Forma";#N/A,#N/A,TRUE,"PF_Bal";#N/A,#N/A,TRUE,"PF_INC";#N/A,#N/A,TRUE,"CBE";#N/A,#N/A,TRUE,"SWK"}</definedName>
    <definedName name="Ameesh_1" hidden="1">{#N/A,#N/A,TRUE,"Pro Forma";#N/A,#N/A,TRUE,"PF_Bal";#N/A,#N/A,TRUE,"PF_INC";#N/A,#N/A,TRUE,"CBE";#N/A,#N/A,TRUE,"SWK"}</definedName>
    <definedName name="Amherst">#REF!</definedName>
    <definedName name="amit" localSheetId="4" hidden="1">{"Balance Sheet",#N/A,FALSE,"Balsheet";"Assets Schedule",#N/A,FALSE,"Balsheet";"Abstract",#N/A,FALSE,"Balsheet"}</definedName>
    <definedName name="amit" localSheetId="11" hidden="1">{"Balance Sheet",#N/A,FALSE,"Balsheet";"Assets Schedule",#N/A,FALSE,"Balsheet";"Abstract",#N/A,FALSE,"Balsheet"}</definedName>
    <definedName name="amit" hidden="1">{"Balance Sheet",#N/A,FALSE,"Balsheet";"Assets Schedule",#N/A,FALSE,"Balsheet";"Abstract",#N/A,FALSE,"Balsheet"}</definedName>
    <definedName name="AMORT">#REF!</definedName>
    <definedName name="Amort467">#REF!</definedName>
    <definedName name="AMORTIZATION" hidden="1">"AMORTIZATION"</definedName>
    <definedName name="amt">#REF!</definedName>
    <definedName name="amy" localSheetId="11" hidden="1">{#N/A,#N/A,FALSE,"AD_Purchase";#N/A,#N/A,FALSE,"Credit";#N/A,#N/A,FALSE,"PF Acquisition";#N/A,#N/A,FALSE,"PF Offering"}</definedName>
    <definedName name="amy" hidden="1">{#N/A,#N/A,FALSE,"AD_Purchase";#N/A,#N/A,FALSE,"Credit";#N/A,#N/A,FALSE,"PF Acquisition";#N/A,#N/A,FALSE,"PF Offering"}</definedName>
    <definedName name="amy.mistake" localSheetId="11" hidden="1">{#N/A,#N/A,FALSE,"AD_Purchase";#N/A,#N/A,FALSE,"Credit";#N/A,#N/A,FALSE,"PF Acquisition";#N/A,#N/A,FALSE,"PF Offering"}</definedName>
    <definedName name="amy.mistake" hidden="1">{#N/A,#N/A,FALSE,"AD_Purchase";#N/A,#N/A,FALSE,"Credit";#N/A,#N/A,FALSE,"PF Acquisition";#N/A,#N/A,FALSE,"PF Offering"}</definedName>
    <definedName name="an">#REF!,#REF!,#REF!,#REF!</definedName>
    <definedName name="anafnfnan" localSheetId="4">{"Client Name or Project Name"}</definedName>
    <definedName name="anafnfnan" localSheetId="11">{"Client Name or Project Name"}</definedName>
    <definedName name="anafnfnan">{"Client Name or Project Name"}</definedName>
    <definedName name="ANALSIS._.9511" localSheetId="11" hidden="1">{#N/A,#N/A,FALSE,"ABB HOLDING LTD"}</definedName>
    <definedName name="ANALSIS._.9511" hidden="1">{#N/A,#N/A,FALSE,"ABB HOLDING LTD"}</definedName>
    <definedName name="Analysis" localSheetId="19">#REF!</definedName>
    <definedName name="Analysis">#REF!</definedName>
    <definedName name="ananananan" localSheetId="4">{"Client Name or Project Name"}</definedName>
    <definedName name="ananananan" localSheetId="11">{"Client Name or Project Name"}</definedName>
    <definedName name="ananananan">{"Client Name or Project Name"}</definedName>
    <definedName name="ANBALA_OL1">#REF!</definedName>
    <definedName name="ANBALA_PR1">#REF!</definedName>
    <definedName name="ANBALA_PR2">#REF!</definedName>
    <definedName name="ANBALA_PR3">#REF!</definedName>
    <definedName name="ANBALA_PR4">#REF!</definedName>
    <definedName name="ANBALA_PR5">#REF!</definedName>
    <definedName name="ANBALL_OL1">#REF!</definedName>
    <definedName name="ANBALL_PR1">#REF!</definedName>
    <definedName name="ANBALL_PR2">#REF!</definedName>
    <definedName name="ANBALL_PR3">#REF!</definedName>
    <definedName name="ANBALL_PR4">#REF!</definedName>
    <definedName name="ANBALL_PR5">#REF!</definedName>
    <definedName name="Anchor_Data">#REF!</definedName>
    <definedName name="ando" localSheetId="11" hidden="1">{"'下期集計（10.27迄・速報値）'!$Q$16"}</definedName>
    <definedName name="ando" hidden="1">{"'下期集計（10.27迄・速報値）'!$Q$16"}</definedName>
    <definedName name="AndOr" localSheetId="4">{"And";"Or"}</definedName>
    <definedName name="AndOr" localSheetId="11">{"And";"Or"}</definedName>
    <definedName name="AndOr">{"And";"Or"}</definedName>
    <definedName name="andy" localSheetId="4" hidden="1">{#N/A,#N/A,FALSE,"REPORT"}</definedName>
    <definedName name="andy" localSheetId="11" hidden="1">{#N/A,#N/A,FALSE,"REPORT"}</definedName>
    <definedName name="andy" hidden="1">{#N/A,#N/A,FALSE,"REPORT"}</definedName>
    <definedName name="andy_1" localSheetId="4" hidden="1">{#N/A,#N/A,FALSE,"REPORT"}</definedName>
    <definedName name="andy_1" localSheetId="11" hidden="1">{#N/A,#N/A,FALSE,"REPORT"}</definedName>
    <definedName name="andy_1" hidden="1">{#N/A,#N/A,FALSE,"REPORT"}</definedName>
    <definedName name="angelo" localSheetId="11" hidden="1">{#N/A,#N/A,FALSE,"HIGHNEW";#N/A,#N/A,FALSE,"HIGHOLD";#N/A,#N/A,FALSE,"MTHDET";#N/A,#N/A,FALSE,"ACTDET"}</definedName>
    <definedName name="angelo" hidden="1">{#N/A,#N/A,FALSE,"HIGHNEW";#N/A,#N/A,FALSE,"HIGHOLD";#N/A,#N/A,FALSE,"MTHDET";#N/A,#N/A,FALSE,"ACTDET"}</definedName>
    <definedName name="angelo1" localSheetId="11" hidden="1">{#N/A,#N/A,FALSE,"HIGHNEW";#N/A,#N/A,FALSE,"HIGHOLD";#N/A,#N/A,FALSE,"MTHDET"}</definedName>
    <definedName name="angelo1" hidden="1">{#N/A,#N/A,FALSE,"HIGHNEW";#N/A,#N/A,FALSE,"HIGHOLD";#N/A,#N/A,FALSE,"MTHDET"}</definedName>
    <definedName name="ANGELOTOMA" localSheetId="11" hidden="1">{#N/A,#N/A,FALSE,"bs_cons";#N/A,#N/A,FALSE,"bs_grup";#N/A,#N/A,FALSE,"bs_umpl";#N/A,#N/A,FALSE,"bs_bim";#N/A,#N/A,FALSE,"bs_bdb";#N/A,#N/A,FALSE,"bs_mq32";#N/A,#N/A,FALSE,"bs_bsrl"}</definedName>
    <definedName name="ANGELOTOMA" hidden="1">{#N/A,#N/A,FALSE,"bs_cons";#N/A,#N/A,FALSE,"bs_grup";#N/A,#N/A,FALSE,"bs_umpl";#N/A,#N/A,FALSE,"bs_bim";#N/A,#N/A,FALSE,"bs_bdb";#N/A,#N/A,FALSE,"bs_mq32";#N/A,#N/A,FALSE,"bs_bsrl"}</definedName>
    <definedName name="ANILIST">#REF!</definedName>
    <definedName name="anilsharma" hidden="1">#REF!</definedName>
    <definedName name="ANINC_OL1">#REF!</definedName>
    <definedName name="ANINC_PR1">#REF!</definedName>
    <definedName name="ANINC_PR2">#REF!</definedName>
    <definedName name="ANINC_PR3">#REF!</definedName>
    <definedName name="ANINC_PR4">#REF!</definedName>
    <definedName name="ANINC_PR5">#REF!</definedName>
    <definedName name="anjmkke" localSheetId="11" hidden="1">{#N/A,#N/A,FALSE,"UNIT";#N/A,#N/A,FALSE,"UNIT";#N/A,#N/A,FALSE,"계정"}</definedName>
    <definedName name="anjmkke" hidden="1">{#N/A,#N/A,FALSE,"UNIT";#N/A,#N/A,FALSE,"UNIT";#N/A,#N/A,FALSE,"계정"}</definedName>
    <definedName name="anjmkke_1" localSheetId="11" hidden="1">{#N/A,#N/A,FALSE,"UNIT";#N/A,#N/A,FALSE,"UNIT";#N/A,#N/A,FALSE,"계정"}</definedName>
    <definedName name="anjmkke_1" hidden="1">{#N/A,#N/A,FALSE,"UNIT";#N/A,#N/A,FALSE,"UNIT";#N/A,#N/A,FALSE,"계정"}</definedName>
    <definedName name="ann" localSheetId="19">#REF!</definedName>
    <definedName name="ann">#REF!</definedName>
    <definedName name="ann8a" localSheetId="11" hidden="1">{"Pending",#N/A,FALSE,"Derivative Transaction"}</definedName>
    <definedName name="ann8a" hidden="1">{"Pending",#N/A,FALSE,"Derivative Transaction"}</definedName>
    <definedName name="ANNA" hidden="1">#REF!</definedName>
    <definedName name="ANNAMN" hidden="1">#REF!</definedName>
    <definedName name="AnnArborStations">#REF!</definedName>
    <definedName name="AnnBal">#REF!</definedName>
    <definedName name="AnnCash">#REF!</definedName>
    <definedName name="AnnCurSlry">#REF!</definedName>
    <definedName name="Annotate_Area" localSheetId="19">#REF!</definedName>
    <definedName name="Annotate_Area">#REF!</definedName>
    <definedName name="AnnotateNote1" localSheetId="19">#REF!</definedName>
    <definedName name="AnnotateNote1">#REF!</definedName>
    <definedName name="AnnotateStart" localSheetId="19">#REF!</definedName>
    <definedName name="AnnotateStart">#REF!</definedName>
    <definedName name="AnnRaisedSlry">#REF!</definedName>
    <definedName name="annual_quarterly1" localSheetId="11" hidden="1">{"Annual",#N/A,FALSE,"Sales &amp; Market";"Quarterly",#N/A,FALSE,"Sales &amp; Market"}</definedName>
    <definedName name="annual_quarterly1" hidden="1">{"Annual",#N/A,FALSE,"Sales &amp; Market";"Quarterly",#N/A,FALSE,"Sales &amp; Market"}</definedName>
    <definedName name="Annualization_Factor">69.03/54.876539</definedName>
    <definedName name="AnnualSalary">#REF!</definedName>
    <definedName name="another">#REF!,#REF!,#REF!,#REF!</definedName>
    <definedName name="anscount" localSheetId="18" hidden="1">3</definedName>
    <definedName name="anscount" hidden="1">1</definedName>
    <definedName name="answer">FALSE</definedName>
    <definedName name="antecipações" localSheetId="11" hidden="1">{"Fecha_Outubro",#N/A,FALSE,"FECHAMENTO-2002 ";"Defer_Outubro",#N/A,FALSE,"DIFERIDO";"Pis_Outubro",#N/A,FALSE,"PIS COFINS";"Iss_Outubro",#N/A,FALSE,"ISS"}</definedName>
    <definedName name="antecipações" hidden="1">{"Fecha_Outubro",#N/A,FALSE,"FECHAMENTO-2002 ";"Defer_Outubro",#N/A,FALSE,"DIFERIDO";"Pis_Outubro",#N/A,FALSE,"PIS COFINS";"Iss_Outubro",#N/A,FALSE,"ISS"}</definedName>
    <definedName name="anthony"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àòP" localSheetId="11" hidden="1">{#N/A,#N/A,TRUE,"Main Issues";#N/A,#N/A,TRUE,"Income statement ($)"}</definedName>
    <definedName name="àòP" hidden="1">{#N/A,#N/A,TRUE,"Main Issues";#N/A,#N/A,TRUE,"Income statement ($)"}</definedName>
    <definedName name="ap" localSheetId="4" hidden="1">{#N/A,#N/A,TRUE,"CFLO Summary";#N/A,#N/A,TRUE,"Variances";#N/A,#N/A,TRUE,"Revenue";#N/A,#N/A,TRUE,"Expense";#N/A,#N/A,TRUE,"T60216 Merch";#N/A,#N/A,TRUE,"T60216 Expense";#N/A,#N/A,TRUE,"T60216 Wires";#N/A,#N/A,TRUE,"T60216 Refunds";#N/A,#N/A,TRUE,"Payroll";#N/A,#N/A,TRUE,"Rent";#N/A,#N/A,TRUE,"Sales Tax";#N/A,#N/A,TRUE,"Loans";#N/A,#N/A,TRUE,"Drivers"}</definedName>
    <definedName name="ap" localSheetId="11" hidden="1">{#N/A,#N/A,TRUE,"CFLO Summary";#N/A,#N/A,TRUE,"Variances";#N/A,#N/A,TRUE,"Revenue";#N/A,#N/A,TRUE,"Expense";#N/A,#N/A,TRUE,"T60216 Merch";#N/A,#N/A,TRUE,"T60216 Expense";#N/A,#N/A,TRUE,"T60216 Wires";#N/A,#N/A,TRUE,"T60216 Refunds";#N/A,#N/A,TRUE,"Payroll";#N/A,#N/A,TRUE,"Rent";#N/A,#N/A,TRUE,"Sales Tax";#N/A,#N/A,TRUE,"Loans";#N/A,#N/A,TRUE,"Drivers"}</definedName>
    <definedName name="ap" hidden="1">{#N/A,#N/A,TRUE,"CFLO Summary";#N/A,#N/A,TRUE,"Variances";#N/A,#N/A,TRUE,"Revenue";#N/A,#N/A,TRUE,"Expense";#N/A,#N/A,TRUE,"T60216 Merch";#N/A,#N/A,TRUE,"T60216 Expense";#N/A,#N/A,TRUE,"T60216 Wires";#N/A,#N/A,TRUE,"T60216 Refunds";#N/A,#N/A,TRUE,"Payroll";#N/A,#N/A,TRUE,"Rent";#N/A,#N/A,TRUE,"Sales Tax";#N/A,#N/A,TRUE,"Loans";#N/A,#N/A,TRUE,"Drivers"}</definedName>
    <definedName name="ap_1" localSheetId="4" hidden="1">{#N/A,#N/A,TRUE,"CFLO Summary";#N/A,#N/A,TRUE,"Variances";#N/A,#N/A,TRUE,"Revenue";#N/A,#N/A,TRUE,"Expense";#N/A,#N/A,TRUE,"T60216 Merch";#N/A,#N/A,TRUE,"T60216 Expense";#N/A,#N/A,TRUE,"T60216 Wires";#N/A,#N/A,TRUE,"T60216 Refunds";#N/A,#N/A,TRUE,"Payroll";#N/A,#N/A,TRUE,"Rent";#N/A,#N/A,TRUE,"Sales Tax";#N/A,#N/A,TRUE,"Loans";#N/A,#N/A,TRUE,"Drivers"}</definedName>
    <definedName name="ap_1" localSheetId="11" hidden="1">{#N/A,#N/A,TRUE,"CFLO Summary";#N/A,#N/A,TRUE,"Variances";#N/A,#N/A,TRUE,"Revenue";#N/A,#N/A,TRUE,"Expense";#N/A,#N/A,TRUE,"T60216 Merch";#N/A,#N/A,TRUE,"T60216 Expense";#N/A,#N/A,TRUE,"T60216 Wires";#N/A,#N/A,TRUE,"T60216 Refunds";#N/A,#N/A,TRUE,"Payroll";#N/A,#N/A,TRUE,"Rent";#N/A,#N/A,TRUE,"Sales Tax";#N/A,#N/A,TRUE,"Loans";#N/A,#N/A,TRUE,"Drivers"}</definedName>
    <definedName name="ap_1" hidden="1">{#N/A,#N/A,TRUE,"CFLO Summary";#N/A,#N/A,TRUE,"Variances";#N/A,#N/A,TRUE,"Revenue";#N/A,#N/A,TRUE,"Expense";#N/A,#N/A,TRUE,"T60216 Merch";#N/A,#N/A,TRUE,"T60216 Expense";#N/A,#N/A,TRUE,"T60216 Wires";#N/A,#N/A,TRUE,"T60216 Refunds";#N/A,#N/A,TRUE,"Payroll";#N/A,#N/A,TRUE,"Rent";#N/A,#N/A,TRUE,"Sales Tax";#N/A,#N/A,TRUE,"Loans";#N/A,#N/A,TRUE,"Drivers"}</definedName>
    <definedName name="AP_Aging_by_Job">#REF!</definedName>
    <definedName name="APAC_New" localSheetId="15" hidden="1">{"'SGI_Opex'!$A$1:$O$187"}</definedName>
    <definedName name="APAC_New" localSheetId="11" hidden="1">{"'SGI_Opex'!$A$1:$O$187"}</definedName>
    <definedName name="APAC_New" hidden="1">{"'SGI_Opex'!$A$1:$O$187"}</definedName>
    <definedName name="APC" localSheetId="11" hidden="1">{"Summary analysis",#N/A,FALSE,"Total";"OCPH analysis",#N/A,FALSE,"Total";"detail analysis",#N/A,FALSE,"Total"}</definedName>
    <definedName name="APC" hidden="1">{"Summary analysis",#N/A,FALSE,"Total";"OCPH analysis",#N/A,FALSE,"Total";"detail analysis",#N/A,FALSE,"Total"}</definedName>
    <definedName name="APCustTokCan">#REF!</definedName>
    <definedName name="APCustTokGas">#REF!</definedName>
    <definedName name="APCustTokInt">#REF!</definedName>
    <definedName name="APCustTokOth">#REF!</definedName>
    <definedName name="APCustTokSer">#REF!</definedName>
    <definedName name="APCustTokUs">#REF!</definedName>
    <definedName name="APeq">#REF!</definedName>
    <definedName name="Apfrt">#REF!</definedName>
    <definedName name="apfrtin">#REF!</definedName>
    <definedName name="apfrtout">#REF!</definedName>
    <definedName name="APIS" localSheetId="11" hidden="1">{#N/A,#N/A,FALSE,"MONTHDET";#N/A,#N/A,FALSE,"ACTUAL"}</definedName>
    <definedName name="APIS" hidden="1">{#N/A,#N/A,FALSE,"MONTHDET";#N/A,#N/A,FALSE,"ACTUAL"}</definedName>
    <definedName name="apout">#REF!</definedName>
    <definedName name="app" localSheetId="19" hidden="1">{"incomemth",#N/A,TRUE,"forecast01";"incpercentmth",#N/A,TRUE,"forecast01";"balancemth",#N/A,TRUE,"forecast01";"cashmth",#N/A,TRUE,"forecast01";"cov2mth",#N/A,TRUE,"forecast01";"prbexp",#N/A,TRUE,"forecast01";"prbcap",#N/A,TRUE,"forecast01";"coalconsultants",#N/A,TRUE,"forecast01";"prbsum",#N/A,TRUE,"forecast01"}</definedName>
    <definedName name="app" localSheetId="4" hidden="1">{"incomemth",#N/A,TRUE,"forecast01";"incpercentmth",#N/A,TRUE,"forecast01";"balancemth",#N/A,TRUE,"forecast01";"cashmth",#N/A,TRUE,"forecast01";"cov2mth",#N/A,TRUE,"forecast01";"prbexp",#N/A,TRUE,"forecast01";"prbcap",#N/A,TRUE,"forecast01";"coalconsultants",#N/A,TRUE,"forecast01";"prbsum",#N/A,TRUE,"forecast01"}</definedName>
    <definedName name="app" localSheetId="15" hidden="1">{"incomemth",#N/A,TRUE,"forecast01";"incpercentmth",#N/A,TRUE,"forecast01";"balancemth",#N/A,TRUE,"forecast01";"cashmth",#N/A,TRUE,"forecast01";"cov2mth",#N/A,TRUE,"forecast01";"prbexp",#N/A,TRUE,"forecast01";"prbcap",#N/A,TRUE,"forecast01";"coalconsultants",#N/A,TRUE,"forecast01";"prbsum",#N/A,TRUE,"forecast01"}</definedName>
    <definedName name="app" localSheetId="11" hidden="1">{"incomemth",#N/A,TRUE,"forecast01";"incpercentmth",#N/A,TRUE,"forecast01";"balancemth",#N/A,TRUE,"forecast01";"cashmth",#N/A,TRUE,"forecast01";"cov2mth",#N/A,TRUE,"forecast01";"prbexp",#N/A,TRUE,"forecast01";"prbcap",#N/A,TRUE,"forecast01";"coalconsultants",#N/A,TRUE,"forecast01";"prbsum",#N/A,TRUE,"forecast01"}</definedName>
    <definedName name="app" hidden="1">{"incomemth",#N/A,TRUE,"forecast01";"incpercentmth",#N/A,TRUE,"forecast01";"balancemth",#N/A,TRUE,"forecast01";"cashmth",#N/A,TRUE,"forecast01";"cov2mth",#N/A,TRUE,"forecast01";"prbexp",#N/A,TRUE,"forecast01";"prbcap",#N/A,TRUE,"forecast01";"coalconsultants",#N/A,TRUE,"forecast01";"prbsum",#N/A,TRUE,"forecast01"}</definedName>
    <definedName name="appajpajbpjab" localSheetId="4">{"Client Name or Project Name"}</definedName>
    <definedName name="appajpajbpjab" localSheetId="11">{"Client Name or Project Name"}</definedName>
    <definedName name="appajpajbpjab">{"Client Name or Project Name"}</definedName>
    <definedName name="AppletonStations">#REF!</definedName>
    <definedName name="Application">#REF!</definedName>
    <definedName name="Application1">#REF!</definedName>
    <definedName name="Application2">#REF!</definedName>
    <definedName name="APProj">#REF!</definedName>
    <definedName name="APPSUSERNAME1">#REF!</definedName>
    <definedName name="APPSUSERNAME6">#REF!</definedName>
    <definedName name="Apr">#REF!</definedName>
    <definedName name="Apr_Construction">#REF!</definedName>
    <definedName name="APRACT">#REF!</definedName>
    <definedName name="aprfrtin2">#REF!</definedName>
    <definedName name="April_21">#REF!</definedName>
    <definedName name="AprilSwaptions" localSheetId="11"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AprilSwaptions"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AprLocData" localSheetId="19">#REF!</definedName>
    <definedName name="AprLocData">#REF!</definedName>
    <definedName name="AprVariance" localSheetId="1">#REF!</definedName>
    <definedName name="AprVariance">#REF!</definedName>
    <definedName name="APWREFVTICKER" hidden="1">"'='Ownership Profile'!$A$1"</definedName>
    <definedName name="aq" hidden="1">#REF!</definedName>
    <definedName name="aqdwfegr" hidden="1">#REF!</definedName>
    <definedName name="aqw" hidden="1">#REF!</definedName>
    <definedName name="aqwertyu" hidden="1">#REF!</definedName>
    <definedName name="aqze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qze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qze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 localSheetId="4" hidden="1">{#N/A,#N/A,FALSE,"Status of Projects";#N/A,#N/A,FALSE,"CEA-TEC";#N/A,#N/A,FALSE,"U-Constr.";#N/A,#N/A,FALSE,"summary";#N/A,#N/A,FALSE,"PPP-3 yrs"}</definedName>
    <definedName name="ar" localSheetId="11" hidden="1">{#N/A,#N/A,FALSE,"Status of Projects";#N/A,#N/A,FALSE,"CEA-TEC";#N/A,#N/A,FALSE,"U-Constr.";#N/A,#N/A,FALSE,"summary";#N/A,#N/A,FALSE,"PPP-3 yrs"}</definedName>
    <definedName name="ar" hidden="1">{#N/A,#N/A,FALSE,"Status of Projects";#N/A,#N/A,FALSE,"CEA-TEC";#N/A,#N/A,FALSE,"U-Constr.";#N/A,#N/A,FALSE,"summary";#N/A,#N/A,FALSE,"PPP-3 yrs"}</definedName>
    <definedName name="AR_12_31_03">#REF!</definedName>
    <definedName name="AR_comm_detailed" localSheetId="4" hidden="1">{"PARTNERS CAPITAL STMT",#N/A,FALSE,"Partners Capital"}</definedName>
    <definedName name="AR_comm_detailed" localSheetId="11" hidden="1">{"PARTNERS CAPITAL STMT",#N/A,FALSE,"Partners Capital"}</definedName>
    <definedName name="AR_comm_detailed" hidden="1">{"PARTNERS CAPITAL STMT",#N/A,FALSE,"Partners Capital"}</definedName>
    <definedName name="AR_comm_detailed_1" localSheetId="4" hidden="1">{"PARTNERS CAPITAL STMT",#N/A,FALSE,"Partners Capital"}</definedName>
    <definedName name="AR_comm_detailed_1" localSheetId="11" hidden="1">{"PARTNERS CAPITAL STMT",#N/A,FALSE,"Partners Capital"}</definedName>
    <definedName name="AR_comm_detailed_1" hidden="1">{"PARTNERS CAPITAL STMT",#N/A,FALSE,"Partners Capital"}</definedName>
    <definedName name="AR_comm_detailed_new" localSheetId="4" hidden="1">{"PARTNERS CAPITAL STMT",#N/A,FALSE,"Partners Capital"}</definedName>
    <definedName name="AR_comm_detailed_new" localSheetId="11" hidden="1">{"PARTNERS CAPITAL STMT",#N/A,FALSE,"Partners Capital"}</definedName>
    <definedName name="AR_comm_detailed_new" hidden="1">{"PARTNERS CAPITAL STMT",#N/A,FALSE,"Partners Capital"}</definedName>
    <definedName name="AR_comm_detailed_new_1" localSheetId="4" hidden="1">{"PARTNERS CAPITAL STMT",#N/A,FALSE,"Partners Capital"}</definedName>
    <definedName name="AR_comm_detailed_new_1" localSheetId="11" hidden="1">{"PARTNERS CAPITAL STMT",#N/A,FALSE,"Partners Capital"}</definedName>
    <definedName name="AR_comm_detailed_new_1" hidden="1">{"PARTNERS CAPITAL STMT",#N/A,FALSE,"Partners Capital"}</definedName>
    <definedName name="AR_net" localSheetId="4" hidden="1">{"PARTNERS CAPITAL STMT",#N/A,FALSE,"Partners Capital"}</definedName>
    <definedName name="AR_net" localSheetId="11" hidden="1">{"PARTNERS CAPITAL STMT",#N/A,FALSE,"Partners Capital"}</definedName>
    <definedName name="AR_net" hidden="1">{"PARTNERS CAPITAL STMT",#N/A,FALSE,"Partners Capital"}</definedName>
    <definedName name="AR_net_1" localSheetId="4" hidden="1">{"PARTNERS CAPITAL STMT",#N/A,FALSE,"Partners Capital"}</definedName>
    <definedName name="AR_net_1" localSheetId="11" hidden="1">{"PARTNERS CAPITAL STMT",#N/A,FALSE,"Partners Capital"}</definedName>
    <definedName name="AR_net_1" hidden="1">{"PARTNERS CAPITAL STMT",#N/A,FALSE,"Partners Capital"}</definedName>
    <definedName name="AR_net_new" localSheetId="4" hidden="1">{"PARTNERS CAPITAL STMT",#N/A,FALSE,"Partners Capital"}</definedName>
    <definedName name="AR_net_new" localSheetId="11" hidden="1">{"PARTNERS CAPITAL STMT",#N/A,FALSE,"Partners Capital"}</definedName>
    <definedName name="AR_net_new" hidden="1">{"PARTNERS CAPITAL STMT",#N/A,FALSE,"Partners Capital"}</definedName>
    <definedName name="AR_net_new_1" localSheetId="4" hidden="1">{"PARTNERS CAPITAL STMT",#N/A,FALSE,"Partners Capital"}</definedName>
    <definedName name="AR_net_new_1" localSheetId="11" hidden="1">{"PARTNERS CAPITAL STMT",#N/A,FALSE,"Partners Capital"}</definedName>
    <definedName name="AR_net_new_1" hidden="1">{"PARTNERS CAPITAL STMT",#N/A,FALSE,"Partners Capital"}</definedName>
    <definedName name="ARA_Threshold">#REF!</definedName>
    <definedName name="ARC">#REF!</definedName>
    <definedName name="Archived_Imagery">#REF!</definedName>
    <definedName name="ArchiveTopRow">#REF!</definedName>
    <definedName name="ARCollect">#REF!</definedName>
    <definedName name="ARCustTokCan">#REF!</definedName>
    <definedName name="ARCustTokGas">#REF!</definedName>
    <definedName name="ARCustTokInt">#REF!</definedName>
    <definedName name="ARCustTokOth">#REF!</definedName>
    <definedName name="ARCustTokSer">#REF!</definedName>
    <definedName name="ARCustTokUs">#REF!</definedName>
    <definedName name="are" localSheetId="4" hidden="1">{#N/A,#N/A,FALSE,"Sheet1"}</definedName>
    <definedName name="are" localSheetId="11" hidden="1">{#N/A,#N/A,FALSE,"Sheet1"}</definedName>
    <definedName name="are" hidden="1">{#N/A,#N/A,FALSE,"Sheet1"}</definedName>
    <definedName name="area" localSheetId="4">#REF!</definedName>
    <definedName name="area" localSheetId="15">#REF!</definedName>
    <definedName name="area">#REF!</definedName>
    <definedName name="AReq">#REF!</definedName>
    <definedName name="arew" localSheetId="11" hidden="1">{"cap_structure",#N/A,FALSE,"Graph-Mkt Cap";"price",#N/A,FALSE,"Graph-Price";"ebit",#N/A,FALSE,"Graph-EBITDA";"ebitda",#N/A,FALSE,"Graph-EBITDA"}</definedName>
    <definedName name="arew" hidden="1">{"cap_structure",#N/A,FALSE,"Graph-Mkt Cap";"price",#N/A,FALSE,"Graph-Price";"ebit",#N/A,FALSE,"Graph-EBITDA";"ebitda",#N/A,FALSE,"Graph-EBITDA"}</definedName>
    <definedName name="arezarez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resqvcxwwv"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resqvcxwwv"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resqvcxwwv"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fwer" localSheetId="15" hidden="1">{#N/A,#N/A,TRUE,"Pro Forma";#N/A,#N/A,TRUE,"PF_Bal";#N/A,#N/A,TRUE,"PF_INC";#N/A,#N/A,TRUE,"CBE";#N/A,#N/A,TRUE,"SWK"}</definedName>
    <definedName name="arfwer" localSheetId="11" hidden="1">{#N/A,#N/A,TRUE,"Pro Forma";#N/A,#N/A,TRUE,"PF_Bal";#N/A,#N/A,TRUE,"PF_INC";#N/A,#N/A,TRUE,"CBE";#N/A,#N/A,TRUE,"SWK"}</definedName>
    <definedName name="arfwer" hidden="1">{#N/A,#N/A,TRUE,"Pro Forma";#N/A,#N/A,TRUE,"PF_Bal";#N/A,#N/A,TRUE,"PF_INC";#N/A,#N/A,TRUE,"CBE";#N/A,#N/A,TRUE,"SWK"}</definedName>
    <definedName name="arg" localSheetId="11" hidden="1">{"inputs raw data",#N/A,TRUE,"INPUT"}</definedName>
    <definedName name="arg" hidden="1">{"inputs raw data",#N/A,TRUE,"INPUT"}</definedName>
    <definedName name="argagagagg" localSheetId="4">{"Client Name or Project Name"}</definedName>
    <definedName name="argagagagg" localSheetId="11">{"Client Name or Project Name"}</definedName>
    <definedName name="argagagagg">{"Client Name or Project Name"}</definedName>
    <definedName name="argasdgad" localSheetId="11" hidden="1">{"DCF1",#N/A,FALSE,"SIERRA DCF";"MATRIX1",#N/A,FALSE,"SIERRA DCF"}</definedName>
    <definedName name="argasdgad" hidden="1">{"DCF1",#N/A,FALSE,"SIERRA DCF";"MATRIX1",#N/A,FALSE,"SIERRA DCF"}</definedName>
    <definedName name="arggargrgrg" localSheetId="4">{"Client Name or Project Name"}</definedName>
    <definedName name="arggargrgrg" localSheetId="11">{"Client Name or Project Name"}</definedName>
    <definedName name="arggargrgrg">{"Client Name or Project Name"}</definedName>
    <definedName name="arggg" localSheetId="4">{"Client Name or Project Name"}</definedName>
    <definedName name="arggg" localSheetId="11">{"Client Name or Project Name"}</definedName>
    <definedName name="arggg">{"Client Name or Project Name"}</definedName>
    <definedName name="ARgraph">#REF!</definedName>
    <definedName name="arihant" localSheetId="11" hidden="1">{"Sch00",#N/A,FALSE,"1";"Contents",#N/A,FALSE,"1"}</definedName>
    <definedName name="arihant" hidden="1">{"Sch00",#N/A,FALSE,"1";"Contents",#N/A,FALSE,"1"}</definedName>
    <definedName name="ARM" localSheetId="11" hidden="1">{#N/A,#N/A,FALSE,"Trading-Mult ";#N/A,#N/A,FALSE,"Trading-Cap";#N/A,#N/A,FALSE,"Trading-Inc";#N/A,#N/A,FALSE,"Cash Flow";#N/A,#N/A,FALSE,"M&amp;A info"}</definedName>
    <definedName name="ARM" hidden="1">{#N/A,#N/A,FALSE,"Trading-Mult ";#N/A,#N/A,FALSE,"Trading-Cap";#N/A,#N/A,FALSE,"Trading-Inc";#N/A,#N/A,FALSE,"Cash Flow";#N/A,#N/A,FALSE,"M&amp;A info"}</definedName>
    <definedName name="ARP_Threshold">#REF!</definedName>
    <definedName name="ARProj">#REF!</definedName>
    <definedName name="arpu">#REF!</definedName>
    <definedName name="arrayit" localSheetId="19">#REF!,#REF!,#REF!,#REF!,#REF!,#REF!,#REF!,#REF!,#REF!,#REF!,#REF!,#REF!,#REF!,#REF!,#REF!,#REF!,#REF!,#REF!,#REF!</definedName>
    <definedName name="arrayit" localSheetId="4">#REF!,#REF!,#REF!,#REF!,#REF!,#REF!,#REF!,#REF!,#REF!,#REF!,#REF!,#REF!,#REF!,#REF!,#REF!,#REF!,#REF!,#REF!,#REF!</definedName>
    <definedName name="arrayit">#REF!,#REF!,#REF!,#REF!,#REF!,#REF!,#REF!,#REF!,#REF!,#REF!,#REF!,#REF!,#REF!,#REF!,#REF!,#REF!,#REF!,#REF!,#REF!</definedName>
    <definedName name="arsdf" localSheetId="11" hidden="1">{#N/A,#N/A,FALSE,"Aging Summary";#N/A,#N/A,FALSE,"Ratio Analysis";#N/A,#N/A,FALSE,"Test 120 Day Accts";#N/A,#N/A,FALSE,"Tickmarks"}</definedName>
    <definedName name="arsdf" hidden="1">{#N/A,#N/A,FALSE,"Aging Summary";#N/A,#N/A,FALSE,"Ratio Analysis";#N/A,#N/A,FALSE,"Test 120 Day Accts";#N/A,#N/A,FALSE,"Tickmarks"}</definedName>
    <definedName name="arsdf_1" localSheetId="11" hidden="1">{#N/A,#N/A,FALSE,"Aging Summary";#N/A,#N/A,FALSE,"Ratio Analysis";#N/A,#N/A,FALSE,"Test 120 Day Accts";#N/A,#N/A,FALSE,"Tickmarks"}</definedName>
    <definedName name="arsdf_1" hidden="1">{#N/A,#N/A,FALSE,"Aging Summary";#N/A,#N/A,FALSE,"Ratio Analysis";#N/A,#N/A,FALSE,"Test 120 Day Accts";#N/A,#N/A,FALSE,"Tickmarks"}</definedName>
    <definedName name="arsdfa" localSheetId="11" hidden="1">{#N/A,#N/A,FALSE,"Aging Summary";#N/A,#N/A,FALSE,"Ratio Analysis";#N/A,#N/A,FALSE,"Test 120 Day Accts";#N/A,#N/A,FALSE,"Tickmarks"}</definedName>
    <definedName name="arsdfa" hidden="1">{#N/A,#N/A,FALSE,"Aging Summary";#N/A,#N/A,FALSE,"Ratio Analysis";#N/A,#N/A,FALSE,"Test 120 Day Accts";#N/A,#N/A,FALSE,"Tickmarks"}</definedName>
    <definedName name="arsenal" localSheetId="4" hidden="1">{#N/A,#N/A,FALSE,"Title";#N/A,#N/A,FALSE,"Corp b sheet";#N/A,#N/A,FALSE,"MODIFIED Pl";#N/A,#N/A,FALSE,"Balance Sheet";#N/A,#N/A,FALSE,"Profit and Loss";#N/A,#N/A,FALSE,"Supplement info";#N/A,#N/A,FALSE,"Cashflow";#N/A,#N/A,FALSE,"Asspc Co - Inv Schedule";#N/A,#N/A,FALSE,"kpi"}</definedName>
    <definedName name="arsenal" localSheetId="11" hidden="1">{#N/A,#N/A,FALSE,"Title";#N/A,#N/A,FALSE,"Corp b sheet";#N/A,#N/A,FALSE,"MODIFIED Pl";#N/A,#N/A,FALSE,"Balance Sheet";#N/A,#N/A,FALSE,"Profit and Loss";#N/A,#N/A,FALSE,"Supplement info";#N/A,#N/A,FALSE,"Cashflow";#N/A,#N/A,FALSE,"Asspc Co - Inv Schedule";#N/A,#N/A,FALSE,"kpi"}</definedName>
    <definedName name="arsenal" hidden="1">{#N/A,#N/A,FALSE,"Title";#N/A,#N/A,FALSE,"Corp b sheet";#N/A,#N/A,FALSE,"MODIFIED Pl";#N/A,#N/A,FALSE,"Balance Sheet";#N/A,#N/A,FALSE,"Profit and Loss";#N/A,#N/A,FALSE,"Supplement info";#N/A,#N/A,FALSE,"Cashflow";#N/A,#N/A,FALSE,"Asspc Co - Inv Schedule";#N/A,#N/A,FALSE,"kpi"}</definedName>
    <definedName name="arsenal_1" localSheetId="4" hidden="1">{#N/A,#N/A,FALSE,"Title";#N/A,#N/A,FALSE,"Corp b sheet";#N/A,#N/A,FALSE,"MODIFIED Pl";#N/A,#N/A,FALSE,"Balance Sheet";#N/A,#N/A,FALSE,"Profit and Loss";#N/A,#N/A,FALSE,"Supplement info";#N/A,#N/A,FALSE,"Cashflow";#N/A,#N/A,FALSE,"Asspc Co - Inv Schedule";#N/A,#N/A,FALSE,"kpi"}</definedName>
    <definedName name="arsenal_1" localSheetId="11" hidden="1">{#N/A,#N/A,FALSE,"Title";#N/A,#N/A,FALSE,"Corp b sheet";#N/A,#N/A,FALSE,"MODIFIED Pl";#N/A,#N/A,FALSE,"Balance Sheet";#N/A,#N/A,FALSE,"Profit and Loss";#N/A,#N/A,FALSE,"Supplement info";#N/A,#N/A,FALSE,"Cashflow";#N/A,#N/A,FALSE,"Asspc Co - Inv Schedule";#N/A,#N/A,FALSE,"kpi"}</definedName>
    <definedName name="arsenal_1" hidden="1">{#N/A,#N/A,FALSE,"Title";#N/A,#N/A,FALSE,"Corp b sheet";#N/A,#N/A,FALSE,"MODIFIED Pl";#N/A,#N/A,FALSE,"Balance Sheet";#N/A,#N/A,FALSE,"Profit and Loss";#N/A,#N/A,FALSE,"Supplement info";#N/A,#N/A,FALSE,"Cashflow";#N/A,#N/A,FALSE,"Asspc Co - Inv Schedule";#N/A,#N/A,FALSE,"kpi"}</definedName>
    <definedName name="arsenal1" localSheetId="4" hidden="1">{#N/A,#N/A,FALSE,"Title";#N/A,#N/A,FALSE,"Corp b sheet";#N/A,#N/A,FALSE,"MODIFIED Pl";#N/A,#N/A,FALSE,"Balance Sheet";#N/A,#N/A,FALSE,"Profit and Loss";#N/A,#N/A,FALSE,"Supplement info";#N/A,#N/A,FALSE,"Cashflow";#N/A,#N/A,FALSE,"Asspc Co - Inv Schedule";#N/A,#N/A,FALSE,"kpi"}</definedName>
    <definedName name="arsenal1" localSheetId="11" hidden="1">{#N/A,#N/A,FALSE,"Title";#N/A,#N/A,FALSE,"Corp b sheet";#N/A,#N/A,FALSE,"MODIFIED Pl";#N/A,#N/A,FALSE,"Balance Sheet";#N/A,#N/A,FALSE,"Profit and Loss";#N/A,#N/A,FALSE,"Supplement info";#N/A,#N/A,FALSE,"Cashflow";#N/A,#N/A,FALSE,"Asspc Co - Inv Schedule";#N/A,#N/A,FALSE,"kpi"}</definedName>
    <definedName name="arsenal1" hidden="1">{#N/A,#N/A,FALSE,"Title";#N/A,#N/A,FALSE,"Corp b sheet";#N/A,#N/A,FALSE,"MODIFIED Pl";#N/A,#N/A,FALSE,"Balance Sheet";#N/A,#N/A,FALSE,"Profit and Loss";#N/A,#N/A,FALSE,"Supplement info";#N/A,#N/A,FALSE,"Cashflow";#N/A,#N/A,FALSE,"Asspc Co - Inv Schedule";#N/A,#N/A,FALSE,"kpi"}</definedName>
    <definedName name="arsenal1_1" localSheetId="4" hidden="1">{#N/A,#N/A,FALSE,"Title";#N/A,#N/A,FALSE,"Corp b sheet";#N/A,#N/A,FALSE,"MODIFIED Pl";#N/A,#N/A,FALSE,"Balance Sheet";#N/A,#N/A,FALSE,"Profit and Loss";#N/A,#N/A,FALSE,"Supplement info";#N/A,#N/A,FALSE,"Cashflow";#N/A,#N/A,FALSE,"Asspc Co - Inv Schedule";#N/A,#N/A,FALSE,"kpi"}</definedName>
    <definedName name="arsenal1_1" localSheetId="11" hidden="1">{#N/A,#N/A,FALSE,"Title";#N/A,#N/A,FALSE,"Corp b sheet";#N/A,#N/A,FALSE,"MODIFIED Pl";#N/A,#N/A,FALSE,"Balance Sheet";#N/A,#N/A,FALSE,"Profit and Loss";#N/A,#N/A,FALSE,"Supplement info";#N/A,#N/A,FALSE,"Cashflow";#N/A,#N/A,FALSE,"Asspc Co - Inv Schedule";#N/A,#N/A,FALSE,"kpi"}</definedName>
    <definedName name="arsenal1_1" hidden="1">{#N/A,#N/A,FALSE,"Title";#N/A,#N/A,FALSE,"Corp b sheet";#N/A,#N/A,FALSE,"MODIFIED Pl";#N/A,#N/A,FALSE,"Balance Sheet";#N/A,#N/A,FALSE,"Profit and Loss";#N/A,#N/A,FALSE,"Supplement info";#N/A,#N/A,FALSE,"Cashflow";#N/A,#N/A,FALSE,"Asspc Co - Inv Schedule";#N/A,#N/A,FALSE,"kpi"}</definedName>
    <definedName name="ARtable">#REF!</definedName>
    <definedName name="AS" localSheetId="2" hidden="1">{"bs",#N/A,FALSE,"SCF"}</definedName>
    <definedName name="AS" localSheetId="1" hidden="1">{"bs",#N/A,FALSE,"SCF"}</definedName>
    <definedName name="AS" localSheetId="19" hidden="1">{"bs",#N/A,FALSE,"SCF"}</definedName>
    <definedName name="AS" localSheetId="4" hidden="1">{"bs",#N/A,FALSE,"SCF"}</definedName>
    <definedName name="AS" localSheetId="18" hidden="1">{"bs",#N/A,FALSE,"SCF"}</definedName>
    <definedName name="AS" localSheetId="15" hidden="1">{"bs",#N/A,FALSE,"SCF"}</definedName>
    <definedName name="AS" localSheetId="11" hidden="1">{"bs",#N/A,FALSE,"SCF"}</definedName>
    <definedName name="AS" hidden="1">{"bs",#N/A,FALSE,"SCF"}</definedName>
    <definedName name="as\" localSheetId="4" hidden="1">{"'PS-SOTM'!$A$1","'PS-SOTM'!$A$2:$M$30","'PS-SOTM'!$A$31:$A$38"}</definedName>
    <definedName name="as\" localSheetId="11" hidden="1">{"'PS-SOTM'!$A$1","'PS-SOTM'!$A$2:$M$30","'PS-SOTM'!$A$31:$A$38"}</definedName>
    <definedName name="as\" hidden="1">{"'PS-SOTM'!$A$1","'PS-SOTM'!$A$2:$M$30","'PS-SOTM'!$A$31:$A$38"}</definedName>
    <definedName name="AS_1" localSheetId="4" hidden="1">{#N/A,#N/A,FALSE,"Pharm";#N/A,#N/A,FALSE,"WWCM"}</definedName>
    <definedName name="AS_1" localSheetId="11" hidden="1">{#N/A,#N/A,FALSE,"Pharm";#N/A,#N/A,FALSE,"WWCM"}</definedName>
    <definedName name="AS_1" hidden="1">{#N/A,#N/A,FALSE,"Pharm";#N/A,#N/A,FALSE,"WWCM"}</definedName>
    <definedName name="as_1_1" localSheetId="4" hidden="1">{#N/A,#N/A,TRUE,"ProFormaProfit";#N/A,#N/A,TRUE,"ProFormaCash";#N/A,#N/A,TRUE,"Depreciation";#N/A,#N/A,TRUE,"Assets";#N/A,#N/A,TRUE,"Revenue";#N/A,#N/A,TRUE,"EstimatedPurchase"}</definedName>
    <definedName name="as_1_1" localSheetId="11" hidden="1">{#N/A,#N/A,TRUE,"ProFormaProfit";#N/A,#N/A,TRUE,"ProFormaCash";#N/A,#N/A,TRUE,"Depreciation";#N/A,#N/A,TRUE,"Assets";#N/A,#N/A,TRUE,"Revenue";#N/A,#N/A,TRUE,"EstimatedPurchase"}</definedName>
    <definedName name="as_1_1" hidden="1">{#N/A,#N/A,TRUE,"ProFormaProfit";#N/A,#N/A,TRUE,"ProFormaCash";#N/A,#N/A,TRUE,"Depreciation";#N/A,#N/A,TRUE,"Assets";#N/A,#N/A,TRUE,"Revenue";#N/A,#N/A,TRUE,"EstimatedPurchase"}</definedName>
    <definedName name="as_1_1_2" localSheetId="4" hidden="1">{#N/A,#N/A,TRUE,"ProFormaProfit";#N/A,#N/A,TRUE,"ProFormaCash";#N/A,#N/A,TRUE,"Depreciation";#N/A,#N/A,TRUE,"Assets";#N/A,#N/A,TRUE,"Revenue";#N/A,#N/A,TRUE,"EstimatedPurchase"}</definedName>
    <definedName name="as_1_1_2" localSheetId="11" hidden="1">{#N/A,#N/A,TRUE,"ProFormaProfit";#N/A,#N/A,TRUE,"ProFormaCash";#N/A,#N/A,TRUE,"Depreciation";#N/A,#N/A,TRUE,"Assets";#N/A,#N/A,TRUE,"Revenue";#N/A,#N/A,TRUE,"EstimatedPurchase"}</definedName>
    <definedName name="as_1_1_2" hidden="1">{#N/A,#N/A,TRUE,"ProFormaProfit";#N/A,#N/A,TRUE,"ProFormaCash";#N/A,#N/A,TRUE,"Depreciation";#N/A,#N/A,TRUE,"Assets";#N/A,#N/A,TRUE,"Revenue";#N/A,#N/A,TRUE,"EstimatedPurchase"}</definedName>
    <definedName name="as_1_3" localSheetId="4" hidden="1">{#N/A,#N/A,TRUE,"ProFormaProfit";#N/A,#N/A,TRUE,"ProFormaCash";#N/A,#N/A,TRUE,"Depreciation";#N/A,#N/A,TRUE,"Assets";#N/A,#N/A,TRUE,"Revenue";#N/A,#N/A,TRUE,"EstimatedPurchase"}</definedName>
    <definedName name="as_1_3" localSheetId="11" hidden="1">{#N/A,#N/A,TRUE,"ProFormaProfit";#N/A,#N/A,TRUE,"ProFormaCash";#N/A,#N/A,TRUE,"Depreciation";#N/A,#N/A,TRUE,"Assets";#N/A,#N/A,TRUE,"Revenue";#N/A,#N/A,TRUE,"EstimatedPurchase"}</definedName>
    <definedName name="as_1_3" hidden="1">{#N/A,#N/A,TRUE,"ProFormaProfit";#N/A,#N/A,TRUE,"ProFormaCash";#N/A,#N/A,TRUE,"Depreciation";#N/A,#N/A,TRUE,"Assets";#N/A,#N/A,TRUE,"Revenue";#N/A,#N/A,TRUE,"EstimatedPurchase"}</definedName>
    <definedName name="as_2" localSheetId="4" hidden="1">{#N/A,#N/A,TRUE,"ProFormaProfit";#N/A,#N/A,TRUE,"ProFormaCash";#N/A,#N/A,TRUE,"Depreciation";#N/A,#N/A,TRUE,"Assets";#N/A,#N/A,TRUE,"Revenue";#N/A,#N/A,TRUE,"EstimatedPurchase"}</definedName>
    <definedName name="as_2" localSheetId="11" hidden="1">{#N/A,#N/A,TRUE,"ProFormaProfit";#N/A,#N/A,TRUE,"ProFormaCash";#N/A,#N/A,TRUE,"Depreciation";#N/A,#N/A,TRUE,"Assets";#N/A,#N/A,TRUE,"Revenue";#N/A,#N/A,TRUE,"EstimatedPurchase"}</definedName>
    <definedName name="as_2" hidden="1">{#N/A,#N/A,TRUE,"ProFormaProfit";#N/A,#N/A,TRUE,"ProFormaCash";#N/A,#N/A,TRUE,"Depreciation";#N/A,#N/A,TRUE,"Assets";#N/A,#N/A,TRUE,"Revenue";#N/A,#N/A,TRUE,"EstimatedPurchase"}</definedName>
    <definedName name="as_2_2" localSheetId="4" hidden="1">{#N/A,#N/A,TRUE,"ProFormaProfit";#N/A,#N/A,TRUE,"ProFormaCash";#N/A,#N/A,TRUE,"Depreciation";#N/A,#N/A,TRUE,"Assets";#N/A,#N/A,TRUE,"Revenue";#N/A,#N/A,TRUE,"EstimatedPurchase"}</definedName>
    <definedName name="as_2_2" localSheetId="11" hidden="1">{#N/A,#N/A,TRUE,"ProFormaProfit";#N/A,#N/A,TRUE,"ProFormaCash";#N/A,#N/A,TRUE,"Depreciation";#N/A,#N/A,TRUE,"Assets";#N/A,#N/A,TRUE,"Revenue";#N/A,#N/A,TRUE,"EstimatedPurchase"}</definedName>
    <definedName name="as_2_2" hidden="1">{#N/A,#N/A,TRUE,"ProFormaProfit";#N/A,#N/A,TRUE,"ProFormaCash";#N/A,#N/A,TRUE,"Depreciation";#N/A,#N/A,TRUE,"Assets";#N/A,#N/A,TRUE,"Revenue";#N/A,#N/A,TRUE,"EstimatedPurchase"}</definedName>
    <definedName name="as_3" localSheetId="4" hidden="1">{#N/A,#N/A,TRUE,"ProFormaProfit";#N/A,#N/A,TRUE,"ProFormaCash";#N/A,#N/A,TRUE,"Depreciation";#N/A,#N/A,TRUE,"Assets";#N/A,#N/A,TRUE,"Revenue";#N/A,#N/A,TRUE,"EstimatedPurchase"}</definedName>
    <definedName name="as_3" localSheetId="11" hidden="1">{#N/A,#N/A,TRUE,"ProFormaProfit";#N/A,#N/A,TRUE,"ProFormaCash";#N/A,#N/A,TRUE,"Depreciation";#N/A,#N/A,TRUE,"Assets";#N/A,#N/A,TRUE,"Revenue";#N/A,#N/A,TRUE,"EstimatedPurchase"}</definedName>
    <definedName name="as_3" hidden="1">{#N/A,#N/A,TRUE,"ProFormaProfit";#N/A,#N/A,TRUE,"ProFormaCash";#N/A,#N/A,TRUE,"Depreciation";#N/A,#N/A,TRUE,"Assets";#N/A,#N/A,TRUE,"Revenue";#N/A,#N/A,TRUE,"EstimatedPurchase"}</definedName>
    <definedName name="as_3_2" localSheetId="4" hidden="1">{#N/A,#N/A,TRUE,"ProFormaProfit";#N/A,#N/A,TRUE,"ProFormaCash";#N/A,#N/A,TRUE,"Depreciation";#N/A,#N/A,TRUE,"Assets";#N/A,#N/A,TRUE,"Revenue";#N/A,#N/A,TRUE,"EstimatedPurchase"}</definedName>
    <definedName name="as_3_2" localSheetId="11" hidden="1">{#N/A,#N/A,TRUE,"ProFormaProfit";#N/A,#N/A,TRUE,"ProFormaCash";#N/A,#N/A,TRUE,"Depreciation";#N/A,#N/A,TRUE,"Assets";#N/A,#N/A,TRUE,"Revenue";#N/A,#N/A,TRUE,"EstimatedPurchase"}</definedName>
    <definedName name="as_3_2" hidden="1">{#N/A,#N/A,TRUE,"ProFormaProfit";#N/A,#N/A,TRUE,"ProFormaCash";#N/A,#N/A,TRUE,"Depreciation";#N/A,#N/A,TRUE,"Assets";#N/A,#N/A,TRUE,"Revenue";#N/A,#N/A,TRUE,"EstimatedPurchase"}</definedName>
    <definedName name="as_5" localSheetId="4" hidden="1">{#N/A,#N/A,TRUE,"ProFormaProfit";#N/A,#N/A,TRUE,"ProFormaCash";#N/A,#N/A,TRUE,"Depreciation";#N/A,#N/A,TRUE,"Assets";#N/A,#N/A,TRUE,"Revenue";#N/A,#N/A,TRUE,"EstimatedPurchase"}</definedName>
    <definedName name="as_5" localSheetId="11" hidden="1">{#N/A,#N/A,TRUE,"ProFormaProfit";#N/A,#N/A,TRUE,"ProFormaCash";#N/A,#N/A,TRUE,"Depreciation";#N/A,#N/A,TRUE,"Assets";#N/A,#N/A,TRUE,"Revenue";#N/A,#N/A,TRUE,"EstimatedPurchase"}</definedName>
    <definedName name="as_5" hidden="1">{#N/A,#N/A,TRUE,"ProFormaProfit";#N/A,#N/A,TRUE,"ProFormaCash";#N/A,#N/A,TRUE,"Depreciation";#N/A,#N/A,TRUE,"Assets";#N/A,#N/A,TRUE,"Revenue";#N/A,#N/A,TRUE,"EstimatedPurchase"}</definedName>
    <definedName name="AS_CALC" hidden="1">FALSE</definedName>
    <definedName name="AS_LABELS" hidden="1">TRUE</definedName>
    <definedName name="AS_MODIFY" hidden="1">FALSE</definedName>
    <definedName name="AS_SOURCE" hidden="1">"Self Funded"</definedName>
    <definedName name="AS_STANDARD" hidden="1">TRUE</definedName>
    <definedName name="AS2DocOpenMode" hidden="1">"AS2DocumentEdit"</definedName>
    <definedName name="AS2HasNoAutoHeaderFooter" hidden="1">" "</definedName>
    <definedName name="AS2NamedRange" hidden="1">7</definedName>
    <definedName name="AS2ReportLS" localSheetId="4">1</definedName>
    <definedName name="AS2ReportLS" hidden="1">3</definedName>
    <definedName name="AS2StaticLS" hidden="1">#REF!</definedName>
    <definedName name="AS2SyncStepLS" hidden="1">0</definedName>
    <definedName name="AS2TickmarkLS" hidden="1">#REF!</definedName>
    <definedName name="AS2VersionLS" localSheetId="4">300</definedName>
    <definedName name="AS2VersionLS" hidden="1">220</definedName>
    <definedName name="asa" localSheetId="4" hidden="1">{"comp1",#N/A,FALSE,"COMPS";"footnotes",#N/A,FALSE,"COMPS"}</definedName>
    <definedName name="asa" localSheetId="11" hidden="1">{"comp1",#N/A,FALSE,"COMPS";"footnotes",#N/A,FALSE,"COMPS"}</definedName>
    <definedName name="asa" hidden="1">{"comp1",#N/A,FALSE,"COMPS";"footnotes",#N/A,FALSE,"COMPS"}</definedName>
    <definedName name="asa_1" localSheetId="4" hidden="1">{"comp1",#N/A,FALSE,"COMPS";"footnotes",#N/A,FALSE,"COMPS"}</definedName>
    <definedName name="asa_1" localSheetId="11" hidden="1">{"comp1",#N/A,FALSE,"COMPS";"footnotes",#N/A,FALSE,"COMPS"}</definedName>
    <definedName name="asa_1" hidden="1">{"comp1",#N/A,FALSE,"COMPS";"footnotes",#N/A,FALSE,"COMPS"}</definedName>
    <definedName name="asad" localSheetId="4" hidden="1">{"away stand alones",#N/A,FALSE,"Target"}</definedName>
    <definedName name="asad" localSheetId="11" hidden="1">{"away stand alones",#N/A,FALSE,"Target"}</definedName>
    <definedName name="asad" hidden="1">{"away stand alones",#N/A,FALSE,"Target"}</definedName>
    <definedName name="asad_1" localSheetId="4" hidden="1">{"away stand alones",#N/A,FALSE,"Target"}</definedName>
    <definedName name="asad_1" localSheetId="11" hidden="1">{"away stand alones",#N/A,FALSE,"Target"}</definedName>
    <definedName name="asad_1" hidden="1">{"away stand alones",#N/A,FALSE,"Target"}</definedName>
    <definedName name="asas" localSheetId="4" hidden="1">{#N/A,#N/A,FALSE,"INT INCOME";#N/A,#N/A,FALSE,"INT EXP"}</definedName>
    <definedName name="asas" localSheetId="11" hidden="1">{#N/A,#N/A,FALSE,"INT INCOME";#N/A,#N/A,FALSE,"INT EXP"}</definedName>
    <definedName name="asas" hidden="1">{#N/A,#N/A,FALSE,"INT INCOME";#N/A,#N/A,FALSE,"INT EXP"}</definedName>
    <definedName name="asas_1" localSheetId="4" hidden="1">{#N/A,#N/A,FALSE,"INT INCOME";#N/A,#N/A,FALSE,"INT EXP"}</definedName>
    <definedName name="asas_1" localSheetId="11" hidden="1">{#N/A,#N/A,FALSE,"INT INCOME";#N/A,#N/A,FALSE,"INT EXP"}</definedName>
    <definedName name="asas_1" hidden="1">{#N/A,#N/A,FALSE,"INT INCOME";#N/A,#N/A,FALSE,"INT EXP"}</definedName>
    <definedName name="asas1" localSheetId="4" hidden="1">{#N/A,#N/A,FALSE,"INT INCOME";#N/A,#N/A,FALSE,"INT EXP"}</definedName>
    <definedName name="asas1" localSheetId="11" hidden="1">{#N/A,#N/A,FALSE,"INT INCOME";#N/A,#N/A,FALSE,"INT EXP"}</definedName>
    <definedName name="asas1" hidden="1">{#N/A,#N/A,FALSE,"INT INCOME";#N/A,#N/A,FALSE,"INT EXP"}</definedName>
    <definedName name="asas1_1" localSheetId="4" hidden="1">{#N/A,#N/A,FALSE,"INT INCOME";#N/A,#N/A,FALSE,"INT EXP"}</definedName>
    <definedName name="asas1_1" localSheetId="11" hidden="1">{#N/A,#N/A,FALSE,"INT INCOME";#N/A,#N/A,FALSE,"INT EXP"}</definedName>
    <definedName name="asas1_1" hidden="1">{#N/A,#N/A,FALSE,"INT INCOME";#N/A,#N/A,FALSE,"INT EXP"}</definedName>
    <definedName name="asas2" localSheetId="4" hidden="1">{#N/A,#N/A,FALSE,"INT INCOME";#N/A,#N/A,FALSE,"INT EXP"}</definedName>
    <definedName name="asas2" localSheetId="11" hidden="1">{#N/A,#N/A,FALSE,"INT INCOME";#N/A,#N/A,FALSE,"INT EXP"}</definedName>
    <definedName name="asas2" hidden="1">{#N/A,#N/A,FALSE,"INT INCOME";#N/A,#N/A,FALSE,"INT EXP"}</definedName>
    <definedName name="asas2_1" localSheetId="4" hidden="1">{#N/A,#N/A,FALSE,"INT INCOME";#N/A,#N/A,FALSE,"INT EXP"}</definedName>
    <definedName name="asas2_1" localSheetId="11" hidden="1">{#N/A,#N/A,FALSE,"INT INCOME";#N/A,#N/A,FALSE,"INT EXP"}</definedName>
    <definedName name="asas2_1" hidden="1">{#N/A,#N/A,FALSE,"INT INCOME";#N/A,#N/A,FALSE,"INT EXP"}</definedName>
    <definedName name="asasa" localSheetId="11" hidden="1">{"Fecha_Dezembro",#N/A,FALSE,"FECHAMENTO-2002 ";"Defer_Dezermbro",#N/A,FALSE,"DIFERIDO";"Pis_Dezembro",#N/A,FALSE,"PIS COFINS";"Iss_Dezembro",#N/A,FALSE,"ISS"}</definedName>
    <definedName name="asasa" hidden="1">{"Fecha_Dezembro",#N/A,FALSE,"FECHAMENTO-2002 ";"Defer_Dezermbro",#N/A,FALSE,"DIFERIDO";"Pis_Dezembro",#N/A,FALSE,"PIS COFINS";"Iss_Dezembro",#N/A,FALSE,"ISS"}</definedName>
    <definedName name="asasasasa" localSheetId="11" hidden="1">{#N/A,#N/A,FALSE,"BANNERS";#N/A,#N/A,FALSE,"Market";#N/A,#N/A,FALSE,"# of POP MAN";#N/A,#N/A,FALSE,"Penet Input";#N/A,#N/A,FALSE,"Tel Rev";#N/A,#N/A,FALSE,"Invest";#N/A,#N/A,FALSE,"Op Cost1";#N/A,#N/A,FALSE,"Op Cost2";#N/A,#N/A,FALSE,"Oth_&amp;_Tot_Revenues";#N/A,#N/A,FALSE,"Fin Mod";#N/A,#N/A,FALSE,"P&amp;E Burocrat";#N/A,#N/A,FALSE,"cash flow"}</definedName>
    <definedName name="asasasasa" hidden="1">{#N/A,#N/A,FALSE,"BANNERS";#N/A,#N/A,FALSE,"Market";#N/A,#N/A,FALSE,"# of POP MAN";#N/A,#N/A,FALSE,"Penet Input";#N/A,#N/A,FALSE,"Tel Rev";#N/A,#N/A,FALSE,"Invest";#N/A,#N/A,FALSE,"Op Cost1";#N/A,#N/A,FALSE,"Op Cost2";#N/A,#N/A,FALSE,"Oth_&amp;_Tot_Revenues";#N/A,#N/A,FALSE,"Fin Mod";#N/A,#N/A,FALSE,"P&amp;E Burocrat";#N/A,#N/A,FALSE,"cash flow"}</definedName>
    <definedName name="asasasasas" localSheetId="15" hidden="1">{"PR1","pr1",TRUE,"Sch PR-1"}</definedName>
    <definedName name="asasasasas" localSheetId="11" hidden="1">{"PR1","pr1",TRUE,"Sch PR-1"}</definedName>
    <definedName name="asasasasas" hidden="1">{"PR1","pr1",TRUE,"Sch PR-1"}</definedName>
    <definedName name="asasd" localSheetId="11" hidden="1">{"SourcesUses",#N/A,TRUE,#N/A;"TransOverview",#N/A,TRUE,"CFMODEL"}</definedName>
    <definedName name="asasd" hidden="1">{"SourcesUses",#N/A,TRUE,#N/A;"TransOverview",#N/A,TRUE,"CFMODEL"}</definedName>
    <definedName name="asasdf" localSheetId="11" hidden="1">{#N/A,#N/A,FALSE,"Hoja10";#N/A,#N/A,FALSE,"Hoja9";#N/A,#N/A,FALSE,"Hoja8";#N/A,#N/A,FALSE,"Hoja7";#N/A,#N/A,FALSE,"Hoja6";#N/A,#N/A,FALSE,"Hoja5";#N/A,#N/A,FALSE,"Hoja4";#N/A,#N/A,FALSE,"Hoja2";#N/A,#N/A,FALSE,"Hoja3";#N/A,#N/A,FALSE,"HOJA1";#N/A,#N/A,FALSE,"CashFlow";#N/A,#N/A,FALSE,"FinStmts"}</definedName>
    <definedName name="asasdf" hidden="1">{#N/A,#N/A,FALSE,"Hoja10";#N/A,#N/A,FALSE,"Hoja9";#N/A,#N/A,FALSE,"Hoja8";#N/A,#N/A,FALSE,"Hoja7";#N/A,#N/A,FALSE,"Hoja6";#N/A,#N/A,FALSE,"Hoja5";#N/A,#N/A,FALSE,"Hoja4";#N/A,#N/A,FALSE,"Hoja2";#N/A,#N/A,FALSE,"Hoja3";#N/A,#N/A,FALSE,"HOJA1";#N/A,#N/A,FALSE,"CashFlow";#N/A,#N/A,FALSE,"FinStmts"}</definedName>
    <definedName name="asasdf_1" localSheetId="11" hidden="1">{#N/A,#N/A,FALSE,"Hoja10";#N/A,#N/A,FALSE,"Hoja9";#N/A,#N/A,FALSE,"Hoja8";#N/A,#N/A,FALSE,"Hoja7";#N/A,#N/A,FALSE,"Hoja6";#N/A,#N/A,FALSE,"Hoja5";#N/A,#N/A,FALSE,"Hoja4";#N/A,#N/A,FALSE,"Hoja2";#N/A,#N/A,FALSE,"Hoja3";#N/A,#N/A,FALSE,"HOJA1";#N/A,#N/A,FALSE,"CashFlow";#N/A,#N/A,FALSE,"FinStmts"}</definedName>
    <definedName name="asasdf_1" hidden="1">{#N/A,#N/A,FALSE,"Hoja10";#N/A,#N/A,FALSE,"Hoja9";#N/A,#N/A,FALSE,"Hoja8";#N/A,#N/A,FALSE,"Hoja7";#N/A,#N/A,FALSE,"Hoja6";#N/A,#N/A,FALSE,"Hoja5";#N/A,#N/A,FALSE,"Hoja4";#N/A,#N/A,FALSE,"Hoja2";#N/A,#N/A,FALSE,"Hoja3";#N/A,#N/A,FALSE,"HOJA1";#N/A,#N/A,FALSE,"CashFlow";#N/A,#N/A,FALSE,"FinStmts"}</definedName>
    <definedName name="asasssas" localSheetId="19">{0;0;0;0;1;#N/A;0.25;0.25;0.8;0.25;2;FALSE;FALSE;FALSE;FALSE;FALSE;#N/A;1;#N/A;1;1;"";"&amp;L&amp;""Arial,Italic""&amp;8&amp;F Page &amp;P of &amp;N &amp;D &amp;T "}</definedName>
    <definedName name="asasssas" localSheetId="4">{0;0;0;0;1;#N/A;0.25;0.25;0.8;0.25;2;FALSE;FALSE;FALSE;FALSE;FALSE;#N/A;1;#N/A;1;1;"";"&amp;L&amp;""Arial,Italic""&amp;8&amp;F Page &amp;P of &amp;N &amp;D &amp;T "}</definedName>
    <definedName name="asasssas" localSheetId="15">{0;0;0;0;1;#N/A;0.25;0.25;0.8;0.25;2;FALSE;FALSE;FALSE;FALSE;FALSE;#N/A;1;#N/A;1;1;"";"&amp;L&amp;""Arial,Italic""&amp;8&amp;F Page &amp;P of &amp;N &amp;D &amp;T "}</definedName>
    <definedName name="asasssas" localSheetId="11">{0;0;0;0;1;#N/A;0.25;0.25;0.8;0.25;2;FALSE;FALSE;FALSE;FALSE;FALSE;#N/A;1;#N/A;1;1;"";"&amp;L&amp;""Arial,Italic""&amp;8&amp;F Page &amp;P of &amp;N &amp;D &amp;T "}</definedName>
    <definedName name="asasssas">{0;0;0;0;1;#N/A;0.25;0.25;0.8;0.25;2;FALSE;FALSE;FALSE;FALSE;FALSE;#N/A;1;#N/A;1;1;"";"&amp;L&amp;""Arial,Italic""&amp;8&amp;F Page &amp;P of &amp;N &amp;D &amp;T "}</definedName>
    <definedName name="asb" localSheetId="11" hidden="1">{#N/A,#N/A,FALSE,"Aging Summary";#N/A,#N/A,FALSE,"Ratio Analysis";#N/A,#N/A,FALSE,"Test 120 Day Accts";#N/A,#N/A,FALSE,"Tickmarks"}</definedName>
    <definedName name="asb" hidden="1">{#N/A,#N/A,FALSE,"Aging Summary";#N/A,#N/A,FALSE,"Ratio Analysis";#N/A,#N/A,FALSE,"Test 120 Day Accts";#N/A,#N/A,FALSE,"Tickmarks"}</definedName>
    <definedName name="Asbestos_Litigation_Claims" localSheetId="19">#REF!</definedName>
    <definedName name="Asbestos_Litigation_Claims">#REF!</definedName>
    <definedName name="ASD" localSheetId="2" hidden="1">{"bs",#N/A,FALSE,"SCF"}</definedName>
    <definedName name="ASD" localSheetId="1" hidden="1">{"bs",#N/A,FALSE,"SCF"}</definedName>
    <definedName name="ASD" localSheetId="19" hidden="1">{"bs",#N/A,FALSE,"SCF"}</definedName>
    <definedName name="ASD" localSheetId="4" hidden="1">{"bs",#N/A,FALSE,"SCF"}</definedName>
    <definedName name="ASD" localSheetId="18" hidden="1">{"bs",#N/A,FALSE,"SCF"}</definedName>
    <definedName name="ASD" localSheetId="15" hidden="1">{"bs",#N/A,FALSE,"SCF"}</definedName>
    <definedName name="ASD" localSheetId="11" hidden="1">{"bs",#N/A,FALSE,"SCF"}</definedName>
    <definedName name="ASD" hidden="1">{"bs",#N/A,FALSE,"SCF"}</definedName>
    <definedName name="asd_1" localSheetId="4" hidden="1">{#N/A,#N/A,FALSE,"Pharm";#N/A,#N/A,FALSE,"WWCM"}</definedName>
    <definedName name="asd_1" localSheetId="11" hidden="1">{#N/A,#N/A,FALSE,"Pharm";#N/A,#N/A,FALSE,"WWCM"}</definedName>
    <definedName name="asd_1" hidden="1">{#N/A,#N/A,FALSE,"Pharm";#N/A,#N/A,FALSE,"WWCM"}</definedName>
    <definedName name="asda" localSheetId="11" hidden="1">{#N/A,#N/A,FALSE,"Aging Summary";#N/A,#N/A,FALSE,"Ratio Analysis";#N/A,#N/A,FALSE,"Test 120 Day Accts";#N/A,#N/A,FALSE,"Tickmarks"}</definedName>
    <definedName name="asda" hidden="1">{#N/A,#N/A,FALSE,"Aging Summary";#N/A,#N/A,FALSE,"Ratio Analysis";#N/A,#N/A,FALSE,"Test 120 Day Accts";#N/A,#N/A,FALSE,"Tickmarks"}</definedName>
    <definedName name="asdaa." localSheetId="4">{"Client Name or Project Name"}</definedName>
    <definedName name="asdaa." localSheetId="11">{"Client Name or Project Name"}</definedName>
    <definedName name="asdaa.">{"Client Name or Project Name"}</definedName>
    <definedName name="asdads" localSheetId="11" hidden="1">{#N/A,#N/A,FALSE,"Index";"Stmts_Qtrs",#N/A,FALSE,"Summary";"Stmts_24 mo",#N/A,FALSE,"Summary";"Summary_24",#N/A,FALSE,"Revenue";"Month_24",#N/A,FALSE,"Engineering";"Month_24",#N/A,FALSE,"Marketing";"Month_24",#N/A,FALSE,"G &amp; A";"Month_24",#N/A,FALSE,"Manufacturing"}</definedName>
    <definedName name="asdads" hidden="1">{#N/A,#N/A,FALSE,"Index";"Stmts_Qtrs",#N/A,FALSE,"Summary";"Stmts_24 mo",#N/A,FALSE,"Summary";"Summary_24",#N/A,FALSE,"Revenue";"Month_24",#N/A,FALSE,"Engineering";"Month_24",#N/A,FALSE,"Marketing";"Month_24",#N/A,FALSE,"G &amp; A";"Month_24",#N/A,FALSE,"Manufacturing"}</definedName>
    <definedName name="asdas" localSheetId="15" hidden="1">{#N/A,#N/A,FALSE,"Performance Flash Report"}</definedName>
    <definedName name="asdas" localSheetId="11" hidden="1">{#N/A,#N/A,FALSE,"Performance Flash Report"}</definedName>
    <definedName name="asdas" hidden="1">{#N/A,#N/A,FALSE,"Performance Flash Report"}</definedName>
    <definedName name="asdasd" localSheetId="19">{0;0;0;0;1;#N/A;0.25;0.25;0.8;0.25;2;FALSE;FALSE;FALSE;FALSE;FALSE;#N/A;1;#N/A;1;1;"";"&amp;L&amp;""Arial,Italic""&amp;8&amp;F Page &amp;P of &amp;N &amp;D &amp;T "}</definedName>
    <definedName name="asdasd" localSheetId="4">{0;0;0;0;1;#N/A;0.25;0.25;0.8;0.25;2;FALSE;FALSE;FALSE;FALSE;FALSE;#N/A;1;#N/A;1;1;"";"&amp;L&amp;""Arial,Italic""&amp;8&amp;F Page &amp;P of &amp;N &amp;D &amp;T "}</definedName>
    <definedName name="asdasd" localSheetId="15">{0;0;0;0;1;#N/A;0.25;0.25;0.8;0.25;2;FALSE;FALSE;FALSE;FALSE;FALSE;#N/A;1;#N/A;1;1;"";"&amp;L&amp;""Arial,Italic""&amp;8&amp;F Page &amp;P of &amp;N &amp;D &amp;T "}</definedName>
    <definedName name="asdasd" localSheetId="11">{0;0;0;0;1;#N/A;0.25;0.25;0.8;0.25;2;FALSE;FALSE;FALSE;FALSE;FALSE;#N/A;1;#N/A;1;1;"";"&amp;L&amp;""Arial,Italic""&amp;8&amp;F Page &amp;P of &amp;N &amp;D &amp;T "}</definedName>
    <definedName name="asdasd">{0;0;0;0;1;#N/A;0.25;0.25;0.8;0.25;2;FALSE;FALSE;FALSE;FALSE;FALSE;#N/A;1;#N/A;1;1;"";"&amp;L&amp;""Arial,Italic""&amp;8&amp;F Page &amp;P of &amp;N &amp;D &amp;T "}</definedName>
    <definedName name="asdasdada" localSheetId="4" hidden="1">{#N/A,#N/A,FALSE,"PGW"}</definedName>
    <definedName name="asdasdada" localSheetId="11" hidden="1">{#N/A,#N/A,FALSE,"PGW"}</definedName>
    <definedName name="asdasdada" hidden="1">{#N/A,#N/A,FALSE,"PGW"}</definedName>
    <definedName name="asdasdas" localSheetId="11" hidden="1">{"Co1statements",#N/A,FALSE,"Cmpy1";"Co2statement",#N/A,FALSE,"Cmpy2";"co1pm",#N/A,FALSE,"Co1PM";"co2PM",#N/A,FALSE,"Co2PM";"value",#N/A,FALSE,"value";"opco",#N/A,FALSE,"NewSparkle";"adjusts",#N/A,FALSE,"Adjustments"}</definedName>
    <definedName name="asdasdas" hidden="1">{"Co1statements",#N/A,FALSE,"Cmpy1";"Co2statement",#N/A,FALSE,"Cmpy2";"co1pm",#N/A,FALSE,"Co1PM";"co2PM",#N/A,FALSE,"Co2PM";"value",#N/A,FALSE,"value";"opco",#N/A,FALSE,"NewSparkle";"adjusts",#N/A,FALSE,"Adjustments"}</definedName>
    <definedName name="asdasdasd" localSheetId="11" hidden="1">{#N/A,#N/A,FALSE,"Base Materials";#N/A,#N/A,FALSE,"Construction";#N/A,#N/A,FALSE,"Packaging";#N/A,#N/A,FALSE,"Transportation"}</definedName>
    <definedName name="asdasdasd" hidden="1">{#N/A,#N/A,FALSE,"Base Materials";#N/A,#N/A,FALSE,"Construction";#N/A,#N/A,FALSE,"Packaging";#N/A,#N/A,FALSE,"Transportation"}</definedName>
    <definedName name="asdasdasda" localSheetId="11" hidden="1">{#N/A,#N/A,TRUE,"DCF Summary (2)";#N/A,#N/A,TRUE,"DCF Summary";#N/A,"Middle Case Drivers",TRUE,"DCF"}</definedName>
    <definedName name="asdasdasda" hidden="1">{#N/A,#N/A,TRUE,"DCF Summary (2)";#N/A,#N/A,TRUE,"DCF Summary";#N/A,"Middle Case Drivers",TRUE,"DCF"}</definedName>
    <definedName name="asdasdasdasd" localSheetId="4" hidden="1">{#N/A,#N/A,FALSE,"OSBL"}</definedName>
    <definedName name="asdasdasdasd" localSheetId="11" hidden="1">{#N/A,#N/A,FALSE,"OSBL"}</definedName>
    <definedName name="asdasdasdasd" hidden="1">{#N/A,#N/A,FALSE,"OSBL"}</definedName>
    <definedName name="asdasdass" localSheetId="11" hidden="1">{"targetdcf",#N/A,FALSE,"Merger consequences";"TARGETASSU",#N/A,FALSE,"Merger consequences";"TERMINAL VALUE",#N/A,FALSE,"Merger consequences"}</definedName>
    <definedName name="asdasdass" hidden="1">{"targetdcf",#N/A,FALSE,"Merger consequences";"TARGETASSU",#N/A,FALSE,"Merger consequences";"TERMINAL VALUE",#N/A,FALSE,"Merger consequences"}</definedName>
    <definedName name="asdasdf" localSheetId="11" hidden="1">{"'Directory'!$A$72:$E$91"}</definedName>
    <definedName name="asdasdf" hidden="1">{"'Directory'!$A$72:$E$91"}</definedName>
    <definedName name="asdaw" localSheetId="11" hidden="1">{"FCB_ALL",#N/A,FALSE,"FCB"}</definedName>
    <definedName name="asdaw" hidden="1">{"FCB_ALL",#N/A,FALSE,"FCB"}</definedName>
    <definedName name="asdd" localSheetId="19">{0;0;0;0;1;#N/A;0.25;0.25;0.8;0.25;2;FALSE;FALSE;FALSE;FALSE;FALSE;#N/A;1;#N/A;1;1;"&amp;L&amp;12COMCEL BUSINESS MODEL&amp;14
&amp;R&amp;""Arial,Italic""CONFIDENTIAL";"&amp;L&amp;""Arial,Bold""Lehman Brothers&amp;C&amp;D"}</definedName>
    <definedName name="asdd" localSheetId="4">{0;0;0;0;1;#N/A;0.25;0.25;0.8;0.25;2;FALSE;FALSE;FALSE;FALSE;FALSE;#N/A;1;#N/A;1;1;"&amp;L&amp;12COMCEL BUSINESS MODEL&amp;14
&amp;R&amp;""Arial,Italic""CONFIDENTIAL";"&amp;L&amp;""Arial,Bold""Lehman Brothers&amp;C&amp;D"}</definedName>
    <definedName name="asdd" localSheetId="15">{0;0;0;0;1;#N/A;0.25;0.25;0.8;0.25;2;FALSE;FALSE;FALSE;FALSE;FALSE;#N/A;1;#N/A;1;1;"&amp;L&amp;12COMCEL BUSINESS MODEL&amp;14
&amp;R&amp;""Arial,Italic""CONFIDENTIAL";"&amp;L&amp;""Arial,Bold""Lehman Brothers&amp;C&amp;D"}</definedName>
    <definedName name="asdd" localSheetId="11">{0;0;0;0;1;#N/A;0.25;0.25;0.8;0.25;2;FALSE;FALSE;FALSE;FALSE;FALSE;#N/A;1;#N/A;1;1;"&amp;L&amp;12COMCEL BUSINESS MODEL&amp;14
&amp;R&amp;""Arial,Italic""CONFIDENTIAL";"&amp;L&amp;""Arial,Bold""Lehman Brothers&amp;C&amp;D"}</definedName>
    <definedName name="asdd">{0;0;0;0;1;#N/A;0.25;0.25;0.8;0.25;2;FALSE;FALSE;FALSE;FALSE;FALSE;#N/A;1;#N/A;1;1;"&amp;L&amp;12COMCEL BUSINESS MODEL&amp;14
&amp;R&amp;""Arial,Italic""CONFIDENTIAL";"&amp;L&amp;""Arial,Bold""Lehman Brothers&amp;C&amp;D"}</definedName>
    <definedName name="ASDDFFD" hidden="1">#REF!</definedName>
    <definedName name="asdf" localSheetId="2" hidden="1">#REF!</definedName>
    <definedName name="asdf" localSheetId="1" hidden="1">#REF!</definedName>
    <definedName name="asdf" localSheetId="18" hidden="1">{"'Standalone List Price Trends'!$A$1:$X$56"}</definedName>
    <definedName name="asdf" hidden="1">#REF!</definedName>
    <definedName name="asdf_1" localSheetId="11" hidden="1">{#N/A,#N/A,TRUE,"DCF Summary (2)";#N/A,#N/A,TRUE,"DCF Summary";#N/A,"Middle Case Drivers",TRUE,"DCF"}</definedName>
    <definedName name="asdf_1" hidden="1">{#N/A,#N/A,TRUE,"DCF Summary (2)";#N/A,#N/A,TRUE,"DCF Summary";#N/A,"Middle Case Drivers",TRUE,"DCF"}</definedName>
    <definedName name="asdf1" hidden="1">#N/A</definedName>
    <definedName name="asdf2" localSheetId="4" hidden="1">{#N/A,#N/A,FALSE,"Calc";#N/A,#N/A,FALSE,"Sensitivity";#N/A,#N/A,FALSE,"LT Earn.Dil.";#N/A,#N/A,FALSE,"Dil. AVP"}</definedName>
    <definedName name="asdf2" localSheetId="11" hidden="1">{#N/A,#N/A,FALSE,"Calc";#N/A,#N/A,FALSE,"Sensitivity";#N/A,#N/A,FALSE,"LT Earn.Dil.";#N/A,#N/A,FALSE,"Dil. AVP"}</definedName>
    <definedName name="asdf2" hidden="1">{#N/A,#N/A,FALSE,"Calc";#N/A,#N/A,FALSE,"Sensitivity";#N/A,#N/A,FALSE,"LT Earn.Dil.";#N/A,#N/A,FALSE,"Dil. AVP"}</definedName>
    <definedName name="asdf2_1" localSheetId="4" hidden="1">{#N/A,#N/A,FALSE,"Calc";#N/A,#N/A,FALSE,"Sensitivity";#N/A,#N/A,FALSE,"LT Earn.Dil.";#N/A,#N/A,FALSE,"Dil. AVP"}</definedName>
    <definedName name="asdf2_1" localSheetId="11" hidden="1">{#N/A,#N/A,FALSE,"Calc";#N/A,#N/A,FALSE,"Sensitivity";#N/A,#N/A,FALSE,"LT Earn.Dil.";#N/A,#N/A,FALSE,"Dil. AVP"}</definedName>
    <definedName name="asdf2_1" hidden="1">{#N/A,#N/A,FALSE,"Calc";#N/A,#N/A,FALSE,"Sensitivity";#N/A,#N/A,FALSE,"LT Earn.Dil.";#N/A,#N/A,FALSE,"Dil. AVP"}</definedName>
    <definedName name="asdfa" localSheetId="4" hidden="1">{#N/A,#N/A,FALSE,"Calc";#N/A,#N/A,FALSE,"Sensitivity";#N/A,#N/A,FALSE,"LT Earn.Dil.";#N/A,#N/A,FALSE,"Dil. AVP"}</definedName>
    <definedName name="asdfa" localSheetId="11" hidden="1">{#N/A,#N/A,FALSE,"Calc";#N/A,#N/A,FALSE,"Sensitivity";#N/A,#N/A,FALSE,"LT Earn.Dil.";#N/A,#N/A,FALSE,"Dil. AVP"}</definedName>
    <definedName name="asdfa" hidden="1">{#N/A,#N/A,FALSE,"Calc";#N/A,#N/A,FALSE,"Sensitivity";#N/A,#N/A,FALSE,"LT Earn.Dil.";#N/A,#N/A,FALSE,"Dil. AVP"}</definedName>
    <definedName name="asdfa_1" localSheetId="4" hidden="1">{#N/A,#N/A,FALSE,"Calc";#N/A,#N/A,FALSE,"Sensitivity";#N/A,#N/A,FALSE,"LT Earn.Dil.";#N/A,#N/A,FALSE,"Dil. AVP"}</definedName>
    <definedName name="asdfa_1" localSheetId="11" hidden="1">{#N/A,#N/A,FALSE,"Calc";#N/A,#N/A,FALSE,"Sensitivity";#N/A,#N/A,FALSE,"LT Earn.Dil.";#N/A,#N/A,FALSE,"Dil. AVP"}</definedName>
    <definedName name="asdfa_1" hidden="1">{#N/A,#N/A,FALSE,"Calc";#N/A,#N/A,FALSE,"Sensitivity";#N/A,#N/A,FALSE,"LT Earn.Dil.";#N/A,#N/A,FALSE,"Dil. AVP"}</definedName>
    <definedName name="asdfa2" localSheetId="4" hidden="1">{#N/A,#N/A,FALSE,"Calc";#N/A,#N/A,FALSE,"Sensitivity";#N/A,#N/A,FALSE,"LT Earn.Dil.";#N/A,#N/A,FALSE,"Dil. AVP"}</definedName>
    <definedName name="asdfa2" localSheetId="11" hidden="1">{#N/A,#N/A,FALSE,"Calc";#N/A,#N/A,FALSE,"Sensitivity";#N/A,#N/A,FALSE,"LT Earn.Dil.";#N/A,#N/A,FALSE,"Dil. AVP"}</definedName>
    <definedName name="asdfa2" hidden="1">{#N/A,#N/A,FALSE,"Calc";#N/A,#N/A,FALSE,"Sensitivity";#N/A,#N/A,FALSE,"LT Earn.Dil.";#N/A,#N/A,FALSE,"Dil. AVP"}</definedName>
    <definedName name="asdfa2_1" localSheetId="4" hidden="1">{#N/A,#N/A,FALSE,"Calc";#N/A,#N/A,FALSE,"Sensitivity";#N/A,#N/A,FALSE,"LT Earn.Dil.";#N/A,#N/A,FALSE,"Dil. AVP"}</definedName>
    <definedName name="asdfa2_1" localSheetId="11" hidden="1">{#N/A,#N/A,FALSE,"Calc";#N/A,#N/A,FALSE,"Sensitivity";#N/A,#N/A,FALSE,"LT Earn.Dil.";#N/A,#N/A,FALSE,"Dil. AVP"}</definedName>
    <definedName name="asdfa2_1" hidden="1">{#N/A,#N/A,FALSE,"Calc";#N/A,#N/A,FALSE,"Sensitivity";#N/A,#N/A,FALSE,"LT Earn.Dil.";#N/A,#N/A,FALSE,"Dil. AVP"}</definedName>
    <definedName name="asdfacawe" localSheetId="4" hidden="1">{"comps",#N/A,FALSE,"HANDPACK";"footnotes",#N/A,FALSE,"HANDPACK"}</definedName>
    <definedName name="asdfacawe" localSheetId="11" hidden="1">{"comps",#N/A,FALSE,"HANDPACK";"footnotes",#N/A,FALSE,"HANDPACK"}</definedName>
    <definedName name="asdfacawe" hidden="1">{"comps",#N/A,FALSE,"HANDPACK";"footnotes",#N/A,FALSE,"HANDPACK"}</definedName>
    <definedName name="asdfacawe_1" localSheetId="4" hidden="1">{"comps",#N/A,FALSE,"HANDPACK";"footnotes",#N/A,FALSE,"HANDPACK"}</definedName>
    <definedName name="asdfacawe_1" localSheetId="11" hidden="1">{"comps",#N/A,FALSE,"HANDPACK";"footnotes",#N/A,FALSE,"HANDPACK"}</definedName>
    <definedName name="asdfacawe_1" hidden="1">{"comps",#N/A,FALSE,"HANDPACK";"footnotes",#N/A,FALSE,"HANDPACK"}</definedName>
    <definedName name="asdfadf" hidden="1">#REF!</definedName>
    <definedName name="asdfadg"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5" hidden="1">{"'Sheet1'!$A$1:$J$121"}</definedName>
    <definedName name="asdfadsf" localSheetId="11" hidden="1">{"'Sheet1'!$A$1:$J$121"}</definedName>
    <definedName name="asdfadsf" hidden="1">{"'Sheet1'!$A$1:$J$121"}</definedName>
    <definedName name="asdfadsf_1" localSheetId="4" hidden="1">{"'Sheet1'!$A$1:$J$121"}</definedName>
    <definedName name="asdfadsf_1" localSheetId="11" hidden="1">{"'Sheet1'!$A$1:$J$121"}</definedName>
    <definedName name="asdfadsf_1" hidden="1">{"'Sheet1'!$A$1:$J$121"}</definedName>
    <definedName name="asdfafasdf"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1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gsdfg" localSheetId="4" hidden="1">{"consolidated",#N/A,FALSE,"Sheet1";"cms",#N/A,FALSE,"Sheet1";"fse",#N/A,FALSE,"Sheet1"}</definedName>
    <definedName name="asdfagsdfg" localSheetId="11" hidden="1">{"consolidated",#N/A,FALSE,"Sheet1";"cms",#N/A,FALSE,"Sheet1";"fse",#N/A,FALSE,"Sheet1"}</definedName>
    <definedName name="asdfagsdfg" hidden="1">{"consolidated",#N/A,FALSE,"Sheet1";"cms",#N/A,FALSE,"Sheet1";"fse",#N/A,FALSE,"Sheet1"}</definedName>
    <definedName name="asdfagsdfg_1" localSheetId="4" hidden="1">{"consolidated",#N/A,FALSE,"Sheet1";"cms",#N/A,FALSE,"Sheet1";"fse",#N/A,FALSE,"Sheet1"}</definedName>
    <definedName name="asdfagsdfg_1" localSheetId="11" hidden="1">{"consolidated",#N/A,FALSE,"Sheet1";"cms",#N/A,FALSE,"Sheet1";"fse",#N/A,FALSE,"Sheet1"}</definedName>
    <definedName name="asdfagsdfg_1" hidden="1">{"consolidated",#N/A,FALSE,"Sheet1";"cms",#N/A,FALSE,"Sheet1";"fse",#N/A,FALSE,"Sheet1"}</definedName>
    <definedName name="asdfas" localSheetId="4" hidden="1">{"comp1",#N/A,FALSE,"COMPS";"footnotes",#N/A,FALSE,"COMPS"}</definedName>
    <definedName name="asdfas" localSheetId="11" hidden="1">{"comp1",#N/A,FALSE,"COMPS";"footnotes",#N/A,FALSE,"COMPS"}</definedName>
    <definedName name="asdfas" hidden="1">{"comp1",#N/A,FALSE,"COMPS";"footnotes",#N/A,FALSE,"COMPS"}</definedName>
    <definedName name="asdfas_1" localSheetId="4" hidden="1">{"comp1",#N/A,FALSE,"COMPS";"footnotes",#N/A,FALSE,"COMPS"}</definedName>
    <definedName name="asdfas_1" localSheetId="11" hidden="1">{"comp1",#N/A,FALSE,"COMPS";"footnotes",#N/A,FALSE,"COMPS"}</definedName>
    <definedName name="asdfas_1" hidden="1">{"comp1",#N/A,FALSE,"COMPS";"footnotes",#N/A,FALSE,"COMPS"}</definedName>
    <definedName name="asdfasaa" localSheetId="4" hidden="1">{"print 1.6",#N/A,FALSE,"Sheet1";"print 2.6",#N/A,FALSE,"Sheet1";"print 3.6",#N/A,FALSE,"Sheet1";"print 4.6",#N/A,FALSE,"Sheet1";"print 5.6",#N/A,FALSE,"Sheet1";"print 6.6",#N/A,FALSE,"Sheet1"}</definedName>
    <definedName name="asdfasaa" localSheetId="11"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 localSheetId="19">{0;0;0;0;1;#N/A;0.25;0.25;0.8;0.25;2;FALSE;FALSE;FALSE;FALSE;FALSE;#N/A;1;#N/A;1;1;"";""}</definedName>
    <definedName name="asdfasd" localSheetId="4">{0;0;0;0;1;#N/A;0.25;0.25;0.8;0.25;2;FALSE;FALSE;FALSE;FALSE;FALSE;#N/A;1;#N/A;1;1;"";""}</definedName>
    <definedName name="asdfasd" localSheetId="15">{0;0;0;0;1;#N/A;0.25;0.25;0.8;0.25;2;FALSE;FALSE;FALSE;FALSE;FALSE;#N/A;1;#N/A;1;1;"";""}</definedName>
    <definedName name="asdfasd" localSheetId="11">{0;0;0;0;1;#N/A;0.25;0.25;0.8;0.25;2;FALSE;FALSE;FALSE;FALSE;FALSE;#N/A;1;#N/A;1;1;"";""}</definedName>
    <definedName name="asdfasd">{0;0;0;0;1;#N/A;0.25;0.25;0.8;0.25;2;FALSE;FALSE;FALSE;FALSE;FALSE;#N/A;1;#N/A;1;1;"";""}</definedName>
    <definedName name="asdfasdf" localSheetId="19" hidden="1">{#N/A,#N/A,FALSE,"TS";#N/A,#N/A,FALSE,"Combo";#N/A,#N/A,FALSE,"FAIR";#N/A,#N/A,FALSE,"RBC";#N/A,#N/A,FALSE,"xxxx";#N/A,#N/A,FALSE,"A_D";#N/A,#N/A,FALSE,"WACC";#N/A,#N/A,FALSE,"DCF";#N/A,#N/A,FALSE,"LBO";#N/A,#N/A,FALSE,"AcqMults";#N/A,#N/A,FALSE,"CompMults"}</definedName>
    <definedName name="asdfasdf" localSheetId="4" hidden="1">{#N/A,#N/A,FALSE,"TS";#N/A,#N/A,FALSE,"Combo";#N/A,#N/A,FALSE,"FAIR";#N/A,#N/A,FALSE,"RBC";#N/A,#N/A,FALSE,"xxxx";#N/A,#N/A,FALSE,"A_D";#N/A,#N/A,FALSE,"WACC";#N/A,#N/A,FALSE,"DCF";#N/A,#N/A,FALSE,"LBO";#N/A,#N/A,FALSE,"AcqMults";#N/A,#N/A,FALSE,"CompMults"}</definedName>
    <definedName name="asdfasdf" localSheetId="15" hidden="1">{#N/A,#N/A,FALSE,"TS";#N/A,#N/A,FALSE,"Combo";#N/A,#N/A,FALSE,"FAIR";#N/A,#N/A,FALSE,"RBC";#N/A,#N/A,FALSE,"xxxx";#N/A,#N/A,FALSE,"A_D";#N/A,#N/A,FALSE,"WACC";#N/A,#N/A,FALSE,"DCF";#N/A,#N/A,FALSE,"LBO";#N/A,#N/A,FALSE,"AcqMults";#N/A,#N/A,FALSE,"CompMults"}</definedName>
    <definedName name="asdfasdf" localSheetId="11" hidden="1">{#N/A,#N/A,FALSE,"TS";#N/A,#N/A,FALSE,"Combo";#N/A,#N/A,FALSE,"FAIR";#N/A,#N/A,FALSE,"RBC";#N/A,#N/A,FALSE,"xxxx";#N/A,#N/A,FALSE,"A_D";#N/A,#N/A,FALSE,"WACC";#N/A,#N/A,FALSE,"DCF";#N/A,#N/A,FALSE,"LBO";#N/A,#N/A,FALSE,"AcqMults";#N/A,#N/A,FALSE,"CompMults"}</definedName>
    <definedName name="asdfasdf" hidden="1">{#N/A,#N/A,FALSE,"TS";#N/A,#N/A,FALSE,"Combo";#N/A,#N/A,FALSE,"FAIR";#N/A,#N/A,FALSE,"RBC";#N/A,#N/A,FALSE,"xxxx";#N/A,#N/A,FALSE,"A_D";#N/A,#N/A,FALSE,"WACC";#N/A,#N/A,FALSE,"DCF";#N/A,#N/A,FALSE,"LBO";#N/A,#N/A,FALSE,"AcqMults";#N/A,#N/A,FALSE,"CompMults"}</definedName>
    <definedName name="asdfasdf_1" localSheetId="4" hidden="1">{"hiden",#N/A,FALSE,"14";"hidden",#N/A,FALSE,"16";"hidden",#N/A,FALSE,"18";"hidden",#N/A,FALSE,"20"}</definedName>
    <definedName name="asdfasdf_1" localSheetId="11" hidden="1">{"hiden",#N/A,FALSE,"14";"hidden",#N/A,FALSE,"16";"hidden",#N/A,FALSE,"18";"hidden",#N/A,FALSE,"20"}</definedName>
    <definedName name="asdfasdf_1" hidden="1">{"hiden",#N/A,FALSE,"14";"hidden",#N/A,FALSE,"16";"hidden",#N/A,FALSE,"18";"hidden",#N/A,FALSE,"20"}</definedName>
    <definedName name="asdfasdf_1_1" localSheetId="4" hidden="1">{#N/A,#N/A,FALSE,"TS";#N/A,#N/A,FALSE,"Combo";#N/A,#N/A,FALSE,"FAIR";#N/A,#N/A,FALSE,"RBC";#N/A,#N/A,FALSE,"xxxx";#N/A,#N/A,FALSE,"A_D";#N/A,#N/A,FALSE,"WACC";#N/A,#N/A,FALSE,"DCF";#N/A,#N/A,FALSE,"LBO";#N/A,#N/A,FALSE,"AcqMults";#N/A,#N/A,FALSE,"CompMults"}</definedName>
    <definedName name="asdfasdf_1_1" localSheetId="11" hidden="1">{#N/A,#N/A,FALSE,"TS";#N/A,#N/A,FALSE,"Combo";#N/A,#N/A,FALSE,"FAIR";#N/A,#N/A,FALSE,"RBC";#N/A,#N/A,FALSE,"xxxx";#N/A,#N/A,FALSE,"A_D";#N/A,#N/A,FALSE,"WACC";#N/A,#N/A,FALSE,"DCF";#N/A,#N/A,FALSE,"LBO";#N/A,#N/A,FALSE,"AcqMults";#N/A,#N/A,FALSE,"CompMults"}</definedName>
    <definedName name="asdfasdf_1_1" hidden="1">{#N/A,#N/A,FALSE,"TS";#N/A,#N/A,FALSE,"Combo";#N/A,#N/A,FALSE,"FAIR";#N/A,#N/A,FALSE,"RBC";#N/A,#N/A,FALSE,"xxxx";#N/A,#N/A,FALSE,"A_D";#N/A,#N/A,FALSE,"WACC";#N/A,#N/A,FALSE,"DCF";#N/A,#N/A,FALSE,"LBO";#N/A,#N/A,FALSE,"AcqMults";#N/A,#N/A,FALSE,"CompMults"}</definedName>
    <definedName name="asdfasdf_1_1_2" localSheetId="4" hidden="1">{#N/A,#N/A,FALSE,"TS";#N/A,#N/A,FALSE,"Combo";#N/A,#N/A,FALSE,"FAIR";#N/A,#N/A,FALSE,"RBC";#N/A,#N/A,FALSE,"xxxx";#N/A,#N/A,FALSE,"A_D";#N/A,#N/A,FALSE,"WACC";#N/A,#N/A,FALSE,"DCF";#N/A,#N/A,FALSE,"LBO";#N/A,#N/A,FALSE,"AcqMults";#N/A,#N/A,FALSE,"CompMults"}</definedName>
    <definedName name="asdfasdf_1_1_2" localSheetId="11" hidden="1">{#N/A,#N/A,FALSE,"TS";#N/A,#N/A,FALSE,"Combo";#N/A,#N/A,FALSE,"FAIR";#N/A,#N/A,FALSE,"RBC";#N/A,#N/A,FALSE,"xxxx";#N/A,#N/A,FALSE,"A_D";#N/A,#N/A,FALSE,"WACC";#N/A,#N/A,FALSE,"DCF";#N/A,#N/A,FALSE,"LBO";#N/A,#N/A,FALSE,"AcqMults";#N/A,#N/A,FALSE,"CompMults"}</definedName>
    <definedName name="asdfasdf_1_1_2" hidden="1">{#N/A,#N/A,FALSE,"TS";#N/A,#N/A,FALSE,"Combo";#N/A,#N/A,FALSE,"FAIR";#N/A,#N/A,FALSE,"RBC";#N/A,#N/A,FALSE,"xxxx";#N/A,#N/A,FALSE,"A_D";#N/A,#N/A,FALSE,"WACC";#N/A,#N/A,FALSE,"DCF";#N/A,#N/A,FALSE,"LBO";#N/A,#N/A,FALSE,"AcqMults";#N/A,#N/A,FALSE,"CompMults"}</definedName>
    <definedName name="asdfasdf_1_3" localSheetId="4" hidden="1">{#N/A,#N/A,FALSE,"TS";#N/A,#N/A,FALSE,"Combo";#N/A,#N/A,FALSE,"FAIR";#N/A,#N/A,FALSE,"RBC";#N/A,#N/A,FALSE,"xxxx";#N/A,#N/A,FALSE,"A_D";#N/A,#N/A,FALSE,"WACC";#N/A,#N/A,FALSE,"DCF";#N/A,#N/A,FALSE,"LBO";#N/A,#N/A,FALSE,"AcqMults";#N/A,#N/A,FALSE,"CompMults"}</definedName>
    <definedName name="asdfasdf_1_3" localSheetId="11" hidden="1">{#N/A,#N/A,FALSE,"TS";#N/A,#N/A,FALSE,"Combo";#N/A,#N/A,FALSE,"FAIR";#N/A,#N/A,FALSE,"RBC";#N/A,#N/A,FALSE,"xxxx";#N/A,#N/A,FALSE,"A_D";#N/A,#N/A,FALSE,"WACC";#N/A,#N/A,FALSE,"DCF";#N/A,#N/A,FALSE,"LBO";#N/A,#N/A,FALSE,"AcqMults";#N/A,#N/A,FALSE,"CompMults"}</definedName>
    <definedName name="asdfasdf_1_3" hidden="1">{#N/A,#N/A,FALSE,"TS";#N/A,#N/A,FALSE,"Combo";#N/A,#N/A,FALSE,"FAIR";#N/A,#N/A,FALSE,"RBC";#N/A,#N/A,FALSE,"xxxx";#N/A,#N/A,FALSE,"A_D";#N/A,#N/A,FALSE,"WACC";#N/A,#N/A,FALSE,"DCF";#N/A,#N/A,FALSE,"LBO";#N/A,#N/A,FALSE,"AcqMults";#N/A,#N/A,FALSE,"CompMults"}</definedName>
    <definedName name="asdfasdf_2" localSheetId="4" hidden="1">{#N/A,#N/A,FALSE,"TS";#N/A,#N/A,FALSE,"Combo";#N/A,#N/A,FALSE,"FAIR";#N/A,#N/A,FALSE,"RBC";#N/A,#N/A,FALSE,"xxxx";#N/A,#N/A,FALSE,"A_D";#N/A,#N/A,FALSE,"WACC";#N/A,#N/A,FALSE,"DCF";#N/A,#N/A,FALSE,"LBO";#N/A,#N/A,FALSE,"AcqMults";#N/A,#N/A,FALSE,"CompMults"}</definedName>
    <definedName name="asdfasdf_2" localSheetId="11" hidden="1">{#N/A,#N/A,FALSE,"TS";#N/A,#N/A,FALSE,"Combo";#N/A,#N/A,FALSE,"FAIR";#N/A,#N/A,FALSE,"RBC";#N/A,#N/A,FALSE,"xxxx";#N/A,#N/A,FALSE,"A_D";#N/A,#N/A,FALSE,"WACC";#N/A,#N/A,FALSE,"DCF";#N/A,#N/A,FALSE,"LBO";#N/A,#N/A,FALSE,"AcqMults";#N/A,#N/A,FALSE,"CompMults"}</definedName>
    <definedName name="asdfasdf_2" hidden="1">{#N/A,#N/A,FALSE,"TS";#N/A,#N/A,FALSE,"Combo";#N/A,#N/A,FALSE,"FAIR";#N/A,#N/A,FALSE,"RBC";#N/A,#N/A,FALSE,"xxxx";#N/A,#N/A,FALSE,"A_D";#N/A,#N/A,FALSE,"WACC";#N/A,#N/A,FALSE,"DCF";#N/A,#N/A,FALSE,"LBO";#N/A,#N/A,FALSE,"AcqMults";#N/A,#N/A,FALSE,"CompMults"}</definedName>
    <definedName name="asdfasdf_2_2" localSheetId="4" hidden="1">{#N/A,#N/A,FALSE,"TS";#N/A,#N/A,FALSE,"Combo";#N/A,#N/A,FALSE,"FAIR";#N/A,#N/A,FALSE,"RBC";#N/A,#N/A,FALSE,"xxxx";#N/A,#N/A,FALSE,"A_D";#N/A,#N/A,FALSE,"WACC";#N/A,#N/A,FALSE,"DCF";#N/A,#N/A,FALSE,"LBO";#N/A,#N/A,FALSE,"AcqMults";#N/A,#N/A,FALSE,"CompMults"}</definedName>
    <definedName name="asdfasdf_2_2" localSheetId="11" hidden="1">{#N/A,#N/A,FALSE,"TS";#N/A,#N/A,FALSE,"Combo";#N/A,#N/A,FALSE,"FAIR";#N/A,#N/A,FALSE,"RBC";#N/A,#N/A,FALSE,"xxxx";#N/A,#N/A,FALSE,"A_D";#N/A,#N/A,FALSE,"WACC";#N/A,#N/A,FALSE,"DCF";#N/A,#N/A,FALSE,"LBO";#N/A,#N/A,FALSE,"AcqMults";#N/A,#N/A,FALSE,"CompMults"}</definedName>
    <definedName name="asdfasdf_2_2" hidden="1">{#N/A,#N/A,FALSE,"TS";#N/A,#N/A,FALSE,"Combo";#N/A,#N/A,FALSE,"FAIR";#N/A,#N/A,FALSE,"RBC";#N/A,#N/A,FALSE,"xxxx";#N/A,#N/A,FALSE,"A_D";#N/A,#N/A,FALSE,"WACC";#N/A,#N/A,FALSE,"DCF";#N/A,#N/A,FALSE,"LBO";#N/A,#N/A,FALSE,"AcqMults";#N/A,#N/A,FALSE,"CompMults"}</definedName>
    <definedName name="asdfasdf_3" localSheetId="4" hidden="1">{#N/A,#N/A,FALSE,"TS";#N/A,#N/A,FALSE,"Combo";#N/A,#N/A,FALSE,"FAIR";#N/A,#N/A,FALSE,"RBC";#N/A,#N/A,FALSE,"xxxx";#N/A,#N/A,FALSE,"A_D";#N/A,#N/A,FALSE,"WACC";#N/A,#N/A,FALSE,"DCF";#N/A,#N/A,FALSE,"LBO";#N/A,#N/A,FALSE,"AcqMults";#N/A,#N/A,FALSE,"CompMults"}</definedName>
    <definedName name="asdfasdf_3" localSheetId="11" hidden="1">{#N/A,#N/A,FALSE,"TS";#N/A,#N/A,FALSE,"Combo";#N/A,#N/A,FALSE,"FAIR";#N/A,#N/A,FALSE,"RBC";#N/A,#N/A,FALSE,"xxxx";#N/A,#N/A,FALSE,"A_D";#N/A,#N/A,FALSE,"WACC";#N/A,#N/A,FALSE,"DCF";#N/A,#N/A,FALSE,"LBO";#N/A,#N/A,FALSE,"AcqMults";#N/A,#N/A,FALSE,"CompMults"}</definedName>
    <definedName name="asdfasdf_3" hidden="1">{#N/A,#N/A,FALSE,"TS";#N/A,#N/A,FALSE,"Combo";#N/A,#N/A,FALSE,"FAIR";#N/A,#N/A,FALSE,"RBC";#N/A,#N/A,FALSE,"xxxx";#N/A,#N/A,FALSE,"A_D";#N/A,#N/A,FALSE,"WACC";#N/A,#N/A,FALSE,"DCF";#N/A,#N/A,FALSE,"LBO";#N/A,#N/A,FALSE,"AcqMults";#N/A,#N/A,FALSE,"CompMults"}</definedName>
    <definedName name="asdfasdf_3_2" localSheetId="4" hidden="1">{#N/A,#N/A,FALSE,"TS";#N/A,#N/A,FALSE,"Combo";#N/A,#N/A,FALSE,"FAIR";#N/A,#N/A,FALSE,"RBC";#N/A,#N/A,FALSE,"xxxx";#N/A,#N/A,FALSE,"A_D";#N/A,#N/A,FALSE,"WACC";#N/A,#N/A,FALSE,"DCF";#N/A,#N/A,FALSE,"LBO";#N/A,#N/A,FALSE,"AcqMults";#N/A,#N/A,FALSE,"CompMults"}</definedName>
    <definedName name="asdfasdf_3_2" localSheetId="11" hidden="1">{#N/A,#N/A,FALSE,"TS";#N/A,#N/A,FALSE,"Combo";#N/A,#N/A,FALSE,"FAIR";#N/A,#N/A,FALSE,"RBC";#N/A,#N/A,FALSE,"xxxx";#N/A,#N/A,FALSE,"A_D";#N/A,#N/A,FALSE,"WACC";#N/A,#N/A,FALSE,"DCF";#N/A,#N/A,FALSE,"LBO";#N/A,#N/A,FALSE,"AcqMults";#N/A,#N/A,FALSE,"CompMults"}</definedName>
    <definedName name="asdfasdf_3_2" hidden="1">{#N/A,#N/A,FALSE,"TS";#N/A,#N/A,FALSE,"Combo";#N/A,#N/A,FALSE,"FAIR";#N/A,#N/A,FALSE,"RBC";#N/A,#N/A,FALSE,"xxxx";#N/A,#N/A,FALSE,"A_D";#N/A,#N/A,FALSE,"WACC";#N/A,#N/A,FALSE,"DCF";#N/A,#N/A,FALSE,"LBO";#N/A,#N/A,FALSE,"AcqMults";#N/A,#N/A,FALSE,"CompMults"}</definedName>
    <definedName name="asdfasdf_5" localSheetId="4" hidden="1">{#N/A,#N/A,FALSE,"TS";#N/A,#N/A,FALSE,"Combo";#N/A,#N/A,FALSE,"FAIR";#N/A,#N/A,FALSE,"RBC";#N/A,#N/A,FALSE,"xxxx";#N/A,#N/A,FALSE,"A_D";#N/A,#N/A,FALSE,"WACC";#N/A,#N/A,FALSE,"DCF";#N/A,#N/A,FALSE,"LBO";#N/A,#N/A,FALSE,"AcqMults";#N/A,#N/A,FALSE,"CompMults"}</definedName>
    <definedName name="asdfasdf_5" localSheetId="11" hidden="1">{#N/A,#N/A,FALSE,"TS";#N/A,#N/A,FALSE,"Combo";#N/A,#N/A,FALSE,"FAIR";#N/A,#N/A,FALSE,"RBC";#N/A,#N/A,FALSE,"xxxx";#N/A,#N/A,FALSE,"A_D";#N/A,#N/A,FALSE,"WACC";#N/A,#N/A,FALSE,"DCF";#N/A,#N/A,FALSE,"LBO";#N/A,#N/A,FALSE,"AcqMults";#N/A,#N/A,FALSE,"CompMults"}</definedName>
    <definedName name="asdfasdf_5" hidden="1">{#N/A,#N/A,FALSE,"TS";#N/A,#N/A,FALSE,"Combo";#N/A,#N/A,FALSE,"FAIR";#N/A,#N/A,FALSE,"RBC";#N/A,#N/A,FALSE,"xxxx";#N/A,#N/A,FALSE,"A_D";#N/A,#N/A,FALSE,"WACC";#N/A,#N/A,FALSE,"DCF";#N/A,#N/A,FALSE,"LBO";#N/A,#N/A,FALSE,"AcqMults";#N/A,#N/A,FALSE,"CompMults"}</definedName>
    <definedName name="asdfasdf1" localSheetId="11" hidden="1">{"Annual",#N/A,FALSE,"Sales &amp; Market";"Quarterly",#N/A,FALSE,"Sales &amp; Market"}</definedName>
    <definedName name="asdfasdf1" hidden="1">{"Annual",#N/A,FALSE,"Sales &amp; Market";"Quarterly",#N/A,FALSE,"Sales &amp; Market"}</definedName>
    <definedName name="asdfasdfa" localSheetId="19">#REF!</definedName>
    <definedName name="asdfasdfa">#REF!</definedName>
    <definedName name="asdfasdfadf" localSheetId="19">#REF!</definedName>
    <definedName name="asdfasdfadf">#REF!</definedName>
    <definedName name="asdfasdfafd" localSheetId="19">#REF!</definedName>
    <definedName name="asdfasdfafd">#REF!</definedName>
    <definedName name="asdfasdfasdadf" localSheetId="11" hidden="1">{"'Directory'!$A$72:$E$91"}</definedName>
    <definedName name="asdfasdfasdadf" hidden="1">{"'Directory'!$A$72:$E$91"}</definedName>
    <definedName name="asdfasdfasdf" localSheetId="4" hidden="1">{"comp1",#N/A,FALSE,"COMPS";"footnotes",#N/A,FALSE,"COMPS"}</definedName>
    <definedName name="asdfasdfasdf" localSheetId="11" hidden="1">{"comp1",#N/A,FALSE,"COMPS";"footnotes",#N/A,FALSE,"COMPS"}</definedName>
    <definedName name="asdfasdfasdf" hidden="1">{"comp1",#N/A,FALSE,"COMPS";"footnotes",#N/A,FALSE,"COMPS"}</definedName>
    <definedName name="asdfasdfasdf_1" localSheetId="4" hidden="1">{"comp1",#N/A,FALSE,"COMPS";"footnotes",#N/A,FALSE,"COMPS"}</definedName>
    <definedName name="asdfasdfasdf_1" localSheetId="11" hidden="1">{"comp1",#N/A,FALSE,"COMPS";"footnotes",#N/A,FALSE,"COMPS"}</definedName>
    <definedName name="asdfasdfasdf_1" hidden="1">{"comp1",#N/A,FALSE,"COMPS";"footnotes",#N/A,FALSE,"COMPS"}</definedName>
    <definedName name="asdfasdfasdfa" localSheetId="19">#REF!</definedName>
    <definedName name="asdfasdfasdfa">#REF!</definedName>
    <definedName name="asdfasdfasdfasdf" localSheetId="19">#REF!</definedName>
    <definedName name="asdfasdfasdfasdf">#REF!</definedName>
    <definedName name="asdfasdfasdfasdfasdf" localSheetId="11" hidden="1">{"RIG PERSONNEL",#N/A,FALSE," PERSONNEL 97 "}</definedName>
    <definedName name="asdfasdfasdfasdfasdf" hidden="1">{"RIG PERSONNEL",#N/A,FALSE," PERSONNEL 97 "}</definedName>
    <definedName name="asdfasdfasdfasdfasdfadf" localSheetId="11" hidden="1">{"UTILIZATION",#N/A,FALSE,"RIG UTILIZATION"}</definedName>
    <definedName name="asdfasdfasdfasdfasdfadf" hidden="1">{"UTILIZATION",#N/A,FALSE,"RIG UTILIZATION"}</definedName>
    <definedName name="asdfasdfsad" localSheetId="4" hidden="1">{#N/A,#N/A,FALSE,"output";#N/A,#N/A,FALSE,"contrib";#N/A,#N/A,FALSE,"profile";#N/A,#N/A,FALSE,"comps"}</definedName>
    <definedName name="asdfasdfsad" localSheetId="11" hidden="1">{#N/A,#N/A,FALSE,"output";#N/A,#N/A,FALSE,"contrib";#N/A,#N/A,FALSE,"profile";#N/A,#N/A,FALSE,"comps"}</definedName>
    <definedName name="asdfasdfsad" hidden="1">{#N/A,#N/A,FALSE,"output";#N/A,#N/A,FALSE,"contrib";#N/A,#N/A,FALSE,"profile";#N/A,#N/A,FALSE,"comps"}</definedName>
    <definedName name="asdfasdfsad_1" localSheetId="4" hidden="1">{#N/A,#N/A,FALSE,"output";#N/A,#N/A,FALSE,"contrib";#N/A,#N/A,FALSE,"profile";#N/A,#N/A,FALSE,"comps"}</definedName>
    <definedName name="asdfasdfsad_1" localSheetId="11" hidden="1">{#N/A,#N/A,FALSE,"output";#N/A,#N/A,FALSE,"contrib";#N/A,#N/A,FALSE,"profile";#N/A,#N/A,FALSE,"comps"}</definedName>
    <definedName name="asdfasdfsad_1" hidden="1">{#N/A,#N/A,FALSE,"output";#N/A,#N/A,FALSE,"contrib";#N/A,#N/A,FALSE,"profile";#N/A,#N/A,FALSE,"comps"}</definedName>
    <definedName name="asdfasf" hidden="1">38939.6653819444</definedName>
    <definedName name="asdfawef"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_1"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_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localSheetId="4" hidden="1">{#N/A,#N/A,TRUE,"Thomas Case";#N/A,#N/A,TRUE,"Corporate Overhead";#N/A,#N/A,TRUE,"Arizona";#N/A,#N/A,TRUE,"Cal";#N/A,#N/A,TRUE,"Illinois";#N/A,#N/A,TRUE,"Indiana";#N/A,#N/A,TRUE,"Ohio";#N/A,#N/A,TRUE,"Pennsylvania";#N/A,#N/A,TRUE,"Growth";#N/A,#N/A,TRUE,"Anthem";#N/A,#N/A,TRUE,"Pipeline"}</definedName>
    <definedName name="asdfawer" localSheetId="11" hidden="1">{#N/A,#N/A,TRUE,"Thomas Case";#N/A,#N/A,TRUE,"Corporate Overhead";#N/A,#N/A,TRUE,"Arizona";#N/A,#N/A,TRUE,"Cal";#N/A,#N/A,TRUE,"Illinois";#N/A,#N/A,TRUE,"Indiana";#N/A,#N/A,TRUE,"Ohio";#N/A,#N/A,TRUE,"Pennsylvania";#N/A,#N/A,TRUE,"Growth";#N/A,#N/A,TRUE,"Anthem";#N/A,#N/A,TRUE,"Pipeline"}</definedName>
    <definedName name="asdfawer" hidden="1">{#N/A,#N/A,TRUE,"Thomas Case";#N/A,#N/A,TRUE,"Corporate Overhead";#N/A,#N/A,TRUE,"Arizona";#N/A,#N/A,TRUE,"Cal";#N/A,#N/A,TRUE,"Illinois";#N/A,#N/A,TRUE,"Indiana";#N/A,#N/A,TRUE,"Ohio";#N/A,#N/A,TRUE,"Pennsylvania";#N/A,#N/A,TRUE,"Growth";#N/A,#N/A,TRUE,"Anthem";#N/A,#N/A,TRUE,"Pipeline"}</definedName>
    <definedName name="asdfawer_1" localSheetId="4" hidden="1">{#N/A,#N/A,TRUE,"Thomas Case";#N/A,#N/A,TRUE,"Corporate Overhead";#N/A,#N/A,TRUE,"Arizona";#N/A,#N/A,TRUE,"Cal";#N/A,#N/A,TRUE,"Illinois";#N/A,#N/A,TRUE,"Indiana";#N/A,#N/A,TRUE,"Ohio";#N/A,#N/A,TRUE,"Pennsylvania";#N/A,#N/A,TRUE,"Growth";#N/A,#N/A,TRUE,"Anthem";#N/A,#N/A,TRUE,"Pipeline"}</definedName>
    <definedName name="asdfawer_1" localSheetId="11" hidden="1">{#N/A,#N/A,TRUE,"Thomas Case";#N/A,#N/A,TRUE,"Corporate Overhead";#N/A,#N/A,TRUE,"Arizona";#N/A,#N/A,TRUE,"Cal";#N/A,#N/A,TRUE,"Illinois";#N/A,#N/A,TRUE,"Indiana";#N/A,#N/A,TRUE,"Ohio";#N/A,#N/A,TRUE,"Pennsylvania";#N/A,#N/A,TRUE,"Growth";#N/A,#N/A,TRUE,"Anthem";#N/A,#N/A,TRUE,"Pipeline"}</definedName>
    <definedName name="asdfawer_1" hidden="1">{#N/A,#N/A,TRUE,"Thomas Case";#N/A,#N/A,TRUE,"Corporate Overhead";#N/A,#N/A,TRUE,"Arizona";#N/A,#N/A,TRUE,"Cal";#N/A,#N/A,TRUE,"Illinois";#N/A,#N/A,TRUE,"Indiana";#N/A,#N/A,TRUE,"Ohio";#N/A,#N/A,TRUE,"Pennsylvania";#N/A,#N/A,TRUE,"Growth";#N/A,#N/A,TRUE,"Anthem";#N/A,#N/A,TRUE,"Pipeline"}</definedName>
    <definedName name="asdfdd" localSheetId="11" hidden="1">{"mgmt forecast",#N/A,FALSE,"Mgmt Forecast";"dcf table",#N/A,FALSE,"Mgmt Forecast";"sensitivity",#N/A,FALSE,"Mgmt Forecast";"table inputs",#N/A,FALSE,"Mgmt Forecast";"calculations",#N/A,FALSE,"Mgmt Forecast"}</definedName>
    <definedName name="asdfdd" hidden="1">{"mgmt forecast",#N/A,FALSE,"Mgmt Forecast";"dcf table",#N/A,FALSE,"Mgmt Forecast";"sensitivity",#N/A,FALSE,"Mgmt Forecast";"table inputs",#N/A,FALSE,"Mgmt Forecast";"calculations",#N/A,FALSE,"Mgmt Forecast"}</definedName>
    <definedName name="asdfdfdjf"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2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2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2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2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3"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3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3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3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3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4"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4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4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4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4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5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5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5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5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e" localSheetId="11" hidden="1">{"FCB_ALL",#N/A,FALSE,"FCB"}</definedName>
    <definedName name="asdfe" hidden="1">{"FCB_ALL",#N/A,FALSE,"FCB"}</definedName>
    <definedName name="asdff" localSheetId="11" hidden="1">{"GTI monthly IS",#N/A,FALSE,"gti";#N/A,#N/A,FALSE,"gti"}</definedName>
    <definedName name="asdff" hidden="1">{"GTI monthly IS",#N/A,FALSE,"gti";#N/A,#N/A,FALSE,"gti"}</definedName>
    <definedName name="asdfg" localSheetId="4" hidden="1">{#N/A,#N/A,FALSE,"Pharm";#N/A,#N/A,FALSE,"WWCM"}</definedName>
    <definedName name="asdfg" localSheetId="11" hidden="1">{#N/A,#N/A,FALSE,"Pharm";#N/A,#N/A,FALSE,"WWCM"}</definedName>
    <definedName name="asdfg" hidden="1">{#N/A,#N/A,FALSE,"Pharm";#N/A,#N/A,FALSE,"WWCM"}</definedName>
    <definedName name="asdfg_1" localSheetId="4" hidden="1">{#N/A,#N/A,FALSE,"Pharm";#N/A,#N/A,FALSE,"WWCM"}</definedName>
    <definedName name="asdfg_1" localSheetId="11" hidden="1">{#N/A,#N/A,FALSE,"Pharm";#N/A,#N/A,FALSE,"WWCM"}</definedName>
    <definedName name="asdfg_1" hidden="1">{#N/A,#N/A,FALSE,"Pharm";#N/A,#N/A,FALSE,"WWCM"}</definedName>
    <definedName name="asdfgadfgadfg">#REF!</definedName>
    <definedName name="asdfiuyasdif" localSheetId="19">{0;0;0;0;1;#N/A;0.25;0.25;1;1;2;FALSE;FALSE;FALSE;FALSE;FALSE;#N/A;1;#N/A;1;1;"";"&amp;L&amp;""Arial,Italic""&amp;8&amp;F Page &amp;P of &amp;N &amp;D &amp;T "}</definedName>
    <definedName name="asdfiuyasdif" localSheetId="4">{0;0;0;0;1;#N/A;0.25;0.25;1;1;2;FALSE;FALSE;FALSE;FALSE;FALSE;#N/A;1;#N/A;1;1;"";"&amp;L&amp;""Arial,Italic""&amp;8&amp;F Page &amp;P of &amp;N &amp;D &amp;T "}</definedName>
    <definedName name="asdfiuyasdif" localSheetId="15">{0;0;0;0;1;#N/A;0.25;0.25;1;1;2;FALSE;FALSE;FALSE;FALSE;FALSE;#N/A;1;#N/A;1;1;"";"&amp;L&amp;""Arial,Italic""&amp;8&amp;F Page &amp;P of &amp;N &amp;D &amp;T "}</definedName>
    <definedName name="asdfiuyasdif" localSheetId="11">{0;0;0;0;1;#N/A;0.25;0.25;1;1;2;FALSE;FALSE;FALSE;FALSE;FALSE;#N/A;1;#N/A;1;1;"";"&amp;L&amp;""Arial,Italic""&amp;8&amp;F Page &amp;P of &amp;N &amp;D &amp;T "}</definedName>
    <definedName name="asdfiuyasdif">{0;0;0;0;1;#N/A;0.25;0.25;1;1;2;FALSE;FALSE;FALSE;FALSE;FALSE;#N/A;1;#N/A;1;1;"";"&amp;L&amp;""Arial,Italic""&amp;8&amp;F Page &amp;P of &amp;N &amp;D &amp;T "}</definedName>
    <definedName name="asdfiuyasdifuay" localSheetId="19">{0;0;0;0;1;#N/A;0.25;0.25;0.8;0.25;2;FALSE;FALSE;FALSE;FALSE;FALSE;#N/A;1;#N/A;1;1;"";""}</definedName>
    <definedName name="asdfiuyasdifuay" localSheetId="4">{0;0;0;0;1;#N/A;0.25;0.25;0.8;0.25;2;FALSE;FALSE;FALSE;FALSE;FALSE;#N/A;1;#N/A;1;1;"";""}</definedName>
    <definedName name="asdfiuyasdifuay" localSheetId="15">{0;0;0;0;1;#N/A;0.25;0.25;0.8;0.25;2;FALSE;FALSE;FALSE;FALSE;FALSE;#N/A;1;#N/A;1;1;"";""}</definedName>
    <definedName name="asdfiuyasdifuay" localSheetId="11">{0;0;0;0;1;#N/A;0.25;0.25;0.8;0.25;2;FALSE;FALSE;FALSE;FALSE;FALSE;#N/A;1;#N/A;1;1;"";""}</definedName>
    <definedName name="asdfiuyasdifuay">{0;0;0;0;1;#N/A;0.25;0.25;0.8;0.25;2;FALSE;FALSE;FALSE;FALSE;FALSE;#N/A;1;#N/A;1;1;"";""}</definedName>
    <definedName name="asdfjh" localSheetId="15" hidden="1">{"Page1",#N/A,FALSE,"Anim_Source&amp;Uses";"Page2",#N/A,FALSE,"Anim_Source&amp;Uses";"Page3",#N/A,FALSE,"Anim_Source&amp;Uses"}</definedName>
    <definedName name="asdfjh" localSheetId="11" hidden="1">{"Page1",#N/A,FALSE,"Anim_Source&amp;Uses";"Page2",#N/A,FALSE,"Anim_Source&amp;Uses";"Page3",#N/A,FALSE,"Anim_Source&amp;Uses"}</definedName>
    <definedName name="asdfjh" hidden="1">{"Page1",#N/A,FALSE,"Anim_Source&amp;Uses";"Page2",#N/A,FALSE,"Anim_Source&amp;Uses";"Page3",#N/A,FALSE,"Anim_Source&amp;Uses"}</definedName>
    <definedName name="asdfjhakds" localSheetId="19">{0;0;0;0;1;#N/A;0.75;0.75;0.25;0.25;2;FALSE;FALSE;FALSE;FALSE;FALSE;#N/A;1;#N/A;1;1;"";"&amp;L&amp;""Arial,Italic""&amp;8&amp;F Page &amp;P of &amp;N &amp;D &amp;T "}</definedName>
    <definedName name="asdfjhakds" localSheetId="4">{0;0;0;0;1;#N/A;0.75;0.75;0.25;0.25;2;FALSE;FALSE;FALSE;FALSE;FALSE;#N/A;1;#N/A;1;1;"";"&amp;L&amp;""Arial,Italic""&amp;8&amp;F Page &amp;P of &amp;N &amp;D &amp;T "}</definedName>
    <definedName name="asdfjhakds" localSheetId="15">{0;0;0;0;1;#N/A;0.75;0.75;0.25;0.25;2;FALSE;FALSE;FALSE;FALSE;FALSE;#N/A;1;#N/A;1;1;"";"&amp;L&amp;""Arial,Italic""&amp;8&amp;F Page &amp;P of &amp;N &amp;D &amp;T "}</definedName>
    <definedName name="asdfjhakds" localSheetId="11">{0;0;0;0;1;#N/A;0.75;0.75;0.25;0.25;2;FALSE;FALSE;FALSE;FALSE;FALSE;#N/A;1;#N/A;1;1;"";"&amp;L&amp;""Arial,Italic""&amp;8&amp;F Page &amp;P of &amp;N &amp;D &amp;T "}</definedName>
    <definedName name="asdfjhakds">{0;0;0;0;1;#N/A;0.75;0.75;0.25;0.25;2;FALSE;FALSE;FALSE;FALSE;FALSE;#N/A;1;#N/A;1;1;"";"&amp;L&amp;""Arial,Italic""&amp;8&amp;F Page &amp;P of &amp;N &amp;D &amp;T "}</definedName>
    <definedName name="asdfjkahsdkfj" localSheetId="19">{0;0;0;0;1;#N/A;0.75;0.75;0.25;0.25;2;FALSE;FALSE;FALSE;FALSE;FALSE;#N/A;1;#N/A;1;1;"";"&amp;L&amp;""Arial,Italic""&amp;8&amp;F Page &amp;P of &amp;N &amp;D &amp;T "}</definedName>
    <definedName name="asdfjkahsdkfj" localSheetId="4">{0;0;0;0;1;#N/A;0.75;0.75;0.25;0.25;2;FALSE;FALSE;FALSE;FALSE;FALSE;#N/A;1;#N/A;1;1;"";"&amp;L&amp;""Arial,Italic""&amp;8&amp;F Page &amp;P of &amp;N &amp;D &amp;T "}</definedName>
    <definedName name="asdfjkahsdkfj" localSheetId="15">{0;0;0;0;1;#N/A;0.75;0.75;0.25;0.25;2;FALSE;FALSE;FALSE;FALSE;FALSE;#N/A;1;#N/A;1;1;"";"&amp;L&amp;""Arial,Italic""&amp;8&amp;F Page &amp;P of &amp;N &amp;D &amp;T "}</definedName>
    <definedName name="asdfjkahsdkfj" localSheetId="11">{0;0;0;0;1;#N/A;0.75;0.75;0.25;0.25;2;FALSE;FALSE;FALSE;FALSE;FALSE;#N/A;1;#N/A;1;1;"";"&amp;L&amp;""Arial,Italic""&amp;8&amp;F Page &amp;P of &amp;N &amp;D &amp;T "}</definedName>
    <definedName name="asdfjkahsdkfj">{0;0;0;0;1;#N/A;0.75;0.75;0.25;0.25;2;FALSE;FALSE;FALSE;FALSE;FALSE;#N/A;1;#N/A;1;1;"";"&amp;L&amp;""Arial,Italic""&amp;8&amp;F Page &amp;P of &amp;N &amp;D &amp;T "}</definedName>
    <definedName name="asdfjkasdhfkasdj" localSheetId="19">{0;0;0;0;1;#N/A;0.25;0.25;0.25;0.25;2;FALSE;FALSE;FALSE;FALSE;FALSE;#N/A;1;#N/A;1;1;"";"&amp;L&amp;""Arial,Italic""&amp;8&amp;F Page &amp;P of &amp;N &amp;D &amp;T "}</definedName>
    <definedName name="asdfjkasdhfkasdj" localSheetId="4">{0;0;0;0;1;#N/A;0.25;0.25;0.25;0.25;2;FALSE;FALSE;FALSE;FALSE;FALSE;#N/A;1;#N/A;1;1;"";"&amp;L&amp;""Arial,Italic""&amp;8&amp;F Page &amp;P of &amp;N &amp;D &amp;T "}</definedName>
    <definedName name="asdfjkasdhfkasdj" localSheetId="15">{0;0;0;0;1;#N/A;0.25;0.25;0.25;0.25;2;FALSE;FALSE;FALSE;FALSE;FALSE;#N/A;1;#N/A;1;1;"";"&amp;L&amp;""Arial,Italic""&amp;8&amp;F Page &amp;P of &amp;N &amp;D &amp;T "}</definedName>
    <definedName name="asdfjkasdhfkasdj" localSheetId="11">{0;0;0;0;1;#N/A;0.25;0.25;0.25;0.25;2;FALSE;FALSE;FALSE;FALSE;FALSE;#N/A;1;#N/A;1;1;"";"&amp;L&amp;""Arial,Italic""&amp;8&amp;F Page &amp;P of &amp;N &amp;D &amp;T "}</definedName>
    <definedName name="asdfjkasdhfkasdj">{0;0;0;0;1;#N/A;0.25;0.25;0.25;0.25;2;FALSE;FALSE;FALSE;FALSE;FALSE;#N/A;1;#N/A;1;1;"";"&amp;L&amp;""Arial,Italic""&amp;8&amp;F Page &amp;P of &amp;N &amp;D &amp;T "}</definedName>
    <definedName name="asdfjkasdhfkasjdhf" localSheetId="19">{0;0;0;0;1;#N/A;0.25;0.25;0.8;0.25;2;FALSE;FALSE;FALSE;FALSE;FALSE;#N/A;1;#N/A;1;1;"";"&amp;L&amp;""Arial,Italic""&amp;8&amp;F Page &amp;P of &amp;N &amp;D &amp;T "}</definedName>
    <definedName name="asdfjkasdhfkasjdhf" localSheetId="4">{0;0;0;0;1;#N/A;0.25;0.25;0.8;0.25;2;FALSE;FALSE;FALSE;FALSE;FALSE;#N/A;1;#N/A;1;1;"";"&amp;L&amp;""Arial,Italic""&amp;8&amp;F Page &amp;P of &amp;N &amp;D &amp;T "}</definedName>
    <definedName name="asdfjkasdhfkasjdhf" localSheetId="15">{0;0;0;0;1;#N/A;0.25;0.25;0.8;0.25;2;FALSE;FALSE;FALSE;FALSE;FALSE;#N/A;1;#N/A;1;1;"";"&amp;L&amp;""Arial,Italic""&amp;8&amp;F Page &amp;P of &amp;N &amp;D &amp;T "}</definedName>
    <definedName name="asdfjkasdhfkasjdhf" localSheetId="11">{0;0;0;0;1;#N/A;0.25;0.25;0.8;0.25;2;FALSE;FALSE;FALSE;FALSE;FALSE;#N/A;1;#N/A;1;1;"";"&amp;L&amp;""Arial,Italic""&amp;8&amp;F Page &amp;P of &amp;N &amp;D &amp;T "}</definedName>
    <definedName name="asdfjkasdhfkasjdhf">{0;0;0;0;1;#N/A;0.25;0.25;0.8;0.25;2;FALSE;FALSE;FALSE;FALSE;FALSE;#N/A;1;#N/A;1;1;"";"&amp;L&amp;""Arial,Italic""&amp;8&amp;F Page &amp;P of &amp;N &amp;D &amp;T "}</definedName>
    <definedName name="asdfjkl" localSheetId="19" hidden="1">{"bs",#N/A,FALSE,"SCF"}</definedName>
    <definedName name="asdfjkl" localSheetId="4" hidden="1">{"bs",#N/A,FALSE,"SCF"}</definedName>
    <definedName name="asdfjkl" localSheetId="15" hidden="1">{"bs",#N/A,FALSE,"SCF"}</definedName>
    <definedName name="asdfjkl" localSheetId="11" hidden="1">{"bs",#N/A,FALSE,"SCF"}</definedName>
    <definedName name="asdfjkl" hidden="1">{"bs",#N/A,FALSE,"SCF"}</definedName>
    <definedName name="asdfkjashdfkajsh" localSheetId="19">{0;0;0;0;1;#N/A;0.75;0.75;0.25;0.25;2;FALSE;FALSE;FALSE;FALSE;FALSE;#N/A;1;#N/A;1;1;"";"&amp;L&amp;""Arial,Italic""&amp;8&amp;F Page &amp;P of &amp;N &amp;D &amp;T "}</definedName>
    <definedName name="asdfkjashdfkajsh" localSheetId="4">{0;0;0;0;1;#N/A;0.75;0.75;0.25;0.25;2;FALSE;FALSE;FALSE;FALSE;FALSE;#N/A;1;#N/A;1;1;"";"&amp;L&amp;""Arial,Italic""&amp;8&amp;F Page &amp;P of &amp;N &amp;D &amp;T "}</definedName>
    <definedName name="asdfkjashdfkajsh" localSheetId="15">{0;0;0;0;1;#N/A;0.75;0.75;0.25;0.25;2;FALSE;FALSE;FALSE;FALSE;FALSE;#N/A;1;#N/A;1;1;"";"&amp;L&amp;""Arial,Italic""&amp;8&amp;F Page &amp;P of &amp;N &amp;D &amp;T "}</definedName>
    <definedName name="asdfkjashdfkajsh" localSheetId="11">{0;0;0;0;1;#N/A;0.75;0.75;0.25;0.25;2;FALSE;FALSE;FALSE;FALSE;FALSE;#N/A;1;#N/A;1;1;"";"&amp;L&amp;""Arial,Italic""&amp;8&amp;F Page &amp;P of &amp;N &amp;D &amp;T "}</definedName>
    <definedName name="asdfkjashdfkajsh">{0;0;0;0;1;#N/A;0.75;0.75;0.25;0.25;2;FALSE;FALSE;FALSE;FALSE;FALSE;#N/A;1;#N/A;1;1;"";"&amp;L&amp;""Arial,Italic""&amp;8&amp;F Page &amp;P of &amp;N &amp;D &amp;T "}</definedName>
    <definedName name="asdfkjhasdfjk" localSheetId="19">{0;0;0;0;1;#N/A;0.75;0.75;1;1;2;FALSE;FALSE;FALSE;FALSE;FALSE;#N/A;1;#N/A;1;1;"";"&amp;L&amp;""Arial,Italic""&amp;8&amp;F Page &amp;P of &amp;N &amp;D &amp;T "}</definedName>
    <definedName name="asdfkjhasdfjk" localSheetId="4">{0;0;0;0;1;#N/A;0.75;0.75;1;1;2;FALSE;FALSE;FALSE;FALSE;FALSE;#N/A;1;#N/A;1;1;"";"&amp;L&amp;""Arial,Italic""&amp;8&amp;F Page &amp;P of &amp;N &amp;D &amp;T "}</definedName>
    <definedName name="asdfkjhasdfjk" localSheetId="15">{0;0;0;0;1;#N/A;0.75;0.75;1;1;2;FALSE;FALSE;FALSE;FALSE;FALSE;#N/A;1;#N/A;1;1;"";"&amp;L&amp;""Arial,Italic""&amp;8&amp;F Page &amp;P of &amp;N &amp;D &amp;T "}</definedName>
    <definedName name="asdfkjhasdfjk" localSheetId="11">{0;0;0;0;1;#N/A;0.75;0.75;1;1;2;FALSE;FALSE;FALSE;FALSE;FALSE;#N/A;1;#N/A;1;1;"";"&amp;L&amp;""Arial,Italic""&amp;8&amp;F Page &amp;P of &amp;N &amp;D &amp;T "}</definedName>
    <definedName name="asdfkjhasdfjk">{0;0;0;0;1;#N/A;0.75;0.75;1;1;2;FALSE;FALSE;FALSE;FALSE;FALSE;#N/A;1;#N/A;1;1;"";"&amp;L&amp;""Arial,Italic""&amp;8&amp;F Page &amp;P of &amp;N &amp;D &amp;T "}</definedName>
    <definedName name="asdfkjhasdfk" localSheetId="19">{0;0;0;0;1;#N/A;0.75;0.75;0.25;0.25;2;FALSE;FALSE;FALSE;FALSE;FALSE;#N/A;1;#N/A;1;1;"";"&amp;L&amp;""Arial,Italic""&amp;8&amp;F Page &amp;P of &amp;N &amp;D &amp;T "}</definedName>
    <definedName name="asdfkjhasdfk" localSheetId="4">{0;0;0;0;1;#N/A;0.75;0.75;0.25;0.25;2;FALSE;FALSE;FALSE;FALSE;FALSE;#N/A;1;#N/A;1;1;"";"&amp;L&amp;""Arial,Italic""&amp;8&amp;F Page &amp;P of &amp;N &amp;D &amp;T "}</definedName>
    <definedName name="asdfkjhasdfk" localSheetId="15">{0;0;0;0;1;#N/A;0.75;0.75;0.25;0.25;2;FALSE;FALSE;FALSE;FALSE;FALSE;#N/A;1;#N/A;1;1;"";"&amp;L&amp;""Arial,Italic""&amp;8&amp;F Page &amp;P of &amp;N &amp;D &amp;T "}</definedName>
    <definedName name="asdfkjhasdfk" localSheetId="11">{0;0;0;0;1;#N/A;0.75;0.75;0.25;0.25;2;FALSE;FALSE;FALSE;FALSE;FALSE;#N/A;1;#N/A;1;1;"";"&amp;L&amp;""Arial,Italic""&amp;8&amp;F Page &amp;P of &amp;N &amp;D &amp;T "}</definedName>
    <definedName name="asdfkjhasdfk">{0;0;0;0;1;#N/A;0.75;0.75;0.25;0.25;2;FALSE;FALSE;FALSE;FALSE;FALSE;#N/A;1;#N/A;1;1;"";"&amp;L&amp;""Arial,Italic""&amp;8&amp;F Page &amp;P of &amp;N &amp;D &amp;T "}</definedName>
    <definedName name="asdfkjhdfaskj" localSheetId="19">{0;0;0;0;1;#N/A;0.75;0.75;1;1;2;FALSE;FALSE;FALSE;FALSE;FALSE;#N/A;1;#N/A;1;1;"";"&amp;L&amp;""Arial,Italic""&amp;8&amp;F Page &amp;P of &amp;N &amp;D &amp;T "}</definedName>
    <definedName name="asdfkjhdfaskj" localSheetId="4">{0;0;0;0;1;#N/A;0.75;0.75;1;1;2;FALSE;FALSE;FALSE;FALSE;FALSE;#N/A;1;#N/A;1;1;"";"&amp;L&amp;""Arial,Italic""&amp;8&amp;F Page &amp;P of &amp;N &amp;D &amp;T "}</definedName>
    <definedName name="asdfkjhdfaskj" localSheetId="15">{0;0;0;0;1;#N/A;0.75;0.75;1;1;2;FALSE;FALSE;FALSE;FALSE;FALSE;#N/A;1;#N/A;1;1;"";"&amp;L&amp;""Arial,Italic""&amp;8&amp;F Page &amp;P of &amp;N &amp;D &amp;T "}</definedName>
    <definedName name="asdfkjhdfaskj" localSheetId="11">{0;0;0;0;1;#N/A;0.75;0.75;1;1;2;FALSE;FALSE;FALSE;FALSE;FALSE;#N/A;1;#N/A;1;1;"";"&amp;L&amp;""Arial,Italic""&amp;8&amp;F Page &amp;P of &amp;N &amp;D &amp;T "}</definedName>
    <definedName name="asdfkjhdfaskj">{0;0;0;0;1;#N/A;0.75;0.75;1;1;2;FALSE;FALSE;FALSE;FALSE;FALSE;#N/A;1;#N/A;1;1;"";"&amp;L&amp;""Arial,Italic""&amp;8&amp;F Page &amp;P of &amp;N &amp;D &amp;T "}</definedName>
    <definedName name="asdfkjhdfsj" localSheetId="19">{0;0;0;0;1;#N/A;0.75;0.75;1;1;2;FALSE;FALSE;FALSE;FALSE;FALSE;#N/A;1;#N/A;1;1;"";"&amp;L&amp;""Arial,Italic""&amp;8&amp;F Page &amp;P of &amp;N &amp;D &amp;T "}</definedName>
    <definedName name="asdfkjhdfsj" localSheetId="4">{0;0;0;0;1;#N/A;0.75;0.75;1;1;2;FALSE;FALSE;FALSE;FALSE;FALSE;#N/A;1;#N/A;1;1;"";"&amp;L&amp;""Arial,Italic""&amp;8&amp;F Page &amp;P of &amp;N &amp;D &amp;T "}</definedName>
    <definedName name="asdfkjhdfsj" localSheetId="15">{0;0;0;0;1;#N/A;0.75;0.75;1;1;2;FALSE;FALSE;FALSE;FALSE;FALSE;#N/A;1;#N/A;1;1;"";"&amp;L&amp;""Arial,Italic""&amp;8&amp;F Page &amp;P of &amp;N &amp;D &amp;T "}</definedName>
    <definedName name="asdfkjhdfsj" localSheetId="11">{0;0;0;0;1;#N/A;0.75;0.75;1;1;2;FALSE;FALSE;FALSE;FALSE;FALSE;#N/A;1;#N/A;1;1;"";"&amp;L&amp;""Arial,Italic""&amp;8&amp;F Page &amp;P of &amp;N &amp;D &amp;T "}</definedName>
    <definedName name="asdfkjhdfsj">{0;0;0;0;1;#N/A;0.75;0.75;1;1;2;FALSE;FALSE;FALSE;FALSE;FALSE;#N/A;1;#N/A;1;1;"";"&amp;L&amp;""Arial,Italic""&amp;8&amp;F Page &amp;P of &amp;N &amp;D &amp;T "}</definedName>
    <definedName name="asdfn" localSheetId="11" hidden="1">{"FCB_ALL",#N/A,FALSE,"FCB";"GREY_ALL",#N/A,FALSE,"GREY"}</definedName>
    <definedName name="asdfn" hidden="1">{"FCB_ALL",#N/A,FALSE,"FCB";"GREY_ALL",#N/A,FALSE,"GREY"}</definedName>
    <definedName name="asdfnm" localSheetId="4" hidden="1">{"'I-1 and I-2'!$A$1:$G$190"}</definedName>
    <definedName name="asdfnm" localSheetId="11" hidden="1">{"'I-1 and I-2'!$A$1:$G$190"}</definedName>
    <definedName name="asdfnm" hidden="1">{"'I-1 and I-2'!$A$1:$G$190"}</definedName>
    <definedName name="asdfrew" hidden="1">#REF!</definedName>
    <definedName name="asdfs" localSheetId="11" hidden="1">{#N/A,#N/A,FALSE,"3mos";#N/A,#N/A,FALSE,"dedicated"}</definedName>
    <definedName name="asdfs" hidden="1">{#N/A,#N/A,FALSE,"3mos";#N/A,#N/A,FALSE,"dedicated"}</definedName>
    <definedName name="asdfsdf" localSheetId="11" hidden="1">{"Annual",#N/A,FALSE,"Sales &amp; Market";"Quarterly",#N/A,FALSE,"Sales &amp; Market"}</definedName>
    <definedName name="asdfsdf" hidden="1">{"Annual",#N/A,FALSE,"Sales &amp; Market";"Quarterly",#N/A,FALSE,"Sales &amp; Market"}</definedName>
    <definedName name="asdfsdf1" localSheetId="11" hidden="1">{"Annual",#N/A,FALSE,"Sales &amp; Market";"Quarterly",#N/A,FALSE,"Sales &amp; Market"}</definedName>
    <definedName name="asdfsdf1" hidden="1">{"Annual",#N/A,FALSE,"Sales &amp; Market";"Quarterly",#N/A,FALSE,"Sales &amp; Market"}</definedName>
    <definedName name="asdfsdfsdf" localSheetId="19">{0;0;0;0;1;#N/A;0.25;0.25;0.8;0.25;2;FALSE;FALSE;FALSE;FALSE;FALSE;#N/A;1;#N/A;1;1;"";""}</definedName>
    <definedName name="asdfsdfsdf" localSheetId="4">{0;0;0;0;1;#N/A;0.25;0.25;0.8;0.25;2;FALSE;FALSE;FALSE;FALSE;FALSE;#N/A;1;#N/A;1;1;"";""}</definedName>
    <definedName name="asdfsdfsdf" localSheetId="15">{0;0;0;0;1;#N/A;0.25;0.25;0.8;0.25;2;FALSE;FALSE;FALSE;FALSE;FALSE;#N/A;1;#N/A;1;1;"";""}</definedName>
    <definedName name="asdfsdfsdf" localSheetId="11">{0;0;0;0;1;#N/A;0.25;0.25;0.8;0.25;2;FALSE;FALSE;FALSE;FALSE;FALSE;#N/A;1;#N/A;1;1;"";""}</definedName>
    <definedName name="asdfsdfsdf">{0;0;0;0;1;#N/A;0.25;0.25;0.8;0.25;2;FALSE;FALSE;FALSE;FALSE;FALSE;#N/A;1;#N/A;1;1;"";""}</definedName>
    <definedName name="asdfsdjkhfkasdh" localSheetId="19">{0;0;0;0;1;#N/A;0.25;0.25;0.25;0.25;2;FALSE;FALSE;FALSE;FALSE;FALSE;#N/A;1;#N/A;1;1;"";"&amp;L&amp;""Arial,Italic""&amp;8&amp;F Page &amp;P of &amp;N &amp;D &amp;T "}</definedName>
    <definedName name="asdfsdjkhfkasdh" localSheetId="4">{0;0;0;0;1;#N/A;0.25;0.25;0.25;0.25;2;FALSE;FALSE;FALSE;FALSE;FALSE;#N/A;1;#N/A;1;1;"";"&amp;L&amp;""Arial,Italic""&amp;8&amp;F Page &amp;P of &amp;N &amp;D &amp;T "}</definedName>
    <definedName name="asdfsdjkhfkasdh" localSheetId="15">{0;0;0;0;1;#N/A;0.25;0.25;0.25;0.25;2;FALSE;FALSE;FALSE;FALSE;FALSE;#N/A;1;#N/A;1;1;"";"&amp;L&amp;""Arial,Italic""&amp;8&amp;F Page &amp;P of &amp;N &amp;D &amp;T "}</definedName>
    <definedName name="asdfsdjkhfkasdh" localSheetId="11">{0;0;0;0;1;#N/A;0.25;0.25;0.25;0.25;2;FALSE;FALSE;FALSE;FALSE;FALSE;#N/A;1;#N/A;1;1;"";"&amp;L&amp;""Arial,Italic""&amp;8&amp;F Page &amp;P of &amp;N &amp;D &amp;T "}</definedName>
    <definedName name="asdfsdjkhfkasdh">{0;0;0;0;1;#N/A;0.25;0.25;0.25;0.25;2;FALSE;FALSE;FALSE;FALSE;FALSE;#N/A;1;#N/A;1;1;"";"&amp;L&amp;""Arial,Italic""&amp;8&amp;F Page &amp;P of &amp;N &amp;D &amp;T "}</definedName>
    <definedName name="asdfsduiyasdfi" localSheetId="19">{0;0;0;0;1;#N/A;0.25;0.25;1;1;2;FALSE;FALSE;FALSE;FALSE;FALSE;#N/A;1;#N/A;1;1;"";"&amp;L&amp;""Arial,Italic""&amp;8&amp;F Page &amp;P of &amp;N &amp;D &amp;T "}</definedName>
    <definedName name="asdfsduiyasdfi" localSheetId="4">{0;0;0;0;1;#N/A;0.25;0.25;1;1;2;FALSE;FALSE;FALSE;FALSE;FALSE;#N/A;1;#N/A;1;1;"";"&amp;L&amp;""Arial,Italic""&amp;8&amp;F Page &amp;P of &amp;N &amp;D &amp;T "}</definedName>
    <definedName name="asdfsduiyasdfi" localSheetId="15">{0;0;0;0;1;#N/A;0.25;0.25;1;1;2;FALSE;FALSE;FALSE;FALSE;FALSE;#N/A;1;#N/A;1;1;"";"&amp;L&amp;""Arial,Italic""&amp;8&amp;F Page &amp;P of &amp;N &amp;D &amp;T "}</definedName>
    <definedName name="asdfsduiyasdfi" localSheetId="11">{0;0;0;0;1;#N/A;0.25;0.25;1;1;2;FALSE;FALSE;FALSE;FALSE;FALSE;#N/A;1;#N/A;1;1;"";"&amp;L&amp;""Arial,Italic""&amp;8&amp;F Page &amp;P of &amp;N &amp;D &amp;T "}</definedName>
    <definedName name="asdfsduiyasdfi">{0;0;0;0;1;#N/A;0.25;0.25;1;1;2;FALSE;FALSE;FALSE;FALSE;FALSE;#N/A;1;#N/A;1;1;"";"&amp;L&amp;""Arial,Italic""&amp;8&amp;F Page &amp;P of &amp;N &amp;D &amp;T "}</definedName>
    <definedName name="asdfssss" localSheetId="19">{0;0;0;0;1;#N/A;0.75;0.75;1;1;2;FALSE;FALSE;FALSE;FALSE;FALSE;#N/A;1;#N/A;1;1;"";"&amp;L&amp;""Arial,Italic""&amp;8&amp;F Page &amp;P of &amp;N &amp;D &amp;T "}</definedName>
    <definedName name="asdfssss" localSheetId="4">{0;0;0;0;1;#N/A;0.75;0.75;1;1;2;FALSE;FALSE;FALSE;FALSE;FALSE;#N/A;1;#N/A;1;1;"";"&amp;L&amp;""Arial,Italic""&amp;8&amp;F Page &amp;P of &amp;N &amp;D &amp;T "}</definedName>
    <definedName name="asdfssss" localSheetId="15">{0;0;0;0;1;#N/A;0.75;0.75;1;1;2;FALSE;FALSE;FALSE;FALSE;FALSE;#N/A;1;#N/A;1;1;"";"&amp;L&amp;""Arial,Italic""&amp;8&amp;F Page &amp;P of &amp;N &amp;D &amp;T "}</definedName>
    <definedName name="asdfssss" localSheetId="11">{0;0;0;0;1;#N/A;0.75;0.75;1;1;2;FALSE;FALSE;FALSE;FALSE;FALSE;#N/A;1;#N/A;1;1;"";"&amp;L&amp;""Arial,Italic""&amp;8&amp;F Page &amp;P of &amp;N &amp;D &amp;T "}</definedName>
    <definedName name="asdfssss">{0;0;0;0;1;#N/A;0.75;0.75;1;1;2;FALSE;FALSE;FALSE;FALSE;FALSE;#N/A;1;#N/A;1;1;"";"&amp;L&amp;""Arial,Italic""&amp;8&amp;F Page &amp;P of &amp;N &amp;D &amp;T "}</definedName>
    <definedName name="asdfuiysdfiau" localSheetId="19">{0;0;0;0;1;#N/A;0.25;0.25;0.8;0.25;2;FALSE;FALSE;FALSE;FALSE;FALSE;#N/A;1;#N/A;1;1;"";"&amp;L&amp;""Arial,Italic""&amp;8&amp;F Page &amp;P of &amp;N &amp;D &amp;T "}</definedName>
    <definedName name="asdfuiysdfiau" localSheetId="4">{0;0;0;0;1;#N/A;0.25;0.25;0.8;0.25;2;FALSE;FALSE;FALSE;FALSE;FALSE;#N/A;1;#N/A;1;1;"";"&amp;L&amp;""Arial,Italic""&amp;8&amp;F Page &amp;P of &amp;N &amp;D &amp;T "}</definedName>
    <definedName name="asdfuiysdfiau" localSheetId="15">{0;0;0;0;1;#N/A;0.25;0.25;0.8;0.25;2;FALSE;FALSE;FALSE;FALSE;FALSE;#N/A;1;#N/A;1;1;"";"&amp;L&amp;""Arial,Italic""&amp;8&amp;F Page &amp;P of &amp;N &amp;D &amp;T "}</definedName>
    <definedName name="asdfuiysdfiau" localSheetId="11">{0;0;0;0;1;#N/A;0.25;0.25;0.8;0.25;2;FALSE;FALSE;FALSE;FALSE;FALSE;#N/A;1;#N/A;1;1;"";"&amp;L&amp;""Arial,Italic""&amp;8&amp;F Page &amp;P of &amp;N &amp;D &amp;T "}</definedName>
    <definedName name="asdfuiysdfiau">{0;0;0;0;1;#N/A;0.25;0.25;0.8;0.25;2;FALSE;FALSE;FALSE;FALSE;FALSE;#N/A;1;#N/A;1;1;"";"&amp;L&amp;""Arial,Italic""&amp;8&amp;F Page &amp;P of &amp;N &amp;D &amp;T "}</definedName>
    <definedName name="asdfuiysydf" localSheetId="19">{0;0;0;0;1;#N/A;0.25;0.25;0.8;0.25;2;FALSE;FALSE;FALSE;FALSE;FALSE;#N/A;1;#N/A;1;1;"";""}</definedName>
    <definedName name="asdfuiysydf" localSheetId="4">{0;0;0;0;1;#N/A;0.25;0.25;0.8;0.25;2;FALSE;FALSE;FALSE;FALSE;FALSE;#N/A;1;#N/A;1;1;"";""}</definedName>
    <definedName name="asdfuiysydf" localSheetId="15">{0;0;0;0;1;#N/A;0.25;0.25;0.8;0.25;2;FALSE;FALSE;FALSE;FALSE;FALSE;#N/A;1;#N/A;1;1;"";""}</definedName>
    <definedName name="asdfuiysydf" localSheetId="11">{0;0;0;0;1;#N/A;0.25;0.25;0.8;0.25;2;FALSE;FALSE;FALSE;FALSE;FALSE;#N/A;1;#N/A;1;1;"";""}</definedName>
    <definedName name="asdfuiysydf">{0;0;0;0;1;#N/A;0.25;0.25;0.8;0.25;2;FALSE;FALSE;FALSE;FALSE;FALSE;#N/A;1;#N/A;1;1;"";""}</definedName>
    <definedName name="asdg" localSheetId="11" hidden="1">{#N/A,#N/A,TRUE,"CIN-11";#N/A,#N/A,TRUE,"CIN-13";#N/A,#N/A,TRUE,"CIN-14";#N/A,#N/A,TRUE,"CIN-16";#N/A,#N/A,TRUE,"CIN-17";#N/A,#N/A,TRUE,"CIN-18";#N/A,#N/A,TRUE,"CIN Earnings To Fixed Charges";#N/A,#N/A,TRUE,"CIN Financial Ratios";#N/A,#N/A,TRUE,"CIN-IS";#N/A,#N/A,TRUE,"CIN-BS";#N/A,#N/A,TRUE,"CIN-CS";#N/A,#N/A,TRUE,"Invest In Unconsol Subs"}</definedName>
    <definedName name="asdg" hidden="1">{#N/A,#N/A,TRUE,"CIN-11";#N/A,#N/A,TRUE,"CIN-13";#N/A,#N/A,TRUE,"CIN-14";#N/A,#N/A,TRUE,"CIN-16";#N/A,#N/A,TRUE,"CIN-17";#N/A,#N/A,TRUE,"CIN-18";#N/A,#N/A,TRUE,"CIN Earnings To Fixed Charges";#N/A,#N/A,TRUE,"CIN Financial Ratios";#N/A,#N/A,TRUE,"CIN-IS";#N/A,#N/A,TRUE,"CIN-BS";#N/A,#N/A,TRUE,"CIN-CS";#N/A,#N/A,TRUE,"Invest In Unconsol Subs"}</definedName>
    <definedName name="asdgaew" localSheetId="11" hidden="1">{"FCB_ALL",#N/A,FALSE,"FCB"}</definedName>
    <definedName name="asdgaew" hidden="1">{"FCB_ALL",#N/A,FALSE,"FCB"}</definedName>
    <definedName name="asdgahdfhth" localSheetId="4" hidden="1">{#N/A,#N/A,FALSE,"REPORT"}</definedName>
    <definedName name="asdgahdfhth" localSheetId="11" hidden="1">{#N/A,#N/A,FALSE,"REPORT"}</definedName>
    <definedName name="asdgahdfhth" hidden="1">{#N/A,#N/A,FALSE,"REPORT"}</definedName>
    <definedName name="asdgahdfhth_1" localSheetId="4" hidden="1">{#N/A,#N/A,FALSE,"REPORT"}</definedName>
    <definedName name="asdgahdfhth_1" localSheetId="11" hidden="1">{#N/A,#N/A,FALSE,"REPORT"}</definedName>
    <definedName name="asdgahdfhth_1" hidden="1">{#N/A,#N/A,FALSE,"REPORT"}</definedName>
    <definedName name="asdgasdgasdgasdg" localSheetId="11" hidden="1">{#N/A,#N/A,TRUE,"CIN-11";#N/A,#N/A,TRUE,"CIN-13";#N/A,#N/A,TRUE,"CIN-14";#N/A,#N/A,TRUE,"CIN-16";#N/A,#N/A,TRUE,"CIN-17";#N/A,#N/A,TRUE,"CIN-18";#N/A,#N/A,TRUE,"CIN Earnings To Fixed Charges";#N/A,#N/A,TRUE,"CIN Financial Ratios";#N/A,#N/A,TRUE,"CIN-IS";#N/A,#N/A,TRUE,"CIN-BS";#N/A,#N/A,TRUE,"CIN-CS";#N/A,#N/A,TRUE,"Invest In Unconsol Subs"}</definedName>
    <definedName name="asdgasdgasdgasdg" hidden="1">{#N/A,#N/A,TRUE,"CIN-11";#N/A,#N/A,TRUE,"CIN-13";#N/A,#N/A,TRUE,"CIN-14";#N/A,#N/A,TRUE,"CIN-16";#N/A,#N/A,TRUE,"CIN-17";#N/A,#N/A,TRUE,"CIN-18";#N/A,#N/A,TRUE,"CIN Earnings To Fixed Charges";#N/A,#N/A,TRUE,"CIN Financial Ratios";#N/A,#N/A,TRUE,"CIN-IS";#N/A,#N/A,TRUE,"CIN-BS";#N/A,#N/A,TRUE,"CIN-CS";#N/A,#N/A,TRUE,"Invest In Unconsol Subs"}</definedName>
    <definedName name="asdgasdgegaseg" localSheetId="11" hidden="1">{"GasDistBud",#N/A,FALSE,"Budget";"ElecDist to ElecTransBud",#N/A,FALSE,"Budget";"SGuard to CompEnergyBud",#N/A,FALSE,"Budget";"NonRegBud",#N/A,FALSE,"Budget";"ENA to TotalBud",#N/A,FALSE,"Budget";"GenCoBud",#N/A,FALSE,"Budget"}</definedName>
    <definedName name="asdgasdgegaseg" hidden="1">{"GasDistBud",#N/A,FALSE,"Budget";"ElecDist to ElecTransBud",#N/A,FALSE,"Budget";"SGuard to CompEnergyBud",#N/A,FALSE,"Budget";"NonRegBud",#N/A,FALSE,"Budget";"ENA to TotalBud",#N/A,FALSE,"Budget";"GenCoBud",#N/A,FALSE,"Budget"}</definedName>
    <definedName name="asdgaserqwe" localSheetId="4" hidden="1">{"comps2",#N/A,FALSE,"AERO";"footnotes",#N/A,FALSE,"AERO"}</definedName>
    <definedName name="asdgaserqwe" localSheetId="11" hidden="1">{"comps2",#N/A,FALSE,"AERO";"footnotes",#N/A,FALSE,"AERO"}</definedName>
    <definedName name="asdgaserqwe" hidden="1">{"comps2",#N/A,FALSE,"AERO";"footnotes",#N/A,FALSE,"AERO"}</definedName>
    <definedName name="asdgaserqwe_1" localSheetId="4" hidden="1">{"comps2",#N/A,FALSE,"AERO";"footnotes",#N/A,FALSE,"AERO"}</definedName>
    <definedName name="asdgaserqwe_1" localSheetId="11" hidden="1">{"comps2",#N/A,FALSE,"AERO";"footnotes",#N/A,FALSE,"AERO"}</definedName>
    <definedName name="asdgaserqwe_1" hidden="1">{"comps2",#N/A,FALSE,"AERO";"footnotes",#N/A,FALSE,"AERO"}</definedName>
    <definedName name="asdgasrgasdf" localSheetId="15" hidden="1">{"histincome",#N/A,FALSE,"hyfins";"closing balance",#N/A,FALSE,"hyfins"}</definedName>
    <definedName name="asdgasrgasdf" localSheetId="11" hidden="1">{"histincome",#N/A,FALSE,"hyfins";"closing balance",#N/A,FALSE,"hyfins"}</definedName>
    <definedName name="asdgasrgasdf" hidden="1">{"histincome",#N/A,FALSE,"hyfins";"closing balance",#N/A,FALSE,"hyfins"}</definedName>
    <definedName name="asdgayery" localSheetId="4" hidden="1">{#N/A,#N/A,FALSE,"Pharm";#N/A,#N/A,FALSE,"WWCM"}</definedName>
    <definedName name="asdgayery" localSheetId="11" hidden="1">{#N/A,#N/A,FALSE,"Pharm";#N/A,#N/A,FALSE,"WWCM"}</definedName>
    <definedName name="asdgayery" hidden="1">{#N/A,#N/A,FALSE,"Pharm";#N/A,#N/A,FALSE,"WWCM"}</definedName>
    <definedName name="asdgayery_1" localSheetId="4" hidden="1">{#N/A,#N/A,FALSE,"Pharm";#N/A,#N/A,FALSE,"WWCM"}</definedName>
    <definedName name="asdgayery_1" localSheetId="11" hidden="1">{#N/A,#N/A,FALSE,"Pharm";#N/A,#N/A,FALSE,"WWCM"}</definedName>
    <definedName name="asdgayery_1" hidden="1">{#N/A,#N/A,FALSE,"Pharm";#N/A,#N/A,FALSE,"WWCM"}</definedName>
    <definedName name="asdgfdytyet" localSheetId="4" hidden="1">{#N/A,#N/A,FALSE,"REPORT"}</definedName>
    <definedName name="asdgfdytyet" localSheetId="11" hidden="1">{#N/A,#N/A,FALSE,"REPORT"}</definedName>
    <definedName name="asdgfdytyet" hidden="1">{#N/A,#N/A,FALSE,"REPORT"}</definedName>
    <definedName name="asdgfdytyet_1" localSheetId="4" hidden="1">{#N/A,#N/A,FALSE,"REPORT"}</definedName>
    <definedName name="asdgfdytyet_1" localSheetId="11" hidden="1">{#N/A,#N/A,FALSE,"REPORT"}</definedName>
    <definedName name="asdgfdytyet_1" hidden="1">{#N/A,#N/A,FALSE,"REPORT"}</definedName>
    <definedName name="asdgtryukuio" localSheetId="4" hidden="1">{#N/A,#N/A,FALSE,"REPORT"}</definedName>
    <definedName name="asdgtryukuio" localSheetId="11" hidden="1">{#N/A,#N/A,FALSE,"REPORT"}</definedName>
    <definedName name="asdgtryukuio" hidden="1">{#N/A,#N/A,FALSE,"REPORT"}</definedName>
    <definedName name="asdgtryukuio_1" localSheetId="4" hidden="1">{#N/A,#N/A,FALSE,"REPORT"}</definedName>
    <definedName name="asdgtryukuio_1" localSheetId="11" hidden="1">{#N/A,#N/A,FALSE,"REPORT"}</definedName>
    <definedName name="asdgtryukuio_1" hidden="1">{#N/A,#N/A,FALSE,"REPORT"}</definedName>
    <definedName name="ASDI">#REF!</definedName>
    <definedName name="asdifyuiasdu" localSheetId="19">{0;0;0;0;1;#N/A;0.25;0.25;1;1;2;FALSE;FALSE;FALSE;FALSE;FALSE;#N/A;1;#N/A;1;1;"";"&amp;L&amp;""Arial,Italic""&amp;8&amp;F Page &amp;P of &amp;N &amp;D &amp;T "}</definedName>
    <definedName name="asdifyuiasdu" localSheetId="4">{0;0;0;0;1;#N/A;0.25;0.25;1;1;2;FALSE;FALSE;FALSE;FALSE;FALSE;#N/A;1;#N/A;1;1;"";"&amp;L&amp;""Arial,Italic""&amp;8&amp;F Page &amp;P of &amp;N &amp;D &amp;T "}</definedName>
    <definedName name="asdifyuiasdu" localSheetId="15">{0;0;0;0;1;#N/A;0.25;0.25;1;1;2;FALSE;FALSE;FALSE;FALSE;FALSE;#N/A;1;#N/A;1;1;"";"&amp;L&amp;""Arial,Italic""&amp;8&amp;F Page &amp;P of &amp;N &amp;D &amp;T "}</definedName>
    <definedName name="asdifyuiasdu" localSheetId="11">{0;0;0;0;1;#N/A;0.25;0.25;1;1;2;FALSE;FALSE;FALSE;FALSE;FALSE;#N/A;1;#N/A;1;1;"";"&amp;L&amp;""Arial,Italic""&amp;8&amp;F Page &amp;P of &amp;N &amp;D &amp;T "}</definedName>
    <definedName name="asdifyuiasdu">{0;0;0;0;1;#N/A;0.25;0.25;1;1;2;FALSE;FALSE;FALSE;FALSE;FALSE;#N/A;1;#N/A;1;1;"";"&amp;L&amp;""Arial,Italic""&amp;8&amp;F Page &amp;P of &amp;N &amp;D &amp;T "}</definedName>
    <definedName name="asdjasldkfj" localSheetId="4" hidden="1">{#N/A,#N/A,FALSE,"PMTABB";#N/A,#N/A,FALSE,"PMTABB"}</definedName>
    <definedName name="asdjasldkfj" localSheetId="11" hidden="1">{#N/A,#N/A,FALSE,"PMTABB";#N/A,#N/A,FALSE,"PMTABB"}</definedName>
    <definedName name="asdjasldkfj" hidden="1">{#N/A,#N/A,FALSE,"PMTABB";#N/A,#N/A,FALSE,"PMTABB"}</definedName>
    <definedName name="asdjgkl" localSheetId="4" hidden="1">{#N/A,#N/A,FALSE,"Pharm";#N/A,#N/A,FALSE,"WWCM"}</definedName>
    <definedName name="asdjgkl" localSheetId="11" hidden="1">{#N/A,#N/A,FALSE,"Pharm";#N/A,#N/A,FALSE,"WWCM"}</definedName>
    <definedName name="asdjgkl" hidden="1">{#N/A,#N/A,FALSE,"Pharm";#N/A,#N/A,FALSE,"WWCM"}</definedName>
    <definedName name="asdjgkl_1" localSheetId="4" hidden="1">{#N/A,#N/A,FALSE,"Pharm";#N/A,#N/A,FALSE,"WWCM"}</definedName>
    <definedName name="asdjgkl_1" localSheetId="11" hidden="1">{#N/A,#N/A,FALSE,"Pharm";#N/A,#N/A,FALSE,"WWCM"}</definedName>
    <definedName name="asdjgkl_1" hidden="1">{#N/A,#N/A,FALSE,"Pharm";#N/A,#N/A,FALSE,"WWCM"}</definedName>
    <definedName name="asdkfgksagfkagsd" localSheetId="4">{"Client Name or Project Name"}</definedName>
    <definedName name="asdkfgksagfkagsd" localSheetId="11">{"Client Name or Project Name"}</definedName>
    <definedName name="asdkfgksagfkagsd">{"Client Name or Project Name"}</definedName>
    <definedName name="asdkfjhasdkj" localSheetId="19">{0;0;0;0;1;#N/A;0.75;0.75;1;1;2;FALSE;FALSE;FALSE;FALSE;FALSE;#N/A;1;#N/A;1;1;"";"&amp;L&amp;""Arial,Italic""&amp;8&amp;F Page &amp;P of &amp;N &amp;D &amp;T "}</definedName>
    <definedName name="asdkfjhasdkj" localSheetId="4">{0;0;0;0;1;#N/A;0.75;0.75;1;1;2;FALSE;FALSE;FALSE;FALSE;FALSE;#N/A;1;#N/A;1;1;"";"&amp;L&amp;""Arial,Italic""&amp;8&amp;F Page &amp;P of &amp;N &amp;D &amp;T "}</definedName>
    <definedName name="asdkfjhasdkj" localSheetId="15">{0;0;0;0;1;#N/A;0.75;0.75;1;1;2;FALSE;FALSE;FALSE;FALSE;FALSE;#N/A;1;#N/A;1;1;"";"&amp;L&amp;""Arial,Italic""&amp;8&amp;F Page &amp;P of &amp;N &amp;D &amp;T "}</definedName>
    <definedName name="asdkfjhasdkj" localSheetId="11">{0;0;0;0;1;#N/A;0.75;0.75;1;1;2;FALSE;FALSE;FALSE;FALSE;FALSE;#N/A;1;#N/A;1;1;"";"&amp;L&amp;""Arial,Italic""&amp;8&amp;F Page &amp;P of &amp;N &amp;D &amp;T "}</definedName>
    <definedName name="asdkfjhasdkj">{0;0;0;0;1;#N/A;0.75;0.75;1;1;2;FALSE;FALSE;FALSE;FALSE;FALSE;#N/A;1;#N/A;1;1;"";"&amp;L&amp;""Arial,Italic""&amp;8&amp;F Page &amp;P of &amp;N &amp;D &amp;T "}</definedName>
    <definedName name="asdna" hidden="1">#REF!</definedName>
    <definedName name="asdqweqweqwe"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asdqweqweqwe"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asdr5" localSheetId="11" hidden="1">{"FCB_ALL",#N/A,FALSE,"FCB";"GREY_ALL",#N/A,FALSE,"GREY"}</definedName>
    <definedName name="asdr5" hidden="1">{"FCB_ALL",#N/A,FALSE,"FCB";"GREY_ALL",#N/A,FALSE,"GREY"}</definedName>
    <definedName name="asdsad">#REF!,#REF!</definedName>
    <definedName name="asdsadsd" hidden="1">#REF!</definedName>
    <definedName name="asdsar" localSheetId="4" hidden="1">{#N/A,#N/A,FALSE,"ISBL"}</definedName>
    <definedName name="asdsar" localSheetId="11" hidden="1">{#N/A,#N/A,FALSE,"ISBL"}</definedName>
    <definedName name="asdsar" hidden="1">{#N/A,#N/A,FALSE,"ISBL"}</definedName>
    <definedName name="asdsdfasdf" localSheetId="11" hidden="1">{"'Directory'!$A$72:$E$91"}</definedName>
    <definedName name="asdsdfasdf" hidden="1">{"'Directory'!$A$72:$E$91"}</definedName>
    <definedName name="asdt" hidden="1">#REF!</definedName>
    <definedName name="asdtf" localSheetId="2" hidden="1">{"'Standalone List Price Trends'!$A$1:$X$56"}</definedName>
    <definedName name="asdtf" localSheetId="19" hidden="1">{"'Standalone List Price Trends'!$A$1:$X$56"}</definedName>
    <definedName name="asdtf" localSheetId="4" hidden="1">{"'Standalone List Price Trends'!$A$1:$X$56"}</definedName>
    <definedName name="asdtf" localSheetId="15" hidden="1">{"'Standalone List Price Trends'!$A$1:$X$56"}</definedName>
    <definedName name="asdtf" localSheetId="11" hidden="1">{"'Standalone List Price Trends'!$A$1:$X$56"}</definedName>
    <definedName name="asdtf" hidden="1">{"'Standalone List Price Trends'!$A$1:$X$56"}</definedName>
    <definedName name="asdvg" localSheetId="11" hidden="1">{#N/A,#N/A,FALSE,"MONTHDET";#N/A,#N/A,FALSE,"ACTUAL"}</definedName>
    <definedName name="asdvg" hidden="1">{#N/A,#N/A,FALSE,"MONTHDET";#N/A,#N/A,FALSE,"ACTUAL"}</definedName>
    <definedName name="asdwqeqwe" localSheetId="11" hidden="1">{"EVA",#N/A,FALSE,"EVA";"WACC",#N/A,FALSE,"WACC"}</definedName>
    <definedName name="asdwqeqwe" hidden="1">{"EVA",#N/A,FALSE,"EVA";"WACC",#N/A,FALSE,"WACC"}</definedName>
    <definedName name="ASEC">#REF!</definedName>
    <definedName name="asef" localSheetId="11" hidden="1">{"Quarterly BS",#N/A,FALSE,"Financials"}</definedName>
    <definedName name="asef" hidden="1">{"Quarterly BS",#N/A,FALSE,"Financials"}</definedName>
    <definedName name="asefd21" localSheetId="11" hidden="1">{#N/A,#N/A,FALSE,"Aging Summary";#N/A,#N/A,FALSE,"Ratio Analysis";#N/A,#N/A,FALSE,"Test 120 Day Accts";#N/A,#N/A,FALSE,"Tickmarks"}</definedName>
    <definedName name="asefd21" hidden="1">{#N/A,#N/A,FALSE,"Aging Summary";#N/A,#N/A,FALSE,"Ratio Analysis";#N/A,#N/A,FALSE,"Test 120 Day Accts";#N/A,#N/A,FALSE,"Tickmarks"}</definedName>
    <definedName name="aseg" localSheetId="11"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aseg"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ASEHWS5H5H" localSheetId="4">{"Client Name or Project Name"}</definedName>
    <definedName name="ASEHWS5H5H" localSheetId="11">{"Client Name or Project Name"}</definedName>
    <definedName name="ASEHWS5H5H">{"Client Name or Project Name"}</definedName>
    <definedName name="asertg" localSheetId="11" hidden="1">{#N/A,#N/A,FALSE,"Aging Summary";#N/A,#N/A,FALSE,"Ratio Analysis";#N/A,#N/A,FALSE,"Test 120 Day Accts";#N/A,#N/A,FALSE,"Tickmarks"}</definedName>
    <definedName name="asertg" hidden="1">{#N/A,#N/A,FALSE,"Aging Summary";#N/A,#N/A,FALSE,"Ratio Analysis";#N/A,#N/A,FALSE,"Test 120 Day Accts";#N/A,#N/A,FALSE,"Tickmarks"}</definedName>
    <definedName name="asery"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w" localSheetId="19">#REF!</definedName>
    <definedName name="asew">#REF!</definedName>
    <definedName name="asf" localSheetId="2" hidden="1">#REF!</definedName>
    <definedName name="asf" localSheetId="1" hidden="1">#REF!</definedName>
    <definedName name="asf" localSheetId="19" hidden="1">#REF!</definedName>
    <definedName name="asf" hidden="1">#REF!</definedName>
    <definedName name="asfafasf" localSheetId="11" hidden="1">{"SumVar",#N/A,FALSE,"Variance";"SumAct",#N/A,FALSE,"Actual";"SumBud",#N/A,FALSE,"Budget"}</definedName>
    <definedName name="asfafasf" hidden="1">{"SumVar",#N/A,FALSE,"Variance";"SumAct",#N/A,FALSE,"Actual";"SumBud",#N/A,FALSE,"Budget"}</definedName>
    <definedName name="asfaffaasf" localSheetId="11" hidden="1">{"DCF","UPSIDE CASE",FALSE,"Sheet1";"DCF","BASE CASE",FALSE,"Sheet1";"DCF","DOWNSIDE CASE",FALSE,"Sheet1"}</definedName>
    <definedName name="asfaffaasf" hidden="1">{"DCF","UPSIDE CASE",FALSE,"Sheet1";"DCF","BASE CASE",FALSE,"Sheet1";"DCF","DOWNSIDE CASE",FALSE,"Sheet1"}</definedName>
    <definedName name="asfasdf" hidden="1">#REF!</definedName>
    <definedName name="asfasdfas" localSheetId="4" hidden="1">{#N/A,#N/A,TRUE,"Pro Forma";#N/A,#N/A,TRUE,"PF_Bal";#N/A,#N/A,TRUE,"PF_INC";#N/A,#N/A,TRUE,"CBE";#N/A,#N/A,TRUE,"SWK"}</definedName>
    <definedName name="asfasdfas" localSheetId="11" hidden="1">{#N/A,#N/A,TRUE,"Pro Forma";#N/A,#N/A,TRUE,"PF_Bal";#N/A,#N/A,TRUE,"PF_INC";#N/A,#N/A,TRUE,"CBE";#N/A,#N/A,TRUE,"SWK"}</definedName>
    <definedName name="asfasdfas" hidden="1">{#N/A,#N/A,TRUE,"Pro Forma";#N/A,#N/A,TRUE,"PF_Bal";#N/A,#N/A,TRUE,"PF_INC";#N/A,#N/A,TRUE,"CBE";#N/A,#N/A,TRUE,"SWK"}</definedName>
    <definedName name="asfasdfas_1" localSheetId="4" hidden="1">{#N/A,#N/A,TRUE,"Pro Forma";#N/A,#N/A,TRUE,"PF_Bal";#N/A,#N/A,TRUE,"PF_INC";#N/A,#N/A,TRUE,"CBE";#N/A,#N/A,TRUE,"SWK"}</definedName>
    <definedName name="asfasdfas_1" localSheetId="11" hidden="1">{#N/A,#N/A,TRUE,"Pro Forma";#N/A,#N/A,TRUE,"PF_Bal";#N/A,#N/A,TRUE,"PF_INC";#N/A,#N/A,TRUE,"CBE";#N/A,#N/A,TRUE,"SWK"}</definedName>
    <definedName name="asfasdfas_1" hidden="1">{#N/A,#N/A,TRUE,"Pro Forma";#N/A,#N/A,TRUE,"PF_Bal";#N/A,#N/A,TRUE,"PF_INC";#N/A,#N/A,TRUE,"CBE";#N/A,#N/A,TRUE,"SWK"}</definedName>
    <definedName name="asfasfasfasf" localSheetId="11" hidden="1">{"Breakdown1",#N/A,FALSE,"LTD";"Breakdown2",#N/A,FALSE,"LTD";"Breakdown3",#N/A,FALSE,"LTD";"D Op. Profit",#N/A,FALSE,"LTD";"D Op Profit Continued",#N/A,FALSE,"LTD"}</definedName>
    <definedName name="asfasfasfasf" hidden="1">{"Breakdown1",#N/A,FALSE,"LTD";"Breakdown2",#N/A,FALSE,"LTD";"Breakdown3",#N/A,FALSE,"LTD";"D Op. Profit",#N/A,FALSE,"LTD";"D Op Profit Continued",#N/A,FALSE,"LTD"}</definedName>
    <definedName name="asfasfasffa" localSheetId="11" hidden="1">{"EVA",#N/A,FALSE,"EVA";"WACC",#N/A,FALSE,"WACC"}</definedName>
    <definedName name="asfasfasffa" hidden="1">{"EVA",#N/A,FALSE,"EVA";"WACC",#N/A,FALSE,"WACC"}</definedName>
    <definedName name="asfawfzxcv" localSheetId="4" hidden="1">{"up stand alones",#N/A,FALSE,"Acquiror"}</definedName>
    <definedName name="asfawfzxcv" localSheetId="11" hidden="1">{"up stand alones",#N/A,FALSE,"Acquiror"}</definedName>
    <definedName name="asfawfzxcv" hidden="1">{"up stand alones",#N/A,FALSE,"Acquiror"}</definedName>
    <definedName name="asfawfzxcv_1" localSheetId="4" hidden="1">{"up stand alones",#N/A,FALSE,"Acquiror"}</definedName>
    <definedName name="asfawfzxcv_1" localSheetId="11" hidden="1">{"up stand alones",#N/A,FALSE,"Acquiror"}</definedName>
    <definedName name="asfawfzxcv_1" hidden="1">{"up stand alones",#N/A,FALSE,"Acquiror"}</definedName>
    <definedName name="asfd" localSheetId="19">{0;0;0;0;1;#N/A;0.25;0.25;0.25;0.25;2;FALSE;FALSE;FALSE;FALSE;FALSE;#N/A;1;#N/A;1;1;"";""}</definedName>
    <definedName name="asfd" localSheetId="4">{0;0;0;0;1;#N/A;0.25;0.25;0.25;0.25;2;FALSE;FALSE;FALSE;FALSE;FALSE;#N/A;1;#N/A;1;1;"";""}</definedName>
    <definedName name="asfd" localSheetId="15">{0;0;0;0;1;#N/A;0.25;0.25;0.25;0.25;2;FALSE;FALSE;FALSE;FALSE;FALSE;#N/A;1;#N/A;1;1;"";""}</definedName>
    <definedName name="asfd" localSheetId="11">{0;0;0;0;1;#N/A;0.25;0.25;0.25;0.25;2;FALSE;FALSE;FALSE;FALSE;FALSE;#N/A;1;#N/A;1;1;"";""}</definedName>
    <definedName name="asfd">{0;0;0;0;1;#N/A;0.25;0.25;0.25;0.25;2;FALSE;FALSE;FALSE;FALSE;FALSE;#N/A;1;#N/A;1;1;"";""}</definedName>
    <definedName name="asfdasfad" localSheetId="15" hidden="1">{"histincome",#N/A,FALSE,"hyfins";"closing balance",#N/A,FALSE,"hyfins"}</definedName>
    <definedName name="asfdasfad" localSheetId="11" hidden="1">{"histincome",#N/A,FALSE,"hyfins";"closing balance",#N/A,FALSE,"hyfins"}</definedName>
    <definedName name="asfdasfad" hidden="1">{"histincome",#N/A,FALSE,"hyfins";"closing balance",#N/A,FALSE,"hyfins"}</definedName>
    <definedName name="asfdasfd" localSheetId="11" hidden="1">{#N/A,#N/A,TRUE,"Regions"}</definedName>
    <definedName name="asfdasfd" hidden="1">{#N/A,#N/A,TRUE,"Regions"}</definedName>
    <definedName name="asfddddddddd" localSheetId="19">{0;0;0;0;1;#N/A;0.25;0.25;0.8;0.25;2;FALSE;FALSE;FALSE;FALSE;FALSE;#N/A;1;#N/A;1;1;"";"&amp;L&amp;""Arial,Italic""&amp;8&amp;F Page &amp;P of &amp;N &amp;D &amp;T "}</definedName>
    <definedName name="asfddddddddd" localSheetId="4">{0;0;0;0;1;#N/A;0.25;0.25;0.8;0.25;2;FALSE;FALSE;FALSE;FALSE;FALSE;#N/A;1;#N/A;1;1;"";"&amp;L&amp;""Arial,Italic""&amp;8&amp;F Page &amp;P of &amp;N &amp;D &amp;T "}</definedName>
    <definedName name="asfddddddddd" localSheetId="15">{0;0;0;0;1;#N/A;0.25;0.25;0.8;0.25;2;FALSE;FALSE;FALSE;FALSE;FALSE;#N/A;1;#N/A;1;1;"";"&amp;L&amp;""Arial,Italic""&amp;8&amp;F Page &amp;P of &amp;N &amp;D &amp;T "}</definedName>
    <definedName name="asfddddddddd" localSheetId="11">{0;0;0;0;1;#N/A;0.25;0.25;0.8;0.25;2;FALSE;FALSE;FALSE;FALSE;FALSE;#N/A;1;#N/A;1;1;"";"&amp;L&amp;""Arial,Italic""&amp;8&amp;F Page &amp;P of &amp;N &amp;D &amp;T "}</definedName>
    <definedName name="asfddddddddd">{0;0;0;0;1;#N/A;0.25;0.25;0.8;0.25;2;FALSE;FALSE;FALSE;FALSE;FALSE;#N/A;1;#N/A;1;1;"";"&amp;L&amp;""Arial,Italic""&amp;8&amp;F Page &amp;P of &amp;N &amp;D &amp;T "}</definedName>
    <definedName name="asfdg" hidden="1">#REF!</definedName>
    <definedName name="asfds" localSheetId="19">{0;0;0;0;1;#N/A;0.75;0.75;1;1;2;FALSE;FALSE;FALSE;FALSE;FALSE;#N/A;1;#N/A;1;1;"";"&amp;L&amp;""Arial,Italic""&amp;8&amp;F Page &amp;P of &amp;N &amp;D &amp;T "}</definedName>
    <definedName name="asfds" localSheetId="4">{0;0;0;0;1;#N/A;0.75;0.75;1;1;2;FALSE;FALSE;FALSE;FALSE;FALSE;#N/A;1;#N/A;1;1;"";"&amp;L&amp;""Arial,Italic""&amp;8&amp;F Page &amp;P of &amp;N &amp;D &amp;T "}</definedName>
    <definedName name="asfds" localSheetId="15">{0;0;0;0;1;#N/A;0.75;0.75;1;1;2;FALSE;FALSE;FALSE;FALSE;FALSE;#N/A;1;#N/A;1;1;"";"&amp;L&amp;""Arial,Italic""&amp;8&amp;F Page &amp;P of &amp;N &amp;D &amp;T "}</definedName>
    <definedName name="asfds" localSheetId="11">{0;0;0;0;1;#N/A;0.75;0.75;1;1;2;FALSE;FALSE;FALSE;FALSE;FALSE;#N/A;1;#N/A;1;1;"";"&amp;L&amp;""Arial,Italic""&amp;8&amp;F Page &amp;P of &amp;N &amp;D &amp;T "}</definedName>
    <definedName name="asfds">{0;0;0;0;1;#N/A;0.75;0.75;1;1;2;FALSE;FALSE;FALSE;FALSE;FALSE;#N/A;1;#N/A;1;1;"";"&amp;L&amp;""Arial,Italic""&amp;8&amp;F Page &amp;P of &amp;N &amp;D &amp;T "}</definedName>
    <definedName name="asfdsdd" localSheetId="19">{0;0;0;0;1;#N/A;0.25;0.25;1;1;2;FALSE;FALSE;FALSE;FALSE;FALSE;#N/A;1;#N/A;1;1;"";"&amp;L&amp;""Arial,Italic""&amp;8&amp;F Page &amp;P of &amp;N &amp;D &amp;T "}</definedName>
    <definedName name="asfdsdd" localSheetId="4">{0;0;0;0;1;#N/A;0.25;0.25;1;1;2;FALSE;FALSE;FALSE;FALSE;FALSE;#N/A;1;#N/A;1;1;"";"&amp;L&amp;""Arial,Italic""&amp;8&amp;F Page &amp;P of &amp;N &amp;D &amp;T "}</definedName>
    <definedName name="asfdsdd" localSheetId="15">{0;0;0;0;1;#N/A;0.25;0.25;1;1;2;FALSE;FALSE;FALSE;FALSE;FALSE;#N/A;1;#N/A;1;1;"";"&amp;L&amp;""Arial,Italic""&amp;8&amp;F Page &amp;P of &amp;N &amp;D &amp;T "}</definedName>
    <definedName name="asfdsdd" localSheetId="11">{0;0;0;0;1;#N/A;0.25;0.25;1;1;2;FALSE;FALSE;FALSE;FALSE;FALSE;#N/A;1;#N/A;1;1;"";"&amp;L&amp;""Arial,Italic""&amp;8&amp;F Page &amp;P of &amp;N &amp;D &amp;T "}</definedName>
    <definedName name="asfdsdd">{0;0;0;0;1;#N/A;0.25;0.25;1;1;2;FALSE;FALSE;FALSE;FALSE;FALSE;#N/A;1;#N/A;1;1;"";"&amp;L&amp;""Arial,Italic""&amp;8&amp;F Page &amp;P of &amp;N &amp;D &amp;T "}</definedName>
    <definedName name="asffghujyki" localSheetId="4" hidden="1">{#N/A,#N/A,FALSE,"Pharm";#N/A,#N/A,FALSE,"WWCM"}</definedName>
    <definedName name="asffghujyki" localSheetId="11" hidden="1">{#N/A,#N/A,FALSE,"Pharm";#N/A,#N/A,FALSE,"WWCM"}</definedName>
    <definedName name="asffghujyki" hidden="1">{#N/A,#N/A,FALSE,"Pharm";#N/A,#N/A,FALSE,"WWCM"}</definedName>
    <definedName name="asffghujyki_1" localSheetId="4" hidden="1">{#N/A,#N/A,FALSE,"Pharm";#N/A,#N/A,FALSE,"WWCM"}</definedName>
    <definedName name="asffghujyki_1" localSheetId="11" hidden="1">{#N/A,#N/A,FALSE,"Pharm";#N/A,#N/A,FALSE,"WWCM"}</definedName>
    <definedName name="asffghujyki_1" hidden="1">{#N/A,#N/A,FALSE,"Pharm";#N/A,#N/A,FALSE,"WWCM"}</definedName>
    <definedName name="asfg" localSheetId="4" hidden="1">{#N/A,#N/A,FALSE,"Balance Sheet";#N/A,#N/A,FALSE,"Income Statement";#N/A,#N/A,FALSE,"Changes in Financial Position"}</definedName>
    <definedName name="asfg" localSheetId="11" hidden="1">{#N/A,#N/A,FALSE,"Balance Sheet";#N/A,#N/A,FALSE,"Income Statement";#N/A,#N/A,FALSE,"Changes in Financial Position"}</definedName>
    <definedName name="asfg" hidden="1">{#N/A,#N/A,FALSE,"Balance Sheet";#N/A,#N/A,FALSE,"Income Statement";#N/A,#N/A,FALSE,"Changes in Financial Position"}</definedName>
    <definedName name="asfiuysdifu" localSheetId="19">{0;0;0;0;1;#N/A;0.15;0.15;1;1;2;FALSE;FALSE;FALSE;FALSE;FALSE;#N/A;1;#N/A;1;1;"";"&amp;L&amp;""Arial,Italic""&amp;8&amp;F Page &amp;P of &amp;N &amp;D &amp;T "}</definedName>
    <definedName name="asfiuysdifu" localSheetId="4">{0;0;0;0;1;#N/A;0.15;0.15;1;1;2;FALSE;FALSE;FALSE;FALSE;FALSE;#N/A;1;#N/A;1;1;"";"&amp;L&amp;""Arial,Italic""&amp;8&amp;F Page &amp;P of &amp;N &amp;D &amp;T "}</definedName>
    <definedName name="asfiuysdifu" localSheetId="15">{0;0;0;0;1;#N/A;0.15;0.15;1;1;2;FALSE;FALSE;FALSE;FALSE;FALSE;#N/A;1;#N/A;1;1;"";"&amp;L&amp;""Arial,Italic""&amp;8&amp;F Page &amp;P of &amp;N &amp;D &amp;T "}</definedName>
    <definedName name="asfiuysdifu" localSheetId="11">{0;0;0;0;1;#N/A;0.15;0.15;1;1;2;FALSE;FALSE;FALSE;FALSE;FALSE;#N/A;1;#N/A;1;1;"";"&amp;L&amp;""Arial,Italic""&amp;8&amp;F Page &amp;P of &amp;N &amp;D &amp;T "}</definedName>
    <definedName name="asfiuysdifu">{0;0;0;0;1;#N/A;0.15;0.15;1;1;2;FALSE;FALSE;FALSE;FALSE;FALSE;#N/A;1;#N/A;1;1;"";"&amp;L&amp;""Arial,Italic""&amp;8&amp;F Page &amp;P of &amp;N &amp;D &amp;T "}</definedName>
    <definedName name="asfkdjhaskdlfjn" localSheetId="19">{0;0;0;0;1;#N/A;0.75;0.75;0.25;0.25;2;FALSE;FALSE;FALSE;FALSE;FALSE;#N/A;1;#N/A;1;1;"";"&amp;L&amp;""Arial,Italic""&amp;8&amp;F Page &amp;P of &amp;N &amp;D &amp;T "}</definedName>
    <definedName name="asfkdjhaskdlfjn" localSheetId="4">{0;0;0;0;1;#N/A;0.75;0.75;0.25;0.25;2;FALSE;FALSE;FALSE;FALSE;FALSE;#N/A;1;#N/A;1;1;"";"&amp;L&amp;""Arial,Italic""&amp;8&amp;F Page &amp;P of &amp;N &amp;D &amp;T "}</definedName>
    <definedName name="asfkdjhaskdlfjn" localSheetId="15">{0;0;0;0;1;#N/A;0.75;0.75;0.25;0.25;2;FALSE;FALSE;FALSE;FALSE;FALSE;#N/A;1;#N/A;1;1;"";"&amp;L&amp;""Arial,Italic""&amp;8&amp;F Page &amp;P of &amp;N &amp;D &amp;T "}</definedName>
    <definedName name="asfkdjhaskdlfjn" localSheetId="11">{0;0;0;0;1;#N/A;0.75;0.75;0.25;0.25;2;FALSE;FALSE;FALSE;FALSE;FALSE;#N/A;1;#N/A;1;1;"";"&amp;L&amp;""Arial,Italic""&amp;8&amp;F Page &amp;P of &amp;N &amp;D &amp;T "}</definedName>
    <definedName name="asfkdjhaskdlfjn">{0;0;0;0;1;#N/A;0.75;0.75;0.25;0.25;2;FALSE;FALSE;FALSE;FALSE;FALSE;#N/A;1;#N/A;1;1;"";"&amp;L&amp;""Arial,Italic""&amp;8&amp;F Page &amp;P of &amp;N &amp;D &amp;T "}</definedName>
    <definedName name="asfsd" localSheetId="19">{0;0;0;0;1;#N/A;0.75;0.75;1;1;2;FALSE;FALSE;FALSE;FALSE;FALSE;#N/A;1;#N/A;1;1;"";""}</definedName>
    <definedName name="asfsd" localSheetId="4">{0;0;0;0;1;#N/A;0.75;0.75;1;1;2;FALSE;FALSE;FALSE;FALSE;FALSE;#N/A;1;#N/A;1;1;"";""}</definedName>
    <definedName name="asfsd" localSheetId="15">{0;0;0;0;1;#N/A;0.75;0.75;1;1;2;FALSE;FALSE;FALSE;FALSE;FALSE;#N/A;1;#N/A;1;1;"";""}</definedName>
    <definedName name="asfsd" localSheetId="11">{0;0;0;0;1;#N/A;0.75;0.75;1;1;2;FALSE;FALSE;FALSE;FALSE;FALSE;#N/A;1;#N/A;1;1;"";""}</definedName>
    <definedName name="asfsd">{0;0;0;0;1;#N/A;0.75;0.75;1;1;2;FALSE;FALSE;FALSE;FALSE;FALSE;#N/A;1;#N/A;1;1;"";""}</definedName>
    <definedName name="asfsdf" localSheetId="4" hidden="1">{#N/A,#N/A,FALSE,"COMP"}</definedName>
    <definedName name="asfsdf" localSheetId="11" hidden="1">{#N/A,#N/A,FALSE,"COMP"}</definedName>
    <definedName name="asfsdf" hidden="1">{#N/A,#N/A,FALSE,"COMP"}</definedName>
    <definedName name="asfsdfsdf" localSheetId="19">{0;0;0;0;1;#N/A;0.25;0.25;0.8;0.25;2;FALSE;FALSE;FALSE;FALSE;FALSE;#N/A;1;#N/A;1;1;"";"&amp;L&amp;""Arial,Italic""&amp;8&amp;F Page &amp;P of &amp;N &amp;D &amp;T "}</definedName>
    <definedName name="asfsdfsdf" localSheetId="4">{0;0;0;0;1;#N/A;0.25;0.25;0.8;0.25;2;FALSE;FALSE;FALSE;FALSE;FALSE;#N/A;1;#N/A;1;1;"";"&amp;L&amp;""Arial,Italic""&amp;8&amp;F Page &amp;P of &amp;N &amp;D &amp;T "}</definedName>
    <definedName name="asfsdfsdf" localSheetId="15">{0;0;0;0;1;#N/A;0.25;0.25;0.8;0.25;2;FALSE;FALSE;FALSE;FALSE;FALSE;#N/A;1;#N/A;1;1;"";"&amp;L&amp;""Arial,Italic""&amp;8&amp;F Page &amp;P of &amp;N &amp;D &amp;T "}</definedName>
    <definedName name="asfsdfsdf" localSheetId="11">{0;0;0;0;1;#N/A;0.25;0.25;0.8;0.25;2;FALSE;FALSE;FALSE;FALSE;FALSE;#N/A;1;#N/A;1;1;"";"&amp;L&amp;""Arial,Italic""&amp;8&amp;F Page &amp;P of &amp;N &amp;D &amp;T "}</definedName>
    <definedName name="asfsdfsdf">{0;0;0;0;1;#N/A;0.25;0.25;0.8;0.25;2;FALSE;FALSE;FALSE;FALSE;FALSE;#N/A;1;#N/A;1;1;"";"&amp;L&amp;""Arial,Italic""&amp;8&amp;F Page &amp;P of &amp;N &amp;D &amp;T "}</definedName>
    <definedName name="asfuiyiasd" localSheetId="19">{0;0;0;0;1;#N/A;0.25;0.25;1;1;2;FALSE;FALSE;FALSE;FALSE;FALSE;#N/A;1;#N/A;1;1;"";"&amp;L&amp;""Arial,Italic""&amp;8&amp;F Page &amp;P of &amp;N &amp;D &amp;T "}</definedName>
    <definedName name="asfuiyiasd" localSheetId="4">{0;0;0;0;1;#N/A;0.25;0.25;1;1;2;FALSE;FALSE;FALSE;FALSE;FALSE;#N/A;1;#N/A;1;1;"";"&amp;L&amp;""Arial,Italic""&amp;8&amp;F Page &amp;P of &amp;N &amp;D &amp;T "}</definedName>
    <definedName name="asfuiyiasd" localSheetId="15">{0;0;0;0;1;#N/A;0.25;0.25;1;1;2;FALSE;FALSE;FALSE;FALSE;FALSE;#N/A;1;#N/A;1;1;"";"&amp;L&amp;""Arial,Italic""&amp;8&amp;F Page &amp;P of &amp;N &amp;D &amp;T "}</definedName>
    <definedName name="asfuiyiasd" localSheetId="11">{0;0;0;0;1;#N/A;0.25;0.25;1;1;2;FALSE;FALSE;FALSE;FALSE;FALSE;#N/A;1;#N/A;1;1;"";"&amp;L&amp;""Arial,Italic""&amp;8&amp;F Page &amp;P of &amp;N &amp;D &amp;T "}</definedName>
    <definedName name="asfuiyiasd">{0;0;0;0;1;#N/A;0.25;0.25;1;1;2;FALSE;FALSE;FALSE;FALSE;FALSE;#N/A;1;#N/A;1;1;"";"&amp;L&amp;""Arial,Italic""&amp;8&amp;F Page &amp;P of &amp;N &amp;D &amp;T "}</definedName>
    <definedName name="ASG">#REF!</definedName>
    <definedName name="asgagag" localSheetId="4">{"Client Name or Project Name"}</definedName>
    <definedName name="asgagag" localSheetId="11">{"Client Name or Project Name"}</definedName>
    <definedName name="asgagag">{"Client Name or Project Name"}</definedName>
    <definedName name="asgasgag" localSheetId="4">{"Client Name or Project Name"}</definedName>
    <definedName name="asgasgag" localSheetId="11">{"Client Name or Project Name"}</definedName>
    <definedName name="asgasgag">{"Client Name or Project Name"}</definedName>
    <definedName name="asgg"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dasgasdg" localSheetId="2" hidden="1">{"'Standalone List Price Trends'!$A$1:$X$56"}</definedName>
    <definedName name="asggdasgasdg" localSheetId="19" hidden="1">{"'Standalone List Price Trends'!$A$1:$X$56"}</definedName>
    <definedName name="asggdasgasdg" localSheetId="4" hidden="1">{"'Standalone List Price Trends'!$A$1:$X$56"}</definedName>
    <definedName name="asggdasgasdg" localSheetId="15" hidden="1">{"'Standalone List Price Trends'!$A$1:$X$56"}</definedName>
    <definedName name="asggdasgasdg" localSheetId="11" hidden="1">{"'Standalone List Price Trends'!$A$1:$X$56"}</definedName>
    <definedName name="asggdasgasdg" hidden="1">{"'Standalone List Price Trends'!$A$1:$X$56"}</definedName>
    <definedName name="asgggggg" localSheetId="19">{0;0;0;0;1;#N/A;0.75;0.75;0.25;0.25;2;FALSE;FALSE;FALSE;FALSE;FALSE;#N/A;1;#N/A;1;1;"";"&amp;L&amp;""Arial,Italic""&amp;8&amp;F Page &amp;P of &amp;N &amp;D &amp;T "}</definedName>
    <definedName name="asgggggg" localSheetId="4">{0;0;0;0;1;#N/A;0.75;0.75;0.25;0.25;2;FALSE;FALSE;FALSE;FALSE;FALSE;#N/A;1;#N/A;1;1;"";"&amp;L&amp;""Arial,Italic""&amp;8&amp;F Page &amp;P of &amp;N &amp;D &amp;T "}</definedName>
    <definedName name="asgggggg" localSheetId="15">{0;0;0;0;1;#N/A;0.75;0.75;0.25;0.25;2;FALSE;FALSE;FALSE;FALSE;FALSE;#N/A;1;#N/A;1;1;"";"&amp;L&amp;""Arial,Italic""&amp;8&amp;F Page &amp;P of &amp;N &amp;D &amp;T "}</definedName>
    <definedName name="asgggggg" localSheetId="11">{0;0;0;0;1;#N/A;0.75;0.75;0.25;0.25;2;FALSE;FALSE;FALSE;FALSE;FALSE;#N/A;1;#N/A;1;1;"";"&amp;L&amp;""Arial,Italic""&amp;8&amp;F Page &amp;P of &amp;N &amp;D &amp;T "}</definedName>
    <definedName name="asgggggg">{0;0;0;0;1;#N/A;0.75;0.75;0.25;0.25;2;FALSE;FALSE;FALSE;FALSE;FALSE;#N/A;1;#N/A;1;1;"";"&amp;L&amp;""Arial,Italic""&amp;8&amp;F Page &amp;P of &amp;N &amp;D &amp;T "}</definedName>
    <definedName name="ash_1" localSheetId="4" hidden="1">{"Pound Sterling",#N/A,TRUE,"PPD";"Pound Sterling",#N/A,TRUE,"Anaquest";"Pound Sterling",#N/A,TRUE,"Delta";"Pound Sterling",#N/A,TRUE,"INO"}</definedName>
    <definedName name="ash_1" localSheetId="11" hidden="1">{"Pound Sterling",#N/A,TRUE,"PPD";"Pound Sterling",#N/A,TRUE,"Anaquest";"Pound Sterling",#N/A,TRUE,"Delta";"Pound Sterling",#N/A,TRUE,"INO"}</definedName>
    <definedName name="ash_1" hidden="1">{"Pound Sterling",#N/A,TRUE,"PPD";"Pound Sterling",#N/A,TRUE,"Anaquest";"Pound Sterling",#N/A,TRUE,"Delta";"Pound Sterling",#N/A,TRUE,"INO"}</definedName>
    <definedName name="asif" localSheetId="11" hidden="1">{"AT","COMPANIES",TRUE}</definedName>
    <definedName name="asif" hidden="1">{"AT","COMPANIES",TRUE}</definedName>
    <definedName name="ask" localSheetId="11" hidden="1">{"GTI monthly IS",#N/A,FALSE,"gti";#N/A,#N/A,FALSE,"gti"}</definedName>
    <definedName name="ask" hidden="1">{"GTI monthly IS",#N/A,FALSE,"gti";#N/A,#N/A,FALSE,"gti"}</definedName>
    <definedName name="askdljf" localSheetId="11" hidden="1">{#N/A,#N/A,FALSE,"cover";#N/A,#N/A,FALSE,"title pg"}</definedName>
    <definedName name="askdljf" hidden="1">{#N/A,#N/A,FALSE,"cover";#N/A,#N/A,FALSE,"title pg"}</definedName>
    <definedName name="asnfcjwe" localSheetId="11" hidden="1">{#N/A,#N/A,FALSE,"pl_cons";#N/A,#N/A,FALSE,"pl_grup";#N/A,#N/A,FALSE,"pl_umpl";#N/A,#N/A,FALSE,"pl_bim";#N/A,#N/A,FALSE,"pl_bdb";#N/A,#N/A,FALSE,"pl_mq32";#N/A,#N/A,FALSE,"pl_bsrl"}</definedName>
    <definedName name="asnfcjwe" hidden="1">{#N/A,#N/A,FALSE,"pl_cons";#N/A,#N/A,FALSE,"pl_grup";#N/A,#N/A,FALSE,"pl_umpl";#N/A,#N/A,FALSE,"pl_bim";#N/A,#N/A,FALSE,"pl_bdb";#N/A,#N/A,FALSE,"pl_mq32";#N/A,#N/A,FALSE,"pl_bsrl"}</definedName>
    <definedName name="asngfat" localSheetId="11" hidden="1">{"IS",#N/A,FALSE,"Income Statement";"ISR",#N/A,FALSE,"Income Statement Ratios";"BS",#N/A,FALSE,"Balance Sheet";"BSR",#N/A,FALSE,"Balance Sheet Ratios";"CF",#N/A,FALSE,"Cash Flow";"SALES",#N/A,FALSE,"Sales Analysis";"RR",#N/A,FALSE,"Recent Results"}</definedName>
    <definedName name="asngfat" hidden="1">{"IS",#N/A,FALSE,"Income Statement";"ISR",#N/A,FALSE,"Income Statement Ratios";"BS",#N/A,FALSE,"Balance Sheet";"BSR",#N/A,FALSE,"Balance Sheet Ratios";"CF",#N/A,FALSE,"Cash Flow";"SALES",#N/A,FALSE,"Sales Analysis";"RR",#N/A,FALSE,"Recent Results"}</definedName>
    <definedName name="asps" localSheetId="4" hidden="1">{#N/A,#N/A,FALSE,"INT INCOME";#N/A,#N/A,FALSE,"INT EXP"}</definedName>
    <definedName name="asps" localSheetId="11" hidden="1">{#N/A,#N/A,FALSE,"INT INCOME";#N/A,#N/A,FALSE,"INT EXP"}</definedName>
    <definedName name="asps" hidden="1">{#N/A,#N/A,FALSE,"INT INCOME";#N/A,#N/A,FALSE,"INT EXP"}</definedName>
    <definedName name="asps_1" localSheetId="4" hidden="1">{#N/A,#N/A,FALSE,"INT INCOME";#N/A,#N/A,FALSE,"INT EXP"}</definedName>
    <definedName name="asps_1" localSheetId="11" hidden="1">{#N/A,#N/A,FALSE,"INT INCOME";#N/A,#N/A,FALSE,"INT EXP"}</definedName>
    <definedName name="asps_1" hidden="1">{#N/A,#N/A,FALSE,"INT INCOME";#N/A,#N/A,FALSE,"INT EXP"}</definedName>
    <definedName name="ass">#REF!</definedName>
    <definedName name="ass.all" localSheetId="4" hidden="1">{#N/A,#N/A,FALSE,"cpt"}</definedName>
    <definedName name="ass.all" localSheetId="11" hidden="1">{#N/A,#N/A,FALSE,"cpt"}</definedName>
    <definedName name="ass.all" hidden="1">{#N/A,#N/A,FALSE,"cpt"}</definedName>
    <definedName name="ass.all_1" localSheetId="4" hidden="1">{#N/A,#N/A,FALSE,"cpt"}</definedName>
    <definedName name="ass.all_1" localSheetId="11" hidden="1">{#N/A,#N/A,FALSE,"cpt"}</definedName>
    <definedName name="ass.all_1" hidden="1">{#N/A,#N/A,FALSE,"cpt"}</definedName>
    <definedName name="ass.all_1_1" localSheetId="4" hidden="1">{#N/A,#N/A,FALSE,"cpt"}</definedName>
    <definedName name="ass.all_1_1" localSheetId="11" hidden="1">{#N/A,#N/A,FALSE,"cpt"}</definedName>
    <definedName name="ass.all_1_1" hidden="1">{#N/A,#N/A,FALSE,"cpt"}</definedName>
    <definedName name="ass.all_1_1_2" localSheetId="4" hidden="1">{#N/A,#N/A,FALSE,"cpt"}</definedName>
    <definedName name="ass.all_1_1_2" localSheetId="11" hidden="1">{#N/A,#N/A,FALSE,"cpt"}</definedName>
    <definedName name="ass.all_1_1_2" hidden="1">{#N/A,#N/A,FALSE,"cpt"}</definedName>
    <definedName name="ass.all_1_3" localSheetId="4" hidden="1">{#N/A,#N/A,FALSE,"cpt"}</definedName>
    <definedName name="ass.all_1_3" localSheetId="11" hidden="1">{#N/A,#N/A,FALSE,"cpt"}</definedName>
    <definedName name="ass.all_1_3" hidden="1">{#N/A,#N/A,FALSE,"cpt"}</definedName>
    <definedName name="ass.all_2" localSheetId="4" hidden="1">{#N/A,#N/A,FALSE,"cpt"}</definedName>
    <definedName name="ass.all_2" localSheetId="11" hidden="1">{#N/A,#N/A,FALSE,"cpt"}</definedName>
    <definedName name="ass.all_2" hidden="1">{#N/A,#N/A,FALSE,"cpt"}</definedName>
    <definedName name="ass.all_2_2" localSheetId="4" hidden="1">{#N/A,#N/A,FALSE,"cpt"}</definedName>
    <definedName name="ass.all_2_2" localSheetId="11" hidden="1">{#N/A,#N/A,FALSE,"cpt"}</definedName>
    <definedName name="ass.all_2_2" hidden="1">{#N/A,#N/A,FALSE,"cpt"}</definedName>
    <definedName name="ass.all_3" localSheetId="4" hidden="1">{#N/A,#N/A,FALSE,"cpt"}</definedName>
    <definedName name="ass.all_3" localSheetId="11" hidden="1">{#N/A,#N/A,FALSE,"cpt"}</definedName>
    <definedName name="ass.all_3" hidden="1">{#N/A,#N/A,FALSE,"cpt"}</definedName>
    <definedName name="ass.all_3_2" localSheetId="4" hidden="1">{#N/A,#N/A,FALSE,"cpt"}</definedName>
    <definedName name="ass.all_3_2" localSheetId="11" hidden="1">{#N/A,#N/A,FALSE,"cpt"}</definedName>
    <definedName name="ass.all_3_2" hidden="1">{#N/A,#N/A,FALSE,"cpt"}</definedName>
    <definedName name="ass.all_5" localSheetId="4" hidden="1">{#N/A,#N/A,FALSE,"cpt"}</definedName>
    <definedName name="ass.all_5" localSheetId="11" hidden="1">{#N/A,#N/A,FALSE,"cpt"}</definedName>
    <definedName name="ass.all_5" hidden="1">{#N/A,#N/A,FALSE,"cpt"}</definedName>
    <definedName name="ASSA" localSheetId="4" hidden="1">{#N/A,#N/A,FALSE,"1";#N/A,#N/A,FALSE,"2";#N/A,#N/A,FALSE,"16 - 17";#N/A,#N/A,FALSE,"18 - 19";#N/A,#N/A,FALSE,"26";#N/A,#N/A,FALSE,"27";#N/A,#N/A,FALSE,"28"}</definedName>
    <definedName name="ASSA" localSheetId="11" hidden="1">{#N/A,#N/A,FALSE,"1";#N/A,#N/A,FALSE,"2";#N/A,#N/A,FALSE,"16 - 17";#N/A,#N/A,FALSE,"18 - 19";#N/A,#N/A,FALSE,"26";#N/A,#N/A,FALSE,"27";#N/A,#N/A,FALSE,"28"}</definedName>
    <definedName name="ASSA" hidden="1">{#N/A,#N/A,FALSE,"1";#N/A,#N/A,FALSE,"2";#N/A,#N/A,FALSE,"16 - 17";#N/A,#N/A,FALSE,"18 - 19";#N/A,#N/A,FALSE,"26";#N/A,#N/A,FALSE,"27";#N/A,#N/A,FALSE,"28"}</definedName>
    <definedName name="ASSA_1" localSheetId="4" hidden="1">{#N/A,#N/A,FALSE,"1";#N/A,#N/A,FALSE,"2";#N/A,#N/A,FALSE,"16 - 17";#N/A,#N/A,FALSE,"18 - 19";#N/A,#N/A,FALSE,"26";#N/A,#N/A,FALSE,"27";#N/A,#N/A,FALSE,"28"}</definedName>
    <definedName name="ASSA_1" localSheetId="11" hidden="1">{#N/A,#N/A,FALSE,"1";#N/A,#N/A,FALSE,"2";#N/A,#N/A,FALSE,"16 - 17";#N/A,#N/A,FALSE,"18 - 19";#N/A,#N/A,FALSE,"26";#N/A,#N/A,FALSE,"27";#N/A,#N/A,FALSE,"28"}</definedName>
    <definedName name="ASSA_1" hidden="1">{#N/A,#N/A,FALSE,"1";#N/A,#N/A,FALSE,"2";#N/A,#N/A,FALSE,"16 - 17";#N/A,#N/A,FALSE,"18 - 19";#N/A,#N/A,FALSE,"26";#N/A,#N/A,FALSE,"27";#N/A,#N/A,FALSE,"28"}</definedName>
    <definedName name="ASSAD" localSheetId="11" hidden="1">{TRUE,TRUE,-1.25,-15.5,484.5,278.25,FALSE,FALSE,TRUE,FALSE,0,1,#N/A,183,#N/A,5.92592592592593,22.5714285714286,1,FALSE,FALSE,3,TRUE,1,FALSE,100,"Swvu.ESTOQUES.","ACwvu.ESTOQUES.",#N/A,FALSE,FALSE,0,0,0,0,2,"","",FALSE,FALSE,FALSE,FALSE,1,90,#N/A,#N/A,"=R1C1:R650C11",FALSE,#N/A,#N/A,FALSE,FALSE,FALSE,1,65532,65532,FALSE,FALSE,TRUE,TRUE,TRUE}</definedName>
    <definedName name="ASSAD" hidden="1">{TRUE,TRUE,-1.25,-15.5,484.5,278.25,FALSE,FALSE,TRUE,FALSE,0,1,#N/A,183,#N/A,5.92592592592593,22.5714285714286,1,FALSE,FALSE,3,TRUE,1,FALSE,100,"Swvu.ESTOQUES.","ACwvu.ESTOQUES.",#N/A,FALSE,FALSE,0,0,0,0,2,"","",FALSE,FALSE,FALSE,FALSE,1,90,#N/A,#N/A,"=R1C1:R650C11",FALSE,#N/A,#N/A,FALSE,FALSE,FALSE,1,65532,65532,FALSE,FALSE,TRUE,TRUE,TRUE}</definedName>
    <definedName name="assasdafsda" localSheetId="15" hidden="1">{"PR1","pr1",TRUE,"Sch PR-1"}</definedName>
    <definedName name="assasdafsda" localSheetId="11" hidden="1">{"PR1","pr1",TRUE,"Sch PR-1"}</definedName>
    <definedName name="assasdafsda" hidden="1">{"PR1","pr1",TRUE,"Sch PR-1"}</definedName>
    <definedName name="assd.tr"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ssd.tr" localSheetId="1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ssd.tr"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sset">#REF!</definedName>
    <definedName name="ASSET_TURNS" hidden="1">"ASSET_TURNS"</definedName>
    <definedName name="AssetsCurrentAccountsReceivableAllowance">0</definedName>
    <definedName name="AssetsCurrentAccountsReceivableGross">0</definedName>
    <definedName name="AssetsCurrentDeferredIncomeTaxes">0</definedName>
    <definedName name="AssetsCurrentOther">0</definedName>
    <definedName name="AssetsCurrentPrepaidExpens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s" localSheetId="4" hidden="1">{"rtn",#N/A,FALSE,"RTN";"tables",#N/A,FALSE,"RTN";"cf",#N/A,FALSE,"CF";"stats",#N/A,FALSE,"Stats";"prop",#N/A,FALSE,"Prop"}</definedName>
    <definedName name="asss" localSheetId="11" hidden="1">{"rtn",#N/A,FALSE,"RTN";"tables",#N/A,FALSE,"RTN";"cf",#N/A,FALSE,"CF";"stats",#N/A,FALSE,"Stats";"prop",#N/A,FALSE,"Prop"}</definedName>
    <definedName name="asss" hidden="1">{"rtn",#N/A,FALSE,"RTN";"tables",#N/A,FALSE,"RTN";"cf",#N/A,FALSE,"CF";"stats",#N/A,FALSE,"Stats";"prop",#N/A,FALSE,"Prop"}</definedName>
    <definedName name="asssss" localSheetId="11" hidden="1">{#N/A,#N/A,TRUE,"Main Issues";#N/A,#N/A,TRUE,"Income statement ($)"}</definedName>
    <definedName name="asssss" hidden="1">{#N/A,#N/A,TRUE,"Main Issues";#N/A,#N/A,TRUE,"Income statement ($)"}</definedName>
    <definedName name="assssss" localSheetId="11" hidden="1">{"FCB_ALL",#N/A,FALSE,"FCB"}</definedName>
    <definedName name="assssss" hidden="1">{"FCB_ALL",#N/A,FALSE,"FCB"}</definedName>
    <definedName name="assu" localSheetId="4" hidden="1">{"clp_bs_doc",#N/A,FALSE,"CLP";"clp_is_doc",#N/A,FALSE,"CLP";"clp_cf_doc",#N/A,FALSE,"CLP";"clp_fr_doc",#N/A,FALSE,"CLP"}</definedName>
    <definedName name="assu" localSheetId="11" hidden="1">{"clp_bs_doc",#N/A,FALSE,"CLP";"clp_is_doc",#N/A,FALSE,"CLP";"clp_cf_doc",#N/A,FALSE,"CLP";"clp_fr_doc",#N/A,FALSE,"CLP"}</definedName>
    <definedName name="assu" hidden="1">{"clp_bs_doc",#N/A,FALSE,"CLP";"clp_is_doc",#N/A,FALSE,"CLP";"clp_cf_doc",#N/A,FALSE,"CLP";"clp_fr_doc",#N/A,FALSE,"CLP"}</definedName>
    <definedName name="assu_1" localSheetId="4" hidden="1">{"clp_bs_doc",#N/A,FALSE,"CLP";"clp_is_doc",#N/A,FALSE,"CLP";"clp_cf_doc",#N/A,FALSE,"CLP";"clp_fr_doc",#N/A,FALSE,"CLP"}</definedName>
    <definedName name="assu_1" localSheetId="11" hidden="1">{"clp_bs_doc",#N/A,FALSE,"CLP";"clp_is_doc",#N/A,FALSE,"CLP";"clp_cf_doc",#N/A,FALSE,"CLP";"clp_fr_doc",#N/A,FALSE,"CLP"}</definedName>
    <definedName name="assu_1" hidden="1">{"clp_bs_doc",#N/A,FALSE,"CLP";"clp_is_doc",#N/A,FALSE,"CLP";"clp_cf_doc",#N/A,FALSE,"CLP";"clp_fr_doc",#N/A,FALSE,"CLP"}</definedName>
    <definedName name="assu2" localSheetId="4" hidden="1">{"clp_bs_doc",#N/A,FALSE,"CLP";"clp_is_doc",#N/A,FALSE,"CLP";"clp_cf_doc",#N/A,FALSE,"CLP";"clp_fr_doc",#N/A,FALSE,"CLP"}</definedName>
    <definedName name="assu2" localSheetId="11" hidden="1">{"clp_bs_doc",#N/A,FALSE,"CLP";"clp_is_doc",#N/A,FALSE,"CLP";"clp_cf_doc",#N/A,FALSE,"CLP";"clp_fr_doc",#N/A,FALSE,"CLP"}</definedName>
    <definedName name="assu2" hidden="1">{"clp_bs_doc",#N/A,FALSE,"CLP";"clp_is_doc",#N/A,FALSE,"CLP";"clp_cf_doc",#N/A,FALSE,"CLP";"clp_fr_doc",#N/A,FALSE,"CLP"}</definedName>
    <definedName name="assu2_1" localSheetId="4" hidden="1">{"clp_bs_doc",#N/A,FALSE,"CLP";"clp_is_doc",#N/A,FALSE,"CLP";"clp_cf_doc",#N/A,FALSE,"CLP";"clp_fr_doc",#N/A,FALSE,"CLP"}</definedName>
    <definedName name="assu2_1" localSheetId="11" hidden="1">{"clp_bs_doc",#N/A,FALSE,"CLP";"clp_is_doc",#N/A,FALSE,"CLP";"clp_cf_doc",#N/A,FALSE,"CLP";"clp_fr_doc",#N/A,FALSE,"CLP"}</definedName>
    <definedName name="assu2_1" hidden="1">{"clp_bs_doc",#N/A,FALSE,"CLP";"clp_is_doc",#N/A,FALSE,"CLP";"clp_cf_doc",#N/A,FALSE,"CLP";"clp_fr_doc",#N/A,FALSE,"CLP"}</definedName>
    <definedName name="assumebombb2" localSheetId="4" hidden="1">{"clp_bs_doc",#N/A,FALSE,"CLP";"clp_is_doc",#N/A,FALSE,"CLP";"clp_cf_doc",#N/A,FALSE,"CLP";"clp_fr_doc",#N/A,FALSE,"CLP"}</definedName>
    <definedName name="assumebombb2" localSheetId="11" hidden="1">{"clp_bs_doc",#N/A,FALSE,"CLP";"clp_is_doc",#N/A,FALSE,"CLP";"clp_cf_doc",#N/A,FALSE,"CLP";"clp_fr_doc",#N/A,FALSE,"CLP"}</definedName>
    <definedName name="assumebombb2" hidden="1">{"clp_bs_doc",#N/A,FALSE,"CLP";"clp_is_doc",#N/A,FALSE,"CLP";"clp_cf_doc",#N/A,FALSE,"CLP";"clp_fr_doc",#N/A,FALSE,"CLP"}</definedName>
    <definedName name="assumebombb2_1" localSheetId="4" hidden="1">{"clp_bs_doc",#N/A,FALSE,"CLP";"clp_is_doc",#N/A,FALSE,"CLP";"clp_cf_doc",#N/A,FALSE,"CLP";"clp_fr_doc",#N/A,FALSE,"CLP"}</definedName>
    <definedName name="assumebombb2_1" localSheetId="11" hidden="1">{"clp_bs_doc",#N/A,FALSE,"CLP";"clp_is_doc",#N/A,FALSE,"CLP";"clp_cf_doc",#N/A,FALSE,"CLP";"clp_fr_doc",#N/A,FALSE,"CLP"}</definedName>
    <definedName name="assumebombb2_1" hidden="1">{"clp_bs_doc",#N/A,FALSE,"CLP";"clp_is_doc",#N/A,FALSE,"CLP";"clp_cf_doc",#N/A,FALSE,"CLP";"clp_fr_doc",#N/A,FALSE,"CLP"}</definedName>
    <definedName name="assump">#REF!</definedName>
    <definedName name="Assumpstions">#REF!</definedName>
    <definedName name="Assumption_Switch">#REF!</definedName>
    <definedName name="Assumptions" localSheetId="19">#REF!</definedName>
    <definedName name="Assumptions">#REF!</definedName>
    <definedName name="assumptions_1" localSheetId="4" hidden="1">{"clp_bs_doc",#N/A,FALSE,"CLP";"clp_is_doc",#N/A,FALSE,"CLP";"clp_cf_doc",#N/A,FALSE,"CLP";"clp_fr_doc",#N/A,FALSE,"CLP"}</definedName>
    <definedName name="assumptions_1" localSheetId="11" hidden="1">{"clp_bs_doc",#N/A,FALSE,"CLP";"clp_is_doc",#N/A,FALSE,"CLP";"clp_cf_doc",#N/A,FALSE,"CLP";"clp_fr_doc",#N/A,FALSE,"CLP"}</definedName>
    <definedName name="assumptions_1" hidden="1">{"clp_bs_doc",#N/A,FALSE,"CLP";"clp_is_doc",#N/A,FALSE,"CLP";"clp_cf_doc",#N/A,FALSE,"CLP";"clp_fr_doc",#N/A,FALSE,"CLP"}</definedName>
    <definedName name="assumptions2" localSheetId="4" hidden="1">{"clp_bs_doc",#N/A,FALSE,"CLP";"clp_is_doc",#N/A,FALSE,"CLP";"clp_cf_doc",#N/A,FALSE,"CLP";"clp_fr_doc",#N/A,FALSE,"CLP"}</definedName>
    <definedName name="assumptions2" localSheetId="11" hidden="1">{"clp_bs_doc",#N/A,FALSE,"CLP";"clp_is_doc",#N/A,FALSE,"CLP";"clp_cf_doc",#N/A,FALSE,"CLP";"clp_fr_doc",#N/A,FALSE,"CLP"}</definedName>
    <definedName name="assumptions2" hidden="1">{"clp_bs_doc",#N/A,FALSE,"CLP";"clp_is_doc",#N/A,FALSE,"CLP";"clp_cf_doc",#N/A,FALSE,"CLP";"clp_fr_doc",#N/A,FALSE,"CLP"}</definedName>
    <definedName name="assumptions2_1" localSheetId="4" hidden="1">{"clp_bs_doc",#N/A,FALSE,"CLP";"clp_is_doc",#N/A,FALSE,"CLP";"clp_cf_doc",#N/A,FALSE,"CLP";"clp_fr_doc",#N/A,FALSE,"CLP"}</definedName>
    <definedName name="assumptions2_1" localSheetId="11" hidden="1">{"clp_bs_doc",#N/A,FALSE,"CLP";"clp_is_doc",#N/A,FALSE,"CLP";"clp_cf_doc",#N/A,FALSE,"CLP";"clp_fr_doc",#N/A,FALSE,"CLP"}</definedName>
    <definedName name="assumptions2_1" hidden="1">{"clp_bs_doc",#N/A,FALSE,"CLP";"clp_is_doc",#N/A,FALSE,"CLP";"clp_cf_doc",#N/A,FALSE,"CLP";"clp_fr_doc",#N/A,FALSE,"CLP"}</definedName>
    <definedName name="Assumptios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5"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5"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sebombb" localSheetId="4" hidden="1">{"clp_bs_doc",#N/A,FALSE,"CLP";"clp_is_doc",#N/A,FALSE,"CLP";"clp_cf_doc",#N/A,FALSE,"CLP";"clp_fr_doc",#N/A,FALSE,"CLP"}</definedName>
    <definedName name="assumsebombb" localSheetId="11" hidden="1">{"clp_bs_doc",#N/A,FALSE,"CLP";"clp_is_doc",#N/A,FALSE,"CLP";"clp_cf_doc",#N/A,FALSE,"CLP";"clp_fr_doc",#N/A,FALSE,"CLP"}</definedName>
    <definedName name="assumsebombb" hidden="1">{"clp_bs_doc",#N/A,FALSE,"CLP";"clp_is_doc",#N/A,FALSE,"CLP";"clp_cf_doc",#N/A,FALSE,"CLP";"clp_fr_doc",#N/A,FALSE,"CLP"}</definedName>
    <definedName name="assumsebombb_1" localSheetId="4" hidden="1">{"clp_bs_doc",#N/A,FALSE,"CLP";"clp_is_doc",#N/A,FALSE,"CLP";"clp_cf_doc",#N/A,FALSE,"CLP";"clp_fr_doc",#N/A,FALSE,"CLP"}</definedName>
    <definedName name="assumsebombb_1" localSheetId="11" hidden="1">{"clp_bs_doc",#N/A,FALSE,"CLP";"clp_is_doc",#N/A,FALSE,"CLP";"clp_cf_doc",#N/A,FALSE,"CLP";"clp_fr_doc",#N/A,FALSE,"CLP"}</definedName>
    <definedName name="assumsebombb_1" hidden="1">{"clp_bs_doc",#N/A,FALSE,"CLP";"clp_is_doc",#N/A,FALSE,"CLP";"clp_cf_doc",#N/A,FALSE,"CLP";"clp_fr_doc",#N/A,FALSE,"CLP"}</definedName>
    <definedName name="AssumSEComb" localSheetId="4" hidden="1">{"clp_bs_doc",#N/A,FALSE,"CLP";"clp_is_doc",#N/A,FALSE,"CLP";"clp_cf_doc",#N/A,FALSE,"CLP";"clp_fr_doc",#N/A,FALSE,"CLP"}</definedName>
    <definedName name="AssumSEComb" localSheetId="11" hidden="1">{"clp_bs_doc",#N/A,FALSE,"CLP";"clp_is_doc",#N/A,FALSE,"CLP";"clp_cf_doc",#N/A,FALSE,"CLP";"clp_fr_doc",#N/A,FALSE,"CLP"}</definedName>
    <definedName name="AssumSEComb" hidden="1">{"clp_bs_doc",#N/A,FALSE,"CLP";"clp_is_doc",#N/A,FALSE,"CLP";"clp_cf_doc",#N/A,FALSE,"CLP";"clp_fr_doc",#N/A,FALSE,"CLP"}</definedName>
    <definedName name="AssumSEComb_1" localSheetId="4" hidden="1">{"clp_bs_doc",#N/A,FALSE,"CLP";"clp_is_doc",#N/A,FALSE,"CLP";"clp_cf_doc",#N/A,FALSE,"CLP";"clp_fr_doc",#N/A,FALSE,"CLP"}</definedName>
    <definedName name="AssumSEComb_1" localSheetId="11" hidden="1">{"clp_bs_doc",#N/A,FALSE,"CLP";"clp_is_doc",#N/A,FALSE,"CLP";"clp_cf_doc",#N/A,FALSE,"CLP";"clp_fr_doc",#N/A,FALSE,"CLP"}</definedName>
    <definedName name="AssumSEComb_1" hidden="1">{"clp_bs_doc",#N/A,FALSE,"CLP";"clp_is_doc",#N/A,FALSE,"CLP";"clp_cf_doc",#N/A,FALSE,"CLP";"clp_fr_doc",#N/A,FALSE,"CLP"}</definedName>
    <definedName name="assumsecomb2" localSheetId="4" hidden="1">{"clp_bs_doc",#N/A,FALSE,"CLP";"clp_is_doc",#N/A,FALSE,"CLP";"clp_cf_doc",#N/A,FALSE,"CLP";"clp_fr_doc",#N/A,FALSE,"CLP"}</definedName>
    <definedName name="assumsecomb2" localSheetId="11" hidden="1">{"clp_bs_doc",#N/A,FALSE,"CLP";"clp_is_doc",#N/A,FALSE,"CLP";"clp_cf_doc",#N/A,FALSE,"CLP";"clp_fr_doc",#N/A,FALSE,"CLP"}</definedName>
    <definedName name="assumsecomb2" hidden="1">{"clp_bs_doc",#N/A,FALSE,"CLP";"clp_is_doc",#N/A,FALSE,"CLP";"clp_cf_doc",#N/A,FALSE,"CLP";"clp_fr_doc",#N/A,FALSE,"CLP"}</definedName>
    <definedName name="assumsecomb2_1" localSheetId="4" hidden="1">{"clp_bs_doc",#N/A,FALSE,"CLP";"clp_is_doc",#N/A,FALSE,"CLP";"clp_cf_doc",#N/A,FALSE,"CLP";"clp_fr_doc",#N/A,FALSE,"CLP"}</definedName>
    <definedName name="assumsecomb2_1" localSheetId="11" hidden="1">{"clp_bs_doc",#N/A,FALSE,"CLP";"clp_is_doc",#N/A,FALSE,"CLP";"clp_cf_doc",#N/A,FALSE,"CLP";"clp_fr_doc",#N/A,FALSE,"CLP"}</definedName>
    <definedName name="assumsecomb2_1" hidden="1">{"clp_bs_doc",#N/A,FALSE,"CLP";"clp_is_doc",#N/A,FALSE,"CLP";"clp_cf_doc",#N/A,FALSE,"CLP";"clp_fr_doc",#N/A,FALSE,"CLP"}</definedName>
    <definedName name="asw" localSheetId="11" hidden="1">{"fixass1",#N/A,FALSE,"Sheet1";"fixass2",#N/A,FALSE,"Sheet1";"invest",#N/A,FALSE,"Sheet1"}</definedName>
    <definedName name="asw" hidden="1">{"fixass1",#N/A,FALSE,"Sheet1";"fixass2",#N/A,FALSE,"Sheet1";"invest",#N/A,FALSE,"Sheet1"}</definedName>
    <definedName name="ASW_CountryName_toDPcode" localSheetId="4">#REF!</definedName>
    <definedName name="ASW_CountryName_toDPcode" localSheetId="15">#REF!</definedName>
    <definedName name="ASW_CountryName_toDPcode">#REF!</definedName>
    <definedName name="ASW_Owners" localSheetId="4">#REF!</definedName>
    <definedName name="ASW_Owners" localSheetId="15">#REF!</definedName>
    <definedName name="ASW_Owners">#REF!</definedName>
    <definedName name="asx" hidden="1">#REF!</definedName>
    <definedName name="aszxczx" localSheetId="11" hidden="1">{"SumVar",#N/A,FALSE,"Variance";"SumAct",#N/A,FALSE,"Actual";"SumBud",#N/A,FALSE,"Budget"}</definedName>
    <definedName name="aszxczx" hidden="1">{"SumVar",#N/A,FALSE,"Variance";"SumAct",#N/A,FALSE,"Actual";"SumBud",#N/A,FALSE,"Budget"}</definedName>
    <definedName name="ATB_TargetDescription1" hidden="1">"Size Bank DSCR"</definedName>
    <definedName name="ATB_TargetDescription2" hidden="1">"Size Bond DSCR"</definedName>
    <definedName name="ATB_TargetDescription4" hidden="1">"Size Market DSCR"</definedName>
    <definedName name="ATB_TargetToValue1" hidden="1">0</definedName>
    <definedName name="ATB_TargetToValue2" hidden="1">0</definedName>
    <definedName name="ATB_TargetToValue4" hidden="1">0</definedName>
    <definedName name="atehthrthrthjrh" localSheetId="4">{"Client Name or Project Name"}</definedName>
    <definedName name="atehthrthrthjrh" localSheetId="11">{"Client Name or Project Name"}</definedName>
    <definedName name="atehthrthrthjrh">{"Client Name or Project Name"}</definedName>
    <definedName name="atemp">#REF!</definedName>
    <definedName name="athathaehah" localSheetId="4">{"Client Name or Project Name"}</definedName>
    <definedName name="athathaehah" localSheetId="11">{"Client Name or Project Name"}</definedName>
    <definedName name="athathaehah">{"Client Name or Project Name"}</definedName>
    <definedName name="atio"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tio"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tio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tio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tlanta165">#REF!</definedName>
    <definedName name="Atna" localSheetId="11" hidden="1">{#N/A,#N/A,FALSE,"II.General ";#N/A,#N/A,FALSE,"III.Plan Design";#N/A,#N/A,FALSE,"IV.Delivery System";#N/A,#N/A,FALSE,"V.Reimbursement";#N/A,#N/A,FALSE,"VI.Manage-Satisf.";#N/A,#N/A,FALSE,"VII. &amp;VIII. Other";#N/A,#N/A,FALSE,"Appendix 2";#N/A,#N/A,FALSE,"Appendix 3a";#N/A,#N/A,FALSE,"Appendix 3b";#N/A,#N/A,FALSE,"Appendix 3b(cont.)"}</definedName>
    <definedName name="Atna" hidden="1">{#N/A,#N/A,FALSE,"II.General ";#N/A,#N/A,FALSE,"III.Plan Design";#N/A,#N/A,FALSE,"IV.Delivery System";#N/A,#N/A,FALSE,"V.Reimbursement";#N/A,#N/A,FALSE,"VI.Manage-Satisf.";#N/A,#N/A,FALSE,"VII. &amp;VIII. Other";#N/A,#N/A,FALSE,"Appendix 2";#N/A,#N/A,FALSE,"Appendix 3a";#N/A,#N/A,FALSE,"Appendix 3b";#N/A,#N/A,FALSE,"Appendix 3b(cont.)"}</definedName>
    <definedName name="ATOC">#REF!</definedName>
    <definedName name="ATPG1">#REF!</definedName>
    <definedName name="ATPG2">#REF!</definedName>
    <definedName name="ATPG3">#REF!</definedName>
    <definedName name="ATSeXToEUR" localSheetId="8" hidden="1">1/EUReXToATS</definedName>
    <definedName name="ATSeXToEUR" localSheetId="11" hidden="1">1/EUReXToATS</definedName>
    <definedName name="ATSeXToEUR" localSheetId="10" hidden="1">1/EUReXToATS</definedName>
    <definedName name="ATSeXToEUR" hidden="1">1/EUReXToATS</definedName>
    <definedName name="ATT">OFFSET(#REF!,0,0,COUNTA(#REF!),1)</definedName>
    <definedName name="Attach3" localSheetId="4" hidden="1">{"Grant",#N/A,FALSE,"Grant";"GP Developer",#N/A,FALSE,"GP &amp; Dev Loans";"Operating Analysis",#N/A,FALSE,"Operations";"Tax Credit",#N/A,FALSE,"Tax Credits";"Tax Credit Analysis",#N/A,FALSE,"TC Analysis"}</definedName>
    <definedName name="Attach3" localSheetId="11" hidden="1">{"Grant",#N/A,FALSE,"Grant";"GP Developer",#N/A,FALSE,"GP &amp; Dev Loans";"Operating Analysis",#N/A,FALSE,"Operations";"Tax Credit",#N/A,FALSE,"Tax Credits";"Tax Credit Analysis",#N/A,FALSE,"TC Analysis"}</definedName>
    <definedName name="Attach3" hidden="1">{"Grant",#N/A,FALSE,"Grant";"GP Developer",#N/A,FALSE,"GP &amp; Dev Loans";"Operating Analysis",#N/A,FALSE,"Operations";"Tax Credit",#N/A,FALSE,"Tax Credits";"Tax Credit Analysis",#N/A,FALSE,"TC Analysis"}</definedName>
    <definedName name="Attach3_1" localSheetId="4" hidden="1">{"Grant",#N/A,FALSE,"Grant";"GP Developer",#N/A,FALSE,"GP &amp; Dev Loans";"Operating Analysis",#N/A,FALSE,"Operations";"Tax Credit",#N/A,FALSE,"Tax Credits";"Tax Credit Analysis",#N/A,FALSE,"TC Analysis"}</definedName>
    <definedName name="Attach3_1" localSheetId="11" hidden="1">{"Grant",#N/A,FALSE,"Grant";"GP Developer",#N/A,FALSE,"GP &amp; Dev Loans";"Operating Analysis",#N/A,FALSE,"Operations";"Tax Credit",#N/A,FALSE,"Tax Credits";"Tax Credit Analysis",#N/A,FALSE,"TC Analysis"}</definedName>
    <definedName name="Attach3_1" hidden="1">{"Grant",#N/A,FALSE,"Grant";"GP Developer",#N/A,FALSE,"GP &amp; Dev Loans";"Operating Analysis",#N/A,FALSE,"Operations";"Tax Credit",#N/A,FALSE,"Tax Credits";"Tax Credit Analysis",#N/A,FALSE,"TC Analysis"}</definedName>
    <definedName name="attilio" localSheetId="11" hidden="1">{#N/A,#N/A,FALSE,"Auftrags- und Offertwesen"}</definedName>
    <definedName name="attilio" hidden="1">{#N/A,#N/A,FALSE,"Auftrags- und Offertwesen"}</definedName>
    <definedName name="AUDIT">#N/A</definedName>
    <definedName name="Aug">#REF!</definedName>
    <definedName name="Aug_Construction">#REF!</definedName>
    <definedName name="AUGACT">#REF!</definedName>
    <definedName name="AugLocData" localSheetId="19">#REF!</definedName>
    <definedName name="AugLocData">#REF!</definedName>
    <definedName name="August_1" localSheetId="11" hidden="1">{"TOP PORTION",#N/A,FALSE,"0895"}</definedName>
    <definedName name="August_1" hidden="1">{"TOP PORTION",#N/A,FALSE,"0895"}</definedName>
    <definedName name="August_2" localSheetId="11" hidden="1">{"TOP PORTION",#N/A,FALSE,"0895"}</definedName>
    <definedName name="August_2" hidden="1">{"TOP PORTION",#N/A,FALSE,"0895"}</definedName>
    <definedName name="August_3" localSheetId="11" hidden="1">{"TOP PORTION",#N/A,FALSE,"0895"}</definedName>
    <definedName name="August_3" hidden="1">{"TOP PORTION",#N/A,FALSE,"0895"}</definedName>
    <definedName name="August_4" localSheetId="11" hidden="1">{"TOP PORTION",#N/A,FALSE,"0895"}</definedName>
    <definedName name="August_4" hidden="1">{"TOP PORTION",#N/A,FALSE,"0895"}</definedName>
    <definedName name="August_5" localSheetId="11" hidden="1">{"TOP PORTION",#N/A,FALSE,"0895"}</definedName>
    <definedName name="August_5" hidden="1">{"TOP PORTION",#N/A,FALSE,"0895"}</definedName>
    <definedName name="AugVariance" localSheetId="1">#REF!</definedName>
    <definedName name="AugVariance">#REF!</definedName>
    <definedName name="AUSTRALIA_NET">110</definedName>
    <definedName name="AUSTRIA_NET">107</definedName>
    <definedName name="Ausy_Demand">#REF!</definedName>
    <definedName name="AUTO">#REF!</definedName>
    <definedName name="_xlnm.Auto_Open_xlquery_DClick" hidden="1">#REF!</definedName>
    <definedName name="AUto1" localSheetId="11" hidden="1">{#N/A,#N/A,FALSE,"Sheet1"}</definedName>
    <definedName name="AUto1" hidden="1">{#N/A,#N/A,FALSE,"Sheet1"}</definedName>
    <definedName name="AUto2" localSheetId="11" hidden="1">{#N/A,#N/A,FALSE,"Sheet1"}</definedName>
    <definedName name="AUto2" hidden="1">{#N/A,#N/A,FALSE,"Sheet1"}</definedName>
    <definedName name="AV" localSheetId="4" hidden="1">{#N/A,#N/A,FALSE,"Assumps";#N/A,#N/A,FALSE,"Data";#N/A,#N/A,FALSE,"Data (2)";#N/A,#N/A,FALSE,"AcqyrP&amp;L";#N/A,#N/A,FALSE,"Acq+1P&amp;L";#N/A,#N/A,FALSE,"Acq+2P&amp;L";#N/A,#N/A,FALSE,"Cashflow";#N/A,#N/A,FALSE,"BalSheet";#N/A,#N/A,FALSE,"Bidder";#N/A,#N/A,FALSE,"Target";#N/A,#N/A,FALSE,"Tgtann";#N/A,#N/A,FALSE,"Topt";#N/A,#N/A,FALSE,"Disp";#N/A,#N/A,FALSE,"Dann";#N/A,#N/A,FALSE,"Syns"}</definedName>
    <definedName name="AV" localSheetId="11" hidden="1">{#N/A,#N/A,FALSE,"Assumps";#N/A,#N/A,FALSE,"Data";#N/A,#N/A,FALSE,"Data (2)";#N/A,#N/A,FALSE,"AcqyrP&amp;L";#N/A,#N/A,FALSE,"Acq+1P&amp;L";#N/A,#N/A,FALSE,"Acq+2P&amp;L";#N/A,#N/A,FALSE,"Cashflow";#N/A,#N/A,FALSE,"BalSheet";#N/A,#N/A,FALSE,"Bidder";#N/A,#N/A,FALSE,"Target";#N/A,#N/A,FALSE,"Tgtann";#N/A,#N/A,FALSE,"Topt";#N/A,#N/A,FALSE,"Disp";#N/A,#N/A,FALSE,"Dann";#N/A,#N/A,FALSE,"Syns"}</definedName>
    <definedName name="AV" hidden="1">{#N/A,#N/A,FALSE,"Assumps";#N/A,#N/A,FALSE,"Data";#N/A,#N/A,FALSE,"Data (2)";#N/A,#N/A,FALSE,"AcqyrP&amp;L";#N/A,#N/A,FALSE,"Acq+1P&amp;L";#N/A,#N/A,FALSE,"Acq+2P&amp;L";#N/A,#N/A,FALSE,"Cashflow";#N/A,#N/A,FALSE,"BalSheet";#N/A,#N/A,FALSE,"Bidder";#N/A,#N/A,FALSE,"Target";#N/A,#N/A,FALSE,"Tgtann";#N/A,#N/A,FALSE,"Topt";#N/A,#N/A,FALSE,"Disp";#N/A,#N/A,FALSE,"Dann";#N/A,#N/A,FALSE,"Syns"}</definedName>
    <definedName name="AV_1" localSheetId="4" hidden="1">{#N/A,#N/A,FALSE,"Assumps";#N/A,#N/A,FALSE,"Data";#N/A,#N/A,FALSE,"Data (2)";#N/A,#N/A,FALSE,"AcqyrP&amp;L";#N/A,#N/A,FALSE,"Acq+1P&amp;L";#N/A,#N/A,FALSE,"Acq+2P&amp;L";#N/A,#N/A,FALSE,"Cashflow";#N/A,#N/A,FALSE,"BalSheet";#N/A,#N/A,FALSE,"Bidder";#N/A,#N/A,FALSE,"Target";#N/A,#N/A,FALSE,"Tgtann";#N/A,#N/A,FALSE,"Topt";#N/A,#N/A,FALSE,"Disp";#N/A,#N/A,FALSE,"Dann";#N/A,#N/A,FALSE,"Syns"}</definedName>
    <definedName name="AV_1" localSheetId="11" hidden="1">{#N/A,#N/A,FALSE,"Assumps";#N/A,#N/A,FALSE,"Data";#N/A,#N/A,FALSE,"Data (2)";#N/A,#N/A,FALSE,"AcqyrP&amp;L";#N/A,#N/A,FALSE,"Acq+1P&amp;L";#N/A,#N/A,FALSE,"Acq+2P&amp;L";#N/A,#N/A,FALSE,"Cashflow";#N/A,#N/A,FALSE,"BalSheet";#N/A,#N/A,FALSE,"Bidder";#N/A,#N/A,FALSE,"Target";#N/A,#N/A,FALSE,"Tgtann";#N/A,#N/A,FALSE,"Topt";#N/A,#N/A,FALSE,"Disp";#N/A,#N/A,FALSE,"Dann";#N/A,#N/A,FALSE,"Syns"}</definedName>
    <definedName name="AV_1" hidden="1">{#N/A,#N/A,FALSE,"Assumps";#N/A,#N/A,FALSE,"Data";#N/A,#N/A,FALSE,"Data (2)";#N/A,#N/A,FALSE,"AcqyrP&amp;L";#N/A,#N/A,FALSE,"Acq+1P&amp;L";#N/A,#N/A,FALSE,"Acq+2P&amp;L";#N/A,#N/A,FALSE,"Cashflow";#N/A,#N/A,FALSE,"BalSheet";#N/A,#N/A,FALSE,"Bidder";#N/A,#N/A,FALSE,"Target";#N/A,#N/A,FALSE,"Tgtann";#N/A,#N/A,FALSE,"Topt";#N/A,#N/A,FALSE,"Disp";#N/A,#N/A,FALSE,"Dann";#N/A,#N/A,FALSE,"Syns"}</definedName>
    <definedName name="Avalon" localSheetId="11" hidden="1">{#N/A,#N/A,TRUE,"summary";#N/A,#N/A,TRUE,"model"}</definedName>
    <definedName name="Avalon" hidden="1">{#N/A,#N/A,TRUE,"summary";#N/A,#N/A,TRUE,"model"}</definedName>
    <definedName name="Avalon_1" localSheetId="11" hidden="1">{#N/A,#N/A,TRUE,"summary";#N/A,#N/A,TRUE,"model"}</definedName>
    <definedName name="Avalon_1" hidden="1">{#N/A,#N/A,TRUE,"summary";#N/A,#N/A,TRUE,"model"}</definedName>
    <definedName name="avdd" localSheetId="4" hidden="1">{#N/A,#N/A,FALSE,"Calc";#N/A,#N/A,FALSE,"Sensitivity";#N/A,#N/A,FALSE,"LT Earn.Dil.";#N/A,#N/A,FALSE,"Dil. AVP"}</definedName>
    <definedName name="avdd" localSheetId="15" hidden="1">{#N/A,#N/A,FALSE,"Calc";#N/A,#N/A,FALSE,"Sensitivity";#N/A,#N/A,FALSE,"LT Earn.Dil.";#N/A,#N/A,FALSE,"Dil. AVP"}</definedName>
    <definedName name="avdd" localSheetId="11" hidden="1">{#N/A,#N/A,FALSE,"Calc";#N/A,#N/A,FALSE,"Sensitivity";#N/A,#N/A,FALSE,"LT Earn.Dil.";#N/A,#N/A,FALSE,"Dil. AVP"}</definedName>
    <definedName name="avdd" hidden="1">{#N/A,#N/A,FALSE,"Calc";#N/A,#N/A,FALSE,"Sensitivity";#N/A,#N/A,FALSE,"LT Earn.Dil.";#N/A,#N/A,FALSE,"Dil. AVP"}</definedName>
    <definedName name="avdd_1" localSheetId="4" hidden="1">{#N/A,#N/A,FALSE,"Calc";#N/A,#N/A,FALSE,"Sensitivity";#N/A,#N/A,FALSE,"LT Earn.Dil.";#N/A,#N/A,FALSE,"Dil. AVP"}</definedName>
    <definedName name="avdd_1" localSheetId="11" hidden="1">{#N/A,#N/A,FALSE,"Calc";#N/A,#N/A,FALSE,"Sensitivity";#N/A,#N/A,FALSE,"LT Earn.Dil.";#N/A,#N/A,FALSE,"Dil. AVP"}</definedName>
    <definedName name="avdd_1" hidden="1">{#N/A,#N/A,FALSE,"Calc";#N/A,#N/A,FALSE,"Sensitivity";#N/A,#N/A,FALSE,"LT Earn.Dil.";#N/A,#N/A,FALSE,"Dil. AVP"}</definedName>
    <definedName name="ave"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AA">#REF!</definedName>
    <definedName name="avegmultiple" hidden="1">#REF!</definedName>
    <definedName name="Average_price_of_class_A_and_class_b_2">#REF!</definedName>
    <definedName name="Average_price_of_class_A_and_class_b_F">#REF!</definedName>
    <definedName name="AVERAGES">#N/A</definedName>
    <definedName name="Avg_Rate">#REF!</definedName>
    <definedName name="Avg_Stc_Price_A_B">#REF!</definedName>
    <definedName name="Avg_Stc_Price_A_Beq">#REF!</definedName>
    <definedName name="AvgCostPort">#REF!</definedName>
    <definedName name="avgint">#REF!</definedName>
    <definedName name="avgMaint">#REF!</definedName>
    <definedName name="avgMFApps">#REF!</definedName>
    <definedName name="avgMFN">#REF!</definedName>
    <definedName name="avgMFP">#REF!</definedName>
    <definedName name="AvgPrice" localSheetId="19">#REF!</definedName>
    <definedName name="AvgPrice">#REF!</definedName>
    <definedName name="AvgSellPr" hidden="1">#REF!,#REF!,#REF!,#REF!,#REF!,#REF!,#REF!,#REF!</definedName>
    <definedName name="aw" hidden="1">#REF!</definedName>
    <definedName name="aw4wb" localSheetId="4" hidden="1">{#N/A,#N/A,FALSE,"ISBL"}</definedName>
    <definedName name="aw4wb" localSheetId="11" hidden="1">{#N/A,#N/A,FALSE,"ISBL"}</definedName>
    <definedName name="aw4wb" hidden="1">{#N/A,#N/A,FALSE,"ISBL"}</definedName>
    <definedName name="awd" hidden="1">#REF!</definedName>
    <definedName name="awde" hidden="1">#REF!</definedName>
    <definedName name="awe" localSheetId="4" hidden="1">{#N/A,#N/A,FALSE,"PGW"}</definedName>
    <definedName name="awe" localSheetId="11" hidden="1">{#N/A,#N/A,FALSE,"PGW"}</definedName>
    <definedName name="awe" hidden="1">{#N/A,#N/A,FALSE,"PGW"}</definedName>
    <definedName name="awea" localSheetId="11" hidden="1">{"FCB_ALL",#N/A,FALSE,"FCB";"GREY_ALL",#N/A,FALSE,"GREY"}</definedName>
    <definedName name="awea" hidden="1">{"FCB_ALL",#N/A,FALSE,"FCB";"GREY_ALL",#N/A,FALSE,"GREY"}</definedName>
    <definedName name="aweaw3" localSheetId="4" hidden="1">{#N/A,#N/A,FALSE,"OSBL"}</definedName>
    <definedName name="aweaw3" localSheetId="11" hidden="1">{#N/A,#N/A,FALSE,"OSBL"}</definedName>
    <definedName name="aweaw3" hidden="1">{#N/A,#N/A,FALSE,"OSBL"}</definedName>
    <definedName name="aweax" hidden="1">#REF!</definedName>
    <definedName name="awegaweg" localSheetId="11" hidden="1">{#N/A,#N/A,FALSE,"L. Zottola";#N/A,#N/A,FALSE,"M. Ruggi";#N/A,#N/A,FALSE,"M. Valenti";#N/A,#N/A,FALSE,"C. Mazza";#N/A,#N/A,FALSE,"G. Bellinzona";#N/A,#N/A,FALSE,"M. Carletti";#N/A,#N/A,FALSE,"P. Maresca";#N/A,#N/A,FALSE,"L. Tondi";#N/A,#N/A,FALSE,"M. Marani";#N/A,#N/A,FALSE,"R. Ruggerini";#N/A,#N/A,FALSE,"L. Liguori";#N/A,#N/A,FALSE,"D. Battistel"}</definedName>
    <definedName name="awegaweg" hidden="1">{#N/A,#N/A,FALSE,"L. Zottola";#N/A,#N/A,FALSE,"M. Ruggi";#N/A,#N/A,FALSE,"M. Valenti";#N/A,#N/A,FALSE,"C. Mazza";#N/A,#N/A,FALSE,"G. Bellinzona";#N/A,#N/A,FALSE,"M. Carletti";#N/A,#N/A,FALSE,"P. Maresca";#N/A,#N/A,FALSE,"L. Tondi";#N/A,#N/A,FALSE,"M. Marani";#N/A,#N/A,FALSE,"R. Ruggerini";#N/A,#N/A,FALSE,"L. Liguori";#N/A,#N/A,FALSE,"D. Battistel"}</definedName>
    <definedName name="awer" localSheetId="4" hidden="1">{#N/A,#N/A,FALSE,"Title";#N/A,#N/A,FALSE,"Corp b sheet";#N/A,#N/A,FALSE,"MODIFIED Pl";#N/A,#N/A,FALSE,"Balance Sheet";#N/A,#N/A,FALSE,"Profit and Loss";#N/A,#N/A,FALSE,"Supplement info";#N/A,#N/A,FALSE,"Cashflow";#N/A,#N/A,FALSE,"Asspc Co - Inv Schedule";#N/A,#N/A,FALSE,"kpi"}</definedName>
    <definedName name="awer" localSheetId="11" hidden="1">{#N/A,#N/A,FALSE,"Title";#N/A,#N/A,FALSE,"Corp b sheet";#N/A,#N/A,FALSE,"MODIFIED Pl";#N/A,#N/A,FALSE,"Balance Sheet";#N/A,#N/A,FALSE,"Profit and Loss";#N/A,#N/A,FALSE,"Supplement info";#N/A,#N/A,FALSE,"Cashflow";#N/A,#N/A,FALSE,"Asspc Co - Inv Schedule";#N/A,#N/A,FALSE,"kpi"}</definedName>
    <definedName name="awer" hidden="1">{#N/A,#N/A,FALSE,"Title";#N/A,#N/A,FALSE,"Corp b sheet";#N/A,#N/A,FALSE,"MODIFIED Pl";#N/A,#N/A,FALSE,"Balance Sheet";#N/A,#N/A,FALSE,"Profit and Loss";#N/A,#N/A,FALSE,"Supplement info";#N/A,#N/A,FALSE,"Cashflow";#N/A,#N/A,FALSE,"Asspc Co - Inv Schedule";#N/A,#N/A,FALSE,"kpi"}</definedName>
    <definedName name="awer_1" localSheetId="4" hidden="1">{#N/A,#N/A,FALSE,"Title";#N/A,#N/A,FALSE,"Corp b sheet";#N/A,#N/A,FALSE,"MODIFIED Pl";#N/A,#N/A,FALSE,"Balance Sheet";#N/A,#N/A,FALSE,"Profit and Loss";#N/A,#N/A,FALSE,"Supplement info";#N/A,#N/A,FALSE,"Cashflow";#N/A,#N/A,FALSE,"Asspc Co - Inv Schedule";#N/A,#N/A,FALSE,"kpi"}</definedName>
    <definedName name="awer_1" localSheetId="11" hidden="1">{#N/A,#N/A,FALSE,"Title";#N/A,#N/A,FALSE,"Corp b sheet";#N/A,#N/A,FALSE,"MODIFIED Pl";#N/A,#N/A,FALSE,"Balance Sheet";#N/A,#N/A,FALSE,"Profit and Loss";#N/A,#N/A,FALSE,"Supplement info";#N/A,#N/A,FALSE,"Cashflow";#N/A,#N/A,FALSE,"Asspc Co - Inv Schedule";#N/A,#N/A,FALSE,"kpi"}</definedName>
    <definedName name="awer_1" hidden="1">{#N/A,#N/A,FALSE,"Title";#N/A,#N/A,FALSE,"Corp b sheet";#N/A,#N/A,FALSE,"MODIFIED Pl";#N/A,#N/A,FALSE,"Balance Sheet";#N/A,#N/A,FALSE,"Profit and Loss";#N/A,#N/A,FALSE,"Supplement info";#N/A,#N/A,FALSE,"Cashflow";#N/A,#N/A,FALSE,"Asspc Co - Inv Schedule";#N/A,#N/A,FALSE,"kpi"}</definedName>
    <definedName name="awer1" localSheetId="4" hidden="1">{#N/A,#N/A,FALSE,"Title";#N/A,#N/A,FALSE,"Corp b sheet";#N/A,#N/A,FALSE,"MODIFIED Pl";#N/A,#N/A,FALSE,"Balance Sheet";#N/A,#N/A,FALSE,"Profit and Loss";#N/A,#N/A,FALSE,"Supplement info";#N/A,#N/A,FALSE,"Cashflow";#N/A,#N/A,FALSE,"Asspc Co - Inv Schedule";#N/A,#N/A,FALSE,"kpi"}</definedName>
    <definedName name="awer1" localSheetId="11" hidden="1">{#N/A,#N/A,FALSE,"Title";#N/A,#N/A,FALSE,"Corp b sheet";#N/A,#N/A,FALSE,"MODIFIED Pl";#N/A,#N/A,FALSE,"Balance Sheet";#N/A,#N/A,FALSE,"Profit and Loss";#N/A,#N/A,FALSE,"Supplement info";#N/A,#N/A,FALSE,"Cashflow";#N/A,#N/A,FALSE,"Asspc Co - Inv Schedule";#N/A,#N/A,FALSE,"kpi"}</definedName>
    <definedName name="awer1" hidden="1">{#N/A,#N/A,FALSE,"Title";#N/A,#N/A,FALSE,"Corp b sheet";#N/A,#N/A,FALSE,"MODIFIED Pl";#N/A,#N/A,FALSE,"Balance Sheet";#N/A,#N/A,FALSE,"Profit and Loss";#N/A,#N/A,FALSE,"Supplement info";#N/A,#N/A,FALSE,"Cashflow";#N/A,#N/A,FALSE,"Asspc Co - Inv Schedule";#N/A,#N/A,FALSE,"kpi"}</definedName>
    <definedName name="awer1_1" localSheetId="4" hidden="1">{#N/A,#N/A,FALSE,"Title";#N/A,#N/A,FALSE,"Corp b sheet";#N/A,#N/A,FALSE,"MODIFIED Pl";#N/A,#N/A,FALSE,"Balance Sheet";#N/A,#N/A,FALSE,"Profit and Loss";#N/A,#N/A,FALSE,"Supplement info";#N/A,#N/A,FALSE,"Cashflow";#N/A,#N/A,FALSE,"Asspc Co - Inv Schedule";#N/A,#N/A,FALSE,"kpi"}</definedName>
    <definedName name="awer1_1" localSheetId="11" hidden="1">{#N/A,#N/A,FALSE,"Title";#N/A,#N/A,FALSE,"Corp b sheet";#N/A,#N/A,FALSE,"MODIFIED Pl";#N/A,#N/A,FALSE,"Balance Sheet";#N/A,#N/A,FALSE,"Profit and Loss";#N/A,#N/A,FALSE,"Supplement info";#N/A,#N/A,FALSE,"Cashflow";#N/A,#N/A,FALSE,"Asspc Co - Inv Schedule";#N/A,#N/A,FALSE,"kpi"}</definedName>
    <definedName name="awer1_1" hidden="1">{#N/A,#N/A,FALSE,"Title";#N/A,#N/A,FALSE,"Corp b sheet";#N/A,#N/A,FALSE,"MODIFIED Pl";#N/A,#N/A,FALSE,"Balance Sheet";#N/A,#N/A,FALSE,"Profit and Loss";#N/A,#N/A,FALSE,"Supplement info";#N/A,#N/A,FALSE,"Cashflow";#N/A,#N/A,FALSE,"Asspc Co - Inv Schedule";#N/A,#N/A,FALSE,"kpi"}</definedName>
    <definedName name="awert" localSheetId="11" hidden="1">{#N/A,#N/A,FALSE,"ORIX CSC"}</definedName>
    <definedName name="awert" hidden="1">{#N/A,#N/A,FALSE,"ORIX CSC"}</definedName>
    <definedName name="aweruio" localSheetId="19" hidden="1">{"bs",#N/A,FALSE,"SCF"}</definedName>
    <definedName name="aweruio" localSheetId="4" hidden="1">{"bs",#N/A,FALSE,"SCF"}</definedName>
    <definedName name="aweruio" localSheetId="15" hidden="1">{"bs",#N/A,FALSE,"SCF"}</definedName>
    <definedName name="aweruio" localSheetId="11" hidden="1">{"bs",#N/A,FALSE,"SCF"}</definedName>
    <definedName name="aweruio" hidden="1">{"bs",#N/A,FALSE,"SCF"}</definedName>
    <definedName name="awet" hidden="1">#REF!</definedName>
    <definedName name="awg" hidden="1">#REF!</definedName>
    <definedName name="awgawrg" localSheetId="11" hidden="1">{#N/A,#N/A,FALSE,"L. Zottola";#N/A,#N/A,FALSE,"M. Ruggi";#N/A,#N/A,FALSE,"M. Valenti";#N/A,#N/A,FALSE,"C. Mazza";#N/A,#N/A,FALSE,"G. Bellinzona";#N/A,#N/A,FALSE,"M. Carletti";#N/A,#N/A,FALSE,"P. Maresca";#N/A,#N/A,FALSE,"L. Tondi";#N/A,#N/A,FALSE,"M. Marani";#N/A,#N/A,FALSE,"R. Ruggerini";#N/A,#N/A,FALSE,"L. Liguori";#N/A,#N/A,FALSE,"D. Battistel"}</definedName>
    <definedName name="awgawrg" hidden="1">{#N/A,#N/A,FALSE,"L. Zottola";#N/A,#N/A,FALSE,"M. Ruggi";#N/A,#N/A,FALSE,"M. Valenti";#N/A,#N/A,FALSE,"C. Mazza";#N/A,#N/A,FALSE,"G. Bellinzona";#N/A,#N/A,FALSE,"M. Carletti";#N/A,#N/A,FALSE,"P. Maresca";#N/A,#N/A,FALSE,"L. Tondi";#N/A,#N/A,FALSE,"M. Marani";#N/A,#N/A,FALSE,"R. Ruggerini";#N/A,#N/A,FALSE,"L. Liguori";#N/A,#N/A,FALSE,"D. Battistel"}</definedName>
    <definedName name="awre" hidden="1">#REF!</definedName>
    <definedName name="aws" localSheetId="4" hidden="1">{#N/A,#N/A,FALSE,"CMN_FE"}</definedName>
    <definedName name="aws" localSheetId="11" hidden="1">{#N/A,#N/A,FALSE,"CMN_FE"}</definedName>
    <definedName name="aws" hidden="1">{#N/A,#N/A,FALSE,"CMN_FE"}</definedName>
    <definedName name="awse" hidden="1">#REF!</definedName>
    <definedName name="awvrevrf" localSheetId="1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X" localSheetId="4" hidden="1">{#N/A,#N/A,FALSE,"Pharm";#N/A,#N/A,FALSE,"WWCM"}</definedName>
    <definedName name="AX" localSheetId="11" hidden="1">{#N/A,#N/A,FALSE,"Pharm";#N/A,#N/A,FALSE,"WWCM"}</definedName>
    <definedName name="AX" hidden="1">{#N/A,#N/A,FALSE,"Pharm";#N/A,#N/A,FALSE,"WWCM"}</definedName>
    <definedName name="AX_1" localSheetId="4" hidden="1">{#N/A,#N/A,FALSE,"Pharm";#N/A,#N/A,FALSE,"WWCM"}</definedName>
    <definedName name="AX_1" localSheetId="11" hidden="1">{#N/A,#N/A,FALSE,"Pharm";#N/A,#N/A,FALSE,"WWCM"}</definedName>
    <definedName name="AX_1" hidden="1">{#N/A,#N/A,FALSE,"Pharm";#N/A,#N/A,FALSE,"WWCM"}</definedName>
    <definedName name="AxesFormat" localSheetId="19">#REF!</definedName>
    <definedName name="AxesFormat" localSheetId="4">#REF!</definedName>
    <definedName name="AxesFormat" localSheetId="6">#REF!</definedName>
    <definedName name="AxesFormat" localSheetId="7">#REF!</definedName>
    <definedName name="AxesFormat">#REF!</definedName>
    <definedName name="ayayaya" localSheetId="4">{"Client Name or Project Name"}</definedName>
    <definedName name="ayayaya" localSheetId="11">{"Client Name or Project Name"}</definedName>
    <definedName name="ayayaya">{"Client Name or Project Name"}</definedName>
    <definedName name="ayman" localSheetId="4" hidden="1">{#N/A,#N/A,FALSE,"1";#N/A,#N/A,FALSE,"2";#N/A,#N/A,FALSE,"16 - 17";#N/A,#N/A,FALSE,"18 - 19";#N/A,#N/A,FALSE,"26";#N/A,#N/A,FALSE,"27";#N/A,#N/A,FALSE,"28"}</definedName>
    <definedName name="ayman" localSheetId="11" hidden="1">{#N/A,#N/A,FALSE,"1";#N/A,#N/A,FALSE,"2";#N/A,#N/A,FALSE,"16 - 17";#N/A,#N/A,FALSE,"18 - 19";#N/A,#N/A,FALSE,"26";#N/A,#N/A,FALSE,"27";#N/A,#N/A,FALSE,"28"}</definedName>
    <definedName name="ayman" hidden="1">{#N/A,#N/A,FALSE,"1";#N/A,#N/A,FALSE,"2";#N/A,#N/A,FALSE,"16 - 17";#N/A,#N/A,FALSE,"18 - 19";#N/A,#N/A,FALSE,"26";#N/A,#N/A,FALSE,"27";#N/A,#N/A,FALSE,"28"}</definedName>
    <definedName name="ayman_1" localSheetId="4" hidden="1">{#N/A,#N/A,FALSE,"1";#N/A,#N/A,FALSE,"2";#N/A,#N/A,FALSE,"16 - 17";#N/A,#N/A,FALSE,"18 - 19";#N/A,#N/A,FALSE,"26";#N/A,#N/A,FALSE,"27";#N/A,#N/A,FALSE,"28"}</definedName>
    <definedName name="ayman_1" localSheetId="11" hidden="1">{#N/A,#N/A,FALSE,"1";#N/A,#N/A,FALSE,"2";#N/A,#N/A,FALSE,"16 - 17";#N/A,#N/A,FALSE,"18 - 19";#N/A,#N/A,FALSE,"26";#N/A,#N/A,FALSE,"27";#N/A,#N/A,FALSE,"28"}</definedName>
    <definedName name="ayman_1" hidden="1">{#N/A,#N/A,FALSE,"1";#N/A,#N/A,FALSE,"2";#N/A,#N/A,FALSE,"16 - 17";#N/A,#N/A,FALSE,"18 - 19";#N/A,#N/A,FALSE,"26";#N/A,#N/A,FALSE,"27";#N/A,#N/A,FALSE,"28"}</definedName>
    <definedName name="ayman1" localSheetId="4" hidden="1">{#N/A,#N/A,FALSE,"Pharm";#N/A,#N/A,FALSE,"WWCM"}</definedName>
    <definedName name="ayman1" localSheetId="11" hidden="1">{#N/A,#N/A,FALSE,"Pharm";#N/A,#N/A,FALSE,"WWCM"}</definedName>
    <definedName name="ayman1" hidden="1">{#N/A,#N/A,FALSE,"Pharm";#N/A,#N/A,FALSE,"WWCM"}</definedName>
    <definedName name="ayman1_1" localSheetId="4" hidden="1">{#N/A,#N/A,FALSE,"Pharm";#N/A,#N/A,FALSE,"WWCM"}</definedName>
    <definedName name="ayman1_1" localSheetId="11" hidden="1">{#N/A,#N/A,FALSE,"Pharm";#N/A,#N/A,FALSE,"WWCM"}</definedName>
    <definedName name="ayman1_1" hidden="1">{#N/A,#N/A,FALSE,"Pharm";#N/A,#N/A,FALSE,"WWCM"}</definedName>
    <definedName name="ayman2" localSheetId="4" hidden="1">{#N/A,#N/A,FALSE,"Pharm";#N/A,#N/A,FALSE,"WWCM"}</definedName>
    <definedName name="ayman2" localSheetId="11" hidden="1">{#N/A,#N/A,FALSE,"Pharm";#N/A,#N/A,FALSE,"WWCM"}</definedName>
    <definedName name="ayman2" hidden="1">{#N/A,#N/A,FALSE,"Pharm";#N/A,#N/A,FALSE,"WWCM"}</definedName>
    <definedName name="ayman2_1" localSheetId="4" hidden="1">{#N/A,#N/A,FALSE,"Pharm";#N/A,#N/A,FALSE,"WWCM"}</definedName>
    <definedName name="ayman2_1" localSheetId="11" hidden="1">{#N/A,#N/A,FALSE,"Pharm";#N/A,#N/A,FALSE,"WWCM"}</definedName>
    <definedName name="ayman2_1" hidden="1">{#N/A,#N/A,FALSE,"Pharm";#N/A,#N/A,FALSE,"WWCM"}</definedName>
    <definedName name="ayman7" localSheetId="4" hidden="1">{#N/A,#N/A,FALSE,"REPORT"}</definedName>
    <definedName name="ayman7" localSheetId="11" hidden="1">{#N/A,#N/A,FALSE,"REPORT"}</definedName>
    <definedName name="ayman7" hidden="1">{#N/A,#N/A,FALSE,"REPORT"}</definedName>
    <definedName name="ayman7_1" localSheetId="4" hidden="1">{#N/A,#N/A,FALSE,"REPORT"}</definedName>
    <definedName name="ayman7_1" localSheetId="11" hidden="1">{#N/A,#N/A,FALSE,"REPORT"}</definedName>
    <definedName name="ayman7_1" hidden="1">{#N/A,#N/A,FALSE,"REPORT"}</definedName>
    <definedName name="ayman8" localSheetId="4" hidden="1">{#N/A,#N/A,FALSE,"REPORT"}</definedName>
    <definedName name="ayman8" localSheetId="11" hidden="1">{#N/A,#N/A,FALSE,"REPORT"}</definedName>
    <definedName name="ayman8" hidden="1">{#N/A,#N/A,FALSE,"REPORT"}</definedName>
    <definedName name="ayman8_1" localSheetId="4" hidden="1">{#N/A,#N/A,FALSE,"REPORT"}</definedName>
    <definedName name="ayman8_1" localSheetId="11" hidden="1">{#N/A,#N/A,FALSE,"REPORT"}</definedName>
    <definedName name="ayman8_1" hidden="1">{#N/A,#N/A,FALSE,"REPORT"}</definedName>
    <definedName name="az" localSheetId="4" hidden="1">{#N/A,#N/A,FALSE,"Pharm";#N/A,#N/A,FALSE,"WWCM"}</definedName>
    <definedName name="az" localSheetId="11" hidden="1">{#N/A,#N/A,FALSE,"Pharm";#N/A,#N/A,FALSE,"WWCM"}</definedName>
    <definedName name="az" hidden="1">{#N/A,#N/A,FALSE,"Pharm";#N/A,#N/A,FALSE,"WWCM"}</definedName>
    <definedName name="az_1" localSheetId="4" hidden="1">{#N/A,#N/A,FALSE,"Pharm";#N/A,#N/A,FALSE,"WWCM"}</definedName>
    <definedName name="az_1" localSheetId="11" hidden="1">{#N/A,#N/A,FALSE,"Pharm";#N/A,#N/A,FALSE,"WWCM"}</definedName>
    <definedName name="az_1" hidden="1">{#N/A,#N/A,FALSE,"Pharm";#N/A,#N/A,FALSE,"WWCM"}</definedName>
    <definedName name="azeaze" hidden="1">#REF!</definedName>
    <definedName name="azeazr" localSheetId="4" hidden="1">{#N/A,#N/A,FALSE,"Sales Graph";#N/A,#N/A,FALSE,"BUC Graph";#N/A,#N/A,FALSE,"P&amp;L - YTD"}</definedName>
    <definedName name="azeazr" localSheetId="11" hidden="1">{#N/A,#N/A,FALSE,"Sales Graph";#N/A,#N/A,FALSE,"BUC Graph";#N/A,#N/A,FALSE,"P&amp;L - YTD"}</definedName>
    <definedName name="azeazr" hidden="1">{#N/A,#N/A,FALSE,"Sales Graph";#N/A,#N/A,FALSE,"BUC Graph";#N/A,#N/A,FALSE,"P&amp;L - YTD"}</definedName>
    <definedName name="azeazr_1" localSheetId="4" hidden="1">{#N/A,#N/A,FALSE,"Sales Graph";#N/A,#N/A,FALSE,"BUC Graph";#N/A,#N/A,FALSE,"P&amp;L - YTD"}</definedName>
    <definedName name="azeazr_1" localSheetId="11" hidden="1">{#N/A,#N/A,FALSE,"Sales Graph";#N/A,#N/A,FALSE,"BUC Graph";#N/A,#N/A,FALSE,"P&amp;L - YTD"}</definedName>
    <definedName name="azeazr_1" hidden="1">{#N/A,#N/A,FALSE,"Sales Graph";#N/A,#N/A,FALSE,"BUC Graph";#N/A,#N/A,FALSE,"P&amp;L - YTD"}</definedName>
    <definedName name="azerety" localSheetId="4" hidden="1">{#N/A,#N/A,FALSE,"Pharm";#N/A,#N/A,FALSE,"WWCM"}</definedName>
    <definedName name="azerety" localSheetId="11" hidden="1">{#N/A,#N/A,FALSE,"Pharm";#N/A,#N/A,FALSE,"WWCM"}</definedName>
    <definedName name="azerety" hidden="1">{#N/A,#N/A,FALSE,"Pharm";#N/A,#N/A,FALSE,"WWCM"}</definedName>
    <definedName name="azerety_1" localSheetId="4" hidden="1">{#N/A,#N/A,FALSE,"Pharm";#N/A,#N/A,FALSE,"WWCM"}</definedName>
    <definedName name="azerety_1" localSheetId="11" hidden="1">{#N/A,#N/A,FALSE,"Pharm";#N/A,#N/A,FALSE,"WWCM"}</definedName>
    <definedName name="azerety_1" hidden="1">{#N/A,#N/A,FALSE,"Pharm";#N/A,#N/A,FALSE,"WWCM"}</definedName>
    <definedName name="azfdxsqfdsqfq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zfdxsqfdsqfq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zfdxsqfdsqf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zionariato" localSheetId="11" hidden="1">{#N/A,#N/A,TRUE,"Proposal";#N/A,#N/A,TRUE,"Assumptions";#N/A,#N/A,TRUE,"Net Income";#N/A,#N/A,TRUE,"Balsheet";#N/A,#N/A,TRUE,"Capex";#N/A,#N/A,TRUE,"Volumes";#N/A,#N/A,TRUE,"Revenues";#N/A,#N/A,TRUE,"Var.Costs";#N/A,#N/A,TRUE,"Personnel";#N/A,#N/A,TRUE,"Other costs";#N/A,#N/A,TRUE,"MKTG and G&amp;A"}</definedName>
    <definedName name="Azionariato" hidden="1">{#N/A,#N/A,TRUE,"Proposal";#N/A,#N/A,TRUE,"Assumptions";#N/A,#N/A,TRUE,"Net Income";#N/A,#N/A,TRUE,"Balsheet";#N/A,#N/A,TRUE,"Capex";#N/A,#N/A,TRUE,"Volumes";#N/A,#N/A,TRUE,"Revenues";#N/A,#N/A,TRUE,"Var.Costs";#N/A,#N/A,TRUE,"Personnel";#N/A,#N/A,TRUE,"Other costs";#N/A,#N/A,TRUE,"MKTG and G&amp;A"}</definedName>
    <definedName name="azs" localSheetId="11" hidden="1">{#N/A,#N/A,FALSE,"Aging Summary";#N/A,#N/A,FALSE,"Ratio Analysis";#N/A,#N/A,FALSE,"Test 120 Day Accts";#N/A,#N/A,FALSE,"Tickmarks"}</definedName>
    <definedName name="azs" hidden="1">{#N/A,#N/A,FALSE,"Aging Summary";#N/A,#N/A,FALSE,"Ratio Analysis";#N/A,#N/A,FALSE,"Test 120 Day Accts";#N/A,#N/A,FALSE,"Tickmarks"}</definedName>
    <definedName name="azs.a" localSheetId="4" hidden="1">{"Corp. Profile",#N/A,FALSE,"Corporate Profile"}</definedName>
    <definedName name="azs.a" localSheetId="11" hidden="1">{"Corp. Profile",#N/A,FALSE,"Corporate Profile"}</definedName>
    <definedName name="azs.a" hidden="1">{"Corp. Profile",#N/A,FALSE,"Corporate Profile"}</definedName>
    <definedName name="azs.a_1" localSheetId="4" hidden="1">{"Corp. Profile",#N/A,FALSE,"Corporate Profile"}</definedName>
    <definedName name="azs.a_1" localSheetId="11" hidden="1">{"Corp. Profile",#N/A,FALSE,"Corporate Profile"}</definedName>
    <definedName name="azs.a_1" hidden="1">{"Corp. Profile",#N/A,FALSE,"Corporate Profile"}</definedName>
    <definedName name="azxcv"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azxcv"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azz.corrporate" localSheetId="4" hidden="1">{"Corporate",#N/A,FALSE,"Corporate Profile"}</definedName>
    <definedName name="azz.corrporate" localSheetId="11" hidden="1">{"Corporate",#N/A,FALSE,"Corporate Profile"}</definedName>
    <definedName name="azz.corrporate" hidden="1">{"Corporate",#N/A,FALSE,"Corporate Profile"}</definedName>
    <definedName name="azz.corrporate_1" localSheetId="4" hidden="1">{"Corporate",#N/A,FALSE,"Corporate Profile"}</definedName>
    <definedName name="azz.corrporate_1" localSheetId="11" hidden="1">{"Corporate",#N/A,FALSE,"Corporate Profile"}</definedName>
    <definedName name="azz.corrporate_1" hidden="1">{"Corporate",#N/A,FALSE,"Corporate Profile"}</definedName>
    <definedName name="b" localSheetId="19" hidden="1">{#N/A,#N/A,FALSE,"Projections";#N/A,#N/A,FALSE,"AccrDil";#N/A,#N/A,FALSE,"PurchPriMult";#N/A,#N/A,FALSE,"Mults7_13";#N/A,#N/A,FALSE,"Mkt Mults";#N/A,#N/A,FALSE,"Acq Mults";#N/A,#N/A,FALSE,"StockPrices";#N/A,#N/A,FALSE,"Prem Paid";#N/A,#N/A,FALSE,"DCF";#N/A,#N/A,FALSE,"AUTO";#N/A,#N/A,FALSE,"Relative Trading";#N/A,#N/A,FALSE,"Mkt Val";#N/A,#N/A,FALSE,"Acq Val"}</definedName>
    <definedName name="b"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 localSheetId="15" hidden="1">{#N/A,#N/A,FALSE,"Projections";#N/A,#N/A,FALSE,"AccrDil";#N/A,#N/A,FALSE,"PurchPriMult";#N/A,#N/A,FALSE,"Mults7_13";#N/A,#N/A,FALSE,"Mkt Mults";#N/A,#N/A,FALSE,"Acq Mults";#N/A,#N/A,FALSE,"StockPrices";#N/A,#N/A,FALSE,"Prem Paid";#N/A,#N/A,FALSE,"DCF";#N/A,#N/A,FALSE,"AUTO";#N/A,#N/A,FALSE,"Relative Trading";#N/A,#N/A,FALSE,"Mkt Val";#N/A,#N/A,FALSE,"Acq Val"}</definedName>
    <definedName name="b"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 hidden="1">{#N/A,#N/A,FALSE,"Projections";#N/A,#N/A,FALSE,"AccrDil";#N/A,#N/A,FALSE,"PurchPriMult";#N/A,#N/A,FALSE,"Mults7_13";#N/A,#N/A,FALSE,"Mkt Mults";#N/A,#N/A,FALSE,"Acq Mults";#N/A,#N/A,FALSE,"StockPrices";#N/A,#N/A,FALSE,"Prem Paid";#N/A,#N/A,FALSE,"DCF";#N/A,#N/A,FALSE,"AUTO";#N/A,#N/A,FALSE,"Relative Trading";#N/A,#N/A,FALSE,"Mkt Val";#N/A,#N/A,FALSE,"Acq Val"}</definedName>
    <definedName name="b.s" localSheetId="19" hidden="1">{"bs",#N/A,FALSE,"SCF"}</definedName>
    <definedName name="b.s" localSheetId="4" hidden="1">{"bs",#N/A,FALSE,"SCF"}</definedName>
    <definedName name="b.s" localSheetId="15" hidden="1">{"bs",#N/A,FALSE,"SCF"}</definedName>
    <definedName name="b.s" localSheetId="11" hidden="1">{"bs",#N/A,FALSE,"SCF"}</definedName>
    <definedName name="b.s" hidden="1">{"bs",#N/A,FALSE,"SCF"}</definedName>
    <definedName name="b_1"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1"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1" hidden="1">{#N/A,#N/A,FALSE,"Projections";#N/A,#N/A,FALSE,"AccrDil";#N/A,#N/A,FALSE,"PurchPriMult";#N/A,#N/A,FALSE,"Mults7_13";#N/A,#N/A,FALSE,"Mkt Mults";#N/A,#N/A,FALSE,"Acq Mults";#N/A,#N/A,FALSE,"StockPrices";#N/A,#N/A,FALSE,"Prem Paid";#N/A,#N/A,FALSE,"DCF";#N/A,#N/A,FALSE,"AUTO";#N/A,#N/A,FALSE,"Relative Trading";#N/A,#N/A,FALSE,"Mkt Val";#N/A,#N/A,FALSE,"Acq Val"}</definedName>
    <definedName name="b_1_1"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1_1"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1_1" hidden="1">{#N/A,#N/A,FALSE,"Projections";#N/A,#N/A,FALSE,"AccrDil";#N/A,#N/A,FALSE,"PurchPriMult";#N/A,#N/A,FALSE,"Mults7_13";#N/A,#N/A,FALSE,"Mkt Mults";#N/A,#N/A,FALSE,"Acq Mults";#N/A,#N/A,FALSE,"StockPrices";#N/A,#N/A,FALSE,"Prem Paid";#N/A,#N/A,FALSE,"DCF";#N/A,#N/A,FALSE,"AUTO";#N/A,#N/A,FALSE,"Relative Trading";#N/A,#N/A,FALSE,"Mkt Val";#N/A,#N/A,FALSE,"Acq Val"}</definedName>
    <definedName name="b_1_1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1_1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1_1_2" hidden="1">{#N/A,#N/A,FALSE,"Projections";#N/A,#N/A,FALSE,"AccrDil";#N/A,#N/A,FALSE,"PurchPriMult";#N/A,#N/A,FALSE,"Mults7_13";#N/A,#N/A,FALSE,"Mkt Mults";#N/A,#N/A,FALSE,"Acq Mults";#N/A,#N/A,FALSE,"StockPrices";#N/A,#N/A,FALSE,"Prem Paid";#N/A,#N/A,FALSE,"DCF";#N/A,#N/A,FALSE,"AUTO";#N/A,#N/A,FALSE,"Relative Trading";#N/A,#N/A,FALSE,"Mkt Val";#N/A,#N/A,FALSE,"Acq Val"}</definedName>
    <definedName name="b_1_3"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1_3"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1_3" hidden="1">{#N/A,#N/A,FALSE,"Projections";#N/A,#N/A,FALSE,"AccrDil";#N/A,#N/A,FALSE,"PurchPriMult";#N/A,#N/A,FALSE,"Mults7_13";#N/A,#N/A,FALSE,"Mkt Mults";#N/A,#N/A,FALSE,"Acq Mults";#N/A,#N/A,FALSE,"StockPrices";#N/A,#N/A,FALSE,"Prem Paid";#N/A,#N/A,FALSE,"DCF";#N/A,#N/A,FALSE,"AUTO";#N/A,#N/A,FALSE,"Relative Trading";#N/A,#N/A,FALSE,"Mkt Val";#N/A,#N/A,FALSE,"Acq Val"}</definedName>
    <definedName name="b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2" hidden="1">{#N/A,#N/A,FALSE,"Projections";#N/A,#N/A,FALSE,"AccrDil";#N/A,#N/A,FALSE,"PurchPriMult";#N/A,#N/A,FALSE,"Mults7_13";#N/A,#N/A,FALSE,"Mkt Mults";#N/A,#N/A,FALSE,"Acq Mults";#N/A,#N/A,FALSE,"StockPrices";#N/A,#N/A,FALSE,"Prem Paid";#N/A,#N/A,FALSE,"DCF";#N/A,#N/A,FALSE,"AUTO";#N/A,#N/A,FALSE,"Relative Trading";#N/A,#N/A,FALSE,"Mkt Val";#N/A,#N/A,FALSE,"Acq Val"}</definedName>
    <definedName name="b_2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2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2_2" hidden="1">{#N/A,#N/A,FALSE,"Projections";#N/A,#N/A,FALSE,"AccrDil";#N/A,#N/A,FALSE,"PurchPriMult";#N/A,#N/A,FALSE,"Mults7_13";#N/A,#N/A,FALSE,"Mkt Mults";#N/A,#N/A,FALSE,"Acq Mults";#N/A,#N/A,FALSE,"StockPrices";#N/A,#N/A,FALSE,"Prem Paid";#N/A,#N/A,FALSE,"DCF";#N/A,#N/A,FALSE,"AUTO";#N/A,#N/A,FALSE,"Relative Trading";#N/A,#N/A,FALSE,"Mkt Val";#N/A,#N/A,FALSE,"Acq Val"}</definedName>
    <definedName name="b_3"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3"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3" hidden="1">{#N/A,#N/A,FALSE,"Projections";#N/A,#N/A,FALSE,"AccrDil";#N/A,#N/A,FALSE,"PurchPriMult";#N/A,#N/A,FALSE,"Mults7_13";#N/A,#N/A,FALSE,"Mkt Mults";#N/A,#N/A,FALSE,"Acq Mults";#N/A,#N/A,FALSE,"StockPrices";#N/A,#N/A,FALSE,"Prem Paid";#N/A,#N/A,FALSE,"DCF";#N/A,#N/A,FALSE,"AUTO";#N/A,#N/A,FALSE,"Relative Trading";#N/A,#N/A,FALSE,"Mkt Val";#N/A,#N/A,FALSE,"Acq Val"}</definedName>
    <definedName name="b_3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3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3_2" hidden="1">{#N/A,#N/A,FALSE,"Projections";#N/A,#N/A,FALSE,"AccrDil";#N/A,#N/A,FALSE,"PurchPriMult";#N/A,#N/A,FALSE,"Mults7_13";#N/A,#N/A,FALSE,"Mkt Mults";#N/A,#N/A,FALSE,"Acq Mults";#N/A,#N/A,FALSE,"StockPrices";#N/A,#N/A,FALSE,"Prem Paid";#N/A,#N/A,FALSE,"DCF";#N/A,#N/A,FALSE,"AUTO";#N/A,#N/A,FALSE,"Relative Trading";#N/A,#N/A,FALSE,"Mkt Val";#N/A,#N/A,FALSE,"Acq Val"}</definedName>
    <definedName name="b_5"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_5"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_5" hidden="1">{#N/A,#N/A,FALSE,"Projections";#N/A,#N/A,FALSE,"AccrDil";#N/A,#N/A,FALSE,"PurchPriMult";#N/A,#N/A,FALSE,"Mults7_13";#N/A,#N/A,FALSE,"Mkt Mults";#N/A,#N/A,FALSE,"Acq Mults";#N/A,#N/A,FALSE,"StockPrices";#N/A,#N/A,FALSE,"Prem Paid";#N/A,#N/A,FALSE,"DCF";#N/A,#N/A,FALSE,"AUTO";#N/A,#N/A,FALSE,"Relative Trading";#N/A,#N/A,FALSE,"Mkt Val";#N/A,#N/A,FALSE,"Acq Val"}</definedName>
    <definedName name="B_S" localSheetId="19">#REF!</definedName>
    <definedName name="B_S">#REF!</definedName>
    <definedName name="B7N" localSheetId="19">#REF!</definedName>
    <definedName name="B7N">#REF!</definedName>
    <definedName name="ba" localSheetId="19" hidden="1">{#N/A,#N/A,FALSE,"NEWS12"}</definedName>
    <definedName name="ba" localSheetId="4" hidden="1">{#N/A,#N/A,FALSE,"NEWS12"}</definedName>
    <definedName name="ba" localSheetId="15" hidden="1">{#N/A,#N/A,FALSE,"NEWS12"}</definedName>
    <definedName name="ba" localSheetId="11" hidden="1">{#N/A,#N/A,FALSE,"NEWS12"}</definedName>
    <definedName name="ba" hidden="1">{#N/A,#N/A,FALSE,"NEWS12"}</definedName>
    <definedName name="babbaab" localSheetId="11" hidden="1">{#N/A,#N/A,FALSE,"bs_cons";#N/A,#N/A,FALSE,"bs_grup";#N/A,#N/A,FALSE,"bs_umpl";#N/A,#N/A,FALSE,"bs_bim";#N/A,#N/A,FALSE,"bs_bdb";#N/A,#N/A,FALSE,"bs_mq32";#N/A,#N/A,FALSE,"bs_bsrl"}</definedName>
    <definedName name="babbaab" hidden="1">{#N/A,#N/A,FALSE,"bs_cons";#N/A,#N/A,FALSE,"bs_grup";#N/A,#N/A,FALSE,"bs_umpl";#N/A,#N/A,FALSE,"bs_bim";#N/A,#N/A,FALSE,"bs_bdb";#N/A,#N/A,FALSE,"bs_mq32";#N/A,#N/A,FALSE,"bs_bsrl"}</definedName>
    <definedName name="backlog">#REF!</definedName>
    <definedName name="backup">#REF!</definedName>
    <definedName name="backup10">#REF!</definedName>
    <definedName name="backup2">#REF!</definedName>
    <definedName name="backup3">#REF!</definedName>
    <definedName name="backup4">#REF!</definedName>
    <definedName name="backup5">#REF!</definedName>
    <definedName name="backup6">#REF!</definedName>
    <definedName name="backup7">#REF!</definedName>
    <definedName name="backup8">#REF!</definedName>
    <definedName name="backup9">#REF!</definedName>
    <definedName name="bad" localSheetId="11" hidden="1">{#N/A,#N/A,FALSE,"CASH";#N/A,#N/A,FALSE,"ACCT REC";#N/A,#N/A,FALSE,"PP&amp;E";#N/A,#N/A,FALSE,"OTHER ASSETS";#N/A,#N/A,FALSE,"CP LTD";#N/A,#N/A,FALSE,"ACCT PAY";#N/A,#N/A,FALSE,"ACCRUED OTH AP";#N/A,#N/A,FALSE,"LTD";#N/A,#N/A,FALSE,"REVENUES &amp; EXPENSES"}</definedName>
    <definedName name="bad" hidden="1">{#N/A,#N/A,FALSE,"CASH";#N/A,#N/A,FALSE,"ACCT REC";#N/A,#N/A,FALSE,"PP&amp;E";#N/A,#N/A,FALSE,"OTHER ASSETS";#N/A,#N/A,FALSE,"CP LTD";#N/A,#N/A,FALSE,"ACCT PAY";#N/A,#N/A,FALSE,"ACCRUED OTH AP";#N/A,#N/A,FALSE,"LTD";#N/A,#N/A,FALSE,"REVENUES &amp; EXPENSES"}</definedName>
    <definedName name="bad_1" localSheetId="11" hidden="1">{#N/A,#N/A,FALSE,"CASH";#N/A,#N/A,FALSE,"ACCT REC";#N/A,#N/A,FALSE,"PP&amp;E";#N/A,#N/A,FALSE,"OTHER ASSETS";#N/A,#N/A,FALSE,"CP LTD";#N/A,#N/A,FALSE,"ACCT PAY";#N/A,#N/A,FALSE,"ACCRUED OTH AP";#N/A,#N/A,FALSE,"LTD";#N/A,#N/A,FALSE,"REVENUES &amp; EXPENSES"}</definedName>
    <definedName name="bad_1" hidden="1">{#N/A,#N/A,FALSE,"CASH";#N/A,#N/A,FALSE,"ACCT REC";#N/A,#N/A,FALSE,"PP&amp;E";#N/A,#N/A,FALSE,"OTHER ASSETS";#N/A,#N/A,FALSE,"CP LTD";#N/A,#N/A,FALSE,"ACCT PAY";#N/A,#N/A,FALSE,"ACCRUED OTH AP";#N/A,#N/A,FALSE,"LTD";#N/A,#N/A,FALSE,"REVENUES &amp; EXPENSES"}</definedName>
    <definedName name="baddebt">#REF!</definedName>
    <definedName name="bal.sh" localSheetId="19" hidden="1">{"bs",#N/A,FALSE,"SCF"}</definedName>
    <definedName name="bal.sh" localSheetId="4" hidden="1">{"bs",#N/A,FALSE,"SCF"}</definedName>
    <definedName name="bal.sh" localSheetId="15" hidden="1">{"bs",#N/A,FALSE,"SCF"}</definedName>
    <definedName name="bal.sh" localSheetId="11" hidden="1">{"bs",#N/A,FALSE,"SCF"}</definedName>
    <definedName name="bal.sh" hidden="1">{"bs",#N/A,FALSE,"SCF"}</definedName>
    <definedName name="BAL.SHEETT" localSheetId="4" hidden="1">{"'August 2000'!$A$1:$J$101"}</definedName>
    <definedName name="BAL.SHEETT" localSheetId="11" hidden="1">{"'August 2000'!$A$1:$J$101"}</definedName>
    <definedName name="BAL.SHEETT" hidden="1">{"'August 2000'!$A$1:$J$101"}</definedName>
    <definedName name="bala" localSheetId="11" hidden="1">{"Pending",#N/A,FALSE,"Derivative Transaction"}</definedName>
    <definedName name="bala" hidden="1">{"Pending",#N/A,FALSE,"Derivative Transaction"}</definedName>
    <definedName name="BALA_1">#REF!</definedName>
    <definedName name="BALA_10">#REF!</definedName>
    <definedName name="BALA_11">#REF!</definedName>
    <definedName name="BALA_12">#REF!</definedName>
    <definedName name="BALA_13">#REF!</definedName>
    <definedName name="BALA_14">#REF!</definedName>
    <definedName name="BALA_15">#REF!</definedName>
    <definedName name="BALA_16">#REF!</definedName>
    <definedName name="BALA_17">#REF!</definedName>
    <definedName name="BALA_18">#REF!</definedName>
    <definedName name="BALA_19">#REF!</definedName>
    <definedName name="BALA_2">#REF!</definedName>
    <definedName name="BALA_20">#REF!</definedName>
    <definedName name="BALA_21">#REF!</definedName>
    <definedName name="BALA_22">#REF!</definedName>
    <definedName name="BALA_23">#REF!</definedName>
    <definedName name="BALA_24">#REF!</definedName>
    <definedName name="BALA_3">#REF!</definedName>
    <definedName name="BALA_4">#REF!</definedName>
    <definedName name="BALA_5">#REF!</definedName>
    <definedName name="BALA_6">#REF!</definedName>
    <definedName name="BALA_7">#REF!</definedName>
    <definedName name="BALA_8">#REF!</definedName>
    <definedName name="BALA_9">#REF!</definedName>
    <definedName name="BALACT">#REF!</definedName>
    <definedName name="Balance" localSheetId="19" hidden="1">{#N/A,#N/A,FALSE,"FS-43";#N/A,#N/A,FALSE,"A-30";#N/A,#N/A,FALSE,"A-60";#N/A,#N/A,FALSE,"L-2";#N/A,#N/A,FALSE,"FS-40";#N/A,#N/A,FALSE,"FS-41";#N/A,#N/A,FALSE,"FS-42";#N/A,#N/A,FALSE,"TAX_CON";#N/A,#N/A,FALSE,"TAX_JJMA";#N/A,#N/A,FALSE,"TAX_MTS";#N/A,#N/A,FALSE,"R&amp;E-24";#N/A,#N/A,FALSE,"S-21";#N/A,#N/A,FALSE,"R&amp;E-25"}</definedName>
    <definedName name="Balance" localSheetId="4" hidden="1">{#N/A,#N/A,FALSE,"FS-43";#N/A,#N/A,FALSE,"A-30";#N/A,#N/A,FALSE,"A-60";#N/A,#N/A,FALSE,"L-2";#N/A,#N/A,FALSE,"FS-40";#N/A,#N/A,FALSE,"FS-41";#N/A,#N/A,FALSE,"FS-42";#N/A,#N/A,FALSE,"TAX_CON";#N/A,#N/A,FALSE,"TAX_JJMA";#N/A,#N/A,FALSE,"TAX_MTS";#N/A,#N/A,FALSE,"R&amp;E-24";#N/A,#N/A,FALSE,"S-21";#N/A,#N/A,FALSE,"R&amp;E-25"}</definedName>
    <definedName name="Balance" localSheetId="15" hidden="1">{#N/A,#N/A,FALSE,"FS-43";#N/A,#N/A,FALSE,"A-30";#N/A,#N/A,FALSE,"A-60";#N/A,#N/A,FALSE,"L-2";#N/A,#N/A,FALSE,"FS-40";#N/A,#N/A,FALSE,"FS-41";#N/A,#N/A,FALSE,"FS-42";#N/A,#N/A,FALSE,"TAX_CON";#N/A,#N/A,FALSE,"TAX_JJMA";#N/A,#N/A,FALSE,"TAX_MTS";#N/A,#N/A,FALSE,"R&amp;E-24";#N/A,#N/A,FALSE,"S-21";#N/A,#N/A,FALSE,"R&amp;E-25"}</definedName>
    <definedName name="Balance" localSheetId="11" hidden="1">{#N/A,#N/A,FALSE,"FS-43";#N/A,#N/A,FALSE,"A-30";#N/A,#N/A,FALSE,"A-60";#N/A,#N/A,FALSE,"L-2";#N/A,#N/A,FALSE,"FS-40";#N/A,#N/A,FALSE,"FS-41";#N/A,#N/A,FALSE,"FS-42";#N/A,#N/A,FALSE,"TAX_CON";#N/A,#N/A,FALSE,"TAX_JJMA";#N/A,#N/A,FALSE,"TAX_MTS";#N/A,#N/A,FALSE,"R&amp;E-24";#N/A,#N/A,FALSE,"S-21";#N/A,#N/A,FALSE,"R&amp;E-25"}</definedName>
    <definedName name="Balance" hidden="1">{#N/A,#N/A,FALSE,"FS-43";#N/A,#N/A,FALSE,"A-30";#N/A,#N/A,FALSE,"A-60";#N/A,#N/A,FALSE,"L-2";#N/A,#N/A,FALSE,"FS-40";#N/A,#N/A,FALSE,"FS-41";#N/A,#N/A,FALSE,"FS-42";#N/A,#N/A,FALSE,"TAX_CON";#N/A,#N/A,FALSE,"TAX_JJMA";#N/A,#N/A,FALSE,"TAX_MTS";#N/A,#N/A,FALSE,"R&amp;E-24";#N/A,#N/A,FALSE,"S-21";#N/A,#N/A,FALSE,"R&amp;E-25"}</definedName>
    <definedName name="balancesheet" localSheetId="11" hidden="1">{"bs",#N/A,FALSE,"SCF"}</definedName>
    <definedName name="balancesheet" hidden="1">{"bs",#N/A,FALSE,"SCF"}</definedName>
    <definedName name="BalB">#REF!</definedName>
    <definedName name="BALCONSOL">#REF!</definedName>
    <definedName name="BALDA" hidden="1">#REF!</definedName>
    <definedName name="BALFORE">#REF!</definedName>
    <definedName name="BALL_1">#REF!</definedName>
    <definedName name="BALL_10">#REF!</definedName>
    <definedName name="BALL_11">#REF!</definedName>
    <definedName name="BALL_12">#REF!</definedName>
    <definedName name="BALL_13">#REF!</definedName>
    <definedName name="BALL_14">#REF!</definedName>
    <definedName name="BALL_15">#REF!</definedName>
    <definedName name="BALL_16">#REF!</definedName>
    <definedName name="BALL_17">#REF!</definedName>
    <definedName name="BALL_18">#REF!</definedName>
    <definedName name="BALL_19">#REF!</definedName>
    <definedName name="BALL_2">#REF!</definedName>
    <definedName name="BALL_20">#REF!</definedName>
    <definedName name="BALL_21">#REF!</definedName>
    <definedName name="BALL_22">#REF!</definedName>
    <definedName name="BALL_23">#REF!</definedName>
    <definedName name="BALL_24">#REF!</definedName>
    <definedName name="BALL_3">#REF!</definedName>
    <definedName name="BALL_4">#REF!</definedName>
    <definedName name="BALL_5">#REF!</definedName>
    <definedName name="BALL_6">#REF!</definedName>
    <definedName name="BALL_7">#REF!</definedName>
    <definedName name="BALL_8">#REF!</definedName>
    <definedName name="BALL_9">#REF!</definedName>
    <definedName name="BALPLAN">#REF!</definedName>
    <definedName name="BALPROV">#REF!</definedName>
    <definedName name="BalSht_offset">#REF!</definedName>
    <definedName name="bam" localSheetId="4"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n" hidden="1">#REF!</definedName>
    <definedName name="Banco" localSheetId="11" hidden="1">{#N/A,#N/A,FALSE,"OUT  AREC"}</definedName>
    <definedName name="Banco" hidden="1">{#N/A,#N/A,FALSE,"OUT  AREC"}</definedName>
    <definedName name="BangorStations">#REF!</definedName>
    <definedName name="Bank"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Bank"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_Data">OFFSET(#REF!,0,0,COUNTA(#REF!),7)</definedName>
    <definedName name="bank1"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nner2">#REF!</definedName>
    <definedName name="banner2___0">#REF!</definedName>
    <definedName name="barb" localSheetId="11" hidden="1">{#N/A,#N/A,FALSE,"II.General ";#N/A,#N/A,FALSE,"III.Plan Design";#N/A,#N/A,FALSE,"IV.Delivery System";#N/A,#N/A,FALSE,"V.Reimbursement";#N/A,#N/A,FALSE,"VI.Manage-Satisf.";#N/A,#N/A,FALSE,"VII. &amp;VIII. Other";#N/A,#N/A,FALSE,"Appendix 2";#N/A,#N/A,FALSE,"Appendix 3a";#N/A,#N/A,FALSE,"Appendix 3b";#N/A,#N/A,FALSE,"Appendix 3b(cont.)"}</definedName>
    <definedName name="barb" hidden="1">{#N/A,#N/A,FALSE,"II.General ";#N/A,#N/A,FALSE,"III.Plan Design";#N/A,#N/A,FALSE,"IV.Delivery System";#N/A,#N/A,FALSE,"V.Reimbursement";#N/A,#N/A,FALSE,"VI.Manage-Satisf.";#N/A,#N/A,FALSE,"VII. &amp;VIII. Other";#N/A,#N/A,FALSE,"Appendix 2";#N/A,#N/A,FALSE,"Appendix 3a";#N/A,#N/A,FALSE,"Appendix 3b";#N/A,#N/A,FALSE,"Appendix 3b(cont.)"}</definedName>
    <definedName name="Barg" hidden="1">#REF!</definedName>
    <definedName name="barnlg">#REF!</definedName>
    <definedName name="barnmed">#REF!</definedName>
    <definedName name="barnsm">#REF!</definedName>
    <definedName name="bartgnbzvc" localSheetId="11" hidden="1">{#N/A,#N/A,FALSE,"OMM III";#N/A,#N/A,FALSE,"1995 PLAN";#N/A,#N/A,FALSE,"1995 TARGET";#N/A,#N/A,FALSE,"1995 ADJUSTED"}</definedName>
    <definedName name="bartgnbzvc" hidden="1">{#N/A,#N/A,FALSE,"OMM III";#N/A,#N/A,FALSE,"1995 PLAN";#N/A,#N/A,FALSE,"1995 TARGET";#N/A,#N/A,FALSE,"1995 ADJUSTED"}</definedName>
    <definedName name="bartgnbzvc_1" localSheetId="11" hidden="1">{#N/A,#N/A,FALSE,"OMM III";#N/A,#N/A,FALSE,"1995 PLAN";#N/A,#N/A,FALSE,"1995 TARGET";#N/A,#N/A,FALSE,"1995 ADJUSTED"}</definedName>
    <definedName name="bartgnbzvc_1" hidden="1">{#N/A,#N/A,FALSE,"OMM III";#N/A,#N/A,FALSE,"1995 PLAN";#N/A,#N/A,FALSE,"1995 TARGET";#N/A,#N/A,FALSE,"1995 ADJUSTED"}</definedName>
    <definedName name="Base">#REF!</definedName>
    <definedName name="Base_EBITDA">#REF!</definedName>
    <definedName name="base_table">#REF!</definedName>
    <definedName name="Base_Year" localSheetId="4">#REF!</definedName>
    <definedName name="Base_Year" localSheetId="15">#REF!</definedName>
    <definedName name="Base_Year">#REF!</definedName>
    <definedName name="Base1">#REF!</definedName>
    <definedName name="Base2">#REF!</definedName>
    <definedName name="Base3">#REF!</definedName>
    <definedName name="Base4">#REF!</definedName>
    <definedName name="Base5">#REF!</definedName>
    <definedName name="basehours">#REF!</definedName>
    <definedName name="basem" localSheetId="11" hidden="1">{#N/A,#N/A,FALSE,"UNIT";#N/A,#N/A,FALSE,"UNIT";#N/A,#N/A,FALSE,"계정"}</definedName>
    <definedName name="basem" hidden="1">{#N/A,#N/A,FALSE,"UNIT";#N/A,#N/A,FALSE,"UNIT";#N/A,#N/A,FALSE,"계정"}</definedName>
    <definedName name="basem_1" localSheetId="11" hidden="1">{#N/A,#N/A,FALSE,"UNIT";#N/A,#N/A,FALSE,"UNIT";#N/A,#N/A,FALSE,"계정"}</definedName>
    <definedName name="basem_1" hidden="1">{#N/A,#N/A,FALSE,"UNIT";#N/A,#N/A,FALSE,"UNIT";#N/A,#N/A,FALSE,"계정"}</definedName>
    <definedName name="BaseMW">80</definedName>
    <definedName name="BaseYear">#REF!</definedName>
    <definedName name="basf" localSheetId="15" hidden="1">{"bs",#N/A,FALSE,"SCF"}</definedName>
    <definedName name="basf" localSheetId="11" hidden="1">{"bs",#N/A,FALSE,"SCF"}</definedName>
    <definedName name="basf" hidden="1">{"bs",#N/A,FALSE,"SCF"}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attleCreekStaions">#REF!</definedName>
    <definedName name="baw" localSheetId="19" hidden="1">{#N/A,#N/A,FALSE,"NEWS12"}</definedName>
    <definedName name="baw" localSheetId="4" hidden="1">{#N/A,#N/A,FALSE,"NEWS12"}</definedName>
    <definedName name="baw" localSheetId="15" hidden="1">{#N/A,#N/A,FALSE,"NEWS12"}</definedName>
    <definedName name="baw" localSheetId="11" hidden="1">{#N/A,#N/A,FALSE,"NEWS12"}</definedName>
    <definedName name="baw" hidden="1">{#N/A,#N/A,FALSE,"NEWS12"}</definedName>
    <definedName name="bb" localSheetId="19" hidden="1">{#N/A,#N/A,FALSE,"CONSOL"}</definedName>
    <definedName name="bb" localSheetId="4" hidden="1">{#N/A,#N/A,FALSE,"CONSOL"}</definedName>
    <definedName name="bb" localSheetId="15" hidden="1">{#N/A,#N/A,FALSE,"CONSOL"}</definedName>
    <definedName name="bb" localSheetId="11" hidden="1">{#N/A,#N/A,FALSE,"CONSOL"}</definedName>
    <definedName name="bb" hidden="1">{#N/A,#N/A,FALSE,"CONSOL"}</definedName>
    <definedName name="bb_1" localSheetId="4" hidden="1">{#N/A,#N/A,FALSE,"Assessment";#N/A,#N/A,FALSE,"Staffing";#N/A,#N/A,FALSE,"Hires";#N/A,#N/A,FALSE,"Assumptions"}</definedName>
    <definedName name="bb_1" localSheetId="11" hidden="1">{#N/A,#N/A,FALSE,"Assessment";#N/A,#N/A,FALSE,"Staffing";#N/A,#N/A,FALSE,"Hires";#N/A,#N/A,FALSE,"Assumptions"}</definedName>
    <definedName name="bb_1" hidden="1">{#N/A,#N/A,FALSE,"Assessment";#N/A,#N/A,FALSE,"Staffing";#N/A,#N/A,FALSE,"Hires";#N/A,#N/A,FALSE,"Assumptions"}</definedName>
    <definedName name="bb_1_1"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b_1_1"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b_1_1" hidden="1">{#N/A,#N/A,FALSE,"Projections";#N/A,#N/A,FALSE,"AccrDil";#N/A,#N/A,FALSE,"PurchPriMult";#N/A,#N/A,FALSE,"Mults7_13";#N/A,#N/A,FALSE,"Mkt Mults";#N/A,#N/A,FALSE,"Acq Mults";#N/A,#N/A,FALSE,"StockPrices";#N/A,#N/A,FALSE,"Prem Paid";#N/A,#N/A,FALSE,"DCF";#N/A,#N/A,FALSE,"AUTO";#N/A,#N/A,FALSE,"Relative Trading";#N/A,#N/A,FALSE,"Mkt Val";#N/A,#N/A,FALSE,"Acq Val"}</definedName>
    <definedName name="bb_1_1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bb_1_1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bb_1_1_2" hidden="1">{#N/A,#N/A,FALSE,"Projections";#N/A,#N/A,FALSE,"AccrDil";#N/A,#N/A,FALSE,"PurchPriMult";#N/A,#N/A,FALSE,"Mults7_13";#N/A,#N/A,FALSE,"Mkt Mults";#N/A,#N/A,FALSE,"Acq Mults";#N/A,#N/A,FALSE,"StockPrices";#N/A,#N/A,FALSE,"Prem Paid";#N/A,#N/A,FALSE,"DCF";#N/A,#N/A,FALSE,"AUTO";#N/A,#N/A,FALSE,"Relative Trading";#N/A,#N/A,FALSE,"Mkt Val";#N/A,#N/A,FALSE,"Acq Val"}</definedName>
    <definedName name="bb_1_3" localSheetId="4" hidden="1">{#N/A,#N/A,FALSE,"Assessment";#N/A,#N/A,FALSE,"Staffing";#N/A,#N/A,FALSE,"Hires";#N/A,#N/A,FALSE,"Assumptions"}</definedName>
    <definedName name="bb_1_3" localSheetId="11" hidden="1">{#N/A,#N/A,FALSE,"Assessment";#N/A,#N/A,FALSE,"Staffing";#N/A,#N/A,FALSE,"Hires";#N/A,#N/A,FALSE,"Assumptions"}</definedName>
    <definedName name="bb_1_3" hidden="1">{#N/A,#N/A,FALSE,"Assessment";#N/A,#N/A,FALSE,"Staffing";#N/A,#N/A,FALSE,"Hires";#N/A,#N/A,FALSE,"Assumptions"}</definedName>
    <definedName name="bb_2" localSheetId="4" hidden="1">{#N/A,#N/A,FALSE,"Assessment";#N/A,#N/A,FALSE,"Staffing";#N/A,#N/A,FALSE,"Hires";#N/A,#N/A,FALSE,"Assumptions"}</definedName>
    <definedName name="bb_2" localSheetId="11" hidden="1">{#N/A,#N/A,FALSE,"Assessment";#N/A,#N/A,FALSE,"Staffing";#N/A,#N/A,FALSE,"Hires";#N/A,#N/A,FALSE,"Assumptions"}</definedName>
    <definedName name="bb_2" hidden="1">{#N/A,#N/A,FALSE,"Assessment";#N/A,#N/A,FALSE,"Staffing";#N/A,#N/A,FALSE,"Hires";#N/A,#N/A,FALSE,"Assumptions"}</definedName>
    <definedName name="bb_2_2" localSheetId="4" hidden="1">{#N/A,#N/A,FALSE,"Assessment";#N/A,#N/A,FALSE,"Staffing";#N/A,#N/A,FALSE,"Hires";#N/A,#N/A,FALSE,"Assumptions"}</definedName>
    <definedName name="bb_2_2" localSheetId="11" hidden="1">{#N/A,#N/A,FALSE,"Assessment";#N/A,#N/A,FALSE,"Staffing";#N/A,#N/A,FALSE,"Hires";#N/A,#N/A,FALSE,"Assumptions"}</definedName>
    <definedName name="bb_2_2" hidden="1">{#N/A,#N/A,FALSE,"Assessment";#N/A,#N/A,FALSE,"Staffing";#N/A,#N/A,FALSE,"Hires";#N/A,#N/A,FALSE,"Assumptions"}</definedName>
    <definedName name="bb_3" localSheetId="4" hidden="1">{#N/A,#N/A,FALSE,"Assessment";#N/A,#N/A,FALSE,"Staffing";#N/A,#N/A,FALSE,"Hires";#N/A,#N/A,FALSE,"Assumptions"}</definedName>
    <definedName name="bb_3" localSheetId="11" hidden="1">{#N/A,#N/A,FALSE,"Assessment";#N/A,#N/A,FALSE,"Staffing";#N/A,#N/A,FALSE,"Hires";#N/A,#N/A,FALSE,"Assumptions"}</definedName>
    <definedName name="bb_3" hidden="1">{#N/A,#N/A,FALSE,"Assessment";#N/A,#N/A,FALSE,"Staffing";#N/A,#N/A,FALSE,"Hires";#N/A,#N/A,FALSE,"Assumptions"}</definedName>
    <definedName name="bb_3_2" localSheetId="4" hidden="1">{#N/A,#N/A,FALSE,"Assessment";#N/A,#N/A,FALSE,"Staffing";#N/A,#N/A,FALSE,"Hires";#N/A,#N/A,FALSE,"Assumptions"}</definedName>
    <definedName name="bb_3_2" localSheetId="11" hidden="1">{#N/A,#N/A,FALSE,"Assessment";#N/A,#N/A,FALSE,"Staffing";#N/A,#N/A,FALSE,"Hires";#N/A,#N/A,FALSE,"Assumptions"}</definedName>
    <definedName name="bb_3_2" hidden="1">{#N/A,#N/A,FALSE,"Assessment";#N/A,#N/A,FALSE,"Staffing";#N/A,#N/A,FALSE,"Hires";#N/A,#N/A,FALSE,"Assumptions"}</definedName>
    <definedName name="bb_4" localSheetId="4" hidden="1">{#N/A,#N/A,FALSE,"Assessment";#N/A,#N/A,FALSE,"Staffing";#N/A,#N/A,FALSE,"Hires";#N/A,#N/A,FALSE,"Assumptions"}</definedName>
    <definedName name="bb_4" localSheetId="11" hidden="1">{#N/A,#N/A,FALSE,"Assessment";#N/A,#N/A,FALSE,"Staffing";#N/A,#N/A,FALSE,"Hires";#N/A,#N/A,FALSE,"Assumptions"}</definedName>
    <definedName name="bb_4" hidden="1">{#N/A,#N/A,FALSE,"Assessment";#N/A,#N/A,FALSE,"Staffing";#N/A,#N/A,FALSE,"Hires";#N/A,#N/A,FALSE,"Assumptions"}</definedName>
    <definedName name="bb_4_2" localSheetId="4" hidden="1">{#N/A,#N/A,FALSE,"Assessment";#N/A,#N/A,FALSE,"Staffing";#N/A,#N/A,FALSE,"Hires";#N/A,#N/A,FALSE,"Assumptions"}</definedName>
    <definedName name="bb_4_2" localSheetId="11" hidden="1">{#N/A,#N/A,FALSE,"Assessment";#N/A,#N/A,FALSE,"Staffing";#N/A,#N/A,FALSE,"Hires";#N/A,#N/A,FALSE,"Assumptions"}</definedName>
    <definedName name="bb_4_2" hidden="1">{#N/A,#N/A,FALSE,"Assessment";#N/A,#N/A,FALSE,"Staffing";#N/A,#N/A,FALSE,"Hires";#N/A,#N/A,FALSE,"Assumptions"}</definedName>
    <definedName name="bb_5" localSheetId="4" hidden="1">{#N/A,#N/A,FALSE,"Assessment";#N/A,#N/A,FALSE,"Staffing";#N/A,#N/A,FALSE,"Hires";#N/A,#N/A,FALSE,"Assumptions"}</definedName>
    <definedName name="bb_5" localSheetId="11" hidden="1">{#N/A,#N/A,FALSE,"Assessment";#N/A,#N/A,FALSE,"Staffing";#N/A,#N/A,FALSE,"Hires";#N/A,#N/A,FALSE,"Assumptions"}</definedName>
    <definedName name="bb_5" hidden="1">{#N/A,#N/A,FALSE,"Assessment";#N/A,#N/A,FALSE,"Staffing";#N/A,#N/A,FALSE,"Hires";#N/A,#N/A,FALSE,"Assumptions"}</definedName>
    <definedName name="bb_5_2" localSheetId="4" hidden="1">{#N/A,#N/A,FALSE,"Assessment";#N/A,#N/A,FALSE,"Staffing";#N/A,#N/A,FALSE,"Hires";#N/A,#N/A,FALSE,"Assumptions"}</definedName>
    <definedName name="bb_5_2" localSheetId="11" hidden="1">{#N/A,#N/A,FALSE,"Assessment";#N/A,#N/A,FALSE,"Staffing";#N/A,#N/A,FALSE,"Hires";#N/A,#N/A,FALSE,"Assumptions"}</definedName>
    <definedName name="bb_5_2" hidden="1">{#N/A,#N/A,FALSE,"Assessment";#N/A,#N/A,FALSE,"Staffing";#N/A,#N/A,FALSE,"Hires";#N/A,#N/A,FALSE,"Assumptions"}</definedName>
    <definedName name="bb_Mzk0MjlDQUYwQjg5NEJCM0" hidden="1">#REF!</definedName>
    <definedName name="bb_OTVBNUYzNTBGMTVCNEFDN0" hidden="1">#REF!</definedName>
    <definedName name="bb_RjdDN0M0MkE1NDhCNEQyNj" hidden="1">#REF!</definedName>
    <definedName name="bbb" localSheetId="19" hidden="1">{"bs",#N/A,FALSE,"SCF"}</definedName>
    <definedName name="bbb" localSheetId="4" hidden="1">{"bs",#N/A,FALSE,"SCF"}</definedName>
    <definedName name="bbb" localSheetId="15" hidden="1">{"bs",#N/A,FALSE,"SCF"}</definedName>
    <definedName name="bbb" localSheetId="11" hidden="1">{"bs",#N/A,FALSE,"SCF"}</definedName>
    <definedName name="bbb" hidden="1">{"bs",#N/A,FALSE,"SCF"}</definedName>
    <definedName name="bbb_1" localSheetId="4" hidden="1">{"betterf",#N/A,FALSE,"Meldisco";"BetterB",#N/A,FALSE,"B"}</definedName>
    <definedName name="bbb_1" localSheetId="11" hidden="1">{"betterf",#N/A,FALSE,"Meldisco";"BetterB",#N/A,FALSE,"B"}</definedName>
    <definedName name="bbb_1" hidden="1">{"betterf",#N/A,FALSE,"Meldisco";"BetterB",#N/A,FALSE,"B"}</definedName>
    <definedName name="BBB_1_1" localSheetId="4" hidden="1">{"Summ",#N/A,FALSE,"Summary";"PL",#N/A,FALSE,"PL";"BS",#N/A,FALSE,"BS";"Varrep1",#N/A,FALSE,"Var Rep";"CashFl",#N/A,FALSE,"CashFlow";"Varrep2",#N/A,FALSE,"Var Rep";"Invent",#N/A,FALSE,"Invent"}</definedName>
    <definedName name="BBB_1_1" localSheetId="11" hidden="1">{"Summ",#N/A,FALSE,"Summary";"PL",#N/A,FALSE,"PL";"BS",#N/A,FALSE,"BS";"Varrep1",#N/A,FALSE,"Var Rep";"CashFl",#N/A,FALSE,"CashFlow";"Varrep2",#N/A,FALSE,"Var Rep";"Invent",#N/A,FALSE,"Invent"}</definedName>
    <definedName name="BBB_1_1" hidden="1">{"Summ",#N/A,FALSE,"Summary";"PL",#N/A,FALSE,"PL";"BS",#N/A,FALSE,"BS";"Varrep1",#N/A,FALSE,"Var Rep";"CashFl",#N/A,FALSE,"CashFlow";"Varrep2",#N/A,FALSE,"Var Rep";"Invent",#N/A,FALSE,"Invent"}</definedName>
    <definedName name="BBB_1_1_2" localSheetId="4" hidden="1">{"Summ",#N/A,FALSE,"Summary";"PL",#N/A,FALSE,"PL";"BS",#N/A,FALSE,"BS";"Varrep1",#N/A,FALSE,"Var Rep";"CashFl",#N/A,FALSE,"CashFlow";"Varrep2",#N/A,FALSE,"Var Rep";"Invent",#N/A,FALSE,"Invent"}</definedName>
    <definedName name="BBB_1_1_2" localSheetId="11" hidden="1">{"Summ",#N/A,FALSE,"Summary";"PL",#N/A,FALSE,"PL";"BS",#N/A,FALSE,"BS";"Varrep1",#N/A,FALSE,"Var Rep";"CashFl",#N/A,FALSE,"CashFlow";"Varrep2",#N/A,FALSE,"Var Rep";"Invent",#N/A,FALSE,"Invent"}</definedName>
    <definedName name="BBB_1_1_2" hidden="1">{"Summ",#N/A,FALSE,"Summary";"PL",#N/A,FALSE,"PL";"BS",#N/A,FALSE,"BS";"Varrep1",#N/A,FALSE,"Var Rep";"CashFl",#N/A,FALSE,"CashFlow";"Varrep2",#N/A,FALSE,"Var Rep";"Invent",#N/A,FALSE,"Invent"}</definedName>
    <definedName name="bbb_1_3" localSheetId="4" hidden="1">{#N/A,#N/A,FALSE,"Assessment";#N/A,#N/A,FALSE,"Staffing";#N/A,#N/A,FALSE,"Hires";#N/A,#N/A,FALSE,"Assumptions"}</definedName>
    <definedName name="bbb_1_3" localSheetId="11" hidden="1">{#N/A,#N/A,FALSE,"Assessment";#N/A,#N/A,FALSE,"Staffing";#N/A,#N/A,FALSE,"Hires";#N/A,#N/A,FALSE,"Assumptions"}</definedName>
    <definedName name="bbb_1_3" hidden="1">{#N/A,#N/A,FALSE,"Assessment";#N/A,#N/A,FALSE,"Staffing";#N/A,#N/A,FALSE,"Hires";#N/A,#N/A,FALSE,"Assumptions"}</definedName>
    <definedName name="bbb_2" localSheetId="4" hidden="1">{#N/A,#N/A,FALSE,"Assessment";#N/A,#N/A,FALSE,"Staffing";#N/A,#N/A,FALSE,"Hires";#N/A,#N/A,FALSE,"Assumptions"}</definedName>
    <definedName name="bbb_2" localSheetId="11" hidden="1">{#N/A,#N/A,FALSE,"Assessment";#N/A,#N/A,FALSE,"Staffing";#N/A,#N/A,FALSE,"Hires";#N/A,#N/A,FALSE,"Assumptions"}</definedName>
    <definedName name="bbb_2" hidden="1">{#N/A,#N/A,FALSE,"Assessment";#N/A,#N/A,FALSE,"Staffing";#N/A,#N/A,FALSE,"Hires";#N/A,#N/A,FALSE,"Assumptions"}</definedName>
    <definedName name="bbb_2_2" localSheetId="4" hidden="1">{#N/A,#N/A,FALSE,"Assessment";#N/A,#N/A,FALSE,"Staffing";#N/A,#N/A,FALSE,"Hires";#N/A,#N/A,FALSE,"Assumptions"}</definedName>
    <definedName name="bbb_2_2" localSheetId="11" hidden="1">{#N/A,#N/A,FALSE,"Assessment";#N/A,#N/A,FALSE,"Staffing";#N/A,#N/A,FALSE,"Hires";#N/A,#N/A,FALSE,"Assumptions"}</definedName>
    <definedName name="bbb_2_2" hidden="1">{#N/A,#N/A,FALSE,"Assessment";#N/A,#N/A,FALSE,"Staffing";#N/A,#N/A,FALSE,"Hires";#N/A,#N/A,FALSE,"Assumptions"}</definedName>
    <definedName name="bbb_3" localSheetId="4" hidden="1">{#N/A,#N/A,FALSE,"Assessment";#N/A,#N/A,FALSE,"Staffing";#N/A,#N/A,FALSE,"Hires";#N/A,#N/A,FALSE,"Assumptions"}</definedName>
    <definedName name="bbb_3" localSheetId="11" hidden="1">{#N/A,#N/A,FALSE,"Assessment";#N/A,#N/A,FALSE,"Staffing";#N/A,#N/A,FALSE,"Hires";#N/A,#N/A,FALSE,"Assumptions"}</definedName>
    <definedName name="bbb_3" hidden="1">{#N/A,#N/A,FALSE,"Assessment";#N/A,#N/A,FALSE,"Staffing";#N/A,#N/A,FALSE,"Hires";#N/A,#N/A,FALSE,"Assumptions"}</definedName>
    <definedName name="bbb_3_2" localSheetId="4" hidden="1">{#N/A,#N/A,FALSE,"Assessment";#N/A,#N/A,FALSE,"Staffing";#N/A,#N/A,FALSE,"Hires";#N/A,#N/A,FALSE,"Assumptions"}</definedName>
    <definedName name="bbb_3_2" localSheetId="11" hidden="1">{#N/A,#N/A,FALSE,"Assessment";#N/A,#N/A,FALSE,"Staffing";#N/A,#N/A,FALSE,"Hires";#N/A,#N/A,FALSE,"Assumptions"}</definedName>
    <definedName name="bbb_3_2" hidden="1">{#N/A,#N/A,FALSE,"Assessment";#N/A,#N/A,FALSE,"Staffing";#N/A,#N/A,FALSE,"Hires";#N/A,#N/A,FALSE,"Assumptions"}</definedName>
    <definedName name="bbb_4" localSheetId="4" hidden="1">{#N/A,#N/A,FALSE,"Assessment";#N/A,#N/A,FALSE,"Staffing";#N/A,#N/A,FALSE,"Hires";#N/A,#N/A,FALSE,"Assumptions"}</definedName>
    <definedName name="bbb_4" localSheetId="11" hidden="1">{#N/A,#N/A,FALSE,"Assessment";#N/A,#N/A,FALSE,"Staffing";#N/A,#N/A,FALSE,"Hires";#N/A,#N/A,FALSE,"Assumptions"}</definedName>
    <definedName name="bbb_4" hidden="1">{#N/A,#N/A,FALSE,"Assessment";#N/A,#N/A,FALSE,"Staffing";#N/A,#N/A,FALSE,"Hires";#N/A,#N/A,FALSE,"Assumptions"}</definedName>
    <definedName name="bbb_4_2" localSheetId="4" hidden="1">{#N/A,#N/A,FALSE,"Assessment";#N/A,#N/A,FALSE,"Staffing";#N/A,#N/A,FALSE,"Hires";#N/A,#N/A,FALSE,"Assumptions"}</definedName>
    <definedName name="bbb_4_2" localSheetId="11" hidden="1">{#N/A,#N/A,FALSE,"Assessment";#N/A,#N/A,FALSE,"Staffing";#N/A,#N/A,FALSE,"Hires";#N/A,#N/A,FALSE,"Assumptions"}</definedName>
    <definedName name="bbb_4_2" hidden="1">{#N/A,#N/A,FALSE,"Assessment";#N/A,#N/A,FALSE,"Staffing";#N/A,#N/A,FALSE,"Hires";#N/A,#N/A,FALSE,"Assumptions"}</definedName>
    <definedName name="bbb_5" localSheetId="4" hidden="1">{#N/A,#N/A,FALSE,"Assessment";#N/A,#N/A,FALSE,"Staffing";#N/A,#N/A,FALSE,"Hires";#N/A,#N/A,FALSE,"Assumptions"}</definedName>
    <definedName name="bbb_5" localSheetId="11" hidden="1">{#N/A,#N/A,FALSE,"Assessment";#N/A,#N/A,FALSE,"Staffing";#N/A,#N/A,FALSE,"Hires";#N/A,#N/A,FALSE,"Assumptions"}</definedName>
    <definedName name="bbb_5" hidden="1">{#N/A,#N/A,FALSE,"Assessment";#N/A,#N/A,FALSE,"Staffing";#N/A,#N/A,FALSE,"Hires";#N/A,#N/A,FALSE,"Assumptions"}</definedName>
    <definedName name="bbb_5_2" localSheetId="4" hidden="1">{#N/A,#N/A,FALSE,"Assessment";#N/A,#N/A,FALSE,"Staffing";#N/A,#N/A,FALSE,"Hires";#N/A,#N/A,FALSE,"Assumptions"}</definedName>
    <definedName name="bbb_5_2" localSheetId="11" hidden="1">{#N/A,#N/A,FALSE,"Assessment";#N/A,#N/A,FALSE,"Staffing";#N/A,#N/A,FALSE,"Hires";#N/A,#N/A,FALSE,"Assumptions"}</definedName>
    <definedName name="bbb_5_2" hidden="1">{#N/A,#N/A,FALSE,"Assessment";#N/A,#N/A,FALSE,"Staffing";#N/A,#N/A,FALSE,"Hires";#N/A,#N/A,FALSE,"Assumptions"}</definedName>
    <definedName name="bbbb" localSheetId="4" hidden="1">{#N/A,#N/A,FALSE,"REPORT"}</definedName>
    <definedName name="bbbb" localSheetId="15" hidden="1">{"'Tilte'!$E$23"}</definedName>
    <definedName name="bbbb" localSheetId="11" hidden="1">{"'Tilte'!$E$23"}</definedName>
    <definedName name="bbbb" hidden="1">{"'Tilte'!$E$23"}</definedName>
    <definedName name="bbbb_1" localSheetId="4" hidden="1">{#N/A,#N/A,FALSE,"REPORT"}</definedName>
    <definedName name="bbbb_1" localSheetId="11" hidden="1">{#N/A,#N/A,FALSE,"REPORT"}</definedName>
    <definedName name="bbbb_1" hidden="1">{#N/A,#N/A,FALSE,"REPORT"}</definedName>
    <definedName name="bbbbb" localSheetId="19">#REF!</definedName>
    <definedName name="bbbbb">#REF!</definedName>
    <definedName name="bbbbb_1" localSheetId="4" hidden="1">{#N/A,#N/A,FALSE,"Pharm";#N/A,#N/A,FALSE,"WWCM"}</definedName>
    <definedName name="bbbbb_1" localSheetId="11" hidden="1">{#N/A,#N/A,FALSE,"Pharm";#N/A,#N/A,FALSE,"WWCM"}</definedName>
    <definedName name="bbbbb_1" hidden="1">{#N/A,#N/A,FALSE,"Pharm";#N/A,#N/A,FALSE,"WWCM"}</definedName>
    <definedName name="bbbbb_1_2" localSheetId="4" hidden="1">{#N/A,#N/A,FALSE,"Assessment";#N/A,#N/A,FALSE,"Staffing";#N/A,#N/A,FALSE,"Hires";#N/A,#N/A,FALSE,"Assumptions"}</definedName>
    <definedName name="bbbbb_1_2" localSheetId="11" hidden="1">{#N/A,#N/A,FALSE,"Assessment";#N/A,#N/A,FALSE,"Staffing";#N/A,#N/A,FALSE,"Hires";#N/A,#N/A,FALSE,"Assumptions"}</definedName>
    <definedName name="bbbbb_1_2" hidden="1">{#N/A,#N/A,FALSE,"Assessment";#N/A,#N/A,FALSE,"Staffing";#N/A,#N/A,FALSE,"Hires";#N/A,#N/A,FALSE,"Assumptions"}</definedName>
    <definedName name="bbbbb_2" localSheetId="4" hidden="1">{#N/A,#N/A,FALSE,"Assessment";#N/A,#N/A,FALSE,"Staffing";#N/A,#N/A,FALSE,"Hires";#N/A,#N/A,FALSE,"Assumptions"}</definedName>
    <definedName name="bbbbb_2" localSheetId="11" hidden="1">{#N/A,#N/A,FALSE,"Assessment";#N/A,#N/A,FALSE,"Staffing";#N/A,#N/A,FALSE,"Hires";#N/A,#N/A,FALSE,"Assumptions"}</definedName>
    <definedName name="bbbbb_2" hidden="1">{#N/A,#N/A,FALSE,"Assessment";#N/A,#N/A,FALSE,"Staffing";#N/A,#N/A,FALSE,"Hires";#N/A,#N/A,FALSE,"Assumptions"}</definedName>
    <definedName name="bbbbb_2_2" localSheetId="4" hidden="1">{#N/A,#N/A,FALSE,"Assessment";#N/A,#N/A,FALSE,"Staffing";#N/A,#N/A,FALSE,"Hires";#N/A,#N/A,FALSE,"Assumptions"}</definedName>
    <definedName name="bbbbb_2_2" localSheetId="11" hidden="1">{#N/A,#N/A,FALSE,"Assessment";#N/A,#N/A,FALSE,"Staffing";#N/A,#N/A,FALSE,"Hires";#N/A,#N/A,FALSE,"Assumptions"}</definedName>
    <definedName name="bbbbb_2_2" hidden="1">{#N/A,#N/A,FALSE,"Assessment";#N/A,#N/A,FALSE,"Staffing";#N/A,#N/A,FALSE,"Hires";#N/A,#N/A,FALSE,"Assumptions"}</definedName>
    <definedName name="bbbbb_3" localSheetId="4" hidden="1">{#N/A,#N/A,FALSE,"Assessment";#N/A,#N/A,FALSE,"Staffing";#N/A,#N/A,FALSE,"Hires";#N/A,#N/A,FALSE,"Assumptions"}</definedName>
    <definedName name="bbbbb_3" localSheetId="11" hidden="1">{#N/A,#N/A,FALSE,"Assessment";#N/A,#N/A,FALSE,"Staffing";#N/A,#N/A,FALSE,"Hires";#N/A,#N/A,FALSE,"Assumptions"}</definedName>
    <definedName name="bbbbb_3" hidden="1">{#N/A,#N/A,FALSE,"Assessment";#N/A,#N/A,FALSE,"Staffing";#N/A,#N/A,FALSE,"Hires";#N/A,#N/A,FALSE,"Assumptions"}</definedName>
    <definedName name="bbbbb_3_2" localSheetId="4" hidden="1">{#N/A,#N/A,FALSE,"Assessment";#N/A,#N/A,FALSE,"Staffing";#N/A,#N/A,FALSE,"Hires";#N/A,#N/A,FALSE,"Assumptions"}</definedName>
    <definedName name="bbbbb_3_2" localSheetId="11" hidden="1">{#N/A,#N/A,FALSE,"Assessment";#N/A,#N/A,FALSE,"Staffing";#N/A,#N/A,FALSE,"Hires";#N/A,#N/A,FALSE,"Assumptions"}</definedName>
    <definedName name="bbbbb_3_2" hidden="1">{#N/A,#N/A,FALSE,"Assessment";#N/A,#N/A,FALSE,"Staffing";#N/A,#N/A,FALSE,"Hires";#N/A,#N/A,FALSE,"Assumptions"}</definedName>
    <definedName name="bbbbb_4" localSheetId="4" hidden="1">{#N/A,#N/A,FALSE,"Assessment";#N/A,#N/A,FALSE,"Staffing";#N/A,#N/A,FALSE,"Hires";#N/A,#N/A,FALSE,"Assumptions"}</definedName>
    <definedName name="bbbbb_4" localSheetId="11" hidden="1">{#N/A,#N/A,FALSE,"Assessment";#N/A,#N/A,FALSE,"Staffing";#N/A,#N/A,FALSE,"Hires";#N/A,#N/A,FALSE,"Assumptions"}</definedName>
    <definedName name="bbbbb_4" hidden="1">{#N/A,#N/A,FALSE,"Assessment";#N/A,#N/A,FALSE,"Staffing";#N/A,#N/A,FALSE,"Hires";#N/A,#N/A,FALSE,"Assumptions"}</definedName>
    <definedName name="bbbbb_4_2" localSheetId="4" hidden="1">{#N/A,#N/A,FALSE,"Assessment";#N/A,#N/A,FALSE,"Staffing";#N/A,#N/A,FALSE,"Hires";#N/A,#N/A,FALSE,"Assumptions"}</definedName>
    <definedName name="bbbbb_4_2" localSheetId="11" hidden="1">{#N/A,#N/A,FALSE,"Assessment";#N/A,#N/A,FALSE,"Staffing";#N/A,#N/A,FALSE,"Hires";#N/A,#N/A,FALSE,"Assumptions"}</definedName>
    <definedName name="bbbbb_4_2" hidden="1">{#N/A,#N/A,FALSE,"Assessment";#N/A,#N/A,FALSE,"Staffing";#N/A,#N/A,FALSE,"Hires";#N/A,#N/A,FALSE,"Assumptions"}</definedName>
    <definedName name="bbbbb_5" localSheetId="4" hidden="1">{#N/A,#N/A,FALSE,"Assessment";#N/A,#N/A,FALSE,"Staffing";#N/A,#N/A,FALSE,"Hires";#N/A,#N/A,FALSE,"Assumptions"}</definedName>
    <definedName name="bbbbb_5" localSheetId="11" hidden="1">{#N/A,#N/A,FALSE,"Assessment";#N/A,#N/A,FALSE,"Staffing";#N/A,#N/A,FALSE,"Hires";#N/A,#N/A,FALSE,"Assumptions"}</definedName>
    <definedName name="bbbbb_5" hidden="1">{#N/A,#N/A,FALSE,"Assessment";#N/A,#N/A,FALSE,"Staffing";#N/A,#N/A,FALSE,"Hires";#N/A,#N/A,FALSE,"Assumptions"}</definedName>
    <definedName name="bbbbb_5_2" localSheetId="4" hidden="1">{#N/A,#N/A,FALSE,"Assessment";#N/A,#N/A,FALSE,"Staffing";#N/A,#N/A,FALSE,"Hires";#N/A,#N/A,FALSE,"Assumptions"}</definedName>
    <definedName name="bbbbb_5_2" localSheetId="11" hidden="1">{#N/A,#N/A,FALSE,"Assessment";#N/A,#N/A,FALSE,"Staffing";#N/A,#N/A,FALSE,"Hires";#N/A,#N/A,FALSE,"Assumptions"}</definedName>
    <definedName name="bbbbb_5_2" hidden="1">{#N/A,#N/A,FALSE,"Assessment";#N/A,#N/A,FALSE,"Staffing";#N/A,#N/A,FALSE,"Hires";#N/A,#N/A,FALSE,"Assumptions"}</definedName>
    <definedName name="BBBBBB" localSheetId="4" hidden="1">{#N/A,#N/A,FALSE,"REPORT"}</definedName>
    <definedName name="BBBBBB" localSheetId="11" hidden="1">{#N/A,#N/A,FALSE,"REPORT"}</definedName>
    <definedName name="BBBBBB" hidden="1">{#N/A,#N/A,FALSE,"REPORT"}</definedName>
    <definedName name="BBBBBB_1" localSheetId="4" hidden="1">{#N/A,#N/A,FALSE,"REPORT"}</definedName>
    <definedName name="BBBBBB_1" localSheetId="11" hidden="1">{#N/A,#N/A,FALSE,"REPORT"}</definedName>
    <definedName name="BBBBBB_1" hidden="1">{#N/A,#N/A,FALSE,"REPORT"}</definedName>
    <definedName name="bbbbbbb" localSheetId="4" hidden="1">{"Outflow 1",#N/A,FALSE,"Outflows-Inflows";"Outflow 2",#N/A,FALSE,"Outflows-Inflows";"Inflow 1",#N/A,FALSE,"Outflows-Inflows";"Inflow 2",#N/A,FALSE,"Outflows-Inflows"}</definedName>
    <definedName name="bbbbbbb" localSheetId="15" hidden="1">{"'Tilte'!$E$23"}</definedName>
    <definedName name="bbbbbbb" localSheetId="11" hidden="1">{"'Tilte'!$E$23"}</definedName>
    <definedName name="bbbbbbb" hidden="1">{"'Tilte'!$E$23"}</definedName>
    <definedName name="bbbbbbbb" localSheetId="4">{"'Server Configuration'!$A$1:$DB$281"}</definedName>
    <definedName name="bbbbbbbb" localSheetId="11">{"'Server Configuration'!$A$1:$DB$281"}</definedName>
    <definedName name="bbbbbbbb">{"'Server Configuration'!$A$1:$DB$281"}</definedName>
    <definedName name="BBBBBBBBB" localSheetId="4" hidden="1">{#N/A,#N/A,FALSE,"REPORT"}</definedName>
    <definedName name="bbbbbbbbb" localSheetId="15" hidden="1">{"'Tilte'!$E$23"}</definedName>
    <definedName name="bbbbbbbbb" localSheetId="11" hidden="1">{"'Tilte'!$E$23"}</definedName>
    <definedName name="bbbbbbbbb" hidden="1">{"'Tilte'!$E$23"}</definedName>
    <definedName name="BBBBBBBBB_1" localSheetId="4" hidden="1">{#N/A,#N/A,FALSE,"REPORT"}</definedName>
    <definedName name="BBBBBBBBB_1" localSheetId="11" hidden="1">{#N/A,#N/A,FALSE,"REPORT"}</definedName>
    <definedName name="BBBBBBBBB_1" hidden="1">{#N/A,#N/A,FALSE,"REPORT"}</definedName>
    <definedName name="bbbbbbbbbbb" localSheetId="15" hidden="1">{"'Tilte'!$E$23"}</definedName>
    <definedName name="bbbbbbbbbbb" localSheetId="11" hidden="1">{"'Tilte'!$E$23"}</definedName>
    <definedName name="bbbbbbbbbbb" hidden="1">{"'Tilte'!$E$23"}</definedName>
    <definedName name="bbbbbbbbbbbbb" localSheetId="4" hidden="1">{#N/A,#N/A,FALSE,"Pharm";#N/A,#N/A,FALSE,"WWCM"}</definedName>
    <definedName name="bbbbbbbbbbbbb" localSheetId="11" hidden="1">{#N/A,#N/A,FALSE,"Pharm";#N/A,#N/A,FALSE,"WWCM"}</definedName>
    <definedName name="bbbbbbbbbbbbb" hidden="1">{#N/A,#N/A,FALSE,"Pharm";#N/A,#N/A,FALSE,"WWCM"}</definedName>
    <definedName name="bbbbbbbbbbbbb_1" localSheetId="4" hidden="1">{#N/A,#N/A,FALSE,"Pharm";#N/A,#N/A,FALSE,"WWCM"}</definedName>
    <definedName name="bbbbbbbbbbbbb_1" localSheetId="11" hidden="1">{#N/A,#N/A,FALSE,"Pharm";#N/A,#N/A,FALSE,"WWCM"}</definedName>
    <definedName name="bbbbbbbbbbbbb_1" hidden="1">{#N/A,#N/A,FALSE,"Pharm";#N/A,#N/A,FALSE,"WWCM"}</definedName>
    <definedName name="bbbbbbbbbbbbbb" localSheetId="15" hidden="1">{"'Tilte'!$E$23"}</definedName>
    <definedName name="bbbbbbbbbbbbbb" localSheetId="11" hidden="1">{"'Tilte'!$E$23"}</definedName>
    <definedName name="bbbbbbbbbbbbbb" hidden="1">{"'Tilte'!$E$23"}</definedName>
    <definedName name="bbbbbbbbbbbbbbb" hidden="1">#REF!</definedName>
    <definedName name="bbbbbbbbbbbbbbbbbbbb" localSheetId="15" hidden="1">{"'Tilte'!$E$23"}</definedName>
    <definedName name="bbbbbbbbbbbbbbbbbbbb" localSheetId="11" hidden="1">{"'Tilte'!$E$23"}</definedName>
    <definedName name="bbbbbbbbbbbbbbbbbbbb" hidden="1">{"'Tilte'!$E$23"}</definedName>
    <definedName name="BBCASH01">#REF!</definedName>
    <definedName name="BBCASH02">#REF!</definedName>
    <definedName name="bbm" localSheetId="11" hidden="1">{"EBITDA",#N/A,TRUE,"P&amp;L Net of Disc Ops";"output net of disc ops",#N/A,TRUE,"Revenue";"input",#N/A,TRUE,"Revenue";"output",#N/A,TRUE,"DC";"Input",#N/A,TRUE,"DC";"MTN and MCN",#N/A,TRUE,"Margin";"output detail line items",#N/A,TRUE,"SGA";"personnel by year",#N/A,TRUE,"Payroll";#N/A,#N/A,TRUE,"CapEx"}</definedName>
    <definedName name="bbm" hidden="1">{"EBITDA",#N/A,TRUE,"P&amp;L Net of Disc Ops";"output net of disc ops",#N/A,TRUE,"Revenue";"input",#N/A,TRUE,"Revenue";"output",#N/A,TRUE,"DC";"Input",#N/A,TRUE,"DC";"MTN and MCN",#N/A,TRUE,"Margin";"output detail line items",#N/A,TRUE,"SGA";"personnel by year",#N/A,TRUE,"Payroll";#N/A,#N/A,TRUE,"CapEx"}</definedName>
    <definedName name="bbrh55" hidden="1">#REF!</definedName>
    <definedName name="bbs" localSheetId="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zdfbc"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bzdfbc"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bzdfbc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bzdfbc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c" localSheetId="4" hidden="1">{#N/A,#N/A,TRUE,"constb"}</definedName>
    <definedName name="bc" localSheetId="11" hidden="1">{#N/A,#N/A,TRUE,"constb"}</definedName>
    <definedName name="bc" hidden="1">{#N/A,#N/A,TRUE,"constb"}</definedName>
    <definedName name="bc_1" localSheetId="4" hidden="1">{#N/A,#N/A,TRUE,"constb"}</definedName>
    <definedName name="bc_1" localSheetId="11" hidden="1">{#N/A,#N/A,TRUE,"constb"}</definedName>
    <definedName name="bc_1" hidden="1">{#N/A,#N/A,TRUE,"constb"}</definedName>
    <definedName name="bc_1_1" localSheetId="4" hidden="1">{#N/A,#N/A,TRUE,"constb"}</definedName>
    <definedName name="bc_1_1" localSheetId="11" hidden="1">{#N/A,#N/A,TRUE,"constb"}</definedName>
    <definedName name="bc_1_1" hidden="1">{#N/A,#N/A,TRUE,"constb"}</definedName>
    <definedName name="bc_1_1_2" localSheetId="4" hidden="1">{#N/A,#N/A,TRUE,"constb"}</definedName>
    <definedName name="bc_1_1_2" localSheetId="11" hidden="1">{#N/A,#N/A,TRUE,"constb"}</definedName>
    <definedName name="bc_1_1_2" hidden="1">{#N/A,#N/A,TRUE,"constb"}</definedName>
    <definedName name="bc_1_3" localSheetId="4" hidden="1">{#N/A,#N/A,TRUE,"constb"}</definedName>
    <definedName name="bc_1_3" localSheetId="11" hidden="1">{#N/A,#N/A,TRUE,"constb"}</definedName>
    <definedName name="bc_1_3" hidden="1">{#N/A,#N/A,TRUE,"constb"}</definedName>
    <definedName name="bc_2" localSheetId="4" hidden="1">{#N/A,#N/A,TRUE,"constb"}</definedName>
    <definedName name="bc_2" localSheetId="11" hidden="1">{#N/A,#N/A,TRUE,"constb"}</definedName>
    <definedName name="bc_2" hidden="1">{#N/A,#N/A,TRUE,"constb"}</definedName>
    <definedName name="bc_2_2" localSheetId="4" hidden="1">{#N/A,#N/A,TRUE,"constb"}</definedName>
    <definedName name="bc_2_2" localSheetId="11" hidden="1">{#N/A,#N/A,TRUE,"constb"}</definedName>
    <definedName name="bc_2_2" hidden="1">{#N/A,#N/A,TRUE,"constb"}</definedName>
    <definedName name="bc_3" localSheetId="4" hidden="1">{#N/A,#N/A,TRUE,"constb"}</definedName>
    <definedName name="bc_3" localSheetId="11" hidden="1">{#N/A,#N/A,TRUE,"constb"}</definedName>
    <definedName name="bc_3" hidden="1">{#N/A,#N/A,TRUE,"constb"}</definedName>
    <definedName name="bc_3_2" localSheetId="4" hidden="1">{#N/A,#N/A,TRUE,"constb"}</definedName>
    <definedName name="bc_3_2" localSheetId="11" hidden="1">{#N/A,#N/A,TRUE,"constb"}</definedName>
    <definedName name="bc_3_2" hidden="1">{#N/A,#N/A,TRUE,"constb"}</definedName>
    <definedName name="bc_5" localSheetId="4" hidden="1">{#N/A,#N/A,TRUE,"constb"}</definedName>
    <definedName name="bc_5" localSheetId="11" hidden="1">{#N/A,#N/A,TRUE,"constb"}</definedName>
    <definedName name="bc_5" hidden="1">{#N/A,#N/A,TRUE,"constb"}</definedName>
    <definedName name="bcbcfbr" localSheetId="11" hidden="1">{0,0,"",0}</definedName>
    <definedName name="bcbcfbr" hidden="1">{0,0,"",0}</definedName>
    <definedName name="BCE" localSheetId="4">{"Client Name or Project Name"}</definedName>
    <definedName name="BCE" localSheetId="11">{"Client Name or Project Name"}</definedName>
    <definedName name="BCE">{"Client Name or Project Name"}</definedName>
    <definedName name="bcfbzxbcv"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cfbzxbcv"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cfbzxbcv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cfbzxbcv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cfe">#REF!</definedName>
    <definedName name="BCHART" hidden="1">#REF!</definedName>
    <definedName name="BCSugar_Data">#REF!</definedName>
    <definedName name="bcvbc" localSheetId="11" hidden="1">{"Quarterly Income",#N/A,FALSE,"TIF";"Annual Income",#N/A,FALSE,"TIF";"Quarterly Margins",#N/A,FALSE,"TIF";"Balance Sheet",#N/A,FALSE,"TIF";"Funds Flow",#N/A,FALSE,"TIF";"Q Sales",#N/A,FALSE,"TIF";"Units",#N/A,FALSE,"TIF";"SQFT",#N/A,FALSE,"TIF";"Inventory",#N/A,FALSE,"TIF";"Sales Analysis",#N/A,FALSE,"TIF"}</definedName>
    <definedName name="bcvbc" hidden="1">{"Quarterly Income",#N/A,FALSE,"TIF";"Annual Income",#N/A,FALSE,"TIF";"Quarterly Margins",#N/A,FALSE,"TIF";"Balance Sheet",#N/A,FALSE,"TIF";"Funds Flow",#N/A,FALSE,"TIF";"Q Sales",#N/A,FALSE,"TIF";"Units",#N/A,FALSE,"TIF";"SQFT",#N/A,FALSE,"TIF";"Inventory",#N/A,FALSE,"TIF";"Sales Analysis",#N/A,FALSE,"TIF"}</definedName>
    <definedName name="bd" hidden="1">#REF!</definedName>
    <definedName name="BD_YTS" localSheetId="11" hidden="1">{TRUE,TRUE,-1.25,-15.5,484.5,278.25,FALSE,FALSE,TRUE,FALSE,0,1,#N/A,452,#N/A,5.92592592592593,22.5714285714286,1,FALSE,FALSE,3,TRUE,1,FALSE,100,"Swvu.ACC.","ACwvu.ACC.",#N/A,FALSE,FALSE,0,0,0,0,2,"","",FALSE,FALSE,FALSE,FALSE,1,90,#N/A,#N/A,"=R1C1:R650C11",FALSE,#N/A,#N/A,FALSE,FALSE,FALSE,1,65532,65532,FALSE,FALSE,TRUE,TRUE,TRUE}</definedName>
    <definedName name="BD_YTS" hidden="1">{TRUE,TRUE,-1.25,-15.5,484.5,278.25,FALSE,FALSE,TRUE,FALSE,0,1,#N/A,452,#N/A,5.92592592592593,22.5714285714286,1,FALSE,FALSE,3,TRUE,1,FALSE,100,"Swvu.ACC.","ACwvu.ACC.",#N/A,FALSE,FALSE,0,0,0,0,2,"","",FALSE,FALSE,FALSE,FALSE,1,90,#N/A,#N/A,"=R1C1:R650C11",FALSE,#N/A,#N/A,FALSE,FALSE,FALSE,1,65532,65532,FALSE,FALSE,TRUE,TRUE,TRUE}</definedName>
    <definedName name="bdbfbfdc" localSheetId="11" hidden="1">{0,0,0,0}</definedName>
    <definedName name="bdbfbfdc" hidden="1">{0,0,0,0}</definedName>
    <definedName name="bdd"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dd"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dd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dd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dfgthjy7" hidden="1">#REF!</definedName>
    <definedName name="bdgghdgg5" hidden="1">#REF!</definedName>
    <definedName name="Bdgt_Yr">#REF!</definedName>
    <definedName name="BdgtVer310" hidden="1">#REF!</definedName>
    <definedName name="BdgtVer320" hidden="1">#REF!</definedName>
    <definedName name="BdgtVer330" hidden="1">#REF!</definedName>
    <definedName name="BdR" localSheetId="4">{"Client Name or Project Name"}</definedName>
    <definedName name="BdR" localSheetId="11">{"Client Name or Project Name"}</definedName>
    <definedName name="BdR">{"Client Name or Project Name"}</definedName>
    <definedName name="Bear" localSheetId="19" hidden="1">{#N/A,#N/A,FALSE,"TS";#N/A,#N/A,FALSE,"Combo";#N/A,#N/A,FALSE,"FAIR";#N/A,#N/A,FALSE,"RBC";#N/A,#N/A,FALSE,"xxxx";#N/A,#N/A,FALSE,"A_D";#N/A,#N/A,FALSE,"WACC";#N/A,#N/A,FALSE,"DCF";#N/A,#N/A,FALSE,"LBO";#N/A,#N/A,FALSE,"AcqMults";#N/A,#N/A,FALSE,"CompMults"}</definedName>
    <definedName name="Bear" localSheetId="4" hidden="1">{#N/A,#N/A,FALSE,"TS";#N/A,#N/A,FALSE,"Combo";#N/A,#N/A,FALSE,"FAIR";#N/A,#N/A,FALSE,"RBC";#N/A,#N/A,FALSE,"xxxx";#N/A,#N/A,FALSE,"A_D";#N/A,#N/A,FALSE,"WACC";#N/A,#N/A,FALSE,"DCF";#N/A,#N/A,FALSE,"LBO";#N/A,#N/A,FALSE,"AcqMults";#N/A,#N/A,FALSE,"CompMults"}</definedName>
    <definedName name="Bear" localSheetId="15" hidden="1">{#N/A,#N/A,FALSE,"TS";#N/A,#N/A,FALSE,"Combo";#N/A,#N/A,FALSE,"FAIR";#N/A,#N/A,FALSE,"RBC";#N/A,#N/A,FALSE,"xxxx";#N/A,#N/A,FALSE,"A_D";#N/A,#N/A,FALSE,"WACC";#N/A,#N/A,FALSE,"DCF";#N/A,#N/A,FALSE,"LBO";#N/A,#N/A,FALSE,"AcqMults";#N/A,#N/A,FALSE,"CompMults"}</definedName>
    <definedName name="Bear" localSheetId="11"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_1" localSheetId="4" hidden="1">{#N/A,#N/A,FALSE,"TS";#N/A,#N/A,FALSE,"Combo";#N/A,#N/A,FALSE,"FAIR";#N/A,#N/A,FALSE,"RBC";#N/A,#N/A,FALSE,"xxxx";#N/A,#N/A,FALSE,"A_D";#N/A,#N/A,FALSE,"WACC";#N/A,#N/A,FALSE,"DCF";#N/A,#N/A,FALSE,"LBO";#N/A,#N/A,FALSE,"AcqMults";#N/A,#N/A,FALSE,"CompMults"}</definedName>
    <definedName name="Bear_1" localSheetId="11"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_1_1" localSheetId="4" hidden="1">{#N/A,#N/A,FALSE,"TS";#N/A,#N/A,FALSE,"Combo";#N/A,#N/A,FALSE,"FAIR";#N/A,#N/A,FALSE,"RBC";#N/A,#N/A,FALSE,"xxxx";#N/A,#N/A,FALSE,"A_D";#N/A,#N/A,FALSE,"WACC";#N/A,#N/A,FALSE,"DCF";#N/A,#N/A,FALSE,"LBO";#N/A,#N/A,FALSE,"AcqMults";#N/A,#N/A,FALSE,"CompMults"}</definedName>
    <definedName name="Bear_1_1" localSheetId="11" hidden="1">{#N/A,#N/A,FALSE,"TS";#N/A,#N/A,FALSE,"Combo";#N/A,#N/A,FALSE,"FAIR";#N/A,#N/A,FALSE,"RBC";#N/A,#N/A,FALSE,"xxxx";#N/A,#N/A,FALSE,"A_D";#N/A,#N/A,FALSE,"WACC";#N/A,#N/A,FALSE,"DCF";#N/A,#N/A,FALSE,"LBO";#N/A,#N/A,FALSE,"AcqMults";#N/A,#N/A,FALSE,"CompMults"}</definedName>
    <definedName name="Bear_1_1" hidden="1">{#N/A,#N/A,FALSE,"TS";#N/A,#N/A,FALSE,"Combo";#N/A,#N/A,FALSE,"FAIR";#N/A,#N/A,FALSE,"RBC";#N/A,#N/A,FALSE,"xxxx";#N/A,#N/A,FALSE,"A_D";#N/A,#N/A,FALSE,"WACC";#N/A,#N/A,FALSE,"DCF";#N/A,#N/A,FALSE,"LBO";#N/A,#N/A,FALSE,"AcqMults";#N/A,#N/A,FALSE,"CompMults"}</definedName>
    <definedName name="Bear_1_1_2" localSheetId="4" hidden="1">{#N/A,#N/A,FALSE,"TS";#N/A,#N/A,FALSE,"Combo";#N/A,#N/A,FALSE,"FAIR";#N/A,#N/A,FALSE,"RBC";#N/A,#N/A,FALSE,"xxxx";#N/A,#N/A,FALSE,"A_D";#N/A,#N/A,FALSE,"WACC";#N/A,#N/A,FALSE,"DCF";#N/A,#N/A,FALSE,"LBO";#N/A,#N/A,FALSE,"AcqMults";#N/A,#N/A,FALSE,"CompMults"}</definedName>
    <definedName name="Bear_1_1_2" localSheetId="11" hidden="1">{#N/A,#N/A,FALSE,"TS";#N/A,#N/A,FALSE,"Combo";#N/A,#N/A,FALSE,"FAIR";#N/A,#N/A,FALSE,"RBC";#N/A,#N/A,FALSE,"xxxx";#N/A,#N/A,FALSE,"A_D";#N/A,#N/A,FALSE,"WACC";#N/A,#N/A,FALSE,"DCF";#N/A,#N/A,FALSE,"LBO";#N/A,#N/A,FALSE,"AcqMults";#N/A,#N/A,FALSE,"CompMults"}</definedName>
    <definedName name="Bear_1_1_2" hidden="1">{#N/A,#N/A,FALSE,"TS";#N/A,#N/A,FALSE,"Combo";#N/A,#N/A,FALSE,"FAIR";#N/A,#N/A,FALSE,"RBC";#N/A,#N/A,FALSE,"xxxx";#N/A,#N/A,FALSE,"A_D";#N/A,#N/A,FALSE,"WACC";#N/A,#N/A,FALSE,"DCF";#N/A,#N/A,FALSE,"LBO";#N/A,#N/A,FALSE,"AcqMults";#N/A,#N/A,FALSE,"CompMults"}</definedName>
    <definedName name="Bear_1_3" localSheetId="4" hidden="1">{#N/A,#N/A,FALSE,"TS";#N/A,#N/A,FALSE,"Combo";#N/A,#N/A,FALSE,"FAIR";#N/A,#N/A,FALSE,"RBC";#N/A,#N/A,FALSE,"xxxx";#N/A,#N/A,FALSE,"A_D";#N/A,#N/A,FALSE,"WACC";#N/A,#N/A,FALSE,"DCF";#N/A,#N/A,FALSE,"LBO";#N/A,#N/A,FALSE,"AcqMults";#N/A,#N/A,FALSE,"CompMults"}</definedName>
    <definedName name="Bear_1_3" localSheetId="11" hidden="1">{#N/A,#N/A,FALSE,"TS";#N/A,#N/A,FALSE,"Combo";#N/A,#N/A,FALSE,"FAIR";#N/A,#N/A,FALSE,"RBC";#N/A,#N/A,FALSE,"xxxx";#N/A,#N/A,FALSE,"A_D";#N/A,#N/A,FALSE,"WACC";#N/A,#N/A,FALSE,"DCF";#N/A,#N/A,FALSE,"LBO";#N/A,#N/A,FALSE,"AcqMults";#N/A,#N/A,FALSE,"CompMults"}</definedName>
    <definedName name="Bear_1_3" hidden="1">{#N/A,#N/A,FALSE,"TS";#N/A,#N/A,FALSE,"Combo";#N/A,#N/A,FALSE,"FAIR";#N/A,#N/A,FALSE,"RBC";#N/A,#N/A,FALSE,"xxxx";#N/A,#N/A,FALSE,"A_D";#N/A,#N/A,FALSE,"WACC";#N/A,#N/A,FALSE,"DCF";#N/A,#N/A,FALSE,"LBO";#N/A,#N/A,FALSE,"AcqMults";#N/A,#N/A,FALSE,"CompMults"}</definedName>
    <definedName name="Bear_2" localSheetId="4" hidden="1">{#N/A,#N/A,FALSE,"TS";#N/A,#N/A,FALSE,"Combo";#N/A,#N/A,FALSE,"FAIR";#N/A,#N/A,FALSE,"RBC";#N/A,#N/A,FALSE,"xxxx";#N/A,#N/A,FALSE,"A_D";#N/A,#N/A,FALSE,"WACC";#N/A,#N/A,FALSE,"DCF";#N/A,#N/A,FALSE,"LBO";#N/A,#N/A,FALSE,"AcqMults";#N/A,#N/A,FALSE,"CompMults"}</definedName>
    <definedName name="Bear_2" localSheetId="11" hidden="1">{#N/A,#N/A,FALSE,"TS";#N/A,#N/A,FALSE,"Combo";#N/A,#N/A,FALSE,"FAIR";#N/A,#N/A,FALSE,"RBC";#N/A,#N/A,FALSE,"xxxx";#N/A,#N/A,FALSE,"A_D";#N/A,#N/A,FALSE,"WACC";#N/A,#N/A,FALSE,"DCF";#N/A,#N/A,FALSE,"LBO";#N/A,#N/A,FALSE,"AcqMults";#N/A,#N/A,FALSE,"CompMults"}</definedName>
    <definedName name="Bear_2" hidden="1">{#N/A,#N/A,FALSE,"TS";#N/A,#N/A,FALSE,"Combo";#N/A,#N/A,FALSE,"FAIR";#N/A,#N/A,FALSE,"RBC";#N/A,#N/A,FALSE,"xxxx";#N/A,#N/A,FALSE,"A_D";#N/A,#N/A,FALSE,"WACC";#N/A,#N/A,FALSE,"DCF";#N/A,#N/A,FALSE,"LBO";#N/A,#N/A,FALSE,"AcqMults";#N/A,#N/A,FALSE,"CompMults"}</definedName>
    <definedName name="Bear_2_2" localSheetId="4" hidden="1">{#N/A,#N/A,FALSE,"TS";#N/A,#N/A,FALSE,"Combo";#N/A,#N/A,FALSE,"FAIR";#N/A,#N/A,FALSE,"RBC";#N/A,#N/A,FALSE,"xxxx";#N/A,#N/A,FALSE,"A_D";#N/A,#N/A,FALSE,"WACC";#N/A,#N/A,FALSE,"DCF";#N/A,#N/A,FALSE,"LBO";#N/A,#N/A,FALSE,"AcqMults";#N/A,#N/A,FALSE,"CompMults"}</definedName>
    <definedName name="Bear_2_2" localSheetId="11" hidden="1">{#N/A,#N/A,FALSE,"TS";#N/A,#N/A,FALSE,"Combo";#N/A,#N/A,FALSE,"FAIR";#N/A,#N/A,FALSE,"RBC";#N/A,#N/A,FALSE,"xxxx";#N/A,#N/A,FALSE,"A_D";#N/A,#N/A,FALSE,"WACC";#N/A,#N/A,FALSE,"DCF";#N/A,#N/A,FALSE,"LBO";#N/A,#N/A,FALSE,"AcqMults";#N/A,#N/A,FALSE,"CompMults"}</definedName>
    <definedName name="Bear_2_2" hidden="1">{#N/A,#N/A,FALSE,"TS";#N/A,#N/A,FALSE,"Combo";#N/A,#N/A,FALSE,"FAIR";#N/A,#N/A,FALSE,"RBC";#N/A,#N/A,FALSE,"xxxx";#N/A,#N/A,FALSE,"A_D";#N/A,#N/A,FALSE,"WACC";#N/A,#N/A,FALSE,"DCF";#N/A,#N/A,FALSE,"LBO";#N/A,#N/A,FALSE,"AcqMults";#N/A,#N/A,FALSE,"CompMults"}</definedName>
    <definedName name="Bear_3" localSheetId="4" hidden="1">{#N/A,#N/A,FALSE,"TS";#N/A,#N/A,FALSE,"Combo";#N/A,#N/A,FALSE,"FAIR";#N/A,#N/A,FALSE,"RBC";#N/A,#N/A,FALSE,"xxxx";#N/A,#N/A,FALSE,"A_D";#N/A,#N/A,FALSE,"WACC";#N/A,#N/A,FALSE,"DCF";#N/A,#N/A,FALSE,"LBO";#N/A,#N/A,FALSE,"AcqMults";#N/A,#N/A,FALSE,"CompMults"}</definedName>
    <definedName name="Bear_3" localSheetId="11" hidden="1">{#N/A,#N/A,FALSE,"TS";#N/A,#N/A,FALSE,"Combo";#N/A,#N/A,FALSE,"FAIR";#N/A,#N/A,FALSE,"RBC";#N/A,#N/A,FALSE,"xxxx";#N/A,#N/A,FALSE,"A_D";#N/A,#N/A,FALSE,"WACC";#N/A,#N/A,FALSE,"DCF";#N/A,#N/A,FALSE,"LBO";#N/A,#N/A,FALSE,"AcqMults";#N/A,#N/A,FALSE,"CompMults"}</definedName>
    <definedName name="Bear_3" hidden="1">{#N/A,#N/A,FALSE,"TS";#N/A,#N/A,FALSE,"Combo";#N/A,#N/A,FALSE,"FAIR";#N/A,#N/A,FALSE,"RBC";#N/A,#N/A,FALSE,"xxxx";#N/A,#N/A,FALSE,"A_D";#N/A,#N/A,FALSE,"WACC";#N/A,#N/A,FALSE,"DCF";#N/A,#N/A,FALSE,"LBO";#N/A,#N/A,FALSE,"AcqMults";#N/A,#N/A,FALSE,"CompMults"}</definedName>
    <definedName name="Bear_3_2" localSheetId="4" hidden="1">{#N/A,#N/A,FALSE,"TS";#N/A,#N/A,FALSE,"Combo";#N/A,#N/A,FALSE,"FAIR";#N/A,#N/A,FALSE,"RBC";#N/A,#N/A,FALSE,"xxxx";#N/A,#N/A,FALSE,"A_D";#N/A,#N/A,FALSE,"WACC";#N/A,#N/A,FALSE,"DCF";#N/A,#N/A,FALSE,"LBO";#N/A,#N/A,FALSE,"AcqMults";#N/A,#N/A,FALSE,"CompMults"}</definedName>
    <definedName name="Bear_3_2" localSheetId="11" hidden="1">{#N/A,#N/A,FALSE,"TS";#N/A,#N/A,FALSE,"Combo";#N/A,#N/A,FALSE,"FAIR";#N/A,#N/A,FALSE,"RBC";#N/A,#N/A,FALSE,"xxxx";#N/A,#N/A,FALSE,"A_D";#N/A,#N/A,FALSE,"WACC";#N/A,#N/A,FALSE,"DCF";#N/A,#N/A,FALSE,"LBO";#N/A,#N/A,FALSE,"AcqMults";#N/A,#N/A,FALSE,"CompMults"}</definedName>
    <definedName name="Bear_3_2" hidden="1">{#N/A,#N/A,FALSE,"TS";#N/A,#N/A,FALSE,"Combo";#N/A,#N/A,FALSE,"FAIR";#N/A,#N/A,FALSE,"RBC";#N/A,#N/A,FALSE,"xxxx";#N/A,#N/A,FALSE,"A_D";#N/A,#N/A,FALSE,"WACC";#N/A,#N/A,FALSE,"DCF";#N/A,#N/A,FALSE,"LBO";#N/A,#N/A,FALSE,"AcqMults";#N/A,#N/A,FALSE,"CompMults"}</definedName>
    <definedName name="Bear_4" localSheetId="4" hidden="1">{#N/A,#N/A,FALSE,"TS";#N/A,#N/A,FALSE,"Combo";#N/A,#N/A,FALSE,"FAIR";#N/A,#N/A,FALSE,"RBC";#N/A,#N/A,FALSE,"xxxx";#N/A,#N/A,FALSE,"A_D";#N/A,#N/A,FALSE,"WACC";#N/A,#N/A,FALSE,"DCF";#N/A,#N/A,FALSE,"LBO";#N/A,#N/A,FALSE,"AcqMults";#N/A,#N/A,FALSE,"CompMults"}</definedName>
    <definedName name="Bear_4" localSheetId="11" hidden="1">{#N/A,#N/A,FALSE,"TS";#N/A,#N/A,FALSE,"Combo";#N/A,#N/A,FALSE,"FAIR";#N/A,#N/A,FALSE,"RBC";#N/A,#N/A,FALSE,"xxxx";#N/A,#N/A,FALSE,"A_D";#N/A,#N/A,FALSE,"WACC";#N/A,#N/A,FALSE,"DCF";#N/A,#N/A,FALSE,"LBO";#N/A,#N/A,FALSE,"AcqMults";#N/A,#N/A,FALSE,"CompMults"}</definedName>
    <definedName name="Bear_4" hidden="1">{#N/A,#N/A,FALSE,"TS";#N/A,#N/A,FALSE,"Combo";#N/A,#N/A,FALSE,"FAIR";#N/A,#N/A,FALSE,"RBC";#N/A,#N/A,FALSE,"xxxx";#N/A,#N/A,FALSE,"A_D";#N/A,#N/A,FALSE,"WACC";#N/A,#N/A,FALSE,"DCF";#N/A,#N/A,FALSE,"LBO";#N/A,#N/A,FALSE,"AcqMults";#N/A,#N/A,FALSE,"CompMults"}</definedName>
    <definedName name="Bear_4_2" localSheetId="4" hidden="1">{#N/A,#N/A,FALSE,"TS";#N/A,#N/A,FALSE,"Combo";#N/A,#N/A,FALSE,"FAIR";#N/A,#N/A,FALSE,"RBC";#N/A,#N/A,FALSE,"xxxx";#N/A,#N/A,FALSE,"A_D";#N/A,#N/A,FALSE,"WACC";#N/A,#N/A,FALSE,"DCF";#N/A,#N/A,FALSE,"LBO";#N/A,#N/A,FALSE,"AcqMults";#N/A,#N/A,FALSE,"CompMults"}</definedName>
    <definedName name="Bear_4_2" localSheetId="11" hidden="1">{#N/A,#N/A,FALSE,"TS";#N/A,#N/A,FALSE,"Combo";#N/A,#N/A,FALSE,"FAIR";#N/A,#N/A,FALSE,"RBC";#N/A,#N/A,FALSE,"xxxx";#N/A,#N/A,FALSE,"A_D";#N/A,#N/A,FALSE,"WACC";#N/A,#N/A,FALSE,"DCF";#N/A,#N/A,FALSE,"LBO";#N/A,#N/A,FALSE,"AcqMults";#N/A,#N/A,FALSE,"CompMults"}</definedName>
    <definedName name="Bear_4_2" hidden="1">{#N/A,#N/A,FALSE,"TS";#N/A,#N/A,FALSE,"Combo";#N/A,#N/A,FALSE,"FAIR";#N/A,#N/A,FALSE,"RBC";#N/A,#N/A,FALSE,"xxxx";#N/A,#N/A,FALSE,"A_D";#N/A,#N/A,FALSE,"WACC";#N/A,#N/A,FALSE,"DCF";#N/A,#N/A,FALSE,"LBO";#N/A,#N/A,FALSE,"AcqMults";#N/A,#N/A,FALSE,"CompMults"}</definedName>
    <definedName name="Bear_5" localSheetId="4" hidden="1">{#N/A,#N/A,FALSE,"TS";#N/A,#N/A,FALSE,"Combo";#N/A,#N/A,FALSE,"FAIR";#N/A,#N/A,FALSE,"RBC";#N/A,#N/A,FALSE,"xxxx";#N/A,#N/A,FALSE,"A_D";#N/A,#N/A,FALSE,"WACC";#N/A,#N/A,FALSE,"DCF";#N/A,#N/A,FALSE,"LBO";#N/A,#N/A,FALSE,"AcqMults";#N/A,#N/A,FALSE,"CompMults"}</definedName>
    <definedName name="Bear_5" localSheetId="11" hidden="1">{#N/A,#N/A,FALSE,"TS";#N/A,#N/A,FALSE,"Combo";#N/A,#N/A,FALSE,"FAIR";#N/A,#N/A,FALSE,"RBC";#N/A,#N/A,FALSE,"xxxx";#N/A,#N/A,FALSE,"A_D";#N/A,#N/A,FALSE,"WACC";#N/A,#N/A,FALSE,"DCF";#N/A,#N/A,FALSE,"LBO";#N/A,#N/A,FALSE,"AcqMults";#N/A,#N/A,FALSE,"CompMults"}</definedName>
    <definedName name="Bear_5" hidden="1">{#N/A,#N/A,FALSE,"TS";#N/A,#N/A,FALSE,"Combo";#N/A,#N/A,FALSE,"FAIR";#N/A,#N/A,FALSE,"RBC";#N/A,#N/A,FALSE,"xxxx";#N/A,#N/A,FALSE,"A_D";#N/A,#N/A,FALSE,"WACC";#N/A,#N/A,FALSE,"DCF";#N/A,#N/A,FALSE,"LBO";#N/A,#N/A,FALSE,"AcqMults";#N/A,#N/A,FALSE,"CompMults"}</definedName>
    <definedName name="Bear_5_2" localSheetId="4" hidden="1">{#N/A,#N/A,FALSE,"TS";#N/A,#N/A,FALSE,"Combo";#N/A,#N/A,FALSE,"FAIR";#N/A,#N/A,FALSE,"RBC";#N/A,#N/A,FALSE,"xxxx";#N/A,#N/A,FALSE,"A_D";#N/A,#N/A,FALSE,"WACC";#N/A,#N/A,FALSE,"DCF";#N/A,#N/A,FALSE,"LBO";#N/A,#N/A,FALSE,"AcqMults";#N/A,#N/A,FALSE,"CompMults"}</definedName>
    <definedName name="Bear_5_2" localSheetId="11" hidden="1">{#N/A,#N/A,FALSE,"TS";#N/A,#N/A,FALSE,"Combo";#N/A,#N/A,FALSE,"FAIR";#N/A,#N/A,FALSE,"RBC";#N/A,#N/A,FALSE,"xxxx";#N/A,#N/A,FALSE,"A_D";#N/A,#N/A,FALSE,"WACC";#N/A,#N/A,FALSE,"DCF";#N/A,#N/A,FALSE,"LBO";#N/A,#N/A,FALSE,"AcqMults";#N/A,#N/A,FALSE,"CompMults"}</definedName>
    <definedName name="Bear_5_2" hidden="1">{#N/A,#N/A,FALSE,"TS";#N/A,#N/A,FALSE,"Combo";#N/A,#N/A,FALSE,"FAIR";#N/A,#N/A,FALSE,"RBC";#N/A,#N/A,FALSE,"xxxx";#N/A,#N/A,FALSE,"A_D";#N/A,#N/A,FALSE,"WACC";#N/A,#N/A,FALSE,"DCF";#N/A,#N/A,FALSE,"LBO";#N/A,#N/A,FALSE,"AcqMults";#N/A,#N/A,FALSE,"CompMults"}</definedName>
    <definedName name="bear2" localSheetId="11"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arr" localSheetId="11"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aumontStations">#REF!</definedName>
    <definedName name="Beauregard">"Check Box 1"</definedName>
    <definedName name="BEFeXToEUR" localSheetId="8" hidden="1">1/EUReXToBEF</definedName>
    <definedName name="BEFeXToEUR" localSheetId="11" hidden="1">1/EUReXToBEF</definedName>
    <definedName name="BEFeXToEUR" localSheetId="10" hidden="1">1/EUReXToBEF</definedName>
    <definedName name="BEFeXToEUR" hidden="1">1/EUReXToBEF</definedName>
    <definedName name="Beg_Bal">#REF!</definedName>
    <definedName name="BEGAA">#REF!</definedName>
    <definedName name="BEGIN">#REF!</definedName>
    <definedName name="Begin2014">#REF!</definedName>
    <definedName name="BeginDate" localSheetId="19">#REF!</definedName>
    <definedName name="BeginDate">#REF!</definedName>
    <definedName name="BeginDate2" localSheetId="19">#REF!</definedName>
    <definedName name="BeginDate2">#REF!</definedName>
    <definedName name="BeginDate3" localSheetId="19">#REF!</definedName>
    <definedName name="BeginDate3">#REF!</definedName>
    <definedName name="BeginDate4" localSheetId="19">#REF!</definedName>
    <definedName name="BeginDate4">#REF!</definedName>
    <definedName name="Beginning_Balance" localSheetId="19">-FV(Holders!Interest_Rate/12,Holders!Payment_Number-1,-Holders!Monthly_Payment,Holders!Loan_Amount)</definedName>
    <definedName name="Beginning_Balance" localSheetId="4">-FV(Interest_Rate/12,'Liquidity Model'!Payment_Number-1,-'Liquidity Model'!Monthly_Payment,Loan_Amount)</definedName>
    <definedName name="Beginning_Balance" localSheetId="15">-FV(Interest_Rate/12,'Tariff Slide'!Payment_Number-1,-'Tariff Slide'!Monthly_Payment,Loan_Amount)</definedName>
    <definedName name="Beginning_Balance" localSheetId="11">-FV(Interest_Rate/12,'Uptier + New Money - Interest'!Payment_Number-1,-'Uptier + New Money - Interest'!Monthly_Payment,Loan_Amount)</definedName>
    <definedName name="Beginning_Balance">-FV(Interest_Rate/12,Payment_Number-1,-Monthly_Payment,Loan_Amount)</definedName>
    <definedName name="BEL_NET">111</definedName>
    <definedName name="Bellagamba" localSheetId="15">'Tariff Slide'!Bellagamba</definedName>
    <definedName name="Bellagamba" localSheetId="11">'Uptier + New Money - Interest'!Bellagamba</definedName>
    <definedName name="Bellagamba">[0]!Bellagamba</definedName>
    <definedName name="belnew" localSheetId="11" hidden="1">{"IS",#N/A,FALSE,"IS";"RPTIS",#N/A,FALSE,"RPTIS";"STATS",#N/A,FALSE,"STATS";"CELL",#N/A,FALSE,"CELL";"BS",#N/A,FALSE,"BS"}</definedName>
    <definedName name="belnew" hidden="1">{"IS",#N/A,FALSE,"IS";"RPTIS",#N/A,FALSE,"RPTIS";"STATS",#N/A,FALSE,"STATS";"CELL",#N/A,FALSE,"CELL";"BS",#N/A,FALSE,"BS"}</definedName>
    <definedName name="benefits" localSheetId="19">#REF!</definedName>
    <definedName name="benefits" localSheetId="4">#REF!</definedName>
    <definedName name="benefits">#REF!</definedName>
    <definedName name="BERGS" localSheetId="11" hidden="1">{"sales",#N/A,FALSE,"Sales";"sales existing",#N/A,FALSE,"Sales";"sales rd1",#N/A,FALSE,"Sales";"sales rd2",#N/A,FALSE,"Sales"}</definedName>
    <definedName name="BERGS" hidden="1">{"sales",#N/A,FALSE,"Sales";"sales existing",#N/A,FALSE,"Sales";"sales rd1",#N/A,FALSE,"Sales";"sales rd2",#N/A,FALSE,"Sales"}</definedName>
    <definedName name="beta" localSheetId="11" hidden="1">{"AT","COMPANIES",TRUE}</definedName>
    <definedName name="beta" hidden="1">{"AT","COMPANIES",TRUE}</definedName>
    <definedName name="beta1" localSheetId="11" hidden="1">{"AT","COMPANIES",TRUE}</definedName>
    <definedName name="beta1" hidden="1">{"AT","COMPANIES",TRUE}</definedName>
    <definedName name="beta10" localSheetId="11" hidden="1">{#N/A,#N/A,FALSE,"Overview"}</definedName>
    <definedName name="beta10" hidden="1">{#N/A,#N/A,FALSE,"Overview"}</definedName>
    <definedName name="beta11" localSheetId="11" hidden="1">{"view1",#N/A,FALSE,"Consolidated";"view2",#N/A,FALSE,"Consolidated (sum)";"view1",#N/A,FALSE,"Gen Sys";"view1",#N/A,FALSE,"Semicon";"view1",#N/A,FALSE,"Mess|Med";"view1",#N/A,FALSE,"Land Mob";"view1",#N/A,FALSE,"Other Prod";"view1",#N/A,FALSE,"Adj|Elim"}</definedName>
    <definedName name="beta11" hidden="1">{"view1",#N/A,FALSE,"Consolidated";"view2",#N/A,FALSE,"Consolidated (sum)";"view1",#N/A,FALSE,"Gen Sys";"view1",#N/A,FALSE,"Semicon";"view1",#N/A,FALSE,"Mess|Med";"view1",#N/A,FALSE,"Land Mob";"view1",#N/A,FALSE,"Other Prod";"view1",#N/A,FALSE,"Adj|Elim"}</definedName>
    <definedName name="beta12" localSheetId="11" hidden="1">{"view1",#N/A,FALSE,"Tables";"view2",#N/A,FALSE,"Tables";"view3",#N/A,FALSE,"Tables"}</definedName>
    <definedName name="beta12" hidden="1">{"view1",#N/A,FALSE,"Tables";"view2",#N/A,FALSE,"Tables";"view3",#N/A,FALSE,"Tables"}</definedName>
    <definedName name="beta2" localSheetId="11" hidden="1">{"AT","COMPANIES",TRUE}</definedName>
    <definedName name="beta2" hidden="1">{"AT","COMPANIES",TRUE}</definedName>
    <definedName name="beta3" localSheetId="11" hidden="1">{"AT","COMPANIES",TRUE}</definedName>
    <definedName name="beta3" hidden="1">{"AT","COMPANIES",TRUE}</definedName>
    <definedName name="beta4" localSheetId="11" hidden="1">{"AT","COMPANIES",TRUE}</definedName>
    <definedName name="beta4" hidden="1">{"AT","COMPANIES",TRUE}</definedName>
    <definedName name="beta5" localSheetId="11" hidden="1">{"AT","COMPANIES",TRUE}</definedName>
    <definedName name="beta5" hidden="1">{"AT","COMPANIES",TRUE}</definedName>
    <definedName name="beta6" localSheetId="11" hidden="1">{#N/A,#N/A,TRUE,"Historicals";#N/A,#N/A,TRUE,"Charts";#N/A,#N/A,TRUE,"Forecasts"}</definedName>
    <definedName name="beta6" hidden="1">{#N/A,#N/A,TRUE,"Historicals";#N/A,#N/A,TRUE,"Charts";#N/A,#N/A,TRUE,"Forecasts"}</definedName>
    <definedName name="beta7" localSheetId="11" hidden="1">{#N/A,#N/A,FALSE,"Sheet1"}</definedName>
    <definedName name="beta7" hidden="1">{#N/A,#N/A,FALSE,"Sheet1"}</definedName>
    <definedName name="beta8" localSheetId="11" hidden="1">{"view1",#N/A,FALSE,"EARN (US$)";"view1",#N/A,FALSE,"DASTBS (US$)";"view1",#N/A,FALSE,"DASTCF (US$)"}</definedName>
    <definedName name="beta8" hidden="1">{"view1",#N/A,FALSE,"EARN (US$)";"view1",#N/A,FALSE,"DASTBS (US$)";"view1",#N/A,FALSE,"DASTCF (US$)"}</definedName>
    <definedName name="beta9" localSheetId="11" hidden="1">{"view1",#N/A,FALSE,"MOTEARN";"view1",#N/A,FALSE,"Bal Sht";"view1",#N/A,FALSE,"Cash Flows"}</definedName>
    <definedName name="beta9" hidden="1">{"view1",#N/A,FALSE,"MOTEARN";"view1",#N/A,FALSE,"Bal Sht";"view1",#N/A,FALSE,"Cash Flows"}</definedName>
    <definedName name="beth" hidden="1">#REF!</definedName>
    <definedName name="beth.all" hidden="1">#REF!,#REF!</definedName>
    <definedName name="beth1" hidden="1">#REF!</definedName>
    <definedName name="bettworse" localSheetId="19">#REF!</definedName>
    <definedName name="bettworse">#REF!</definedName>
    <definedName name="bettworsefy" localSheetId="19">#REF!</definedName>
    <definedName name="bettworsefy">#REF!</definedName>
    <definedName name="BEx003QYN5TWRCF3EY1BM0TPIJN1" hidden="1">#REF!</definedName>
    <definedName name="BEx00IVXA8TE4AEDNXC35UQ87AGG" hidden="1">#REF!</definedName>
    <definedName name="BEx00JS4VHPJZHL7E1COGZUPMAOQ" hidden="1">#REF!</definedName>
    <definedName name="BEx00JXMZPD5TEUF6SP4P5LHY4IO" hidden="1">#REF!</definedName>
    <definedName name="BEx00L4S6FEFN101YRRWMEIWFET2" hidden="1">#REF!</definedName>
    <definedName name="BEx00MMQP650Z368NPQ47YFQSBPP" hidden="1">#REF!</definedName>
    <definedName name="BEx00MXIKWY2N1SR5NONODXM0ASM" hidden="1">#REF!</definedName>
    <definedName name="BEx00OKTG7XDTTBFEWK762WQ95ZN" hidden="1">#REF!</definedName>
    <definedName name="BEx00PBUV2D76KB7ASSQMF9YSOEL" hidden="1">#REF!</definedName>
    <definedName name="BEx00U4GUZ7L7I4RJ7F0L07HAN59" hidden="1">#REF!</definedName>
    <definedName name="BEx00VX7LMMV6B1J53EK6PVDNQQC" hidden="1">#REF!</definedName>
    <definedName name="BEx0140JNIYC3683EQFIHMX5MLOT" hidden="1">#REF!</definedName>
    <definedName name="BEx016ETS82FN27Y16RIQD02686T" hidden="1">#REF!</definedName>
    <definedName name="BEx016K60IMTEOTO3A1ZD28XCAEH" hidden="1">#REF!</definedName>
    <definedName name="BEx01BT1S2E2HDB4ZCF8RAQMXWD6" hidden="1">#REF!</definedName>
    <definedName name="BEx01CJXVH6PO2F81WQQZB1X1N4B" hidden="1">#REF!</definedName>
    <definedName name="BEx01E7DFT9ONM893BE9UC1HBTP2" hidden="1">#REF!</definedName>
    <definedName name="BEx01O8RC43PWZ6VUWCVTKL965WF" hidden="1">#REF!</definedName>
    <definedName name="BEx01O8RV3QPPRF40VPFO2IAJQTR" hidden="1">#REF!</definedName>
    <definedName name="BEx01OZTH7DIXVD2FRBBZ022ROU3" hidden="1">#REF!</definedName>
    <definedName name="BEx01QC9CQTMQVFDF28BHC3OZ3JY" hidden="1">#REF!</definedName>
    <definedName name="BEx01W1BFPF5XKSQII49TKP9F7F0" hidden="1">#REF!</definedName>
    <definedName name="BEx020DU7SRFRMT148DBX59ZKLFC" hidden="1">#REF!</definedName>
    <definedName name="BEx0244LI4IFCO41BG6G2YUG1JFV" hidden="1">#REF!</definedName>
    <definedName name="BEx02CIOS302T23QAKPL4P6I1SHQ" hidden="1">#REF!</definedName>
    <definedName name="BEx02JPO8TIKEDBUX3GW4JWXC0TG" hidden="1">#REF!</definedName>
    <definedName name="BEx02U7BVH617VLW0ZJP8U856TNJ" hidden="1">#REF!</definedName>
    <definedName name="BEx03EVSSPLSDDK0OSRCZEG5TH26" hidden="1">#REF!</definedName>
    <definedName name="BEx1EJ43BZ7BR6V3P9L3A17OXILE" hidden="1">#REF!</definedName>
    <definedName name="BEx1EYEE6I1MXPFX36JSY482TBDB" hidden="1">#REF!</definedName>
    <definedName name="BEx1FFS5X46IG42W9YVPBARHVSV2" hidden="1">#REF!</definedName>
    <definedName name="BEx1FHA59Y0PRML3GI8M9WLDJU4O" hidden="1">#REF!</definedName>
    <definedName name="BEx1FTKHNZIECKWRKW3UORKBYJ5Y" hidden="1">#REF!</definedName>
    <definedName name="BEx1FU63Q1TCQ5V0PJ4N4GXRP47Y" hidden="1">#REF!</definedName>
    <definedName name="BEx1GE3I7B8M7OY5T49HO0PJTJVG" hidden="1">#REF!</definedName>
    <definedName name="BEx1GEZUR6X7EUTWWKKKUPUKZBCG" hidden="1">#REF!</definedName>
    <definedName name="BEx1GPC75M4JEV04IT9VSM8WWU7J" hidden="1">#REF!</definedName>
    <definedName name="BEx1GWTY0699Q7HHM1PI445CZ47N" hidden="1">#REF!</definedName>
    <definedName name="BEx1H3VF5VCAQB6GR22BYWVO7SKA" hidden="1">#REF!</definedName>
    <definedName name="BEx1HDB7DRH91YG2BMTMTXJ8N5QD" hidden="1">#REF!</definedName>
    <definedName name="BEx1HE29MWPKPZK0ZLUN3SOW1EOX" hidden="1">#REF!</definedName>
    <definedName name="BEx1HJLZ3X47WXVQAASMUOBUCRKG" hidden="1">#REF!</definedName>
    <definedName name="BEx1I3E1OEQWWM1E2ZTJ4UO5AOPX" hidden="1">#REF!</definedName>
    <definedName name="BEx1I5XPAUKE4IA83I22S4GGD98S" hidden="1">#REF!</definedName>
    <definedName name="BEx1IF86EZKVZPAHWV0S3RD97TWW" hidden="1">#REF!</definedName>
    <definedName name="BEx1ILIRIJXZXHD399G7KBLTGBQR" hidden="1">#REF!</definedName>
    <definedName name="BEx1ILTDY63IXSW9DR40CN5CRU11" hidden="1">#REF!</definedName>
    <definedName name="BEx1ILYVXORVMGPJM7T8CB7UW95K" hidden="1">#REF!</definedName>
    <definedName name="BEx1IMV9BV7A82HXJUAEJWXSIYQX" hidden="1">#REF!</definedName>
    <definedName name="BEx1IMV9EN19KVO373JQJFWBUR79" hidden="1">#REF!</definedName>
    <definedName name="BEx1IQRJ2ZRUUT6M0QPEDJQDYQQ5" hidden="1">#REF!</definedName>
    <definedName name="BEx1ITGLKXKA8EWJW5MFPLE66LH0" hidden="1">#REF!</definedName>
    <definedName name="BEx1J2G9XQY0J5WDCEGKE01S5Z2H" hidden="1">#REF!</definedName>
    <definedName name="BEx1J4ULYAQVX7OPOITRQMLBM4SD" hidden="1">#REF!</definedName>
    <definedName name="BEx1JA8UI72UVZHZG62O3XZQYAOP" hidden="1">#REF!</definedName>
    <definedName name="BEx1JIXQXZKC8H60G48DC1JB1727" hidden="1">#REF!</definedName>
    <definedName name="BEx1JMDUSUPZXRKQ8A0WKK1RPGR0" hidden="1">#REF!</definedName>
    <definedName name="BEx1JSDPUE30ZQ9BAYRLYTQLKTOF" hidden="1">#REF!</definedName>
    <definedName name="BEx1JUXAUIRTM796FQ9DATP384QN" hidden="1">#REF!</definedName>
    <definedName name="BEx1JWVEC8P68MCCCA5HN918E2JL" hidden="1">#REF!</definedName>
    <definedName name="BEx1K249PA4COPVSYR6T7LI9AVT5" hidden="1">#REF!</definedName>
    <definedName name="BEx1K29KLZS5PAZ4Z641WI6VHLVP" hidden="1">#REF!</definedName>
    <definedName name="BEx1KFGCGW62RSBGZ2HD8OVL3F43" hidden="1">#REF!</definedName>
    <definedName name="BEx1KIG7AD7LZCP0ON8URS4VLOX8" hidden="1">#REF!</definedName>
    <definedName name="BEx1KPHP887JDQF0W60TCA03WZTL" hidden="1">#REF!</definedName>
    <definedName name="BEx1KTU7M8K1MI687L3222AXLDEW" hidden="1">#REF!</definedName>
    <definedName name="BEx1KVSAECQUG5WFNC0UWH4VCH0B" hidden="1">#REF!</definedName>
    <definedName name="BEx1KXADLHM0XFVV4XASXKJC6PVQ" hidden="1">#REF!</definedName>
    <definedName name="BEx1L04TDHJPAL06XLHGGZFN9GX2" hidden="1">#REF!</definedName>
    <definedName name="BEx1L22UH7WFY3O8ZN48AVWA2HRN" hidden="1">#REF!</definedName>
    <definedName name="BEx1L82O46UN1PKW76BWGVG2YHT7" hidden="1">#REF!</definedName>
    <definedName name="BEx1L99T9UGPV0JG4YETYBHWW0YF" hidden="1">#REF!</definedName>
    <definedName name="BEx1LB2ITLXXN22RGOJ7GILLIKBI" hidden="1">#REF!</definedName>
    <definedName name="BEx1LC9PQUL2JATPYGX4H6DEA6F1" hidden="1">#REF!</definedName>
    <definedName name="BEx1LGRJYFIRUFQEWETHJHKYGUJX" hidden="1">#REF!</definedName>
    <definedName name="BEx1M1W4LU38MYJ86H1YDB82GEQN" hidden="1">#REF!</definedName>
    <definedName name="BEx1M4FXOTWSTCTY8XKWT42GE9NG" hidden="1">#REF!</definedName>
    <definedName name="BEx1M5HRPGBCLFID4AVK985HSLD8" hidden="1">#REF!</definedName>
    <definedName name="BEx1M6OR0OM7BBMFQYCMW4VZCH01" hidden="1">#REF!</definedName>
    <definedName name="BEx1MEC0I8CEQ94Z0GZVIC20938F" hidden="1">#REF!</definedName>
    <definedName name="BEx1MF8CDCZECQ33MZWNSVT9UNQE" hidden="1">#REF!</definedName>
    <definedName name="BEx1MIJ1GZRMIH8RYYXT5UVOMDAY" hidden="1">#REF!</definedName>
    <definedName name="BEx1ML86P2XP3QHAQV2U5BO1GXVF" hidden="1">#REF!</definedName>
    <definedName name="BEx1MMFC4ZA9HY6I919SUD6D55KK" hidden="1">#REF!</definedName>
    <definedName name="BEx1MMVJDPYDV1WR24ADDZWJ9ZVY" hidden="1">#REF!</definedName>
    <definedName name="BEx1MTBG11KCJT51EL59W044XLQ5" hidden="1">#REF!</definedName>
    <definedName name="BEx1MVPT7MJIA6A1RP3GOLMBT1K5" hidden="1">#REF!</definedName>
    <definedName name="BEx1MZRDSWLCYB7WB3O4H1HD6HU8" hidden="1">#REF!</definedName>
    <definedName name="BEx1MZWTSINHA8Z3FM4B0SB0ZEIA" hidden="1">#REF!</definedName>
    <definedName name="BEx1N5R5T76QHFLCHXSKSGCY8C02" hidden="1">#REF!</definedName>
    <definedName name="BEx1N8AYRAC8TZKY2YI9A4ND3AH3" hidden="1">#REF!</definedName>
    <definedName name="BEx1NA3P2CZVHQDV9K5WMAAOZN9W" hidden="1">#REF!</definedName>
    <definedName name="BEx1NCY44R7R8YZ108P7I3FGYM6Y" hidden="1">#REF!</definedName>
    <definedName name="BEx1NE59657ESE16D1PMI0ZV7UGC" hidden="1">#REF!</definedName>
    <definedName name="BEx1NJOZG69FW6TBTH3HFOURONMH" hidden="1">#REF!</definedName>
    <definedName name="BEx1NNL2MF2YV3KBDRC0X8OUS3W6" hidden="1">#REF!</definedName>
    <definedName name="BEx1NOC58KU2K0K4SIF27SNUQJQZ" hidden="1">#REF!</definedName>
    <definedName name="BEx1NRHC62T8PQ46NPZ84WJUJM2W" hidden="1">#REF!</definedName>
    <definedName name="BEx1NU14K3XXRVX1R0R9EMDFIRUK" hidden="1">#REF!</definedName>
    <definedName name="BEx1NV89JSGBHWRB1C0B2OCY5IW6" hidden="1">#REF!</definedName>
    <definedName name="BEx1NX6BMXXUMCXGKF3W8IT8PNNN" hidden="1">#REF!</definedName>
    <definedName name="BEx1O0MJ1EH1RXDFKD2Z4PCDVPM4" hidden="1">#REF!</definedName>
    <definedName name="BEx1OCB9X0E4X1BUFSSSZTJF86XK" hidden="1">#REF!</definedName>
    <definedName name="BEx1OFWQOHR9SATANFD9JBKEKZSF" hidden="1">#REF!</definedName>
    <definedName name="BEx1OFWR2D1I9HYMOGG8K0WSGPF8" hidden="1">#REF!</definedName>
    <definedName name="BEx1OHPIEKA5ZT6MKX8WZADEN636" hidden="1">#REF!</definedName>
    <definedName name="BEx1OIWGYWQ0NZLHVCL5SQMB8XX8" hidden="1">#REF!</definedName>
    <definedName name="BEx1OMI4KNUYASZ4H9KCXMAM8M6B" hidden="1">#REF!</definedName>
    <definedName name="BEx1OQ8XJL451HMAHSQODT4D4HSA" hidden="1">#REF!</definedName>
    <definedName name="BEx1OT8U7MNRXVBHNGF3DJLNGCXZ" hidden="1">#REF!</definedName>
    <definedName name="BEx1P7XJN4TVE1HP755N57NFWIFM" hidden="1">#REF!</definedName>
    <definedName name="BEx1P9FGXA71J54D2UP5MZ8H23QB" hidden="1">#REF!</definedName>
    <definedName name="BEx1P9FHN3M32R7QHJ1R23OF0PHZ" hidden="1">#REF!</definedName>
    <definedName name="BEx1PCKNTADNTLR19MKJ1CUX1G3D" hidden="1">#REF!</definedName>
    <definedName name="BEx1PF9SEZ1UDGU841L7V10AKXG8" hidden="1">#REF!</definedName>
    <definedName name="BEx1PL9KV212S2SHECX3F3OF0CVE" hidden="1">#REF!</definedName>
    <definedName name="BEx1PLV6AXGLY9ZGRH6MSCUL5DE2" hidden="1">#REF!</definedName>
    <definedName name="BEx1PSB7KAOJQQP0IF88I2IEIBDZ" hidden="1">#REF!</definedName>
    <definedName name="BEx1PUK345V8N0H2IGTW57632844" hidden="1">#REF!</definedName>
    <definedName name="BEx1QKH9OHPBVG93S6DSM2PHQ829" hidden="1">#REF!</definedName>
    <definedName name="BEx1QQRWA1GS16L9T2T51IWEY5V6" hidden="1">#REF!</definedName>
    <definedName name="BEx1QTMFF29QC1MYMMCJZT0WD2ZC" hidden="1">#REF!</definedName>
    <definedName name="BEx1QWX49Y47ROHFPJ9SYPO5BTTY" hidden="1">#REF!</definedName>
    <definedName name="BEx1QXO1R2N47CX9O87H7C77KJ3L" hidden="1">#REF!</definedName>
    <definedName name="BEx1QYPVJ5T0Q5HYWWGRTEILSAFO" hidden="1">#REF!</definedName>
    <definedName name="BEx1QZBFVRWE88T5RI3YC4YLNJRJ" hidden="1">#REF!</definedName>
    <definedName name="BEx1QZBGB4WV11Z9R189V198U1QF" hidden="1">#REF!</definedName>
    <definedName name="BEx1R3D1HJFM77DPT396M7F8D8J4" hidden="1">#REF!</definedName>
    <definedName name="BEx1R6YIZHARXENJ3W4KLQ0OBA4Z" hidden="1">#REF!</definedName>
    <definedName name="BEx1RAJYYSQSCKND7R6PQFJP9D9X" hidden="1">#REF!</definedName>
    <definedName name="BEx1RCYB7VRE196JWCWSSVTSYXZJ" hidden="1">#REF!</definedName>
    <definedName name="BEx1RDEFEWPDAYUSSS8J7L914ZBK" hidden="1">#REF!</definedName>
    <definedName name="BEx1RDJW8E45RTHPQXCN4ISH0CHX" hidden="1">#REF!</definedName>
    <definedName name="BEx1RH5DN4SIFANQADBNKTY5LFSF" hidden="1">#REF!</definedName>
    <definedName name="BEx1RICJ3O5B3FB2162PCH1LQTF3" hidden="1">#REF!</definedName>
    <definedName name="BEx1RIY2OBZ6LS0VZB5KPF2Z95UY" hidden="1">#REF!</definedName>
    <definedName name="BEx1RJ8VIUTTZE40EJK4DBEKZUDR" hidden="1">#REF!</definedName>
    <definedName name="BEx1RJ8VRTFZ9J2IZAPVY6C8ZOSS" hidden="1">#REF!</definedName>
    <definedName name="BEx1RL1NKVIGZB1WL3A7FX8O6ZEP" hidden="1">#REF!</definedName>
    <definedName name="BEx1ROCA1RQWY8YFLWZE93VB2IGH" hidden="1">#REF!</definedName>
    <definedName name="BEx1ROSK7HMDNZKLEN8T69HOS15I" hidden="1">#REF!</definedName>
    <definedName name="BEx1RQ52EO6JIZ24OHC9VS2832T5" hidden="1">#REF!</definedName>
    <definedName name="BEx1RRMZA3IYWYW0AFB21WCEFTF5" hidden="1">#REF!</definedName>
    <definedName name="BEx1RUMVS61NRHD2YT8BMESOLWKH" hidden="1">#REF!</definedName>
    <definedName name="BEx1S0MNHSJJ5P7G9TXLBI4NJSWN" hidden="1">#REF!</definedName>
    <definedName name="BEx1SCX0ON0FWN2LOQ730NQQX36V" hidden="1">#REF!</definedName>
    <definedName name="BEx1SDINC94NSMEH768NCP6GX1YT" hidden="1">#REF!</definedName>
    <definedName name="BEx1SEKBF8ZOXOD8B47FTTTC156Y" hidden="1">#REF!</definedName>
    <definedName name="BEx1SF0L26VZLH705LMGVVD4YDG2" hidden="1">#REF!</definedName>
    <definedName name="BEx1SHEVV7P4KNN9W3QMFV3ZVFPQ" hidden="1">#REF!</definedName>
    <definedName name="BEx1SIB8ROKCU5JUQ6S7HTPFU6QQ" hidden="1">#REF!</definedName>
    <definedName name="BEx1SVY3RUAC4SN918J62RW1HTKU" hidden="1">#REF!</definedName>
    <definedName name="BEx1T3QNGHXCIFO8I7BWYOIYTMAS" hidden="1">#REF!</definedName>
    <definedName name="BEx1T71BZUZHJA20XRJIA0LGB7XS" hidden="1">#REF!</definedName>
    <definedName name="BEx1T8OMAGUHFPE6YYLS191AWO85" hidden="1">#REF!</definedName>
    <definedName name="BEx1T9VR4DYXORRCRMFAQDXTSJ3P" hidden="1">#REF!</definedName>
    <definedName name="BEx1TCVSIQTY1ZDKLE2DYS0TRERQ" hidden="1">#REF!</definedName>
    <definedName name="BEx1TCVUI0EB1KN0N9AJN8N38M2H" hidden="1">#REF!</definedName>
    <definedName name="BEx1TP625BAHT1JV71IY7S1IET1L" hidden="1">#REF!</definedName>
    <definedName name="BEx1TPRLQEH4GCDESY133X7CFO72" hidden="1">#REF!</definedName>
    <definedName name="BEx1TS0L6HU5HNY60EC9ZDAMA41E" hidden="1">#REF!</definedName>
    <definedName name="BEx1TS0MQM0JVO80EDIMXILCVSA6" hidden="1">#REF!</definedName>
    <definedName name="BEx1TSBD45RT3J1VE14SEPR829GD" hidden="1">#REF!</definedName>
    <definedName name="BEx1TZ23JI704E7Y2BM0N2BBQX1W" hidden="1">#REF!</definedName>
    <definedName name="BEx1UBSPN1T5QHL79VW4VKW4I8R3" hidden="1">#REF!</definedName>
    <definedName name="BEx1UGAL5CY0PM0I4ERTVJTQL9AF" hidden="1">#REF!</definedName>
    <definedName name="BEx1UHXV6D53GJL1FWTJIHA14S8N" hidden="1">#REF!</definedName>
    <definedName name="BEx1UI8MWZMN2I8X0BPRRC98ATNP" hidden="1">#REF!</definedName>
    <definedName name="BEx1UZ0UI15WMCGAARUUPYHTAJ7E" hidden="1">#REF!</definedName>
    <definedName name="BEx1V449M2JLLWDPFNFMN4GN37OK" hidden="1">#REF!</definedName>
    <definedName name="BEx1VBB7R85DFPOI48EJ4XAT37ZF" hidden="1">#REF!</definedName>
    <definedName name="BEx1VMJQX8JFN9QGU836CD4TK7JA" hidden="1">#REF!</definedName>
    <definedName name="BEx1VS3FARVZ0NQNTZPZW38YHAA8" hidden="1">#REF!</definedName>
    <definedName name="BEx1VTQPWH7C54CV6DAQXUB8YTZK" hidden="1">#REF!</definedName>
    <definedName name="BEx1VY8IOUMGZQ9V9DH0DK5QXMZ1" hidden="1">#REF!</definedName>
    <definedName name="BEx1W2AAA5ULY7SBVP5AYQOBZXTI" hidden="1">#REF!</definedName>
    <definedName name="BEx1W2QDX4QHG7B0X41TKM7G74YX" hidden="1">#REF!</definedName>
    <definedName name="BEx1W8FELY7UBP0GYYHRY90Y26P6" hidden="1">#REF!</definedName>
    <definedName name="BEx1WA858Z1RZ5E7IAZ5EBY2T6H2" hidden="1">#REF!</definedName>
    <definedName name="BEx1WD2KMOD8OC64CEAQ30D4SNXJ" hidden="1">#REF!</definedName>
    <definedName name="BEx1WG2GK9GTNJ99B2HLBT1V61II" hidden="1">#REF!</definedName>
    <definedName name="BEx1WIBH41JRCGECZ4M7LX288YGB" hidden="1">#REF!</definedName>
    <definedName name="BEx1WNK6HBNC2O3HI5T04U4S1C7D" hidden="1">#REF!</definedName>
    <definedName name="BEx1WXG9DA8SCVBQDEI5UGDBR1QY" hidden="1">#REF!</definedName>
    <definedName name="BEx1WYCMHFNKY2083K7W6AXSS9UM" hidden="1">#REF!</definedName>
    <definedName name="BEx1X1NAEE67R3NJGL00Q59X2CFY" hidden="1">#REF!</definedName>
    <definedName name="BEx1X8U9TUM23XVVYSX2VX5U062Y" hidden="1">#REF!</definedName>
    <definedName name="BEx1X9FUMOH1RYD6UGQAIWBAPINE" hidden="1">#REF!</definedName>
    <definedName name="BEx1XIQB34V5DPGYPNYE41QT5OKE" hidden="1">#REF!</definedName>
    <definedName name="BEx1XYBDFYMEPKRGA0JGJUVIXZLX" hidden="1">#REF!</definedName>
    <definedName name="BEx1Y4LZ7FATUHSFF8XVI3I2G6Q4" hidden="1">#REF!</definedName>
    <definedName name="BEx3A0PO6W1HGMA1I0F0YUL924JZ" hidden="1">#REF!</definedName>
    <definedName name="BEx3AB7CCJD5TTEJMESW1ZBBZYIG" hidden="1">#REF!</definedName>
    <definedName name="BEx3AJW8VBCAYKORU4HCHOZS4IUF" hidden="1">#REF!</definedName>
    <definedName name="BEx3APW276UIIB4EPU52WP6G7RVE" hidden="1">#REF!</definedName>
    <definedName name="BEx3B62NZ4PXWFYYORU5QSTDNVK7" hidden="1">#REF!</definedName>
    <definedName name="BEx3BBGWCMO91M8B081PLODIYK8D" hidden="1">#REF!</definedName>
    <definedName name="BEx3BP97RZ6NOAB7UA3FD92XBGE5" hidden="1">#REF!</definedName>
    <definedName name="BEx3BPURK3UX04FM43MIZBL0S906" hidden="1">#REF!</definedName>
    <definedName name="BEx3BWANSX4YOMT57QHVRGKOIQSQ" hidden="1">#REF!</definedName>
    <definedName name="BEx3C0SJDD2B0NI4PXDP5W57PHNB" hidden="1">#REF!</definedName>
    <definedName name="BEx3C4UA5FZCKKN7TQRGF7RJN9UY" hidden="1">#REF!</definedName>
    <definedName name="BEx3C6XTWLBAPAUJ7BU7HRH5FHSK" hidden="1">#REF!</definedName>
    <definedName name="BEx3CEA3HNWGA60GGHFGPL72F0VA" hidden="1">#REF!</definedName>
    <definedName name="BEx3CFH81CBMP80RUYANUR8I64W4" hidden="1">#REF!</definedName>
    <definedName name="BEx3CNF7WNIG2F71SLCY6XM9HTJM" hidden="1">#REF!</definedName>
    <definedName name="BEx3CP7XOB7G1KFU2ED3VB9QWXR9" hidden="1">#REF!</definedName>
    <definedName name="BEx3CSINHZ2RE4Y8DAI7OY1MR90Q" hidden="1">#REF!</definedName>
    <definedName name="BEx3CTKDD6ZL49E13VTOF4RP9T05" hidden="1">#REF!</definedName>
    <definedName name="BEx3CXREMETGONFZE6Q63F7WUHNJ" hidden="1">#REF!</definedName>
    <definedName name="BEx3CYYK2ISS8QHGCFP4DJP4WCSN" hidden="1">#REF!</definedName>
    <definedName name="BEx3D122S495AZU02LMIA2MWMP4W" hidden="1">#REF!</definedName>
    <definedName name="BEx3D47G97YE713N5M3X1M581LPM" hidden="1">#REF!</definedName>
    <definedName name="BEx3D7NHIDFCX1ARCUWJYWRINPTI" hidden="1">#REF!</definedName>
    <definedName name="BEx3D9030G0GZ4U6RJFJ273QAXZQ" hidden="1">#REF!</definedName>
    <definedName name="BEx3DE8THMHNE9ZWH5K0WHYOUZON" hidden="1">#REF!</definedName>
    <definedName name="BEx3DT2U25TZJSUZRGDNA1YGNBAP" hidden="1">#REF!</definedName>
    <definedName name="BEx3DVBTB00TQ8EFTNMJN9RMYHPM" hidden="1">#REF!</definedName>
    <definedName name="BEx3E5D7VEVHJXLYY0POLNJRXXQI" hidden="1">#REF!</definedName>
    <definedName name="BEx3EBIH4C90VWH4ARYEO8D1262U" hidden="1">#REF!</definedName>
    <definedName name="BEx3EHYE3EBIC6AE4Q50N01WG4VV" hidden="1">#REF!</definedName>
    <definedName name="BEx3EKY9V8196PQTP6GS4FSKN8UY" hidden="1">#REF!</definedName>
    <definedName name="BEx3ERZQV5PPMNPI7UTP870L8XGJ" hidden="1">#REF!</definedName>
    <definedName name="BEx3EXU8NPD10C3SKPUV2MOVEEJ2" hidden="1">#REF!</definedName>
    <definedName name="BEx3EYVWZNTZZKOO9XZI1UTY8B8F" hidden="1">#REF!</definedName>
    <definedName name="BEx3FDFAKYDQ8050XGQ8WX6WJMHR" hidden="1">#REF!</definedName>
    <definedName name="BEx3FI7XEQLPNFXVB2BE0QKXF6NJ" hidden="1">#REF!</definedName>
    <definedName name="BEx3FJ9M7RL0TEP8J8UD56JY3YRD" hidden="1">#REF!</definedName>
    <definedName name="BEx3FL7SUEHM8R3KPQ7AVGRNU6QA" hidden="1">#REF!</definedName>
    <definedName name="BEx3FMKA4IEQDTG6RHOJE71SCDQ2" hidden="1">#REF!</definedName>
    <definedName name="BEx3FQ5RTHRKRN65DGE4JXBB8QTQ" hidden="1">#REF!</definedName>
    <definedName name="BEx3FRCYBL02LVXL7HXC5OPUOEAG" hidden="1">#REF!</definedName>
    <definedName name="BEx3G31PUG6YCCOUO4QVPHDGA915" hidden="1">#REF!</definedName>
    <definedName name="BEx3GCC6QP0GF1FKG93FKZ2N2WJB" hidden="1">#REF!</definedName>
    <definedName name="BEx3GDZGPZR1G8KCQVAU8XY9HK2I" hidden="1">#REF!</definedName>
    <definedName name="BEx3GGZBM0YKCI0RFZHTQNWUOUV2" hidden="1">#REF!</definedName>
    <definedName name="BEx3GI6JNDO677VDK47RRZDAZQWB" hidden="1">#REF!</definedName>
    <definedName name="BEx3GO6BSKXEKMVA3VFQA66F6T90" hidden="1">#REF!</definedName>
    <definedName name="BEx3GOXDFYNGASHECVV7ETWQGMOF" hidden="1">#REF!</definedName>
    <definedName name="BEx3GR6729PYJ2TFE15PX3LXY7NX" hidden="1">#REF!</definedName>
    <definedName name="BEx3GRRRXG2KUGBMZA2A063HWBQF" hidden="1">#REF!</definedName>
    <definedName name="BEx3H1D2ZDBV028KVDBRTI7A5EUX" hidden="1">#REF!</definedName>
    <definedName name="BEx3H244I9R1DMVGCUXFUQSWYUV4" hidden="1">#REF!</definedName>
    <definedName name="BEx3H35REDOB9NTBGOMLIIDFSYEP" hidden="1">#REF!</definedName>
    <definedName name="BEx3H3B8OAL9RVTMJ1U0G2C7F5IF" hidden="1">#REF!</definedName>
    <definedName name="BEx3HF5CH5R84OXY155OWUHPLSJX" hidden="1">#REF!</definedName>
    <definedName name="BEx3HH8WQ0O2KMSIG8XISFC1YRJZ" hidden="1">#REF!</definedName>
    <definedName name="BEx3HI5974IJEIWKJIF0Y4S4KSET" hidden="1">#REF!</definedName>
    <definedName name="BEx3HILDPVWXC3UIEMC2UEA76RQV" hidden="1">#REF!</definedName>
    <definedName name="BEx3HL55I5IVLELU7VG3AO193SL8" hidden="1">#REF!</definedName>
    <definedName name="BEx3HMSEFOP6DBM4R97XA6B7NFG6" hidden="1">#REF!</definedName>
    <definedName name="BEx3HRFRJ7UGOYTIWP5210ORPUAN" hidden="1">#REF!</definedName>
    <definedName name="BEx3HT8HC5NFWLO01227SUO4CYYT" hidden="1">#REF!</definedName>
    <definedName name="BEx3HUFO2CRVOSUQPOE5ZQX9YVHI" hidden="1">#REF!</definedName>
    <definedName name="BEx3HZ2TSEUFWJNRZZK4C8UGJZ54" hidden="1">#REF!</definedName>
    <definedName name="BEx3I0KR07QF707SRGAREJWU453L" hidden="1">#REF!</definedName>
    <definedName name="BEx3I0Q8AZCOZKIUUVY2EL157LAE" hidden="1">#REF!</definedName>
    <definedName name="BEx3I8809FVOZUUMNF4Q35EK4RIM" hidden="1">#REF!</definedName>
    <definedName name="BEx3IAX1NWNLD2MQ1CAM3PQVLTPL" hidden="1">#REF!</definedName>
    <definedName name="BEx3IBIO6EE3LLRONZYEPVRC2RME" hidden="1">#REF!</definedName>
    <definedName name="BEx3ILK14RXB579YYK80C0J94G7W" hidden="1">#REF!</definedName>
    <definedName name="BEx3ILPJ978T5GP0GO39R1Y9QC1C" hidden="1">#REF!</definedName>
    <definedName name="BEx3IWHR6G3CQXSSVLQ9XU43U3MP" hidden="1">#REF!</definedName>
    <definedName name="BEx3IXE48GPA04IT0723MO3B31DA" hidden="1">#REF!</definedName>
    <definedName name="BEx3J03FPHK91DIN8ALHXN39RPWZ" hidden="1">#REF!</definedName>
    <definedName name="BEx3J5MY1ZHR79TABIVM00C8R347" hidden="1">#REF!</definedName>
    <definedName name="BEx3JAVT2NDP51L9JMND8LEO2ACK" hidden="1">#REF!</definedName>
    <definedName name="BEx3JFDI572WK5GFHIL8GUL1L4PV" hidden="1">#REF!</definedName>
    <definedName name="BEx3JLYVXIXOVWWSIY3EJ3PLGMVQ" hidden="1">#REF!</definedName>
    <definedName name="BEx3JTB6CW93YUYVJY4ZZMLN2R3H" hidden="1">#REF!</definedName>
    <definedName name="BEx3K196OMVJ63H9IIPYDUN664VT" hidden="1">#REF!</definedName>
    <definedName name="BEx3K1PFKWM5WQ49SF1D7UI31CGD" hidden="1">#REF!</definedName>
    <definedName name="BEx3K8G2VDNXR3E2ENTUGIIO7DHH" hidden="1">#REF!</definedName>
    <definedName name="BEx3KJZFM5Q7Z1EWEAB53IZ080KJ" hidden="1">#REF!</definedName>
    <definedName name="BEx3KKFP9BAP513M7XECNLH7KKK0" hidden="1">#REF!</definedName>
    <definedName name="BEx3KO6H9O63B12CQ3XQN85VNYD5" hidden="1">#REF!</definedName>
    <definedName name="BEx3KQQAQBLTPJO3SCLO6NF6NFH6" hidden="1">#REF!</definedName>
    <definedName name="BEx3KSZ4THIL9LUXAYXVIRM80YWM" hidden="1">#REF!</definedName>
    <definedName name="BEx3KVO7Z3XKIZ9DA4712J9TOBDT" hidden="1">#REF!</definedName>
    <definedName name="BEx3L77K5TYY9OVA7E3JOQWHEB5I" hidden="1">#REF!</definedName>
    <definedName name="BEx3L7II5LQRNV35AEPM4OH7CXMM" hidden="1">#REF!</definedName>
    <definedName name="BEx3LCGH8BLENK1CVK7AX6B4M7LU" hidden="1">#REF!</definedName>
    <definedName name="BEx3LKEGBOK2XUNQA5ZFU008EPF8" hidden="1">#REF!</definedName>
    <definedName name="BEx3LSCAN0RL3V72FPZVW2HBCQIQ" hidden="1">#REF!</definedName>
    <definedName name="BEx3M116JE9FX7S2ADSNB8MN32ZP" hidden="1">#REF!</definedName>
    <definedName name="BEx3M3FI7KIKQ6XWRA4AZREW3GW1" hidden="1">#REF!</definedName>
    <definedName name="BEx3M99V6TEANI88SFCKZV5PD6SI" hidden="1">#REF!</definedName>
    <definedName name="BEx3MC9QDQB4D7KCUAH665OXZ7CA" hidden="1">#REF!</definedName>
    <definedName name="BEx3MCF7R25JGU7YLQJ7T6JB37QJ" hidden="1">#REF!</definedName>
    <definedName name="BEx3MOPESLKSLEA23WHQKE3AW6Q9" hidden="1">#REF!</definedName>
    <definedName name="BEx3MTYBIXDXENFBK3DT1HQNVPBD" hidden="1">#REF!</definedName>
    <definedName name="BEx3MVG9EU7QUTCP6GLAHFWPQ462" hidden="1">#REF!</definedName>
    <definedName name="BEx3MYLGZLGHEL8FA9E72PLFGXFW" hidden="1">#REF!</definedName>
    <definedName name="BEx3N2Y04X14NN9IEVM4SICFXD9Y" hidden="1">#REF!</definedName>
    <definedName name="BEx3N8XT1UU9H7VU8IPKR3BMSCJZ" hidden="1">#REF!</definedName>
    <definedName name="BEx3N9U62DOHJS5K4ZO9NKYRWN6P" hidden="1">#REF!</definedName>
    <definedName name="BEx3NA4XEA44SA7YRBG0X9TAFWII" hidden="1">#REF!</definedName>
    <definedName name="BEx3NGQBZEYVELZQHBPKDDE7Q2VL" hidden="1">#REF!</definedName>
    <definedName name="BEx3NI2ZEELI7I12M4PSS098XZYM" hidden="1">#REF!</definedName>
    <definedName name="BEx3NKBS1XM74PE3RK8AUFCY94B3" hidden="1">#REF!</definedName>
    <definedName name="BEx3NPVBCKJOR8EY7NNXZMSHMTPJ" hidden="1">#REF!</definedName>
    <definedName name="BEx3NW5WVPMR387CH04PU1NSXUH6" hidden="1">#REF!</definedName>
    <definedName name="BEx3O0IAICDWLTQBLXKGKMNFVJPY" hidden="1">#REF!</definedName>
    <definedName name="BEx3O2B5ZQEFKXR4ISNSIQ6WGQ4Z" hidden="1">#REF!</definedName>
    <definedName name="BEx3O324ES88X7N1VQE4M930TIRB" hidden="1">#REF!</definedName>
    <definedName name="BEx3O4EOFQ6BAEHMOIQL0JZCJG6K" hidden="1">#REF!</definedName>
    <definedName name="BEx3O5R71UDHQYK1JLAE6LW0F0H2" hidden="1">#REF!</definedName>
    <definedName name="BEx3O67GFECJDTQJ7NAXCUDKFRB9" hidden="1">#REF!</definedName>
    <definedName name="BEx3O97BX70R3U3G9JI7S3L487NR" hidden="1">#REF!</definedName>
    <definedName name="BEx3OBQZKWWSZ8OMINFH7DN0M29Q" hidden="1">#REF!</definedName>
    <definedName name="BEx3OF1NGLCI7YKJXQSBL9YLPKHH" hidden="1">#REF!</definedName>
    <definedName name="BEx3OHQQYDL95LJWICY1N2OJT7WM" hidden="1">#REF!</definedName>
    <definedName name="BEx3OISGMRPWKU7DU6D8JEAOP3YX" hidden="1">#REF!</definedName>
    <definedName name="BEx3OIXXILOLKJ2XOXS57WREV407" hidden="1">#REF!</definedName>
    <definedName name="BEx3OJ3E3JVLRNQ56FBSWGKT2QLZ" hidden="1">#REF!</definedName>
    <definedName name="BEx3OL1HALQ9VIIFJGCDQJE5O5RA" hidden="1">#REF!</definedName>
    <definedName name="BEx3OLXU3VFLVGO4YH2351VPO15K" hidden="1">#REF!</definedName>
    <definedName name="BEx3OLXUOS6SVPY4ON9R251UX9K2" hidden="1">#REF!</definedName>
    <definedName name="BEx3ONFS6TQZVLY9L42TXX6ES5C5" hidden="1">#REF!</definedName>
    <definedName name="BEx3P4TM5VQMWDBR0PE0HEKESGIZ" hidden="1">#REF!</definedName>
    <definedName name="BEx3PAD4S70FK13J7D5N0DXH4PRH" hidden="1">#REF!</definedName>
    <definedName name="BEx3PCRFXT0BUNR3TYLW8Y55J07G" hidden="1">#REF!</definedName>
    <definedName name="BEx3PF0G3XH61W84SE9CN291113A" hidden="1">#REF!</definedName>
    <definedName name="BEx3PGT5HPUBTUEDJ6UO4WE5YYJ6" hidden="1">#REF!</definedName>
    <definedName name="BEx3PJNKUS46FH0WITP6JI5NU51I" hidden="1">#REF!</definedName>
    <definedName name="BEx3PM78FXTUN2X81TOZHVC6K5WR" hidden="1">#REF!</definedName>
    <definedName name="BEx3POLJ2RVAPEI2IUCCU7FM9AND" hidden="1">#REF!</definedName>
    <definedName name="BEx3PPI3BV4GXGTI3IL2R2JGI3UV" hidden="1">#REF!</definedName>
    <definedName name="BEx3PVN5JOXL3CI0CDZXTPKK5C1P" hidden="1">#REF!</definedName>
    <definedName name="BEx3Q1MYCKTLURL3LCZW7KMYN7LW" hidden="1">#REF!</definedName>
    <definedName name="BEx3Q2381NJYZLINH7BLEOYRLEQ8" hidden="1">#REF!</definedName>
    <definedName name="BEx3Q2OT1IV530G1H575H3LKESJV" hidden="1">#REF!</definedName>
    <definedName name="BEx3Q5ZHEP5NXFBY8XVHFIPRJUJR" hidden="1">#REF!</definedName>
    <definedName name="BEx3QB2X1Q610P3PGRPP8ZBHS77X" hidden="1">#REF!</definedName>
    <definedName name="BEx3QHO5A33530TNP1HDUO54Y40P" hidden="1">#REF!</definedName>
    <definedName name="BEx3QHYXMOPYRCW3CJVN2ZS2E7MJ" hidden="1">#REF!</definedName>
    <definedName name="BEx3QRK7NWSGLP4O2E1SPYCPCY00" hidden="1">#REF!</definedName>
    <definedName name="BEx3QUK3TLS4U8TPTFBRZB3ZSZCA" hidden="1">#REF!</definedName>
    <definedName name="BEx3QY5JWRH8QMTY722C06QSD5C9" hidden="1">#REF!</definedName>
    <definedName name="BEx3QZSYXOMJODT4G5XRA7XMFKR0" hidden="1">#REF!</definedName>
    <definedName name="BEx3R0P7AVQ7ZP21S89J6G5EU6VL" hidden="1">#REF!</definedName>
    <definedName name="BEx3R63JKE6DJ24P9RUVUY6DEJSP" hidden="1">#REF!</definedName>
    <definedName name="BEx3R68VGB7G7E1C2QOOBTK7TTA9" hidden="1">#REF!</definedName>
    <definedName name="BEx3RFONVVUSRZ6CBTZP0ZGFTOIG" hidden="1">#REF!</definedName>
    <definedName name="BEx3RZRL5OMUON6V81Z4MY7LDLVD" hidden="1">#REF!</definedName>
    <definedName name="BEx3S6T7XWTUQ2YHINHBMUA8SCVU" hidden="1">#REF!</definedName>
    <definedName name="BEx3S73ZT0M5A1J6RTHZZ9DN6VI8" hidden="1">#REF!</definedName>
    <definedName name="BEx3S8B6I5CUM01A6WTCPR3HWXUI" hidden="1">#REF!</definedName>
    <definedName name="BEx3S97E95M7Z25ZBQ7YOD9W61D2" hidden="1">#REF!</definedName>
    <definedName name="BEx3SBWM65NSBDVYNHR4K0K0LC23" hidden="1">#REF!</definedName>
    <definedName name="BEx3SER17HHLRUAYPIY4Y52NOHZE" hidden="1">#REF!</definedName>
    <definedName name="BEx3SO1JB9AJ67IZC7RC4RQGNB7F" hidden="1">#REF!</definedName>
    <definedName name="BEx3SUHFDO3MUOIVXYI9NL8TKH24" hidden="1">#REF!</definedName>
    <definedName name="BEx3T2FG61X1OOOFIFGYM0OVND0M" hidden="1">#REF!</definedName>
    <definedName name="BEx3T6MHU7DBISJ2K2C0D4UINTTM" hidden="1">#REF!</definedName>
    <definedName name="BEx3T84G6JOXSKRVTGU8HNJJ09OH" hidden="1">#REF!</definedName>
    <definedName name="BEx3T90U3I30TS4E0VFHSWKBR2H7" hidden="1">#REF!</definedName>
    <definedName name="BEx3TNK28VN75VR7JVW73CAD8BFC" hidden="1">#REF!</definedName>
    <definedName name="BEx3U6W1SDJS1CAMQFYQ9KROE7C2" hidden="1">#REF!</definedName>
    <definedName name="BEx3UGMN8G6HZN6Y6QCT9U7JSPT9" hidden="1">#REF!</definedName>
    <definedName name="BEx3UN80MWQ8ISZTIA0ZC1KWNVOM" hidden="1">#REF!</definedName>
    <definedName name="BEx3V8I1SHN9WIUEK0DPW0Y3TYVF" hidden="1">#REF!</definedName>
    <definedName name="BEx3VIE4LGQ1Y1IJO7GSX164VD8X" hidden="1">#REF!</definedName>
    <definedName name="BEx3VOOPFN44LQQE8439KJBEL0MZ" hidden="1">#REF!</definedName>
    <definedName name="BEx3VPA9WB53MUSA8WF07Z4OVH7P" hidden="1">#REF!</definedName>
    <definedName name="BEx56ZIDQLHXEKU4FOW33FLB8CI8" hidden="1">#REF!</definedName>
    <definedName name="BEx57GALEEVY3YKNYPXDB58N0HQ2" hidden="1">#REF!</definedName>
    <definedName name="BEx57OZIL373COCWRXOSSAENZ1DI" hidden="1">#REF!</definedName>
    <definedName name="BEx57Z6DFS5ICPCQW7O31NAXZC31" hidden="1">#REF!</definedName>
    <definedName name="BEx580IUVV5IF3U4YK7UXBHSC15T" hidden="1">#REF!</definedName>
    <definedName name="BEx585M8DV8DLVTOUFWSOCSSROJA" hidden="1">#REF!</definedName>
    <definedName name="BEx58IT05S2YQM12ANIFK6URU3I2" hidden="1">#REF!</definedName>
    <definedName name="BEx58JELC1UP0FGQ7YHI0ES455UY" hidden="1">#REF!</definedName>
    <definedName name="BEx58K5NABB6VFOJELZ6EL9SF6X7" hidden="1">#REF!</definedName>
    <definedName name="BEx58L1YSN3YCFNBZ61WZ1DRUQHG" hidden="1">#REF!</definedName>
    <definedName name="BEx58MJX2ULUWJ7KUXR1WA7HLCPO" hidden="1">#REF!</definedName>
    <definedName name="BEx58RHXCVQ9P87ECV1PHCF5EE71" hidden="1">#REF!</definedName>
    <definedName name="BEx58VUG1RVF7W87FU4581BTEYOX" hidden="1">#REF!</definedName>
    <definedName name="BEx59E9W7JPIVXLLUNKRHJ0VBBZA" hidden="1">#REF!</definedName>
    <definedName name="BEx59K491O7MCMR9GLK8VJY6EREN" hidden="1">#REF!</definedName>
    <definedName name="BEx59KVAGQE88J5HD3BJSWAD0L9G" hidden="1">#REF!</definedName>
    <definedName name="BEx59MYS27Q786Q6NBB4Z8E9E7UN" hidden="1">#REF!</definedName>
    <definedName name="BEx59PD58DCHF0P2AKRM0RLPA105" hidden="1">#REF!</definedName>
    <definedName name="BEx59SNSHUX6N74JIZ4GAX71D3OQ" hidden="1">#REF!</definedName>
    <definedName name="BEx59T9ER6DIPQ9ZUJI5NQH7EIN2" hidden="1">#REF!</definedName>
    <definedName name="BEx59Y7GU472H6B8CWDR22B78BR3" hidden="1">#REF!</definedName>
    <definedName name="BEx5A11WCQ6ADF4Q860X5VCVGC8H" hidden="1">#REF!</definedName>
    <definedName name="BEx5A474VEPZCH3YQOTDBL3B4CRK" hidden="1">#REF!</definedName>
    <definedName name="BEx5AMXKGDK1YE1BNRNY1K4467RP" hidden="1">#REF!</definedName>
    <definedName name="BEx5ASBN9OV5Q18XESB3HZMU3NO2" hidden="1">#REF!</definedName>
    <definedName name="BEx5ASXD9H47JUNS8XK5Q1YISKEH" hidden="1">#REF!</definedName>
    <definedName name="BEx5AXVAVPCYJLJUHFWLTV0VIPGW" hidden="1">#REF!</definedName>
    <definedName name="BEx5B7GLDS8J6K5L326MZKFX2AY1" hidden="1">#REF!</definedName>
    <definedName name="BEx5BDWGGCLU52SUU5QZ2XM1107Q" hidden="1">#REF!</definedName>
    <definedName name="BEx5BP55DL35WG8ZBOJ6IXCLKFG9" hidden="1">#REF!</definedName>
    <definedName name="BEx5BVAB2NV0HME3HN5M01QRBNTJ" hidden="1">#REF!</definedName>
    <definedName name="BEx5BWC472DDVZ2312UK2K97NZWM" hidden="1">#REF!</definedName>
    <definedName name="BEx5BXJ9EFGTEKO6FEL1M6BL186A" hidden="1">#REF!</definedName>
    <definedName name="BEx5CP3WU1AC7C1GDBPBCWQ698DH" hidden="1">#REF!</definedName>
    <definedName name="BEx5CU1VBF1A0GO953FQWUW2PSSZ" hidden="1">#REF!</definedName>
    <definedName name="BEx5CUCONNF9SWPD8A8XCED9H1RJ" hidden="1">#REF!</definedName>
    <definedName name="BEx5CZ5AT3ZO7NNYGITU77XHI8H8" hidden="1">#REF!</definedName>
    <definedName name="BEx5D256VLRSN183Y1UE0DTEJE2Z" hidden="1">#REF!</definedName>
    <definedName name="BEx5DBVR1L7QD71F0C31IH98RLD0" hidden="1">#REF!</definedName>
    <definedName name="BEx5DCXMZRQKWWJUOJLX39U9XG19" hidden="1">#REF!</definedName>
    <definedName name="BEx5DCXMZZEXCD038S9W2S728FVA" hidden="1">#REF!</definedName>
    <definedName name="BEx5DGOEGPLJ8CFZKLAVI01ZDU23" hidden="1">#REF!</definedName>
    <definedName name="BEx5DPIRTM3YIYYC9U1JQ2ZM9ZY3" hidden="1">#REF!</definedName>
    <definedName name="BEx5DUB8Q74VD54EQS2ES4YD84ZR" hidden="1">#REF!</definedName>
    <definedName name="BEx5DVD3GMZZZBY86QYGE5EEWW3H" hidden="1">#REF!</definedName>
    <definedName name="BEx5DZ9CCM48S9RK0HA4LPRHEBY3" hidden="1">#REF!</definedName>
    <definedName name="BEx5E1T0CA66WY207UFUTW8J9DOC" hidden="1">#REF!</definedName>
    <definedName name="BEx5E3LPRCNE7ERJVK7UHJHNZEQP" hidden="1">#REF!</definedName>
    <definedName name="BEx5E6WG3SGDOMOJC8FTB8KF950C" hidden="1">#REF!</definedName>
    <definedName name="BEx5E8P6RO1ABIRYQRRQIAAXVWQ4" hidden="1">#REF!</definedName>
    <definedName name="BEx5E8UMKGBP23RKL2RN72876GMG" hidden="1">#REF!</definedName>
    <definedName name="BEx5EANDQW4BZ4BWW26GE06LVJCK" hidden="1">#REF!</definedName>
    <definedName name="BEx5EAY5P74234OFRXP50PLMFNW8" hidden="1">#REF!</definedName>
    <definedName name="BEx5EBJPXYXHVRZ98YTAEDDSAW1Z" hidden="1">#REF!</definedName>
    <definedName name="BEx5EBP8THSUAHE1X5VI1QH3Y7AX" hidden="1">#REF!</definedName>
    <definedName name="BEx5EC5ATSB9W4GXHATFR1JGB69O" hidden="1">#REF!</definedName>
    <definedName name="BEx5EN8KKFEQIWAY6V0FKRW7OGKZ" hidden="1">#REF!</definedName>
    <definedName name="BEx5ENOM5CW3G9L6M8L22WNFBPIV" hidden="1">#REF!</definedName>
    <definedName name="BEx5ES6I1JATZRL1G1ZLA51E11M6" hidden="1">#REF!</definedName>
    <definedName name="BEx5F4GV61AHWZ145H81F145G4OV" hidden="1">#REF!</definedName>
    <definedName name="BEx5F5YSP5A00TSPE9LYR8YQ7W2W" hidden="1">#REF!</definedName>
    <definedName name="BEx5F6KDT2KXQ14WAN287VD3V1I3" hidden="1">#REF!</definedName>
    <definedName name="BEx5F7X1Q744MR5D9TMUC1RGJ2P5" hidden="1">#REF!</definedName>
    <definedName name="BEx5F8IL48U6KMFBWEDTPSFZ65K0" hidden="1">#REF!</definedName>
    <definedName name="BEx5FK1XBE7JYHWDAH7GRNOUVPI3" hidden="1">#REF!</definedName>
    <definedName name="BEx5FK1XGIJ9WURJKVD6NNQIQGOM" hidden="1">#REF!</definedName>
    <definedName name="BEx5FM5GBNPI700AGWRU1G55BT1O" hidden="1">#REF!</definedName>
    <definedName name="BEx5FMWI2GBHTXQSKTMYGMPY4J8R" hidden="1">#REF!</definedName>
    <definedName name="BEx5FTSITDXWB3HGLYDUFGYWHCE5" hidden="1">#REF!</definedName>
    <definedName name="BEx5FUP1A95JTJIVFUACVOBZXA1C" hidden="1">#REF!</definedName>
    <definedName name="BEx5G3ZC2WBPAXYSOR68JDOJ1KGZ" hidden="1">#REF!</definedName>
    <definedName name="BEx5G4KX4OSPE3PO2G0UO8TPO5W3" hidden="1">#REF!</definedName>
    <definedName name="BEx5G6J3TGIZMBODRODP1E9KG79Y" hidden="1">#REF!</definedName>
    <definedName name="BEx5GAKP4K0H94HA3L7KZS5JSL4S" hidden="1">#REF!</definedName>
    <definedName name="BEx5GBH2AU8B3KUBB9B0NYYWFREU" hidden="1">#REF!</definedName>
    <definedName name="BEx5GBML4VCLPSQVPE7VRP85SONH" hidden="1">#REF!</definedName>
    <definedName name="BEx5GKRK87KPJA4G9EMNUPO9NQSC" hidden="1">#REF!</definedName>
    <definedName name="BEx5GN5VOWZ7K5149HUPQ4YTV87M" hidden="1">#REF!</definedName>
    <definedName name="BEx5GRNQ5VX4DKKCRE4ERTD8BCKC" hidden="1">#REF!</definedName>
    <definedName name="BEx5GYEFTA2FA4VGO4BMSWKLMG4U" hidden="1">#REF!</definedName>
    <definedName name="BEx5H3CIGX0A6GB9JUIHWYAKTCHD" hidden="1">#REF!</definedName>
    <definedName name="BEx5H5QVCEJIC15R2BV4JGZ4R4P8" hidden="1">#REF!</definedName>
    <definedName name="BEx5H6CF2TSN5WE04BB6ORA5NJPF" hidden="1">#REF!</definedName>
    <definedName name="BEx5H7E2NWF4XIBN6LFUQYADF5U9" hidden="1">#REF!</definedName>
    <definedName name="BEx5HDOOU33EX60S16OCFM0722HH" hidden="1">#REF!</definedName>
    <definedName name="BEx5HK4QDP04MD43LUTHW6IVEVX9" hidden="1">#REF!</definedName>
    <definedName name="BEx5HX0IS4C323V4FX2WXO0BHBSD" hidden="1">#REF!</definedName>
    <definedName name="BEx5HYIMW438JS11OTD7D9JY2AO7" hidden="1">#REF!</definedName>
    <definedName name="BEx5I12ACKTYJUJIALF9FYUD10Z3" hidden="1">#REF!</definedName>
    <definedName name="BEx5I2EWMLMU0P3NIQW5PRS5UVOD" hidden="1">#REF!</definedName>
    <definedName name="BEx5IG1SLBQH6I2H63S56QU95M8N" hidden="1">#REF!</definedName>
    <definedName name="BEx5IJN8I30QVLR1FRBBX13NK35S" hidden="1">#REF!</definedName>
    <definedName name="BEx5IJY1BJGUSIADHPGNVIBOS2NZ" hidden="1">#REF!</definedName>
    <definedName name="BEx5IKZPG14W1XEV66MLU9X0DRJ4" hidden="1">#REF!</definedName>
    <definedName name="BEx5IOQP9V5SWCT2CRJG9CG77IKA" hidden="1">#REF!</definedName>
    <definedName name="BEx5IS1C17T4ECXMX6LULFY0XR8T" hidden="1">#REF!</definedName>
    <definedName name="BEx5JBTG7QR22PL6NRM2V1RU5NJ5" hidden="1">#REF!</definedName>
    <definedName name="BEx5JD5XS3E34Z90WC5BSNWTXGVN" hidden="1">#REF!</definedName>
    <definedName name="BEx5JE2AOCLHI5VG0SRROC41NYMN" hidden="1">#REF!</definedName>
    <definedName name="BEx5JHNRP7XSNYK792W402Y0E6L7" hidden="1">#REF!</definedName>
    <definedName name="BEx5JJWSBCJCEE3K1JMG1X0C1LSQ" hidden="1">#REF!</definedName>
    <definedName name="BEx5JPR3VT93ZO5S7IFE5WYJ48T4" hidden="1">#REF!</definedName>
    <definedName name="BEx5JT7ADMKK5PY9T02CFWID3KMD" hidden="1">#REF!</definedName>
    <definedName name="BEx5JU8X9QHWBRVSXE9HMPQJZL04" hidden="1">#REF!</definedName>
    <definedName name="BEx5JU8Y7NT7201Y44NUEHZFQ3T9" hidden="1">#REF!</definedName>
    <definedName name="BEx5JVQW3KNFJJDZLTIKNM1NAWXQ" hidden="1">#REF!</definedName>
    <definedName name="BEx5JY56ZDAN2DCTEETG1KRL2T04" hidden="1">#REF!</definedName>
    <definedName name="BEx5K98EZPFX7FNFSMV239WQI15D" hidden="1">#REF!</definedName>
    <definedName name="BEx5KGQ6JNN963UF3ZR2IG2MWUGF" hidden="1">#REF!</definedName>
    <definedName name="BEx5KM4F4U446JSWK0Q9NOPX700F" hidden="1">#REF!</definedName>
    <definedName name="BEx5KOYTB83LXONEH9KKSE7CWFWE" hidden="1">#REF!</definedName>
    <definedName name="BEx5KP4A5ZOBTFQ27N2X5LVJRKLD" hidden="1">#REF!</definedName>
    <definedName name="BEx5KPV5NMXG3M1NRPJREBVDCBYU" hidden="1">#REF!</definedName>
    <definedName name="BEx5KZLYA55LMQZMPGPL7PAGCY9X" hidden="1">#REF!</definedName>
    <definedName name="BEx5L0T2S469Q82R69ZKHVD7XTXC" hidden="1">#REF!</definedName>
    <definedName name="BEx5L3CP2RCG3F6SK774GE2M00HM" hidden="1">#REF!</definedName>
    <definedName name="BEx5L6Y6MEO521PAH3S2AGHF8OG6" hidden="1">#REF!</definedName>
    <definedName name="BEx5L8G453APY7NHXC4S943MUJM4" hidden="1">#REF!</definedName>
    <definedName name="BEx5LA3LH0EJFA8PM05VBPEM18U7" hidden="1">#REF!</definedName>
    <definedName name="BEx5LAZRIKHAE6Q3BIZEOAQ4A4FK" hidden="1">#REF!</definedName>
    <definedName name="BEx5LG36WF6K7CELZYB5YXS9QGQ6" hidden="1">#REF!</definedName>
    <definedName name="BEx5LGDYA8RPFL7BJC2RFN4OPI65" hidden="1">#REF!</definedName>
    <definedName name="BEx5LMDS41IFWD1BNXQV21QY1YQT" hidden="1">#REF!</definedName>
    <definedName name="BEx5LNFMML5SRUVZGHE2OD9BG5U4" hidden="1">#REF!</definedName>
    <definedName name="BEx5LQ4QUM7IBCBIY6GA4L80HNAT" hidden="1">#REF!</definedName>
    <definedName name="BEx5LRS0BZQTE5K9ITQU3FY3YM83" hidden="1">#REF!</definedName>
    <definedName name="BEx5LTFEJW5SJKEMNX5PHV1PPX1Z" hidden="1">#REF!</definedName>
    <definedName name="BEx5LXH0TK10MHS4IBTRQF5DZDIU" hidden="1">#REF!</definedName>
    <definedName name="BEx5M5V2N0Y1HZZLMYTI3NEVHCJA" hidden="1">#REF!</definedName>
    <definedName name="BEx5MBUW2BCQ3JFIVZQ6VRF7C0J9" hidden="1">#REF!</definedName>
    <definedName name="BEx5ME3W58L4L8ILE2JLAG8XSYWS" hidden="1">#REF!</definedName>
    <definedName name="BEx5ME3WEUA082EY24ZPQABBB42H" hidden="1">#REF!</definedName>
    <definedName name="BEx5MFB2WPUSKKYJCRVA22CK76HY" hidden="1">#REF!</definedName>
    <definedName name="BEx5MFGDVZNWYWZS8CUIS0YKSZRW" hidden="1">#REF!</definedName>
    <definedName name="BEx5MHJW5KZHM2XDQAPBFAE20KA5" hidden="1">#REF!</definedName>
    <definedName name="BEx5MHPDCQ1VSUGFOJDP3E0OK29Y" hidden="1">#REF!</definedName>
    <definedName name="BEx5MJCM9TUWASHJNS21AGTML6ZJ" hidden="1">#REF!</definedName>
    <definedName name="BEx5MLWF97514IACRSWJZT80PQ4Z" hidden="1">#REF!</definedName>
    <definedName name="BEx5MV1G14W350U1IIW4BGRNIY54" hidden="1">#REF!</definedName>
    <definedName name="BEx5MVXT2AS57I3364QV5ZY2LT0F" hidden="1">#REF!</definedName>
    <definedName name="BEx5N4MPF3O1NKB9KRKHJD6CWDKO" hidden="1">#REF!</definedName>
    <definedName name="BEx5NCQ0OEOKPCFIEKTIQEN8MA15" hidden="1">#REF!</definedName>
    <definedName name="BEx5NKD3IXUIYZ41HH98XRG4D28U" hidden="1">#REF!</definedName>
    <definedName name="BEx5NKYNWMBD1USF4S46LZSG0SM3" hidden="1">#REF!</definedName>
    <definedName name="BEx5NV07NK5D44J0073HJ3GDC4SL" hidden="1">#REF!</definedName>
    <definedName name="BEx5NW7CYZ6573XPTU24O1I3AKAX" hidden="1">#REF!</definedName>
    <definedName name="BEx5NZ79IJGLYOGAPWROJ81Y81PI" hidden="1">#REF!</definedName>
    <definedName name="BEx5O0P1NV8SPXPH505E6BVC1Z7Q" hidden="1">#REF!</definedName>
    <definedName name="BEx5O33CW1F7OT613OXEFSYJUKZK" hidden="1">#REF!</definedName>
    <definedName name="BEx5O4LB98GPWNC1TLSW0F2Z6P8T" hidden="1">#REF!</definedName>
    <definedName name="BEx5O9E41A9CGBS3ORE3RL4DJY5D" hidden="1">#REF!</definedName>
    <definedName name="BEx5O9JF9IPKRLJ4C2EL5TAMKN8Y" hidden="1">#REF!</definedName>
    <definedName name="BEx5OAFRTM2GKLMY20G9TH2VMCL1" hidden="1">#REF!</definedName>
    <definedName name="BEx5OFTYYXYR7C4KUVYJ8LWCOS7U" hidden="1">#REF!</definedName>
    <definedName name="BEx5OM9X2437U9SJFFIIVMNWL3BF" hidden="1">#REF!</definedName>
    <definedName name="BEx5ONBPYU3EA5ZAM2MEKIHXIL3T" hidden="1">#REF!</definedName>
    <definedName name="BEx5OYV254R0FIDN7XVPFCSG23XD" hidden="1">#REF!</definedName>
    <definedName name="BEx5PI72FQ8SM8Y25DSH4C1MF4XL" hidden="1">#REF!</definedName>
    <definedName name="BEx5PME3SZZH5LQJ7C8753VIBS1R" hidden="1">#REF!</definedName>
    <definedName name="BEx5PTFKMBJN62FPCVJNA49WFYGB" hidden="1">#REF!</definedName>
    <definedName name="BEx5PUXIIG3G4WW283NECSINH7TA" hidden="1">#REF!</definedName>
    <definedName name="BEx5PZ4LNXW6IWK6O2T0C933HQMA" hidden="1">#REF!</definedName>
    <definedName name="BEx5QJ7HTEWTXJ3Q7JSLUCFG74SN" hidden="1">#REF!</definedName>
    <definedName name="BEx5QWP1LRJV6V58E7953EX2P92K" hidden="1">#REF!</definedName>
    <definedName name="BEx5R0AJEL5NFL6Q27P5D3X5ZIAI" hidden="1">#REF!</definedName>
    <definedName name="BEx73G0WE4ZJNR2G6C2ADI9RI3E1" hidden="1">#REF!</definedName>
    <definedName name="BEx73VWR106EH0CTQGG4PQQKP4U5" hidden="1">#REF!</definedName>
    <definedName name="BEx73XPH7DWD938HWYC2V937R7B1" hidden="1">#REF!</definedName>
    <definedName name="BEx748SPQ2LV63FCC83ZUGPYFLF0" hidden="1">#REF!</definedName>
    <definedName name="BEx74E6W858TWZZZI8FROR5O1FEG" hidden="1">#REF!</definedName>
    <definedName name="BEx74Q6GXP3N30BZEJBE8D5DCDKR" hidden="1">#REF!</definedName>
    <definedName name="BEx74R2VT06NFCU2ID41YMJ3FJMP" hidden="1">#REF!</definedName>
    <definedName name="BEx74WRVZH3114CBQQF1BLY9OKWK" hidden="1">#REF!</definedName>
    <definedName name="BEx75APJ14ZO80Q4TL353C7Z7188" hidden="1">#REF!</definedName>
    <definedName name="BEx75C7G9KXNW2ALLAP8UKKRPXDI" hidden="1">#REF!</definedName>
    <definedName name="BEx75LSPV89V6PSMMTE7VREG3K58" hidden="1">#REF!</definedName>
    <definedName name="BEx75OY3O2FIFOHLC2YPR5LB27DJ" hidden="1">#REF!</definedName>
    <definedName name="BEx75RCFC0Z1P2WEE4ARX24WFDA4" hidden="1">#REF!</definedName>
    <definedName name="BEx75TAGYYOSFEIAEWAAJT7RP8UT" hidden="1">#REF!</definedName>
    <definedName name="BEx75XMZYQJZCH990RCSNKCLO113" hidden="1">#REF!</definedName>
    <definedName name="BEx75ZL2IYJ0QDLH8CNENX55RVA5" hidden="1">#REF!</definedName>
    <definedName name="BEx765FDIAS3F2CES6KR19E9SVQP" hidden="1">#REF!</definedName>
    <definedName name="BEx766BVDTTZMCR63ZBRTBV2Z1I9" hidden="1">#REF!</definedName>
    <definedName name="BEx766XFVRXNPJY6Y742AMI0Q4B8" hidden="1">#REF!</definedName>
    <definedName name="BEx76KF1J4J6A15VJRVBTS5DOR6B" hidden="1">#REF!</definedName>
    <definedName name="BEx76LGP4U6F5N2Y6Q1A2BX00Y3E" hidden="1">#REF!</definedName>
    <definedName name="BEx76LM0SFNWDDS7VFEHOKA4F7KU" hidden="1">#REF!</definedName>
    <definedName name="BEx76LRIEIFM8YAFWVDDK1GQR5VE" hidden="1">#REF!</definedName>
    <definedName name="BEx76O0BVWV52WM0ACWG1RWXCDMB" hidden="1">#REF!</definedName>
    <definedName name="BEx76RRAPH2YBJ7BP1SLV7EA3L7U" hidden="1">#REF!</definedName>
    <definedName name="BEx770G7D5RUNDIBQ97CCXVSEPK5" hidden="1">#REF!</definedName>
    <definedName name="BEx770LHKWP7VZV1KZBLX9HHKIO1" hidden="1">#REF!</definedName>
    <definedName name="BEx771Y59POO67I0X97W12BQY1A2" hidden="1">#REF!</definedName>
    <definedName name="BEx773G23FJXZX3CP8VF4AKYQY0Q" hidden="1">#REF!</definedName>
    <definedName name="BEx773QV32S3FKC71RACXR35FG4I" hidden="1">#REF!</definedName>
    <definedName name="BEx77ASCAWO3EWUDDWVZM6BN3O6Q" hidden="1">#REF!</definedName>
    <definedName name="BEx77B8M3EAIPMZ7T2JG4FXYN8GA" hidden="1">#REF!</definedName>
    <definedName name="BEx77EDTPFMTWXIZDO6Z6OL0DES2" hidden="1">#REF!</definedName>
    <definedName name="BEx77I4ROWS357R4JLIFCMKGRQSJ" hidden="1">#REF!</definedName>
    <definedName name="BEx77KDLX71ZJJW6ZU5H8VULUE6L" hidden="1">#REF!</definedName>
    <definedName name="BEx77MXEJ4EGSTEJ19QLDA3OPFTC" hidden="1">#REF!</definedName>
    <definedName name="BEx77UKGBVWJ34SV9PC4NECMNOBN" hidden="1">#REF!</definedName>
    <definedName name="BEx781B4XATSQ0ALJPMB2AP5J9LZ" hidden="1">#REF!</definedName>
    <definedName name="BEx78AR3PFQEYPXOHXFT1T49AU8P" hidden="1">#REF!</definedName>
    <definedName name="BEx78IUDVHCN0YWC0OXFEMQF1GFD" hidden="1">#REF!</definedName>
    <definedName name="BEx78LOTJFDOYAOLZNDZW5GKB1IH" hidden="1">#REF!</definedName>
    <definedName name="BEx78NSDLGHJBJGRMCQ6QYDC0PAT" hidden="1">#REF!</definedName>
    <definedName name="BEx78RJCLMU2SD2I99U3ZTVUAU39" hidden="1">#REF!</definedName>
    <definedName name="BEx78U8EGBCL0K2FCZA3JNANI6GT" hidden="1">#REF!</definedName>
    <definedName name="BEx78YA035C9EW7S0N548NVTG3SM" hidden="1">#REF!</definedName>
    <definedName name="BEx78ZXF84DQOT0MZJHMJKQHGDBS" hidden="1">#REF!</definedName>
    <definedName name="BEx792MIQ4BG8AMUSAU1DZ9GXCBO" hidden="1">#REF!</definedName>
    <definedName name="BEx795MEE3S1BKUSE2KH4B9GEQB0" hidden="1">#REF!</definedName>
    <definedName name="BEx795X2L39D67CNQ5U70DNXUHB7" hidden="1">#REF!</definedName>
    <definedName name="BEx79B0NT5MWXD1FHHKEXC3S9353" hidden="1">#REF!</definedName>
    <definedName name="BEx79D9GOD5QIZXV528FM6ACZD2L" hidden="1">#REF!</definedName>
    <definedName name="BEx79EB6SC0ZQLA6C65JZNLICP82" hidden="1">#REF!</definedName>
    <definedName name="BEx79J9AYLCW57TLMVV3PEEIKHO8" hidden="1">#REF!</definedName>
    <definedName name="BEx79T5C41CJHCFHLP7RNKYNRR06" hidden="1">#REF!</definedName>
    <definedName name="BEx79TG4QVOE6IQ1D4LHUICSIDHU" hidden="1">#REF!</definedName>
    <definedName name="BEx79WLCOV5OIYVOBPKBOITEG57Q" hidden="1">#REF!</definedName>
    <definedName name="BEx79XHPJEWU51KEYZXZR8TNF1I6" hidden="1">#REF!</definedName>
    <definedName name="BEx7AL63KWQOW1DG36DOM41B56R3" hidden="1">#REF!</definedName>
    <definedName name="BEx7ALBKC9DQ4JXY6MC0DQ9IXRR5" hidden="1">#REF!</definedName>
    <definedName name="BEx7AN9LZEPUYGG12O4BK1G6I523" hidden="1">#REF!</definedName>
    <definedName name="BEx7AZUSIX02ONR2PW9GPJ84MDB3" hidden="1">#REF!</definedName>
    <definedName name="BEx7B0R4WE9C7NZ1ONGOO7PNWF93" hidden="1">#REF!</definedName>
    <definedName name="BEx7B1STNPS0SW967DI31DCSGCQ7" hidden="1">#REF!</definedName>
    <definedName name="BEx7B2UOEDBCZK66CFJM8TWFA6ZO" hidden="1">#REF!</definedName>
    <definedName name="BEx7BEORCXRE58QP9U0VVRP71M13" hidden="1">#REF!</definedName>
    <definedName name="BEx7BIAA0P3V017AZ3I84VPZGWMY" hidden="1">#REF!</definedName>
    <definedName name="BEx7BIL2GXCQIESPJMDV932WPI9O" hidden="1">#REF!</definedName>
    <definedName name="BEx7BJMWL6C678Q4D1XZHXLB8VI8" hidden="1">#REF!</definedName>
    <definedName name="BEx7BN2VDCQ762S9YPYTZMML0T77" hidden="1">#REF!</definedName>
    <definedName name="BEx7BNZ9IMOA8UBYKA7X727W0Q8M" hidden="1">#REF!</definedName>
    <definedName name="BEx7BQ89LJYA5LUY9GLZ1O2ZB6FB" hidden="1">#REF!</definedName>
    <definedName name="BEx7BTZ2MEA03QCQI9ACD87HPE51" hidden="1">#REF!</definedName>
    <definedName name="BEx7C2NYJMHWBZPHLPBPYZVFE2OU" hidden="1">#REF!</definedName>
    <definedName name="BEx7C2YRL6TQLFK4C9UYBEEDO7CH" hidden="1">#REF!</definedName>
    <definedName name="BEx7C45X4PQG0HNRWYQZKX24XWWU" hidden="1">#REF!</definedName>
    <definedName name="BEx7C8NR1UACZF1TO7Z3WYXRT5NL" hidden="1">#REF!</definedName>
    <definedName name="BEx7CGR33Y9WGAWB1TUYQ67IOBV2" hidden="1">#REF!</definedName>
    <definedName name="BEx7CIZX7R834DG9TKVCAZEWWM6O" hidden="1">#REF!</definedName>
    <definedName name="BEx7CMG35IHNVGI9VW49HNVFL3JR" hidden="1">#REF!</definedName>
    <definedName name="BEx7CRZKM07KQSGNDHJJEJZYHKI5" hidden="1">#REF!</definedName>
    <definedName name="BEx7CXJ97FTDS5X5IK4W4CERVBT3" hidden="1">#REF!</definedName>
    <definedName name="BEx7D9TOHLSKW98ZI6H60I1F9JY1" hidden="1">#REF!</definedName>
    <definedName name="BEx7DC2HRYQ1JWA8LE148UQSNOK1" hidden="1">#REF!</definedName>
    <definedName name="BEx7DFINSA6Z7G8JQOVHWBOGRX1H" hidden="1">#REF!</definedName>
    <definedName name="BEx7DHWU460HUGEN8EET937GE2JC" hidden="1">#REF!</definedName>
    <definedName name="BEx7DI2CF7HEU9KPXOXMC95TGUOV" hidden="1">#REF!</definedName>
    <definedName name="BEx7DJES4CH3XQ0X55O4QC5KS1YV" hidden="1">#REF!</definedName>
    <definedName name="BEx7DSURCP69GH8847BW6O7VB9OC" hidden="1">#REF!</definedName>
    <definedName name="BEx7DTAT5QJOKX1BFQJZ47QXFO24" hidden="1">#REF!</definedName>
    <definedName name="BEx7DXY6A4F6UMDQWLVOBP4C3MH7" hidden="1">#REF!</definedName>
    <definedName name="BEx7E6C9CM2MV7HMD5OJFCUP503X" hidden="1">#REF!</definedName>
    <definedName name="BEx7E7JFLYFB8XO5L90MS3IBVEXW" hidden="1">#REF!</definedName>
    <definedName name="BEx7E8QLGSG0NBLJW3SXCA9SB8JS" hidden="1">#REF!</definedName>
    <definedName name="BEx7EGOFB2697L9NOJEWRS9FHA25" hidden="1">#REF!</definedName>
    <definedName name="BEx7EP2JZSUELG5ELNF80U8UV3EC" hidden="1">#REF!</definedName>
    <definedName name="BEx7ETV629UGM0JPWUQA50G9QGQ5" hidden="1">#REF!</definedName>
    <definedName name="BEx7EU0MLQ9XUQ1C20WMANRMUT1C" hidden="1">#REF!</definedName>
    <definedName name="BEx7EUX1SZHXC7ZK82259JOCKKEY" hidden="1">#REF!</definedName>
    <definedName name="BEx7F1NP0H03DDSQ0XPQWFFWIQ2B" hidden="1">#REF!</definedName>
    <definedName name="BEx7F5EO5CC2Z0K96OV8TX6B2PJD" hidden="1">#REF!</definedName>
    <definedName name="BEx7F5UR3CIMSPBJQ54G30CJVRLB" hidden="1">#REF!</definedName>
    <definedName name="BEx7F8P74QF7KXLGF6ES7P0MGNI0" hidden="1">#REF!</definedName>
    <definedName name="BEx7F8UNWIFPMK1ZGCITRHKSF4GD" hidden="1">#REF!</definedName>
    <definedName name="BEx7FACLXZ19FNI0VL09EEHLG70K" hidden="1">#REF!</definedName>
    <definedName name="BEx7FBUKIUKYLXWY63FWHTBGJFEH" hidden="1">#REF!</definedName>
    <definedName name="BEx7FF59F86FUZ891T1ZBJIOWX9W" hidden="1">#REF!</definedName>
    <definedName name="BEx7FFW4SLV68IO9WBK2JVSDWL69" hidden="1">#REF!</definedName>
    <definedName name="BEx7FNU4UYHP64DN7SNO4ZD5VDV6" hidden="1">#REF!</definedName>
    <definedName name="BEx7FP6LQCF79M2TRSQMN12EIEO8" hidden="1">#REF!</definedName>
    <definedName name="BEx7FYML5B7OA3W6EBWM4TU81BKH" hidden="1">#REF!</definedName>
    <definedName name="BEx7G34E5SKAIN86PQJMCJ44DOC8" hidden="1">#REF!</definedName>
    <definedName name="BEx7G5D990KGHOFNEKIHHY4WDYMO" hidden="1">#REF!</definedName>
    <definedName name="BEx7GBD1HUEPMUCYIA8TZQ51M6P5" hidden="1">#REF!</definedName>
    <definedName name="BEx7GF9AP4NJU5MU9VJODQTUF02U" hidden="1">#REF!</definedName>
    <definedName name="BEx7GKNJ1K5YLS7DEHX6ADWRTSH1" hidden="1">#REF!</definedName>
    <definedName name="BEx7GUJKL34I38KGVG2KD7WME0OJ" hidden="1">#REF!</definedName>
    <definedName name="BEx7GVQQTKR32YF4W0X7O1JJW1VD" hidden="1">#REF!</definedName>
    <definedName name="BEx7GZ1F17BTFX37DRJ3BRH9Z4UH" hidden="1">#REF!</definedName>
    <definedName name="BEx7H3U33KYACCZ5P2QKTMJ2DZ05" hidden="1">#REF!</definedName>
    <definedName name="BEx7H68DYY7NZSI3OURTQBU83LOO" hidden="1">#REF!</definedName>
    <definedName name="BEx7H7KUM0KH4WI7DACC5O3GR2AO" hidden="1">#REF!</definedName>
    <definedName name="BEx7HJF3GPS0CUCD6FEW06L2USB5" hidden="1">#REF!</definedName>
    <definedName name="BEx7HLIJ0JIXFGE8WH15H6ZAEZ9V" hidden="1">#REF!</definedName>
    <definedName name="BEx7HONU5KS1VWZVS0LWINHD9TWS" hidden="1">#REF!</definedName>
    <definedName name="BEx7HR27PLOGGAUN54OQSN3UF4U3" hidden="1">#REF!</definedName>
    <definedName name="BEx7HVK0SUUDL89V3SHJOASAA1M5" hidden="1">#REF!</definedName>
    <definedName name="BEx7I0HYYXGIK12J5ZXBGKM6QIXA" hidden="1">#REF!</definedName>
    <definedName name="BEx7I6N8U1QDR3EWVISDKZ4EIVY9" hidden="1">#REF!</definedName>
    <definedName name="BEx7IBFVQE3Z72O6QL5RJNKHEHB9" hidden="1">#REF!</definedName>
    <definedName name="BEx7IF1BSP48TKV16VQL4UO9CRPE" hidden="1">#REF!</definedName>
    <definedName name="BEx7II6QJO9N6F0FO3NYHF3ODRJC" hidden="1">#REF!</definedName>
    <definedName name="BEx7IJ8F5NSOF7IOFB8VJJOTHHOT" hidden="1">#REF!</definedName>
    <definedName name="BEx7IJOIUZ6GWEOT0OKZ0TRE75AV" hidden="1">#REF!</definedName>
    <definedName name="BEx7IKQD8EG5C79XAK0GWN8V8CH2" hidden="1">#REF!</definedName>
    <definedName name="BEx7IM2U1NK24LAWKQCONX5TXCW2" hidden="1">#REF!</definedName>
    <definedName name="BEx7J3BARAFBDGGAKCSULD1GWMYK" hidden="1">#REF!</definedName>
    <definedName name="BEx7J3RFP75DVO6PG7794VNPGAXO" hidden="1">#REF!</definedName>
    <definedName name="BEx7J5K5DVB5PROYRG9GN22NY8XK" hidden="1">#REF!</definedName>
    <definedName name="BEx7J722QSIXZY7YT58F3VFHGVJI" hidden="1">#REF!</definedName>
    <definedName name="BEx7JC07R4WYM7GGOWZYOJXEGO44" hidden="1">#REF!</definedName>
    <definedName name="BEx7JDYA0OT9CZF2APIODDLV5LOV" hidden="1">#REF!</definedName>
    <definedName name="BEx7JE3KWRF3O4TB5438P7J0WIBC" hidden="1">#REF!</definedName>
    <definedName name="BEx7JEEDQFKN1VWADKIXF0WS8MOX" hidden="1">#REF!</definedName>
    <definedName name="BEx7JJ70QTWUHB0RFO5BEMUTDKYA" hidden="1">#REF!</definedName>
    <definedName name="BEx7JJY1X53X3065Z20ZM1QYR8YV" hidden="1">#REF!</definedName>
    <definedName name="BEx7JLLGUV0SRMBF8XX82GP7E5ZV" hidden="1">#REF!</definedName>
    <definedName name="BEx7JOLDT5AJQ86ET40TXL8VF73D" hidden="1">#REF!</definedName>
    <definedName name="BEx7JRQMIG0H5PAZXJF0SAYR6HCW" hidden="1">#REF!</definedName>
    <definedName name="BEx7JS6TTYI7TC162JSBB1KG7GSQ" hidden="1">#REF!</definedName>
    <definedName name="BEx7JVHDIJ0FPV52PY9NE2VI7ATR" hidden="1">#REF!</definedName>
    <definedName name="BEx7K0FHH3TQW00B9CVZSX2PJKQS" hidden="1">#REF!</definedName>
    <definedName name="BEx7K0VM02WCUGJJ8HFL2XFSQZYP" hidden="1">#REF!</definedName>
    <definedName name="BEx7K2DJV51YT07JJ9I4DQ0F6LAC" hidden="1">#REF!</definedName>
    <definedName name="BEx7K2OB6M46LM0YPKEEU6X90GFS" hidden="1">#REF!</definedName>
    <definedName name="BEx7K585LEL2ZX3EZYAZR9EVIKSQ" hidden="1">#REF!</definedName>
    <definedName name="BEx7KRUNU1X5QIDTU6WRQ1I4HELR" hidden="1">#REF!</definedName>
    <definedName name="BEx7KVG5Y6MEO2MMI3EWQ3HKRVK4" hidden="1">#REF!</definedName>
    <definedName name="BEx7KWSSOMW0OHNWUBEEWJPEWASR" hidden="1">#REF!</definedName>
    <definedName name="BEx7KZ6XZTJVKAX464H6ISUWYAB3" hidden="1">#REF!</definedName>
    <definedName name="BEx7KZCDXXVG6HRWKNQLGO9CPJTJ" hidden="1">#REF!</definedName>
    <definedName name="BEx7L9J7PSTU618E5DNVAT4EVCVA" hidden="1">#REF!</definedName>
    <definedName name="BEx7LAKX4LBAVAAYWE7ISMRK3V5R" hidden="1">#REF!</definedName>
    <definedName name="BEx7LH6A9VLKR52FKJ3LQCMOKGJ2" hidden="1">#REF!</definedName>
    <definedName name="BEx7LNX5LQ0TJRWRXFPIV6A9NM4H" hidden="1">#REF!</definedName>
    <definedName name="BEx7M3YBTU8H99XP00LL2O6JBJ4N" hidden="1">#REF!</definedName>
    <definedName name="BEx7M85DA3IDS7BRYRDKM1EKMBLR" hidden="1">#REF!</definedName>
    <definedName name="BEx7ML6SKJHN6KXVMI2MPNYAILNA" hidden="1">#REF!</definedName>
    <definedName name="BEx7MQ4Q8WJKG20G9FLV7MA8BUUE" hidden="1">#REF!</definedName>
    <definedName name="BEx7NEEONV5O6RT9PNZ0EI5GL83R" hidden="1">#REF!</definedName>
    <definedName name="BEx7NJSXY0C20IYOQQ6RA5IGDHBY" hidden="1">#REF!</definedName>
    <definedName name="BEx8ZMI1XR97K1MAZCZ3W7AB4JY1" hidden="1">#REF!</definedName>
    <definedName name="BEx8ZOARUBMEIYJ9EMK2E4ZNEK1W" hidden="1">#REF!</definedName>
    <definedName name="BEx8ZOLL7U52B8YAR5OX87BPUM7Z" hidden="1">#REF!</definedName>
    <definedName name="BEx900L5DJMJHAPOUVE4BNQGL7CY" hidden="1">#REF!</definedName>
    <definedName name="BEx902ZH1XKZ72H1A3T4DORZFDGH" hidden="1">#REF!</definedName>
    <definedName name="BEx909VNZ0ZALW3NCQDTG5C7EVZ1" hidden="1">#REF!</definedName>
    <definedName name="BEx90BDJV17NYGL6LOGBGWDYZIU1" hidden="1">#REF!</definedName>
    <definedName name="BEx90J63UCXZ6IMQWXFPSPCJNLOC" hidden="1">#REF!</definedName>
    <definedName name="BEx90OV4LB6QTXO908XJD8YKTCE9" hidden="1">#REF!</definedName>
    <definedName name="BEx90TNQTJMEMFF0LT4F5YNAGAOI" hidden="1">#REF!</definedName>
    <definedName name="BEx910EFIDFHRI2HYICPMIJLI98J" hidden="1">#REF!</definedName>
    <definedName name="BEx911R2VNLYE94EU91SOPWHO88A" hidden="1">#REF!</definedName>
    <definedName name="BEx912NG3NB1R641RY1CJ88OKEUZ" hidden="1">#REF!</definedName>
    <definedName name="BEx91COST9VDEPDIQ8T8A0POOFGX" hidden="1">#REF!</definedName>
    <definedName name="BEx91MA3THNVIPYS1OWJMI2BQXPD" hidden="1">#REF!</definedName>
    <definedName name="BEx91OTVH9ZDBC3QTORU8RZX4EOC" hidden="1">#REF!</definedName>
    <definedName name="BEx91W648OURUFEFEGDLKQHS6UPE" hidden="1">#REF!</definedName>
    <definedName name="BEx91YV93RI0A8KNZDQZPE2TIRJ7" hidden="1">#REF!</definedName>
    <definedName name="BEx9243Z08WNZ4CQBC6A1CBSLK0R" hidden="1">#REF!</definedName>
    <definedName name="BEx924405N1PFMPR7T8MX6DL87G6" hidden="1">#REF!</definedName>
    <definedName name="BEx9273W1B13CTUYPZEQH0PF61M8" hidden="1">#REF!</definedName>
    <definedName name="BEx92IY4NONB5244K8NPMH1YBTHL" hidden="1">#REF!</definedName>
    <definedName name="BEx92L1NRSG92431J9RWBOTQUNJZ" hidden="1">#REF!</definedName>
    <definedName name="BEx92QQOQMXZABJX3KL9JVYY07J0" hidden="1">#REF!</definedName>
    <definedName name="BEx92SDXVFA5ZEI9BLO0M16XXHNX" hidden="1">#REF!</definedName>
    <definedName name="BEx92VZEW2YMHJI4BFKUFFZ31EWC" hidden="1">#REF!</definedName>
    <definedName name="BEx92X1AG6HKA1GWLYOQKL5ASD9C" hidden="1">#REF!</definedName>
    <definedName name="BEx92YJ1Y1D29M2KIQAO1PYRVI33" hidden="1">#REF!</definedName>
    <definedName name="BEx932FH2Y4WQ9TDPURAZMDMF1NK" hidden="1">#REF!</definedName>
    <definedName name="BEx9342RX6O24G9ZRTW688AEOACB" hidden="1">#REF!</definedName>
    <definedName name="BEx934DJIOS0C2PR7I6WJFAXIH80" hidden="1">#REF!</definedName>
    <definedName name="BEx938KLFDIV5GWA5CZWUPJADB87" hidden="1">#REF!</definedName>
    <definedName name="BEx93C0QTXHMIE8FIRGIGPLP4L1M" hidden="1">#REF!</definedName>
    <definedName name="BEx93KEOOM0YNBNV61Q7BE0PQ7AF" hidden="1">#REF!</definedName>
    <definedName name="BEx93QURD6QROK0TXI4ELEO6RPNM" hidden="1">#REF!</definedName>
    <definedName name="BEx93TJUX3U0FJDBG6DDSNQ91R5J" hidden="1">#REF!</definedName>
    <definedName name="BEx93TPBU062NPWBDXPHNN03KYUS" hidden="1">#REF!</definedName>
    <definedName name="BEx93XW8S247TAQ3F45K2TFXFWOF" hidden="1">#REF!</definedName>
    <definedName name="BEx941SI7NWM3ZJBRDYD7U9F79RL" hidden="1">#REF!</definedName>
    <definedName name="BEx949VTCPB26TYK3D0LSOBMHQ2B" hidden="1">#REF!</definedName>
    <definedName name="BEx94BOJCGVGII30VPRILHU703IV" hidden="1">#REF!</definedName>
    <definedName name="BEx94BU0Z6N7DHS7NZVD0WFI5Q09" hidden="1">#REF!</definedName>
    <definedName name="BEx94EDNISH6KGG1C403H3XLJYXB" hidden="1">#REF!</definedName>
    <definedName name="BEx94EZ8SWIPDSM9RE9Y2T12OZP2" hidden="1">#REF!</definedName>
    <definedName name="BEx94FFHLRCW4WG1LGF5M28VYRUM" hidden="1">#REF!</definedName>
    <definedName name="BEx94IVIYJERZEV9EI746GTKIQUT" hidden="1">#REF!</definedName>
    <definedName name="BEx94L9THBIQGW0FLYMHNRBEVWM5" hidden="1">#REF!</definedName>
    <definedName name="BEx94LVE7SWIODMW27Y9MN3T9P5O" hidden="1">#REF!</definedName>
    <definedName name="BEx94N2K2MVPE511UF5HEBV5NM5K" hidden="1">#REF!</definedName>
    <definedName name="BEx94N2KCG8R2QZVCBUM65PII1W6" hidden="1">#REF!</definedName>
    <definedName name="BEx94OQ08QHD1ZS3VSNHKKV3I9M3" hidden="1">#REF!</definedName>
    <definedName name="BEx9509B7AHNJUT4DNO103Z99GDE" hidden="1">#REF!</definedName>
    <definedName name="BEx9533VKHBNFEZPDGHTDBPBZARL" hidden="1">#REF!</definedName>
    <definedName name="BEx9545LRNEK3F5KF4H7FC2IMC11" hidden="1">#REF!</definedName>
    <definedName name="BEx954WGPVP3TJU9K0FWRIGXTO7E" hidden="1">#REF!</definedName>
    <definedName name="BEx956P82PYZ2GD4SLOTDJ7LDV6S" hidden="1">#REF!</definedName>
    <definedName name="BEx957LKMLNNAZDRTY256N6TWA2R" hidden="1">#REF!</definedName>
    <definedName name="BEx959JSV9UBY4T1JIVLNMYVNBFT" hidden="1">#REF!</definedName>
    <definedName name="BEx95AQXSTKMLA6MDR52HVDYBDPN" hidden="1">#REF!</definedName>
    <definedName name="BEx95B71KP59FT0236OKZQEBRQA9" hidden="1">#REF!</definedName>
    <definedName name="BEx95CJON3KS0FHF8WGU0VSTUQTU" hidden="1">#REF!</definedName>
    <definedName name="BEx95DG25JNUJMVKJNIC96AOI32Z" hidden="1">#REF!</definedName>
    <definedName name="BEx95W6BDB6256NUMCB5KBSU0PS7" hidden="1">#REF!</definedName>
    <definedName name="BEx95WH2YDXCPMRFA9CD4RM6LP74" hidden="1">#REF!</definedName>
    <definedName name="BEx9667VZ6SDR9QLYP7GXW0Q4RUQ" hidden="1">#REF!</definedName>
    <definedName name="BEx96AUZMKFF6ARGS383YF2H0TYV" hidden="1">#REF!</definedName>
    <definedName name="BEx96HR5DEXVM1F3QJWTAEHJXEUP" hidden="1">#REF!</definedName>
    <definedName name="BEx96INK0M4KSOFPQI9J7PY22BDP" hidden="1">#REF!</definedName>
    <definedName name="BEx96J9412CZC031D1EFIOD1WDB4" hidden="1">#REF!</definedName>
    <definedName name="BEx96KR2K8GMQQIKTKC4T5O9BT1I" hidden="1">#REF!</definedName>
    <definedName name="BEx96LY8RVDHPO583FO36WSYV5Q8" hidden="1">#REF!</definedName>
    <definedName name="BEx96RY06M50RQY2EQL088IPMTK7" hidden="1">#REF!</definedName>
    <definedName name="BEx96USGDJSO2D5MDXHO8W1S82XP" hidden="1">#REF!</definedName>
    <definedName name="BEx96VE0W4YQYNLLZEB7OSGSK7TH" hidden="1">#REF!</definedName>
    <definedName name="BEx97DDEPO3FVV63KJHA5QEPOHOM" hidden="1">#REF!</definedName>
    <definedName name="BEx97I0K0SHDBMXFUXXY4YHYDHLO" hidden="1">#REF!</definedName>
    <definedName name="BEx97IRNF45R2ZHH2Y7FXU3BS5AV" hidden="1">#REF!</definedName>
    <definedName name="BEx97K48YOHYR6W9RYQ2P8NLD2TQ" hidden="1">#REF!</definedName>
    <definedName name="BEx97P26EIBVE6KEAJ79N5RVWIFF" hidden="1">#REF!</definedName>
    <definedName name="BEx97P7HHMF1G542GJRG79FOCMDU" hidden="1">#REF!</definedName>
    <definedName name="BEx97SCV007FYBQVDXJHEFJFCKYX" hidden="1">#REF!</definedName>
    <definedName name="BEx97Z3KE81SQPE9YBK5Y4LAHKJ3" hidden="1">#REF!</definedName>
    <definedName name="BEx984SQGECTH2S8ODW9RHFIY2OF" hidden="1">#REF!</definedName>
    <definedName name="BEx98839RB9RNQ9Y43I8JQK4HA0A" hidden="1">#REF!</definedName>
    <definedName name="BEx98BU7VHEAHOHEYGR7CGU6Z4N1" hidden="1">#REF!</definedName>
    <definedName name="BEx98CQLN3RS01QPRM0D6OCYB4ZU" hidden="1">#REF!</definedName>
    <definedName name="BEx98ETY17DXZWMXFV1A7JOVBIBT" hidden="1">#REF!</definedName>
    <definedName name="BEx98GBW45PLKK8EUNRKCBNUDN2D" hidden="1">#REF!</definedName>
    <definedName name="BEx98K2U3MVE3BT9F0FNQBPU6XBI" hidden="1">#REF!</definedName>
    <definedName name="BEx98VMCAJN0W7FLUUUVF0FZYLM6" hidden="1">#REF!</definedName>
    <definedName name="BEx98WYS8FKV5A8TP3BFXLSSCHN6" hidden="1">#REF!</definedName>
    <definedName name="BEx98XPONSIC5QOA2P6I273KEU7V" hidden="1">#REF!</definedName>
    <definedName name="BEx98Y5ZBUZ0SWQUMRJSFSQNN0D5" hidden="1">#REF!</definedName>
    <definedName name="BEx991GN6GZZQUADCUSKTCGGGF3A" hidden="1">#REF!</definedName>
    <definedName name="BEx998NMJD8SLC9E27Z3W7VJ9HP9" hidden="1">#REF!</definedName>
    <definedName name="BEx99IUGIHEJ24CMO8LVOZYWMCI5" hidden="1">#REF!</definedName>
    <definedName name="BEx9A19WM4EHTMST0BML5E5FY1OJ" hidden="1">#REF!</definedName>
    <definedName name="BEx9A1VIPW69M0R6TESIHI80LRXI" hidden="1">#REF!</definedName>
    <definedName name="BEx9A4FBVVJKX0PHBB25MAPP1LIA" hidden="1">#REF!</definedName>
    <definedName name="BEx9ALNMZU17BQ777NGUQ4GHBOBD" hidden="1">#REF!</definedName>
    <definedName name="BEx9AONIUUYAE0KB0U3YNKAQCZDT" hidden="1">#REF!</definedName>
    <definedName name="BEx9AS8Z6RLLVIT9V6HGH6KFFMUD" hidden="1">#REF!</definedName>
    <definedName name="BEx9AYUDTLV4ZT5GS6WO2HG1UACY" hidden="1">#REF!</definedName>
    <definedName name="BEx9BDJ29H8IA0S864SAR7ON46FA" hidden="1">#REF!</definedName>
    <definedName name="BEx9BJYYVY47SYUJBWMYBIERLBII" hidden="1">#REF!</definedName>
    <definedName name="BEx9BLBKU0SFDBP974WF1MUCC3I0" hidden="1">#REF!</definedName>
    <definedName name="BEx9BZ3W4OBKEC12777Y2682VY3F" hidden="1">#REF!</definedName>
    <definedName name="BEx9C0WNISNUZCHRKVGE7M1TB8GI" hidden="1">#REF!</definedName>
    <definedName name="BEx9C1NK7JLAJGQRQR0IT8SHQ5P9" hidden="1">#REF!</definedName>
    <definedName name="BEx9C1T1G6F5EMGQ25GESEL95MW3" hidden="1">#REF!</definedName>
    <definedName name="BEx9C3AU42HDJ89JBW7X940QLA2S" hidden="1">#REF!</definedName>
    <definedName name="BEx9C5PA2Z7PNV90XUE24QV12NKA" hidden="1">#REF!</definedName>
    <definedName name="BEx9CACG157XCA5NO3CSQBWZMWES" hidden="1">#REF!</definedName>
    <definedName name="BEx9CC56QATGWOAVEUZFY0SZONKE" hidden="1">#REF!</definedName>
    <definedName name="BEx9CFFV7YFJEMBEMLPOFSHYZFPJ" hidden="1">#REF!</definedName>
    <definedName name="BEx9CIVVDMV6K6P5CCZCOHDZJ3NY" hidden="1">#REF!</definedName>
    <definedName name="BEx9CK313ZK0GI6SIWQWHZ0PDTPO" hidden="1">#REF!</definedName>
    <definedName name="BEx9CKJB1DVZNU1DCDS3UG49SHJ7" hidden="1">#REF!</definedName>
    <definedName name="BEx9CRQ3FYFHK2AE6VXYR0Y2QZJD" hidden="1">#REF!</definedName>
    <definedName name="BEx9CUKNCAG0TDVA54RBBJSVDJ2I" hidden="1">#REF!</definedName>
    <definedName name="BEx9CVRT9GXVP7G2D6KRO96GLTK1" hidden="1">#REF!</definedName>
    <definedName name="BEx9CYGWZ5FIXLZVQ0FJRGQL65YV" hidden="1">#REF!</definedName>
    <definedName name="BEx9D1BC9FT19KY0INAABNDBAMR1" hidden="1">#REF!</definedName>
    <definedName name="BEx9D342LSLKFEN04TY162588MP1" hidden="1">#REF!</definedName>
    <definedName name="BEx9D3F1IF9NBAFE44H8U9XWNF90" hidden="1">#REF!</definedName>
    <definedName name="BEx9D52AE1BVW77W48QO9QYG4M33" hidden="1">#REF!</definedName>
    <definedName name="BEx9D5TCD5IRH2BPPY9L5ZPR6F24" hidden="1">#REF!</definedName>
    <definedName name="BEx9DBCWW65ZV3KKXVGVF2QLH85P" hidden="1">#REF!</definedName>
    <definedName name="BEx9DD5M3ZHU7YGSTAL55G8BROLJ" hidden="1">#REF!</definedName>
    <definedName name="BEx9DHCPDBKHK1VUVAVV29H073DI" hidden="1">#REF!</definedName>
    <definedName name="BEx9DHNGLT42BPWLKS3JQLDCR4LR" hidden="1">#REF!</definedName>
    <definedName name="BEx9DIEJVFUL7UZ1D74MFGNCB75C" hidden="1">#REF!</definedName>
    <definedName name="BEx9DIJVLDTTSHJY7JGNVB9G5916" hidden="1">#REF!</definedName>
    <definedName name="BEx9DO8U6GFSPH1ZXR9JU4BLXPHB" hidden="1">#REF!</definedName>
    <definedName name="BEx9DW6OMPCSYGSB1M3EKER4OBGL" hidden="1">#REF!</definedName>
    <definedName name="BEx9E1QDZVI4RU63NUWD7QCPWM3F" hidden="1">#REF!</definedName>
    <definedName name="BEx9E6DJGYYB77TXUBQOVN5NO2ZD" hidden="1">#REF!</definedName>
    <definedName name="BEx9EERN0YI4KEGASSB3T130KQUE" hidden="1">#REF!</definedName>
    <definedName name="BEx9ETB133TW87VHZSHS6HVH2NGY" hidden="1">#REF!</definedName>
    <definedName name="BEx9EXCLHZFS4ZXO0A0H1Z5EN9BE" hidden="1">#REF!</definedName>
    <definedName name="BEx9F7ZJ5K8PX5UEZPRICF13HLZT" hidden="1">#REF!</definedName>
    <definedName name="BEx9F8FTBA4FLJKDUTTAZHCL7FR8" hidden="1">#REF!</definedName>
    <definedName name="BEx9FIXG9EF25PXL7PFQYFYGDNMF" hidden="1">#REF!</definedName>
    <definedName name="BEx9FOBIJXT56UP776DMYMVLS6G2" hidden="1">#REF!</definedName>
    <definedName name="BEx9G9LPQ4R91O5HBUOMCW0OYZMP" hidden="1">#REF!</definedName>
    <definedName name="BEx9GE3F1N26K2ME6IX9517GFNEW" hidden="1">#REF!</definedName>
    <definedName name="BEx9GJ1IH0J18TW68UIEWHU99X1Q" hidden="1">#REF!</definedName>
    <definedName name="BEx9GTOGHTK30YKSFP1B3X2J2R1K" hidden="1">#REF!</definedName>
    <definedName name="BEx9GTZA1ITDLJ6F00ZGN9U1XHMF" hidden="1">#REF!</definedName>
    <definedName name="BEx9GUFKKOLOPSDWZA0N7UEITMG2" hidden="1">#REF!</definedName>
    <definedName name="BEx9GW2TXSJRCTAGTJ0ZPJ5QZ4NN" hidden="1">#REF!</definedName>
    <definedName name="BEx9H4RPGQ2TW651B94NTZYQENIV" hidden="1">#REF!</definedName>
    <definedName name="BEx9H69MHWT4BMR7S1TW3KTDA6HJ" hidden="1">#REF!</definedName>
    <definedName name="BEx9H9KCXZ9ZPNJ87TWIVIX0JN7F" hidden="1">#REF!</definedName>
    <definedName name="BEx9HG5P4P543ZYBMYFLGDJFDGLN" hidden="1">#REF!</definedName>
    <definedName name="BEx9HH21R507DJDVWP0M75RNBHJZ" hidden="1">#REF!</definedName>
    <definedName name="BEx9HJLW5AF6A5NJHUHNSV9SHTNH" hidden="1">#REF!</definedName>
    <definedName name="BEx9HL95TA1KYCPCTKI3AXWS630W" hidden="1">#REF!</definedName>
    <definedName name="BEx9HOZXAUZ962T8AZBUJKFWO97J" hidden="1">#REF!</definedName>
    <definedName name="BEx9HRUHOOVGK8QA0INB8WSSG376" hidden="1">#REF!</definedName>
    <definedName name="BEx9HSQU2648GWVHUE2E72LRYOME" hidden="1">#REF!</definedName>
    <definedName name="BEx9I3ZF2BP0WIJ7M6AJEMTGDBMM" hidden="1">#REF!</definedName>
    <definedName name="BEx9IDVGABVAV2QY3EBXA4DZI4Z9" hidden="1">#REF!</definedName>
    <definedName name="BEx9ILNYFICW0J3IFYY9OKOSUKN9" hidden="1">#REF!</definedName>
    <definedName name="BEx9ILYRFD8LXG6VUAZYKJ8RHUOP" hidden="1">#REF!</definedName>
    <definedName name="BEx9IOIK4HTJ76G4W96L2DX24MG2" hidden="1">#REF!</definedName>
    <definedName name="BEx9IWLWAVFIECLC182GVIF9JGR2" hidden="1">#REF!</definedName>
    <definedName name="BEx9J1JV59PATC0MDU3VSXD2LKB2" hidden="1">#REF!</definedName>
    <definedName name="BEx9J7JMXGE9E1D2VXS4C7MOLLML" hidden="1">#REF!</definedName>
    <definedName name="BEx9K00N0S6D7YS9D58EM3Z8F9B2" hidden="1">#REF!</definedName>
    <definedName name="BEx9K7T5DFITCTXZR63RAOBHR27C" hidden="1">#REF!</definedName>
    <definedName name="BExAWB3WG5MFDVTAE83O80Q9T1XI" hidden="1">#REF!</definedName>
    <definedName name="BExAWCWMEUSDFOH6BDPEP4GMK91F" hidden="1">#REF!</definedName>
    <definedName name="BExAWDI6TTD58DGL7450Z8TU1U46" hidden="1">#REF!</definedName>
    <definedName name="BExAWDT069G7FDLLJAGZ4HYWQQFZ" hidden="1">#REF!</definedName>
    <definedName name="BExAWUVZXI6EMMMS3XDAIVVPXOPD" hidden="1">#REF!</definedName>
    <definedName name="BExAX0A7F7LC76518XMWPHA3OFNH" hidden="1">#REF!</definedName>
    <definedName name="BExAXHD6W7MTX6GP7IRR1N5LNQQ5" hidden="1">#REF!</definedName>
    <definedName name="BExAXO9EFPK4ESABJKUSCXVD2O9D" hidden="1">#REF!</definedName>
    <definedName name="BExAXXZZ541ULE8RQ0MYCPH4XREM" hidden="1">#REF!</definedName>
    <definedName name="BExAXZCEYY16YOEEHZDOZYZ597PY" hidden="1">#REF!</definedName>
    <definedName name="BExAY81H9L7PIMYDRR6PY9DJRM8H" hidden="1">#REF!</definedName>
    <definedName name="BExAY9OR225PIIJF7FCIG99WETD2" hidden="1">#REF!</definedName>
    <definedName name="BExAYKH6DF5FP4IR6Z09J51WSC8S" hidden="1">#REF!</definedName>
    <definedName name="BExAYP4BVSOQDFTSLT6E07EWOJF8" hidden="1">#REF!</definedName>
    <definedName name="BExAYPQ2ZP0T239FFZS7ILDBNSR3" hidden="1">#REF!</definedName>
    <definedName name="BExAYRO5AYD5VD3U8CIQ0QQYIQK3" hidden="1">#REF!</definedName>
    <definedName name="BExAYVEX4HEWPZZZZL4LFVF1QSL1" hidden="1">#REF!</definedName>
    <definedName name="BExAYVF2CI7P14A4L49HB3GFWUAP" hidden="1">#REF!</definedName>
    <definedName name="BExAZ3I8X7G4QFWV1SIA1VNB5UIT" hidden="1">#REF!</definedName>
    <definedName name="BExAZ5LRCK5X0YB42ZZR8TAHJSK2" hidden="1">#REF!</definedName>
    <definedName name="BExAZ7URS2N4T7ZPCVZ97ER8IBUY" hidden="1">#REF!</definedName>
    <definedName name="BExAZ9NHIG8B67DM31FB7OU0HLUY" hidden="1">#REF!</definedName>
    <definedName name="BExAZ9SUPY7J9AY1FK23492VDKLH" hidden="1">#REF!</definedName>
    <definedName name="BExAZAJVVEOVU7PWPC9B6CSWAST0" hidden="1">#REF!</definedName>
    <definedName name="BExAZFNADOK1MBN3DY21DBSI2J9V" hidden="1">#REF!</definedName>
    <definedName name="BExAZKQPY5E0LECJWIZD6FH2BTK1" hidden="1">#REF!</definedName>
    <definedName name="BExB00XDT73EU14XG6BB70ER61JZ" hidden="1">#REF!</definedName>
    <definedName name="BExB060LUN35360RYZNU0MUE6GUM" hidden="1">#REF!</definedName>
    <definedName name="BExB07YTTHZEU01EOW6QWQMUYAQB" hidden="1">#REF!</definedName>
    <definedName name="BExB0AIMKZ0ZNW732956W0N7XIUC" hidden="1">#REF!</definedName>
    <definedName name="BExB0H9CDP8O1I5UC7L5SLLSEXFR" hidden="1">#REF!</definedName>
    <definedName name="BExB0L5MJ4I2Z114FR3VQXBO61GP" hidden="1">#REF!</definedName>
    <definedName name="BExB0QEBSRZG8V3HJNNNNFLWT4M5" hidden="1">#REF!</definedName>
    <definedName name="BExB0U53YOJ2ZXRU0GP7CSD8RXYM" hidden="1">#REF!</definedName>
    <definedName name="BExB0XAIJOMS420Q99O8Q9AG7OMB" hidden="1">#REF!</definedName>
    <definedName name="BExB12JDGPYVT8PWQ71XD2DZD1NS" hidden="1">#REF!</definedName>
    <definedName name="BExB16A5TGBV8VMIZD7J3S7IOUV2" hidden="1">#REF!</definedName>
    <definedName name="BExB17HBAMQH5L06AY9R3YHFM74S" hidden="1">#REF!</definedName>
    <definedName name="BExB188DCISQ7U9YBUMNPUATA5TB" hidden="1">#REF!</definedName>
    <definedName name="BExB1K2JKFXSHKTN5EHZURRY4EL7" hidden="1">#REF!</definedName>
    <definedName name="BExB1MWWMXJ4HY9MFA8IBZDWUCST" hidden="1">#REF!</definedName>
    <definedName name="BExB1NNZU02YC5TUI45VZYBZGYD9" hidden="1">#REF!</definedName>
    <definedName name="BExB1XUU6CGKWJGMN2XZSXJQHFS2" hidden="1">#REF!</definedName>
    <definedName name="BExB245G3ZVEMGCFBJPZBDB9AV3C" hidden="1">#REF!</definedName>
    <definedName name="BExB2C3A48PTWC4ROHTBHJE4IDCT" hidden="1">#REF!</definedName>
    <definedName name="BExB2OTV4B9JOUWEXOTYC5IVKLH7" hidden="1">#REF!</definedName>
    <definedName name="BExB2ZRN5W2CMVAHBAE4YCA7FDBJ" hidden="1">#REF!</definedName>
    <definedName name="BExB3AK1PASRTADO14W0AN2H9YOF" hidden="1">#REF!</definedName>
    <definedName name="BExB3BLR01CTINX7ABBCH0O7FEWH" hidden="1">#REF!</definedName>
    <definedName name="BExB3BWJVUB6PQ8ZCMU3IZIK4I2A" hidden="1">#REF!</definedName>
    <definedName name="BExB3KAO1DMGKTVUKHCKS0HZ1JIF" hidden="1">#REF!</definedName>
    <definedName name="BExB3TL5AFAU74TKUEIQELDEPCZZ" hidden="1">#REF!</definedName>
    <definedName name="BExB3YDQUJQQV9766NH3VMK2M7AD" hidden="1">#REF!</definedName>
    <definedName name="BExB42VLX2H3Q7PPMWC01XE2OJ2D" hidden="1">#REF!</definedName>
    <definedName name="BExB46BL0ZB07WAUKW3HNE0PX828" hidden="1">#REF!</definedName>
    <definedName name="BExB4783IP7ODWD9677R9IR9RMP2" hidden="1">#REF!</definedName>
    <definedName name="BExB484DGV9LZ17R4CTUMH90X961" hidden="1">#REF!</definedName>
    <definedName name="BExB48F4Y3RAU1IGKC93RHYLTS4V" hidden="1">#REF!</definedName>
    <definedName name="BExB4966QTI19VFFC99VA0JDWIUC" hidden="1">#REF!</definedName>
    <definedName name="BExB4CM6WPMC91777EVTB2KPGA88" hidden="1">#REF!</definedName>
    <definedName name="BExB4CROU3HMM5A2WN03KZVY50NL" hidden="1">#REF!</definedName>
    <definedName name="BExB4G2C3SQGZAV2X7F7EZ21WVKL" hidden="1">#REF!</definedName>
    <definedName name="BExB4GTA4ZB6PDZY2VOQFE3V6YRE" hidden="1">#REF!</definedName>
    <definedName name="BExB4I0DMW5PHY2AZQ6L62A70STG" hidden="1">#REF!</definedName>
    <definedName name="BExB4KK65TY9JVCWZ8BVQ2UT43Q0" hidden="1">#REF!</definedName>
    <definedName name="BExB4OR85AJET9TGCL0G6LZXNWCT" hidden="1">#REF!</definedName>
    <definedName name="BExB4YSMX67O7BVONY763R86NEPN" hidden="1">#REF!</definedName>
    <definedName name="BExB50AKRSZLLVDRRBQ30WR56EKA" hidden="1">#REF!</definedName>
    <definedName name="BExB51N7CA72QBULY1R5X9U47NWQ" hidden="1">#REF!</definedName>
    <definedName name="BExB55E177MFQ6NGJ30DW9OUZE49" hidden="1">#REF!</definedName>
    <definedName name="BExB57HIN58SRJ5TC5RH0RDZZ2X2" hidden="1">#REF!</definedName>
    <definedName name="BExB5AXIKI4WFLBZ0WKQDWN4AJB1" hidden="1">#REF!</definedName>
    <definedName name="BExB5DXKN6MGASEQ6LMN2NCTFN60" hidden="1">#REF!</definedName>
    <definedName name="BExB5H83DM3OW53SX4U8C79WDL3F" hidden="1">#REF!</definedName>
    <definedName name="BExB5J0V4R1SEWPAFASE87I6PNCJ" hidden="1">#REF!</definedName>
    <definedName name="BExB5KTQ6CLXIXYGG1PW22ML03W0" hidden="1">#REF!</definedName>
    <definedName name="BExB5MH14FGDUC5R1V59DIB0C1T7" hidden="1">#REF!</definedName>
    <definedName name="BExB5WYNRVO0HTPFB2UPF6CRPKPE" hidden="1">#REF!</definedName>
    <definedName name="BExB63UTDLUX7ENLRPD1SXZQXY3F" hidden="1">#REF!</definedName>
    <definedName name="BExB6404Q3WMGP4UE72PPOHK6PV3" hidden="1">#REF!</definedName>
    <definedName name="BExB64LPHFZ5GAT5Y1BC9OTOSWLV" hidden="1">#REF!</definedName>
    <definedName name="BExB6ECGGMTMYNB35URO6SV7OKDT" hidden="1">#REF!</definedName>
    <definedName name="BExB6G57HYB1JN30BP4CNP4KG7WQ" hidden="1">#REF!</definedName>
    <definedName name="BExB6O8HRU7PZY45UWZVNRW6D1RS" hidden="1">#REF!</definedName>
    <definedName name="BExB6TMP47LK9UKMGBGAH2X6KNX2" hidden="1">#REF!</definedName>
    <definedName name="BExB6Z0WGDAGP8M173YPSZ8RT379" hidden="1">#REF!</definedName>
    <definedName name="BExB6Z0X0N0AVIHSG626MVE75W07" hidden="1">#REF!</definedName>
    <definedName name="BExB78RI56UZNOUUB2NDAJFXXN4V" hidden="1">#REF!</definedName>
    <definedName name="BExB7E5QZBWZCDHNZD0NMA1PRER6" hidden="1">#REF!</definedName>
    <definedName name="BExB7FICWZ82PI0PL6VFO7QZ42FP" hidden="1">#REF!</definedName>
    <definedName name="BExB7NAQ8N9RSR60ACHLWYFD75HS" hidden="1">#REF!</definedName>
    <definedName name="BExB7NLIBN90H2GH1T3JIG9BQFLJ" hidden="1">#REF!</definedName>
    <definedName name="BExB7P3I41RYWAPY563XWB2B05RI" hidden="1">#REF!</definedName>
    <definedName name="BExB7QQV4F95T92M8YMUHQK1C79O" hidden="1">#REF!</definedName>
    <definedName name="BExB7XSDOH4N4J8SHVD37IR344W6" hidden="1">#REF!</definedName>
    <definedName name="BExB81ONEJBNJ8UBUQX45DHHLKKR" hidden="1">#REF!</definedName>
    <definedName name="BExB86XJJQO8GD1AHBDVIANDUUVV" hidden="1">#REF!</definedName>
    <definedName name="BExB88A01GZYWPDB9A83DNX1J115" hidden="1">#REF!</definedName>
    <definedName name="BExB8A2R0FXVPAIU3D3NRPM4ML7L" hidden="1">#REF!</definedName>
    <definedName name="BExB8BVGXV0CLC90LN945NTY0HXU" hidden="1">#REF!</definedName>
    <definedName name="BExB8DZ06VGT77J5IQ1LQ3CSL3HU" hidden="1">#REF!</definedName>
    <definedName name="BExB8H9PAPWMG41M1GAM7AE02BSN" hidden="1">#REF!</definedName>
    <definedName name="BExB8IMBZ1D0D6LAYYAYH2HX8EGI" hidden="1">#REF!</definedName>
    <definedName name="BExB8L5YF0LRHX10BLSTWX51PFM4" hidden="1">#REF!</definedName>
    <definedName name="BExB8QUYR17DORTZG95GO8N647FX" hidden="1">#REF!</definedName>
    <definedName name="BExB8YI08HMNFQ8XYBOFV00MN23Q" hidden="1">#REF!</definedName>
    <definedName name="BExB9B37MXOPUQZI0FC6J7KWXJDC" hidden="1">#REF!</definedName>
    <definedName name="BExB9M6DB7DM575APJH021RLI65K" hidden="1">#REF!</definedName>
    <definedName name="BExB9WIQ5F0BUSQQS2XIPXEB14M7" hidden="1">#REF!</definedName>
    <definedName name="BExBA7WKMFPYHT2YR6HVRUKGN6GJ" hidden="1">#REF!</definedName>
    <definedName name="BExBAAGCRI7W8WRLKV7ET33BNHNE" hidden="1">#REF!</definedName>
    <definedName name="BExBAE1TTVCH91CXJLB9DH0J6NQT" hidden="1">#REF!</definedName>
    <definedName name="BExBARDVO73WDKPP89HZCPCKA2RK" hidden="1">#REF!</definedName>
    <definedName name="BExBB4Q4MLZ3DAU7P1A9WAGA16DH" hidden="1">#REF!</definedName>
    <definedName name="BExBB6DDP9I3Y4IEZZNYGCW06OBP" hidden="1">#REF!</definedName>
    <definedName name="BExBB9YUN5BB2IPCCQG5XFZ81WXI" hidden="1">#REF!</definedName>
    <definedName name="BExBBERHEL187CC18B2IP9T9456S" hidden="1">#REF!</definedName>
    <definedName name="BExBBHWVW69GF57J6ZES03X3ULSM" hidden="1">#REF!</definedName>
    <definedName name="BExBBM3S51SV6XEEQY20Q9X6S4PT" hidden="1">#REF!</definedName>
    <definedName name="BExBBOI293VD3NX4UG7TC19EACO8" hidden="1">#REF!</definedName>
    <definedName name="BExBBX6Z5JGTMGTDQB28MO5SO5B4" hidden="1">#REF!</definedName>
    <definedName name="BExBC06VSAYVPVXKJ3LQZ2MWJJBE" hidden="1">#REF!</definedName>
    <definedName name="BExBC36RMH6ZHTWM6CX9G7NGCBCH" hidden="1">#REF!</definedName>
    <definedName name="BExBC48L5LQF6W4B98TA7EFC0B85" hidden="1">#REF!</definedName>
    <definedName name="BExBC4ZHSUUT9F7CEQT9VUUF6MU8" hidden="1">#REF!</definedName>
    <definedName name="BExBC5VVFZXIM1I0JCUYWZYB05QN" hidden="1">#REF!</definedName>
    <definedName name="BExBC96JUNXZG7X1M1UIF6N570N8" hidden="1">#REF!</definedName>
    <definedName name="BExBCBVNCNVKL4ISFL55J73DGGFQ" hidden="1">#REF!</definedName>
    <definedName name="BExBCCXCPJ84V5IGQZT1GJCVYLKV" hidden="1">#REF!</definedName>
    <definedName name="BExBCDJ1ZXE4HKXQ95D1H86MX42Y" hidden="1">#REF!</definedName>
    <definedName name="BExBCEFBFBHMAT57T07TLM395BTV" hidden="1">#REF!</definedName>
    <definedName name="BExBCFX8V886MDP8RB04EK6W1SVA" hidden="1">#REF!</definedName>
    <definedName name="BExBCI6A63VAV85RKLIYKHCB39Y6" hidden="1">#REF!</definedName>
    <definedName name="BExBCIH0UJCY3DCAM9U4LCFIFJV5" hidden="1">#REF!</definedName>
    <definedName name="BExBCW9DB0GNTJ09Y2P86ENN203T" hidden="1">#REF!</definedName>
    <definedName name="BExBD11ZZ1B0V7878HAK39GRLPNO" hidden="1">#REF!</definedName>
    <definedName name="BExBD1NJFUV7MQVMN8FK14E3AQQB" hidden="1">#REF!</definedName>
    <definedName name="BExBDA1ODRSKEBWC1VQE8KVA3NL2" hidden="1">#REF!</definedName>
    <definedName name="BExBDB8VDS9ZQKYXDI88UTDEKG72" hidden="1">#REF!</definedName>
    <definedName name="BExBDBZQIUEBSJ7YDCIP1MCLPYMT" hidden="1">#REF!</definedName>
    <definedName name="BExBDBZQLTX3OGFYGULQFK5WEZU5" hidden="1">#REF!</definedName>
    <definedName name="BExBDFFV1LTYZVE1UWLJKTOND4UZ" hidden="1">#REF!</definedName>
    <definedName name="BExBDG1HZ8Z6VD6Y3HKPTV6VRCRO" hidden="1">#REF!</definedName>
    <definedName name="BExBDWIWI33VI5CGFX71JJDRJBLN" hidden="1">#REF!</definedName>
    <definedName name="BExBDXKM7BZ3MSNJF71DBPMO7Q6G" hidden="1">#REF!</definedName>
    <definedName name="BExBDZO498S5XDG60RSCCW5VFVIH" hidden="1">#REF!</definedName>
    <definedName name="BExBE69I3X491YT0GGVLZWHTJU41" hidden="1">#REF!</definedName>
    <definedName name="BExBE6KB9JFB0TO8M0MHWVVIGOYC" hidden="1">#REF!</definedName>
    <definedName name="BExBEDR6XAJBOGJXP7CHH6SUDG3R" hidden="1">#REF!</definedName>
    <definedName name="BExBEJG7X7G22WLNGPO96DIJ4I9Z" hidden="1">#REF!</definedName>
    <definedName name="BExBFITDZ2AKHVVEI06ZF6UY8TAZ" hidden="1">#REF!</definedName>
    <definedName name="BExCR8MKBAQU9D9WGYRR4E0MVB99" hidden="1">#REF!</definedName>
    <definedName name="BExCREBKMOAZYZXI0JVGJJZKE4VC" hidden="1">#REF!</definedName>
    <definedName name="BExCRJF0TZ13QRL9RBJ7ASCRCRG4" hidden="1">#REF!</definedName>
    <definedName name="BExCS7E5Y6ZZX0OI016PL02RAIU6" hidden="1">#REF!</definedName>
    <definedName name="BExCSAE2VML282MYYE31YDPXTDTN" hidden="1">#REF!</definedName>
    <definedName name="BExCSIHERJT2PD0MBXGNHMZ8KYMP" hidden="1">#REF!</definedName>
    <definedName name="BExCSJJ24Q7ZVAHVLROPY174RAXK" hidden="1">#REF!</definedName>
    <definedName name="BExCSMDMX2GCH009LOD8BZLH5IAA" hidden="1">#REF!</definedName>
    <definedName name="BExCT6WN7065U9I4DZW9VUHIFOLO" hidden="1">#REF!</definedName>
    <definedName name="BExCT83T0RSNH0KJM118N6L2QX6H" hidden="1">#REF!</definedName>
    <definedName name="BExCTCAVZV5R3NFAUILZ3JEN7WOR" hidden="1">#REF!</definedName>
    <definedName name="BExCTHEAKP7PKXI609KG64JL41D2" hidden="1">#REF!</definedName>
    <definedName name="BExCTKJHZHD3HTU7YV3NIJ98Q0F6" hidden="1">#REF!</definedName>
    <definedName name="BExCTNZOD12GUEVOY5QHG7V4H4FB" hidden="1">#REF!</definedName>
    <definedName name="BExCTP6UB9ZTIT7QVPY9JPV15WDE" hidden="1">#REF!</definedName>
    <definedName name="BExCTQ36IKHF1RM3T93IVEXAW8C5" hidden="1">#REF!</definedName>
    <definedName name="BExCU8O64CLC23G2BW0GTMCSGYTL" hidden="1">#REF!</definedName>
    <definedName name="BExCUD0J15V2ICX4EWAL9BXY3KJ5" hidden="1">#REF!</definedName>
    <definedName name="BExCUT1V1S9Q1IR9UQ8UZ9OQXNRW" hidden="1">#REF!</definedName>
    <definedName name="BExCUT75G5BIVJOTFU5K8LQMMR32" hidden="1">#REF!</definedName>
    <definedName name="BExCUXP0SHDAXS0ADSHY6NOLU6C3" hidden="1">#REF!</definedName>
    <definedName name="BExCV4FQ7CA22U5DEIFTP0512P2S" hidden="1">#REF!</definedName>
    <definedName name="BExCV6ZHYJID2Q3WOC6564H9DMMX" hidden="1">#REF!</definedName>
    <definedName name="BExCVDQBHB6AJZR1DJ2F31VKF3OX" hidden="1">#REF!</definedName>
    <definedName name="BExCVGKRUFJYB15QW53FU7SLDXMO" hidden="1">#REF!</definedName>
    <definedName name="BExCVR2EPCMLV7ESZ00Q7Z4LD22V" hidden="1">#REF!</definedName>
    <definedName name="BExCVYEO18X6JN1KRMUQA93RXRJ8" hidden="1">#REF!</definedName>
    <definedName name="BExCW8WAGSYCUKVHAQJC4U0INLU7" hidden="1">#REF!</definedName>
    <definedName name="BExCWCN4DNHWWFP2J2DI8P7FKEBB" hidden="1">#REF!</definedName>
    <definedName name="BExCWFCCTFIE14FJ5X9BHQD0W0XP" hidden="1">#REF!</definedName>
    <definedName name="BExCWRXI02QQ86B7XMF8LDDQMU9Q" hidden="1">#REF!</definedName>
    <definedName name="BExCWUH4JOK9RVX9E4M46S4DFGZZ" hidden="1">#REF!</definedName>
    <definedName name="BExCWZ4B5YI1W1336KP8JQWHOHOF" hidden="1">#REF!</definedName>
    <definedName name="BExCX1YVK02S3BWITLFGXZ0OSR8B" hidden="1">#REF!</definedName>
    <definedName name="BExCX5V5WOH0NZ5AG0ZV4892U62H" hidden="1">#REF!</definedName>
    <definedName name="BExCXRLBV9HFBYKEPJO6I9B64DQA" hidden="1">#REF!</definedName>
    <definedName name="BExCY28G7KC4FLEZL8G0H8PNKQZA" hidden="1">#REF!</definedName>
    <definedName name="BExCY6KT4SZT5U6RZY835ZFRW9PD" hidden="1">#REF!</definedName>
    <definedName name="BExCYE2KAGJMOA0L39SBFTAF3NDH" hidden="1">#REF!</definedName>
    <definedName name="BExCYFF0V6DUJ85HW2IEJNUB9DMW" hidden="1">#REF!</definedName>
    <definedName name="BExCYH7XKB12J0UL5VGM95YAEKDR" hidden="1">#REF!</definedName>
    <definedName name="BExCYHO0GE3H4BWBY0OMGUEBZG8W" hidden="1">#REF!</definedName>
    <definedName name="BExCYI9KNVUISLZFUMGFE81ELUKO" hidden="1">#REF!</definedName>
    <definedName name="BExCYMRFXNPWQN2VQYJ0HHSO6JHP" hidden="1">#REF!</definedName>
    <definedName name="BExCYO3XMX0LYLEFXV1GSG895X7G" hidden="1">#REF!</definedName>
    <definedName name="BExCYYLK7LEWHXQPW52CRMIFP5PI" hidden="1">#REF!</definedName>
    <definedName name="BExCZ1ANX9UHGA9IKI1PS65URH15" hidden="1">#REF!</definedName>
    <definedName name="BExCZ4QOQ7JWFUZQY960V125VZ4K" hidden="1">#REF!</definedName>
    <definedName name="BExCZ7L97O0S5D6ZAPN84PUKJ5T8" hidden="1">#REF!</definedName>
    <definedName name="BExCZ9U976DEYHOOKVMS6JYHYW57" hidden="1">#REF!</definedName>
    <definedName name="BExCZB1F0QALZDSU9H0I6XKMHYQY" hidden="1">#REF!</definedName>
    <definedName name="BExCZH6ITQQN8ODX8WI6XRAG6GFK" hidden="1">#REF!</definedName>
    <definedName name="BExCZPVFJCJBW2VYQNVHUPC87C2Z" hidden="1">#REF!</definedName>
    <definedName name="BExCZUIK82DIGCGL0RA0CQEB949L" hidden="1">#REF!</definedName>
    <definedName name="BExD01PI1HIZ9J7YPUOKRRKG0YVX" hidden="1">#REF!</definedName>
    <definedName name="BExD06CV2O5YHE8STWIJ2HPJ7OUP" hidden="1">#REF!</definedName>
    <definedName name="BExD085KGVXNSWHU06XSKXMAX394" hidden="1">#REF!</definedName>
    <definedName name="BExD08R5FH6PNEHS4E6P6GV3OXXM" hidden="1">#REF!</definedName>
    <definedName name="BExD09NJHJWXOC66FZ7DN5X0JDSV" hidden="1">#REF!</definedName>
    <definedName name="BExD0D3IIOW6I9E9K4EU58RYX42S" hidden="1">#REF!</definedName>
    <definedName name="BExD0I1ODC22NJ2TOGO9U5DPFN8M" hidden="1">#REF!</definedName>
    <definedName name="BExD0J3BGP45VQJDD8684KX9UU1Z" hidden="1">#REF!</definedName>
    <definedName name="BExD0L6V1G1WFYWDXIEIEHTG85BB" hidden="1">#REF!</definedName>
    <definedName name="BExD0WA3JHQW7M3XGTTGT2CRDZMH" hidden="1">#REF!</definedName>
    <definedName name="BExD10H5AUGD3KOUJ9EZMD6CH9ZF" hidden="1">#REF!</definedName>
    <definedName name="BExD13XBBDK8G4WL6PNIJUPF4446" hidden="1">#REF!</definedName>
    <definedName name="BExD18V862XNMHK2S1MIQNOG7WJK" hidden="1">#REF!</definedName>
    <definedName name="BExD19GU43A8Z9GVQDYBM2MJ7HTN" hidden="1">#REF!</definedName>
    <definedName name="BExD1EK8D6V15F0NMF91JY3QUP0J" hidden="1">#REF!</definedName>
    <definedName name="BExD1GIB5IQCS7QDVB40LEVH0GJO" hidden="1">#REF!</definedName>
    <definedName name="BExD1GNQV3S80JTDUFSL1Z2JAAUU" hidden="1">#REF!</definedName>
    <definedName name="BExD1HEOJHGTORWMV1QYNZ07Q7RO" hidden="1">#REF!</definedName>
    <definedName name="BExD1NEFUTC8WT22G0OI6UXCW803" hidden="1">#REF!</definedName>
    <definedName name="BExD1TP27M5RIC4CWDN8OSV6YKWO" hidden="1">#REF!</definedName>
    <definedName name="BExD1VXVXZ6UT90D88FVR40R8GHQ" hidden="1">#REF!</definedName>
    <definedName name="BExD1Y1KUDGZ40YG72TOUG3XW27H" hidden="1">#REF!</definedName>
    <definedName name="BExD241DBY85NWD8AC1MCY1VF349" hidden="1">#REF!</definedName>
    <definedName name="BExD253321SZPONJ0U8Y6PGZ2CVQ" hidden="1">#REF!</definedName>
    <definedName name="BExD28ZAUC7A6V9OWEEKVKWPF51C" hidden="1">#REF!</definedName>
    <definedName name="BExD2H7X6YYXLI7HCXDBX2CJ70BU" hidden="1">#REF!</definedName>
    <definedName name="BExD2KTF12NW293YFIQZJMYSLR2M" hidden="1">#REF!</definedName>
    <definedName name="BExD2OPPT44I8WKBXDA4XG2V5KZR" hidden="1">#REF!</definedName>
    <definedName name="BExD2T27BBYRML6ZTRZODAX3JT27" hidden="1">#REF!</definedName>
    <definedName name="BExD2U9DQNE2IM2ODYW9AC7VUKYN" hidden="1">#REF!</definedName>
    <definedName name="BExD31R4VNW9XI6W0JPWUHJYFAGU" hidden="1">#REF!</definedName>
    <definedName name="BExD381PDOG66I5BMHHRM5VWEBYJ" hidden="1">#REF!</definedName>
    <definedName name="BExD3AAJ5QYBPE5Z3BYNHC7XQCU3" hidden="1">#REF!</definedName>
    <definedName name="BExD3DL8RQAMMMSXK0OORGKVGRYF" hidden="1">#REF!</definedName>
    <definedName name="BExD3F368X5S25MWSUNIV57RDB57" hidden="1">#REF!</definedName>
    <definedName name="BExD3O2WJ2YHLVIY1QZ56GOGBBT6" hidden="1">#REF!</definedName>
    <definedName name="BExD3QRYYVXGJD9YEJQZSUD1BH3A" hidden="1">#REF!</definedName>
    <definedName name="BExD3RDKP7QSYKY9AUW5TWVIKGVA" hidden="1">#REF!</definedName>
    <definedName name="BExD3W0VNPYW5ZUXLEHE4Y9IDR5A" hidden="1">#REF!</definedName>
    <definedName name="BExD40TCT9MRG8I9UVC3O8ENWEKL" hidden="1">#REF!</definedName>
    <definedName name="BExD44KBDV8LMXOF0D5LE21W52MX" hidden="1">#REF!</definedName>
    <definedName name="BExD48RDTYZH41ETT85S656IQQ2B" hidden="1">#REF!</definedName>
    <definedName name="BExD4ER4X6Z650BM0HTR8IWL8NZ6" hidden="1">#REF!</definedName>
    <definedName name="BExD4EWG7RW51T1ZU2Q74MMQ32E6" hidden="1">#REF!</definedName>
    <definedName name="BExD4INF8DL2FTQ143VCHXJLK3ML" hidden="1">#REF!</definedName>
    <definedName name="BExD4JJSS3QDBLABCJCHD45SRNPI" hidden="1">#REF!</definedName>
    <definedName name="BExD4RHN30MLZ0BN2EV5DJU6NA0C" hidden="1">#REF!</definedName>
    <definedName name="BExD57DHB5SSRL5SWT0CFOVWJC7D" hidden="1">#REF!</definedName>
    <definedName name="BExD58KMLXRGTQRF3KEZ5B75WWZP" hidden="1">#REF!</definedName>
    <definedName name="BExD5B9PHYJHEY6EPHMXZ9YJJLT3" hidden="1">#REF!</definedName>
    <definedName name="BExD5K3YBDLN46NS3SPOH1P3XERP" hidden="1">#REF!</definedName>
    <definedName name="BExD5O5PFU1VCT4Q2PHRKAR97M1C" hidden="1">#REF!</definedName>
    <definedName name="BExD5RR57ON44UXCLE10MI0Z3BJZ" hidden="1">#REF!</definedName>
    <definedName name="BExD5T3O497XBAETY51USY8Q3DGG" hidden="1">#REF!</definedName>
    <definedName name="BExD6AHGO3Q6V3AMHGUNWPQEE0I5" hidden="1">#REF!</definedName>
    <definedName name="BExD6GS0SW182R21UNMOPPPSC0ZZ" hidden="1">#REF!</definedName>
    <definedName name="BExD6K2PZ2ZMGCE112BBT73AFLFV" hidden="1">#REF!</definedName>
    <definedName name="BExD6MBPM7TQQ8UTQ2T6WSKLMSUC" hidden="1">#REF!</definedName>
    <definedName name="BExD6OF8WQ0RCSUNRTP7XQJNKCPT" hidden="1">#REF!</definedName>
    <definedName name="BExD6W2BR1GK6HBO7ZS08Q8LFIF5" hidden="1">#REF!</definedName>
    <definedName name="BExD79P5LT0XNU8ZJ998OUIXDTQL" hidden="1">#REF!</definedName>
    <definedName name="BExD7RTZSTJEA456X8NBDKSAVAHZ" hidden="1">#REF!</definedName>
    <definedName name="BExD7VQ8Q2RLEQHYV7GEDBU9MQHO" hidden="1">#REF!</definedName>
    <definedName name="BExD7W0W2JT4HQ5DURNXDTSG8CB0" hidden="1">#REF!</definedName>
    <definedName name="BExD82GYHIV5UBRZ1CQTV21XQB93" hidden="1">#REF!</definedName>
    <definedName name="BExD850R7XHULMTALEJRSD5OP4PM" hidden="1">#REF!</definedName>
    <definedName name="BExD86O0SAL876CGZ3YQMSWYJHFG" hidden="1">#REF!</definedName>
    <definedName name="BExD8AV2LZSHNROS7X512TCF3LX5" hidden="1">#REF!</definedName>
    <definedName name="BExD8FCWRNLSBHJBRNDNG6HFBNU7" hidden="1">#REF!</definedName>
    <definedName name="BExD8UN6ZK89B53B17E2MYBZSJJV" hidden="1">#REF!</definedName>
    <definedName name="BExD8XN3FPMYJLV1YV957GZIQ01X" hidden="1">#REF!</definedName>
    <definedName name="BExD8Y35LC5KBRTEED10V23JH7R0" hidden="1">#REF!</definedName>
    <definedName name="BExD936KFK7TT4EC03CMW4DVFCOO" hidden="1">#REF!</definedName>
    <definedName name="BExD96S2MGRW0RYGFGZ6GG09R60U" hidden="1">#REF!</definedName>
    <definedName name="BExD97OH1RR55SBYNHQXY83L88WU" hidden="1">#REF!</definedName>
    <definedName name="BExD9VCTIQ0TBJ106ZHHB6P0GNRS" hidden="1">#REF!</definedName>
    <definedName name="BExD9WEIFDL03B8APRQ8HF00I00H" hidden="1">#REF!</definedName>
    <definedName name="BExD9Y1YAT3OGCKIB6Q23IWBOVJP" hidden="1">#REF!</definedName>
    <definedName name="BExDA0AY5U66HV4NUW358G5Z9J7G" hidden="1">#REF!</definedName>
    <definedName name="BExDA7HQYHO63WZAJC2BCXVEY3JE" hidden="1">#REF!</definedName>
    <definedName name="BExDA8ZOXE1WGHEGGIRTJRY53PFN" hidden="1">#REF!</definedName>
    <definedName name="BExDAGC3HQHHFYPFRTDZCGLXGKD8" hidden="1">#REF!</definedName>
    <definedName name="BExDAHJ9BAEQAH2UANBYRT2M39GM" hidden="1">#REF!</definedName>
    <definedName name="BExDAJ17UO8P2FFQISNDNOXBRNRR" hidden="1">#REF!</definedName>
    <definedName name="BExDAP6C5TJCPJS7N6T1BS0YV2IL" hidden="1">#REF!</definedName>
    <definedName name="BExDAW2H973LUFWE0V14DKRNVXZN" hidden="1">#REF!</definedName>
    <definedName name="BExDAZNZJXYA7YD8C46SY436N98S" hidden="1">#REF!</definedName>
    <definedName name="BExDB09JQD9H6UH1WQ6RWFZA4PM6" hidden="1">#REF!</definedName>
    <definedName name="BExDB1RH039XK7XYUDTKJLW84SDY" hidden="1">#REF!</definedName>
    <definedName name="BExDB8CV7KHKJDCLWLNV8PU0O6PY" hidden="1">#REF!</definedName>
    <definedName name="BExDBDR1XR0FV0CYUCB2OJ7CJCZU" hidden="1">#REF!</definedName>
    <definedName name="BExDBF919XSH6LXMVP6E6BVQ2952" hidden="1">#REF!</definedName>
    <definedName name="BExDBLJLEAQYUQMNH3BY2LKQ2UFE" hidden="1">#REF!</definedName>
    <definedName name="BExDBR8KB3UXP6OBDJBWPIABK3BG" hidden="1">#REF!</definedName>
    <definedName name="BExDBR8LQYEG3SG9XVTQY251N8MX" hidden="1">#REF!</definedName>
    <definedName name="BExDCHWW2767952UTA42XTKR4F3S" hidden="1">#REF!</definedName>
    <definedName name="BExEN8234EA6IKISA80QV55PPAY0" hidden="1">#REF!</definedName>
    <definedName name="BExENW18RLVUAB5XE97GFR3GJ2R8" hidden="1">#REF!</definedName>
    <definedName name="BExEO2MLSU8B771JS4SQIBYBZA3R" hidden="1">#REF!</definedName>
    <definedName name="BExEOA4CLH7HP6G4BE7IBIQBRGU5" hidden="1">#REF!</definedName>
    <definedName name="BExEOOI9JOQHVBSV4QJS1AZH2TUC" hidden="1">#REF!</definedName>
    <definedName name="BExEOPUPN4D9MAU107EGYRW2L5G8" hidden="1">#REF!</definedName>
    <definedName name="BExEOWWCTFJD90EV21DCCO3YJXVP" hidden="1">#REF!</definedName>
    <definedName name="BExEOXHY1U4EI2Y9D0TPFRAQW17W" hidden="1">#REF!</definedName>
    <definedName name="BExEP0N5JTIBGTLOVUU0427A761N" hidden="1">#REF!</definedName>
    <definedName name="BExEP5W2Y9A73HUHJW1QOUEI5E5T" hidden="1">#REF!</definedName>
    <definedName name="BExEPNF5OKMJK8VUUTBHP69PCHJI" hidden="1">#REF!</definedName>
    <definedName name="BExEQ47DZNA3LEON2QD5RA27DYUE" hidden="1">#REF!</definedName>
    <definedName name="BExEQ5K0SG1BSSCYJP0TMEIOFGEY" hidden="1">#REF!</definedName>
    <definedName name="BExEQ9AUHTRE8GSDZXFTV9MRQ5EG" hidden="1">#REF!</definedName>
    <definedName name="BExEQFLE0F8JZNJDIB2DQ3VU0TSD" hidden="1">#REF!</definedName>
    <definedName name="BExEQG6YMMXPMQUZB3SPMYHGAFH8" hidden="1">#REF!</definedName>
    <definedName name="BExEQM1GB4N439R5LM0966ZMDUZ1" hidden="1">#REF!</definedName>
    <definedName name="BExEQPBYRQTEY81WCRRUZCGD2X31" hidden="1">#REF!</definedName>
    <definedName name="BExEQW8B7J2OCN439UL3W0T0BU2N" hidden="1">#REF!</definedName>
    <definedName name="BExEQXF9ZRQDCH94LJU3L18QV78S" hidden="1">#REF!</definedName>
    <definedName name="BExEQXKR8EK7R8D78MP680T7WC47" hidden="1">#REF!</definedName>
    <definedName name="BExEQZ81HY0M2EB1QEPHL9D18R80" hidden="1">#REF!</definedName>
    <definedName name="BExER0PZTFN41DMFBCHMODAJ1677" hidden="1">#REF!</definedName>
    <definedName name="BExER8D8A2HRD9S6RR3WBYB1ZR2G" hidden="1">#REF!</definedName>
    <definedName name="BExERE2833GQTMGOIIAFRD3RBZRX" hidden="1">#REF!</definedName>
    <definedName name="BExERKCSCSGCUOFUA2DCLOTBOXT8" hidden="1">#REF!</definedName>
    <definedName name="BExERLEGTNLEQ1J83BI11M82B85G" hidden="1">#REF!</definedName>
    <definedName name="BExERM5J8ZKY502TFYXYRHKLJWM8" hidden="1">#REF!</definedName>
    <definedName name="BExERPQYXF9W8XFB13Q9O7VD25C7" hidden="1">#REF!</definedName>
    <definedName name="BExERQ74N2LAUK8VG34VGW256FHU" hidden="1">#REF!</definedName>
    <definedName name="BExERR3GDALI28VN4TFD5D4XUDCK" hidden="1">#REF!</definedName>
    <definedName name="BExERRZV7QY0QJW7D1E2KK82Y8DW" hidden="1">#REF!</definedName>
    <definedName name="BExESFO7CR2415L43CE0RS8HQ8UO" hidden="1">#REF!</definedName>
    <definedName name="BExESIO3QJYFFERGQEBG5YQUJT7S" hidden="1">#REF!</definedName>
    <definedName name="BExESNRL3O7Q2OMUJBTMW7RRY44J" hidden="1">#REF!</definedName>
    <definedName name="BExESOYQG5MOEMKWRGSEOR3UOM57" hidden="1">#REF!</definedName>
    <definedName name="BExESQ5UYJYWNHC4K62CCIWTQVRO" hidden="1">#REF!</definedName>
    <definedName name="BExET1UNXHCZOENFIKJXFDBCQH30" hidden="1">#REF!</definedName>
    <definedName name="BExET4UIY7KLN7NBI4SUHE1V6NNL" hidden="1">#REF!</definedName>
    <definedName name="BExET8LDOPT2O3KRQNHSF2CY02VC" hidden="1">#REF!</definedName>
    <definedName name="BExETBW0F02BPUQ9QPWYNR2YQJQO" hidden="1">#REF!</definedName>
    <definedName name="BExETFS9RENIIBG9LCJPG0RLDC9G" hidden="1">#REF!</definedName>
    <definedName name="BExETJ2ZWLC0ND4RZ0N9IJWUTF8H" hidden="1">#REF!</definedName>
    <definedName name="BExETJZDIVMRRVC4YRF3SIDN4BVB" hidden="1">#REF!</definedName>
    <definedName name="BExETL11IOAAXDOV5BRQE39RAMMX" hidden="1">#REF!</definedName>
    <definedName name="BExETR6C3TNYTYH9DQZBIMVEBW09" hidden="1">#REF!</definedName>
    <definedName name="BExETVTHBJ51UPDNQLKVG6AAW7LW" hidden="1">#REF!</definedName>
    <definedName name="BExEU4NUAKDVRBZRNIYI29XIU645" hidden="1">#REF!</definedName>
    <definedName name="BExEU5K8394G6C41L5ADI47FFX32" hidden="1">#REF!</definedName>
    <definedName name="BExEUA22X0W8UAVG0L79H678F98C" hidden="1">#REF!</definedName>
    <definedName name="BExEUCAVCG1ICPB996R9KTWNY0ZU" hidden="1">#REF!</definedName>
    <definedName name="BExEUCLPC5FPG0ZK8XGCOUV8WMXQ" hidden="1">#REF!</definedName>
    <definedName name="BExEUCWHNON09I6LE886SG0OP5O0" hidden="1">#REF!</definedName>
    <definedName name="BExEUI5DNZCEHT2PBIH8KO0Z4WL0" hidden="1">#REF!</definedName>
    <definedName name="BExEUJCJJVRFRHG7HXNKVBLJFOHX" hidden="1">#REF!</definedName>
    <definedName name="BExEUM1MLVL8BUFMOCPH2SVHWL67" hidden="1">#REF!</definedName>
    <definedName name="BExEUNUCSON0IVQZ57AM5SONZCB4" hidden="1">#REF!</definedName>
    <definedName name="BExEUNZO0A1BHXQBV4FP7DO4U9N8" hidden="1">#REF!</definedName>
    <definedName name="BExEUOFYDW36L4USWE4UDK9ROXSY" hidden="1">#REF!</definedName>
    <definedName name="BExEUTOO6BK1B1KR3LDFQFK6FF4H" hidden="1">#REF!</definedName>
    <definedName name="BExEV22SEF1QI381OYAO7KTCP40S" hidden="1">#REF!</definedName>
    <definedName name="BExEV40U7BTZHLP1LYJE070EQCLL" hidden="1">#REF!</definedName>
    <definedName name="BExEV5Z2Q12EJRK9W72S93DC6L84" hidden="1">#REF!</definedName>
    <definedName name="BExEVBD98BDKV521QTVWSPP95AA5" hidden="1">#REF!</definedName>
    <definedName name="BExEVE7PZ3E59T2Q7XUMMN8Q0TR7" hidden="1">#REF!</definedName>
    <definedName name="BExEVGRHUK8ZY5WIOKKMAASK4PWF" hidden="1">#REF!</definedName>
    <definedName name="BExEVHNUGD2GNQSXF09ENUJ28CQB" hidden="1">#REF!</definedName>
    <definedName name="BExEVN7EI3J3GYH5APQRPEML6FGM" hidden="1">#REF!</definedName>
    <definedName name="BExEVPLPRRFLG2692IHWY4DIDHLV" hidden="1">#REF!</definedName>
    <definedName name="BExEVRJXU8VX0WAZEIYAIQKR2XDJ" hidden="1">#REF!</definedName>
    <definedName name="BExEVV5EGE8EUMXP9965TAJP5XXE" hidden="1">#REF!</definedName>
    <definedName name="BExEVZ1NB3A09MYFYIC5EL34VYKL" hidden="1">#REF!</definedName>
    <definedName name="BExEW338WUUZKXNKHD7XTLTJ43BU" hidden="1">#REF!</definedName>
    <definedName name="BExEW635P620328V85S8JJPPEI98" hidden="1">#REF!</definedName>
    <definedName name="BExEW86OJO64CDKU44RN4GLGVL25" hidden="1">#REF!</definedName>
    <definedName name="BExEWGA0VT7FG0V4Z5W77PH0P00A" hidden="1">#REF!</definedName>
    <definedName name="BExEWIZ464KFSTDBX9AG39UNPAIH" hidden="1">#REF!</definedName>
    <definedName name="BExEWLO8746C4NH8AOPROUZJOXSU" hidden="1">#REF!</definedName>
    <definedName name="BExEWP9NRHXA4L4XRICTEGJYTF7N" hidden="1">#REF!</definedName>
    <definedName name="BExEWPVA5Q0HY7KSIODBLTH9ZNV9" hidden="1">#REF!</definedName>
    <definedName name="BExEWX284OW213R0EALY82WKXFDK" hidden="1">#REF!</definedName>
    <definedName name="BExEX6Y987R91NTJV65NRD2KX4BT" hidden="1">#REF!</definedName>
    <definedName name="BExEX9NDOZQHPUAZO13YIUQTUIX3" hidden="1">#REF!</definedName>
    <definedName name="BExEXPTU18AWMNL14KMOKZSPTPP1" hidden="1">#REF!</definedName>
    <definedName name="BExEXSTWLTZL4UG57SHDE07R8HAV" hidden="1">#REF!</definedName>
    <definedName name="BExEXUH6CT7T7OZUAISZ7RM7PDQ6" hidden="1">#REF!</definedName>
    <definedName name="BExEXURYF65E4AQYXOLR00M7DCSC" hidden="1">#REF!</definedName>
    <definedName name="BExEXUXFOG08WMM9WPDTT5FOVXRH" hidden="1">#REF!</definedName>
    <definedName name="BExEXW9WD7SPZNXJRH9P56LMQTBX" hidden="1">#REF!</definedName>
    <definedName name="BExEXY2N385S4X8XTKFS1BGJXISA" hidden="1">#REF!</definedName>
    <definedName name="BExEXYIW88V7FAXE6QJN512NDYTA" hidden="1">#REF!</definedName>
    <definedName name="BExEXZF3TX2RIMHQ2IU7G8OW005K" hidden="1">#REF!</definedName>
    <definedName name="BExEY1YWY70MMKYINC1UBK5NY6LC" hidden="1">#REF!</definedName>
    <definedName name="BExEY5V5P1SS3Y5SW8HJE7EBJWVV" hidden="1">#REF!</definedName>
    <definedName name="BExEY9GNBON36P23145PDITSWX9O" hidden="1">#REF!</definedName>
    <definedName name="BExEYE3TJG9HW0O0KID0246TJWKI" hidden="1">#REF!</definedName>
    <definedName name="BExEYH3PSCH987S6F9NG9IYNY8UD" hidden="1">#REF!</definedName>
    <definedName name="BExEYI03WCCD7Z215CISE8F0BSB0" hidden="1">#REF!</definedName>
    <definedName name="BExEYWZJFKWBQYZY6A6UXP5GRZKB" hidden="1">#REF!</definedName>
    <definedName name="BExEZ6QBF99B9OIH8LFAWDZCWM8W" hidden="1">#REF!</definedName>
    <definedName name="BExEZKIGXTZU3BD8Z8DES0T24G4H" hidden="1">#REF!</definedName>
    <definedName name="BExEZM0FSY90E3MBV0U93EL1MVZB" hidden="1">#REF!</definedName>
    <definedName name="BExEZPB5A0WQ1JELCRTN93UBSP21" hidden="1">#REF!</definedName>
    <definedName name="BExEZQT2EEWD56KCPU5HUYXYB17R" hidden="1">#REF!</definedName>
    <definedName name="BExF04QULYSZAAM4H42YRI5RQLXV" hidden="1">#REF!</definedName>
    <definedName name="BExF0IOGLNGRA7Z40HFR4C1MF4VM" hidden="1">#REF!</definedName>
    <definedName name="BExF0PPZUO17TDY05IIIOPX4GJVR" hidden="1">#REF!</definedName>
    <definedName name="BExF0S9QRKJMZD47Y8CGRR7E6068" hidden="1">#REF!</definedName>
    <definedName name="BExF0UYVMN5OW0FYN7E5O5XV2VSA" hidden="1">#REF!</definedName>
    <definedName name="BExF0VPRRC1RV8X76Q31519LJ9K4" hidden="1">#REF!</definedName>
    <definedName name="BExF0ZGOZAB7NSGHYAPBNYQEOTB6" hidden="1">#REF!</definedName>
    <definedName name="BExF17PCNI0XACPWBMMK289UEKDM" hidden="1">#REF!</definedName>
    <definedName name="BExF1C1VGNR05M2POYI7XRTYV1MX" hidden="1">#REF!</definedName>
    <definedName name="BExF1RXPVMRE5WXBWVXV4DEK9BY6" hidden="1">#REF!</definedName>
    <definedName name="BExF1TKZNW2AJINBKDDJJSZ8JQEG" hidden="1">#REF!</definedName>
    <definedName name="BExF26RQLAHPUCAGWN4H0SLXGX1R" hidden="1">#REF!</definedName>
    <definedName name="BExF28PSG4CC9HM4UCR6Y1XZA8KB" hidden="1">#REF!</definedName>
    <definedName name="BExF2AO13XY80GXJZ98TNQUMUAX0" hidden="1">#REF!</definedName>
    <definedName name="BExF2AYS7B66H0VO59ZMXTTZPRUF" hidden="1">#REF!</definedName>
    <definedName name="BExF2DYO1WQ7GMXSTAQRDBW1NSFG" hidden="1">#REF!</definedName>
    <definedName name="BExF2F0C2K3Z0M186Q4J1F7S10II" hidden="1">#REF!</definedName>
    <definedName name="BExF2R5FHVEHR4E4ZRDXTJ9JJGF5" hidden="1">#REF!</definedName>
    <definedName name="BExF2TEAVZ7U52QKFZMSNSSIO82O" hidden="1">#REF!</definedName>
    <definedName name="BExF2ZE39I0E93R2VV5R790RROPT" hidden="1">#REF!</definedName>
    <definedName name="BExF35320C1NPCN2X21JA51OVJF1" hidden="1">#REF!</definedName>
    <definedName name="BExF3B8C17OU6ZLI0PDBXE0TQ6LC" hidden="1">#REF!</definedName>
    <definedName name="BExF3D6FEVPLW9T7UGHDO9UQTBC1" hidden="1">#REF!</definedName>
    <definedName name="BExF3G0T3K57HOP331ZUAQZ3YIEO" hidden="1">#REF!</definedName>
    <definedName name="BExF3I4I238RH86POKJKXSAT0I3I" hidden="1">#REF!</definedName>
    <definedName name="BExF3KTFG9UJHQHLCDFLC8R01OWE" hidden="1">#REF!</definedName>
    <definedName name="BExF3L4DT9XCXQMX5MD7HGN2HXB9" hidden="1">#REF!</definedName>
    <definedName name="BExF498VVLVJV6GGBWQ0O6EMXGPS" hidden="1">#REF!</definedName>
    <definedName name="BExF4AAKQJZSINAMYG2VA5NR93BJ" hidden="1">#REF!</definedName>
    <definedName name="BExF4BSJLGM775XGZC36Q3VT0B0A" hidden="1">#REF!</definedName>
    <definedName name="BExF4HHIEN454DLJMI50ROOLJWK5" hidden="1">#REF!</definedName>
    <definedName name="BExF4JQIQYCJIYA2M2CBU0QMQP77" hidden="1">#REF!</definedName>
    <definedName name="BExF4LZCURADFOF5DU65ACR49QZK" hidden="1">#REF!</definedName>
    <definedName name="BExF4OOGJL0MHSQ8F1C2V994K8JO" hidden="1">#REF!</definedName>
    <definedName name="BExF4UDH91KHIOV9AW0VX3C0NPCQ" hidden="1">#REF!</definedName>
    <definedName name="BExF4VF5SGVCP2QJKKIIA7N5V5XW" hidden="1">#REF!</definedName>
    <definedName name="BExF50YUH3OJ0GY0HY9ZUXJICKJ0" hidden="1">#REF!</definedName>
    <definedName name="BExF532DH5I2E0HBUQC296H87NUO" hidden="1">#REF!</definedName>
    <definedName name="BExF54KBNY47KH4EZE2BR3B3E8BX" hidden="1">#REF!</definedName>
    <definedName name="BExF54PN8K26RQ1NDBCKGAVYIG7P" hidden="1">#REF!</definedName>
    <definedName name="BExF5SOSJE5NURXLZHW83FPXSUVT" hidden="1">#REF!</definedName>
    <definedName name="BExF64DKZR95GIET1538E1LDM7KL" hidden="1">#REF!</definedName>
    <definedName name="BExF6JIDT20A8NKRBWCL07CNLNE3" hidden="1">#REF!</definedName>
    <definedName name="BExF6MD0BP56UQ8JNBHYRL6B327O" hidden="1">#REF!</definedName>
    <definedName name="BExF74CCWF81KKC7N3EFW9Q4R2EA" hidden="1">#REF!</definedName>
    <definedName name="BExF7652OAL0B0HI9VZIJH30H8DN" hidden="1">#REF!</definedName>
    <definedName name="BExF7CKYWGSJDQ2VQEUHERN9HG53" hidden="1">#REF!</definedName>
    <definedName name="BExF7HOE7JNTZJ7ZS11MG3DY2YDB" hidden="1">#REF!</definedName>
    <definedName name="BExF7HZ7IHZD2NCZDBRH8FDOQ6OA" hidden="1">#REF!</definedName>
    <definedName name="BExF7L9WATN7VUSF73RXE2UDWA6R" hidden="1">#REF!</definedName>
    <definedName name="BExF7NZ00PSXO9NXS4SNCGC21HCQ" hidden="1">#REF!</definedName>
    <definedName name="BExF7NZ0P950W7U1YZAH9C3FRLI0" hidden="1">#REF!</definedName>
    <definedName name="BExF7UKCDU4ZGRSS4CZBFWRWJF9Y" hidden="1">#REF!</definedName>
    <definedName name="BExF7VGQA5GOWMUNZNB463RMO4X6" hidden="1">#REF!</definedName>
    <definedName name="BExF7XK92QFX1NPVXP8QSW44GR0Q" hidden="1">#REF!</definedName>
    <definedName name="BExF82NP005ULQ9FOJ1HX2CL6NEC" hidden="1">#REF!</definedName>
    <definedName name="BExF875JR7RV0Y34AJFMACQOJO16" hidden="1">#REF!</definedName>
    <definedName name="BExF8H1L327U6Q3GOHMKFQSJC9XW" hidden="1">#REF!</definedName>
    <definedName name="BExF8P4XKYLP8MFSYKVPH8ZGT68E" hidden="1">#REF!</definedName>
    <definedName name="BExF8T1661ZARP6I6LWFL0KMPFJ5" hidden="1">#REF!</definedName>
    <definedName name="BExF96IONGR3NKK8VYQ6LQU31FNA" hidden="1">#REF!</definedName>
    <definedName name="BExF9LI8A53V1VOR0JNHK8ZPZMC9" hidden="1">#REF!</definedName>
    <definedName name="BExGKOJC4WYRGDN3NF2RRCWJTKJA" hidden="1">#REF!</definedName>
    <definedName name="BExGKSFL7PUVH06QAD2T08V3DPAV" hidden="1">#REF!</definedName>
    <definedName name="BExGKZML3LS1XXO20BG9U8KZLBI0" hidden="1">#REF!</definedName>
    <definedName name="BExGLCII84OOCQ6RA7CUZIMK4URV" hidden="1">#REF!</definedName>
    <definedName name="BExGLPEH6L28RDBDR7EBZWSXDFIV" hidden="1">#REF!</definedName>
    <definedName name="BExGLX700IKQVMLA2IC07WSA2UBL" hidden="1">#REF!</definedName>
    <definedName name="BExGLZAJ5WFFIWNOQQHZKS8M1TDJ" hidden="1">#REF!</definedName>
    <definedName name="BExGLZLARTVJ5HQMN4A8O7QP32HB" hidden="1">#REF!</definedName>
    <definedName name="BExGM0HP0B2I6X346R7DM270RXVZ" hidden="1">#REF!</definedName>
    <definedName name="BExGM3HKY3VBYCK4V150PCQNJI05" hidden="1">#REF!</definedName>
    <definedName name="BExGM5AAGSWSIS0RNYR4YDKF7NAT" hidden="1">#REF!</definedName>
    <definedName name="BExGM66P0L7K3KSZK0VNZ8W5PFKD" hidden="1">#REF!</definedName>
    <definedName name="BExGMADREZI7QE02OJM72Y03OKEO" hidden="1">#REF!</definedName>
    <definedName name="BExGMCBT7W9H6A7SAL798VG40F5C" hidden="1">#REF!</definedName>
    <definedName name="BExGMEQ40X27KHWCQDC94DY75MLB" hidden="1">#REF!</definedName>
    <definedName name="BExGMF6F3A5WW38YUT9RIGVT7LA3" hidden="1">#REF!</definedName>
    <definedName name="BExGMFBPKF1U3E2QY9LFS1H26Q8O" hidden="1">#REF!</definedName>
    <definedName name="BExGMIMDMXAF07U0P3SDZGQAHA96" hidden="1">#REF!</definedName>
    <definedName name="BExGMJDGBUXI1ZC1UKY9MQY2KUAN" hidden="1">#REF!</definedName>
    <definedName name="BExGMM2J2JN5H2X07U1U9LJY9O2O" hidden="1">#REF!</definedName>
    <definedName name="BExGMN47YRUUTWFRZSRG6A2AA9HB" hidden="1">#REF!</definedName>
    <definedName name="BExGMP2F7DWM2I5RK0JS3CWX35QZ" hidden="1">#REF!</definedName>
    <definedName name="BExGMRB9TR49R5PTNL5WOAXTQOPX" hidden="1">#REF!</definedName>
    <definedName name="BExGN1I4D5037DF9V3FS0UE31SBU" hidden="1">#REF!</definedName>
    <definedName name="BExGN7742JDSGXV23SIIRGJ8JQGH" hidden="1">#REF!</definedName>
    <definedName name="BExGN8P2X0M77BM6FUP4EKWHGXXV" hidden="1">#REF!</definedName>
    <definedName name="BExGNHU2FPWQ0139LIXOZ3QQ9WW2" hidden="1">#REF!</definedName>
    <definedName name="BExGNN8HLCU8LOCXTFJR6T0FCZZT" hidden="1">#REF!</definedName>
    <definedName name="BExGNQZ8ON29T35NOQE8QNFIA0OZ" hidden="1">#REF!</definedName>
    <definedName name="BExGNR4L0RWT11MAKCY1X10MF8WY" hidden="1">#REF!</definedName>
    <definedName name="BExGNSS0CKRPKHO25R3TDBEL2NHX" hidden="1">#REF!</definedName>
    <definedName name="BExGNWDGNEZJ9F2U7R4WM25BH7PZ" hidden="1">#REF!</definedName>
    <definedName name="BExGNYH0IEMJNNVIE3G7N1IXB3SK" hidden="1">#REF!</definedName>
    <definedName name="BExGODAZKJ9EXMQZNQR5YDBSS525" hidden="1">#REF!</definedName>
    <definedName name="BExGOENNE16ZCMKG1BW3OJ66JXZ8" hidden="1">#REF!</definedName>
    <definedName name="BExGOF97JTHELNBNUU9C8A5W5ONK" hidden="1">#REF!</definedName>
    <definedName name="BExGOJG9JHRFFJ7L2JE90FRS07WR" hidden="1">#REF!</definedName>
    <definedName name="BExGOL8ZFUFBY26JL077ME3IZNOS" hidden="1">#REF!</definedName>
    <definedName name="BExGOR3B8UDLS5SS7OCH025IK5SS" hidden="1">#REF!</definedName>
    <definedName name="BExGORE3I13SMW11AGNPUWPEUGAR" hidden="1">#REF!</definedName>
    <definedName name="BExGORZOE26SO4QM24YQN668QOTJ" hidden="1">#REF!</definedName>
    <definedName name="BExGOS50QMEEKMXVSEN47VUOI9F1" hidden="1">#REF!</definedName>
    <definedName name="BExGOTHM9Z2E7YYUZXW0SZ10V5CS" hidden="1">#REF!</definedName>
    <definedName name="BExGOTHMZSHXZSIDIEXT71X13EDK" hidden="1">#REF!</definedName>
    <definedName name="BExGOX358EII84KU73GZ1AC1KT02" hidden="1">#REF!</definedName>
    <definedName name="BExGPLIEGVKD3IL6UH1S6FZ05TIX" hidden="1">#REF!</definedName>
    <definedName name="BExGPM3YFEOCDJGBL3FT2TOAE2WG" hidden="1">#REF!</definedName>
    <definedName name="BExGPM9GOYCHR7NNXJY1PTX3W6KO" hidden="1">#REF!</definedName>
    <definedName name="BExGPOD0928E0LEVKE1PRRIJ8JL0" hidden="1">#REF!</definedName>
    <definedName name="BExGPUSW2XTE6OT4BZ6IEI1T94L0" hidden="1">#REF!</definedName>
    <definedName name="BExGPXY91H7OW6ZA2FGOFW8P3DMC" hidden="1">#REF!</definedName>
    <definedName name="BExGPY3K2VUTHJ7CAOIQ5HQLP1GR" hidden="1">#REF!</definedName>
    <definedName name="BExGQ556TM9I5Y90PCXJ6E8EHU5G" hidden="1">#REF!</definedName>
    <definedName name="BExGQ5QRPNBMR8829D5BC5CHVC8T" hidden="1">#REF!</definedName>
    <definedName name="BExGQFHDZT12SM6CZ93RD69I37VH" hidden="1">#REF!</definedName>
    <definedName name="BExGQOBJOS2XIKTXN5WFXRW3GEI3" hidden="1">#REF!</definedName>
    <definedName name="BExGQPDF63QQXSEEH80QR21WVEV1" hidden="1">#REF!</definedName>
    <definedName name="BExGQVD6H7Y3WQQLZNEHAU3L4WST" hidden="1">#REF!</definedName>
    <definedName name="BExGQWEVYS8REQPFM9OU68SMSEX6" hidden="1">#REF!</definedName>
    <definedName name="BExGQX0H2A5WR8EGI8VCJ2PLJJ3M" hidden="1">#REF!</definedName>
    <definedName name="BExGQX0HYPQXSMOO8A2GGHDXW3TE" hidden="1">#REF!</definedName>
    <definedName name="BExGRM1BQ7AS63Z18AS3831II1XH" hidden="1">#REF!</definedName>
    <definedName name="BExGRVS2QGJWHGWV7V03FI780UYX" hidden="1">#REF!</definedName>
    <definedName name="BExGS09Y00R295FQF4OCD3UZVDBE" localSheetId="11" hidden="1">AnnRaisedSlry #REF!</definedName>
    <definedName name="BExGS09Y00R295FQF4OCD3UZVDBE" hidden="1">AnnRaisedSlry #REF!</definedName>
    <definedName name="BExGSA5Z6J4VU8LAG7VFT6BMN665" hidden="1">#REF!</definedName>
    <definedName name="BExGSAWUXCR0D6XZW5BKW0UVR3AQ" hidden="1">#REF!</definedName>
    <definedName name="BExGSC41SGJLBJFNV5KTYV1LOVTX" hidden="1">#REF!</definedName>
    <definedName name="BExGSF3X0V9YAMQDYMULN7P9CU4N" hidden="1">#REF!</definedName>
    <definedName name="BExGSF9E28Y7VF5KHVE17QDMHI5W" hidden="1">#REF!</definedName>
    <definedName name="BExGSH7GQY80NPYVNKWK7UIPIFKS" hidden="1">#REF!</definedName>
    <definedName name="BExGSJ5MYNEUG32ZBQ4BFR0TTYD4" hidden="1">#REF!</definedName>
    <definedName name="BExGSLPBNA6S92912IR6836Y7UNJ" hidden="1">#REF!</definedName>
    <definedName name="BExGSSAOH1NG5LTQ2CR2ANEG01L0" hidden="1">#REF!</definedName>
    <definedName name="BExGST1Q1V6STU1MO54Y32K5WJNB" hidden="1">#REF!</definedName>
    <definedName name="BExGSUOZ7XMWBWY5SU309R09K8EU" hidden="1">#REF!</definedName>
    <definedName name="BExGSWN75IELQ52LON28HHCXFSPO" hidden="1">#REF!</definedName>
    <definedName name="BExGSXOVIQYEXEDZNHWG0HFY44YC" hidden="1">#REF!</definedName>
    <definedName name="BExGSYAGOLDEZ2WQ7HRMWD5IYN8A" hidden="1">#REF!</definedName>
    <definedName name="BExGSYQPMCX94K8IJR82O82OIFPG" hidden="1">#REF!</definedName>
    <definedName name="BExGSZ1IAHCNPWXRX4MMSPDZWG5I" hidden="1">#REF!</definedName>
    <definedName name="BExGT1QM0STXI8Y3ERRMQWNCZFE1" hidden="1">#REF!</definedName>
    <definedName name="BExGT7FGG1MJSEHG17U0Z6OZ3HWJ" hidden="1">#REF!</definedName>
    <definedName name="BExGT7KYK1MXFZX92H4PU6BQM39E" hidden="1">#REF!</definedName>
    <definedName name="BExGT9DO5XVL28RS4SFGY5QH87C3" hidden="1">#REF!</definedName>
    <definedName name="BExGTAVLWQEI0XAWAYP7JAF82SEQ" hidden="1">#REF!</definedName>
    <definedName name="BExGTB0XKR8J8LJ5O1XKCA55JPFS" hidden="1">#REF!</definedName>
    <definedName name="BExGTL2HB9Q26TYE5R6873QXX863" hidden="1">#REF!</definedName>
    <definedName name="BExGTP41CX48OME8K1DBP2ZULJK4" hidden="1">#REF!</definedName>
    <definedName name="BExGTPESWI3312DYCB2XIGP7TM3F" hidden="1">#REF!</definedName>
    <definedName name="BExGTTLW86O2DR300VU6K985XY4T" hidden="1">#REF!</definedName>
    <definedName name="BExGTU26IDUNK6G1KWF33GWKQXMC" hidden="1">#REF!</definedName>
    <definedName name="BExGU25HO29JYRGSFRW97299ROA6" hidden="1">#REF!</definedName>
    <definedName name="BExGU5W9ZIKP6EETO2MW1BXI0ULV" hidden="1">#REF!</definedName>
    <definedName name="BExGU6HTKLRZO8UOI3DTAM5RFDBA" hidden="1">#REF!</definedName>
    <definedName name="BExGU8ALUQAM4RG7HXF9C81S35T9" hidden="1">#REF!</definedName>
    <definedName name="BExGUCN3R8SS38Q6ZDJHTPOZ2J3D" hidden="1">#REF!</definedName>
    <definedName name="BExGUTVFUMDG8FB5MF7Y7ZLW237E" hidden="1">#REF!</definedName>
    <definedName name="BExGUYIQS2730HQJVM8L4A48DQRH" hidden="1">#REF!</definedName>
    <definedName name="BExGV3WTBRU58261WL0HPL8EHKJA" hidden="1">#REF!</definedName>
    <definedName name="BExGV4T5W2W15LHCNJUPTARWM232" hidden="1">#REF!</definedName>
    <definedName name="BExGVE94C1Y7Q16OI2THUE21HV11" hidden="1">#REF!</definedName>
    <definedName name="BExGVIAP210G3I7XKIV7RK89Y0I5" hidden="1">#REF!</definedName>
    <definedName name="BExGVLAMLV4PJ5V2QYKCVXJVN7JJ" hidden="1">#REF!</definedName>
    <definedName name="BExGVSHKE7UAF7M0G9CHFB25IGGH" hidden="1">#REF!</definedName>
    <definedName name="BExGVUL3AUSEQ28YNEGACJRA1Q35" hidden="1">#REF!</definedName>
    <definedName name="BExGVVHGS0QI0R382G5GNGDD9H99" hidden="1">#REF!</definedName>
    <definedName name="BExGVWJ4RTDGYYNP93X26S1NNDSL" hidden="1">#REF!</definedName>
    <definedName name="BExGW46D4LZE1DR4PIY5IP23YSPH" hidden="1">#REF!</definedName>
    <definedName name="BExGW4BO1YO5WUPIO62R4299LPE2" hidden="1">#REF!</definedName>
    <definedName name="BExGW6VHRD1KRGNO3QGG6OA8LV1M" hidden="1">#REF!</definedName>
    <definedName name="BExGW7H0F5YLTGI7EC0E4MAIJIZC" hidden="1">#REF!</definedName>
    <definedName name="BExGWH7LQJLDPOIQRL88CXXN4OOC" hidden="1">#REF!</definedName>
    <definedName name="BExGWHD4I0IFDM33YQE8IADXM6O8" hidden="1">#REF!</definedName>
    <definedName name="BExGWLUY3ELCKK8JC59BHPZA93J7" hidden="1">#REF!</definedName>
    <definedName name="BExGWMLVBCU6HHHIMOAP42QSNC21" hidden="1">#REF!</definedName>
    <definedName name="BExGWSAUVF6FP27YWNM54R31M53I" hidden="1">#REF!</definedName>
    <definedName name="BExGWVG8MZ926V2G201B2C5T8V5B" hidden="1">#REF!</definedName>
    <definedName name="BExGX2SGE4AAONC6GKAXXQ1X81VP" hidden="1">#REF!</definedName>
    <definedName name="BExGX932RRSOBEL2UPTTJGQ6I0FM" hidden="1">#REF!</definedName>
    <definedName name="BExGXHXH310ZPFSYR8VORWAS0BVG" hidden="1">#REF!</definedName>
    <definedName name="BExGXIIVJXPN1JYDBDI58F47E6RQ" hidden="1">#REF!</definedName>
    <definedName name="BExGXM9TT0I6HLM2SYQ9QAK9D7HY" hidden="1">#REF!</definedName>
    <definedName name="BExGXMPY6NKVZIEQZM0DWR56OCRS" hidden="1">#REF!</definedName>
    <definedName name="BExGXMQ3KNEZV6V25ISJ627DAUAI" hidden="1">#REF!</definedName>
    <definedName name="BExGXS9KQORH06WNM2VQ3JNCCC1Z" hidden="1">#REF!</definedName>
    <definedName name="BExGXS9LZ2H00T55VD8E6PPY25U7" hidden="1">#REF!</definedName>
    <definedName name="BExGXVV3HFOSMUB0TW2QQ5TNTPEE" hidden="1">#REF!</definedName>
    <definedName name="BExGXWRGBK3D6PNVVEF8LI1VDBY3" hidden="1">#REF!</definedName>
    <definedName name="BExGY61XP33IIDG8AQX7ITWAMBYC" hidden="1">#REF!</definedName>
    <definedName name="BExGY6CPVPMMSHLANB8XXG4S27ZT" hidden="1">#REF!</definedName>
    <definedName name="BExGYHL91XQ84552QB0HPN3R3E2M" hidden="1">#REF!</definedName>
    <definedName name="BExGYLMUCLVYB2HYZCX9HTXNIQAX" hidden="1">#REF!</definedName>
    <definedName name="BExGYOS7CUR1O1ITO1G8415HQR0Z" hidden="1">#REF!</definedName>
    <definedName name="BExGYOS7SFGOO4IAM78OLKE6OY3A" hidden="1">#REF!</definedName>
    <definedName name="BExGYRXG00LNTAXKTWF2191Z6DCO" hidden="1">#REF!</definedName>
    <definedName name="BExGZ00VAGG4FDYN84UUYUXTWNJ0" hidden="1">#REF!</definedName>
    <definedName name="BExGZ3GVPQJI7AYUIKDV8221CLFP" hidden="1">#REF!</definedName>
    <definedName name="BExGZ3GWLJ2MTAF3LDRGOMCRP830" hidden="1">#REF!</definedName>
    <definedName name="BExGZ3RP43RYW9ZXKUG6VNEMMHO7" hidden="1">#REF!</definedName>
    <definedName name="BExGZ4DA6BMFY0T1NAN74ZV1ZKQC" hidden="1">#REF!</definedName>
    <definedName name="BExGZ72D1HNURJGEOU4XG6VE6Z22" hidden="1">#REF!</definedName>
    <definedName name="BExGZBV17PJIHIJ1NYR0239J28WC" hidden="1">#REF!</definedName>
    <definedName name="BExGZIR4KS5NPNTFH5RZC9L1TZYS" hidden="1">#REF!</definedName>
    <definedName name="BExGZQZSPUP7MMLC3XAF91CA6M9F" hidden="1">#REF!</definedName>
    <definedName name="BExGZXFURT7CUO7RX3RO718C6CIM" hidden="1">#REF!</definedName>
    <definedName name="BExH08DL0IVXY4HIQVBYDR4FWEI4" hidden="1">#REF!</definedName>
    <definedName name="BExH0DBPI3AJ3EDS65K0YVF9BNJJ" hidden="1">#REF!</definedName>
    <definedName name="BExH0GGWBR1JHVDD4MILM672N0GH" hidden="1">#REF!</definedName>
    <definedName name="BExH0HD9B7G7CD9I76JQLPJLW1IE" hidden="1">#REF!</definedName>
    <definedName name="BExH0JM5661GWL5099GAC062JIWC" hidden="1">#REF!</definedName>
    <definedName name="BExH0ZSSR6P4Q7HQXVCEJMJSWFU6" hidden="1">#REF!</definedName>
    <definedName name="BExH12Y5EMOOUHVHOO0Q5MWY4WR1" hidden="1">#REF!</definedName>
    <definedName name="BExH138WYFCLLHVBFN9X5DCI1B4J" hidden="1">#REF!</definedName>
    <definedName name="BExH1FDTQXR9QQ31WDB7OPXU7MPT" hidden="1">#REF!</definedName>
    <definedName name="BExH1FJAUNXC1M511Z10GDD4LJY5" hidden="1">#REF!</definedName>
    <definedName name="BExH1L8AP6NOOLCWCG6OURC546T8" hidden="1">#REF!</definedName>
    <definedName name="BExH1Q69LI1QQJ6YK38RHPG4IUV6" hidden="1">#REF!</definedName>
    <definedName name="BExH1WGUMXMK5HKT6YKYRZLOSTFQ" hidden="1">#REF!</definedName>
    <definedName name="BExH24K64RW6PO3XRSG1M1P8K7VC" hidden="1">#REF!</definedName>
    <definedName name="BExH2JE4XQ8WKZG1W1YSRDGUY5XS" hidden="1">#REF!</definedName>
    <definedName name="BExH2L6VUKEQAP7XAJMDX4XL5U1T" hidden="1">#REF!</definedName>
    <definedName name="BExH2SU52Q4LY7ZPLT8ZQ2ER204F" hidden="1">#REF!</definedName>
    <definedName name="BExH2WKW13PPQE2GC78U6DYM74L2" hidden="1">#REF!</definedName>
    <definedName name="BExH31Z4MA62Z146T6LH2DIWWCQL" hidden="1">#REF!</definedName>
    <definedName name="BExH33RV4ECY1BBZF48IOJCUPNAG" hidden="1">#REF!</definedName>
    <definedName name="BExH3BV6V76VSV7QAPPMLFSJP6IX" hidden="1">#REF!</definedName>
    <definedName name="BExH3E46V4YNKLK81H3ZBMVEV79H" hidden="1">#REF!</definedName>
    <definedName name="BExH3EV20706GKW5YBEI1ZCJCJGL" hidden="1">#REF!</definedName>
    <definedName name="BExH3HUZ5Y6FNADPEXE0V3FDBML8" hidden="1">#REF!</definedName>
    <definedName name="BExH4AMRQKKZD3DT1KIRXUS3E4D6" hidden="1">#REF!</definedName>
    <definedName name="BExIG0QR9PEWIA93DD9ZBVYIMRUV" hidden="1">#REF!</definedName>
    <definedName name="BExIGCQB8SSI4RBYTQ7VAUIWGTF4" hidden="1">#REF!</definedName>
    <definedName name="BExIGT7R6F2ZS6KHMDGBMJNWVJJF" hidden="1">#REF!</definedName>
    <definedName name="BExIGZ7K81V7TQYN7R8G8PDY81RZ" hidden="1">#REF!</definedName>
    <definedName name="BExIH57CQWQYKR76M8HZET5R94XS" hidden="1">#REF!</definedName>
    <definedName name="BExIH6PBIEEZ8SZN7D8157J7RQA7" hidden="1">#REF!</definedName>
    <definedName name="BExIH8SUCWJT6A5ZCDNQXBXDVYB6" hidden="1">#REF!</definedName>
    <definedName name="BExIHEHTUEP98A8JUOQNYP6BMQ5K" hidden="1">#REF!</definedName>
    <definedName name="BExIHJAGDY8YZ78MOJR8C430162J" hidden="1">#REF!</definedName>
    <definedName name="BExIHKSDJMBCT382OOSNWTKG7GS3" hidden="1">#REF!</definedName>
    <definedName name="BExIHRZC1D4IA7785K79C528EKQO" hidden="1">#REF!</definedName>
    <definedName name="BExIHZMF94GOHXS7OE5CXUAJBYW8" hidden="1">#REF!</definedName>
    <definedName name="BExII2BIY5VNYM8C7R4RNOC7J6TC" hidden="1">#REF!</definedName>
    <definedName name="BExII2RSGETSYXZGN2TO55CL2661" hidden="1">#REF!</definedName>
    <definedName name="BExII97OVEULJDVQLXCBTDBLX9PM" hidden="1">#REF!</definedName>
    <definedName name="BExII97P6AKOLY9GWODSC97F6CKK" hidden="1">#REF!</definedName>
    <definedName name="BExIIHGAL7Q0YHN18MIM548182L0" hidden="1">#REF!</definedName>
    <definedName name="BExIIQW9P32QBH26OVLFI5SOXXOS" hidden="1">#REF!</definedName>
    <definedName name="BExIIR1RG2I5KGTTMMNJU1V2EHY3" hidden="1">#REF!</definedName>
    <definedName name="BExIITAJSPSOU5E83RMS0A37L549" hidden="1">#REF!</definedName>
    <definedName name="BExIIV3BAW3NOMU0J1Z1NGCAEFMC" hidden="1">#REF!</definedName>
    <definedName name="BExIIW560OWN28VUFE6D1ES1HAGK" hidden="1">#REF!</definedName>
    <definedName name="BExIIYOREOULKXQZ95L1KW3C6D5E" hidden="1">#REF!</definedName>
    <definedName name="BExIJ18EJMSLYGZ0MNMHEZZRQKER" hidden="1">#REF!</definedName>
    <definedName name="BExIJ3S8HCPPB1F9D1L6GNN6CPZ5" hidden="1">#REF!</definedName>
    <definedName name="BExIJADL5CTZSH0LJDMWDSROEWJQ" hidden="1">#REF!</definedName>
    <definedName name="BExIJAIWKMPT9K73NHAJCTEZMRLS" hidden="1">#REF!</definedName>
    <definedName name="BExIJEVFL9BG126NZMCOOMOGIIXS" hidden="1">#REF!</definedName>
    <definedName name="BExIJG7W7GY31QBINPHRCAMM0MNO" hidden="1">#REF!</definedName>
    <definedName name="BExIJHPVNXBVN74680977R4O430Y" hidden="1">#REF!</definedName>
    <definedName name="BExIJMIGZ34PRLIXGJD26B2QSCGL" hidden="1">#REF!</definedName>
    <definedName name="BExIJQK3BIVH3PTSEL256L8CN77O" hidden="1">#REF!</definedName>
    <definedName name="BExIJWUOJCVVRC7YRQNDBDHKE0A9" hidden="1">#REF!</definedName>
    <definedName name="BExIK2P5F1M5UKWA4UZZB54I5P2P" hidden="1">#REF!</definedName>
    <definedName name="BExIK8JFWGMJ8JVTY4IX1VCSZUFH" hidden="1">#REF!</definedName>
    <definedName name="BExIKAC6S0PYOFPKFUNB7S3ISGGE" hidden="1">#REF!</definedName>
    <definedName name="BExIKFQF8AIME638LU0Q1JGU7ND1" hidden="1">#REF!</definedName>
    <definedName name="BExIKKTZCO59C8KVQVFS3LUAOHGG" hidden="1">#REF!</definedName>
    <definedName name="BExIKL4LTZPS50D8XJ4FWICPVK4X" hidden="1">#REF!</definedName>
    <definedName name="BExIKSX5QJL4B6EKCJRC41UKJV7U" hidden="1">#REF!</definedName>
    <definedName name="BExIKU4C2VFR3YG6VDLQPDD9S0U1" hidden="1">#REF!</definedName>
    <definedName name="BExIL999N4GEQWMRDWBK7J6O2ZN0" hidden="1">#REF!</definedName>
    <definedName name="BExILDGBML1V3I8VU7SEXQOQZOCS" hidden="1">#REF!</definedName>
    <definedName name="BExILI3FV341O7ZM0QQ3QFYAAJ1Q" hidden="1">#REF!</definedName>
    <definedName name="BExILLE5VKTR82A9QUI7K53FSKA9" hidden="1">#REF!</definedName>
    <definedName name="BExILLE609SUWGJ3Z3W7ATYYX1M4" hidden="1">#REF!</definedName>
    <definedName name="BExILQ6RV9ZE8KIP6KQ4HA15LJTX" hidden="1">#REF!</definedName>
    <definedName name="BExILSQF5ZB3KTX5HBXIA1JWL9TM" hidden="1">#REF!</definedName>
    <definedName name="BExILSVWDJQKWJQK3KFY1PZ5C3ZO" hidden="1">#REF!</definedName>
    <definedName name="BExILUZFSBKA2K8ND8P00JUH9P3B" hidden="1">#REF!</definedName>
    <definedName name="BExILWS7269TJ5P2A1N9EVJ9AV0O" hidden="1">#REF!</definedName>
    <definedName name="BExIM26DGMBQLI29T5DO0OIMH1Q3" hidden="1">#REF!</definedName>
    <definedName name="BExIM67XNTFMOUEB4HDV2XM4XH4C" hidden="1">#REF!</definedName>
    <definedName name="BExIM6Z03SH096P64SQG4O99BCEX" hidden="1">#REF!</definedName>
    <definedName name="BExIM9DBUB7ZGF4B20FVUO9QGOX2" hidden="1">#REF!</definedName>
    <definedName name="BExIMEM27FQMH2R8DCF99AT7V3TY" hidden="1">#REF!</definedName>
    <definedName name="BExIMEWV6FW4LEI9K0WR876BQERC" hidden="1">#REF!</definedName>
    <definedName name="BExIMTG8VKP6TAHWY560YP26I3I8" hidden="1">#REF!</definedName>
    <definedName name="BExIMUNE2IEVNC0UNOWPSSZ4D2YN" hidden="1">#REF!</definedName>
    <definedName name="BExIN0XYJ8WFWIZATQU65P8K93X0" hidden="1">#REF!</definedName>
    <definedName name="BExINCMLNJ996SPIZ705YCQ25DZE" hidden="1">#REF!</definedName>
    <definedName name="BExINE4JHYDOJKFPZUCR8JO8VH5G" hidden="1">#REF!</definedName>
    <definedName name="BExINIH48O76VYPDFEY88S9RU7ES" hidden="1">#REF!</definedName>
    <definedName name="BExINIRVAYZVLRX4TZTJJBP3DKHY" hidden="1">#REF!</definedName>
    <definedName name="BExINOM751DMBMY8F9X36GCLYKFZ" hidden="1">#REF!</definedName>
    <definedName name="BExINU0EDS7CSFR0UZHHNC8QQQ4W" hidden="1">#REF!</definedName>
    <definedName name="BExINWPHLYSKJOC30ZYUYWAVC2SY" hidden="1">#REF!</definedName>
    <definedName name="BExIO6LKBYBJHI8C3GOS2R80VVA8" hidden="1">#REF!</definedName>
    <definedName name="BExIOEUCZ0IO45NA4UZL6R86TDQR" hidden="1">#REF!</definedName>
    <definedName name="BExIOGHMSJVYGNPWLA9DS4TT8C25" hidden="1">#REF!</definedName>
    <definedName name="BExIOMXQ16MLUK8RK5YOHDC4AV8X" hidden="1">#REF!</definedName>
    <definedName name="BExIONZETZXAEOOJZSCGVEUJIK0S" hidden="1">#REF!</definedName>
    <definedName name="BExIPD08GD5GHYAZMRPPOL6S3500" hidden="1">#REF!</definedName>
    <definedName name="BExIPJLMOWRP2DH1B4GZV2R5M14H" hidden="1">#REF!</definedName>
    <definedName name="BExIPMLHZGB422PYGIM52MKN9M9Y" hidden="1">#REF!</definedName>
    <definedName name="BExIPNHVJE3O0ZGTFKWJY4ID0RI9" hidden="1">#REF!</definedName>
    <definedName name="BExIPR8NTZNYT8FUCH7022LBE1YY" hidden="1">#REF!</definedName>
    <definedName name="BExIPUE1S5VG8R3USFKJ1LGK6H9C" hidden="1">#REF!</definedName>
    <definedName name="BExIPXZI721JGPYAIDOOEZDS0IZA" hidden="1">#REF!</definedName>
    <definedName name="BExIPYQEJFGOOWJ0X5JOLJMB3L41" hidden="1">#REF!</definedName>
    <definedName name="BExIQGPQXJEJ05T78DVW3UAPFSQK" hidden="1">#REF!</definedName>
    <definedName name="BExIQHGTW2OMJPFXJ2WCEVKHNYSS" hidden="1">#REF!</definedName>
    <definedName name="BExIQWWF3OIX3LC2BX5SEBX1CPCK" hidden="1">#REF!</definedName>
    <definedName name="BExIQYUHHI270M24XSRBAFDED8WK" hidden="1">#REF!</definedName>
    <definedName name="BExIR1E9KFR7RKF70FLVD8TBM4RE" hidden="1">#REF!</definedName>
    <definedName name="BExIR1JPOYHIXSZPAS1R9HMZDGNY" hidden="1">#REF!</definedName>
    <definedName name="BExIR8FQETPTQYW37DBVDWG3J4JW" hidden="1">#REF!</definedName>
    <definedName name="BExIR8QJUH0ZCKE9DLJ4QMOOHS4A" hidden="1">#REF!</definedName>
    <definedName name="BExIR96T5OGNWJQXBUEPX0L22V70" hidden="1">#REF!</definedName>
    <definedName name="BExIR9XOKJWTL9P6N4ATZL90MPT1" hidden="1">#REF!</definedName>
    <definedName name="BExIRFHDXID9DQZ0EQV3WBHAH1LC" hidden="1">#REF!</definedName>
    <definedName name="BExIRHQ7IYQK4EB5IPFWBSMXC5LP" hidden="1">#REF!</definedName>
    <definedName name="BExIRSYW8Y2EP1Q2FZT2ED4XOEFG" hidden="1">#REF!</definedName>
    <definedName name="BExIS1283DIWIUPCYL4WFWBWZ86A" hidden="1">#REF!</definedName>
    <definedName name="BExIS4YICN1ZFUGMUF4M7NIIDZU0" hidden="1">#REF!</definedName>
    <definedName name="BExIS7NKXCO0I3G4WC8OIAJ3KTAR" hidden="1">#REF!</definedName>
    <definedName name="BExISB3LYEAH8CO8P165YCIH6D0D" hidden="1">#REF!</definedName>
    <definedName name="BExISLFSE4K7OOURIAU003ISX92Z" hidden="1">#REF!</definedName>
    <definedName name="BExISLL8OMEAZKQU159VOPJUY9W4" hidden="1">#REF!</definedName>
    <definedName name="BExISPSAML77GX6DXB6WCKLI1DJ5" hidden="1">#REF!</definedName>
    <definedName name="BExISYMIKN5TGYJUPAIZQX70XNBF" hidden="1">#REF!</definedName>
    <definedName name="BExIT5TGDULF0KWW50Y9J34VMHGX" hidden="1">#REF!</definedName>
    <definedName name="BExITEYN8J7OEQ2J178BDU0D0ZJK" hidden="1">#REF!</definedName>
    <definedName name="BExITGGK9PYQSDJPSJ843KGC4HZI" hidden="1">#REF!</definedName>
    <definedName name="BExITUE702T8ZIQ30DUX31OIBXM5" hidden="1">#REF!</definedName>
    <definedName name="BExITXZOEE2USYDXZLRPVSS2WQHQ" hidden="1">#REF!</definedName>
    <definedName name="BExITY55R2V5VR7OUNLSZ9IBA64Q" hidden="1">#REF!</definedName>
    <definedName name="BExIU1ADS1W1KZZJFJAU9WH2LWYM" hidden="1">#REF!</definedName>
    <definedName name="BExIU2N06CB7GQKBVPGB52I1PXRG" hidden="1">#REF!</definedName>
    <definedName name="BExIU817CYBANCUNI0U8MIJMD5Q2" hidden="1">#REF!</definedName>
    <definedName name="BExIUBRZT3L2ZC2SQ00JYF3OHML3" hidden="1">#REF!</definedName>
    <definedName name="BExIUGF67HAY6UL2ESBBQZYT619Z" hidden="1">#REF!</definedName>
    <definedName name="BExIUGVEC0IUK2RGEEG1EARKMH5I" hidden="1">#REF!</definedName>
    <definedName name="BExIUMPQIVQRWQ9ZL02E5V65CEEA" hidden="1">#REF!</definedName>
    <definedName name="BExIUOTARBA3EZXVTCSUW1RZAPXP" hidden="1">#REF!</definedName>
    <definedName name="BExIUS9F3OAMUJIKS8MU94NUURI0" hidden="1">#REF!</definedName>
    <definedName name="BExIUUNRG67SGX55MM7PPDITWJMY" hidden="1">#REF!</definedName>
    <definedName name="BExIV0CKYZGCCHCCYJK2PTFST3R6" hidden="1">#REF!</definedName>
    <definedName name="BExIV1UOLP1XMK9W78SXGC6395V2" hidden="1">#REF!</definedName>
    <definedName name="BExIV5WAMTNAJU6SEL8MDGVGF7K5" hidden="1">#REF!</definedName>
    <definedName name="BExIV7P1QHMMPX82N0VMYROAIGW8" hidden="1">#REF!</definedName>
    <definedName name="BExIV9CG0IVN4MGITLKWKEP02YT6" hidden="1">#REF!</definedName>
    <definedName name="BExIVF6RKZLQPWNVIBZ2VOXHJJVM" hidden="1">#REF!</definedName>
    <definedName name="BExIVFHJGQF8SGE5CAFCXLGBK1OJ" hidden="1">#REF!</definedName>
    <definedName name="BExIVO6GWSPRX4JNESXPZXJX1RZQ" hidden="1">#REF!</definedName>
    <definedName name="BExIVRMMPFN2D35F75LMC8FSVATG" hidden="1">#REF!</definedName>
    <definedName name="BExIVYO2YP55TKFDTF6VXA44FIPN" hidden="1">#REF!</definedName>
    <definedName name="BExIW17Q3UREZBHTDF220BG9LMZK" hidden="1">#REF!</definedName>
    <definedName name="BExIW9B1YX9TE01PODYK8JM9CQ6Z" hidden="1">#REF!</definedName>
    <definedName name="BExIW9RAP0A75YURU4Y7U755AU5Y" hidden="1">#REF!</definedName>
    <definedName name="BExIWA7DLY0E223TPOIMTGTOML6X" hidden="1">#REF!</definedName>
    <definedName name="BExIWB3SY3WRIVIOF988DNNODBOA" hidden="1">#REF!</definedName>
    <definedName name="BExIWBUU7U2C37QVU45KJINMQ2BU" hidden="1">#REF!</definedName>
    <definedName name="BExIWI58Z1VXTPPSGFB6RN23GCXB" hidden="1">#REF!</definedName>
    <definedName name="BExIWOW49EJ3X18HSPDBTHQFQ4KT" hidden="1">#REF!</definedName>
    <definedName name="BExIWUL4DB7S5X3FRMUQSM26UAXS" hidden="1">#REF!</definedName>
    <definedName name="BExIWYMQDL4SA6CKET1DPAAMFACU" hidden="1">#REF!</definedName>
    <definedName name="BExIX0VPY5S2N5R2INJUHO8ZH0NH" hidden="1">#REF!</definedName>
    <definedName name="BExIX34PM5DBTRHRQWP6PL6WIX88" hidden="1">#REF!</definedName>
    <definedName name="BExIX6PZV3FRI5O9CKKLWW17FE62" hidden="1">#REF!</definedName>
    <definedName name="BExIX8DFGHX1LNHOP53027I9DVA8" hidden="1">#REF!</definedName>
    <definedName name="BExIXDBJUFTD626A0BUTFIZM9NFO" hidden="1">#REF!</definedName>
    <definedName name="BExIXUZZ1KYHJM14BEER7G1I0EOF" hidden="1">#REF!</definedName>
    <definedName name="BExIY0ZQV1PNPJJGXXOMVDYU1419" hidden="1">#REF!</definedName>
    <definedName name="BExIY1LC01EBK1S3LV6YTJYAWZYB" hidden="1">#REF!</definedName>
    <definedName name="BExIY26WWPJ7ETJ7Y2YI9IV3RXC8" hidden="1">#REF!</definedName>
    <definedName name="BExIY8HIAAWZN1FJ8YF5CBNS5KTE" hidden="1">#REF!</definedName>
    <definedName name="BExIYAVTP37BD8MMMAY8CE7JDM44" hidden="1">#REF!</definedName>
    <definedName name="BExIYES1YVGFG4C4IPHPF1GP8QAA" hidden="1">#REF!</definedName>
    <definedName name="BExIYGA2BZ3FQN63HAOM68UT970G" hidden="1">#REF!</definedName>
    <definedName name="BExIYHBVJ5HM9MNFVAGSPCRMMAI2" hidden="1">#REF!</definedName>
    <definedName name="BExIYHXG3VGAH04GUUQ0AG8GFW51" hidden="1">#REF!</definedName>
    <definedName name="BExIYK10DL24I807YH2EVLBS7F8B" hidden="1">#REF!</definedName>
    <definedName name="BExIYV9IUF27OAVPQZXSGI7AO0V4" hidden="1">#REF!</definedName>
    <definedName name="BExIZ024NXI3HYDNEOX5J74FF72X" hidden="1">#REF!</definedName>
    <definedName name="BExIZ2R96UAG5U6WNK064FIIY0CU" hidden="1">#REF!</definedName>
    <definedName name="BExIZ3CU9HH714I5MCEGD9QZOLXY" hidden="1">#REF!</definedName>
    <definedName name="BExIZ4982TA4W01BSJK4Z1TBC7JT" hidden="1">#REF!</definedName>
    <definedName name="BExIZ4EJPCCMUBJ15DF0B0Z5YOAL" hidden="1">#REF!</definedName>
    <definedName name="BExIZ800Q01W7GLC349ZMHT39SOW" hidden="1">#REF!</definedName>
    <definedName name="BExIZBAO1MEVSZW7JQODINT95DJ3" hidden="1">#REF!</definedName>
    <definedName name="BExIZJJIF77O2BSYJMGXE46MJ2BM" hidden="1">#REF!</definedName>
    <definedName name="BExIZL6PUR136D9W8IE421W3GXI7" hidden="1">#REF!</definedName>
    <definedName name="BExJ0067MUT5BBAJ6WTZCJO57FNN" hidden="1">#REF!</definedName>
    <definedName name="BExJ059O58ZB2G25UVGHR4T2V4WU" hidden="1">#REF!</definedName>
    <definedName name="BExJ09RH1W0ONSN5MLAIYUIX1VRP" hidden="1">#REF!</definedName>
    <definedName name="BExJ0OG6UEPZMMW91SXB8IEEWGAR" hidden="1">#REF!</definedName>
    <definedName name="BExJ0WJHCM6O4HXRPQ7XCLUTCYTH" hidden="1">#REF!</definedName>
    <definedName name="BExJ194O8AAKY0356FFHW3XR0YZ2" hidden="1">#REF!</definedName>
    <definedName name="BExKCYXUHYKVS4GV7MV2DDOXQF7K" hidden="1">#REF!</definedName>
    <definedName name="BExKD11BQ7OF87Z7QNNVNX5RS3O3" hidden="1">#REF!</definedName>
    <definedName name="BExKD4C0TUGKNJFK5C2WI2E5LFTC" hidden="1">#REF!</definedName>
    <definedName name="BExKDV0AL8U9ZAU91T2QGO19IJID" hidden="1">#REF!</definedName>
    <definedName name="BExKE5CGSNKXNNWAMTMTN03GFTRH" hidden="1">#REF!</definedName>
    <definedName name="BExKE5NA6LEAGB13LAH4OSIBF68C" hidden="1">#REF!</definedName>
    <definedName name="BExKE6EC6KB9Q49V1MK7ORVU0TQQ" hidden="1">#REF!</definedName>
    <definedName name="BExKE7QTI60PZJDB6TF7R2QY04E5" hidden="1">#REF!</definedName>
    <definedName name="BExKEKXJQ6EES23Z51A4ZH5BWEKC" hidden="1">#REF!</definedName>
    <definedName name="BExKENXGMJJP45M0360B2EOV3VFQ" hidden="1">#REF!</definedName>
    <definedName name="BExKEPVN8YRGHP8P4XDEHQZZJ8GR" hidden="1">#REF!</definedName>
    <definedName name="BExKEWRU9OS8RXUCMEMBQC7XOLMU" hidden="1">#REF!</definedName>
    <definedName name="BExKF4V5EIH2USPF1N6AMWI3IDPU" hidden="1">#REF!</definedName>
    <definedName name="BExKF67MKKFM85TDYT5E2KA6ID02" hidden="1">#REF!</definedName>
    <definedName name="BExKFHLNMGY3E0XNZP3DBT5KNEFO" hidden="1">#REF!</definedName>
    <definedName name="BExKFI7881MBJG1D8L0145WARYAF" hidden="1">#REF!</definedName>
    <definedName name="BExKFLCEJ52J2S3R2IJ5IQ7O7FZW" hidden="1">#REF!</definedName>
    <definedName name="BExKFR6W8P6ITMRJYDN3MJRHAAEZ" hidden="1">#REF!</definedName>
    <definedName name="BExKFUSDH91YYT6BRBYCNSWKWWL2" hidden="1">#REF!</definedName>
    <definedName name="BExKFXMSF5YRXICLYOQX2LSOE9RJ" hidden="1">#REF!</definedName>
    <definedName name="BExKFZQBYMSALJUTNPIEIVWSYCNY" hidden="1">#REF!</definedName>
    <definedName name="BExKG1ZCKZ0YK4R9KRB0VBR6AIYC" hidden="1">#REF!</definedName>
    <definedName name="BExKG2FEHMYQWPJJSUVUR1X22INL" hidden="1">#REF!</definedName>
    <definedName name="BExKG31061O2YJ97391W2I27M1K0" hidden="1">#REF!</definedName>
    <definedName name="BExKG5A06EQP20PMWLW0WL353OKD" hidden="1">#REF!</definedName>
    <definedName name="BExKGB4BG7F9G5K3OSNESSPZPLJE" hidden="1">#REF!</definedName>
    <definedName name="BExKGG7Q06QPI1RSD8SOUW7GCKRL" hidden="1">#REF!</definedName>
    <definedName name="BExKGIRJ0MEW651UHNCMHK6KQSXQ" hidden="1">#REF!</definedName>
    <definedName name="BExKGIWUCWRVBT92B3JLTQRZJES7" hidden="1">#REF!</definedName>
    <definedName name="BExKGWEDZACW3RPQ88HYKH0WT8GK" hidden="1">#REF!</definedName>
    <definedName name="BExKH6QK9WAJ8IYQRWH7AUMP2JLY" hidden="1">#REF!</definedName>
    <definedName name="BExKH9L3KGUBJJPCD5WGRV9ET4ZP" hidden="1">#REF!</definedName>
    <definedName name="BExKHAMTC26EDD5GLTPXOLBD223L" hidden="1">#REF!</definedName>
    <definedName name="BExKHB8EBXIC414W6KMJA2IQDC3E" hidden="1">#REF!</definedName>
    <definedName name="BExKHCFL3MFWKNG9V7EU0OTT7ZFX" hidden="1">#REF!</definedName>
    <definedName name="BExKHQTG5ZBE68B9RIJEO14WK0RV" hidden="1">#REF!</definedName>
    <definedName name="BExKHRPTW3V8XFLGKCFG1IIW6Z9E" hidden="1">#REF!</definedName>
    <definedName name="BExKHRV4WNRXIW2PK8VZDLO4ONEZ" hidden="1">#REF!</definedName>
    <definedName name="BExKHTD3OD6CLIQ23NZIP5HRVP9N" hidden="1">#REF!</definedName>
    <definedName name="BExKHW7OLTPCF4XTX4HRXK9ZUIHN" hidden="1">#REF!</definedName>
    <definedName name="BExKI3EKY48FOW0A72SUBE10C9RR" hidden="1">#REF!</definedName>
    <definedName name="BExKI4LRT0CVYNZHUB9WON9DX6NP" hidden="1">#REF!</definedName>
    <definedName name="BExKI4R9LWWJBXYTGY2LVA5GEK1E" hidden="1">#REF!</definedName>
    <definedName name="BExKI4R9YPSHB2DGS8VMC6TA3VKQ" hidden="1">#REF!</definedName>
    <definedName name="BExKI697C2E4DGBGHFYN6QFBMYQF" hidden="1">#REF!</definedName>
    <definedName name="BExKI703MY071RX09NLY2U8MRMIJ" hidden="1">#REF!</definedName>
    <definedName name="BExKI8ST3XLZISW94L36LFVSPRRD" hidden="1">#REF!</definedName>
    <definedName name="BExKIBSRC3DIQHK0NXASKLT7ATQU" hidden="1">#REF!</definedName>
    <definedName name="BExKIRZE5SU5NHFPIJILI4X992BJ" hidden="1">#REF!</definedName>
    <definedName name="BExKIUOHACVMTDPNINBJTGX7WLLN" hidden="1">#REF!</definedName>
    <definedName name="BExKJ081AT7KVEKK99FFIRZ8IRO9" hidden="1">#REF!</definedName>
    <definedName name="BExKJ0Z2KYQJTD5ELET0REH4NU33" hidden="1">#REF!</definedName>
    <definedName name="BExKJ67U5M8KXYAQU7NBQJ7BB406" hidden="1">#REF!</definedName>
    <definedName name="BExKJB5XKCO77BA80M4UW80GENZ6" hidden="1">#REF!</definedName>
    <definedName name="BExKJEB3TBAC45EEFEM41UCEHE8T" hidden="1">#REF!</definedName>
    <definedName name="BExKJEB3YNCGBMA19N4Z00GZYQZH" hidden="1">#REF!</definedName>
    <definedName name="BExKJGEMCIAHWTK1KYSMHO2AC6XA" hidden="1">#REF!</definedName>
    <definedName name="BExKJISZ8F7452V2D2OD937C7RRU" hidden="1">#REF!</definedName>
    <definedName name="BExKJISZQZHPV7A8U8OJLACT1ONE" hidden="1">#REF!</definedName>
    <definedName name="BExKJOY74PA1XWXQHCJH42HSR7US" hidden="1">#REF!</definedName>
    <definedName name="BExKJUN3HPVF7VKX3AYXMJGSU4ZW" hidden="1">#REF!</definedName>
    <definedName name="BExKK3BYBOOVG57QBHBSAHF2RHMQ" hidden="1">#REF!</definedName>
    <definedName name="BExKK7DOYFJETHNMCAYFOCNFV0R2" hidden="1">#REF!</definedName>
    <definedName name="BExKKCMGC9A4HAD1641FR0QGU8US" hidden="1">#REF!</definedName>
    <definedName name="BExKKFMBLQEXVQ4HV9YU8WJ4R4MD" hidden="1">#REF!</definedName>
    <definedName name="BExKKFX4CF0CGPPH2Z3IUZ5SLRY4" hidden="1">#REF!</definedName>
    <definedName name="BExKKRGLNQW6XKUBL402KQVDBPRJ" hidden="1">#REF!</definedName>
    <definedName name="BExKL474QFH3P9F2SDSCGG3RZ991" hidden="1">#REF!</definedName>
    <definedName name="BExKLBE1Q6XX9E67TDCQWDG4U3F5" hidden="1">#REF!</definedName>
    <definedName name="BExKLKJ2NODF000RXUS8ZNGUNGA0" hidden="1">#REF!</definedName>
    <definedName name="BExKLLQ7DJKJLHKUQU3LXKY5G9DZ" hidden="1">#REF!</definedName>
    <definedName name="BExKLMBZBYBWO3EUUTXEID69WKGG" hidden="1">#REF!</definedName>
    <definedName name="BExKLN860RMZTQPEKXRU6YH5OCW7" hidden="1">#REF!</definedName>
    <definedName name="BExKLP0WJY7PAG1737BV413QQ7YJ" hidden="1">#REF!</definedName>
    <definedName name="BExKLPMGTKRRRLD0UGWVJDP2LATM" hidden="1">#REF!</definedName>
    <definedName name="BExKLTIR9VR0CMW8MWLD1IWEPQKO" hidden="1">#REF!</definedName>
    <definedName name="BExKLY0KJR0RCZOMDQOFOVKRO9EK" hidden="1">#REF!</definedName>
    <definedName name="BExKM5ICBDQML29QIN31PE4EERFS" hidden="1">#REF!</definedName>
    <definedName name="BExKM6EPJDFZYW5QRHP6RJVHREOM" hidden="1">#REF!</definedName>
    <definedName name="BExKM87F17R7ZE4HQF057EQVBJX1" hidden="1">#REF!</definedName>
    <definedName name="BExKM93T0QBW4CFYX9WO1IIHOG09" hidden="1">#REF!</definedName>
    <definedName name="BExKMGR1LMTVORKQEX6Q01XA6C0B" hidden="1">#REF!</definedName>
    <definedName name="BExKMI8ZPV8AR076CW7H0TD7SQNJ" hidden="1">#REF!</definedName>
    <definedName name="BExKMO8SEHGZVROVB52H82HUJTYP" hidden="1">#REF!</definedName>
    <definedName name="BExKMQ1IWLN0PU7TTYVNR8FL5IXA" hidden="1">#REF!</definedName>
    <definedName name="BExKMQHLT427IDK89GP65JSY35J0" hidden="1">#REF!</definedName>
    <definedName name="BExKMXOL8CTBM4II4UREUF5V17TM" hidden="1">#REF!</definedName>
    <definedName name="BExKMZMM59DUAM2S12C2CLHZYTDY" hidden="1">#REF!</definedName>
    <definedName name="BExKN0TXEQAP60LBYVEQM44Q7HUB" hidden="1">#REF!</definedName>
    <definedName name="BExKN1A1GMUWCS7224OQCHBLHTEI" hidden="1">#REF!</definedName>
    <definedName name="BExKN92K33ISLQBQZ00BGA99MEN3" hidden="1">#REF!</definedName>
    <definedName name="BExKNCIK7PK5PMRPOEQG70EQW7LF" hidden="1">#REF!</definedName>
    <definedName name="BExKND45UETBFUIJ7WESNLGDLSKC" hidden="1">#REF!</definedName>
    <definedName name="BExKNEWW8OPWN7N5Q92HBXK8FXSX" hidden="1">#REF!</definedName>
    <definedName name="BExKNF2CHH1RHWD9RM254O4IZZHV" hidden="1">#REF!</definedName>
    <definedName name="BExKNIYMLEJ7Z87E2ZPGP2IE1TBA" hidden="1">#REF!</definedName>
    <definedName name="BExKNZALHUUNGVOBRYHE7F76XSH4" hidden="1">#REF!</definedName>
    <definedName name="BExKO3HMWU1T9KBBJDZF7296LWCF" hidden="1">#REF!</definedName>
    <definedName name="BExKO5QG5HJ9IV13FK245U90V21Z" hidden="1">#REF!</definedName>
    <definedName name="BExKODOHHXCR2A65XT4RIL1S8CAZ" hidden="1">#REF!</definedName>
    <definedName name="BExKOL0QFJ030GWSLIG8WMMBLXO4" hidden="1">#REF!</definedName>
    <definedName name="BExKOUB8S9F4MOV6XQD5QTXNFKIJ" hidden="1">#REF!</definedName>
    <definedName name="BExKOYI99YAWVVCCZFUO3OEHE6C9" hidden="1">#REF!</definedName>
    <definedName name="BExKP479VKKYRD9N4AKYA3BXRET6" hidden="1">#REF!</definedName>
    <definedName name="BExKPG1KVIF1OHL02QDE5TUV0BEX" hidden="1">#REF!</definedName>
    <definedName name="BExKPG6VQ38ZTGHJ6G9416QCTQSH" hidden="1">#REF!</definedName>
    <definedName name="BExKPGMZOKX4JEDT9R8JR238A2RQ" hidden="1">#REF!</definedName>
    <definedName name="BExKPH39PE4HR5522072HG5566N5" hidden="1">#REF!</definedName>
    <definedName name="BExKPHJHFMNRKH2376XX4PECI5MH" hidden="1">#REF!</definedName>
    <definedName name="BExKPO4PLFDKPF4T9LQMEEM74EBR" hidden="1">#REF!</definedName>
    <definedName name="BExKPPBVM8H6XYTVXNYYGUX1U001" hidden="1">#REF!</definedName>
    <definedName name="BExKPPXGYP092CZPSLQ4RQLLW9EO" hidden="1">#REF!</definedName>
    <definedName name="BExKPQDP84V931BBC2MTAZFENQJA" hidden="1">#REF!</definedName>
    <definedName name="BExKPSS2L49WETUP5YX92V84NRQW" hidden="1">#REF!</definedName>
    <definedName name="BExKQ1X27NW4K91SQ64A4H9J1Q00" hidden="1">#REF!</definedName>
    <definedName name="BExKQA0DHLXW1FKK9JCQU0000PG5" hidden="1">#REF!</definedName>
    <definedName name="BExKQJGAAWNM3NT19E9I0CQDBTU0" hidden="1">#REF!</definedName>
    <definedName name="BExKQSLBMOR300OU9G1GZE48W06Y" hidden="1">#REF!</definedName>
    <definedName name="BExKR4KVZ81ROPP318ITRXQXT6V0" hidden="1">#REF!</definedName>
    <definedName name="BExKR80VZ543P66CKCHJA1KW0PF1" hidden="1">#REF!</definedName>
    <definedName name="BExKRBH23Q5WFANHKZ483565456F" hidden="1">#REF!</definedName>
    <definedName name="BExKREBHBO3IDYBUHYD4JWWQITKM" hidden="1">#REF!</definedName>
    <definedName name="BExKRHWYR1RI78H9O8PESI4DFNCE" hidden="1">#REF!</definedName>
    <definedName name="BExKS5G23IGUOTSLU1GU24JGL3DU" hidden="1">#REF!</definedName>
    <definedName name="BExKS6C7WYN87ZY56ZRHZ0INK0YM" hidden="1">#REF!</definedName>
    <definedName name="BExKS6CEVI18IJOEFO5H84KAAQSK" hidden="1">#REF!</definedName>
    <definedName name="BExKS8L820OQPEC9XC6D0CBX6961" hidden="1">#REF!</definedName>
    <definedName name="BExKSAZJOHIJ9IKU90LKJ246GK8L" hidden="1">#REF!</definedName>
    <definedName name="BExKSEL0N81ZUNOZ8NR3AJEOY2GU" hidden="1">#REF!</definedName>
    <definedName name="BExKSJDOMM454990HXZ3NT5OMOCI" hidden="1">#REF!</definedName>
    <definedName name="BExKSJOHIF3QIMN2TIBV997R81IP" hidden="1">#REF!</definedName>
    <definedName name="BExKSL0WZNW7BCM2GRFTKOGCC88V" hidden="1">#REF!</definedName>
    <definedName name="BExKSRMH327JTO1LZ5NJR3ORVWCP" hidden="1">#REF!</definedName>
    <definedName name="BExKSSO617JT5AXOLOX2DG9NHL57" hidden="1">#REF!</definedName>
    <definedName name="BExKSX60HYRHMVXJBF3DGTHDL8ON" hidden="1">#REF!</definedName>
    <definedName name="BExKT95JU0KYSJUOX90S43AF8E1P" hidden="1">#REF!</definedName>
    <definedName name="BExKT9AWKVF166N7T1GMF0LSQYB6" hidden="1">#REF!</definedName>
    <definedName name="BExKTCLKLGI502SP6JKNRP3APYCO" hidden="1">#REF!</definedName>
    <definedName name="BExKTEZVWEIK341E3X5NL4I3Z8EN" hidden="1">#REF!</definedName>
    <definedName name="BExKTEZX3I4Z09JEBQ6LAA750CGH" hidden="1">#REF!</definedName>
    <definedName name="BExKTHZT2DC0ZQPDQE6NYE1V6B1D" hidden="1">#REF!</definedName>
    <definedName name="BExKTMCB6S22C5KWPO6HHT0LQB9Y" hidden="1">#REF!</definedName>
    <definedName name="BExKTOAD6ILR1KJ0GJ8VVEJ714NS" hidden="1">#REF!</definedName>
    <definedName name="BExKTYS0QTSCK0ZWYKW0YTXV5OUD" hidden="1">#REF!</definedName>
    <definedName name="BExKU2TL5HOZOKMD2OKLG5M9XMER" hidden="1">#REF!</definedName>
    <definedName name="BExKUJB0SVAR8VVJSE65HF778BRA" hidden="1">#REF!</definedName>
    <definedName name="BExKUJB0UKRF1D0YZ849EKE13Q5F" hidden="1">#REF!</definedName>
    <definedName name="BExKUPWEVFUL1W1OSFQMHX57BCPF" hidden="1">#REF!</definedName>
    <definedName name="BExKUR3K6N6RQS0KTV5K9H4JZDA1" hidden="1">#REF!</definedName>
    <definedName name="BExKUVLDDYA0ZOWLMFY85AEYUL53" hidden="1">#REF!</definedName>
    <definedName name="BExKVHRTACYCU0E26N0FADOI70M8" hidden="1">#REF!</definedName>
    <definedName name="BExKVJVCK0FXGPAKKWEZIG6Y0DWB" hidden="1">#REF!</definedName>
    <definedName name="BExM9KJRREK48F0MC1H2KKS4H9UY" hidden="1">#REF!</definedName>
    <definedName name="BExM9NJO91OX2Z81A4A0G12XFBH9" hidden="1">#REF!</definedName>
    <definedName name="BExMA8TRHIR7NZB3ZSMJHO28XMKM" hidden="1">#REF!</definedName>
    <definedName name="BExMAC4FO2VQPO7YXQ0M7PS45Y9A" hidden="1">#REF!</definedName>
    <definedName name="BExMAI47FU7TLDK70LLTTF1666LG" hidden="1">#REF!</definedName>
    <definedName name="BExMAPWQ480RVVT77DZTA5DL2BN9" hidden="1">#REF!</definedName>
    <definedName name="BExMARPHAVJ5CXWE2LH3NI1JQ1AH" hidden="1">#REF!</definedName>
    <definedName name="BExMAYAV0N75AH3TOC108AXA2QE6" hidden="1">#REF!</definedName>
    <definedName name="BExMB1AR17UQNUEJHRQYM9EHSHFL" hidden="1">#REF!</definedName>
    <definedName name="BExMB4ANRLXSM7F2WIM51AVPYH3G" hidden="1">#REF!</definedName>
    <definedName name="BExMBVKIBMHLFMGOHZRMK84B8GEK" hidden="1">#REF!</definedName>
    <definedName name="BExMBZWW3SYKHY7MPBHZ17UQYR6N" hidden="1">#REF!</definedName>
    <definedName name="BExMCBAV0958VGOIG92BOGQ2L6Y8" hidden="1">#REF!</definedName>
    <definedName name="BExMCFSQFSEMPY5IXDIRKZDASDBR" hidden="1">#REF!</definedName>
    <definedName name="BExMCSDW7ZGET2IBXY5A1ZLLXKU3" hidden="1">#REF!</definedName>
    <definedName name="BExMCXBT0K07RIBP54QT8H7QV1QY" hidden="1">#REF!</definedName>
    <definedName name="BExMD24GX68ABZPZRCMQPZJDECON" hidden="1">#REF!</definedName>
    <definedName name="BExMD59UEWZ50NBMCXPWHS0WW4WS" hidden="1">#REF!</definedName>
    <definedName name="BExMD8F257WZFZK70ADRSL9ZFBSP" hidden="1">#REF!</definedName>
    <definedName name="BExMD9WZXAHV197RV7K52VOSX4HA" hidden="1">#REF!</definedName>
    <definedName name="BExMDHERI3FFJV5AFHD2PAIZ98Y0" hidden="1">#REF!</definedName>
    <definedName name="BExMDZ3C4IJ7PAGL4KL61NHG4PW0" hidden="1">#REF!</definedName>
    <definedName name="BExME58GL7K93FYOXW06QFXIS8HW" hidden="1">#REF!</definedName>
    <definedName name="BExMED6FFTKEEHUFLFBHS12J80PS" hidden="1">#REF!</definedName>
    <definedName name="BExMEKO0OWYKQM80BKQJPI12JABF" hidden="1">#REF!</definedName>
    <definedName name="BExMEO46ZOS6S6NMZNFUN6877IK2" hidden="1">#REF!</definedName>
    <definedName name="BExMEOPR0KEJQYCJVZS584CL17BU" hidden="1">#REF!</definedName>
    <definedName name="BExMEU9AWBRZ3847C5WXI6JU8JVA" hidden="1">#REF!</definedName>
    <definedName name="BExMEVLXZ5L7W08ORJCFOH224RVG" hidden="1">#REF!</definedName>
    <definedName name="BExMF1AX7HHYXYNKMYO5R1QTSIBQ" hidden="1">#REF!</definedName>
    <definedName name="BExMF4R38VB6Y32U7FF4JIVYQIZX" hidden="1">#REF!</definedName>
    <definedName name="BExMFDFUIK4NP5W1IZXHT3XGD5EG" hidden="1">#REF!</definedName>
    <definedName name="BExMFN132NL64MWRCEY9VUTQEO89" hidden="1">#REF!</definedName>
    <definedName name="BExMFPFFQ18L1SCAVY0Q774GO595" hidden="1">#REF!</definedName>
    <definedName name="BExMFROF5269REEPXWPBR9LTCMY9" hidden="1">#REF!</definedName>
    <definedName name="BExMFWX4RIKC77FWAITZ854M1TAZ" hidden="1">#REF!</definedName>
    <definedName name="BExMFXO6N7UZ318C4BR7TTXKR01L" hidden="1">#REF!</definedName>
    <definedName name="BExMFZMA013FSV1N4C3UP8EQ1B60" hidden="1">#REF!</definedName>
    <definedName name="BExMG2614M4HKJ9KKW0QD5IPCWK6" hidden="1">#REF!</definedName>
    <definedName name="BExMG3D7T3TQ9SSM7PWLPTOPNNKG" hidden="1">#REF!</definedName>
    <definedName name="BExMG6266X9OUV8W84FLS19ZPIIL" hidden="1">#REF!</definedName>
    <definedName name="BExMG8R9VQZOCHDTB3BPGV3UZI24" hidden="1">#REF!</definedName>
    <definedName name="BExMGBB1HEHQLSQIYWLHQU0SJOTA" hidden="1">#REF!</definedName>
    <definedName name="BExMGE5MQT86QJ4CEI467JQTWJM2" hidden="1">#REF!</definedName>
    <definedName name="BExMGF7BF57QDK4ZS7LGQZD2T46M" hidden="1">#REF!</definedName>
    <definedName name="BExMGNLF41EKIAHO47CLJM1DE4RC" hidden="1">#REF!</definedName>
    <definedName name="BExMGONASEKJG4JTI3PA9277826D" hidden="1">#REF!</definedName>
    <definedName name="BExMGPJH9YPPMC86XL0LUMDVA9AH" hidden="1">#REF!</definedName>
    <definedName name="BExMGPU9M4ZOYVYQD8LD86G4F99K" hidden="1">#REF!</definedName>
    <definedName name="BExMGRCF2KFRET3L63NL2J0D305O" hidden="1">#REF!</definedName>
    <definedName name="BExMGTFRGVQ1HD3CP5UZKR8LUVIF" hidden="1">#REF!</definedName>
    <definedName name="BExMGTL8Y9I1NLV0PQORH2LHDBEP" hidden="1">#REF!</definedName>
    <definedName name="BExMH1TUSBZEKSB9K8QWHVEX1JAN" hidden="1">#REF!</definedName>
    <definedName name="BExMH5A1GJQGAG6GCOUY61K50OCQ" hidden="1">#REF!</definedName>
    <definedName name="BExMH7OBO8EGQQIOLQ16OJ7LJU62" hidden="1">#REF!</definedName>
    <definedName name="BExMH9RUS4HLDBEI1OLY18OAZXWA" hidden="1">#REF!</definedName>
    <definedName name="BExMHIWVR3QUVJHHNCQ85XL0WN2M" hidden="1">#REF!</definedName>
    <definedName name="BExMI46XINRZ14MDF7AC9MSXOUAS" hidden="1">#REF!</definedName>
    <definedName name="BExMIBDWAUZWZXOWAIBTA75H79CI" hidden="1">#REF!</definedName>
    <definedName name="BExMICL1QRA3PYFTZPZWUBLM7RHY" hidden="1">#REF!</definedName>
    <definedName name="BExMICQJGGMNONOEG68CH7D6BJAF" hidden="1">#REF!</definedName>
    <definedName name="BExMINIT8X3S23F8D42NLCOO4YPC" hidden="1">#REF!</definedName>
    <definedName name="BExMIVBB4PKZBKQ6QD6GEUN8UPFM" hidden="1">#REF!</definedName>
    <definedName name="BExMIVGT7N6A7YYGY6UYALN5D2QF" hidden="1">#REF!</definedName>
    <definedName name="BExMIVRM13NCB9O5K0VUU2W83ZY3" hidden="1">#REF!</definedName>
    <definedName name="BExMJ8CLP21GCCQ512ORH0QIVZNH" hidden="1">#REF!</definedName>
    <definedName name="BExMJ98Z4IK4YOX4U3SS27LLLMW8" hidden="1">#REF!</definedName>
    <definedName name="BExMJGAL0B5PU620EFAUNJWIPMM5" hidden="1">#REF!</definedName>
    <definedName name="BExMJNXNZ3WRDNJUC6GM7IYHQ7BT" hidden="1">#REF!</definedName>
    <definedName name="BExMK1VG2TKAYCKBNWGU861W2M38" hidden="1">#REF!</definedName>
    <definedName name="BExMK3YZXLI431C1IPL6BYWZVRJF" hidden="1">#REF!</definedName>
    <definedName name="BExMK7KGTZIKI3YLAXBD7KFNI5OR" hidden="1">#REF!</definedName>
    <definedName name="BExMKDPKE91KUWWAOL2NAJYCUVQU" hidden="1">#REF!</definedName>
    <definedName name="BExMKEB4RAGE99WGFL2IKYISKP81" hidden="1">#REF!</definedName>
    <definedName name="BExMKL7AIKCAADAJ260R5K9GJ7E9" hidden="1">#REF!</definedName>
    <definedName name="BExMKN01TWUCEGTVCMVXRJ7DBT0D" hidden="1">#REF!</definedName>
    <definedName name="BExMKN5DZN8EXSMCLETIBJUFR9JY" hidden="1">#REF!</definedName>
    <definedName name="BExMKP92Y6BDYP08H0UMMIQB9JWH" hidden="1">#REF!</definedName>
    <definedName name="BExMKQWAA3JLMDQZBDKGFRRAW9XP" hidden="1">#REF!</definedName>
    <definedName name="BExMKSE8TP0OBJJCIII1JAWQAX9W" hidden="1">#REF!</definedName>
    <definedName name="BExMKSP2O2C87U4X50H4AIB4W1OE" hidden="1">#REF!</definedName>
    <definedName name="BExMKU70EUUP2V9W0QRCG33HV6OS" hidden="1">#REF!</definedName>
    <definedName name="BExML0HK6EXOKLEUII7J7W71SACF" hidden="1">#REF!</definedName>
    <definedName name="BExMLBVLI4SE94PW0JWB2U2T1JXI" hidden="1">#REF!</definedName>
    <definedName name="BExMLJO2UI9IQC8WOZKNL1EYOCS9" hidden="1">#REF!</definedName>
    <definedName name="BExMLLRH36G2QWLMJAVGGIA2LDBH" hidden="1">#REF!</definedName>
    <definedName name="BExMLNPOUZVF0YGNDDPH3PHIPYE3" hidden="1">#REF!</definedName>
    <definedName name="BExMLNV5GSSN658118MDWJ16HF1F" hidden="1">#REF!</definedName>
    <definedName name="BExMLST487IVLJDBZ4YT5PPK0U4Y" hidden="1">#REF!</definedName>
    <definedName name="BExMLTUZ054SW43SQ79SWN2NKTEY" hidden="1">#REF!</definedName>
    <definedName name="BExMM178CGS2KXVYPFT2Q7LCWEC9" hidden="1">#REF!</definedName>
    <definedName name="BExMM474BYZQ7JZSW8RLV5QLTLR9" hidden="1">#REF!</definedName>
    <definedName name="BExMMCFY22VNGZYKAOCPXMOV0PIP" hidden="1">#REF!</definedName>
    <definedName name="BExMMD6TGBAHOY6TGE3AAEIQGHYO" hidden="1">#REF!</definedName>
    <definedName name="BExMMEOR273ME9M3XRLVWEDVA981" hidden="1">#REF!</definedName>
    <definedName name="BExMMHDUUNFK2OJI7EIM8SEN15G2" hidden="1">#REF!</definedName>
    <definedName name="BExMMNIYGU17FMXTW0BBJ15CZQG2" hidden="1">#REF!</definedName>
    <definedName name="BExMMT7YLDS00ALRER7ZC43086SY" hidden="1">#REF!</definedName>
    <definedName name="BExMMX49LYI4ABAVTVRN2PHZGWNK" hidden="1">#REF!</definedName>
    <definedName name="BExMMZD39JOFOCSRTVI618IGX8D0" hidden="1">#REF!</definedName>
    <definedName name="BExMN1WWOPCPPEY7MXANJX8NDHFS" hidden="1">#REF!</definedName>
    <definedName name="BExMN709MV1XI3NSSMG7KW39D8FS" hidden="1">#REF!</definedName>
    <definedName name="BExMNCPAWSYR2VP6AWR3MF5S2GHW" hidden="1">#REF!</definedName>
    <definedName name="BExMNEI0DSKX2LO3O284R9ULPNL1" hidden="1">#REF!</definedName>
    <definedName name="BExMNH74U57BEZV1V0KTWRYY78I0" hidden="1">#REF!</definedName>
    <definedName name="BExMNROSLX7TL0DN8HMAPI7UBME6" hidden="1">#REF!</definedName>
    <definedName name="BExMNS53B244VQMP6P3YFQ5X6K3H" hidden="1">#REF!</definedName>
    <definedName name="BExMNTMUONBHMBD168YLEMHTTHT6" hidden="1">#REF!</definedName>
    <definedName name="BExMNVA8L0Z59RPYKO9ZOB008VDG" hidden="1">#REF!</definedName>
    <definedName name="BExMO0DO05RRU38KT4VRN2JOUPEJ" hidden="1">#REF!</definedName>
    <definedName name="BExMO32TF2RRB7YTD2WOUSSOAUGO" hidden="1">#REF!</definedName>
    <definedName name="BExMO5MEG26LNJSLDLFDR32QHGLB" hidden="1">#REF!</definedName>
    <definedName name="BExMO7VF7B3DKJ3K812CUQFUK88X" hidden="1">#REF!</definedName>
    <definedName name="BExMOEGTAQDBIVVRFSOMFN3HO5T9" hidden="1">#REF!</definedName>
    <definedName name="BExMOMUXP0M7K1YPPTD23N1VGEKX" hidden="1">#REF!</definedName>
    <definedName name="BExMON08A7I1U0C0E3BIDVL2QTZJ" hidden="1">#REF!</definedName>
    <definedName name="BExMOQ5K59VC29LU6P8SZQUB7PPE" hidden="1">#REF!</definedName>
    <definedName name="BExMOU77B5L1M2R8EVQ79VXBXD7K" hidden="1">#REF!</definedName>
    <definedName name="BExMOXNDJSMI59VFV92CYLIGRIWZ" hidden="1">#REF!</definedName>
    <definedName name="BExMP1E4YTCFBYZZV7KHOUNMJ1I1" hidden="1">#REF!</definedName>
    <definedName name="BExMP54WCZBV03J6NNM99UID31P0" hidden="1">#REF!</definedName>
    <definedName name="BExMP78FHIGGEU6BEKNXPXZ8R0ND" hidden="1">#REF!</definedName>
    <definedName name="BExMP9XKA0X2OM9VT5PIENMDOZWI" hidden="1">#REF!</definedName>
    <definedName name="BExMPEFE9PO4CQ3PME776YOETRY8" hidden="1">#REF!</definedName>
    <definedName name="BExMPEKVL4CKWJV5BUPLMZ3Y719W" hidden="1">#REF!</definedName>
    <definedName name="BExMPL0SDCMD2DYUHBXZKRGWDYJJ" hidden="1">#REF!</definedName>
    <definedName name="BExMPSD7O5HTAFZ3O29BGXA5VG5T" hidden="1">#REF!</definedName>
    <definedName name="BExMPZEO5IW7G87D2S11PRQ7XPZS" hidden="1">#REF!</definedName>
    <definedName name="BExMPZUX0XXLC00IS9PTCBNUGG83" hidden="1">#REF!</definedName>
    <definedName name="BExMQ7787U5DAN56GX16Z4ST86KL" hidden="1">#REF!</definedName>
    <definedName name="BExMQ7HZ5FXQA7OKDVY5RIHLNX3T" hidden="1">#REF!</definedName>
    <definedName name="BExMQDNADUKP0C9HRP0G929Z6T7K" hidden="1">#REF!</definedName>
    <definedName name="BExMQFLBQJKB816IYPBH7YBGTIRP" hidden="1">#REF!</definedName>
    <definedName name="BExMQJ6RNXW8DWNENXIK0D21MVB0" hidden="1">#REF!</definedName>
    <definedName name="BExMQJSD23UQJVN4A15ALK35U40P" hidden="1">#REF!</definedName>
    <definedName name="BExMQKZJIX1RDVBZEICGGPPE531C" hidden="1">#REF!</definedName>
    <definedName name="BExMQL4V92Q9YHGST7TE6YZO9N1P" hidden="1">#REF!</definedName>
    <definedName name="BExMQNOM5JUIN6IS3SRLL2LHDBK1" hidden="1">#REF!</definedName>
    <definedName name="BExMQXF7JPB6JWQ7SSSJ1F9IHVOG" hidden="1">#REF!</definedName>
    <definedName name="BExMR5O0BVUF40JEQPDCP62PZN2J" hidden="1">#REF!</definedName>
    <definedName name="BExMR6PPLRO71PF1CH22H9BFJ98U" hidden="1">#REF!</definedName>
    <definedName name="BExMR6V66AHNURHSYQRQXAPVOQPN" hidden="1">#REF!</definedName>
    <definedName name="BExMR7M17Q04GCC81IA2N0XBV6D7" hidden="1">#REF!</definedName>
    <definedName name="BExMRCK65PW6VMVDHNGCCVY7FA5K" hidden="1">#REF!</definedName>
    <definedName name="BExMREYGLARLPE7ZW82CS32XOZ0Z" hidden="1">#REF!</definedName>
    <definedName name="BExMRI96UR3EPR3DV8EJRX4ORFQ5" hidden="1">#REF!</definedName>
    <definedName name="BExMRL3LAQR12C9OS65L81RYA72Y" hidden="1">#REF!</definedName>
    <definedName name="BExMRMR1BXNM4ZS5I3G20JH90DCD" hidden="1">#REF!</definedName>
    <definedName name="BExMRRUG0LZHKDGZ7DBN4S92IKUD" hidden="1">#REF!</definedName>
    <definedName name="BExMRZS9QEFJ8H1YXN5NAZ77ENB4" hidden="1">#REF!</definedName>
    <definedName name="BExMS3DS6OZ1B66DKLIRA7QHF1ZM" hidden="1">#REF!</definedName>
    <definedName name="BExMSCDH2HZO7VG6RVZMTOYLA7C4" hidden="1">#REF!</definedName>
    <definedName name="BExMSZR1HQD64LXOUTAFB5EY995D" hidden="1">#REF!</definedName>
    <definedName name="BExO47VNEDIW0NABCCSEX0673INV" hidden="1">#REF!</definedName>
    <definedName name="BExO4J9NSLE6YVJY7IOQPTALAAE8" hidden="1">#REF!</definedName>
    <definedName name="BExO4VUSXYJI9AW8KF0YOFCSNJXT" hidden="1">#REF!</definedName>
    <definedName name="BExO5AJIF64RKNORPWYWZROQB0A4" hidden="1">#REF!</definedName>
    <definedName name="BExO660DH3B6UJRTO7E23SYZHUL9" hidden="1">#REF!</definedName>
    <definedName name="BExO68EQL44CW7UAPXZRHFBALQQ3" hidden="1">#REF!</definedName>
    <definedName name="BExO6DSX8B4EYPMUOQZ6CF3Q9JD1" hidden="1">#REF!</definedName>
    <definedName name="BExO6FR0OBKOAVH0UHS6JKHGQR71" hidden="1">#REF!</definedName>
    <definedName name="BExO6IG3IMW5I6TRL10KK1OS5JWY" hidden="1">#REF!</definedName>
    <definedName name="BExO6N8R9PEUMLC6HCDD4L574C00" hidden="1">#REF!</definedName>
    <definedName name="BExO6NE6ULGE4OTTZ3E9V4U178OX" hidden="1">#REF!</definedName>
    <definedName name="BExO73Q612TJFHKWRO5NHAM7Q67A" hidden="1">#REF!</definedName>
    <definedName name="BExO75Z5DJL59KA8A1CGPQ6DIEQ1" hidden="1">#REF!</definedName>
    <definedName name="BExO7AGUCW2CGWVBZY7Y491GRQ3G" hidden="1">#REF!</definedName>
    <definedName name="BExO7UJQRYP7CUMHJ2TYLGZCYT55" hidden="1">#REF!</definedName>
    <definedName name="BExO7VLKRQE6A2AML6U8NEF2ZTWW" hidden="1">#REF!</definedName>
    <definedName name="BExO7ZNBRPI3Z8SI5AELV1643Z4W" hidden="1">#REF!</definedName>
    <definedName name="BExO803EUMBQ360G6R937GQCJQCZ" hidden="1">#REF!</definedName>
    <definedName name="BExO80ZSWHDB7BJBYAKNPFD3GAL1" hidden="1">#REF!</definedName>
    <definedName name="BExO86ZM7PU62JKS849LR2585GX5" hidden="1">#REF!</definedName>
    <definedName name="BExO8C8D961L3G5OR9MSCAKSDZDM" hidden="1">#REF!</definedName>
    <definedName name="BExO8P4AUC1PD5FWDMCFP6W2ZZH8" hidden="1">#REF!</definedName>
    <definedName name="BExO8RILP9ZIK9E3XNU4M6ZC5UCQ" hidden="1">#REF!</definedName>
    <definedName name="BExO8TGTHB14ZPVDOHRRHQD5EYRE" hidden="1">#REF!</definedName>
    <definedName name="BExO8TM48ONEGJ71K8J4A0GBOCM9" hidden="1">#REF!</definedName>
    <definedName name="BExO8UTAGQWDBQZEEF4HUNMLQCVU" hidden="1">#REF!</definedName>
    <definedName name="BExO8WB8N45CHCXCLGG8AL6CAY9V" hidden="1">#REF!</definedName>
    <definedName name="BExO8Y404V2TLX3U7UY01082PSXI" hidden="1">#REF!</definedName>
    <definedName name="BExO95AXR1140LSIM9KM5P6K5AI3" hidden="1">#REF!</definedName>
    <definedName name="BExO967AOCN9FX40ZQGN4QB9DL03" hidden="1">#REF!</definedName>
    <definedName name="BExO99SRPV1OMJOL6Y74RZ9OZEGY" hidden="1">#REF!</definedName>
    <definedName name="BExO9MU0TXKOCV75W993AONAL1CQ" hidden="1">#REF!</definedName>
    <definedName name="BExO9QFIRNTWEIC0ESAPKASXJ7Z7" hidden="1">#REF!</definedName>
    <definedName name="BExO9XBPCLE5CT4ZOQ6PCFL0UCXF" hidden="1">#REF!</definedName>
    <definedName name="BExO9Y81THKD90EXETSJNMA398XB" hidden="1">#REF!</definedName>
    <definedName name="BExOA2KJQ7QQXFF69QT4DQP5Z2GH" hidden="1">#REF!</definedName>
    <definedName name="BExOA42J7IVAGIARSIJAB7I9YL26" hidden="1">#REF!</definedName>
    <definedName name="BExOA6M4WTY1YZXXBPCQ7BUZ4OKS" hidden="1">#REF!</definedName>
    <definedName name="BExOACB5H64I4OUX7MUOQWMRIV1Y" hidden="1">#REF!</definedName>
    <definedName name="BExOAIR75OPCP3PABIV8SSMIB099" hidden="1">#REF!</definedName>
    <definedName name="BExOAN3KOOTCQEGA9945HGL5WIUB" hidden="1">#REF!</definedName>
    <definedName name="BExOAWE38OE5V7BPU46HGY6SG1PA" hidden="1">#REF!</definedName>
    <definedName name="BExOAYSEXHQ235CXPBAZKYTJMYRT" hidden="1">#REF!</definedName>
    <definedName name="BExOB04UWG1SK9QJ7H97RD6AMWKW" hidden="1">#REF!</definedName>
    <definedName name="BExOB3L0BUR40Q17UE38TTQRSIQV" hidden="1">#REF!</definedName>
    <definedName name="BExOB7H4OK49QH74Q5IYJPSSO2RR" hidden="1">#REF!</definedName>
    <definedName name="BExOB9FCKN4EYJGPUY0KOJVBE3GV" hidden="1">#REF!</definedName>
    <definedName name="BExOBD0SYGWJ2K9M0AW3MY8VHWZN" hidden="1">#REF!</definedName>
    <definedName name="BExOBIF27JNXXTLECD4ZQMVZR1PL" hidden="1">#REF!</definedName>
    <definedName name="BExOBPGN5UB9EENTYSRV87X0RA5Y" hidden="1">#REF!</definedName>
    <definedName name="BExOBSLVIZ6FRH1ISDX6WZ6RCMP4" hidden="1">#REF!</definedName>
    <definedName name="BExOC6JHDR6V5BJNQPQB9UKANK8J" hidden="1">#REF!</definedName>
    <definedName name="BExOC7W4IAEZXU877KRD07EIBMEO" hidden="1">#REF!</definedName>
    <definedName name="BExOCCDZ45ZISDV6TR83EF7OL1T0" hidden="1">#REF!</definedName>
    <definedName name="BExOCE6Q1UVZC2974ARXIE5Q03M9" hidden="1">#REF!</definedName>
    <definedName name="BExOCH14WZXR9S0J2PC95ZT4BW9Y" hidden="1">#REF!</definedName>
    <definedName name="BExOCL87XSR24U3XCQPMEQHR716W" hidden="1">#REF!</definedName>
    <definedName name="BExOCMFCVRTUND31KEQ6DBDUMAGR" hidden="1">#REF!</definedName>
    <definedName name="BExOCWRJIYYWHP7SHM4WZ4BY3M33" hidden="1">#REF!</definedName>
    <definedName name="BExOD5GFJ6QBSQJIVBKWFYW4QUGI" hidden="1">#REF!</definedName>
    <definedName name="BExOD5REYT2GB1SZFPU57JSB33OB" hidden="1">#REF!</definedName>
    <definedName name="BExOD5WOPP6RNV86XDYQBNMCTQS3" hidden="1">#REF!</definedName>
    <definedName name="BExODCI2BMKQUL4B6QE8FBI0Z5T2" hidden="1">#REF!</definedName>
    <definedName name="BExODDUIPAXGFKOCO39CGBLCVCC6" hidden="1">#REF!</definedName>
    <definedName name="BExODGUFDCIWCG19G00TGBCDAGUM" hidden="1">#REF!</definedName>
    <definedName name="BExODL1HLRQONSEWJV4E49A22HQK" hidden="1">#REF!</definedName>
    <definedName name="BExODLSJ8Q3HBQ42TOF5UKZ10A5D" hidden="1">#REF!</definedName>
    <definedName name="BExOE8F3HX2GN4X0AR4VNCFTRLXO" hidden="1">#REF!</definedName>
    <definedName name="BExOEB45KA5PF8LTXQB0M9JJ9KTM" hidden="1">#REF!</definedName>
    <definedName name="BExOEE9KG5ZKCCRMIF9T1M8ZZGDC" hidden="1">#REF!</definedName>
    <definedName name="BExOEG29O70F4OJB2T65FVUN0VZ8" hidden="1">#REF!</definedName>
    <definedName name="BExOEGT6ADQ2LHON6G96V0LD0VIT" hidden="1">#REF!</definedName>
    <definedName name="BExOEJIA26ZQMQPKVKE35KSNTMWE" hidden="1">#REF!</definedName>
    <definedName name="BExOEJIAMOEVEVAERKL92NOYK3DY" hidden="1">#REF!</definedName>
    <definedName name="BExOEKEP31RVGJ2C2YRAJ9UOD62P" hidden="1">#REF!</definedName>
    <definedName name="BExOEPY7WTXE8MQSULSURLROC0DN" hidden="1">#REF!</definedName>
    <definedName name="BExOEQJY08Q04NC57D1295FM70ID" hidden="1">#REF!</definedName>
    <definedName name="BExOF5OQ5N546YLI3XDRMYNAEJJC" hidden="1">#REF!</definedName>
    <definedName name="BExOFGX96J70SWZ5S2DM11KXIFOG" hidden="1">#REF!</definedName>
    <definedName name="BExOFWD01Y6UQOOQNU1KNP8Q33U7" hidden="1">#REF!</definedName>
    <definedName name="BExOFXPIGLKVW09SBLKE3Q6IU58N" hidden="1">#REF!</definedName>
    <definedName name="BExOFYGKCXXIUHL62RU53E0Q2UE6" hidden="1">#REF!</definedName>
    <definedName name="BExOFZI8FAR0BHCYHSO8DEX1BDX4" hidden="1">#REF!</definedName>
    <definedName name="BExOG1AXTXUGBIFD0J2IVBZ7KPEQ" hidden="1">#REF!</definedName>
    <definedName name="BExOG4WETJ3HB3U3XL6X8HJDOPNZ" hidden="1">#REF!</definedName>
    <definedName name="BExOG5I00FWW3ZARLX1TR6GNV4MI" hidden="1">#REF!</definedName>
    <definedName name="BExOG5STI82GHJON6CD73DUMPTPC" hidden="1">#REF!</definedName>
    <definedName name="BExOG9UJ24XP9WYEDM2V1QTP15PW" hidden="1">#REF!</definedName>
    <definedName name="BExOGDG1E5TUYM7FH9CGXT36PMNT" hidden="1">#REF!</definedName>
    <definedName name="BExOGE6WN27VLWO00LWN5PMIF4WG" hidden="1">#REF!</definedName>
    <definedName name="BExOGHC9G9L1CM4OJSKPO9RW1FJ0" hidden="1">#REF!</definedName>
    <definedName name="BExOGHMXE2SGATE32600E6FRAL6X" hidden="1">#REF!</definedName>
    <definedName name="BExOGJ4TP0R519GNRQD7RY0ONXFI" hidden="1">#REF!</definedName>
    <definedName name="BExOGP4O3IJ5Q1LDV2GXZ5BGM8HW" hidden="1">#REF!</definedName>
    <definedName name="BExOH7PN5NZCQEJZH03XXKY856MI" hidden="1">#REF!</definedName>
    <definedName name="BExOHAUSU581MHDJDTZ64MZJMTYP" hidden="1">#REF!</definedName>
    <definedName name="BExOHDEL7YMNO6VWCLSBPS23KU6W" hidden="1">#REF!</definedName>
    <definedName name="BExOHFI4DK63BWBBUJO6AA1F2J4C" hidden="1">#REF!</definedName>
    <definedName name="BExOHJEDYI0Q8NCCHHE477FBK2IK" hidden="1">#REF!</definedName>
    <definedName name="BExOHP8WA1AMONZN93BTP22E96QK" hidden="1">#REF!</definedName>
    <definedName name="BExOHRXV8Z50LSCKBEO4YNZBUIHU" hidden="1">#REF!</definedName>
    <definedName name="BExOIG2G8YYEY62W9NER3YU9MTKQ" hidden="1">#REF!</definedName>
    <definedName name="BExOIG2H7QZQHFUNJQAQAPUY3A82" hidden="1">#REF!</definedName>
    <definedName name="BExOIHV8UM9RN3PR3K96D46MM86A" hidden="1">#REF!</definedName>
    <definedName name="BExOII0JT1DXYUF2I1YA1CD09DF9" hidden="1">#REF!</definedName>
    <definedName name="BExOIOGGI2EE2DDBY1BKMVH4317A" hidden="1">#REF!</definedName>
    <definedName name="BExOIP7H6O2XF6BTS9GCA8GIIVAE" hidden="1">#REF!</definedName>
    <definedName name="BExOIS7DLR1TRVIIBWTRG268NVP6" hidden="1">#REF!</definedName>
    <definedName name="BExOIUWH7SYFH6W4PRVP0ND3R6HE" hidden="1">#REF!</definedName>
    <definedName name="BExOIZECTQO4UDRPPIV0B1FDU2G9" hidden="1">#REF!</definedName>
    <definedName name="BExOJ1SMKZUFCY98NL5OGJHU73PX" hidden="1">#REF!</definedName>
    <definedName name="BExOJ41HBF1Q3CC866BPB551JTBF" hidden="1">#REF!</definedName>
    <definedName name="BExOJF4VIROMA1MEPDQPHT8FBRU7" hidden="1">#REF!</definedName>
    <definedName name="BExOJH2WHT2UTOKHJCATB90XKZ6K" hidden="1">#REF!</definedName>
    <definedName name="BExOJKDMLAA28IGP1MP43DK9L0VP" hidden="1">#REF!</definedName>
    <definedName name="BExOJMH4X0G36C0RN8C0LY3FLGBP" hidden="1">#REF!</definedName>
    <definedName name="BExOJO4F4F42K361QXPVE4MP7MRU" hidden="1">#REF!</definedName>
    <definedName name="BExOJPH1FIBQR7YBHBNKB0J29KWB" hidden="1">#REF!</definedName>
    <definedName name="BExOJPH1PYPMA9EVFDZ915BJIVUM" hidden="1">#REF!</definedName>
    <definedName name="BExOJRF1KVZLRR3I9W0F43PAYFD0" hidden="1">#REF!</definedName>
    <definedName name="BExOJRF37CO5C9YAEOB9OX1K2EXJ" hidden="1">#REF!</definedName>
    <definedName name="BExOJTILQC0G6CO4JFAY0Q68KDBB" hidden="1">#REF!</definedName>
    <definedName name="BExOJV60PBZNURZBDBMK81G9JPCY" hidden="1">#REF!</definedName>
    <definedName name="BExOJWII32I4X25N4CMAKVX1A8TV" hidden="1">#REF!</definedName>
    <definedName name="BExOJZ2B0Q9U5K4F3L8UPLNVLCZL" hidden="1">#REF!</definedName>
    <definedName name="BExOJZD3AK3KIX0IBX91SW9I6WJU" hidden="1">#REF!</definedName>
    <definedName name="BExOK1LXX4ZKSI56IZINQXOPD4BD" hidden="1">#REF!</definedName>
    <definedName name="BExOK5NOHR1DDWK2S1NF4FQ5IMOZ" hidden="1">#REF!</definedName>
    <definedName name="BExOK75GG1DBW5542V3ALXTIGK5J" hidden="1">#REF!</definedName>
    <definedName name="BExOKBSSDBM3UK7D6NLJD3F162PU" hidden="1">#REF!</definedName>
    <definedName name="BExOKJW44JVH21HZNVZ7ADUYBCWX" hidden="1">#REF!</definedName>
    <definedName name="BExOKL3ARJT0F7L4T2MS4E9B7N6O" hidden="1">#REF!</definedName>
    <definedName name="BExOKO35BUJNHOCHJLZDE0BAPIMO" hidden="1">#REF!</definedName>
    <definedName name="BExOKU2XIYWNFBE7M378THRFXNNI" hidden="1">#REF!</definedName>
    <definedName name="BExOKYVLX30HGY818FDKNBKF62FE" hidden="1">#REF!</definedName>
    <definedName name="BExOL5X2MRYE7F7SKNGLUR5DBUJZ" hidden="1">#REF!</definedName>
    <definedName name="BExOLHLV1FMQ3FYE4VOGYWFK8VA0" hidden="1">#REF!</definedName>
    <definedName name="BExOLHRBCKILVK3CDKQI1EILFNCI" hidden="1">#REF!</definedName>
    <definedName name="BExOLLCN9WEB0K73PSTDAYNPB4J3" hidden="1">#REF!</definedName>
    <definedName name="BExOLM3POT0LZ66TDHPT09H9XK29" hidden="1">#REF!</definedName>
    <definedName name="BExOLOI0DRTTVP8NHQYN2LYFNUFZ" hidden="1">#REF!</definedName>
    <definedName name="BExOLSJRTR1SCPY12VW0JNPI3HF2" hidden="1">#REF!</definedName>
    <definedName name="BExOLUCIB84CPJ87D3Q7HYYRCG9O" hidden="1">#REF!</definedName>
    <definedName name="BExOLV3DCVD3GKV92ID1PENT42TC" hidden="1">#REF!</definedName>
    <definedName name="BExOLXSHHWVEXR1GK7ZRUQ8A7O5V" hidden="1">#REF!</definedName>
    <definedName name="BExOM5A9PJOB344WPFMBF1XZGWNO" hidden="1">#REF!</definedName>
    <definedName name="BExOM8Q79K1FSNC8LXJ3FZSRV3TA" hidden="1">#REF!</definedName>
    <definedName name="BExOMDIV8B31JO8B2GUPSKF2RXML" hidden="1">#REF!</definedName>
    <definedName name="BExOMEKQGGGGR22Y6UX5UUVJ3YFE" hidden="1">#REF!</definedName>
    <definedName name="BExOMGTJVAP8JZUOKZ9AMD9BFGLQ" hidden="1">#REF!</definedName>
    <definedName name="BExOMMO1E8OITZWSRG659C82KJC6" hidden="1">#REF!</definedName>
    <definedName name="BExOMNPR1CQ9R6VANQRYWC3T04MB" hidden="1">#REF!</definedName>
    <definedName name="BExOMUB2D4TVB8ZMOBK5IOJ44NP7" hidden="1">#REF!</definedName>
    <definedName name="BExONHDXC3Q5UK1O0NST41WCUQZ3" hidden="1">#REF!</definedName>
    <definedName name="BExONLA76N7NMR2Q5IK2GKSGF3NB" hidden="1">#REF!</definedName>
    <definedName name="BExONLVP7TW8BI4E7YPDPYWKVOAH" hidden="1">#REF!</definedName>
    <definedName name="BExONNOH2621Q69YJ12EWC2SWT8M" hidden="1">#REF!</definedName>
    <definedName name="BExONSMFKEH2X9W4UT004SLNLJFU" hidden="1">#REF!</definedName>
    <definedName name="BExONWYYK6CAG85CLU79XZHXUSDS" hidden="1">#REF!</definedName>
    <definedName name="BExONYBG9FMTAIDQL43TDMIIIZYK" hidden="1">#REF!</definedName>
    <definedName name="BExOO1BC7NTLXSNIYJG3B2N958SE" hidden="1">#REF!</definedName>
    <definedName name="BExOO3V32FGQVTX0IEHQJB36W4IO" hidden="1">#REF!</definedName>
    <definedName name="BExOOIZX3W8E947GTORRASI8O5AY" hidden="1">#REF!</definedName>
    <definedName name="BExOOLZSVIA5FJOTKCE4VCE6HX89" hidden="1">#REF!</definedName>
    <definedName name="BExOONCFTUQL09PY34YM3NZOLHNZ" hidden="1">#REF!</definedName>
    <definedName name="BExOOOUEQOGP4G4A27N5NGQ1W9EX" hidden="1">#REF!</definedName>
    <definedName name="BExOP26G74YCXPXO5BEZKHAF75UK" hidden="1">#REF!</definedName>
    <definedName name="BExOP2S04DYG63CT2HHM73XK1W0D" hidden="1">#REF!</definedName>
    <definedName name="BExOPDKFDTTCCYZ0CWDWDWECWMZ6" hidden="1">#REF!</definedName>
    <definedName name="BExOPL276B9O6SWV7GQQZX4UQCLB" hidden="1">#REF!</definedName>
    <definedName name="BExOPMUWUK1GDPG9QJE7KVQKNN5L" hidden="1">#REF!</definedName>
    <definedName name="BExOPNGHX794O1NW0YPUWB6JZUN3" hidden="1">#REF!</definedName>
    <definedName name="BExQ1CYV1W8WG0EDAF3GWGKM644I" hidden="1">#REF!</definedName>
    <definedName name="BExQ1I2BM7KBJ6SHLV6EZ82KRY02" hidden="1">#REF!</definedName>
    <definedName name="BExQ20NA13QPCBLLWUZL13498WQY" hidden="1">#REF!</definedName>
    <definedName name="BExQ248RK3ZWB0OGYIUDTR9LMLPJ" hidden="1">#REF!</definedName>
    <definedName name="BExQ2BQGJ8SYDKA088CHI49KGQ8Y" hidden="1">#REF!</definedName>
    <definedName name="BExQ2O66FVQJNRWUHLDPX2W3ILLQ" hidden="1">#REF!</definedName>
    <definedName name="BExQ2PTKP2A35SMJAE9J9E9J791B" hidden="1">#REF!</definedName>
    <definedName name="BExQ2U0MKWBBWKU4ATO4H1KFHHBV" hidden="1">#REF!</definedName>
    <definedName name="BExQ2U0NMG78Z20TRF2BXW1UA6AU" hidden="1">#REF!</definedName>
    <definedName name="BExQ2Y28KQTB5VMO3WZUWHJ7PSN0" hidden="1">#REF!</definedName>
    <definedName name="BExQ30RBEF2GG04KZMNA6VL97NPU" hidden="1">#REF!</definedName>
    <definedName name="BExQ32UV3NB8L10U077QHKE3NDUM" hidden="1">#REF!</definedName>
    <definedName name="BExQ34CTVZOZQ9Q7YVTJ5VAAMN5G" hidden="1">#REF!</definedName>
    <definedName name="BExQ3DSSSE9PED0GYKU6TZNSQZW6" hidden="1">#REF!</definedName>
    <definedName name="BExQ3K3B85QQ6VPQBQHFYPT04PZV" hidden="1">#REF!</definedName>
    <definedName name="BExQ3P6RGY8HXJ1A44VFO2I0R6CJ" hidden="1">#REF!</definedName>
    <definedName name="BExQ3SS8IOAYWTRKCMB9S7B118Y9" hidden="1">#REF!</definedName>
    <definedName name="BExQ3U4PF4MYYCEIV6IOPN2CYE6F" hidden="1">#REF!</definedName>
    <definedName name="BExQ3W2SK1OYK9WU0FYL5D5E6XDC" hidden="1">#REF!</definedName>
    <definedName name="BExQ404IKLODTFUA4IR06LKLZCR8" hidden="1">#REF!</definedName>
    <definedName name="BExQ41BOH564ZED95CVR6FDKHS6N" hidden="1">#REF!</definedName>
    <definedName name="BExQ41H0Q2RMXB21OJBJ1GKAYMLM" hidden="1">#REF!</definedName>
    <definedName name="BExQ44RUZDT8HOAK7M41YJKROLXY" hidden="1">#REF!</definedName>
    <definedName name="BExQ457YZKXV8AGF8Q5DI0HWIY0G" hidden="1">#REF!</definedName>
    <definedName name="BExQ464BL62AANDM6RMGTM54OSV3" hidden="1">#REF!</definedName>
    <definedName name="BExQ4K23V2HBY4H83MRDXROHWAVB" hidden="1">#REF!</definedName>
    <definedName name="BExQ4KYI46OO9X73FIVFY3NVQT4L" hidden="1">#REF!</definedName>
    <definedName name="BExQ4MLPSP3MN6I0UYLDMLRHFQIC" hidden="1">#REF!</definedName>
    <definedName name="BExQ4PQYS8J4JGE6Q3627TYTHG3V" hidden="1">#REF!</definedName>
    <definedName name="BExQ52MXI5N9FORNY93KW2STKNGW" hidden="1">#REF!</definedName>
    <definedName name="BExQ5813GDXNZCR3DBOKVAMZX1G7" hidden="1">#REF!</definedName>
    <definedName name="BExQ59890Z8C1YCSIC7Q56DWGR1L" hidden="1">#REF!</definedName>
    <definedName name="BExQ5M483WXBV09EDECFNU2QCA76" hidden="1">#REF!</definedName>
    <definedName name="BExQ5MPTHNKAMXS2RJ8SK3F8PIZD" hidden="1">#REF!</definedName>
    <definedName name="BExQ5NBE3NLHO72525CAPGNF7UCN" hidden="1">#REF!</definedName>
    <definedName name="BExQ5OD2MFVBK7917P2SD8OL2CDF" hidden="1">#REF!</definedName>
    <definedName name="BExQ69HSV3GPKM1V84SJVSMESXWB" hidden="1">#REF!</definedName>
    <definedName name="BExQ6NA5WP0545O0CDTN6ZH2JW8Y" hidden="1">#REF!</definedName>
    <definedName name="BExQ6SDERSPHEM7IEMF5EVCJGR7Y" hidden="1">#REF!</definedName>
    <definedName name="BExQ760FJ6K6CQI1WESXD13ZOXU3" hidden="1">#REF!</definedName>
    <definedName name="BExQ79WP44EL7NMP4FJP98RVLPO2" hidden="1">#REF!</definedName>
    <definedName name="BExQ7DYG8KT8N375VIQ3P9CEXAC0" hidden="1">#REF!</definedName>
    <definedName name="BExQ7KEBAI3VOEZ8HKA2HQ4SJLQ2" hidden="1">#REF!</definedName>
    <definedName name="BExQ7NE8QPNX1UWG6YM8DT2407AM" hidden="1">#REF!</definedName>
    <definedName name="BExQ7PSJ6XJUHE25CDU14YP6XU0L" hidden="1">#REF!</definedName>
    <definedName name="BExQ7UVZOWD0FVLLRJCS0U1U7W56" hidden="1">#REF!</definedName>
    <definedName name="BExQ8HIIHTEDWS43FMXPP9AOC7HV" hidden="1">#REF!</definedName>
    <definedName name="BExQ8LV15USVJ7DZG9ZIAP8FAD6C" hidden="1">#REF!</definedName>
    <definedName name="BExQ8R98JALUZSQFUDUEDYGS2HBY" hidden="1">#REF!</definedName>
    <definedName name="BExQ8REIYIDJMESLNT19HD7K9NOJ" hidden="1">#REF!</definedName>
    <definedName name="BExQ8RPD04UMDKZ2HATVKJGXKSZ3" hidden="1">#REF!</definedName>
    <definedName name="BExQ8ZCEDBOBJA3D9LDP5TU2WYGR" hidden="1">#REF!</definedName>
    <definedName name="BExQ903G6W62MPICYXKYVSR3D3A0" hidden="1">#REF!</definedName>
    <definedName name="BExQ903HW4OA5WPXRSWGZ299OV2H" hidden="1">#REF!</definedName>
    <definedName name="BExQ921I8Z6YN69B84J695V403B0" hidden="1">#REF!</definedName>
    <definedName name="BExQ93OWYL6LR18Q5RWFEZA1LGQB" hidden="1">#REF!</definedName>
    <definedName name="BExQ94W36V5784189W2W2T6QPZ81" hidden="1">#REF!</definedName>
    <definedName name="BExQ9I84BST60P2MVJNFMXQV7FDO" hidden="1">#REF!</definedName>
    <definedName name="BExQ9J4IHPTHIVOZ57CZI873EXHX" hidden="1">#REF!</definedName>
    <definedName name="BExQ9JQ3WQIM7VHUWP7MG5P65H6R" hidden="1">#REF!</definedName>
    <definedName name="BExQ9OZ0SM23EY160XASTI8LTWVJ" hidden="1">#REF!</definedName>
    <definedName name="BExQ9PF43F32OLB1X07B8X9CQ5VW" hidden="1">#REF!</definedName>
    <definedName name="BExQ9ZGN4BT8Z2GXZY1KT0GKNRTK" hidden="1">#REF!</definedName>
    <definedName name="BExQA3SZVDPGDVEI5EGZFCJ3KAFN" hidden="1">#REF!</definedName>
    <definedName name="BExQAAEDMFH5IZ8G2THT82BLOR73" hidden="1">#REF!</definedName>
    <definedName name="BExQACHW7YYRAEGHCB28NO81UWBU" hidden="1">#REF!</definedName>
    <definedName name="BExQADUJFA1WSYW39OUW2SY9PQ0P" hidden="1">#REF!</definedName>
    <definedName name="BExQAKW0UKS1Y3KH61JWVTO7OT6E" hidden="1">#REF!</definedName>
    <definedName name="BExQAMJ9ZKT6HOPV5QCT5ZYALRHV" hidden="1">#REF!</definedName>
    <definedName name="BExQAOXM88GSZLFS1THDB8WBSKBK" hidden="1">#REF!</definedName>
    <definedName name="BExQAP3384D68QL377A1ME1A2DWS" hidden="1">#REF!</definedName>
    <definedName name="BExQARXGLPEJXJQ4LPRP88XVI2HN" hidden="1">#REF!</definedName>
    <definedName name="BExQAU10XC4GB8UT0ZNTWW52J0OI" hidden="1">#REF!</definedName>
    <definedName name="BExQAYYY47C5UH9FTYHDKZ2D4PU7" hidden="1">#REF!</definedName>
    <definedName name="BExQBB9H1F6YFE119Y9WUGHLZOJX" hidden="1">#REF!</definedName>
    <definedName name="BExQBB9HHUNOIK5DRBLDRDDHG1GG" hidden="1">#REF!</definedName>
    <definedName name="BExQBD7K2POI87YJTF50PBXFLRBG" hidden="1">#REF!</definedName>
    <definedName name="BExQBFWNPTYTXDE2PAKO28HONWJK" hidden="1">#REF!</definedName>
    <definedName name="BExQBJSXMXMD2F4DRQFK13YQN2W8" hidden="1">#REF!</definedName>
    <definedName name="BExQC04WEWM6RZFW19T7JOHZRVQ7" hidden="1">#REF!</definedName>
    <definedName name="BExQC1XN3F8D20YK86BVQ6AKE8TX" hidden="1">#REF!</definedName>
    <definedName name="BExQC6A5ATGTTYCPJ4NLEEF38M2A" hidden="1">#REF!</definedName>
    <definedName name="BExQC82VJRC7C394DP5IB1W0UGRW" hidden="1">#REF!</definedName>
    <definedName name="BExQCEISV6XP8V65M2GNCZZGFX00" hidden="1">#REF!</definedName>
    <definedName name="BExQCPB76PGG6D380JT1WCRQVQY9" hidden="1">#REF!</definedName>
    <definedName name="BExQCW7CGP55IJ6P0SS8BCD9U7TP" hidden="1">#REF!</definedName>
    <definedName name="BExQCX98G5PTTTZZW4H6WD059WC5" hidden="1">#REF!</definedName>
    <definedName name="BExQCZI1T2URSISII8I6MURDE9H2" hidden="1">#REF!</definedName>
    <definedName name="BExQCZY5E4LO4UNY9KZM8BOJ70ET" hidden="1">#REF!</definedName>
    <definedName name="BExQDB6VCHN8PNX8EA6JNIEQ2JC2" hidden="1">#REF!</definedName>
    <definedName name="BExQDBC6HIVB6UIIA9C659W0VVGF" hidden="1">#REF!</definedName>
    <definedName name="BExQDQX9KLEZDO5IQID85PVP0UNX" hidden="1">#REF!</definedName>
    <definedName name="BExQE37MXUBL5ZOELJ4XMGL76J1K" hidden="1">#REF!</definedName>
    <definedName name="BExQEA3RQ4GLBZFYZT4KYIRMK0BL" hidden="1">#REF!</definedName>
    <definedName name="BExQECSVVLD4YKVPU2A3001HQ819" hidden="1">#REF!</definedName>
    <definedName name="BExQED8ZWUVCJ3QV98PGOBYKNTCT" hidden="1">#REF!</definedName>
    <definedName name="BExQEI1N67UIK2EACFIE6Z9TY5AK" hidden="1">#REF!</definedName>
    <definedName name="BExQEL1H56G01D4TJAIC8S6GY72Y" hidden="1">#REF!</definedName>
    <definedName name="BExQEL70IEVDM98BRU88CJNV0TFU" hidden="1">#REF!</definedName>
    <definedName name="BExQESJ8K0AX4UZL8H4UYVSHW7QT" hidden="1">#REF!</definedName>
    <definedName name="BExQESU1QP02X6JB3WSAA3RG1C8G" hidden="1">#REF!</definedName>
    <definedName name="BExQEXBW6T6N8HL6AWC79CTXHSRF" hidden="1">#REF!</definedName>
    <definedName name="BExQEZKWEUT5YM0PB00PZO7GH56B" hidden="1">#REF!</definedName>
    <definedName name="BExQF00ZC08QHX6QRUIM771J34FC" hidden="1">#REF!</definedName>
    <definedName name="BExQFC0M9KKFMQKPLPEO2RQDB7MM" hidden="1">#REF!</definedName>
    <definedName name="BExQFC616COBYO2N9SPAB6A6YOYY" hidden="1">#REF!</definedName>
    <definedName name="BExQFE9LVFCH0XNV3WBJZ8BCE9N8" hidden="1">#REF!</definedName>
    <definedName name="BExQFG7LVWCJ69DASKASNN977XGN" hidden="1">#REF!</definedName>
    <definedName name="BExQFIB5GFKEGXJVA6APBGT2IUHA" hidden="1">#REF!</definedName>
    <definedName name="BExQFJ7KDNSLEVW344N5C62OPMXR" hidden="1">#REF!</definedName>
    <definedName name="BExQFLWMEJ2TRORM2F8MTSID37ZI" hidden="1">#REF!</definedName>
    <definedName name="BExQFLWO5H1ACXLQ5GQZO9300Q5O" hidden="1">#REF!</definedName>
    <definedName name="BExQG1XS30LID38QV0CZH3X1RT32" hidden="1">#REF!</definedName>
    <definedName name="BExQG2JE4V7QC49J0MJWYJQ44EXC" hidden="1">#REF!</definedName>
    <definedName name="BExQG3AFPH2LEYLC6GGJLK5DFMGJ" hidden="1">#REF!</definedName>
    <definedName name="BExQG3W0JDCMXCZP8XT70V9B0J8A" hidden="1">#REF!</definedName>
    <definedName name="BExQGC4NW29PNTHIQ53LCRQZEYER" hidden="1">#REF!</definedName>
    <definedName name="BExQGGH0GPPJFCRHGMX91ZZXADNX" hidden="1">#REF!</definedName>
    <definedName name="BExQGJH3UZ488W6XN96XZLY40WG0" hidden="1">#REF!</definedName>
    <definedName name="BExQGMM930VYZZ2KWCLWBOLZ1T26" hidden="1">#REF!</definedName>
    <definedName name="BExQGOPT7EHZ5LRBXXZ0YZJDB6S7" hidden="1">#REF!</definedName>
    <definedName name="BExQGW7KQHYLJVWKT916U6LF5YGN" hidden="1">#REF!</definedName>
    <definedName name="BExQGXPHKFK3PFVVPIZ6646HC8SQ" hidden="1">#REF!</definedName>
    <definedName name="BExQGXPIXAK0LS1KTBGY2J6PQBZH" hidden="1">#REF!</definedName>
    <definedName name="BExQGZI8E2I8R055N75M8U1ABIKT" hidden="1">#REF!</definedName>
    <definedName name="BExQH6JUSFE5BOWIQC4E8Y5GLXHT" hidden="1">#REF!</definedName>
    <definedName name="BExQH6P6Z86CW80L9UBGJLSWW4W4" hidden="1">#REF!</definedName>
    <definedName name="BExQHGL9AX3JIEO1ZFQCV9RMC0P0" hidden="1">#REF!</definedName>
    <definedName name="BExQHI8HMH2X4QJ5S8COWZN9VHND" hidden="1">#REF!</definedName>
    <definedName name="BExQHLTZQLS0FYR315T4JF6IIGWD" hidden="1">#REF!</definedName>
    <definedName name="BExQHNHEYKCVXNR5Z8U24S2515TM" hidden="1">#REF!</definedName>
    <definedName name="BExQHPKWUXHEJYWTF18AVFIZQD6J" hidden="1">#REF!</definedName>
    <definedName name="BExQHQHBQ0UOC9UND01YK7QDYQNC" hidden="1">#REF!</definedName>
    <definedName name="BExQHW0U7FGCL4L1WUD1HVX5VNCV" hidden="1">#REF!</definedName>
    <definedName name="BExQHYF6MP9CJWAOUEXEO8IXH5SN" hidden="1">#REF!</definedName>
    <definedName name="BExQI79DFKORR1GM59C28DZFTYRE" hidden="1">#REF!</definedName>
    <definedName name="BExQIDPFXBM4RF1BIPAEREL9FTKQ" hidden="1">#REF!</definedName>
    <definedName name="BExQIEGC2FUVORBX948LB95B50DB" hidden="1">#REF!</definedName>
    <definedName name="BExQIJUK1US5O4DBXWRKQ2M79NYW" hidden="1">#REF!</definedName>
    <definedName name="BExQIL1UQMM83ADFBS1U8ZT1C3BG" hidden="1">#REF!</definedName>
    <definedName name="BExQIL76RVPXNPIB8EAFWXJY3CIQ" hidden="1">#REF!</definedName>
    <definedName name="BExQIQLEL3XA2JBS1DOBC51S4TZ8" hidden="1">#REF!</definedName>
    <definedName name="BExQJ313IYT6LQ6UNBUG383WGFYW" hidden="1">#REF!</definedName>
    <definedName name="BExQJ5A423UP16912P7R5R7OU6IT" hidden="1">#REF!</definedName>
    <definedName name="BExQJEKJ3CP743UWDZCFGDYCF95U" hidden="1">#REF!</definedName>
    <definedName name="BExQJEPVL1A7FEJ4LJ6PX7ATHSP7" hidden="1">#REF!</definedName>
    <definedName name="BExQJGTEBP4U2XCNMEX7WI741899" hidden="1">#REF!</definedName>
    <definedName name="BExQKBZIXAODE03RX303SER4EHJZ" hidden="1">#REF!</definedName>
    <definedName name="BExQKIVPQJT4075HVIK5ZKMASYMR" hidden="1">#REF!</definedName>
    <definedName name="BExQL0V1N5XCM4O1BU0JMJ2L3YZB" hidden="1">#REF!</definedName>
    <definedName name="BExRY0DJH51EOFLT410LYAG62LSM" hidden="1">#REF!</definedName>
    <definedName name="BExRY0Z5K21GAJ7EZIGXEZTJHYL8" hidden="1">#REF!</definedName>
    <definedName name="BExRY565WUA2M8KKMFFCDHKAX4P1" hidden="1">#REF!</definedName>
    <definedName name="BExRYM96AWX018BQT3KVYD54GTE3" hidden="1">#REF!</definedName>
    <definedName name="BExRYN5K410YIWZL147RDDNSHOY6" hidden="1">#REF!</definedName>
    <definedName name="BExRYYJL0LI1GEPI7LKNOCFTD7M1" hidden="1">#REF!</definedName>
    <definedName name="BExRZ5FPGXGXM8POP4364WNXBYLT" hidden="1">#REF!</definedName>
    <definedName name="BExRZ9S48J04Y64WVSVZ0F2Q9173" hidden="1">#REF!</definedName>
    <definedName name="BExRZFXD18N8CFW4PTC6C0HB8P99" hidden="1">#REF!</definedName>
    <definedName name="BExRZHQ44H93PF168J4IM8LBUDWM" hidden="1">#REF!</definedName>
    <definedName name="BExRZIX9WR46HE52SP6LHF7PYKA3" hidden="1">#REF!</definedName>
    <definedName name="BExRZTEXJ73AF139BM7HSG16YJDJ" hidden="1">#REF!</definedName>
    <definedName name="BExS011Z0NI9OO1T1KVCULTVQULU" hidden="1">#REF!</definedName>
    <definedName name="BExS0DSLMZ1SC7XSOKYBR7BFR5QC" hidden="1">#REF!</definedName>
    <definedName name="BExS0IW0SXJGBY1F97H6S2ZAO43L" hidden="1">#REF!</definedName>
    <definedName name="BExS0MMV84PQZV5H2ETJA5ECEZTJ" hidden="1">#REF!</definedName>
    <definedName name="BExS0VMIHOP1G3E3U56J08F5UJQ2" hidden="1">#REF!</definedName>
    <definedName name="BExS11RM6UV3S72IYP4ODA31X44E" hidden="1">#REF!</definedName>
    <definedName name="BExS17RKQYTVK9TOYBJQYOYBBNSX" hidden="1">#REF!</definedName>
    <definedName name="BExS18YKVFGMP7ALV8JKNEFUURGW" hidden="1">#REF!</definedName>
    <definedName name="BExS1P57R21B1VFKOZV7D4IR9TF4" hidden="1">#REF!</definedName>
    <definedName name="BExS1QXXB173RLWIHMIG3EAS3BFT" hidden="1">#REF!</definedName>
    <definedName name="BExS1R8R5EILZR4GITPGH49A0MP3" hidden="1">#REF!</definedName>
    <definedName name="BExS1U3CH5QHBW9LVR4HWISIQ5G2" hidden="1">#REF!</definedName>
    <definedName name="BExS1UJFV5ZML3PAD4X4YFN4Y5IL" hidden="1">#REF!</definedName>
    <definedName name="BExS1YL64WAW0AGB2B1W2P8IDC65" hidden="1">#REF!</definedName>
    <definedName name="BExS244Q7HHFDFIOU5FYUDHT7T7P" hidden="1">#REF!</definedName>
    <definedName name="BExS25HBVBFT1Y81HNZFKGZ66QYR" hidden="1">#REF!</definedName>
    <definedName name="BExS262WHJ7587T7364MWDSI5IUG" hidden="1">#REF!</definedName>
    <definedName name="BExS26893HCZ8UZH8CYBT8KD4KYC" hidden="1">#REF!</definedName>
    <definedName name="BExS2BX8GI838RO9OM616IYLWUT9" hidden="1">#REF!</definedName>
    <definedName name="BExS2C80CW2UI21F33QKD4HY0BJK" hidden="1">#REF!</definedName>
    <definedName name="BExS2HWZV904OIZOL0P5KDRT2BOI" hidden="1">#REF!</definedName>
    <definedName name="BExS2N5RC29AJ6E8D63VF78EB2P5" hidden="1">#REF!</definedName>
    <definedName name="BExS2TGINA6SDYUTOWDIJFKBVQ23" hidden="1">#REF!</definedName>
    <definedName name="BExS2Y3O9XCI6OWHII2KTMY2BPKA" hidden="1">#REF!</definedName>
    <definedName name="BExS2Z5CQD5QN3FBUDCA5BELP4KP" hidden="1">#REF!</definedName>
    <definedName name="BExS3A398853QZ17EO3NBZHBPN8X" hidden="1">#REF!</definedName>
    <definedName name="BExS3EAB8BS6SZX0O3RY7QA8H4F4" hidden="1">#REF!</definedName>
    <definedName name="BExS3HKZ8HIU4QKBZFGNUO0L9JIW" hidden="1">#REF!</definedName>
    <definedName name="BExS3HVT030AKKKCJVUAPTC3PSMD" hidden="1">#REF!</definedName>
    <definedName name="BExS3Q9W0V7F3MBHGJNTLHS2EQNK" hidden="1">#REF!</definedName>
    <definedName name="BExS3R69E6WT1NCSL5I36RP11N8R" hidden="1">#REF!</definedName>
    <definedName name="BExS3X0JNAD49I677N4AERFV6M7H" hidden="1">#REF!</definedName>
    <definedName name="BExS45UYUJS4FUYTKX7UZ22ZT9IN" hidden="1">#REF!</definedName>
    <definedName name="BExS4D1R776UMDS7U4YQICUIA4T5" hidden="1">#REF!</definedName>
    <definedName name="BExS4EP5DTIT0MXI2GS3Y949XBEF" hidden="1">#REF!</definedName>
    <definedName name="BExS4NOVHSKSL8GLPE1E3DVPRW1X" hidden="1">#REF!</definedName>
    <definedName name="BExS4OQIW9396XU5HYKKUI8WFMNB" hidden="1">#REF!</definedName>
    <definedName name="BExS4OQJINMCDD5QW60LY3GXR4FW" hidden="1">#REF!</definedName>
    <definedName name="BExS4RQFNA823UBPZS9JISH83Z45" hidden="1">#REF!</definedName>
    <definedName name="BExS510WOFPRH8I9ZEAXKYH6Y0EL" hidden="1">#REF!</definedName>
    <definedName name="BExS516D7OGVJ55ZZPBTDONZ245T" hidden="1">#REF!</definedName>
    <definedName name="BExS56F3KT0GVNZBP8UJ6L9ST8IQ" hidden="1">#REF!</definedName>
    <definedName name="BExS58TFVLGNRUEILKZZFHV6YHR4" hidden="1">#REF!</definedName>
    <definedName name="BExS5BIJ89DKI0FCN2HBCQQS9ZK6" hidden="1">#REF!</definedName>
    <definedName name="BExS5BTAU6UWSBBV576JROW6OJWR" hidden="1">#REF!</definedName>
    <definedName name="BExS5BYSWHEGF85XO7YXY37A96TB" hidden="1">#REF!</definedName>
    <definedName name="BExS5M5I35GESP62DCONDDH9U1KK" hidden="1">#REF!</definedName>
    <definedName name="BExS5R3LNNA7Y2BGM2LGT21Y291S" hidden="1">#REF!</definedName>
    <definedName name="BExS5SLKOYC673CO0D5957DSAD32" hidden="1">#REF!</definedName>
    <definedName name="BExS5UP2UHPUZDVYK3RQ93B5EKLC" hidden="1">#REF!</definedName>
    <definedName name="BExS60ZMWAIHDELI9K2ONIV5JU5L" hidden="1">#REF!</definedName>
    <definedName name="BExS61AGD0833EM9F62QNB3BDNRH" hidden="1">#REF!</definedName>
    <definedName name="BExS6AQ7R8O5NRH5I993S6X0KCJ7" hidden="1">#REF!</definedName>
    <definedName name="BExS6EBQ2U7ZPAN4DXV33JVPOK2N" hidden="1">#REF!</definedName>
    <definedName name="BExS6KMAYQ32AY6042AM4FEPVFC6" hidden="1">#REF!</definedName>
    <definedName name="BExS6L7WNZGRGQ63WD38G4G5K60Y" hidden="1">#REF!</definedName>
    <definedName name="BExS6NGQXJU3773F7DZ7N870R282" hidden="1">#REF!</definedName>
    <definedName name="BExS6NROBRU7AAC7O6ZQQ4RRW9SR" hidden="1">#REF!</definedName>
    <definedName name="BExS6P44V7LS287ZHXXXV4DDPZHP" hidden="1">#REF!</definedName>
    <definedName name="BExS6PKEZ7ZRO34IFFP2AIF4H7KA" hidden="1">#REF!</definedName>
    <definedName name="BExS6U7KS9MLE413ANXYN9S0NJ68" hidden="1">#REF!</definedName>
    <definedName name="BExS6WRDBF3ST86ZOBBUL3GTCR11" hidden="1">#REF!</definedName>
    <definedName name="BExS6WWORJPRYCRQCFER95HAD0BG" hidden="1">#REF!</definedName>
    <definedName name="BExS75R1LGM62ZOKJWU0OR65WRHD" hidden="1">#REF!</definedName>
    <definedName name="BExS7AZU077BKP3658G8GQDBZAUJ" hidden="1">#REF!</definedName>
    <definedName name="BExS7BLDTEA85YB70X09UMYUOJV4" hidden="1">#REF!</definedName>
    <definedName name="BExS7G37RSW9U7HR8GPA7NAL1OST" hidden="1">#REF!</definedName>
    <definedName name="BExS7I19QWFLPNJ22Y0YYX6SJNAL" hidden="1">#REF!</definedName>
    <definedName name="BExS7M8BBN0KKPVFOK2TFR4NVNMM" hidden="1">#REF!</definedName>
    <definedName name="BExS7OBU3SNDFBU6JEVS2JWAN7NC" hidden="1">#REF!</definedName>
    <definedName name="BExS83WXWOMKMMPFK613LG3AESZ9" hidden="1">#REF!</definedName>
    <definedName name="BExS84IH4JLLCPKTPBJINN0G6O80" hidden="1">#REF!</definedName>
    <definedName name="BExS883Z644DL41LYXNIJB98NJWW" hidden="1">#REF!</definedName>
    <definedName name="BExS8I5HT5J12ITGBN9AY1AI80Z8" hidden="1">#REF!</definedName>
    <definedName name="BExS8KJTV738QDULOJIIUW807JZR" hidden="1">#REF!</definedName>
    <definedName name="BExS8RW1UNOHKNQJ1P9O5Q6RMWBX" hidden="1">#REF!</definedName>
    <definedName name="BExS8SSG6C3QECN0ZAI9LUA51V1K" hidden="1">#REF!</definedName>
    <definedName name="BExS8VSBU3UBD35MFDZX8NVA1ZNB" hidden="1">#REF!</definedName>
    <definedName name="BExS8VSC3X6YB9C96LBBDKFD10AI" hidden="1">#REF!</definedName>
    <definedName name="BExS8WU1VAW2U78KZHJ8VR4K0LG5" hidden="1">#REF!</definedName>
    <definedName name="BExS95DLIQPRK4OP3NTF4M9AUAVC" hidden="1">#REF!</definedName>
    <definedName name="BExS9FPT6FDMI111JTRN6AN0XWRM" hidden="1">#REF!</definedName>
    <definedName name="BExS9JM1VCZTL261NO06TRA2K845" hidden="1">#REF!</definedName>
    <definedName name="BExS9PR4QNR25VT2AYBMWY6TYTX8" hidden="1">#REF!</definedName>
    <definedName name="BExS9REKSHQENI8B201NJZJHEBRY" hidden="1">#REF!</definedName>
    <definedName name="BExS9WNBBT1DIR8VWEXSNYEVDKJB" hidden="1">#REF!</definedName>
    <definedName name="BExSA9U2A9VINYQ8MXN04RC3RQA6" hidden="1">#REF!</definedName>
    <definedName name="BExSABSAX8PYPZ7W311UAS1ARU9T" hidden="1">#REF!</definedName>
    <definedName name="BExSAEXGU1I1S5Y79YU07VUAQEXT" hidden="1">#REF!</definedName>
    <definedName name="BExSAK6DTYZGYNUGGIZZPEIV2LIC" hidden="1">#REF!</definedName>
    <definedName name="BExSAVK8211GJPW55Z1GPQNO61H7" hidden="1">#REF!</definedName>
    <definedName name="BExSB6SXZBPB4P0HSWNA5X7P6AP4" hidden="1">#REF!</definedName>
    <definedName name="BExSBB5BB2NTOBYTX7MDBWRM5SBC" localSheetId="11" hidden="1">AnnRaisedSlry #REF!</definedName>
    <definedName name="BExSBB5BB2NTOBYTX7MDBWRM5SBC" hidden="1">AnnRaisedSlry #REF!</definedName>
    <definedName name="BExSBJE42TUWTH4YAFMY54QIVN5R" hidden="1">#REF!</definedName>
    <definedName name="BExSBKAG2FTE4DV9RYZXC02MXJST" hidden="1">#REF!</definedName>
    <definedName name="BExSBUXFDC01G0YEMKCF8HYN56PL" hidden="1">#REF!</definedName>
    <definedName name="BExSCGI8940IZST38YK7SUAJ6PAD" hidden="1">#REF!</definedName>
    <definedName name="BExSCGNLHOEE1DM0LFQPWYPHCVRA" hidden="1">#REF!</definedName>
    <definedName name="BExSCIAZD7BNO197KZXAXNATARTE" hidden="1">#REF!</definedName>
    <definedName name="BExSCILRPSZI9724TM5PEHY5ERO2" hidden="1">#REF!</definedName>
    <definedName name="BExSCMI2G4ZBBZ1E8GRVSXSK90SM" hidden="1">#REF!</definedName>
    <definedName name="BExSCO5C328FCN20K0DAKTJ1K7J8" hidden="1">#REF!</definedName>
    <definedName name="BExSCPHXHI7G20J5XF29SY583PKS" hidden="1">#REF!</definedName>
    <definedName name="BExSCTUBOEO15WVTBFJUZMDOKAZK" hidden="1">#REF!</definedName>
    <definedName name="BExSCWZQH39QEERT29DUFTC9L750" hidden="1">#REF!</definedName>
    <definedName name="BExSD1XNC0BS14R96CBJ27YROAW7" hidden="1">#REF!</definedName>
    <definedName name="BExSDH7WDO1VIK0K1JV3CXOSDZH8" hidden="1">#REF!</definedName>
    <definedName name="BExSDI4A5I30UI3R47QU86MFGZRM" hidden="1">#REF!</definedName>
    <definedName name="BExSDUJZDLOGMQQBPSI5TUM9FMDU" hidden="1">#REF!</definedName>
    <definedName name="BExSECJCSETPQL8VZTE14WCL2YGX" hidden="1">#REF!</definedName>
    <definedName name="BExSECU4X48WOOQ0WT350LVC7F38" hidden="1">#REF!</definedName>
    <definedName name="BExSEFOQF9W6FFDSVBHFGCW3KVQI" hidden="1">#REF!</definedName>
    <definedName name="BExSEIJ4ZYJO3NTKYQ3TBTVEXEA2" hidden="1">#REF!</definedName>
    <definedName name="BExSENHAHL4FX2BDOQAMUO38WDLH" hidden="1">#REF!</definedName>
    <definedName name="BExSEU2NAPK739Y1FOUDBSRK53HO" hidden="1">#REF!</definedName>
    <definedName name="BExSEZGU8SBCZP739IMU34SW8CB0" hidden="1">#REF!</definedName>
    <definedName name="BExSF19LXD13B1KCVL136D2TJWLV" hidden="1">#REF!</definedName>
    <definedName name="BExSF79E003QF8OHEMR6BXULM57Y" hidden="1">#REF!</definedName>
    <definedName name="BExSFA93CHPRJB9SKZ8ZXH6CK35C" hidden="1">#REF!</definedName>
    <definedName name="BExSFAK1KDE7HBNIO35O6R4UPTOB" hidden="1">#REF!</definedName>
    <definedName name="BExSFJZUYIFY73Q311B4CBC9MFEL" hidden="1">#REF!</definedName>
    <definedName name="BExSFKLEN87XM5NO8AX7F4UG6MP0" hidden="1">#REF!</definedName>
    <definedName name="BExSFUBZX42JBACPZ5EFLVGY5VER" hidden="1">#REF!</definedName>
    <definedName name="BExSFUHID9WFJ1FIUIP22HXXYH5O" hidden="1">#REF!</definedName>
    <definedName name="BExSFV31U3GNIBYP98CDIYGQ6PKQ" hidden="1">#REF!</definedName>
    <definedName name="BExSFWFIZIEI773PP5JGWW2EDXDG" hidden="1">#REF!</definedName>
    <definedName name="BExSFXBWKAXUMECHZKTNX0TEU0LS" hidden="1">#REF!</definedName>
    <definedName name="BExSGOWKSI338FTT1E0Y0IA72WJP" hidden="1">#REF!</definedName>
    <definedName name="BExSGS77XXOTEW8AALWBNWSVW1TW" hidden="1">#REF!</definedName>
    <definedName name="BExSH8OP5UUK4I92KWEQNYF4L2OO" hidden="1">#REF!</definedName>
    <definedName name="BExSHEDOTC3O21LHGP15RAT6BMII" hidden="1">#REF!</definedName>
    <definedName name="BExSHFKUSNE2Q9F8MWX83ADE0OWR" hidden="1">#REF!</definedName>
    <definedName name="BExSHLVFRB4298YFEEJ9DVFXKARL" hidden="1">#REF!</definedName>
    <definedName name="BExSHSRJNL2WH08ETXN2MAS1HALC" hidden="1">#REF!</definedName>
    <definedName name="BExSHWD20OEJNCFMYFQ10RO55BW4" hidden="1">#REF!</definedName>
    <definedName name="BExSHZYJECMWVWS64YN1RH4OQ13T" hidden="1">#REF!</definedName>
    <definedName name="BExTTTYRVT3B7DZYHKDCB1WBNK68" hidden="1">#REF!</definedName>
    <definedName name="BExTU1RASARRHNZKLTH7DXVLNCLV" hidden="1">#REF!</definedName>
    <definedName name="BExTU223IZDTRQ87SWH5Z4893400" hidden="1">#REF!</definedName>
    <definedName name="BExTUFZOO5MA0HKNQGGIQJH92H8P" hidden="1">#REF!</definedName>
    <definedName name="BExTUKC8ZAPSLGCDRN0GQMPUTUAM" hidden="1">#REF!</definedName>
    <definedName name="BExTUO8HQKVIJ67P7SEMZNXT20MM" hidden="1">#REF!</definedName>
    <definedName name="BExTUOJ9VXBLR6YE9NUN1ADENVBV" hidden="1">#REF!</definedName>
    <definedName name="BExTUPFOR0PTPW2KQXOSC4STNABF" hidden="1">#REF!</definedName>
    <definedName name="BExTUQXMMAJBPB45610NJABV2XH1" hidden="1">#REF!</definedName>
    <definedName name="BExTUSFJS69QF1XC1TTH0QETA2MV" hidden="1">#REF!</definedName>
    <definedName name="BExTUSQCFFYZCDNHWHADBC2E1ZP1" hidden="1">#REF!</definedName>
    <definedName name="BExTV3TK5JETQ5W72LLS72PVC3NA" hidden="1">#REF!</definedName>
    <definedName name="BExTVB0I4XMOUCSYC45FYIMDQU6F" hidden="1">#REF!</definedName>
    <definedName name="BExTVFYGPIKYETNAX5QOM2923B1W" hidden="1">#REF!</definedName>
    <definedName name="BExTVSJNDPSCJTFPC3XETOUCKCM2" hidden="1">#REF!</definedName>
    <definedName name="BExTVTQSHVO0YRNDKEZJT6W73H4I" hidden="1">#REF!</definedName>
    <definedName name="BExTVUCCUA1WKILH6E0OQ1AB5S2F" hidden="1">#REF!</definedName>
    <definedName name="BExTVWFWM2H4CFDLUTVINOIYJFQU" hidden="1">#REF!</definedName>
    <definedName name="BExTW2L6SX6YK3X53AOU2R6YRIL1" hidden="1">#REF!</definedName>
    <definedName name="BExTW5QCUUC0JAWAOH9EK6LTP6WD" hidden="1">#REF!</definedName>
    <definedName name="BExTW6XJHU8GEOKR2ZXY4WT208C6" hidden="1">#REF!</definedName>
    <definedName name="BExTW7TW6EXWXIHOQZ6IW44QQGNT" hidden="1">#REF!</definedName>
    <definedName name="BExTWH4D45IS6TQP67POFZZR9CU2" hidden="1">#REF!</definedName>
    <definedName name="BExTWHF5OND91SWYHMUQ25ME60XU" hidden="1">#REF!</definedName>
    <definedName name="BExTWHPZA9R9TEAWHPUB23Z2ND3E" hidden="1">#REF!</definedName>
    <definedName name="BExTWLX0JWXHXRPY20J8960VJHXF" hidden="1">#REF!</definedName>
    <definedName name="BExTWSID25M6CCAASKICK60ZVRO2" hidden="1">#REF!</definedName>
    <definedName name="BExTWST54AVIGQ8NMHJ2R9EHNX2L" hidden="1">#REF!</definedName>
    <definedName name="BExTXF4XE4FPTQN4US1VQC7D1J9E" hidden="1">#REF!</definedName>
    <definedName name="BExTXMH7ITNUD78YCRW4ZFKVXPY2" hidden="1">#REF!</definedName>
    <definedName name="BExTXQTPVC9L5C1J4C5R28KSHO5A" hidden="1">#REF!</definedName>
    <definedName name="BExTXQZ7C303MLZQZ4ZQ2QDCWB63" hidden="1">#REF!</definedName>
    <definedName name="BExTXUVB5SR743KRTYXADWI3R5NR" hidden="1">#REF!</definedName>
    <definedName name="BExTXZYWB3982GTAV7QRY4FCFL4T" hidden="1">#REF!</definedName>
    <definedName name="BExTY228ISEKGVLJYE5H0Y614S6R" hidden="1">#REF!</definedName>
    <definedName name="BExTYE1THXXVAMAI7OMXAAC1DFD3" hidden="1">#REF!</definedName>
    <definedName name="BExTYF8ZXOQ7YDOIVD8VDTFUU5CS" hidden="1">#REF!</definedName>
    <definedName name="BExTYLOVT21F2VFF5UAT89P0BTXK" hidden="1">#REF!</definedName>
    <definedName name="BExTYZMP3NNFFACAQQO9GJ83AYI5" hidden="1">#REF!</definedName>
    <definedName name="BExTZ385S5HHMD98EV7ONOIL5MW7" hidden="1">#REF!</definedName>
    <definedName name="BExTZ9TJUQ21JY14VNU0CAXO4EUQ" hidden="1">#REF!</definedName>
    <definedName name="BExTZE5XNR6IA9GVKKI3UBCADTE0" hidden="1">#REF!</definedName>
    <definedName name="BExTZF7QWFC882SPZ7OE8X7S9M6O" hidden="1">#REF!</definedName>
    <definedName name="BExTZKLY9V53QHR4HVQSV37FH29A" hidden="1">#REF!</definedName>
    <definedName name="BExTZR1UZBKFZGLE9ZQ81NN1MEOD" hidden="1">#REF!</definedName>
    <definedName name="BExTZYUF8GKM203K7PTKQJ6SF96N" hidden="1">#REF!</definedName>
    <definedName name="BExU09199PJ9TV7VQZRGBL46YK8B" hidden="1">#REF!</definedName>
    <definedName name="BExU0EA55Y9EU237VHHDWHIPX9SR" hidden="1">#REF!</definedName>
    <definedName name="BExU0GDINYAUTT5R2KM397JYJBUJ" hidden="1">#REF!</definedName>
    <definedName name="BExU0KKKF3CL0AKOYN91300O07YS" hidden="1">#REF!</definedName>
    <definedName name="BExU0N4BODCA1RXPAHC7W8QTEWCS" hidden="1">#REF!</definedName>
    <definedName name="BExU0PO57SMWBCPWG62MZRMLA7E4" hidden="1">#REF!</definedName>
    <definedName name="BExU0V2BW9Q5O5GPGYK2XEFFRUXM" hidden="1">#REF!</definedName>
    <definedName name="BExU0W423FT3UU1RO5CYURCJMQ3O" hidden="1">#REF!</definedName>
    <definedName name="BExU0Y2A4FH1Y3P9PZTONJDA91XF" hidden="1">#REF!</definedName>
    <definedName name="BExU153QG95RVJQZ5JABAKHQMHI3" hidden="1">#REF!</definedName>
    <definedName name="BExU15JZYXGPUG324J2FX9CG68IQ" hidden="1">#REF!</definedName>
    <definedName name="BExU1603Q5YPOKYKF3KN619UYUGC" hidden="1">#REF!</definedName>
    <definedName name="BExU18ZZ0PIBTAY5MKTE374XAJ4N" hidden="1">#REF!</definedName>
    <definedName name="BExU1BEBBHYNVEQAAF3MLGJ4S6N1" hidden="1">#REF!</definedName>
    <definedName name="BExU1WDLZ9H1D8WAHG45OX5N8T1R" hidden="1">#REF!</definedName>
    <definedName name="BExU22DD17CG7ZONMASB3RY1SB4J" hidden="1">#REF!</definedName>
    <definedName name="BExU2645Y7GJ3HSJ6Y826YK4CPI2" hidden="1">#REF!</definedName>
    <definedName name="BExU26PS399IXI1KWLIP0333GV55" hidden="1">#REF!</definedName>
    <definedName name="BExU2RP16OX0FXTJB44ROBZK8V9K" hidden="1">#REF!</definedName>
    <definedName name="BExU2W1EGB37PEQC9LGX82G4QUBU" hidden="1">#REF!</definedName>
    <definedName name="BExU2YL6RS1KMGP4DRV63RL2QHF0" hidden="1">#REF!</definedName>
    <definedName name="BExU38H35F0NJDNF2DMFRZAYSHD6" hidden="1">#REF!</definedName>
    <definedName name="BExU3N0FX1VUMEMLV830CDDNLMI0" hidden="1">#REF!</definedName>
    <definedName name="BExU44JKJFI3AWPRNIXOGZU3KNTH" hidden="1">#REF!</definedName>
    <definedName name="BExU46SKMS4XUE5U11S72Y9SE1UM" hidden="1">#REF!</definedName>
    <definedName name="BExU4BVZO1O08GRB4SCQTQLCTOF4" hidden="1">#REF!</definedName>
    <definedName name="BExU4E4V3N7CW7IQOLT91DD1UVIN" hidden="1">#REF!</definedName>
    <definedName name="BExU4I13ZEN1TQEWHBFXYKR1WRNH" hidden="1">#REF!</definedName>
    <definedName name="BExU4O0W6YE4AGTTZZ7DBJ9BWUAX" hidden="1">#REF!</definedName>
    <definedName name="BExU4YYMUE2Y2A9ODXY6XWL1C6FR" hidden="1">#REF!</definedName>
    <definedName name="BExU54NNSDVMKNMM73A84OFWUKRP" hidden="1">#REF!</definedName>
    <definedName name="BExU5RL49RM2PZW8RQ76JXI89B6Z" hidden="1">#REF!</definedName>
    <definedName name="BExU5V6NGXZ9LQ5PD0V1Y244IOGP" hidden="1">#REF!</definedName>
    <definedName name="BExU62IVNVFCIM3H61N6XPPWFIQD" hidden="1">#REF!</definedName>
    <definedName name="BExU6AM7BH3GLL084TMHKG6J7BC6" hidden="1">#REF!</definedName>
    <definedName name="BExU6BTCU5AKPDR10T5SMUL877YQ" hidden="1">#REF!</definedName>
    <definedName name="BExU6FKB7PEO3W83W9N5SLJ15GKP" hidden="1">#REF!</definedName>
    <definedName name="BExU6HIE30T7VQHFXR9K1X0YA9F9" hidden="1">#REF!</definedName>
    <definedName name="BExU6MLTLS6ULXE8K1OBO1OSJLMX" hidden="1">#REF!</definedName>
    <definedName name="BExU6S5BCIN60SXEM9UWKRBMK9PI" hidden="1">#REF!</definedName>
    <definedName name="BExU79J3W5EI6GT5R0PQUTDN5H2V" hidden="1">#REF!</definedName>
    <definedName name="BExU7BXGJBEMSQD2XP3HI7O8GDJI" hidden="1">#REF!</definedName>
    <definedName name="BExU7D4K6ZMTHQML5V59X7XRQYIO" hidden="1">#REF!</definedName>
    <definedName name="BExU7HRWEXZLNT08B0NSTW39JWJJ" hidden="1">#REF!</definedName>
    <definedName name="BExU7I2QO90T3FT2PNRY20QI4YBQ" hidden="1">#REF!</definedName>
    <definedName name="BExU7ITL7JLUWKB9KE01E3RJ8IRS" hidden="1">#REF!</definedName>
    <definedName name="BExU7QM4838QY2OONHROE86LI6YL" hidden="1">#REF!</definedName>
    <definedName name="BExU7WWPBNLZLDGLT07WG1KSDD8R" hidden="1">#REF!</definedName>
    <definedName name="BExU8BFYIL2O421LJACU8F41NP5P" hidden="1">#REF!</definedName>
    <definedName name="BExU8BLFJJDOH5MPD3S5R6W2XVOZ" hidden="1">#REF!</definedName>
    <definedName name="BExU8FN01TWULO5R3WYXEDB6KVZA" hidden="1">#REF!</definedName>
    <definedName name="BExU8HVYWDG03O6MSVYV4CC0DFNT" hidden="1">#REF!</definedName>
    <definedName name="BExU8XMDUXOH5A0WBF4CJLTDTRCN" hidden="1">#REF!</definedName>
    <definedName name="BExU900NIZNZNEH8T3ZNZ2CYNYFE" hidden="1">#REF!</definedName>
    <definedName name="BExU900OPNWYO92ZBUGGXYNLF0CR" hidden="1">#REF!</definedName>
    <definedName name="BExU905ZHOKLKXDU5DFJ8YZJ0PNP" hidden="1">#REF!</definedName>
    <definedName name="BExU92PSD7KA61XHPFWZRVYY4FDB" hidden="1">#REF!</definedName>
    <definedName name="BExU960HNGGW923C4IJLL45G4JON" hidden="1">#REF!</definedName>
    <definedName name="BExU965SVH7O6O8KP662HHIG9YQX" hidden="1">#REF!</definedName>
    <definedName name="BExU9CR4P6JIXSEKM1R274XTUDEE" hidden="1">#REF!</definedName>
    <definedName name="BExU9CR5OTBHWWJ1P8U70EXPH843" hidden="1">#REF!</definedName>
    <definedName name="BExU9H910PZZ3A92WMMBSW9QTC1B" hidden="1">#REF!</definedName>
    <definedName name="BExU9K3KQ0K0OJI6YCWNA9ZYSA2X" hidden="1">#REF!</definedName>
    <definedName name="BExU9MSP3T0GUX9HFATHZIL3T73H" hidden="1">#REF!</definedName>
    <definedName name="BExU9NP1Q8VM3K0AG40RFOREKKVC" hidden="1">#REF!</definedName>
    <definedName name="BExU9XFMZA081X6ZRM1Z7TSNBAEW" hidden="1">#REF!</definedName>
    <definedName name="BExU9Y18OBQBTM7U72S9RLZZ245F" hidden="1">#REF!</definedName>
    <definedName name="BExU9Z8D28RH9XTP0UCUJ4KVKN1I" hidden="1">#REF!</definedName>
    <definedName name="BExUA69ZSJU2TFAZVOJHYZ1YPOZB" hidden="1">#REF!</definedName>
    <definedName name="BExUA8TOGR8PQK67DY0JABP5YMT0" hidden="1">#REF!</definedName>
    <definedName name="BExUAF4960Y626F0DLT2TSDQ7H75" hidden="1">#REF!</definedName>
    <definedName name="BExUAMLZRMGDKP39DFF1D2OOLAG5" hidden="1">#REF!</definedName>
    <definedName name="BExUAQI85GOPD0203MP2DBKXKD3K" hidden="1">#REF!</definedName>
    <definedName name="BExUAVLNOFQWPYDY2P7QOSWLX2J7" hidden="1">#REF!</definedName>
    <definedName name="BExUAXEEL9WFCH62M6NUHPD0F96V" hidden="1">#REF!</definedName>
    <definedName name="BExUB63B0FCEE4EXQ8LQO6S1034D" hidden="1">#REF!</definedName>
    <definedName name="BExUBB192G00PSA1HPR3X2L3WPHP" hidden="1">#REF!</definedName>
    <definedName name="BExUBF8BBPYKQ34PPCJZVOBGVT1J" hidden="1">#REF!</definedName>
    <definedName name="BExUBIDN9K66081EG36Q9EF1RL61" hidden="1">#REF!</definedName>
    <definedName name="BExUBIDNZLAIX189C8C76DRN442H" hidden="1">#REF!</definedName>
    <definedName name="BExUBK69AYRDRNNY87MED7YR26HG" hidden="1">#REF!</definedName>
    <definedName name="BExUBL2T4OYM6FDE0HHTY8IOEKRF" hidden="1">#REF!</definedName>
    <definedName name="BExUBRYWSNAXYWURAGY3824HDIL7" hidden="1">#REF!</definedName>
    <definedName name="BExUBTM8FH6B94418C6JFDN02E8G" hidden="1">#REF!</definedName>
    <definedName name="BExUBZRH2UR0KGTCMFBEXWUTTWSK" hidden="1">#REF!</definedName>
    <definedName name="BExUC3YE6VRRH03DOY4IZWF688SQ" hidden="1">#REF!</definedName>
    <definedName name="BExUC623BDYEODBN0N4DO6PJQ7NU" hidden="1">#REF!</definedName>
    <definedName name="BExUC7EJ0BANE7KA4Y19YGZ2CE74" hidden="1">#REF!</definedName>
    <definedName name="BExUC8LPA2YT1F40L1GF78M7R1Q2" hidden="1">#REF!</definedName>
    <definedName name="BExUC9I1TYNC40VE7JUPV0DY96TY" hidden="1">#REF!</definedName>
    <definedName name="BExUCDZX0YPXZQU4KHSMCHZ3KJWZ" hidden="1">#REF!</definedName>
    <definedName name="BExUCKAH5BNWDDV6WLH54PSAFR2R" hidden="1">#REF!</definedName>
    <definedName name="BExUCKFS8FQIIZA66GCSA1CHZ7CD" hidden="1">#REF!</definedName>
    <definedName name="BExUCZVJ79N525DC63JUE2DJPFBJ" hidden="1">#REF!</definedName>
    <definedName name="BExUD1OB58DMH7WJVI1NFJU7YC1Q" hidden="1">#REF!</definedName>
    <definedName name="BExUD54B3NMIQ2AIHLC5FILNCXLJ" hidden="1">#REF!</definedName>
    <definedName name="BExUDBEUJH9IACZDBL1VAUWPG0QW" hidden="1">#REF!</definedName>
    <definedName name="BExUDEPKTZZ84MLLQVWOK9QX01H8" hidden="1">#REF!</definedName>
    <definedName name="BExUDG7ITYS4F8AB5PWBHSGARC59" hidden="1">#REF!</definedName>
    <definedName name="BExUDJCW2J6WQKDQ7BNXZ4QACQ1U" hidden="1">#REF!</definedName>
    <definedName name="BExUDKK132FVGXLB46CMA0DHWZCZ" hidden="1">#REF!</definedName>
    <definedName name="BExUDQECSNJXIU7NMGIWNEMJOCIM" hidden="1">#REF!</definedName>
    <definedName name="BExUDRLIZFP3U65T5LN71LABXVHA" hidden="1">#REF!</definedName>
    <definedName name="BExUDWOY2U0DV5Y7PS01JQXM0WX6" hidden="1">#REF!</definedName>
    <definedName name="BExUE2DXXKGV6QUYZSI0YQKTKTOB" hidden="1">#REF!</definedName>
    <definedName name="BExUE4HGKLQK9D3XG9G47J616G88" hidden="1">#REF!</definedName>
    <definedName name="BExUE76KE4F95C7HKHZUY1IS61GU" hidden="1">#REF!</definedName>
    <definedName name="BExUE8OHFIVBNIWKY8QZZOG3UD18" hidden="1">#REF!</definedName>
    <definedName name="BExUEE2QXRXBQ5QRB5WOF4RKV2YP" hidden="1">#REF!</definedName>
    <definedName name="BExUEGH0XS2GB695HJ7H529Z5EOR" hidden="1">#REF!</definedName>
    <definedName name="BExUEHYZWIWLEM20JC8L72B9HFYQ" hidden="1">#REF!</definedName>
    <definedName name="BExUELVA8ZMUX0ORM55C0JUFXXRC" hidden="1">#REF!</definedName>
    <definedName name="BExVQ8ZBVWUMVL0G6REAHHGG7JZF" hidden="1">#REF!</definedName>
    <definedName name="BExVQNO0B55RQDN5C3UYOYJZOUPX" hidden="1">#REF!</definedName>
    <definedName name="BExVQWCWZ989VSIB380XBNOD8SRJ" hidden="1">#REF!</definedName>
    <definedName name="BExVR0URNWMP78WO3PL34FGTG9FT" hidden="1">#REF!</definedName>
    <definedName name="BExVRAG0Q4YWG28YH1OY1KK0T29C" hidden="1">#REF!</definedName>
    <definedName name="BExVRQ12VX87UQE7AS84MW91S8UK" hidden="1">#REF!</definedName>
    <definedName name="BExVRWGXWZTEL90SMDW4MAC6HFXT" hidden="1">#REF!</definedName>
    <definedName name="BExVRZ0SCFB5FV5AHH7FQJ77HGJJ" hidden="1">#REF!</definedName>
    <definedName name="BExVSBLX3HUNCD4FVHIGRYFNTKIU" hidden="1">#REF!</definedName>
    <definedName name="BExVSCCU2242B1V5Y2A7V6TXVO4O" hidden="1">#REF!</definedName>
    <definedName name="BExVSF1X5RE6TCEPNT469VYPR4HN" hidden="1">#REF!</definedName>
    <definedName name="BExVSGPD7LCKZ3VVSIXK90N5XJ5T" hidden="1">#REF!</definedName>
    <definedName name="BExVSHWIJV3ERY1DLHM8DANKCDQI" hidden="1">#REF!</definedName>
    <definedName name="BExVSL1Q6BRP0J1H28WLWU2XMLSN" hidden="1">#REF!</definedName>
    <definedName name="BExVSM3JKJNF6OPFK3EIMNC2QUTY" hidden="1">#REF!</definedName>
    <definedName name="BExVSQW1CHV361THWX4ZHQU2NDYS" hidden="1">#REF!</definedName>
    <definedName name="BExVSX1BCB3LSE8YDYAVT2N0UR2G" hidden="1">#REF!</definedName>
    <definedName name="BExVSXMVLXMX85N9B97LZZRRCCEI" hidden="1">#REF!</definedName>
    <definedName name="BExVT6MM3ZMWW8G0S74CZBC94IN9" hidden="1">#REF!</definedName>
    <definedName name="BExVTCGW14YHS3WAB7XB2CX2FY5B" hidden="1">#REF!</definedName>
    <definedName name="BExVTD7XDUMP2G83MCTXQ7199I0F" hidden="1">#REF!</definedName>
    <definedName name="BExVTMCXPS9XLLQOCGQD41RWOLRR" hidden="1">#REF!</definedName>
    <definedName name="BExVTZP6JAGYNU8NXGG290W80B3W" hidden="1">#REF!</definedName>
    <definedName name="BExVU88LUPR8MCSJF1EJG4MDN5HP" hidden="1">#REF!</definedName>
    <definedName name="BExVU9ABCA1VTEYI74BRZNKNKF6S" hidden="1">#REF!</definedName>
    <definedName name="BExVUAMXPPRR0OI5AVQYCAL06X0V" hidden="1">#REF!</definedName>
    <definedName name="BExVUEJ6054E0B9NPW9VW4ET971L" hidden="1">#REF!</definedName>
    <definedName name="BExVUGBXRHP5I3Q16U2YU8S6FUXC" hidden="1">#REF!</definedName>
    <definedName name="BExVUMMJ06FKID32U764CGCOECWX" hidden="1">#REF!</definedName>
    <definedName name="BExVUPH1Z858LUQ08021BZEFRMA2" hidden="1">#REF!</definedName>
    <definedName name="BExVUUKDY4VESIFMBDDAZN6QX6A7" hidden="1">#REF!</definedName>
    <definedName name="BExVUWNV2RE9GV3MUHMAJJ9Z60RJ" hidden="1">#REF!</definedName>
    <definedName name="BExVV0411L300IJRYYHHMED0TX14" hidden="1">#REF!</definedName>
    <definedName name="BExVV4B43GBISP3UKZQUQ1FYKANJ" hidden="1">#REF!</definedName>
    <definedName name="BExVVB725397TUYKSUKS32W32FZT" hidden="1">#REF!</definedName>
    <definedName name="BExVVEY2B35T0A1M57ZDCDLG3R8X" hidden="1">#REF!</definedName>
    <definedName name="BExVVHXX5U9LBR6784CBKBZYDCU5" hidden="1">#REF!</definedName>
    <definedName name="BExVVKC9D7UCJD3B9CEZICHFBU78" hidden="1">#REF!</definedName>
    <definedName name="BExVVKHQP9KSUWNV1PW7QIRSEPEQ" hidden="1">#REF!</definedName>
    <definedName name="BExVVNXQOYXUPWYWLO6KRPHGHW28" hidden="1">#REF!</definedName>
    <definedName name="BExVVTXIRTO1UZCZ8DQ3IID47RUV" hidden="1">#REF!</definedName>
    <definedName name="BExVVXJ05XAGVB1LVQFS2PBHO5R8" hidden="1">#REF!</definedName>
    <definedName name="BExVW5MCRG9VJ1AM3A206JZZ9NZP" hidden="1">#REF!</definedName>
    <definedName name="BExVW62FEKP4U6UKJHYVKYDBNCWA" hidden="1">#REF!</definedName>
    <definedName name="BExVW9IL7MZ76FXPJLAI36DOAH1V" hidden="1">#REF!</definedName>
    <definedName name="BExVWCIHTJRX2PC19BGDYEZRSESP" hidden="1">#REF!</definedName>
    <definedName name="BExVWGPJX2AIJQF5EI6Q5KU3SNG1" hidden="1">#REF!</definedName>
    <definedName name="BExVWN5G3QR5WOV3GZXOIR8CJV2C" hidden="1">#REF!</definedName>
    <definedName name="BExVWNG8EMY281YEHMEZL2B1FDOP" hidden="1">#REF!</definedName>
    <definedName name="BExVWS8V4SL3RNA161C19KGPQ0X0" hidden="1">#REF!</definedName>
    <definedName name="BExVWZFTI23JNZ01SI00H4KIR7EZ" hidden="1">#REF!</definedName>
    <definedName name="BExVX0MZHL2YM74KMHYFOQGNDKOM" hidden="1">#REF!</definedName>
    <definedName name="BExVX3XN2DRJKL8EDBIG58RYQ36R" hidden="1">#REF!</definedName>
    <definedName name="BExVX4ZCGQVLACPPIMOF7MWJYB9Q" hidden="1">#REF!</definedName>
    <definedName name="BExVXRM2MHZMNZ2JET5WF7KLUM76" hidden="1">#REF!</definedName>
    <definedName name="BExVXSNP0OOOQ5IN8MZWK05DHQDP" hidden="1">#REF!</definedName>
    <definedName name="BExVXTPK6275SGFTPFASVEZI7WUQ" hidden="1">#REF!</definedName>
    <definedName name="BExVXULYGGIOHRCBMYKMS5K4LKV6" hidden="1">#REF!</definedName>
    <definedName name="BExVXVCUPMPNFGAQFC2MU50X3F6Y" hidden="1">#REF!</definedName>
    <definedName name="BExVY0LP5T80XVSP3TRVVBMXDN9R" hidden="1">#REF!</definedName>
    <definedName name="BExVY0WJIJ4PFAU0KJ9U6TPMNNEU" hidden="1">#REF!</definedName>
    <definedName name="BExVY2ULVPM5STDVWIV5MRBAU62Q" hidden="1">#REF!</definedName>
    <definedName name="BExVY476DQ1FHQ53ZYVH6WZA9JH8" hidden="1">#REF!</definedName>
    <definedName name="BExVY5P5P232N207KK1FLFRDOCWW" hidden="1">#REF!</definedName>
    <definedName name="BExVYE33PACC9W8T28DRSO3VCRAU" hidden="1">#REF!</definedName>
    <definedName name="BExVYEDVD4YF7MIREHK8SHPWKS9Z" hidden="1">#REF!</definedName>
    <definedName name="BExVYJ16ZBST6PFNIDPR6Y8F6ROY" hidden="1">#REF!</definedName>
    <definedName name="BExVYLFIGO8AZ9F8NRBVJY2K5ZUS" hidden="1">#REF!</definedName>
    <definedName name="BExVYYM8VIEY6BM1CRW1COV33VD5" hidden="1">#REF!</definedName>
    <definedName name="BExVZH78D0VSD60QF4F1B3B4HK5U" hidden="1">#REF!</definedName>
    <definedName name="BExVZN70WQFOH8L2Z4NM206Y0DXA" hidden="1">#REF!</definedName>
    <definedName name="BExVZOUAVE6A75O7DE7LQDWFNJCL" hidden="1">#REF!</definedName>
    <definedName name="BExVZPLBU0UZ0BLLE4MY286Q9K67" hidden="1">#REF!</definedName>
    <definedName name="BExVZQN03UIY8Z4X2F1EQ5S4JALW" hidden="1">#REF!</definedName>
    <definedName name="BExVZXDPOOIHZ2L1CBC1I60SSTJC" hidden="1">#REF!</definedName>
    <definedName name="BExVZYKVUTNSXB2HZEA66QXE4499" hidden="1">#REF!</definedName>
    <definedName name="BExVZZ6KQX61FT2XV2DUTNV8K9D2" hidden="1">#REF!</definedName>
    <definedName name="BExW0HM35ZL8NWQYLZD812SLU686" hidden="1">#REF!</definedName>
    <definedName name="BExW0I2741V3V7C2AVBODUC17T54" hidden="1">#REF!</definedName>
    <definedName name="BExW0QWK8MT2V5C2HUDFTLZWYYS8" hidden="1">#REF!</definedName>
    <definedName name="BExW0T02NCIFFSF21VVSE8L0X2RH" hidden="1">#REF!</definedName>
    <definedName name="BExW0ZW9UWAY86ZMJV4M2FN8HZ7P" hidden="1">#REF!</definedName>
    <definedName name="BExW13HPR88L1GOGS6KU90WO78SU" hidden="1">#REF!</definedName>
    <definedName name="BExW15FSPQUJ5LR29AME5LP28NT4" hidden="1">#REF!</definedName>
    <definedName name="BExW17E0TXQDTDRFE2K8GF0Q57TW" hidden="1">#REF!</definedName>
    <definedName name="BExW1KQ1S1MMPOIRKLE7RFU47U8V" hidden="1">#REF!</definedName>
    <definedName name="BExW1MDIEKOC0AJJV4FQYUS102ZS" hidden="1">#REF!</definedName>
    <definedName name="BExW1U0JR4FWU7XOAOO6LEWGY5GE" hidden="1">#REF!</definedName>
    <definedName name="BExW1UGMA6WWMCHZ7XLKF1S4F2UU" hidden="1">#REF!</definedName>
    <definedName name="BExW1WPOGFNN5CN948OIFVXB4KNQ" hidden="1">#REF!</definedName>
    <definedName name="BExW2CG1YAM56L9GND1XNR3TU2GV" hidden="1">#REF!</definedName>
    <definedName name="BExW2HE4BH57QOKYWN9SPDE22EOM" hidden="1">#REF!</definedName>
    <definedName name="BExW2IVXTGAKJCGFVOH67MWO0EAL" hidden="1">#REF!</definedName>
    <definedName name="BExW2KJCGI59MOCPE78UKD40X6QR" hidden="1">#REF!</definedName>
    <definedName name="BExW2NU0QH794BDOJESZP0CVYIAF" hidden="1">#REF!</definedName>
    <definedName name="BExW2O4SUYWOAM9QBF35BH4QD140" hidden="1">#REF!</definedName>
    <definedName name="BExW2T2XHG1QRJR8CA7XDWBVO69G" hidden="1">#REF!</definedName>
    <definedName name="BExW2W2TJARY5N9JR0IKVTEGYABG" hidden="1">#REF!</definedName>
    <definedName name="BExW2XQ22JB0I8XKVQ6O5WYKG05M" hidden="1">#REF!</definedName>
    <definedName name="BExW2XVJSGBED9E56WW9KSGRQPY6" hidden="1">#REF!</definedName>
    <definedName name="BExW304ECWEA19W3J43EISZYJL7T" hidden="1">#REF!</definedName>
    <definedName name="BExW3IEL6PT14HAMKF6BKDZAZSCA" hidden="1">#REF!</definedName>
    <definedName name="BExW3OJODJD9YMZGBF7WL1554P1E" hidden="1">#REF!</definedName>
    <definedName name="BExW3PG1V4PZJBH6OXGH0AJPKCDG" hidden="1">#REF!</definedName>
    <definedName name="BExW3XU6PMQDBTUJAQX5DPZQD87O" hidden="1">#REF!</definedName>
    <definedName name="BExW438CSRPE7KNLNJ3YCZUF8NJR" hidden="1">#REF!</definedName>
    <definedName name="BExW43ONRPWYHDAW6IWZNWM22O3F" hidden="1">#REF!</definedName>
    <definedName name="BExW46ZBQ66TM1PAB8LUOX50YQVM" hidden="1">#REF!</definedName>
    <definedName name="BExW4C838H7BA3QVCH6YR9UJRF3A" hidden="1">#REF!</definedName>
    <definedName name="BExW4HGRUNRZHBTY6SH04H22VGT5" hidden="1">#REF!</definedName>
    <definedName name="BExW4HGU4LDOOIVPXC5UMB0YOHH5" hidden="1">#REF!</definedName>
    <definedName name="BExW4L28O9YY0G9ST29RXG96WLUK" hidden="1">#REF!</definedName>
    <definedName name="BExW4T0B04V9DZP56P0JIAXLU8MR" hidden="1">#REF!</definedName>
    <definedName name="BExW52QVH7QZOH3NHWZ3ABHU9WTT" hidden="1">#REF!</definedName>
    <definedName name="BExW5BW2O278SPNJF6XYXL3UVTET" hidden="1">#REF!</definedName>
    <definedName name="BExW5E4VPVWLC3EDX26OIVH1S5LZ" hidden="1">#REF!</definedName>
    <definedName name="BExW5S7YO6E6E27AZ14IXM43KYUB" hidden="1">#REF!</definedName>
    <definedName name="BExW5UMBFLZYMYEK55V3N70DNDGV" hidden="1">#REF!</definedName>
    <definedName name="BExW5VIPK8WSOG8TM8VULIDPNA7W" hidden="1">#REF!</definedName>
    <definedName name="BExW5VYXLKVNM5JBF2EOPGND9LW2" hidden="1">#REF!</definedName>
    <definedName name="BExW62PMI385B4BIT4B3W2C4GE8D" hidden="1">#REF!</definedName>
    <definedName name="BExW653XSTJO7SQ94D6G6PG2BUC3" hidden="1">#REF!</definedName>
    <definedName name="BExW69WKDFGDJ1DI8Z2Z7NE9MQKD" hidden="1">#REF!</definedName>
    <definedName name="BExW6CG81KPUDXOHKIMOC7IAQBWZ" hidden="1">#REF!</definedName>
    <definedName name="BExW6PXRG23CZPFXZTKUX8XKX23N" hidden="1">#REF!</definedName>
    <definedName name="BExW6UL2WWW4DNJUHSL69G60P5MR" hidden="1">#REF!</definedName>
    <definedName name="BExW6V6NX7LXCXJPSMO38ABYUTTH" hidden="1">#REF!</definedName>
    <definedName name="BExW6WJ4CT3PQTMP75JXRMCUD3EA" hidden="1">#REF!</definedName>
    <definedName name="BExW71MK8DDTW3M587Z5WEWWKDCR" hidden="1">#REF!</definedName>
    <definedName name="BExW7GB8EFEIJZ70NIF4QVZDFEMZ" hidden="1">#REF!</definedName>
    <definedName name="BExW7H7MYN1JNE3VEVKLHAAY63D2" hidden="1">#REF!</definedName>
    <definedName name="BExW7I9A6P4EEJTBS6JA9GDDY28V" hidden="1">#REF!</definedName>
    <definedName name="BExW7MLT8E3E3LOO5SVRDBIY78GX" hidden="1">#REF!</definedName>
    <definedName name="BExW7SLLYAGRU2Z6T6HD15O0FJJU" hidden="1">#REF!</definedName>
    <definedName name="BExW7U3J3QSQI1PFWAFVEQZLCZKV" hidden="1">#REF!</definedName>
    <definedName name="BExW7UP4WMTE03WH9Q7MQB0MWA19" hidden="1">#REF!</definedName>
    <definedName name="BExW7YQPGMS2G85TZT5VFDLJJPU1" hidden="1">#REF!</definedName>
    <definedName name="BExW81LA6750CSKCP4GP30MAYXMB" hidden="1">#REF!</definedName>
    <definedName name="BExW8TB9BYNFEBUXJNNPJSTAUE3V" hidden="1">#REF!</definedName>
    <definedName name="BExW8UT8JO4B1HJ4KLHE7GA9MQG8" hidden="1">#REF!</definedName>
    <definedName name="BExW8ZWMTMEUAPHFMZ8PGZCKRGL1" hidden="1">#REF!</definedName>
    <definedName name="BExW92WK3N69N6BXDA5YK8QNK7AA" hidden="1">#REF!</definedName>
    <definedName name="BExW9QA4LV424GZ1UGYUGDY2JVM7" hidden="1">#REF!</definedName>
    <definedName name="BExW9URYYCPXO17CAOP7BZGVY5QL" hidden="1">#REF!</definedName>
    <definedName name="BExXLMZGQFUB4MX7OJC2B4PQLYMF" hidden="1">#REF!</definedName>
    <definedName name="BExXLY2NK3PUWJ6YRL14JNKUJUQH" hidden="1">#REF!</definedName>
    <definedName name="BExXM3RMHZ8VFWFWU4R9K850H9VZ" hidden="1">#REF!</definedName>
    <definedName name="BExXM6RK6Q0SKUBTHLWX208IBBD5" hidden="1">#REF!</definedName>
    <definedName name="BExXMJCPTL0JSST808F2HFOVTF0H" hidden="1">#REF!</definedName>
    <definedName name="BExXMMY7BQJW6NTLI73OP6PO7EFT" hidden="1">#REF!</definedName>
    <definedName name="BExXMYMZ3ZPP3JZ89O81T3SHJKRP" hidden="1">#REF!</definedName>
    <definedName name="BExXN1HET7S6CZAM42SEH5YIVDJO" hidden="1">#REF!</definedName>
    <definedName name="BExXN28HCTEJMSFTTCXWSWPFKFW2" hidden="1">#REF!</definedName>
    <definedName name="BExXN7S0LQVM4JBXFCHXV1IW0QX7" hidden="1">#REF!</definedName>
    <definedName name="BExXN8OE34J2B3YE2P9ORUTA3ITL" hidden="1">#REF!</definedName>
    <definedName name="BExXNAMK81VE7IDDZOMFUU38C6JP" hidden="1">#REF!</definedName>
    <definedName name="BExXNCFB7VLHA1MLFMQ251CT2H4R" hidden="1">#REF!</definedName>
    <definedName name="BExXNCVEIOMJFLCZUNH3DLD1IXT8" hidden="1">#REF!</definedName>
    <definedName name="BExXNDGZUPSQMBRLGYQES6QW3ZUC" hidden="1">#REF!</definedName>
    <definedName name="BExXNJBGD6AAZMHCPN2SIR160KBK" hidden="1">#REF!</definedName>
    <definedName name="BExXNJMA3A05L50K4RWN36YLNQ3F" hidden="1">#REF!</definedName>
    <definedName name="BExXNLPSRLCEEG5890FK34TOD3W8" hidden="1">#REF!</definedName>
    <definedName name="BExXNU3VLC18PCOPF7VEEYTHIEQO" hidden="1">#REF!</definedName>
    <definedName name="BExXNYLQH8NKEEKRZFO02GLOQMF5" hidden="1">#REF!</definedName>
    <definedName name="BExXO0JT4NUBO7OBTJBF1AD36WD3" hidden="1">#REF!</definedName>
    <definedName name="BExXO2Y574Q5RHDVVBE9AFZN7Z0O" hidden="1">#REF!</definedName>
    <definedName name="BExXO51NWQ7IOAHJOPS480H3A5BN" hidden="1">#REF!</definedName>
    <definedName name="BExXO5N847WJFQ6SBCDGVQY1BJL6" hidden="1">#REF!</definedName>
    <definedName name="BExXOCE2Q17WMYANL9N3802RYR3W" hidden="1">#REF!</definedName>
    <definedName name="BExXOHXM1Y8EERIFP6UTFBSXRWVF" hidden="1">#REF!</definedName>
    <definedName name="BExXOIJ6Q34WQ8INMKGPB2EF3TSS" hidden="1">#REF!</definedName>
    <definedName name="BExXOIZEZYBTI6ET6B7FSI4WZDQK" hidden="1">#REF!</definedName>
    <definedName name="BExXOLJ23EHZU3CN5XZGYI44ZJ9P" hidden="1">#REF!</definedName>
    <definedName name="BExXOM4NED9EAJKYFWX5IWPVMGKO" hidden="1">#REF!</definedName>
    <definedName name="BExXOTGXYN8S5YUON4NDTGYQ6HJH" hidden="1">#REF!</definedName>
    <definedName name="BExXOWX460657JWZOINU0R669EO3" hidden="1">#REF!</definedName>
    <definedName name="BExXOYF0X5WW240JACAWXDNMACPA" hidden="1">#REF!</definedName>
    <definedName name="BExXOZBE5D9EQDDRH7UEF35JNR86" hidden="1">#REF!</definedName>
    <definedName name="BExXP4PMV8PHZ9IH35K1HRUEE3P5" hidden="1">#REF!</definedName>
    <definedName name="BExXP4PNCIWFK388YTT5RTZJ03CZ" hidden="1">#REF!</definedName>
    <definedName name="BExXPAJY3JL8H8ENEH7AZOR3X3T5" hidden="1">#REF!</definedName>
    <definedName name="BExXPER0XXZB5WLGQOFPXRRZM4NP" hidden="1">#REF!</definedName>
    <definedName name="BExXPQQK9CQZ2ZY4ZW0TGV0F2AF5" hidden="1">#REF!</definedName>
    <definedName name="BExXQ29WC0T0PP7EZ7A74PHGN5Q3" hidden="1">#REF!</definedName>
    <definedName name="BExXQ2KPBVPAZDURGDCCIPK7M382" hidden="1">#REF!</definedName>
    <definedName name="BExXQ8V9N2GOMK4EQMLDTVTCM1FH" hidden="1">#REF!</definedName>
    <definedName name="BExXQCRJKT6Z6KS577J6NTBYNW4O" hidden="1">#REF!</definedName>
    <definedName name="BExXQCX0XAA0PSWIMAIZ7ZBX36EO" hidden="1">#REF!</definedName>
    <definedName name="BExXQDTE9YXSET4E6Y6PUHXMAHB7" hidden="1">#REF!</definedName>
    <definedName name="BExXQGIGHVQD4AZMJ9SMO99CMNG6" hidden="1">#REF!</definedName>
    <definedName name="BExXQJT5BP57AI6VLSK6M1CQ0K7T" hidden="1">#REF!</definedName>
    <definedName name="BExXQNPFF79AGHTOM5CCT598OS8M" hidden="1">#REF!</definedName>
    <definedName name="BExXR1C9Y2SJM9GRWP8BAZZRRYV8" hidden="1">#REF!</definedName>
    <definedName name="BExXR3L9ULLMAC48C6M9QF2G5XGM" hidden="1">#REF!</definedName>
    <definedName name="BExXR76RGLE328J54W6U7YT6UL51" hidden="1">#REF!</definedName>
    <definedName name="BExXRBDU3QMX2F24S5U3555WJTLG" hidden="1">#REF!</definedName>
    <definedName name="BExXRD13WUN3TK0ITIEMODE6VJ74" hidden="1">#REF!</definedName>
    <definedName name="BExXRL4DNYLJHI8YJMU53E843UE3" hidden="1">#REF!</definedName>
    <definedName name="BExXRYLX1SYATTE4H9OHC1LWEJUT" hidden="1">#REF!</definedName>
    <definedName name="BExXRZT3YEK3YCUZB1VOJ7160KAN" hidden="1">#REF!</definedName>
    <definedName name="BExXS8CI77H80F6GSR22QSBDESGS" hidden="1">#REF!</definedName>
    <definedName name="BExXS9JNV7PNB8272WTQGUM1OG3X" hidden="1">#REF!</definedName>
    <definedName name="BExXSCJKDA8OX329NH8FQEJ6YO27" hidden="1">#REF!</definedName>
    <definedName name="BExXSDW7ACM5ESSHC713JTPVKYUQ" hidden="1">#REF!</definedName>
    <definedName name="BExXSKSDEN2UU1AX0A7QO2A2MRU4" hidden="1">#REF!</definedName>
    <definedName name="BExXSODT873YUI4GLL1PKTBCQ4AW" hidden="1">#REF!</definedName>
    <definedName name="BExXSOJ69XOBQNDHAVBMXGWKHSZB" hidden="1">#REF!</definedName>
    <definedName name="BExXSW6EDCCDG9Y321TWIRSTRL0U" hidden="1">#REF!</definedName>
    <definedName name="BExXSYQ0JAJJ6G3KUIMIGEB6OB4F" hidden="1">#REF!</definedName>
    <definedName name="BExXSZRPPZ3TKYT5ZPKL07QJZ26J" hidden="1">#REF!</definedName>
    <definedName name="BExXT02H5I6KBONC4SN6GRIPTL0U" hidden="1">#REF!</definedName>
    <definedName name="BExXT5BD3O12X0JTQRE8L8FS72LA" hidden="1">#REF!</definedName>
    <definedName name="BExXTHAZBUBANMSILQBV9AZAVHMH" hidden="1">#REF!</definedName>
    <definedName name="BExXTJULUDOQU95AK3J7SELL0NOQ" hidden="1">#REF!</definedName>
    <definedName name="BExXTTL6L29A6LPKQ47WTPYBAISJ" hidden="1">#REF!</definedName>
    <definedName name="BExXU0MT445LZAX1Y6W95HRHDMLX" hidden="1">#REF!</definedName>
    <definedName name="BExXU1J74HFABET5S4MM9RZ9XONA" hidden="1">#REF!</definedName>
    <definedName name="BExXU4ZD8FG0DXEYUDSP0284R0P4" hidden="1">#REF!</definedName>
    <definedName name="BExXU5FG5KVMWC2EZCTXIG1UJNQB" hidden="1">#REF!</definedName>
    <definedName name="BExXUHPUWYXDXLVPJPLF1OQT7IWI" hidden="1">#REF!</definedName>
    <definedName name="BExXUTJWL8IJ8UMGUMMF79ZI1BX6" hidden="1">#REF!</definedName>
    <definedName name="BExXV0WE4OYJCXC4Z97N449UO1LV" hidden="1">#REF!</definedName>
    <definedName name="BExXV2E50CYKRWEY3Q2YV7HD11R8" hidden="1">#REF!</definedName>
    <definedName name="BExXV2JMCMCA6KXQUAKLWQEN6XWR" hidden="1">#REF!</definedName>
    <definedName name="BExXV8JF9ZIPQIZIGB5BE1HLVDSV" hidden="1">#REF!</definedName>
    <definedName name="BExXV9QJQW45REOTUF2QRFLM1FVL" hidden="1">#REF!</definedName>
    <definedName name="BExXVCKYVUIMXBRNGD97C6X06ATQ" hidden="1">#REF!</definedName>
    <definedName name="BExXVEU0RUKEK1PAI3MOZ7IRBNVF" hidden="1">#REF!</definedName>
    <definedName name="BExXVJMNQYTTFLO4SF4CBMZMHQ3X" hidden="1">#REF!</definedName>
    <definedName name="BExXVKZ4LAB4O86OQXSYBXZ99ZEQ" hidden="1">#REF!</definedName>
    <definedName name="BExXVLQ5VNHHKBDR3XM3LN3MRGWL" hidden="1">#REF!</definedName>
    <definedName name="BExXVN84X679K721JQRP1YPA62MM" hidden="1">#REF!</definedName>
    <definedName name="BExXVOQ17H3D9CIOVAXFF4B20Z6N" hidden="1">#REF!</definedName>
    <definedName name="BExXVVX0337BVD62B6E3UEX0HJBY" hidden="1">#REF!</definedName>
    <definedName name="BExXVXV82L4LOTTTKPSS6RLDPJMH" hidden="1">#REF!</definedName>
    <definedName name="BExXW45NGMUNB7ZBUM5S8M5ZU2PB" hidden="1">#REF!</definedName>
    <definedName name="BExXWJQOLPWOSA90R7OWWOY50T75" hidden="1">#REF!</definedName>
    <definedName name="BExXWK6ZWMAUDN2GMX794E33HAYJ" hidden="1">#REF!</definedName>
    <definedName name="BExXWKCANS7URADC281EDF69OBD9" hidden="1">#REF!</definedName>
    <definedName name="BExXWMABP63INSZRN9P3BKC7MCPS" hidden="1">#REF!</definedName>
    <definedName name="BExXWNMYHJHMD0GUOEDGHAFQ08BK" hidden="1">#REF!</definedName>
    <definedName name="BExXWOJCL3Z3GX7PN6Z0SS4Q4OSU" hidden="1">#REF!</definedName>
    <definedName name="BExXWQ1ALI612VHVKJO1S5XPJF58" hidden="1">#REF!</definedName>
    <definedName name="BExXWUJ5WCFWD23Z5HRO30N1B2U4" hidden="1">#REF!</definedName>
    <definedName name="BExXX5RNWYO0GE8KUUFVH9AVWPHV" hidden="1">#REF!</definedName>
    <definedName name="BExXXBM521DL8R4ZX7NZ3DBCUOR5" hidden="1">#REF!</definedName>
    <definedName name="BExXXERD1Y0O7QJGEB6G2CW9UBUW" hidden="1">#REF!</definedName>
    <definedName name="BExXXUHW3RVPYCFUMBFCZ51F5FGG" hidden="1">#REF!</definedName>
    <definedName name="BExXY0HPEDBLCSZO2SFDVRC2X6C9" hidden="1">#REF!</definedName>
    <definedName name="BExXY0XT4BPQII829H3AK1OW20UG" hidden="1">#REF!</definedName>
    <definedName name="BExXY3MV61R5589U29UMVQCM8KJY" hidden="1">#REF!</definedName>
    <definedName name="BExXY5L3HPGRR1FN42UNC2TZTWD1" hidden="1">#REF!</definedName>
    <definedName name="BExXY8QBEMKYVWY3G6BK67LG9799" hidden="1">#REF!</definedName>
    <definedName name="BExXY8QCAMR9P5120Q07ZFBH50UO" hidden="1">#REF!</definedName>
    <definedName name="BExXYL0OI9T8MUAUH06KPPDS4KCM" hidden="1">#REF!</definedName>
    <definedName name="BExXYULY2011VY5AW23979HW3R46" hidden="1">#REF!</definedName>
    <definedName name="BExXYYYC945P3GEL31MO3A7E3A77" hidden="1">#REF!</definedName>
    <definedName name="BExXZA1J2KDE2845DJCYR501BO6U" hidden="1">#REF!</definedName>
    <definedName name="BExXZACCNZ2HW4M5M11WORHSAZ5T" hidden="1">#REF!</definedName>
    <definedName name="BExXZE8N96QJY9POEBZ91Q6QGREL" hidden="1">#REF!</definedName>
    <definedName name="BExXZEZN9W3EW6N2PT3832JNN5WR" hidden="1">#REF!</definedName>
    <definedName name="BExXZJHDBFIC942GA5S0Y2QSPFRC" hidden="1">#REF!</definedName>
    <definedName name="BExXZLL0ZG2VPNC6NW2TLUQMSMW5" hidden="1">#REF!</definedName>
    <definedName name="BExXZMBWNHSD17L4DP2QOQYCPCQG" hidden="1">#REF!</definedName>
    <definedName name="BExXZQIZKO2PEKW8Q02WVPPFCZ6D" hidden="1">#REF!</definedName>
    <definedName name="BExXZS68XZN5U91YRMZJJDC3GO28" hidden="1">#REF!</definedName>
    <definedName name="BExXZUVJ5S20E4P4DJQ1C3O49Q67" hidden="1">#REF!</definedName>
    <definedName name="BExXZXF5XPGBBPV3EEGD6XJZSGCY" hidden="1">#REF!</definedName>
    <definedName name="BExY0CPFCLEOQDE7EP3UX5Y53J6D" hidden="1">#REF!</definedName>
    <definedName name="BExY0D072SIH1WEM5YM4Y25O74W8" hidden="1">#REF!</definedName>
    <definedName name="BExY0HCLMA5BPFYKOKTDYEEKIDDI" hidden="1">#REF!</definedName>
    <definedName name="BExY0SFTBB6H5NLSTJ7A2NPWXLVF" hidden="1">#REF!</definedName>
    <definedName name="BExY1388VF4DEP2VR2VDLZ7TUOKM" hidden="1">#REF!</definedName>
    <definedName name="BExY144KAZ0X0M7HARGSR3TZWZ5B" hidden="1">#REF!</definedName>
    <definedName name="BExY17Q2BWJGZ3OMTJMZJ9MGYGIL" hidden="1">#REF!</definedName>
    <definedName name="BExY1BMBPSVR87MHOME24KWPDDTM" hidden="1">#REF!</definedName>
    <definedName name="BExY1EX0CD5MWAX9923BK99H5LH8" hidden="1">#REF!</definedName>
    <definedName name="BExY1HWXRPY0TW6T5P5XGK4I5FPW" hidden="1">#REF!</definedName>
    <definedName name="BExY1OIABGEU7SUGTR3Q7USJ23E8" hidden="1">#REF!</definedName>
    <definedName name="BExY1W5BWR3B38E1TJ16EP2LZQXF" hidden="1">#REF!</definedName>
    <definedName name="BExY21P103VVJU9TFV9VRXZ98KVJ" hidden="1">#REF!</definedName>
    <definedName name="BExY23N2RIW87PA8LYP1YU13V1H1" hidden="1">#REF!</definedName>
    <definedName name="BExY27DVH24FHWI8FT9987OQ3ZLP" hidden="1">#REF!</definedName>
    <definedName name="BExY28QHI4C2Y6XWT0HFA0Z5TEOL" hidden="1">#REF!</definedName>
    <definedName name="BExY28QIBS19C9M9O3O9SFAZKKNK" hidden="1">#REF!</definedName>
    <definedName name="BExY2DJ48X07WQ5C1VYC0DNPNI7P" hidden="1">#REF!</definedName>
    <definedName name="BExY37I3DJV7V5A0WOBT2SQ0JSV2" hidden="1">#REF!</definedName>
    <definedName name="BExY3ASRRSJN8JEUHBQSYG6BGHQR" hidden="1">#REF!</definedName>
    <definedName name="BExY3EUC98CM0V86WRKGZPHNWS0S" hidden="1">#REF!</definedName>
    <definedName name="BExY3EZT4UM5487W3C8V9YXY8KMK" hidden="1">#REF!</definedName>
    <definedName name="BExY3RQB2S2E0PJ5QYZKJT1Z3X13" hidden="1">#REF!</definedName>
    <definedName name="BExY3YRY6QPAN9PKEN20N5SVERBZ" hidden="1">#REF!</definedName>
    <definedName name="BExY45DBS8RK7QTJ0BG9WWURUMGS" hidden="1">#REF!</definedName>
    <definedName name="BExY45TFFFBPK85K5YXSXCQTQU6L" hidden="1">#REF!</definedName>
    <definedName name="BExY47M6DJLCFP2UYLV0J7VORWEZ" hidden="1">#REF!</definedName>
    <definedName name="BExY4CUX5LTHDD7R7XI4KIV7SYEW" hidden="1">#REF!</definedName>
    <definedName name="BExY4E7KIVZINT0F36SLAM1H2IOJ" hidden="1">#REF!</definedName>
    <definedName name="BExY4HSZTGF9T8JRZ2KN1HVUUUM4" hidden="1">#REF!</definedName>
    <definedName name="BExY4MLNFTWI6X8SGQJHGA71K19N" hidden="1">#REF!</definedName>
    <definedName name="BExY5218E1RHLAEXY4BOH26SMPSF" hidden="1">#REF!</definedName>
    <definedName name="BExY5DKPX9VKTB70L6E4POK9OYZ0" hidden="1">#REF!</definedName>
    <definedName name="BExY5EX6M1OKKYOUPWAKAQH7LW1C" hidden="1">#REF!</definedName>
    <definedName name="BExY5H66CDR3T1WNG5F9TG8KQR8C" hidden="1">#REF!</definedName>
    <definedName name="BExY5HX3PVPHE99E4R908Z8I1XAH" hidden="1">#REF!</definedName>
    <definedName name="BExY5KM6PYDV08SHB5M0GHI0K8N0" hidden="1">#REF!</definedName>
    <definedName name="BExY5NBAXZFD98SBZYTJX4JJ4QY9" hidden="1">#REF!</definedName>
    <definedName name="BExY62LL6QSJCW593MS4OXQ7NPMC" hidden="1">#REF!</definedName>
    <definedName name="BExY64EAODGM8FBDBL2J0WT1HYXD" hidden="1">#REF!</definedName>
    <definedName name="BExY66SME960PBH8X63UE4ZJJHYD" hidden="1">#REF!</definedName>
    <definedName name="BExY6BL91UMC4PG5KJGC3UFNZJHU" hidden="1">#REF!</definedName>
    <definedName name="BExY71D6PDG87ZTCSZZ7877N52PT" hidden="1">#REF!</definedName>
    <definedName name="BExZIR6C2EGGTWKPSLZER6EP09FC" hidden="1">#REF!</definedName>
    <definedName name="BExZJ2V5APUCBQZOLTDT79WQ5E3T" hidden="1">#REF!</definedName>
    <definedName name="BExZJ9GIPLR3KDC5UWOSZB3DSR1M" hidden="1">#REF!</definedName>
    <definedName name="BExZJACVOUICEGFS99ID5SOTADPE" hidden="1">#REF!</definedName>
    <definedName name="BExZK0FL2KFL0K2P68X1C3OYFJ6K" hidden="1">#REF!</definedName>
    <definedName name="BExZKKT3XOKZRQVPLVHF5WFTCICL" hidden="1">#REF!</definedName>
    <definedName name="BExZKNT6F33GM92DGN8ZJHOAAKGG" hidden="1">#REF!</definedName>
    <definedName name="BExZKRJX2D7TI8G04Q80PMTCH7GX" hidden="1">#REF!</definedName>
    <definedName name="BExZKSAZ78U7Z4GEU3KBDP2EO0ZF" hidden="1">#REF!</definedName>
    <definedName name="BExZL1W4BR72CNCBYPC4VJWM2FEM" hidden="1">#REF!</definedName>
    <definedName name="BExZL68NDG78QBL8VR1OTOMR326C" hidden="1">#REF!</definedName>
    <definedName name="BExZL81D8B3AQTUXLCMVZL27SG7A" hidden="1">#REF!</definedName>
    <definedName name="BExZL86W7O8A2Q3YW34EYJKRAKA4" hidden="1">#REF!</definedName>
    <definedName name="BExZL8C6C7XW7P12QNF27UQQD5RD" hidden="1">#REF!</definedName>
    <definedName name="BExZLHBUIF7BBMPQCY6VDY23HI0W" hidden="1">#REF!</definedName>
    <definedName name="BExZLSF3Q2MNAM249KCCH67JS0H9" hidden="1">#REF!</definedName>
    <definedName name="BExZLU2BR68XN0VO1TO7CZICF2XF" hidden="1">#REF!</definedName>
    <definedName name="BExZLZ5QVUP1QLTAFEZQBS95OPO5" hidden="1">#REF!</definedName>
    <definedName name="BExZMB01K9Q29TZRJ7FZPMZ585RC" hidden="1">#REF!</definedName>
    <definedName name="BExZMIN3YSQZ09D1ZXVJ74ULG9CM" hidden="1">#REF!</definedName>
    <definedName name="BExZMOS7F7YMGRJFKWLBELO3DY03" hidden="1">#REF!</definedName>
    <definedName name="BExZMQFN5QTDEJF9CG3MMW0MVU4N" hidden="1">#REF!</definedName>
    <definedName name="BExZMQKYL8FHHI9SCIAB9P8F0VYH" hidden="1">#REF!</definedName>
    <definedName name="BExZMTVLBQD02TM5AMACV39GBKFQ" hidden="1">#REF!</definedName>
    <definedName name="BExZN90LLPE1ET4WS57BXEQ7YUZU" hidden="1">#REF!</definedName>
    <definedName name="BExZNE9BJ973904F7NPMA2YUM3DB" hidden="1">#REF!</definedName>
    <definedName name="BExZNVHMFJ5Y1JPT1VHL8YCTP7S8" hidden="1">#REF!</definedName>
    <definedName name="BExZNWE0E6Z3APAOPDB4GVWQQZGZ" hidden="1">#REF!</definedName>
    <definedName name="BExZNWE6NRNU1IH9L03IWYJVA4JC" hidden="1">#REF!</definedName>
    <definedName name="BExZNXFWC5SSEH8ZESSE8D62QT7E" hidden="1">#REF!</definedName>
    <definedName name="BExZOB864TZVDY5UONIC0FKOCV1V" hidden="1">#REF!</definedName>
    <definedName name="BExZOH7YRJ3E2KO23TXDOOCYRAMO" hidden="1">#REF!</definedName>
    <definedName name="BExZOJ0QJY3049MRYWFOBBA9YEQ2" hidden="1">#REF!</definedName>
    <definedName name="BExZOKNZ19HBYWYA8QS3XN6VFEWT" hidden="1">#REF!</definedName>
    <definedName name="BExZOVGFAJSTFTBSH2V103DJ25O0" hidden="1">#REF!</definedName>
    <definedName name="BExZOVLUG2T3A3G4P2E1J8AUBWSC" hidden="1">#REF!</definedName>
    <definedName name="BExZP03RG5LZVAI29Z3WHBOU2K83" hidden="1">#REF!</definedName>
    <definedName name="BExZP0PAKLODBDB0QGC0LHCM4G1E" hidden="1">#REF!</definedName>
    <definedName name="BExZP1035B7ET3MDDBO0IFJIGYIG" hidden="1">#REF!</definedName>
    <definedName name="BExZPDFS8PTP8SDE54RL7BPU7ZAR" hidden="1">#REF!</definedName>
    <definedName name="BExZPO8802VWGBZK5B03DCVE63F1" hidden="1">#REF!</definedName>
    <definedName name="BExZPPKOZIQ4HEUSXZ5BPS0ZL23H" hidden="1">#REF!</definedName>
    <definedName name="BExZPQ0XN99EG3MBNMCYGLD5A4V9" hidden="1">#REF!</definedName>
    <definedName name="BExZQ0YO84RW2T6KK1SN2J2MPK8N" hidden="1">#REF!</definedName>
    <definedName name="BExZQ4428V4B2G8E6BCHE1Z97IXY" hidden="1">#REF!</definedName>
    <definedName name="BExZQG8Y9MYWJBED32U7899RYOR0" hidden="1">#REF!</definedName>
    <definedName name="BExZQI6ZWKMFIPXFU2JHWC521435" hidden="1">#REF!</definedName>
    <definedName name="BExZQOHKCGF3IXQI23C1WBGDB2ZX" hidden="1">#REF!</definedName>
    <definedName name="BExZQQ4ZNTVXJA6UBW0Z416XD4FY" hidden="1">#REF!</definedName>
    <definedName name="BExZQQL4J6HBWF0T0PUH6F2EPYFY" hidden="1">#REF!</definedName>
    <definedName name="BExZQXMR28CG958MGRHZRCNUQJR0" hidden="1">#REF!</definedName>
    <definedName name="BExZQZA0X9I1YNPM8EM0XW9EO4RM" hidden="1">#REF!</definedName>
    <definedName name="BExZQZVRA2AAJSU11CI4F3JKWQXK" hidden="1">#REF!</definedName>
    <definedName name="BExZR4DG6F80YEFHRQEY3AVWRLBZ" hidden="1">#REF!</definedName>
    <definedName name="BExZR6BNVOG204ZEO7DFXI2BRAC9" hidden="1">#REF!</definedName>
    <definedName name="BExZRBPVNMJD7DYUYJSHPT2K9Y43" hidden="1">#REF!</definedName>
    <definedName name="BExZRJ7G8LZJLZXI7555L07TWCL2" hidden="1">#REF!</definedName>
    <definedName name="BExZRKK4BHXBZP544FK4VJ1M996X" hidden="1">#REF!</definedName>
    <definedName name="BExZSCA23RDA5VQGZZZD75LOR8KU" hidden="1">#REF!</definedName>
    <definedName name="BExZSFFGD8OSHJJG35BUB7DW64I5" hidden="1">#REF!</definedName>
    <definedName name="BExZSIFBVGQM6L6UCAQL8Z59Z1NG" hidden="1">#REF!</definedName>
    <definedName name="BExZSJBODUN5FRYRSCVSRK0X4K7N" hidden="1">#REF!</definedName>
    <definedName name="BExZSJBOEA0AJTI7DE9HAK01VRY6" hidden="1">#REF!</definedName>
    <definedName name="BExZSYWQY58H1J2EXGU6V3NH6IJZ" hidden="1">#REF!</definedName>
    <definedName name="BExZSZNNAAYAWILTPY2X8IQJ8T2Y" hidden="1">#REF!</definedName>
    <definedName name="BExZT3JXMZCZQA9JQ1EHRGH1F2QP" hidden="1">#REF!</definedName>
    <definedName name="BExZT98W6ZKCLLJTPVAFTCHKU8SU" hidden="1">#REF!</definedName>
    <definedName name="BExZTBHRV4DVT4D7SMRH7TUOPGMH" hidden="1">#REF!</definedName>
    <definedName name="BExZTHC8KU1QDLW6RT1JVK3I5A3M" hidden="1">#REF!</definedName>
    <definedName name="BExZTK6N65QYPGBXFA9SET03JDYX" hidden="1">#REF!</definedName>
    <definedName name="BExZTK6NG6R5OHWQ5JQ660DUIOWE" hidden="1">#REF!</definedName>
    <definedName name="BExZTKMVYDK2I0YLJSAZPGCX4NCN" hidden="1">#REF!</definedName>
    <definedName name="BExZTUTR0JCQM0LXW4PFD9HZ4M80" hidden="1">#REF!</definedName>
    <definedName name="BExZTYQ076IW4SS9PPX8YL6LL9JI" hidden="1">#REF!</definedName>
    <definedName name="BExZU5BER8YQ84NUTW0XN0TJXBNM" hidden="1">#REF!</definedName>
    <definedName name="BExZU9NRSR812BCBF4A4G2DTFVZP" hidden="1">#REF!</definedName>
    <definedName name="BExZUM8YJAYQWZF2I3M0ORN0DGH4" hidden="1">#REF!</definedName>
    <definedName name="BExZUQ57KTTH47529H72H2NVD75R" hidden="1">#REF!</definedName>
    <definedName name="BExZUVJEKEBXBC7CMHCJL2IHR9AF" hidden="1">#REF!</definedName>
    <definedName name="BExZUZFO6EKA2G6FMZTDU2YYPKW8" hidden="1">#REF!</definedName>
    <definedName name="BExZV42T1B66RBU4DO0PXDW36E5I" hidden="1">#REF!</definedName>
    <definedName name="BExZV6MMXR0L1SYUMDMKQDDIQQXN" hidden="1">#REF!</definedName>
    <definedName name="BExZV8VI3BL003GJX8S3QP9REBJ2" hidden="1">#REF!</definedName>
    <definedName name="BExZVCH37O9A3ZXHWIHNL26B9N3Q" hidden="1">#REF!</definedName>
    <definedName name="BExZVI5YFXPBZ57OI06G2EIR5S72" hidden="1">#REF!</definedName>
    <definedName name="BExZVOGJET35PDRAEVMSETY91R5Z" hidden="1">#REF!</definedName>
    <definedName name="BExZVV1WD1VMOI0S0NWVHL8DPH7O" hidden="1">#REF!</definedName>
    <definedName name="BExZVZJQUG59KL1XZDCFMGUM4UAO" hidden="1">#REF!</definedName>
    <definedName name="BExZW28UUDB78UQVQS732GNZVYSM" hidden="1">#REF!</definedName>
    <definedName name="BExZW2ECR445ZPU9YRA1YIEDLEC7" hidden="1">#REF!</definedName>
    <definedName name="BExZW6FWNN4PPY7ABSJC438IACP1" hidden="1">#REF!</definedName>
    <definedName name="BExZWGBYMBI7I2GK9YNSYUVE2RCR" hidden="1">#REF!</definedName>
    <definedName name="BExZWIA0AYMKNMB1NOG3GM8NBAHI" hidden="1">#REF!</definedName>
    <definedName name="BExZWJBVMY9MH945GFRBDGB103WG" hidden="1">#REF!</definedName>
    <definedName name="BExZWU4AWLT8RQZM99BLUC4OZ8Z3" hidden="1">#REF!</definedName>
    <definedName name="BExZWZT9U9MKQ652HEFPH0RCURU8" hidden="1">#REF!</definedName>
    <definedName name="BExZX09D6CRJ8B47PI7I01VNRJT9" hidden="1">#REF!</definedName>
    <definedName name="BExZX0UZBM8VHRQWJI46Q2KD4RDQ" hidden="1">#REF!</definedName>
    <definedName name="BExZXALPYFL60HHRCMWSH9E8IIX5" hidden="1">#REF!</definedName>
    <definedName name="BExZXLZQCV4JIQA8DY8EP4VQ60ZQ" hidden="1">#REF!</definedName>
    <definedName name="BExZXMAJOGIJ8K22ZHMEQCRVW8WZ" hidden="1">#REF!</definedName>
    <definedName name="BExZXPVUU9HDVIVYZQK0EDLXDBFB" hidden="1">#REF!</definedName>
    <definedName name="BExZXSFMEUM3YMUK86O90Z0S4I5K" hidden="1">#REF!</definedName>
    <definedName name="BExZXTHCCF0ID14KFGWOU2TJYWK6" hidden="1">#REF!</definedName>
    <definedName name="BExZXVFKE9GQZCQJRVEEMPW93WKA" hidden="1">#REF!</definedName>
    <definedName name="BExZXY4M8AXBVBI9BQFUWVF3C1CR" hidden="1">#REF!</definedName>
    <definedName name="BExZYBGP3JJVL497CKWMNVNLU0UC" hidden="1">#REF!</definedName>
    <definedName name="BExZYG408VKOZRUCF0E1H389ULB5" hidden="1">#REF!</definedName>
    <definedName name="BExZYO1V843V9QNZ782EZBE3C8EN" hidden="1">#REF!</definedName>
    <definedName name="BExZYV3I46KHXFJ53SE9ZRLYAUSR" hidden="1">#REF!</definedName>
    <definedName name="BExZZ1JEM6447FAU0SV5EKAUNUIO" hidden="1">#REF!</definedName>
    <definedName name="BExZZ3MWJ6AE8OLK1YNREWLBBF5T" hidden="1">#REF!</definedName>
    <definedName name="BExZZ96FTT7I1L1FO2K6FARMN60E" hidden="1">#REF!</definedName>
    <definedName name="BExZZEVF71S7QJJ9GHOEJ193SUGD" hidden="1">#REF!</definedName>
    <definedName name="bf" localSheetId="11" hidden="1">{#N/A,#N/A,FALSE,"TOC";#N/A,#N/A,FALSE,"ASS";#N/A,#N/A,FALSE,"CF";#N/A,#N/A,FALSE,"FUEL&amp;MTC"}</definedName>
    <definedName name="bf" hidden="1">{#N/A,#N/A,FALSE,"TOC";#N/A,#N/A,FALSE,"ASS";#N/A,#N/A,FALSE,"CF";#N/A,#N/A,FALSE,"FUEL&amp;MTC"}</definedName>
    <definedName name="bfdf" hidden="1">#REF!</definedName>
    <definedName name="bfgb5g5e" hidden="1">#REF!</definedName>
    <definedName name="bfnre" hidden="1">#REF!</definedName>
    <definedName name="BFOC" localSheetId="11" hidden="1">{"'0103'!$A$455:$O$585"}</definedName>
    <definedName name="BFOC" hidden="1">{"'0103'!$A$455:$O$585"}</definedName>
    <definedName name="BFOC_1" localSheetId="11" hidden="1">{"'0103'!$A$455:$O$585"}</definedName>
    <definedName name="BFOC_1" hidden="1">{"'0103'!$A$455:$O$585"}</definedName>
    <definedName name="BFX_BRANDFX">60122</definedName>
    <definedName name="bg" localSheetId="4" hidden="1">{#N/A,#N/A,TRUE,"Summary - 1";#N/A,#N/A,TRUE,"Summary - 2";#N/A,#N/A,TRUE,"Group Analysis";#N/A,#N/A,TRUE,"FM Analysis";#N/A,#N/A,TRUE,"T&amp;M-Onsite";#N/A,#N/A,TRUE,"FP-Onsite";#N/A,#N/A,TRUE,"NB-Onsite";#N/A,#N/A,TRUE,"T&amp;M-Offshore";#N/A,#N/A,TRUE,"FP-Offshore";#N/A,#N/A,TRUE,"Appendix-A";#N/A,#N/A,TRUE,"Appendix-B"}</definedName>
    <definedName name="bg" localSheetId="11" hidden="1">{#N/A,#N/A,TRUE,"Summary - 1";#N/A,#N/A,TRUE,"Summary - 2";#N/A,#N/A,TRUE,"Group Analysis";#N/A,#N/A,TRUE,"FM Analysis";#N/A,#N/A,TRUE,"T&amp;M-Onsite";#N/A,#N/A,TRUE,"FP-Onsite";#N/A,#N/A,TRUE,"NB-Onsite";#N/A,#N/A,TRUE,"T&amp;M-Offshore";#N/A,#N/A,TRUE,"FP-Offshore";#N/A,#N/A,TRUE,"Appendix-A";#N/A,#N/A,TRUE,"Appendix-B"}</definedName>
    <definedName name="bg" hidden="1">{#N/A,#N/A,TRUE,"Summary - 1";#N/A,#N/A,TRUE,"Summary - 2";#N/A,#N/A,TRUE,"Group Analysis";#N/A,#N/A,TRUE,"FM Analysis";#N/A,#N/A,TRUE,"T&amp;M-Onsite";#N/A,#N/A,TRUE,"FP-Onsite";#N/A,#N/A,TRUE,"NB-Onsite";#N/A,#N/A,TRUE,"T&amp;M-Offshore";#N/A,#N/A,TRUE,"FP-Offshore";#N/A,#N/A,TRUE,"Appendix-A";#N/A,#N/A,TRUE,"Appendix-B"}</definedName>
    <definedName name="BG_Del" hidden="1">15</definedName>
    <definedName name="BG_Ins" hidden="1">4</definedName>
    <definedName name="BG_Mod" hidden="1">6</definedName>
    <definedName name="bg3sheet" localSheetId="4" hidden="1">{#N/A,#N/A,TRUE,"Summary - 1";#N/A,#N/A,TRUE,"Summary - 2";#N/A,#N/A,TRUE,"Group Analysis";#N/A,#N/A,TRUE,"FM Analysis";#N/A,#N/A,TRUE,"T&amp;M-Onsite";#N/A,#N/A,TRUE,"FP-Onsite";#N/A,#N/A,TRUE,"NB-Onsite";#N/A,#N/A,TRUE,"T&amp;M-Offshore";#N/A,#N/A,TRUE,"FP-Offshore";#N/A,#N/A,TRUE,"Appendix-A";#N/A,#N/A,TRUE,"Appendix-B"}</definedName>
    <definedName name="bg3sheet" localSheetId="11" hidden="1">{#N/A,#N/A,TRUE,"Summary - 1";#N/A,#N/A,TRUE,"Summary - 2";#N/A,#N/A,TRUE,"Group Analysis";#N/A,#N/A,TRUE,"FM Analysis";#N/A,#N/A,TRUE,"T&amp;M-Onsite";#N/A,#N/A,TRUE,"FP-Onsite";#N/A,#N/A,TRUE,"NB-Onsite";#N/A,#N/A,TRUE,"T&amp;M-Offshore";#N/A,#N/A,TRUE,"FP-Offshore";#N/A,#N/A,TRUE,"Appendix-A";#N/A,#N/A,TRUE,"Appendix-B"}</definedName>
    <definedName name="bg3sheet" hidden="1">{#N/A,#N/A,TRUE,"Summary - 1";#N/A,#N/A,TRUE,"Summary - 2";#N/A,#N/A,TRUE,"Group Analysis";#N/A,#N/A,TRUE,"FM Analysis";#N/A,#N/A,TRUE,"T&amp;M-Onsite";#N/A,#N/A,TRUE,"FP-Onsite";#N/A,#N/A,TRUE,"NB-Onsite";#N/A,#N/A,TRUE,"T&amp;M-Offshore";#N/A,#N/A,TRUE,"FP-Offshore";#N/A,#N/A,TRUE,"Appendix-A";#N/A,#N/A,TRUE,"Appendix-B"}</definedName>
    <definedName name="bgebg" hidden="1">#REF!</definedName>
    <definedName name="bgfbf5" hidden="1">#REF!</definedName>
    <definedName name="bggdhrth655" hidden="1">#REF!</definedName>
    <definedName name="bgh" localSheetId="4" hidden="1">{"histincome",#N/A,FALSE,"hyfins";"closing balance",#N/A,FALSE,"hyfins"}</definedName>
    <definedName name="bgh" localSheetId="11" hidden="1">{"histincome",#N/A,FALSE,"hyfins";"closing balance",#N/A,FALSE,"hyfins"}</definedName>
    <definedName name="bgh" hidden="1">{"histincome",#N/A,FALSE,"hyfins";"closing balance",#N/A,FALSE,"hyfins"}</definedName>
    <definedName name="bghnmh" hidden="1">#REF!</definedName>
    <definedName name="bgisheet" localSheetId="4" hidden="1">{#N/A,#N/A,TRUE,"Summary - 1";#N/A,#N/A,TRUE,"Summary - 2";#N/A,#N/A,TRUE,"Group Analysis";#N/A,#N/A,TRUE,"FM Analysis";#N/A,#N/A,TRUE,"T&amp;M-Onsite";#N/A,#N/A,TRUE,"FP-Onsite";#N/A,#N/A,TRUE,"NB-Onsite";#N/A,#N/A,TRUE,"T&amp;M-Offshore";#N/A,#N/A,TRUE,"FP-Offshore";#N/A,#N/A,TRUE,"Appendix-A";#N/A,#N/A,TRUE,"Appendix-B"}</definedName>
    <definedName name="bgisheet" localSheetId="11" hidden="1">{#N/A,#N/A,TRUE,"Summary - 1";#N/A,#N/A,TRUE,"Summary - 2";#N/A,#N/A,TRUE,"Group Analysis";#N/A,#N/A,TRUE,"FM Analysis";#N/A,#N/A,TRUE,"T&amp;M-Onsite";#N/A,#N/A,TRUE,"FP-Onsite";#N/A,#N/A,TRUE,"NB-Onsite";#N/A,#N/A,TRUE,"T&amp;M-Offshore";#N/A,#N/A,TRUE,"FP-Offshore";#N/A,#N/A,TRUE,"Appendix-A";#N/A,#N/A,TRUE,"Appendix-B"}</definedName>
    <definedName name="bgisheet" hidden="1">{#N/A,#N/A,TRUE,"Summary - 1";#N/A,#N/A,TRUE,"Summary - 2";#N/A,#N/A,TRUE,"Group Analysis";#N/A,#N/A,TRUE,"FM Analysis";#N/A,#N/A,TRUE,"T&amp;M-Onsite";#N/A,#N/A,TRUE,"FP-Onsite";#N/A,#N/A,TRUE,"NB-Onsite";#N/A,#N/A,TRUE,"T&amp;M-Offshore";#N/A,#N/A,TRUE,"FP-Offshore";#N/A,#N/A,TRUE,"Appendix-A";#N/A,#N/A,TRUE,"Appendix-B"}</definedName>
    <definedName name="bgoiblik" localSheetId="11" hidden="1">{#N/A,#N/A,TRUE,"Main Issues";#N/A,#N/A,TRUE,"Income statement ($)"}</definedName>
    <definedName name="bgoiblik" hidden="1">{#N/A,#N/A,TRUE,"Main Issues";#N/A,#N/A,TRUE,"Income statement ($)"}</definedName>
    <definedName name="bgr" hidden="1">#REF!</definedName>
    <definedName name="bgrgbrt" hidden="1">#REF!</definedName>
    <definedName name="bh" localSheetId="11" hidden="1">{#N/A,#N/A,FALSE,"Marketing";#N/A,#N/A,FALSE,"Selling";#N/A,#N/A,FALSE,"Promotional";#N/A,#N/A,FALSE,"Advertising"}</definedName>
    <definedName name="bh" hidden="1">{#N/A,#N/A,FALSE,"Marketing";#N/A,#N/A,FALSE,"Selling";#N/A,#N/A,FALSE,"Promotional";#N/A,#N/A,FALSE,"Advertising"}</definedName>
    <definedName name="bha" localSheetId="4" hidden="1">{#N/A,#N/A,FALSE,"PGW"}</definedName>
    <definedName name="bha" localSheetId="11" hidden="1">{#N/A,#N/A,FALSE,"PGW"}</definedName>
    <definedName name="bha" hidden="1">{#N/A,#N/A,FALSE,"PGW"}</definedName>
    <definedName name="BHDF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gfdbjg" localSheetId="11" hidden="1">{0,0,0,0}</definedName>
    <definedName name="bhgfdbjg" hidden="1">{0,0,0,0}</definedName>
    <definedName name="bhgv" localSheetId="11" hidden="1">{#N/A,#N/A,FALSE,"Aging Summary";#N/A,#N/A,FALSE,"Ratio Analysis";#N/A,#N/A,FALSE,"Test 120 Day Accts";#N/A,#N/A,FALSE,"Tickmarks"}</definedName>
    <definedName name="bhgv" hidden="1">{#N/A,#N/A,FALSE,"Aging Summary";#N/A,#N/A,FALSE,"Ratio Analysis";#N/A,#N/A,FALSE,"Test 120 Day Accts";#N/A,#N/A,FALSE,"Tickmarks"}</definedName>
    <definedName name="bhgv2" localSheetId="11" hidden="1">{#N/A,#N/A,FALSE,"Aging Summary";#N/A,#N/A,FALSE,"Ratio Analysis";#N/A,#N/A,FALSE,"Test 120 Day Accts";#N/A,#N/A,FALSE,"Tickmarks"}</definedName>
    <definedName name="bhgv2" hidden="1">{#N/A,#N/A,FALSE,"Aging Summary";#N/A,#N/A,FALSE,"Ratio Analysis";#N/A,#N/A,FALSE,"Test 120 Day Accts";#N/A,#N/A,FALSE,"Tickmarks"}</definedName>
    <definedName name="bhj" localSheetId="11" hidden="1">{#N/A,#N/A,FALSE,"Aging Summary";#N/A,#N/A,FALSE,"Ratio Analysis";#N/A,#N/A,FALSE,"Test 120 Day Accts";#N/A,#N/A,FALSE,"Tickmarks"}</definedName>
    <definedName name="bhj" hidden="1">{#N/A,#N/A,FALSE,"Aging Summary";#N/A,#N/A,FALSE,"Ratio Analysis";#N/A,#N/A,FALSE,"Test 120 Day Accts";#N/A,#N/A,FALSE,"Tickmarks"}</definedName>
    <definedName name="bhk" localSheetId="11" hidden="1">{#N/A,#N/A,FALSE,"Aging Summary";#N/A,#N/A,FALSE,"Ratio Analysis";#N/A,#N/A,FALSE,"Test 120 Day Accts";#N/A,#N/A,FALSE,"Tickmarks"}</definedName>
    <definedName name="bhk" hidden="1">{#N/A,#N/A,FALSE,"Aging Summary";#N/A,#N/A,FALSE,"Ratio Analysis";#N/A,#N/A,FALSE,"Test 120 Day Accts";#N/A,#N/A,FALSE,"Tickmarks"}</definedName>
    <definedName name="BHUVAN" localSheetId="4" hidden="1">{"'subnets'!$A$1:$F$20"}</definedName>
    <definedName name="BHUVAN" localSheetId="11" hidden="1">{"'subnets'!$A$1:$F$20"}</definedName>
    <definedName name="BHUVAN" hidden="1">{"'subnets'!$A$1:$F$20"}</definedName>
    <definedName name="bhwpotghoistdjgoisr" localSheetId="11" hidden="1">{#N/A,#N/A,TRUE,"Main Issues";#N/A,#N/A,TRUE,"Income statement ($)"}</definedName>
    <definedName name="bhwpotghoistdjgoisr" hidden="1">{#N/A,#N/A,TRUE,"Main Issues";#N/A,#N/A,TRUE,"Income statement ($)"}</definedName>
    <definedName name="bhyttt" localSheetId="11" hidden="1">{"Summary analysis",#N/A,FALSE,"Total";"OCPH analysis",#N/A,FALSE,"Total";"detail analysis",#N/A,FALSE,"Total"}</definedName>
    <definedName name="bhyttt" hidden="1">{"Summary analysis",#N/A,FALSE,"Total";"OCPH analysis",#N/A,FALSE,"Total";"detail analysis",#N/A,FALSE,"Total"}</definedName>
    <definedName name="bib" localSheetId="11" hidden="1">{#N/A,#N/A,TRUE,"PSG Total Contacts";#N/A,#N/A,TRUE,"PSG Rep Total";#N/A,#N/A,TRUE,"Core Rep Detail";#N/A,#N/A,TRUE,"BC Rep Detail";#N/A,#N/A,TRUE,"Marlboro";#N/A,#N/A,TRUE,"Covington";#N/A,#N/A,TRUE,"Dallas";#N/A,#N/A,TRUE,"VRS Stats";#N/A,#N/A,TRUE,"Internet";#N/A,#N/A,TRUE,"NCO and Call Mix";#N/A,#N/A,TRUE,"VRS &amp; Rep Calls"}</definedName>
    <definedName name="bib" hidden="1">{#N/A,#N/A,TRUE,"PSG Total Contacts";#N/A,#N/A,TRUE,"PSG Rep Total";#N/A,#N/A,TRUE,"Core Rep Detail";#N/A,#N/A,TRUE,"BC Rep Detail";#N/A,#N/A,TRUE,"Marlboro";#N/A,#N/A,TRUE,"Covington";#N/A,#N/A,TRUE,"Dallas";#N/A,#N/A,TRUE,"VRS Stats";#N/A,#N/A,TRUE,"Internet";#N/A,#N/A,TRUE,"NCO and Call Mix";#N/A,#N/A,TRUE,"VRS &amp; Rep Calls"}</definedName>
    <definedName name="big">#REF!</definedName>
    <definedName name="BigMac" localSheetId="11" hidden="1">{"CECons",#N/A,FALSE,"CE"}</definedName>
    <definedName name="BigMac" hidden="1">{"CECons",#N/A,FALSE,"CE"}</definedName>
    <definedName name="bill" localSheetId="4" hidden="1">{#N/A,#N/A,FALSE,"SEAWAY";#N/A,#N/A,FALSE,"PETROCHEMICALS";#N/A,#N/A,FALSE,"MID-CON CRUDE";#N/A,#N/A,FALSE,"ARCO PL"}</definedName>
    <definedName name="bill" localSheetId="11" hidden="1">{#N/A,#N/A,FALSE,"SEAWAY";#N/A,#N/A,FALSE,"PETROCHEMICALS";#N/A,#N/A,FALSE,"MID-CON CRUDE";#N/A,#N/A,FALSE,"ARCO PL"}</definedName>
    <definedName name="bill" hidden="1">{#N/A,#N/A,FALSE,"SEAWAY";#N/A,#N/A,FALSE,"PETROCHEMICALS";#N/A,#N/A,FALSE,"MID-CON CRUDE";#N/A,#N/A,FALSE,"ARCO PL"}</definedName>
    <definedName name="bill_1" localSheetId="4" hidden="1">{#N/A,#N/A,FALSE,"SEAWAY";#N/A,#N/A,FALSE,"PETROCHEMICALS";#N/A,#N/A,FALSE,"MID-CON CRUDE";#N/A,#N/A,FALSE,"ARCO PL"}</definedName>
    <definedName name="bill_1" localSheetId="11" hidden="1">{#N/A,#N/A,FALSE,"SEAWAY";#N/A,#N/A,FALSE,"PETROCHEMICALS";#N/A,#N/A,FALSE,"MID-CON CRUDE";#N/A,#N/A,FALSE,"ARCO PL"}</definedName>
    <definedName name="bill_1" hidden="1">{#N/A,#N/A,FALSE,"SEAWAY";#N/A,#N/A,FALSE,"PETROCHEMICALS";#N/A,#N/A,FALSE,"MID-CON CRUDE";#N/A,#N/A,FALSE,"ARCO PL"}</definedName>
    <definedName name="bill_1_1" localSheetId="4" hidden="1">{"PAGE 1",#N/A,FALSE,"WEST_OT"}</definedName>
    <definedName name="bill_1_1" localSheetId="11" hidden="1">{"PAGE 1",#N/A,FALSE,"WEST_OT"}</definedName>
    <definedName name="bill_1_1" hidden="1">{"PAGE 1",#N/A,FALSE,"WEST_OT"}</definedName>
    <definedName name="bill_1_1_2" localSheetId="4" hidden="1">{"PAGE 1",#N/A,FALSE,"WEST_OT"}</definedName>
    <definedName name="bill_1_1_2" localSheetId="11" hidden="1">{"PAGE 1",#N/A,FALSE,"WEST_OT"}</definedName>
    <definedName name="bill_1_1_2" hidden="1">{"PAGE 1",#N/A,FALSE,"WEST_OT"}</definedName>
    <definedName name="bill_1_3" localSheetId="4" hidden="1">{"PAGE 1",#N/A,FALSE,"WEST_OT"}</definedName>
    <definedName name="bill_1_3" localSheetId="11" hidden="1">{"PAGE 1",#N/A,FALSE,"WEST_OT"}</definedName>
    <definedName name="bill_1_3" hidden="1">{"PAGE 1",#N/A,FALSE,"WEST_OT"}</definedName>
    <definedName name="bill_2" localSheetId="4" hidden="1">{"PAGE 1",#N/A,FALSE,"WEST_OT"}</definedName>
    <definedName name="bill_2" localSheetId="11" hidden="1">{"PAGE 1",#N/A,FALSE,"WEST_OT"}</definedName>
    <definedName name="bill_2" hidden="1">{"PAGE 1",#N/A,FALSE,"WEST_OT"}</definedName>
    <definedName name="bill_2_2" localSheetId="4" hidden="1">{"PAGE 1",#N/A,FALSE,"WEST_OT"}</definedName>
    <definedName name="bill_2_2" localSheetId="11" hidden="1">{"PAGE 1",#N/A,FALSE,"WEST_OT"}</definedName>
    <definedName name="bill_2_2" hidden="1">{"PAGE 1",#N/A,FALSE,"WEST_OT"}</definedName>
    <definedName name="bill_3" localSheetId="4" hidden="1">{"PAGE 1",#N/A,FALSE,"WEST_OT"}</definedName>
    <definedName name="bill_3" localSheetId="11" hidden="1">{"PAGE 1",#N/A,FALSE,"WEST_OT"}</definedName>
    <definedName name="bill_3" hidden="1">{"PAGE 1",#N/A,FALSE,"WEST_OT"}</definedName>
    <definedName name="bill_3_2" localSheetId="4" hidden="1">{"PAGE 1",#N/A,FALSE,"WEST_OT"}</definedName>
    <definedName name="bill_3_2" localSheetId="11" hidden="1">{"PAGE 1",#N/A,FALSE,"WEST_OT"}</definedName>
    <definedName name="bill_3_2" hidden="1">{"PAGE 1",#N/A,FALSE,"WEST_OT"}</definedName>
    <definedName name="bill_5" localSheetId="4" hidden="1">{"PAGE 1",#N/A,FALSE,"WEST_OT"}</definedName>
    <definedName name="bill_5" localSheetId="11" hidden="1">{"PAGE 1",#N/A,FALSE,"WEST_OT"}</definedName>
    <definedName name="bill_5" hidden="1">{"PAGE 1",#N/A,FALSE,"WEST_OT"}</definedName>
    <definedName name="bill1" localSheetId="4" hidden="1">{"PAGE 1",#N/A,FALSE,"WEST_OT"}</definedName>
    <definedName name="bill1" localSheetId="11" hidden="1">{"PAGE 1",#N/A,FALSE,"WEST_OT"}</definedName>
    <definedName name="bill1" hidden="1">{"PAGE 1",#N/A,FALSE,"WEST_OT"}</definedName>
    <definedName name="bill1_1" localSheetId="4" hidden="1">{"PAGE 1",#N/A,FALSE,"WEST_OT"}</definedName>
    <definedName name="bill1_1" localSheetId="11" hidden="1">{"PAGE 1",#N/A,FALSE,"WEST_OT"}</definedName>
    <definedName name="bill1_1" hidden="1">{"PAGE 1",#N/A,FALSE,"WEST_OT"}</definedName>
    <definedName name="bill1_1_1" localSheetId="4" hidden="1">{"PAGE 1",#N/A,FALSE,"WEST_OT"}</definedName>
    <definedName name="bill1_1_1" localSheetId="11" hidden="1">{"PAGE 1",#N/A,FALSE,"WEST_OT"}</definedName>
    <definedName name="bill1_1_1" hidden="1">{"PAGE 1",#N/A,FALSE,"WEST_OT"}</definedName>
    <definedName name="bill1_1_1_2" localSheetId="4" hidden="1">{"PAGE 1",#N/A,FALSE,"WEST_OT"}</definedName>
    <definedName name="bill1_1_1_2" localSheetId="11" hidden="1">{"PAGE 1",#N/A,FALSE,"WEST_OT"}</definedName>
    <definedName name="bill1_1_1_2" hidden="1">{"PAGE 1",#N/A,FALSE,"WEST_OT"}</definedName>
    <definedName name="bill1_1_3" localSheetId="4" hidden="1">{"PAGE 1",#N/A,FALSE,"WEST_OT"}</definedName>
    <definedName name="bill1_1_3" localSheetId="11" hidden="1">{"PAGE 1",#N/A,FALSE,"WEST_OT"}</definedName>
    <definedName name="bill1_1_3" hidden="1">{"PAGE 1",#N/A,FALSE,"WEST_OT"}</definedName>
    <definedName name="bill1_2" localSheetId="4" hidden="1">{"PAGE 1",#N/A,FALSE,"WEST_OT"}</definedName>
    <definedName name="bill1_2" localSheetId="11" hidden="1">{"PAGE 1",#N/A,FALSE,"WEST_OT"}</definedName>
    <definedName name="bill1_2" hidden="1">{"PAGE 1",#N/A,FALSE,"WEST_OT"}</definedName>
    <definedName name="bill1_2_2" localSheetId="4" hidden="1">{"PAGE 1",#N/A,FALSE,"WEST_OT"}</definedName>
    <definedName name="bill1_2_2" localSheetId="11" hidden="1">{"PAGE 1",#N/A,FALSE,"WEST_OT"}</definedName>
    <definedName name="bill1_2_2" hidden="1">{"PAGE 1",#N/A,FALSE,"WEST_OT"}</definedName>
    <definedName name="bill1_3" localSheetId="4" hidden="1">{"PAGE 1",#N/A,FALSE,"WEST_OT"}</definedName>
    <definedName name="bill1_3" localSheetId="11" hidden="1">{"PAGE 1",#N/A,FALSE,"WEST_OT"}</definedName>
    <definedName name="bill1_3" hidden="1">{"PAGE 1",#N/A,FALSE,"WEST_OT"}</definedName>
    <definedName name="bill1_3_2" localSheetId="4" hidden="1">{"PAGE 1",#N/A,FALSE,"WEST_OT"}</definedName>
    <definedName name="bill1_3_2" localSheetId="11" hidden="1">{"PAGE 1",#N/A,FALSE,"WEST_OT"}</definedName>
    <definedName name="bill1_3_2" hidden="1">{"PAGE 1",#N/A,FALSE,"WEST_OT"}</definedName>
    <definedName name="bill1_5" localSheetId="4" hidden="1">{"PAGE 1",#N/A,FALSE,"WEST_OT"}</definedName>
    <definedName name="bill1_5" localSheetId="11" hidden="1">{"PAGE 1",#N/A,FALSE,"WEST_OT"}</definedName>
    <definedName name="bill1_5" hidden="1">{"PAGE 1",#N/A,FALSE,"WEST_OT"}</definedName>
    <definedName name="bill2" localSheetId="4" hidden="1">{"PAGE 1",#N/A,FALSE,"WEST_OT"}</definedName>
    <definedName name="bill2" localSheetId="11" hidden="1">{"PAGE 1",#N/A,FALSE,"WEST_OT"}</definedName>
    <definedName name="bill2" hidden="1">{"PAGE 1",#N/A,FALSE,"WEST_OT"}</definedName>
    <definedName name="bill2_1" localSheetId="4" hidden="1">{"PAGE 1",#N/A,FALSE,"WEST_OT"}</definedName>
    <definedName name="bill2_1" localSheetId="11" hidden="1">{"PAGE 1",#N/A,FALSE,"WEST_OT"}</definedName>
    <definedName name="bill2_1" hidden="1">{"PAGE 1",#N/A,FALSE,"WEST_OT"}</definedName>
    <definedName name="bill2_1_1" localSheetId="4" hidden="1">{"PAGE 1",#N/A,FALSE,"WEST_OT"}</definedName>
    <definedName name="bill2_1_1" localSheetId="11" hidden="1">{"PAGE 1",#N/A,FALSE,"WEST_OT"}</definedName>
    <definedName name="bill2_1_1" hidden="1">{"PAGE 1",#N/A,FALSE,"WEST_OT"}</definedName>
    <definedName name="bill2_1_1_2" localSheetId="4" hidden="1">{"PAGE 1",#N/A,FALSE,"WEST_OT"}</definedName>
    <definedName name="bill2_1_1_2" localSheetId="11" hidden="1">{"PAGE 1",#N/A,FALSE,"WEST_OT"}</definedName>
    <definedName name="bill2_1_1_2" hidden="1">{"PAGE 1",#N/A,FALSE,"WEST_OT"}</definedName>
    <definedName name="bill2_1_3" localSheetId="4" hidden="1">{"PAGE 1",#N/A,FALSE,"WEST_OT"}</definedName>
    <definedName name="bill2_1_3" localSheetId="11" hidden="1">{"PAGE 1",#N/A,FALSE,"WEST_OT"}</definedName>
    <definedName name="bill2_1_3" hidden="1">{"PAGE 1",#N/A,FALSE,"WEST_OT"}</definedName>
    <definedName name="bill2_2" localSheetId="4" hidden="1">{"PAGE 1",#N/A,FALSE,"WEST_OT"}</definedName>
    <definedName name="bill2_2" localSheetId="11" hidden="1">{"PAGE 1",#N/A,FALSE,"WEST_OT"}</definedName>
    <definedName name="bill2_2" hidden="1">{"PAGE 1",#N/A,FALSE,"WEST_OT"}</definedName>
    <definedName name="bill2_2_2" localSheetId="4" hidden="1">{"PAGE 1",#N/A,FALSE,"WEST_OT"}</definedName>
    <definedName name="bill2_2_2" localSheetId="11" hidden="1">{"PAGE 1",#N/A,FALSE,"WEST_OT"}</definedName>
    <definedName name="bill2_2_2" hidden="1">{"PAGE 1",#N/A,FALSE,"WEST_OT"}</definedName>
    <definedName name="bill2_3" localSheetId="4" hidden="1">{"PAGE 1",#N/A,FALSE,"WEST_OT"}</definedName>
    <definedName name="bill2_3" localSheetId="11" hidden="1">{"PAGE 1",#N/A,FALSE,"WEST_OT"}</definedName>
    <definedName name="bill2_3" hidden="1">{"PAGE 1",#N/A,FALSE,"WEST_OT"}</definedName>
    <definedName name="bill2_3_2" localSheetId="4" hidden="1">{"PAGE 1",#N/A,FALSE,"WEST_OT"}</definedName>
    <definedName name="bill2_3_2" localSheetId="11" hidden="1">{"PAGE 1",#N/A,FALSE,"WEST_OT"}</definedName>
    <definedName name="bill2_3_2" hidden="1">{"PAGE 1",#N/A,FALSE,"WEST_OT"}</definedName>
    <definedName name="bill2_5" localSheetId="4" hidden="1">{"PAGE 1",#N/A,FALSE,"WEST_OT"}</definedName>
    <definedName name="bill2_5" localSheetId="11" hidden="1">{"PAGE 1",#N/A,FALSE,"WEST_OT"}</definedName>
    <definedName name="bill2_5" hidden="1">{"PAGE 1",#N/A,FALSE,"WEST_OT"}</definedName>
    <definedName name="bill3" localSheetId="4" hidden="1">{"PAGE 1",#N/A,FALSE,"WEST_OT"}</definedName>
    <definedName name="bill3" localSheetId="11" hidden="1">{"PAGE 1",#N/A,FALSE,"WEST_OT"}</definedName>
    <definedName name="bill3" hidden="1">{"PAGE 1",#N/A,FALSE,"WEST_OT"}</definedName>
    <definedName name="bill3_1" localSheetId="4" hidden="1">{"PAGE 1",#N/A,FALSE,"WEST_OT"}</definedName>
    <definedName name="bill3_1" localSheetId="11" hidden="1">{"PAGE 1",#N/A,FALSE,"WEST_OT"}</definedName>
    <definedName name="bill3_1" hidden="1">{"PAGE 1",#N/A,FALSE,"WEST_OT"}</definedName>
    <definedName name="bill3_1_1" localSheetId="4" hidden="1">{"PAGE 1",#N/A,FALSE,"WEST_OT"}</definedName>
    <definedName name="bill3_1_1" localSheetId="11" hidden="1">{"PAGE 1",#N/A,FALSE,"WEST_OT"}</definedName>
    <definedName name="bill3_1_1" hidden="1">{"PAGE 1",#N/A,FALSE,"WEST_OT"}</definedName>
    <definedName name="bill3_1_1_2" localSheetId="4" hidden="1">{"PAGE 1",#N/A,FALSE,"WEST_OT"}</definedName>
    <definedName name="bill3_1_1_2" localSheetId="11" hidden="1">{"PAGE 1",#N/A,FALSE,"WEST_OT"}</definedName>
    <definedName name="bill3_1_1_2" hidden="1">{"PAGE 1",#N/A,FALSE,"WEST_OT"}</definedName>
    <definedName name="bill3_1_3" localSheetId="4" hidden="1">{"PAGE 1",#N/A,FALSE,"WEST_OT"}</definedName>
    <definedName name="bill3_1_3" localSheetId="11" hidden="1">{"PAGE 1",#N/A,FALSE,"WEST_OT"}</definedName>
    <definedName name="bill3_1_3" hidden="1">{"PAGE 1",#N/A,FALSE,"WEST_OT"}</definedName>
    <definedName name="bill3_2" localSheetId="4" hidden="1">{"PAGE 1",#N/A,FALSE,"WEST_OT"}</definedName>
    <definedName name="bill3_2" localSheetId="11" hidden="1">{"PAGE 1",#N/A,FALSE,"WEST_OT"}</definedName>
    <definedName name="bill3_2" hidden="1">{"PAGE 1",#N/A,FALSE,"WEST_OT"}</definedName>
    <definedName name="bill3_2_2" localSheetId="4" hidden="1">{"PAGE 1",#N/A,FALSE,"WEST_OT"}</definedName>
    <definedName name="bill3_2_2" localSheetId="11" hidden="1">{"PAGE 1",#N/A,FALSE,"WEST_OT"}</definedName>
    <definedName name="bill3_2_2" hidden="1">{"PAGE 1",#N/A,FALSE,"WEST_OT"}</definedName>
    <definedName name="bill3_3" localSheetId="4" hidden="1">{"PAGE 1",#N/A,FALSE,"WEST_OT"}</definedName>
    <definedName name="bill3_3" localSheetId="11" hidden="1">{"PAGE 1",#N/A,FALSE,"WEST_OT"}</definedName>
    <definedName name="bill3_3" hidden="1">{"PAGE 1",#N/A,FALSE,"WEST_OT"}</definedName>
    <definedName name="bill3_3_2" localSheetId="4" hidden="1">{"PAGE 1",#N/A,FALSE,"WEST_OT"}</definedName>
    <definedName name="bill3_3_2" localSheetId="11" hidden="1">{"PAGE 1",#N/A,FALSE,"WEST_OT"}</definedName>
    <definedName name="bill3_3_2" hidden="1">{"PAGE 1",#N/A,FALSE,"WEST_OT"}</definedName>
    <definedName name="bill3_5" localSheetId="4" hidden="1">{"PAGE 1",#N/A,FALSE,"WEST_OT"}</definedName>
    <definedName name="bill3_5" localSheetId="11" hidden="1">{"PAGE 1",#N/A,FALSE,"WEST_OT"}</definedName>
    <definedName name="bill3_5" hidden="1">{"PAGE 1",#N/A,FALSE,"WEST_OT"}</definedName>
    <definedName name="billrev2" localSheetId="4" hidden="1">{"PAGE 1",#N/A,FALSE,"WEST_OT"}</definedName>
    <definedName name="billrev2" localSheetId="11" hidden="1">{"PAGE 1",#N/A,FALSE,"WEST_OT"}</definedName>
    <definedName name="billrev2" hidden="1">{"PAGE 1",#N/A,FALSE,"WEST_OT"}</definedName>
    <definedName name="billrev2_1" localSheetId="4" hidden="1">{"PAGE 1",#N/A,FALSE,"WEST_OT"}</definedName>
    <definedName name="billrev2_1" localSheetId="11" hidden="1">{"PAGE 1",#N/A,FALSE,"WEST_OT"}</definedName>
    <definedName name="billrev2_1" hidden="1">{"PAGE 1",#N/A,FALSE,"WEST_OT"}</definedName>
    <definedName name="billrev2_1_1" localSheetId="4" hidden="1">{"PAGE 1",#N/A,FALSE,"WEST_OT"}</definedName>
    <definedName name="billrev2_1_1" localSheetId="11" hidden="1">{"PAGE 1",#N/A,FALSE,"WEST_OT"}</definedName>
    <definedName name="billrev2_1_1" hidden="1">{"PAGE 1",#N/A,FALSE,"WEST_OT"}</definedName>
    <definedName name="billrev2_1_1_2" localSheetId="4" hidden="1">{"PAGE 1",#N/A,FALSE,"WEST_OT"}</definedName>
    <definedName name="billrev2_1_1_2" localSheetId="11" hidden="1">{"PAGE 1",#N/A,FALSE,"WEST_OT"}</definedName>
    <definedName name="billrev2_1_1_2" hidden="1">{"PAGE 1",#N/A,FALSE,"WEST_OT"}</definedName>
    <definedName name="billrev2_1_3" localSheetId="4" hidden="1">{"PAGE 1",#N/A,FALSE,"WEST_OT"}</definedName>
    <definedName name="billrev2_1_3" localSheetId="11" hidden="1">{"PAGE 1",#N/A,FALSE,"WEST_OT"}</definedName>
    <definedName name="billrev2_1_3" hidden="1">{"PAGE 1",#N/A,FALSE,"WEST_OT"}</definedName>
    <definedName name="billrev2_2" localSheetId="4" hidden="1">{"PAGE 1",#N/A,FALSE,"WEST_OT"}</definedName>
    <definedName name="billrev2_2" localSheetId="11" hidden="1">{"PAGE 1",#N/A,FALSE,"WEST_OT"}</definedName>
    <definedName name="billrev2_2" hidden="1">{"PAGE 1",#N/A,FALSE,"WEST_OT"}</definedName>
    <definedName name="billrev2_2_2" localSheetId="4" hidden="1">{"PAGE 1",#N/A,FALSE,"WEST_OT"}</definedName>
    <definedName name="billrev2_2_2" localSheetId="11" hidden="1">{"PAGE 1",#N/A,FALSE,"WEST_OT"}</definedName>
    <definedName name="billrev2_2_2" hidden="1">{"PAGE 1",#N/A,FALSE,"WEST_OT"}</definedName>
    <definedName name="billrev2_3" localSheetId="4" hidden="1">{"PAGE 1",#N/A,FALSE,"WEST_OT"}</definedName>
    <definedName name="billrev2_3" localSheetId="11" hidden="1">{"PAGE 1",#N/A,FALSE,"WEST_OT"}</definedName>
    <definedName name="billrev2_3" hidden="1">{"PAGE 1",#N/A,FALSE,"WEST_OT"}</definedName>
    <definedName name="billrev2_3_2" localSheetId="4" hidden="1">{"PAGE 1",#N/A,FALSE,"WEST_OT"}</definedName>
    <definedName name="billrev2_3_2" localSheetId="11" hidden="1">{"PAGE 1",#N/A,FALSE,"WEST_OT"}</definedName>
    <definedName name="billrev2_3_2" hidden="1">{"PAGE 1",#N/A,FALSE,"WEST_OT"}</definedName>
    <definedName name="billrev2_5" localSheetId="4" hidden="1">{"PAGE 1",#N/A,FALSE,"WEST_OT"}</definedName>
    <definedName name="billrev2_5" localSheetId="11" hidden="1">{"PAGE 1",#N/A,FALSE,"WEST_OT"}</definedName>
    <definedName name="billrev2_5" hidden="1">{"PAGE 1",#N/A,FALSE,"WEST_OT"}</definedName>
    <definedName name="bird" localSheetId="4" hidden="1">{#N/A,#N/A,FALSE,"Title";#N/A,#N/A,FALSE,"Corp b sheet";#N/A,#N/A,FALSE,"MODIFIED Pl";#N/A,#N/A,FALSE,"Balance Sheet";#N/A,#N/A,FALSE,"Profit and Loss";#N/A,#N/A,FALSE,"Supplement info";#N/A,#N/A,FALSE,"Cashflow";#N/A,#N/A,FALSE,"Asspc Co - Inv Schedule";#N/A,#N/A,FALSE,"kpi"}</definedName>
    <definedName name="bird" localSheetId="11" hidden="1">{#N/A,#N/A,FALSE,"Title";#N/A,#N/A,FALSE,"Corp b sheet";#N/A,#N/A,FALSE,"MODIFIED Pl";#N/A,#N/A,FALSE,"Balance Sheet";#N/A,#N/A,FALSE,"Profit and Loss";#N/A,#N/A,FALSE,"Supplement info";#N/A,#N/A,FALSE,"Cashflow";#N/A,#N/A,FALSE,"Asspc Co - Inv Schedule";#N/A,#N/A,FALSE,"kpi"}</definedName>
    <definedName name="bird" hidden="1">{#N/A,#N/A,FALSE,"Title";#N/A,#N/A,FALSE,"Corp b sheet";#N/A,#N/A,FALSE,"MODIFIED Pl";#N/A,#N/A,FALSE,"Balance Sheet";#N/A,#N/A,FALSE,"Profit and Loss";#N/A,#N/A,FALSE,"Supplement info";#N/A,#N/A,FALSE,"Cashflow";#N/A,#N/A,FALSE,"Asspc Co - Inv Schedule";#N/A,#N/A,FALSE,"kpi"}</definedName>
    <definedName name="bird_1" localSheetId="4" hidden="1">{#N/A,#N/A,FALSE,"Title";#N/A,#N/A,FALSE,"Corp b sheet";#N/A,#N/A,FALSE,"MODIFIED Pl";#N/A,#N/A,FALSE,"Balance Sheet";#N/A,#N/A,FALSE,"Profit and Loss";#N/A,#N/A,FALSE,"Supplement info";#N/A,#N/A,FALSE,"Cashflow";#N/A,#N/A,FALSE,"Asspc Co - Inv Schedule";#N/A,#N/A,FALSE,"kpi"}</definedName>
    <definedName name="bird_1" localSheetId="11" hidden="1">{#N/A,#N/A,FALSE,"Title";#N/A,#N/A,FALSE,"Corp b sheet";#N/A,#N/A,FALSE,"MODIFIED Pl";#N/A,#N/A,FALSE,"Balance Sheet";#N/A,#N/A,FALSE,"Profit and Loss";#N/A,#N/A,FALSE,"Supplement info";#N/A,#N/A,FALSE,"Cashflow";#N/A,#N/A,FALSE,"Asspc Co - Inv Schedule";#N/A,#N/A,FALSE,"kpi"}</definedName>
    <definedName name="bird_1" hidden="1">{#N/A,#N/A,FALSE,"Title";#N/A,#N/A,FALSE,"Corp b sheet";#N/A,#N/A,FALSE,"MODIFIED Pl";#N/A,#N/A,FALSE,"Balance Sheet";#N/A,#N/A,FALSE,"Profit and Loss";#N/A,#N/A,FALSE,"Supplement info";#N/A,#N/A,FALSE,"Cashflow";#N/A,#N/A,FALSE,"Asspc Co - Inv Schedule";#N/A,#N/A,FALSE,"kpi"}</definedName>
    <definedName name="bird1" localSheetId="4" hidden="1">{#N/A,#N/A,FALSE,"Title";#N/A,#N/A,FALSE,"Corp b sheet";#N/A,#N/A,FALSE,"MODIFIED Pl";#N/A,#N/A,FALSE,"Balance Sheet";#N/A,#N/A,FALSE,"Profit and Loss";#N/A,#N/A,FALSE,"Supplement info";#N/A,#N/A,FALSE,"Cashflow";#N/A,#N/A,FALSE,"Asspc Co - Inv Schedule";#N/A,#N/A,FALSE,"kpi"}</definedName>
    <definedName name="bird1" localSheetId="11" hidden="1">{#N/A,#N/A,FALSE,"Title";#N/A,#N/A,FALSE,"Corp b sheet";#N/A,#N/A,FALSE,"MODIFIED Pl";#N/A,#N/A,FALSE,"Balance Sheet";#N/A,#N/A,FALSE,"Profit and Loss";#N/A,#N/A,FALSE,"Supplement info";#N/A,#N/A,FALSE,"Cashflow";#N/A,#N/A,FALSE,"Asspc Co - Inv Schedule";#N/A,#N/A,FALSE,"kpi"}</definedName>
    <definedName name="bird1" hidden="1">{#N/A,#N/A,FALSE,"Title";#N/A,#N/A,FALSE,"Corp b sheet";#N/A,#N/A,FALSE,"MODIFIED Pl";#N/A,#N/A,FALSE,"Balance Sheet";#N/A,#N/A,FALSE,"Profit and Loss";#N/A,#N/A,FALSE,"Supplement info";#N/A,#N/A,FALSE,"Cashflow";#N/A,#N/A,FALSE,"Asspc Co - Inv Schedule";#N/A,#N/A,FALSE,"kpi"}</definedName>
    <definedName name="bird1_1" localSheetId="4" hidden="1">{#N/A,#N/A,FALSE,"Title";#N/A,#N/A,FALSE,"Corp b sheet";#N/A,#N/A,FALSE,"MODIFIED Pl";#N/A,#N/A,FALSE,"Balance Sheet";#N/A,#N/A,FALSE,"Profit and Loss";#N/A,#N/A,FALSE,"Supplement info";#N/A,#N/A,FALSE,"Cashflow";#N/A,#N/A,FALSE,"Asspc Co - Inv Schedule";#N/A,#N/A,FALSE,"kpi"}</definedName>
    <definedName name="bird1_1" localSheetId="11" hidden="1">{#N/A,#N/A,FALSE,"Title";#N/A,#N/A,FALSE,"Corp b sheet";#N/A,#N/A,FALSE,"MODIFIED Pl";#N/A,#N/A,FALSE,"Balance Sheet";#N/A,#N/A,FALSE,"Profit and Loss";#N/A,#N/A,FALSE,"Supplement info";#N/A,#N/A,FALSE,"Cashflow";#N/A,#N/A,FALSE,"Asspc Co - Inv Schedule";#N/A,#N/A,FALSE,"kpi"}</definedName>
    <definedName name="bird1_1" hidden="1">{#N/A,#N/A,FALSE,"Title";#N/A,#N/A,FALSE,"Corp b sheet";#N/A,#N/A,FALSE,"MODIFIED Pl";#N/A,#N/A,FALSE,"Balance Sheet";#N/A,#N/A,FALSE,"Profit and Loss";#N/A,#N/A,FALSE,"Supplement info";#N/A,#N/A,FALSE,"Cashflow";#N/A,#N/A,FALSE,"Asspc Co - Inv Schedule";#N/A,#N/A,FALSE,"kpi"}</definedName>
    <definedName name="BismarckStations">#REF!</definedName>
    <definedName name="BIUIUGIGIGFIFG" localSheetId="4">{"Client Name or Project Name"}</definedName>
    <definedName name="BIUIUGIGIGFIFG" localSheetId="11">{"Client Name or Project Name"}</definedName>
    <definedName name="BIUIUGIGIGFIFG">{"Client Name or Project Name"}</definedName>
    <definedName name="bj" localSheetId="19" hidden="1">{"incomemth",#N/A,TRUE,"forecast01";"incpercentmth",#N/A,TRUE,"forecast01";"balancemth",#N/A,TRUE,"forecast01";"cashmth",#N/A,TRUE,"forecast01";"cov2mth",#N/A,TRUE,"forecast01";"prbexp",#N/A,TRUE,"forecast01";"prbcap",#N/A,TRUE,"forecast01";"coalconsultants",#N/A,TRUE,"forecast01";"prbsum",#N/A,TRUE,"forecast01"}</definedName>
    <definedName name="bj" localSheetId="4" hidden="1">{"incomemth",#N/A,TRUE,"forecast01";"incpercentmth",#N/A,TRUE,"forecast01";"balancemth",#N/A,TRUE,"forecast01";"cashmth",#N/A,TRUE,"forecast01";"cov2mth",#N/A,TRUE,"forecast01";"prbexp",#N/A,TRUE,"forecast01";"prbcap",#N/A,TRUE,"forecast01";"coalconsultants",#N/A,TRUE,"forecast01";"prbsum",#N/A,TRUE,"forecast01"}</definedName>
    <definedName name="bj" localSheetId="15" hidden="1">{"incomemth",#N/A,TRUE,"forecast01";"incpercentmth",#N/A,TRUE,"forecast01";"balancemth",#N/A,TRUE,"forecast01";"cashmth",#N/A,TRUE,"forecast01";"cov2mth",#N/A,TRUE,"forecast01";"prbexp",#N/A,TRUE,"forecast01";"prbcap",#N/A,TRUE,"forecast01";"coalconsultants",#N/A,TRUE,"forecast01";"prbsum",#N/A,TRUE,"forecast01"}</definedName>
    <definedName name="bj" localSheetId="11" hidden="1">{"incomemth",#N/A,TRUE,"forecast01";"incpercentmth",#N/A,TRUE,"forecast01";"balancemth",#N/A,TRUE,"forecast01";"cashmth",#N/A,TRUE,"forecast01";"cov2mth",#N/A,TRUE,"forecast01";"prbexp",#N/A,TRUE,"forecast01";"prbcap",#N/A,TRUE,"forecast01";"coalconsultants",#N/A,TRUE,"forecast01";"prbsum",#N/A,TRUE,"forecast01"}</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e" localSheetId="19" hidden="1">{"incomemth",#N/A,TRUE,"forecast01";"incpercentmth",#N/A,TRUE,"forecast01";"balancemth",#N/A,TRUE,"forecast01";"cashmth",#N/A,TRUE,"forecast01";"cov2mth",#N/A,TRUE,"forecast01";"prbexp",#N/A,TRUE,"forecast01";"prbcap",#N/A,TRUE,"forecast01";"coalconsultants",#N/A,TRUE,"forecast01";"prbsum",#N/A,TRUE,"forecast01"}</definedName>
    <definedName name="bje" localSheetId="4" hidden="1">{"incomemth",#N/A,TRUE,"forecast01";"incpercentmth",#N/A,TRUE,"forecast01";"balancemth",#N/A,TRUE,"forecast01";"cashmth",#N/A,TRUE,"forecast01";"cov2mth",#N/A,TRUE,"forecast01";"prbexp",#N/A,TRUE,"forecast01";"prbcap",#N/A,TRUE,"forecast01";"coalconsultants",#N/A,TRUE,"forecast01";"prbsum",#N/A,TRUE,"forecast01"}</definedName>
    <definedName name="bje" localSheetId="15" hidden="1">{"incomemth",#N/A,TRUE,"forecast01";"incpercentmth",#N/A,TRUE,"forecast01";"balancemth",#N/A,TRUE,"forecast01";"cashmth",#N/A,TRUE,"forecast01";"cov2mth",#N/A,TRUE,"forecast01";"prbexp",#N/A,TRUE,"forecast01";"prbcap",#N/A,TRUE,"forecast01";"coalconsultants",#N/A,TRUE,"forecast01";"prbsum",#N/A,TRUE,"forecast01"}</definedName>
    <definedName name="bje" localSheetId="11" hidden="1">{"incomemth",#N/A,TRUE,"forecast01";"incpercentmth",#N/A,TRUE,"forecast01";"balancemth",#N/A,TRUE,"forecast01";"cashmth",#N/A,TRUE,"forecast01";"cov2mth",#N/A,TRUE,"forecast01";"prbexp",#N/A,TRUE,"forecast01";"prbcap",#N/A,TRUE,"forecast01";"coalconsultants",#N/A,TRUE,"forecast01";"prbsum",#N/A,TRUE,"forecast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la">#REF!</definedName>
    <definedName name="BlacksburgStations">#REF!</definedName>
    <definedName name="BlackWhiteNote" localSheetId="19">#REF!</definedName>
    <definedName name="BlackWhiteNote">#REF!</definedName>
    <definedName name="blah" localSheetId="11" hidden="1">{"'Perf 96'!$A$1:$P$98"}</definedName>
    <definedName name="blah" hidden="1">{"'Perf 96'!$A$1:$P$98"}</definedName>
    <definedName name="blah2" localSheetId="15" hidden="1">{#N/A,#N/A,FALSE,"Performance Flash Report"}</definedName>
    <definedName name="blah2" localSheetId="11" hidden="1">{#N/A,#N/A,FALSE,"Performance Flash Report"}</definedName>
    <definedName name="blah2" hidden="1">{#N/A,#N/A,FALSE,"Performance Flash Report"}</definedName>
    <definedName name="BLANK">#REF!</definedName>
    <definedName name="BLANK_1" localSheetId="4" hidden="1">{#N/A,#N/A,FALSE,"1998"}</definedName>
    <definedName name="BLANK_1" localSheetId="11" hidden="1">{#N/A,#N/A,FALSE,"1998"}</definedName>
    <definedName name="BLANK_1" hidden="1">{#N/A,#N/A,FALSE,"1998"}</definedName>
    <definedName name="BLANK2" localSheetId="4" hidden="1">{#N/A,#N/A,FALSE,"1998"}</definedName>
    <definedName name="BLANK2" localSheetId="11" hidden="1">{#N/A,#N/A,FALSE,"1998"}</definedName>
    <definedName name="BLANK2" hidden="1">{#N/A,#N/A,FALSE,"1998"}</definedName>
    <definedName name="BLANK2_1" localSheetId="4" hidden="1">{#N/A,#N/A,FALSE,"1998"}</definedName>
    <definedName name="BLANK2_1" localSheetId="11" hidden="1">{#N/A,#N/A,FALSE,"1998"}</definedName>
    <definedName name="BLANK2_1" hidden="1">{#N/A,#N/A,FALSE,"1998"}</definedName>
    <definedName name="BLANK3" localSheetId="4" hidden="1">{#N/A,#N/A,FALSE,"1998"}</definedName>
    <definedName name="Blank3" hidden="1">#REF!</definedName>
    <definedName name="BLANK3_1" localSheetId="4" hidden="1">{#N/A,#N/A,FALSE,"1998"}</definedName>
    <definedName name="BLANK3_1" localSheetId="11" hidden="1">{#N/A,#N/A,FALSE,"1998"}</definedName>
    <definedName name="BLANK3_1" hidden="1">{#N/A,#N/A,FALSE,"1998"}</definedName>
    <definedName name="Blank4" hidden="1">#REF!</definedName>
    <definedName name="Blank5" hidden="1">#REF!</definedName>
    <definedName name="Blank6" hidden="1">#REF!</definedName>
    <definedName name="Blank7" hidden="1">#REF!</definedName>
    <definedName name="Blank8" hidden="1">#REF!</definedName>
    <definedName name="BLANKTEST" localSheetId="4" hidden="1">{#N/A,#N/A,FALSE,"1998"}</definedName>
    <definedName name="BLANKTEST" localSheetId="11" hidden="1">{#N/A,#N/A,FALSE,"1998"}</definedName>
    <definedName name="BLANKTEST" hidden="1">{#N/A,#N/A,FALSE,"1998"}</definedName>
    <definedName name="BLANKTEST_1" localSheetId="4" hidden="1">{#N/A,#N/A,FALSE,"1998"}</definedName>
    <definedName name="BLANKTEST_1" localSheetId="11" hidden="1">{#N/A,#N/A,FALSE,"1998"}</definedName>
    <definedName name="BLANKTEST_1" hidden="1">{#N/A,#N/A,FALSE,"1998"}</definedName>
    <definedName name="BLANKTEST2" localSheetId="4" hidden="1">{#N/A,#N/A,FALSE,"1998"}</definedName>
    <definedName name="BLANKTEST2" localSheetId="11" hidden="1">{#N/A,#N/A,FALSE,"1998"}</definedName>
    <definedName name="BLANKTEST2" hidden="1">{#N/A,#N/A,FALSE,"1998"}</definedName>
    <definedName name="BLANKTEST2_1" localSheetId="4" hidden="1">{#N/A,#N/A,FALSE,"1998"}</definedName>
    <definedName name="BLANKTEST2_1" localSheetId="11" hidden="1">{#N/A,#N/A,FALSE,"1998"}</definedName>
    <definedName name="BLANKTEST2_1" hidden="1">{#N/A,#N/A,FALSE,"1998"}</definedName>
    <definedName name="BLANKTEST3" localSheetId="4" hidden="1">{#N/A,#N/A,FALSE,"1998"}</definedName>
    <definedName name="BLANKTEST3" localSheetId="11" hidden="1">{#N/A,#N/A,FALSE,"1998"}</definedName>
    <definedName name="BLANKTEST3" hidden="1">{#N/A,#N/A,FALSE,"1998"}</definedName>
    <definedName name="BLANKTEST3_1" localSheetId="4" hidden="1">{#N/A,#N/A,FALSE,"1998"}</definedName>
    <definedName name="BLANKTEST3_1" localSheetId="11" hidden="1">{#N/A,#N/A,FALSE,"1998"}</definedName>
    <definedName name="BLANKTEST3_1" hidden="1">{#N/A,#N/A,FALSE,"1998"}</definedName>
    <definedName name="BLANKTEST4" localSheetId="4" hidden="1">{#N/A,#N/A,FALSE,"1998"}</definedName>
    <definedName name="BLANKTEST4" localSheetId="11" hidden="1">{#N/A,#N/A,FALSE,"1998"}</definedName>
    <definedName name="BLANKTEST4" hidden="1">{#N/A,#N/A,FALSE,"1998"}</definedName>
    <definedName name="BLANKTEST4_1" localSheetId="4" hidden="1">{#N/A,#N/A,FALSE,"1998"}</definedName>
    <definedName name="BLANKTEST4_1" localSheetId="11" hidden="1">{#N/A,#N/A,FALSE,"1998"}</definedName>
    <definedName name="BLANKTEST4_1" hidden="1">{#N/A,#N/A,FALSE,"1998"}</definedName>
    <definedName name="BLANKTEST5" localSheetId="4" hidden="1">{#N/A,#N/A,FALSE,"1998"}</definedName>
    <definedName name="BLANKTEST5" localSheetId="11" hidden="1">{#N/A,#N/A,FALSE,"1998"}</definedName>
    <definedName name="BLANKTEST5" hidden="1">{#N/A,#N/A,FALSE,"1998"}</definedName>
    <definedName name="BLANKTEST5_1" localSheetId="4" hidden="1">{#N/A,#N/A,FALSE,"1998"}</definedName>
    <definedName name="BLANKTEST5_1" localSheetId="11" hidden="1">{#N/A,#N/A,FALSE,"1998"}</definedName>
    <definedName name="BLANKTEST5_1" hidden="1">{#N/A,#N/A,FALSE,"1998"}</definedName>
    <definedName name="bldgfs">#REF!</definedName>
    <definedName name="bldgnbv">#REF!</definedName>
    <definedName name="BLENDED_TAX" localSheetId="19">#REF!</definedName>
    <definedName name="BLENDED_TAX">#REF!</definedName>
    <definedName name="BlendTaxRate">#REF!</definedName>
    <definedName name="blip" localSheetId="4">{"'Server Configuration'!$A$1:$DB$281"}</definedName>
    <definedName name="blip" localSheetId="11">{"'Server Configuration'!$A$1:$DB$281"}</definedName>
    <definedName name="blip">{"'Server Configuration'!$A$1:$DB$281"}</definedName>
    <definedName name="BLPB1" hidden="1">#REF!</definedName>
    <definedName name="BLPB10" hidden="1">#REF!</definedName>
    <definedName name="BLPB11" hidden="1">#REF!</definedName>
    <definedName name="BLPB12" hidden="1">#REF!</definedName>
    <definedName name="BLPB13"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H1" localSheetId="19" hidden="1">#REF!</definedName>
    <definedName name="BLPH1" hidden="1">#REF!</definedName>
    <definedName name="BLPH10" localSheetId="19" hidden="1">#REF!</definedName>
    <definedName name="BLPH10" hidden="1">#REF!</definedName>
    <definedName name="BLPH100" hidden="1">#REF!</definedName>
    <definedName name="BLPH1000001" hidden="1">#REF!</definedName>
    <definedName name="BLPH10005" hidden="1">#REF!</definedName>
    <definedName name="BLPH10006" hidden="1">#REF!</definedName>
    <definedName name="BLPH1001" hidden="1">#REF!</definedName>
    <definedName name="BLPH1002" hidden="1">#REF!</definedName>
    <definedName name="BLPH1003"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0001" hidden="1">#REF!</definedName>
    <definedName name="BLPH200004" hidden="1">#REF!</definedName>
    <definedName name="BLPH200005" hidden="1">#REF!</definedName>
    <definedName name="BLPH200006" hidden="1">#REF!</definedName>
    <definedName name="BLPH200007" hidden="1">#REF!</definedName>
    <definedName name="BLPH200008" hidden="1">#REF!</definedName>
    <definedName name="BLPH200009" hidden="1">#REF!</definedName>
    <definedName name="BLPH200010" hidden="1">#REF!</definedName>
    <definedName name="BLPH200011" hidden="1">#REF!</definedName>
    <definedName name="BLPH200012" hidden="1">#REF!</definedName>
    <definedName name="BLPH200013" hidden="1">#REF!</definedName>
    <definedName name="BLPH200014" hidden="1">#REF!</definedName>
    <definedName name="BLPH200015" hidden="1">#REF!</definedName>
    <definedName name="BLPH200016" hidden="1">#REF!</definedName>
    <definedName name="BLPH200017" hidden="1">#REF!</definedName>
    <definedName name="BLPH200018" hidden="1">#REF!</definedName>
    <definedName name="BLPH200019" hidden="1">#REF!</definedName>
    <definedName name="BLPH200020" hidden="1">#REF!</definedName>
    <definedName name="BLPH200021" hidden="1">#REF!</definedName>
    <definedName name="BLPH200022" hidden="1">#REF!</definedName>
    <definedName name="BLPH200023" hidden="1">#REF!</definedName>
    <definedName name="BLPH200024" hidden="1">#REF!</definedName>
    <definedName name="BLPH200025" hidden="1">#REF!</definedName>
    <definedName name="BLPH200026" hidden="1">#REF!</definedName>
    <definedName name="BLPH200027" hidden="1">#REF!</definedName>
    <definedName name="BLPH200028" hidden="1">#REF!</definedName>
    <definedName name="BLPH200029"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1"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2" hidden="1">#REF!</definedName>
    <definedName name="BLPH520" hidden="1">#REF!</definedName>
    <definedName name="BLPH523" hidden="1">#REF!</definedName>
    <definedName name="BLPH524" hidden="1">#REF!</definedName>
    <definedName name="BLPH53" hidden="1">#REF!</definedName>
    <definedName name="BLPH531"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hidden="1">#REF!</definedName>
    <definedName name="BLPI3" hidden="1">#REF!</definedName>
    <definedName name="BLPI4" hidden="1">#REF!</definedName>
    <definedName name="BLPI5" hidden="1">#REF!</definedName>
    <definedName name="BLPR10020040303143550017" localSheetId="2" hidden="1">#REF!</definedName>
    <definedName name="BLPR10020040303143550017" localSheetId="19" hidden="1">#REF!</definedName>
    <definedName name="BLPR10020040303143550017" hidden="1">#REF!</definedName>
    <definedName name="BLPR10020040303143550017_1_1" localSheetId="2" hidden="1">#REF!</definedName>
    <definedName name="BLPR10020040303143550017_1_1" localSheetId="19" hidden="1">#REF!</definedName>
    <definedName name="BLPR10020040303143550017_1_1" hidden="1">#REF!</definedName>
    <definedName name="BLPR10120040303143550017" localSheetId="2" hidden="1">#REF!</definedName>
    <definedName name="BLPR10120040303143550017" localSheetId="19" hidden="1">#REF!</definedName>
    <definedName name="BLPR10120040303143550017" hidden="1">#REF!</definedName>
    <definedName name="BLPR10120040303143550017_1_1" localSheetId="2" hidden="1">#REF!</definedName>
    <definedName name="BLPR10120040303143550017_1_1" localSheetId="19" hidden="1">#REF!</definedName>
    <definedName name="BLPR10120040303143550017_1_1" hidden="1">#REF!</definedName>
    <definedName name="BLPR1020040303143540803" localSheetId="2" hidden="1">#REF!</definedName>
    <definedName name="BLPR1020040303143540803" localSheetId="19" hidden="1">#REF!</definedName>
    <definedName name="BLPR1020040303143540803" hidden="1">#REF!</definedName>
    <definedName name="BLPR1020040303143540803_1_3" localSheetId="2" hidden="1">#REF!</definedName>
    <definedName name="BLPR1020040303143540803_1_3" localSheetId="19" hidden="1">#REF!</definedName>
    <definedName name="BLPR1020040303143540803_1_3" hidden="1">#REF!</definedName>
    <definedName name="BLPR1020040303143540803_2_3" localSheetId="2" hidden="1">#REF!</definedName>
    <definedName name="BLPR1020040303143540803_2_3" localSheetId="19" hidden="1">#REF!</definedName>
    <definedName name="BLPR1020040303143540803_2_3" hidden="1">#REF!</definedName>
    <definedName name="BLPR1020040303143540803_3_3" localSheetId="2" hidden="1">#REF!</definedName>
    <definedName name="BLPR1020040303143540803_3_3" localSheetId="19" hidden="1">#REF!</definedName>
    <definedName name="BLPR1020040303143540803_3_3" hidden="1">#REF!</definedName>
    <definedName name="BLPR10220040303143550017" localSheetId="2" hidden="1">#REF!</definedName>
    <definedName name="BLPR10220040303143550017" localSheetId="19" hidden="1">#REF!</definedName>
    <definedName name="BLPR10220040303143550017" hidden="1">#REF!</definedName>
    <definedName name="BLPR10220040303143550017_1_1" localSheetId="2" hidden="1">#REF!</definedName>
    <definedName name="BLPR10220040303143550017_1_1" localSheetId="19" hidden="1">#REF!</definedName>
    <definedName name="BLPR10220040303143550017_1_1" hidden="1">#REF!</definedName>
    <definedName name="BLPR10320040303143550017" localSheetId="2" hidden="1">#REF!</definedName>
    <definedName name="BLPR10320040303143550017" localSheetId="19" hidden="1">#REF!</definedName>
    <definedName name="BLPR10320040303143550017" hidden="1">#REF!</definedName>
    <definedName name="BLPR10320040303143550017_1_1" localSheetId="2" hidden="1">#REF!</definedName>
    <definedName name="BLPR10320040303143550017_1_1" localSheetId="19" hidden="1">#REF!</definedName>
    <definedName name="BLPR10320040303143550017_1_1" hidden="1">#REF!</definedName>
    <definedName name="BLPR10420040303143550027" localSheetId="2" hidden="1">#REF!</definedName>
    <definedName name="BLPR10420040303143550027" localSheetId="19" hidden="1">#REF!</definedName>
    <definedName name="BLPR10420040303143550027" hidden="1">#REF!</definedName>
    <definedName name="BLPR10420040303143550027_1_1" localSheetId="2" hidden="1">#REF!</definedName>
    <definedName name="BLPR10420040303143550027_1_1" localSheetId="19" hidden="1">#REF!</definedName>
    <definedName name="BLPR10420040303143550027_1_1" hidden="1">#REF!</definedName>
    <definedName name="BLPR10520040303143550027" localSheetId="2" hidden="1">#REF!</definedName>
    <definedName name="BLPR10520040303143550027" localSheetId="19" hidden="1">#REF!</definedName>
    <definedName name="BLPR10520040303143550027" hidden="1">#REF!</definedName>
    <definedName name="BLPR10520040303143550027_1_1" localSheetId="2" hidden="1">#REF!</definedName>
    <definedName name="BLPR10520040303143550027_1_1" localSheetId="19" hidden="1">#REF!</definedName>
    <definedName name="BLPR10520040303143550027_1_1" hidden="1">#REF!</definedName>
    <definedName name="BLPR10620040303143550027" localSheetId="2" hidden="1">#REF!</definedName>
    <definedName name="BLPR10620040303143550027" localSheetId="19" hidden="1">#REF!</definedName>
    <definedName name="BLPR10620040303143550027" hidden="1">#REF!</definedName>
    <definedName name="BLPR10620040303143550027_1_1" localSheetId="2" hidden="1">#REF!</definedName>
    <definedName name="BLPR10620040303143550027_1_1" localSheetId="19" hidden="1">#REF!</definedName>
    <definedName name="BLPR10620040303143550027_1_1" hidden="1">#REF!</definedName>
    <definedName name="BLPR10720040303143550027" localSheetId="2" hidden="1">#REF!</definedName>
    <definedName name="BLPR10720040303143550027" localSheetId="19" hidden="1">#REF!</definedName>
    <definedName name="BLPR10720040303143550027" hidden="1">#REF!</definedName>
    <definedName name="BLPR10720040303143550027_1_1" localSheetId="2" hidden="1">#REF!</definedName>
    <definedName name="BLPR10720040303143550027_1_1" localSheetId="19" hidden="1">#REF!</definedName>
    <definedName name="BLPR10720040303143550027_1_1" hidden="1">#REF!</definedName>
    <definedName name="BLPR10820040303143550027" localSheetId="2" hidden="1">#REF!</definedName>
    <definedName name="BLPR10820040303143550027" localSheetId="19" hidden="1">#REF!</definedName>
    <definedName name="BLPR10820040303143550027" hidden="1">#REF!</definedName>
    <definedName name="BLPR10820040303143550027_1_1" localSheetId="2" hidden="1">#REF!</definedName>
    <definedName name="BLPR10820040303143550027_1_1" localSheetId="19" hidden="1">#REF!</definedName>
    <definedName name="BLPR10820040303143550027_1_1" hidden="1">#REF!</definedName>
    <definedName name="BLPR10920040303143550027" localSheetId="2" hidden="1">#REF!</definedName>
    <definedName name="BLPR10920040303143550027" localSheetId="19" hidden="1">#REF!</definedName>
    <definedName name="BLPR10920040303143550027" hidden="1">#REF!</definedName>
    <definedName name="BLPR10920040303143550027_1_1" localSheetId="2" hidden="1">#REF!</definedName>
    <definedName name="BLPR10920040303143550027_1_1" localSheetId="19" hidden="1">#REF!</definedName>
    <definedName name="BLPR10920040303143550027_1_1" hidden="1">#REF!</definedName>
    <definedName name="BLPR11020040303143550027" localSheetId="2" hidden="1">#REF!</definedName>
    <definedName name="BLPR11020040303143550027" localSheetId="19" hidden="1">#REF!</definedName>
    <definedName name="BLPR11020040303143550027" hidden="1">#REF!</definedName>
    <definedName name="BLPR11020040303143550027_1_1" localSheetId="2" hidden="1">#REF!</definedName>
    <definedName name="BLPR11020040303143550027_1_1" localSheetId="19" hidden="1">#REF!</definedName>
    <definedName name="BLPR11020040303143550027_1_1" hidden="1">#REF!</definedName>
    <definedName name="BLPR11120040303143550037" localSheetId="2" hidden="1">#REF!</definedName>
    <definedName name="BLPR11120040303143550037" localSheetId="19" hidden="1">#REF!</definedName>
    <definedName name="BLPR11120040303143550037" hidden="1">#REF!</definedName>
    <definedName name="BLPR11120040303143550037_1_1" localSheetId="2" hidden="1">#REF!</definedName>
    <definedName name="BLPR11120040303143550037_1_1" localSheetId="19" hidden="1">#REF!</definedName>
    <definedName name="BLPR11120040303143550037_1_1" hidden="1">#REF!</definedName>
    <definedName name="BLPR1120040303143540803" localSheetId="2" hidden="1">#REF!</definedName>
    <definedName name="BLPR1120040303143540803" localSheetId="19" hidden="1">#REF!</definedName>
    <definedName name="BLPR1120040303143540803" hidden="1">#REF!</definedName>
    <definedName name="BLPR1120040303143540803_1_3" localSheetId="2" hidden="1">#REF!</definedName>
    <definedName name="BLPR1120040303143540803_1_3" localSheetId="19" hidden="1">#REF!</definedName>
    <definedName name="BLPR1120040303143540803_1_3" hidden="1">#REF!</definedName>
    <definedName name="BLPR1120040303143540803_2_3" localSheetId="2" hidden="1">#REF!</definedName>
    <definedName name="BLPR1120040303143540803_2_3" localSheetId="19" hidden="1">#REF!</definedName>
    <definedName name="BLPR1120040303143540803_2_3" hidden="1">#REF!</definedName>
    <definedName name="BLPR1120040303143540803_3_3" localSheetId="2" hidden="1">#REF!</definedName>
    <definedName name="BLPR1120040303143540803_3_3" localSheetId="19" hidden="1">#REF!</definedName>
    <definedName name="BLPR1120040303143540803_3_3" hidden="1">#REF!</definedName>
    <definedName name="BLPR11220040303143550037" localSheetId="2" hidden="1">#REF!</definedName>
    <definedName name="BLPR11220040303143550037" localSheetId="19" hidden="1">#REF!</definedName>
    <definedName name="BLPR11220040303143550037" hidden="1">#REF!</definedName>
    <definedName name="BLPR11220040303143550037_1_1" localSheetId="2" hidden="1">#REF!</definedName>
    <definedName name="BLPR11220040303143550037_1_1" localSheetId="19" hidden="1">#REF!</definedName>
    <definedName name="BLPR11220040303143550037_1_1" hidden="1">#REF!</definedName>
    <definedName name="BLPR11320040303143550037" localSheetId="2" hidden="1">#REF!</definedName>
    <definedName name="BLPR11320040303143550037" localSheetId="19" hidden="1">#REF!</definedName>
    <definedName name="BLPR11320040303143550037" hidden="1">#REF!</definedName>
    <definedName name="BLPR11320040303143550037_1_1" localSheetId="2" hidden="1">#REF!</definedName>
    <definedName name="BLPR11320040303143550037_1_1" localSheetId="19" hidden="1">#REF!</definedName>
    <definedName name="BLPR11320040303143550037_1_1" hidden="1">#REF!</definedName>
    <definedName name="BLPR11420040303143550037" localSheetId="2" hidden="1">#REF!</definedName>
    <definedName name="BLPR11420040303143550037" localSheetId="19" hidden="1">#REF!</definedName>
    <definedName name="BLPR11420040303143550037" hidden="1">#REF!</definedName>
    <definedName name="BLPR11420040303143550037_1_1" localSheetId="2" hidden="1">#REF!</definedName>
    <definedName name="BLPR11420040303143550037_1_1" localSheetId="19" hidden="1">#REF!</definedName>
    <definedName name="BLPR11420040303143550037_1_1" hidden="1">#REF!</definedName>
    <definedName name="BLPR11520040303143550037" localSheetId="2" hidden="1">#REF!</definedName>
    <definedName name="BLPR11520040303143550037" localSheetId="19" hidden="1">#REF!</definedName>
    <definedName name="BLPR11520040303143550037" hidden="1">#REF!</definedName>
    <definedName name="BLPR11520040303143550037_1_1" localSheetId="2" hidden="1">#REF!</definedName>
    <definedName name="BLPR11520040303143550037_1_1" localSheetId="19" hidden="1">#REF!</definedName>
    <definedName name="BLPR11520040303143550037_1_1" hidden="1">#REF!</definedName>
    <definedName name="BLPR11620040303143550037" localSheetId="2" hidden="1">#REF!</definedName>
    <definedName name="BLPR11620040303143550037" localSheetId="19" hidden="1">#REF!</definedName>
    <definedName name="BLPR11620040303143550037" hidden="1">#REF!</definedName>
    <definedName name="BLPR11620040303143550037_1_1" localSheetId="2" hidden="1">#REF!</definedName>
    <definedName name="BLPR11620040303143550037_1_1" localSheetId="19" hidden="1">#REF!</definedName>
    <definedName name="BLPR11620040303143550037_1_1" hidden="1">#REF!</definedName>
    <definedName name="BLPR11720040303143550047" localSheetId="2" hidden="1">#REF!</definedName>
    <definedName name="BLPR11720040303143550047" localSheetId="19" hidden="1">#REF!</definedName>
    <definedName name="BLPR11720040303143550047" hidden="1">#REF!</definedName>
    <definedName name="BLPR11720040303143550047_1_1" localSheetId="2" hidden="1">#REF!</definedName>
    <definedName name="BLPR11720040303143550047_1_1" localSheetId="19" hidden="1">#REF!</definedName>
    <definedName name="BLPR11720040303143550047_1_1" hidden="1">#REF!</definedName>
    <definedName name="BLPR11820040303143550047" localSheetId="2" hidden="1">#REF!</definedName>
    <definedName name="BLPR11820040303143550047" localSheetId="19" hidden="1">#REF!</definedName>
    <definedName name="BLPR11820040303143550047" hidden="1">#REF!</definedName>
    <definedName name="BLPR11820040303143550047_1_1" localSheetId="2" hidden="1">#REF!</definedName>
    <definedName name="BLPR11820040303143550047_1_1" localSheetId="19" hidden="1">#REF!</definedName>
    <definedName name="BLPR11820040303143550047_1_1" hidden="1">#REF!</definedName>
    <definedName name="BLPR11920040303143550047" localSheetId="2" hidden="1">#REF!</definedName>
    <definedName name="BLPR11920040303143550047" localSheetId="19" hidden="1">#REF!</definedName>
    <definedName name="BLPR11920040303143550047" hidden="1">#REF!</definedName>
    <definedName name="BLPR11920040303143550047_1_1" localSheetId="2" hidden="1">#REF!</definedName>
    <definedName name="BLPR11920040303143550047_1_1" localSheetId="19" hidden="1">#REF!</definedName>
    <definedName name="BLPR11920040303143550047_1_1" hidden="1">#REF!</definedName>
    <definedName name="BLPR120040303143540763" localSheetId="2" hidden="1">#REF!</definedName>
    <definedName name="BLPR120040303143540763" localSheetId="19" hidden="1">#REF!</definedName>
    <definedName name="BLPR120040303143540763" hidden="1">#REF!</definedName>
    <definedName name="BLPR120040303143540763_1_3" localSheetId="2" hidden="1">#REF!</definedName>
    <definedName name="BLPR120040303143540763_1_3" localSheetId="19" hidden="1">#REF!</definedName>
    <definedName name="BLPR120040303143540763_1_3" hidden="1">#REF!</definedName>
    <definedName name="BLPR120040303143540763_2_3" localSheetId="2" hidden="1">#REF!</definedName>
    <definedName name="BLPR120040303143540763_2_3" localSheetId="19" hidden="1">#REF!</definedName>
    <definedName name="BLPR120040303143540763_2_3" hidden="1">#REF!</definedName>
    <definedName name="BLPR120040303143540763_3_3" localSheetId="2" hidden="1">#REF!</definedName>
    <definedName name="BLPR120040303143540763_3_3" localSheetId="19" hidden="1">#REF!</definedName>
    <definedName name="BLPR120040303143540763_3_3" hidden="1">#REF!</definedName>
    <definedName name="BLPR12020040303143550047" localSheetId="2" hidden="1">#REF!</definedName>
    <definedName name="BLPR12020040303143550047" localSheetId="19" hidden="1">#REF!</definedName>
    <definedName name="BLPR12020040303143550047" hidden="1">#REF!</definedName>
    <definedName name="BLPR12020040303143550047_1_1" localSheetId="2" hidden="1">#REF!</definedName>
    <definedName name="BLPR12020040303143550047_1_1" localSheetId="19" hidden="1">#REF!</definedName>
    <definedName name="BLPR12020040303143550047_1_1" hidden="1">#REF!</definedName>
    <definedName name="BLPR12120040303143550047" localSheetId="2" hidden="1">#REF!</definedName>
    <definedName name="BLPR12120040303143550047" localSheetId="19" hidden="1">#REF!</definedName>
    <definedName name="BLPR12120040303143550047" hidden="1">#REF!</definedName>
    <definedName name="BLPR12120040303143550047_1_1" localSheetId="2" hidden="1">#REF!</definedName>
    <definedName name="BLPR12120040303143550047_1_1" localSheetId="19" hidden="1">#REF!</definedName>
    <definedName name="BLPR12120040303143550047_1_1" hidden="1">#REF!</definedName>
    <definedName name="BLPR1220040303143540803" localSheetId="2" hidden="1">#REF!</definedName>
    <definedName name="BLPR1220040303143540803" localSheetId="19" hidden="1">#REF!</definedName>
    <definedName name="BLPR1220040303143540803" hidden="1">#REF!</definedName>
    <definedName name="BLPR1220040303143540803_1_3" localSheetId="2" hidden="1">#REF!</definedName>
    <definedName name="BLPR1220040303143540803_1_3" localSheetId="19" hidden="1">#REF!</definedName>
    <definedName name="BLPR1220040303143540803_1_3" hidden="1">#REF!</definedName>
    <definedName name="BLPR1220040303143540803_2_3" localSheetId="2" hidden="1">#REF!</definedName>
    <definedName name="BLPR1220040303143540803_2_3" localSheetId="19" hidden="1">#REF!</definedName>
    <definedName name="BLPR1220040303143540803_2_3" hidden="1">#REF!</definedName>
    <definedName name="BLPR1220040303143540803_3_3" localSheetId="2" hidden="1">#REF!</definedName>
    <definedName name="BLPR1220040303143540803_3_3" localSheetId="19" hidden="1">#REF!</definedName>
    <definedName name="BLPR1220040303143540803_3_3" hidden="1">#REF!</definedName>
    <definedName name="BLPR12220040303143550047" localSheetId="2" hidden="1">#REF!</definedName>
    <definedName name="BLPR12220040303143550047" localSheetId="19" hidden="1">#REF!</definedName>
    <definedName name="BLPR12220040303143550047" hidden="1">#REF!</definedName>
    <definedName name="BLPR12220040303143550047_1_1" localSheetId="2" hidden="1">#REF!</definedName>
    <definedName name="BLPR12220040303143550047_1_1" localSheetId="19" hidden="1">#REF!</definedName>
    <definedName name="BLPR12220040303143550047_1_1" hidden="1">#REF!</definedName>
    <definedName name="BLPR12320040303143550047" localSheetId="2" hidden="1">#REF!</definedName>
    <definedName name="BLPR12320040303143550047" localSheetId="19" hidden="1">#REF!</definedName>
    <definedName name="BLPR12320040303143550047" hidden="1">#REF!</definedName>
    <definedName name="BLPR12320040303143550047_1_1" localSheetId="2" hidden="1">#REF!</definedName>
    <definedName name="BLPR12320040303143550047_1_1" localSheetId="19" hidden="1">#REF!</definedName>
    <definedName name="BLPR12320040303143550047_1_1" hidden="1">#REF!</definedName>
    <definedName name="BLPR12420040303143550057" localSheetId="2" hidden="1">#REF!</definedName>
    <definedName name="BLPR12420040303143550057" localSheetId="19" hidden="1">#REF!</definedName>
    <definedName name="BLPR12420040303143550057" hidden="1">#REF!</definedName>
    <definedName name="BLPR12420040303143550057_1_1" localSheetId="2" hidden="1">#REF!</definedName>
    <definedName name="BLPR12420040303143550057_1_1" localSheetId="19" hidden="1">#REF!</definedName>
    <definedName name="BLPR12420040303143550057_1_1" hidden="1">#REF!</definedName>
    <definedName name="BLPR12520040303143550057" localSheetId="2" hidden="1">#REF!</definedName>
    <definedName name="BLPR12520040303143550057" localSheetId="19" hidden="1">#REF!</definedName>
    <definedName name="BLPR12520040303143550057" hidden="1">#REF!</definedName>
    <definedName name="BLPR12520040303143550057_1_1" localSheetId="2" hidden="1">#REF!</definedName>
    <definedName name="BLPR12520040303143550057_1_1" localSheetId="19" hidden="1">#REF!</definedName>
    <definedName name="BLPR12520040303143550057_1_1" hidden="1">#REF!</definedName>
    <definedName name="BLPR12620040303143550057" localSheetId="2" hidden="1">#REF!</definedName>
    <definedName name="BLPR12620040303143550057" localSheetId="19" hidden="1">#REF!</definedName>
    <definedName name="BLPR12620040303143550057" hidden="1">#REF!</definedName>
    <definedName name="BLPR12620040303143550057_1_1" localSheetId="2" hidden="1">#REF!</definedName>
    <definedName name="BLPR12620040303143550057_1_1" localSheetId="19" hidden="1">#REF!</definedName>
    <definedName name="BLPR12620040303143550057_1_1" hidden="1">#REF!</definedName>
    <definedName name="BLPR12720040303143550057" localSheetId="2" hidden="1">#REF!</definedName>
    <definedName name="BLPR12720040303143550057" localSheetId="19" hidden="1">#REF!</definedName>
    <definedName name="BLPR12720040303143550057" hidden="1">#REF!</definedName>
    <definedName name="BLPR12720040303143550057_1_1" localSheetId="2" hidden="1">#REF!</definedName>
    <definedName name="BLPR12720040303143550057_1_1" localSheetId="19" hidden="1">#REF!</definedName>
    <definedName name="BLPR12720040303143550057_1_1" hidden="1">#REF!</definedName>
    <definedName name="BLPR12820040303143550057" localSheetId="2" hidden="1">#REF!</definedName>
    <definedName name="BLPR12820040303143550057" localSheetId="19" hidden="1">#REF!</definedName>
    <definedName name="BLPR12820040303143550057" hidden="1">#REF!</definedName>
    <definedName name="BLPR12820040303143550057_1_1" localSheetId="2" hidden="1">#REF!</definedName>
    <definedName name="BLPR12820040303143550057_1_1" localSheetId="19" hidden="1">#REF!</definedName>
    <definedName name="BLPR12820040303143550057_1_1" hidden="1">#REF!</definedName>
    <definedName name="BLPR12920040303143550057" localSheetId="2" hidden="1">#REF!</definedName>
    <definedName name="BLPR12920040303143550057" localSheetId="19" hidden="1">#REF!</definedName>
    <definedName name="BLPR12920040303143550057" hidden="1">#REF!</definedName>
    <definedName name="BLPR12920040303143550057_1_1" localSheetId="2" hidden="1">#REF!</definedName>
    <definedName name="BLPR12920040303143550057_1_1" localSheetId="19" hidden="1">#REF!</definedName>
    <definedName name="BLPR12920040303143550057_1_1" hidden="1">#REF!</definedName>
    <definedName name="BLPR13020040303143550067" localSheetId="2" hidden="1">#REF!</definedName>
    <definedName name="BLPR13020040303143550067" localSheetId="19" hidden="1">#REF!</definedName>
    <definedName name="BLPR13020040303143550067" hidden="1">#REF!</definedName>
    <definedName name="BLPR13020040303143550067_1_1" localSheetId="2" hidden="1">#REF!</definedName>
    <definedName name="BLPR13020040303143550067_1_1" localSheetId="19" hidden="1">#REF!</definedName>
    <definedName name="BLPR13020040303143550067_1_1" hidden="1">#REF!</definedName>
    <definedName name="BLPR13120040303143550067" localSheetId="2" hidden="1">#REF!</definedName>
    <definedName name="BLPR13120040303143550067" localSheetId="19" hidden="1">#REF!</definedName>
    <definedName name="BLPR13120040303143550067" hidden="1">#REF!</definedName>
    <definedName name="BLPR13120040303143550067_1_1" localSheetId="2" hidden="1">#REF!</definedName>
    <definedName name="BLPR13120040303143550067_1_1" localSheetId="19" hidden="1">#REF!</definedName>
    <definedName name="BLPR13120040303143550067_1_1" hidden="1">#REF!</definedName>
    <definedName name="BLPR1320040303143540813" localSheetId="2" hidden="1">#REF!</definedName>
    <definedName name="BLPR1320040303143540813" localSheetId="19" hidden="1">#REF!</definedName>
    <definedName name="BLPR1320040303143540813" hidden="1">#REF!</definedName>
    <definedName name="BLPR1320040303143540813_1_3" localSheetId="2" hidden="1">#REF!</definedName>
    <definedName name="BLPR1320040303143540813_1_3" localSheetId="19" hidden="1">#REF!</definedName>
    <definedName name="BLPR1320040303143540813_1_3" hidden="1">#REF!</definedName>
    <definedName name="BLPR1320040303143540813_2_3" localSheetId="2" hidden="1">#REF!</definedName>
    <definedName name="BLPR1320040303143540813_2_3" localSheetId="19" hidden="1">#REF!</definedName>
    <definedName name="BLPR1320040303143540813_2_3" hidden="1">#REF!</definedName>
    <definedName name="BLPR1320040303143540813_3_3" localSheetId="2" hidden="1">#REF!</definedName>
    <definedName name="BLPR1320040303143540813_3_3" localSheetId="19" hidden="1">#REF!</definedName>
    <definedName name="BLPR1320040303143540813_3_3" hidden="1">#REF!</definedName>
    <definedName name="BLPR13220040303143550067" localSheetId="2" hidden="1">#REF!</definedName>
    <definedName name="BLPR13220040303143550067" localSheetId="19" hidden="1">#REF!</definedName>
    <definedName name="BLPR13220040303143550067" hidden="1">#REF!</definedName>
    <definedName name="BLPR13220040303143550067_1_1" localSheetId="2" hidden="1">#REF!</definedName>
    <definedName name="BLPR13220040303143550067_1_1" localSheetId="19" hidden="1">#REF!</definedName>
    <definedName name="BLPR13220040303143550067_1_1" hidden="1">#REF!</definedName>
    <definedName name="BLPR13320040303143550067" localSheetId="2" hidden="1">#REF!</definedName>
    <definedName name="BLPR13320040303143550067" localSheetId="19" hidden="1">#REF!</definedName>
    <definedName name="BLPR13320040303143550067" hidden="1">#REF!</definedName>
    <definedName name="BLPR13320040303143550067_1_1" localSheetId="2" hidden="1">#REF!</definedName>
    <definedName name="BLPR13320040303143550067_1_1" localSheetId="19" hidden="1">#REF!</definedName>
    <definedName name="BLPR13320040303143550067_1_1" hidden="1">#REF!</definedName>
    <definedName name="BLPR13420040303143550067" localSheetId="2" hidden="1">#REF!</definedName>
    <definedName name="BLPR13420040303143550067" localSheetId="19" hidden="1">#REF!</definedName>
    <definedName name="BLPR13420040303143550067" hidden="1">#REF!</definedName>
    <definedName name="BLPR13420040303143550067_1_1" localSheetId="2" hidden="1">#REF!</definedName>
    <definedName name="BLPR13420040303143550067_1_1" localSheetId="19" hidden="1">#REF!</definedName>
    <definedName name="BLPR13420040303143550067_1_1" hidden="1">#REF!</definedName>
    <definedName name="BLPR13520040303143550067" localSheetId="2" hidden="1">#REF!</definedName>
    <definedName name="BLPR13520040303143550067" localSheetId="19" hidden="1">#REF!</definedName>
    <definedName name="BLPR13520040303143550067" hidden="1">#REF!</definedName>
    <definedName name="BLPR13520040303143550067_1_1" localSheetId="2" hidden="1">#REF!</definedName>
    <definedName name="BLPR13520040303143550067_1_1" localSheetId="19" hidden="1">#REF!</definedName>
    <definedName name="BLPR13520040303143550067_1_1" hidden="1">#REF!</definedName>
    <definedName name="BLPR13620040303143550077" localSheetId="2" hidden="1">#REF!</definedName>
    <definedName name="BLPR13620040303143550077" localSheetId="19" hidden="1">#REF!</definedName>
    <definedName name="BLPR13620040303143550077" hidden="1">#REF!</definedName>
    <definedName name="BLPR13620040303143550077_1_1" localSheetId="2" hidden="1">#REF!</definedName>
    <definedName name="BLPR13620040303143550077_1_1" localSheetId="19" hidden="1">#REF!</definedName>
    <definedName name="BLPR13620040303143550077_1_1" hidden="1">#REF!</definedName>
    <definedName name="BLPR13720040303143550077" localSheetId="2" hidden="1">#REF!</definedName>
    <definedName name="BLPR13720040303143550077" localSheetId="19" hidden="1">#REF!</definedName>
    <definedName name="BLPR13720040303143550077" hidden="1">#REF!</definedName>
    <definedName name="BLPR13720040303143550077_1_1" localSheetId="2" hidden="1">#REF!</definedName>
    <definedName name="BLPR13720040303143550077_1_1" localSheetId="19" hidden="1">#REF!</definedName>
    <definedName name="BLPR13720040303143550077_1_1" hidden="1">#REF!</definedName>
    <definedName name="BLPR13820040303143550077" localSheetId="2" hidden="1">#REF!</definedName>
    <definedName name="BLPR13820040303143550077" localSheetId="19" hidden="1">#REF!</definedName>
    <definedName name="BLPR13820040303143550077" hidden="1">#REF!</definedName>
    <definedName name="BLPR13820040303143550077_1_1" localSheetId="2" hidden="1">#REF!</definedName>
    <definedName name="BLPR13820040303143550077_1_1" localSheetId="19" hidden="1">#REF!</definedName>
    <definedName name="BLPR13820040303143550077_1_1" hidden="1">#REF!</definedName>
    <definedName name="BLPR13920040303143550077" localSheetId="2" hidden="1">#REF!</definedName>
    <definedName name="BLPR13920040303143550077" localSheetId="19" hidden="1">#REF!</definedName>
    <definedName name="BLPR13920040303143550077" hidden="1">#REF!</definedName>
    <definedName name="BLPR13920040303143550077_1_1" localSheetId="2" hidden="1">#REF!</definedName>
    <definedName name="BLPR13920040303143550077_1_1" localSheetId="19" hidden="1">#REF!</definedName>
    <definedName name="BLPR13920040303143550077_1_1" hidden="1">#REF!</definedName>
    <definedName name="BLPR14020040303143550077" localSheetId="2" hidden="1">#REF!</definedName>
    <definedName name="BLPR14020040303143550077" localSheetId="19" hidden="1">#REF!</definedName>
    <definedName name="BLPR14020040303143550077" hidden="1">#REF!</definedName>
    <definedName name="BLPR14020040303143550077_1_1" localSheetId="2" hidden="1">#REF!</definedName>
    <definedName name="BLPR14020040303143550077_1_1" localSheetId="19" hidden="1">#REF!</definedName>
    <definedName name="BLPR14020040303143550077_1_1" hidden="1">#REF!</definedName>
    <definedName name="BLPR14120040303143550077" localSheetId="2" hidden="1">#REF!</definedName>
    <definedName name="BLPR14120040303143550077" localSheetId="19" hidden="1">#REF!</definedName>
    <definedName name="BLPR14120040303143550077" hidden="1">#REF!</definedName>
    <definedName name="BLPR14120040303143550077_1_1" localSheetId="2" hidden="1">#REF!</definedName>
    <definedName name="BLPR14120040303143550077_1_1" localSheetId="19" hidden="1">#REF!</definedName>
    <definedName name="BLPR14120040303143550077_1_1" hidden="1">#REF!</definedName>
    <definedName name="BLPR1420040303143540813" localSheetId="2" hidden="1">#REF!</definedName>
    <definedName name="BLPR1420040303143540813" localSheetId="19" hidden="1">#REF!</definedName>
    <definedName name="BLPR1420040303143540813" hidden="1">#REF!</definedName>
    <definedName name="BLPR1420040303143540813_1_3" localSheetId="2" hidden="1">#REF!</definedName>
    <definedName name="BLPR1420040303143540813_1_3" localSheetId="19" hidden="1">#REF!</definedName>
    <definedName name="BLPR1420040303143540813_1_3" hidden="1">#REF!</definedName>
    <definedName name="BLPR1420040303143540813_2_3" localSheetId="2" hidden="1">#REF!</definedName>
    <definedName name="BLPR1420040303143540813_2_3" localSheetId="19" hidden="1">#REF!</definedName>
    <definedName name="BLPR1420040303143540813_2_3" hidden="1">#REF!</definedName>
    <definedName name="BLPR1420040303143540813_3_3" localSheetId="2" hidden="1">#REF!</definedName>
    <definedName name="BLPR1420040303143540813_3_3" localSheetId="19" hidden="1">#REF!</definedName>
    <definedName name="BLPR1420040303143540813_3_3" hidden="1">#REF!</definedName>
    <definedName name="BLPR14220040303143550077" localSheetId="2" hidden="1">#REF!</definedName>
    <definedName name="BLPR14220040303143550077" localSheetId="19" hidden="1">#REF!</definedName>
    <definedName name="BLPR14220040303143550077" hidden="1">#REF!</definedName>
    <definedName name="BLPR14220040303143550077_1_1" localSheetId="2" hidden="1">#REF!</definedName>
    <definedName name="BLPR14220040303143550077_1_1" localSheetId="19" hidden="1">#REF!</definedName>
    <definedName name="BLPR14220040303143550077_1_1" hidden="1">#REF!</definedName>
    <definedName name="BLPR14320040303143550077" localSheetId="2" hidden="1">#REF!</definedName>
    <definedName name="BLPR14320040303143550077" localSheetId="19" hidden="1">#REF!</definedName>
    <definedName name="BLPR14320040303143550077" hidden="1">#REF!</definedName>
    <definedName name="BLPR14320040303143550077_1_1" localSheetId="2" hidden="1">#REF!</definedName>
    <definedName name="BLPR14320040303143550077_1_1" localSheetId="19" hidden="1">#REF!</definedName>
    <definedName name="BLPR14320040303143550077_1_1" hidden="1">#REF!</definedName>
    <definedName name="BLPR14420040303143550077" localSheetId="2" hidden="1">#REF!</definedName>
    <definedName name="BLPR14420040303143550077" localSheetId="19" hidden="1">#REF!</definedName>
    <definedName name="BLPR14420040303143550077" hidden="1">#REF!</definedName>
    <definedName name="BLPR14420040303143550077_1_1" localSheetId="2" hidden="1">#REF!</definedName>
    <definedName name="BLPR14420040303143550077_1_1" localSheetId="19" hidden="1">#REF!</definedName>
    <definedName name="BLPR14420040303143550077_1_1" hidden="1">#REF!</definedName>
    <definedName name="BLPR14520040303143550077" localSheetId="2" hidden="1">#REF!</definedName>
    <definedName name="BLPR14520040303143550077" localSheetId="19" hidden="1">#REF!</definedName>
    <definedName name="BLPR14520040303143550077" hidden="1">#REF!</definedName>
    <definedName name="BLPR14520040303143550077_1_1" localSheetId="2" hidden="1">#REF!</definedName>
    <definedName name="BLPR14520040303143550077_1_1" localSheetId="19" hidden="1">#REF!</definedName>
    <definedName name="BLPR14520040303143550077_1_1" hidden="1">#REF!</definedName>
    <definedName name="BLPR14620040303143550077" localSheetId="2" hidden="1">#REF!</definedName>
    <definedName name="BLPR14620040303143550077" localSheetId="19" hidden="1">#REF!</definedName>
    <definedName name="BLPR14620040303143550077" hidden="1">#REF!</definedName>
    <definedName name="BLPR14620040303143550077_1_1" localSheetId="2" hidden="1">#REF!</definedName>
    <definedName name="BLPR14620040303143550077_1_1" localSheetId="19" hidden="1">#REF!</definedName>
    <definedName name="BLPR14620040303143550077_1_1" hidden="1">#REF!</definedName>
    <definedName name="BLPR14720040303143550077" localSheetId="2" hidden="1">#REF!</definedName>
    <definedName name="BLPR14720040303143550077" localSheetId="19" hidden="1">#REF!</definedName>
    <definedName name="BLPR14720040303143550077" hidden="1">#REF!</definedName>
    <definedName name="BLPR14720040303143550077_1_1" localSheetId="2" hidden="1">#REF!</definedName>
    <definedName name="BLPR14720040303143550077_1_1" localSheetId="19" hidden="1">#REF!</definedName>
    <definedName name="BLPR14720040303143550077_1_1" hidden="1">#REF!</definedName>
    <definedName name="BLPR14820040303143550077" localSheetId="2" hidden="1">#REF!</definedName>
    <definedName name="BLPR14820040303143550077" localSheetId="19" hidden="1">#REF!</definedName>
    <definedName name="BLPR14820040303143550077" hidden="1">#REF!</definedName>
    <definedName name="BLPR14820040303143550077_1_1" localSheetId="2" hidden="1">#REF!</definedName>
    <definedName name="BLPR14820040303143550077_1_1" localSheetId="19" hidden="1">#REF!</definedName>
    <definedName name="BLPR14820040303143550077_1_1" hidden="1">#REF!</definedName>
    <definedName name="BLPR14920040303143550077" localSheetId="2" hidden="1">#REF!</definedName>
    <definedName name="BLPR14920040303143550077" localSheetId="19" hidden="1">#REF!</definedName>
    <definedName name="BLPR14920040303143550077" hidden="1">#REF!</definedName>
    <definedName name="BLPR14920040303143550077_1_1" localSheetId="2" hidden="1">#REF!</definedName>
    <definedName name="BLPR14920040303143550077_1_1" localSheetId="19" hidden="1">#REF!</definedName>
    <definedName name="BLPR14920040303143550077_1_1" hidden="1">#REF!</definedName>
    <definedName name="BLPR15020040303143550087" localSheetId="2" hidden="1">#REF!</definedName>
    <definedName name="BLPR15020040303143550087" localSheetId="19" hidden="1">#REF!</definedName>
    <definedName name="BLPR15020040303143550087" hidden="1">#REF!</definedName>
    <definedName name="BLPR15020040303143550087_1_1" localSheetId="2" hidden="1">#REF!</definedName>
    <definedName name="BLPR15020040303143550087_1_1" localSheetId="19" hidden="1">#REF!</definedName>
    <definedName name="BLPR15020040303143550087_1_1" hidden="1">#REF!</definedName>
    <definedName name="BLPR15120040303143550087" localSheetId="2" hidden="1">#REF!</definedName>
    <definedName name="BLPR15120040303143550087" localSheetId="19" hidden="1">#REF!</definedName>
    <definedName name="BLPR15120040303143550087" hidden="1">#REF!</definedName>
    <definedName name="BLPR15120040303143550087_1_1" localSheetId="2" hidden="1">#REF!</definedName>
    <definedName name="BLPR15120040303143550087_1_1" localSheetId="19" hidden="1">#REF!</definedName>
    <definedName name="BLPR15120040303143550087_1_1" hidden="1">#REF!</definedName>
    <definedName name="BLPR1520040303143540813" localSheetId="2" hidden="1">#REF!</definedName>
    <definedName name="BLPR1520040303143540813" localSheetId="19" hidden="1">#REF!</definedName>
    <definedName name="BLPR1520040303143540813" hidden="1">#REF!</definedName>
    <definedName name="BLPR1520040303143540813_1_3" localSheetId="2" hidden="1">#REF!</definedName>
    <definedName name="BLPR1520040303143540813_1_3" localSheetId="19" hidden="1">#REF!</definedName>
    <definedName name="BLPR1520040303143540813_1_3" hidden="1">#REF!</definedName>
    <definedName name="BLPR1520040303143540813_2_3" localSheetId="2" hidden="1">#REF!</definedName>
    <definedName name="BLPR1520040303143540813_2_3" localSheetId="19" hidden="1">#REF!</definedName>
    <definedName name="BLPR1520040303143540813_2_3" hidden="1">#REF!</definedName>
    <definedName name="BLPR1520040303143540813_3_3" localSheetId="2" hidden="1">#REF!</definedName>
    <definedName name="BLPR1520040303143540813_3_3" localSheetId="19" hidden="1">#REF!</definedName>
    <definedName name="BLPR1520040303143540813_3_3" hidden="1">#REF!</definedName>
    <definedName name="BLPR15220040303143550087" localSheetId="2" hidden="1">#REF!</definedName>
    <definedName name="BLPR15220040303143550087" localSheetId="19" hidden="1">#REF!</definedName>
    <definedName name="BLPR15220040303143550087" hidden="1">#REF!</definedName>
    <definedName name="BLPR15220040303143550087_1_1" localSheetId="2" hidden="1">#REF!</definedName>
    <definedName name="BLPR15220040303143550087_1_1" localSheetId="19" hidden="1">#REF!</definedName>
    <definedName name="BLPR15220040303143550087_1_1" hidden="1">#REF!</definedName>
    <definedName name="BLPR15320040303143550087" localSheetId="2" hidden="1">#REF!</definedName>
    <definedName name="BLPR15320040303143550087" localSheetId="19" hidden="1">#REF!</definedName>
    <definedName name="BLPR15320040303143550087" hidden="1">#REF!</definedName>
    <definedName name="BLPR15320040303143550087_1_1" localSheetId="2" hidden="1">#REF!</definedName>
    <definedName name="BLPR15320040303143550087_1_1" localSheetId="19" hidden="1">#REF!</definedName>
    <definedName name="BLPR15320040303143550087_1_1" hidden="1">#REF!</definedName>
    <definedName name="BLPR15420040303143550087" localSheetId="2" hidden="1">#REF!</definedName>
    <definedName name="BLPR15420040303143550087" localSheetId="19" hidden="1">#REF!</definedName>
    <definedName name="BLPR15420040303143550087" hidden="1">#REF!</definedName>
    <definedName name="BLPR15420040303143550087_1_1" localSheetId="2" hidden="1">#REF!</definedName>
    <definedName name="BLPR15420040303143550087_1_1" localSheetId="19" hidden="1">#REF!</definedName>
    <definedName name="BLPR15420040303143550087_1_1" hidden="1">#REF!</definedName>
    <definedName name="BLPR15520040303143550207" localSheetId="2" hidden="1">#REF!</definedName>
    <definedName name="BLPR15520040303143550207" localSheetId="19" hidden="1">#REF!</definedName>
    <definedName name="BLPR15520040303143550207" hidden="1">#REF!</definedName>
    <definedName name="BLPR15520040303143550207_1_2" localSheetId="2" hidden="1">#REF!</definedName>
    <definedName name="BLPR15520040303143550207_1_2" localSheetId="19" hidden="1">#REF!</definedName>
    <definedName name="BLPR15520040303143550207_1_2" hidden="1">#REF!</definedName>
    <definedName name="BLPR15520040303143550207_2_2" localSheetId="2" hidden="1">#REF!</definedName>
    <definedName name="BLPR15520040303143550207_2_2" localSheetId="19" hidden="1">#REF!</definedName>
    <definedName name="BLPR15520040303143550207_2_2" hidden="1">#REF!</definedName>
    <definedName name="BLPR15620040303143550227" localSheetId="2" hidden="1">#REF!</definedName>
    <definedName name="BLPR15620040303143550227" localSheetId="19" hidden="1">#REF!</definedName>
    <definedName name="BLPR15620040303143550227" hidden="1">#REF!</definedName>
    <definedName name="BLPR15620040303143550227_1_2" localSheetId="2" hidden="1">#REF!</definedName>
    <definedName name="BLPR15620040303143550227_1_2" localSheetId="19" hidden="1">#REF!</definedName>
    <definedName name="BLPR15620040303143550227_1_2" hidden="1">#REF!</definedName>
    <definedName name="BLPR15620040303143550227_2_2" localSheetId="2" hidden="1">#REF!</definedName>
    <definedName name="BLPR15620040303143550227_2_2" localSheetId="19" hidden="1">#REF!</definedName>
    <definedName name="BLPR15620040303143550227_2_2" hidden="1">#REF!</definedName>
    <definedName name="BLPR15720040303143550237" localSheetId="2" hidden="1">#REF!</definedName>
    <definedName name="BLPR15720040303143550237" localSheetId="19" hidden="1">#REF!</definedName>
    <definedName name="BLPR15720040303143550237" hidden="1">#REF!</definedName>
    <definedName name="BLPR15720040303143550237_1_2" localSheetId="2" hidden="1">#REF!</definedName>
    <definedName name="BLPR15720040303143550237_1_2" localSheetId="19" hidden="1">#REF!</definedName>
    <definedName name="BLPR15720040303143550237_1_2" hidden="1">#REF!</definedName>
    <definedName name="BLPR15720040303143550237_2_2" localSheetId="2" hidden="1">#REF!</definedName>
    <definedName name="BLPR15720040303143550237_2_2" localSheetId="19" hidden="1">#REF!</definedName>
    <definedName name="BLPR15720040303143550237_2_2" hidden="1">#REF!</definedName>
    <definedName name="BLPR15820040303143550257" localSheetId="2" hidden="1">#REF!</definedName>
    <definedName name="BLPR15820040303143550257" localSheetId="19" hidden="1">#REF!</definedName>
    <definedName name="BLPR15820040303143550257" hidden="1">#REF!</definedName>
    <definedName name="BLPR15820040303143550257_1_2" localSheetId="2" hidden="1">#REF!</definedName>
    <definedName name="BLPR15820040303143550257_1_2" localSheetId="19" hidden="1">#REF!</definedName>
    <definedName name="BLPR15820040303143550257_1_2" hidden="1">#REF!</definedName>
    <definedName name="BLPR15820040303143550257_2_2" localSheetId="2" hidden="1">#REF!</definedName>
    <definedName name="BLPR15820040303143550257_2_2" localSheetId="19" hidden="1">#REF!</definedName>
    <definedName name="BLPR15820040303143550257_2_2" hidden="1">#REF!</definedName>
    <definedName name="BLPR15920040303143550267" localSheetId="2" hidden="1">#REF!</definedName>
    <definedName name="BLPR15920040303143550267" localSheetId="19" hidden="1">#REF!</definedName>
    <definedName name="BLPR15920040303143550267" hidden="1">#REF!</definedName>
    <definedName name="BLPR15920040303143550267_1_2" localSheetId="2" hidden="1">#REF!</definedName>
    <definedName name="BLPR15920040303143550267_1_2" localSheetId="19" hidden="1">#REF!</definedName>
    <definedName name="BLPR15920040303143550267_1_2" hidden="1">#REF!</definedName>
    <definedName name="BLPR15920040303143550267_2_2" localSheetId="2" hidden="1">#REF!</definedName>
    <definedName name="BLPR15920040303143550267_2_2" localSheetId="19" hidden="1">#REF!</definedName>
    <definedName name="BLPR15920040303143550267_2_2" hidden="1">#REF!</definedName>
    <definedName name="BLPR16020040303143550287" localSheetId="2" hidden="1">#REF!</definedName>
    <definedName name="BLPR16020040303143550287" localSheetId="19" hidden="1">#REF!</definedName>
    <definedName name="BLPR16020040303143550287" hidden="1">#REF!</definedName>
    <definedName name="BLPR16020040303143550287_1_2" localSheetId="2" hidden="1">#REF!</definedName>
    <definedName name="BLPR16020040303143550287_1_2" localSheetId="19" hidden="1">#REF!</definedName>
    <definedName name="BLPR16020040303143550287_1_2" hidden="1">#REF!</definedName>
    <definedName name="BLPR16020040303143550287_2_2" localSheetId="2" hidden="1">#REF!</definedName>
    <definedName name="BLPR16020040303143550287_2_2" localSheetId="19" hidden="1">#REF!</definedName>
    <definedName name="BLPR16020040303143550287_2_2" hidden="1">#REF!</definedName>
    <definedName name="BLPR16120040303143550297" localSheetId="2" hidden="1">#REF!</definedName>
    <definedName name="BLPR16120040303143550297" localSheetId="19" hidden="1">#REF!</definedName>
    <definedName name="BLPR16120040303143550297" hidden="1">#REF!</definedName>
    <definedName name="BLPR16120040303143550297_1_2" localSheetId="2" hidden="1">#REF!</definedName>
    <definedName name="BLPR16120040303143550297_1_2" localSheetId="19" hidden="1">#REF!</definedName>
    <definedName name="BLPR16120040303143550297_1_2" hidden="1">#REF!</definedName>
    <definedName name="BLPR16120040303143550297_2_2" localSheetId="2" hidden="1">#REF!</definedName>
    <definedName name="BLPR16120040303143550297_2_2" localSheetId="19" hidden="1">#REF!</definedName>
    <definedName name="BLPR16120040303143550297_2_2" hidden="1">#REF!</definedName>
    <definedName name="BLPR1620040303143540813" localSheetId="2" hidden="1">#REF!</definedName>
    <definedName name="BLPR1620040303143540813" localSheetId="19" hidden="1">#REF!</definedName>
    <definedName name="BLPR1620040303143540813" hidden="1">#REF!</definedName>
    <definedName name="BLPR1620040303143540813_1_3" localSheetId="2" hidden="1">#REF!</definedName>
    <definedName name="BLPR1620040303143540813_1_3" localSheetId="19" hidden="1">#REF!</definedName>
    <definedName name="BLPR1620040303143540813_1_3" hidden="1">#REF!</definedName>
    <definedName name="BLPR1620040303143540813_2_3" localSheetId="2" hidden="1">#REF!</definedName>
    <definedName name="BLPR1620040303143540813_2_3" localSheetId="19" hidden="1">#REF!</definedName>
    <definedName name="BLPR1620040303143540813_2_3" hidden="1">#REF!</definedName>
    <definedName name="BLPR1620040303143540813_3_3" localSheetId="2" hidden="1">#REF!</definedName>
    <definedName name="BLPR1620040303143540813_3_3" localSheetId="19" hidden="1">#REF!</definedName>
    <definedName name="BLPR1620040303143540813_3_3" hidden="1">#REF!</definedName>
    <definedName name="BLPR16220040303143550317" localSheetId="2" hidden="1">#REF!</definedName>
    <definedName name="BLPR16220040303143550317" localSheetId="19" hidden="1">#REF!</definedName>
    <definedName name="BLPR16220040303143550317" hidden="1">#REF!</definedName>
    <definedName name="BLPR16220040303143550317_1_2" localSheetId="2" hidden="1">#REF!</definedName>
    <definedName name="BLPR16220040303143550317_1_2" localSheetId="19" hidden="1">#REF!</definedName>
    <definedName name="BLPR16220040303143550317_1_2" hidden="1">#REF!</definedName>
    <definedName name="BLPR16220040303143550317_2_2" localSheetId="2" hidden="1">#REF!</definedName>
    <definedName name="BLPR16220040303143550317_2_2" localSheetId="19" hidden="1">#REF!</definedName>
    <definedName name="BLPR16220040303143550317_2_2" hidden="1">#REF!</definedName>
    <definedName name="BLPR16320040303143550327" localSheetId="2" hidden="1">#REF!</definedName>
    <definedName name="BLPR16320040303143550327" localSheetId="19" hidden="1">#REF!</definedName>
    <definedName name="BLPR16320040303143550327" hidden="1">#REF!</definedName>
    <definedName name="BLPR16320040303143550327_1_2" localSheetId="2" hidden="1">#REF!</definedName>
    <definedName name="BLPR16320040303143550327_1_2" localSheetId="19" hidden="1">#REF!</definedName>
    <definedName name="BLPR16320040303143550327_1_2" hidden="1">#REF!</definedName>
    <definedName name="BLPR16320040303143550327_2_2" localSheetId="2" hidden="1">#REF!</definedName>
    <definedName name="BLPR16320040303143550327_2_2" localSheetId="19" hidden="1">#REF!</definedName>
    <definedName name="BLPR16320040303143550327_2_2" hidden="1">#REF!</definedName>
    <definedName name="BLPR16420040303143550347" localSheetId="2" hidden="1">#REF!</definedName>
    <definedName name="BLPR16420040303143550347" localSheetId="19" hidden="1">#REF!</definedName>
    <definedName name="BLPR16420040303143550347" hidden="1">#REF!</definedName>
    <definedName name="BLPR16420040303143550347_1_2" localSheetId="2" hidden="1">#REF!</definedName>
    <definedName name="BLPR16420040303143550347_1_2" localSheetId="19" hidden="1">#REF!</definedName>
    <definedName name="BLPR16420040303143550347_1_2" hidden="1">#REF!</definedName>
    <definedName name="BLPR16420040303143550347_2_2" localSheetId="2" hidden="1">#REF!</definedName>
    <definedName name="BLPR16420040303143550347_2_2" localSheetId="19" hidden="1">#REF!</definedName>
    <definedName name="BLPR16420040303143550347_2_2" hidden="1">#REF!</definedName>
    <definedName name="BLPR16520040303143550357" localSheetId="2" hidden="1">#REF!</definedName>
    <definedName name="BLPR16520040303143550357" localSheetId="19" hidden="1">#REF!</definedName>
    <definedName name="BLPR16520040303143550357" hidden="1">#REF!</definedName>
    <definedName name="BLPR16520040303143550357_1_2" localSheetId="2" hidden="1">#REF!</definedName>
    <definedName name="BLPR16520040303143550357_1_2" localSheetId="19" hidden="1">#REF!</definedName>
    <definedName name="BLPR16520040303143550357_1_2" hidden="1">#REF!</definedName>
    <definedName name="BLPR16520040303143550357_2_2" localSheetId="2" hidden="1">#REF!</definedName>
    <definedName name="BLPR16520040303143550357_2_2" localSheetId="19" hidden="1">#REF!</definedName>
    <definedName name="BLPR16520040303143550357_2_2" hidden="1">#REF!</definedName>
    <definedName name="BLPR16620040303143550377" localSheetId="2" hidden="1">#REF!</definedName>
    <definedName name="BLPR16620040303143550377" localSheetId="19" hidden="1">#REF!</definedName>
    <definedName name="BLPR16620040303143550377" hidden="1">#REF!</definedName>
    <definedName name="BLPR16620040303143550377_1_2" localSheetId="2" hidden="1">#REF!</definedName>
    <definedName name="BLPR16620040303143550377_1_2" localSheetId="19" hidden="1">#REF!</definedName>
    <definedName name="BLPR16620040303143550377_1_2" hidden="1">#REF!</definedName>
    <definedName name="BLPR16620040303143550377_2_2" localSheetId="2" hidden="1">#REF!</definedName>
    <definedName name="BLPR16620040303143550377_2_2" localSheetId="19" hidden="1">#REF!</definedName>
    <definedName name="BLPR16620040303143550377_2_2" hidden="1">#REF!</definedName>
    <definedName name="BLPR16720040303143550397" localSheetId="2" hidden="1">#REF!</definedName>
    <definedName name="BLPR16720040303143550397" localSheetId="19" hidden="1">#REF!</definedName>
    <definedName name="BLPR16720040303143550397" hidden="1">#REF!</definedName>
    <definedName name="BLPR16720040303143550397_1_2" localSheetId="2" hidden="1">#REF!</definedName>
    <definedName name="BLPR16720040303143550397_1_2" localSheetId="19" hidden="1">#REF!</definedName>
    <definedName name="BLPR16720040303143550397_1_2" hidden="1">#REF!</definedName>
    <definedName name="BLPR16720040303143550397_2_2" localSheetId="2" hidden="1">#REF!</definedName>
    <definedName name="BLPR16720040303143550397_2_2" localSheetId="19" hidden="1">#REF!</definedName>
    <definedName name="BLPR16720040303143550397_2_2" hidden="1">#REF!</definedName>
    <definedName name="BLPR16820040303143550407" localSheetId="2" hidden="1">#REF!</definedName>
    <definedName name="BLPR16820040303143550407" localSheetId="19" hidden="1">#REF!</definedName>
    <definedName name="BLPR16820040303143550407" hidden="1">#REF!</definedName>
    <definedName name="BLPR16820040303143550407_1_2" localSheetId="2" hidden="1">#REF!</definedName>
    <definedName name="BLPR16820040303143550407_1_2" localSheetId="19" hidden="1">#REF!</definedName>
    <definedName name="BLPR16820040303143550407_1_2" hidden="1">#REF!</definedName>
    <definedName name="BLPR16820040303143550407_2_2" localSheetId="2" hidden="1">#REF!</definedName>
    <definedName name="BLPR16820040303143550407_2_2" localSheetId="19" hidden="1">#REF!</definedName>
    <definedName name="BLPR16820040303143550407_2_2" hidden="1">#REF!</definedName>
    <definedName name="BLPR16920040303143550427" localSheetId="2" hidden="1">#REF!</definedName>
    <definedName name="BLPR16920040303143550427" localSheetId="19" hidden="1">#REF!</definedName>
    <definedName name="BLPR16920040303143550427" hidden="1">#REF!</definedName>
    <definedName name="BLPR16920040303143550427_1_2" localSheetId="2" hidden="1">#REF!</definedName>
    <definedName name="BLPR16920040303143550427_1_2" localSheetId="19" hidden="1">#REF!</definedName>
    <definedName name="BLPR16920040303143550427_1_2" hidden="1">#REF!</definedName>
    <definedName name="BLPR16920040303143550427_2_2" localSheetId="2" hidden="1">#REF!</definedName>
    <definedName name="BLPR16920040303143550427_2_2" localSheetId="19" hidden="1">#REF!</definedName>
    <definedName name="BLPR16920040303143550427_2_2" hidden="1">#REF!</definedName>
    <definedName name="BLPR17020040303143550437" localSheetId="2" hidden="1">#REF!</definedName>
    <definedName name="BLPR17020040303143550437" localSheetId="19" hidden="1">#REF!</definedName>
    <definedName name="BLPR17020040303143550437" hidden="1">#REF!</definedName>
    <definedName name="BLPR17020040303143550437_1_2" localSheetId="2" hidden="1">#REF!</definedName>
    <definedName name="BLPR17020040303143550437_1_2" localSheetId="19" hidden="1">#REF!</definedName>
    <definedName name="BLPR17020040303143550437_1_2" hidden="1">#REF!</definedName>
    <definedName name="BLPR17020040303143550437_2_2" localSheetId="2" hidden="1">#REF!</definedName>
    <definedName name="BLPR17020040303143550437_2_2" localSheetId="19" hidden="1">#REF!</definedName>
    <definedName name="BLPR17020040303143550437_2_2" hidden="1">#REF!</definedName>
    <definedName name="BLPR17120040303143550457" localSheetId="2" hidden="1">#REF!</definedName>
    <definedName name="BLPR17120040303143550457" localSheetId="19" hidden="1">#REF!</definedName>
    <definedName name="BLPR17120040303143550457" hidden="1">#REF!</definedName>
    <definedName name="BLPR17120040303143550457_1_2" localSheetId="2" hidden="1">#REF!</definedName>
    <definedName name="BLPR17120040303143550457_1_2" localSheetId="19" hidden="1">#REF!</definedName>
    <definedName name="BLPR17120040303143550457_1_2" hidden="1">#REF!</definedName>
    <definedName name="BLPR17120040303143550457_2_2" localSheetId="2" hidden="1">#REF!</definedName>
    <definedName name="BLPR17120040303143550457_2_2" localSheetId="19" hidden="1">#REF!</definedName>
    <definedName name="BLPR17120040303143550457_2_2" hidden="1">#REF!</definedName>
    <definedName name="BLPR1720040303143540823" localSheetId="2" hidden="1">#REF!</definedName>
    <definedName name="BLPR1720040303143540823" localSheetId="19" hidden="1">#REF!</definedName>
    <definedName name="BLPR1720040303143540823" hidden="1">#REF!</definedName>
    <definedName name="BLPR1720040303143540823_1_3" localSheetId="2" hidden="1">#REF!</definedName>
    <definedName name="BLPR1720040303143540823_1_3" localSheetId="19" hidden="1">#REF!</definedName>
    <definedName name="BLPR1720040303143540823_1_3" hidden="1">#REF!</definedName>
    <definedName name="BLPR1720040303143540823_2_3" localSheetId="2" hidden="1">#REF!</definedName>
    <definedName name="BLPR1720040303143540823_2_3" localSheetId="19" hidden="1">#REF!</definedName>
    <definedName name="BLPR1720040303143540823_2_3" hidden="1">#REF!</definedName>
    <definedName name="BLPR1720040303143540823_3_3" localSheetId="2" hidden="1">#REF!</definedName>
    <definedName name="BLPR1720040303143540823_3_3" localSheetId="19" hidden="1">#REF!</definedName>
    <definedName name="BLPR1720040303143540823_3_3" hidden="1">#REF!</definedName>
    <definedName name="BLPR17220040303143550477" localSheetId="2" hidden="1">#REF!</definedName>
    <definedName name="BLPR17220040303143550477" localSheetId="19" hidden="1">#REF!</definedName>
    <definedName name="BLPR17220040303143550477" hidden="1">#REF!</definedName>
    <definedName name="BLPR17220040303143550477_1_2" localSheetId="2" hidden="1">#REF!</definedName>
    <definedName name="BLPR17220040303143550477_1_2" localSheetId="19" hidden="1">#REF!</definedName>
    <definedName name="BLPR17220040303143550477_1_2" hidden="1">#REF!</definedName>
    <definedName name="BLPR17220040303143550477_2_2" localSheetId="2" hidden="1">#REF!</definedName>
    <definedName name="BLPR17220040303143550477_2_2" localSheetId="19" hidden="1">#REF!</definedName>
    <definedName name="BLPR17220040303143550477_2_2" hidden="1">#REF!</definedName>
    <definedName name="BLPR17320040303143550487" localSheetId="2" hidden="1">#REF!</definedName>
    <definedName name="BLPR17320040303143550487" localSheetId="19" hidden="1">#REF!</definedName>
    <definedName name="BLPR17320040303143550487" hidden="1">#REF!</definedName>
    <definedName name="BLPR17320040303143550487_1_2" localSheetId="2" hidden="1">#REF!</definedName>
    <definedName name="BLPR17320040303143550487_1_2" localSheetId="19" hidden="1">#REF!</definedName>
    <definedName name="BLPR17320040303143550487_1_2" hidden="1">#REF!</definedName>
    <definedName name="BLPR17320040303143550487_2_2" localSheetId="2" hidden="1">#REF!</definedName>
    <definedName name="BLPR17320040303143550487_2_2" localSheetId="19" hidden="1">#REF!</definedName>
    <definedName name="BLPR17320040303143550487_2_2" hidden="1">#REF!</definedName>
    <definedName name="BLPR17420040303143550507" localSheetId="2" hidden="1">#REF!</definedName>
    <definedName name="BLPR17420040303143550507" localSheetId="19" hidden="1">#REF!</definedName>
    <definedName name="BLPR17420040303143550507" hidden="1">#REF!</definedName>
    <definedName name="BLPR17420040303143550507_1_2" localSheetId="2" hidden="1">#REF!</definedName>
    <definedName name="BLPR17420040303143550507_1_2" localSheetId="19" hidden="1">#REF!</definedName>
    <definedName name="BLPR17420040303143550507_1_2" hidden="1">#REF!</definedName>
    <definedName name="BLPR17420040303143550507_2_2" localSheetId="2" hidden="1">#REF!</definedName>
    <definedName name="BLPR17420040303143550507_2_2" localSheetId="19" hidden="1">#REF!</definedName>
    <definedName name="BLPR17420040303143550507_2_2" hidden="1">#REF!</definedName>
    <definedName name="BLPR17520040303143550527" localSheetId="2" hidden="1">#REF!</definedName>
    <definedName name="BLPR17520040303143550527" localSheetId="19" hidden="1">#REF!</definedName>
    <definedName name="BLPR17520040303143550527" hidden="1">#REF!</definedName>
    <definedName name="BLPR17520040303143550527_1_2" localSheetId="2" hidden="1">#REF!</definedName>
    <definedName name="BLPR17520040303143550527_1_2" localSheetId="19" hidden="1">#REF!</definedName>
    <definedName name="BLPR17520040303143550527_1_2" hidden="1">#REF!</definedName>
    <definedName name="BLPR17520040303143550527_2_2" localSheetId="2" hidden="1">#REF!</definedName>
    <definedName name="BLPR17520040303143550527_2_2" localSheetId="19" hidden="1">#REF!</definedName>
    <definedName name="BLPR17520040303143550527_2_2" hidden="1">#REF!</definedName>
    <definedName name="BLPR17620040303143550547" localSheetId="2" hidden="1">#REF!</definedName>
    <definedName name="BLPR17620040303143550547" localSheetId="19" hidden="1">#REF!</definedName>
    <definedName name="BLPR17620040303143550547" hidden="1">#REF!</definedName>
    <definedName name="BLPR17620040303143550547_1_2" localSheetId="2" hidden="1">#REF!</definedName>
    <definedName name="BLPR17620040303143550547_1_2" localSheetId="19" hidden="1">#REF!</definedName>
    <definedName name="BLPR17620040303143550547_1_2" hidden="1">#REF!</definedName>
    <definedName name="BLPR17620040303143550547_2_2" localSheetId="2" hidden="1">#REF!</definedName>
    <definedName name="BLPR17620040303143550547_2_2" localSheetId="19" hidden="1">#REF!</definedName>
    <definedName name="BLPR17620040303143550547_2_2" hidden="1">#REF!</definedName>
    <definedName name="BLPR17720040303143550557" localSheetId="2" hidden="1">#REF!</definedName>
    <definedName name="BLPR17720040303143550557" localSheetId="19" hidden="1">#REF!</definedName>
    <definedName name="BLPR17720040303143550557" hidden="1">#REF!</definedName>
    <definedName name="BLPR17720040303143550557_1_2" localSheetId="2" hidden="1">#REF!</definedName>
    <definedName name="BLPR17720040303143550557_1_2" localSheetId="19" hidden="1">#REF!</definedName>
    <definedName name="BLPR17720040303143550557_1_2" hidden="1">#REF!</definedName>
    <definedName name="BLPR17720040303143550557_2_2" localSheetId="2" hidden="1">#REF!</definedName>
    <definedName name="BLPR17720040303143550557_2_2" localSheetId="19" hidden="1">#REF!</definedName>
    <definedName name="BLPR17720040303143550557_2_2" hidden="1">#REF!</definedName>
    <definedName name="BLPR17820040303143550577" localSheetId="2" hidden="1">#REF!</definedName>
    <definedName name="BLPR17820040303143550577" localSheetId="19" hidden="1">#REF!</definedName>
    <definedName name="BLPR17820040303143550577" hidden="1">#REF!</definedName>
    <definedName name="BLPR17820040303143550577_1_2" localSheetId="2" hidden="1">#REF!</definedName>
    <definedName name="BLPR17820040303143550577_1_2" localSheetId="19" hidden="1">#REF!</definedName>
    <definedName name="BLPR17820040303143550577_1_2" hidden="1">#REF!</definedName>
    <definedName name="BLPR17820040303143550577_2_2" localSheetId="2" hidden="1">#REF!</definedName>
    <definedName name="BLPR17820040303143550577_2_2" localSheetId="19" hidden="1">#REF!</definedName>
    <definedName name="BLPR17820040303143550577_2_2" hidden="1">#REF!</definedName>
    <definedName name="BLPR17920040303143550597" localSheetId="2" hidden="1">#REF!</definedName>
    <definedName name="BLPR17920040303143550597" localSheetId="19" hidden="1">#REF!</definedName>
    <definedName name="BLPR17920040303143550597" hidden="1">#REF!</definedName>
    <definedName name="BLPR17920040303143550597_1_2" localSheetId="2" hidden="1">#REF!</definedName>
    <definedName name="BLPR17920040303143550597_1_2" localSheetId="19" hidden="1">#REF!</definedName>
    <definedName name="BLPR17920040303143550597_1_2" hidden="1">#REF!</definedName>
    <definedName name="BLPR17920040303143550597_2_2" localSheetId="2" hidden="1">#REF!</definedName>
    <definedName name="BLPR17920040303143550597_2_2" localSheetId="19" hidden="1">#REF!</definedName>
    <definedName name="BLPR17920040303143550597_2_2" hidden="1">#REF!</definedName>
    <definedName name="BLPR18020040303143550617" localSheetId="2" hidden="1">#REF!</definedName>
    <definedName name="BLPR18020040303143550617" localSheetId="19" hidden="1">#REF!</definedName>
    <definedName name="BLPR18020040303143550617" hidden="1">#REF!</definedName>
    <definedName name="BLPR18020040303143550617_1_2" localSheetId="2" hidden="1">#REF!</definedName>
    <definedName name="BLPR18020040303143550617_1_2" localSheetId="19" hidden="1">#REF!</definedName>
    <definedName name="BLPR18020040303143550617_1_2" hidden="1">#REF!</definedName>
    <definedName name="BLPR18020040303143550617_2_2" localSheetId="2" hidden="1">#REF!</definedName>
    <definedName name="BLPR18020040303143550617_2_2" localSheetId="19" hidden="1">#REF!</definedName>
    <definedName name="BLPR18020040303143550617_2_2" hidden="1">#REF!</definedName>
    <definedName name="BLPR18120040303143550637" localSheetId="2" hidden="1">#REF!</definedName>
    <definedName name="BLPR18120040303143550637" localSheetId="19" hidden="1">#REF!</definedName>
    <definedName name="BLPR18120040303143550637" hidden="1">#REF!</definedName>
    <definedName name="BLPR18120040303143550637_1_2" localSheetId="2" hidden="1">#REF!</definedName>
    <definedName name="BLPR18120040303143550637_1_2" localSheetId="19" hidden="1">#REF!</definedName>
    <definedName name="BLPR18120040303143550637_1_2" hidden="1">#REF!</definedName>
    <definedName name="BLPR18120040303143550637_2_2" localSheetId="2" hidden="1">#REF!</definedName>
    <definedName name="BLPR18120040303143550637_2_2" localSheetId="19" hidden="1">#REF!</definedName>
    <definedName name="BLPR18120040303143550637_2_2" hidden="1">#REF!</definedName>
    <definedName name="BLPR1820040303143540823" localSheetId="2" hidden="1">#REF!</definedName>
    <definedName name="BLPR1820040303143540823" localSheetId="19" hidden="1">#REF!</definedName>
    <definedName name="BLPR1820040303143540823" hidden="1">#REF!</definedName>
    <definedName name="BLPR1820040303143540823_1_3" localSheetId="2" hidden="1">#REF!</definedName>
    <definedName name="BLPR1820040303143540823_1_3" localSheetId="19" hidden="1">#REF!</definedName>
    <definedName name="BLPR1820040303143540823_1_3" hidden="1">#REF!</definedName>
    <definedName name="BLPR1820040303143540823_2_3" localSheetId="2" hidden="1">#REF!</definedName>
    <definedName name="BLPR1820040303143540823_2_3" localSheetId="19" hidden="1">#REF!</definedName>
    <definedName name="BLPR1820040303143540823_2_3" hidden="1">#REF!</definedName>
    <definedName name="BLPR1820040303143540823_3_3" localSheetId="2" hidden="1">#REF!</definedName>
    <definedName name="BLPR1820040303143540823_3_3" localSheetId="19" hidden="1">#REF!</definedName>
    <definedName name="BLPR1820040303143540823_3_3" hidden="1">#REF!</definedName>
    <definedName name="BLPR18220040303143550657" localSheetId="2" hidden="1">#REF!</definedName>
    <definedName name="BLPR18220040303143550657" localSheetId="19" hidden="1">#REF!</definedName>
    <definedName name="BLPR18220040303143550657" hidden="1">#REF!</definedName>
    <definedName name="BLPR18220040303143550657_1_2" localSheetId="2" hidden="1">#REF!</definedName>
    <definedName name="BLPR18220040303143550657_1_2" localSheetId="19" hidden="1">#REF!</definedName>
    <definedName name="BLPR18220040303143550657_1_2" hidden="1">#REF!</definedName>
    <definedName name="BLPR18220040303143550657_2_2" localSheetId="2" hidden="1">#REF!</definedName>
    <definedName name="BLPR18220040303143550657_2_2" localSheetId="19" hidden="1">#REF!</definedName>
    <definedName name="BLPR18220040303143550657_2_2" hidden="1">#REF!</definedName>
    <definedName name="BLPR18320040303143550678" localSheetId="2" hidden="1">#REF!</definedName>
    <definedName name="BLPR18320040303143550678" localSheetId="19" hidden="1">#REF!</definedName>
    <definedName name="BLPR18320040303143550678" hidden="1">#REF!</definedName>
    <definedName name="BLPR18320040303143550678_1_2" localSheetId="2" hidden="1">#REF!</definedName>
    <definedName name="BLPR18320040303143550678_1_2" localSheetId="19" hidden="1">#REF!</definedName>
    <definedName name="BLPR18320040303143550678_1_2" hidden="1">#REF!</definedName>
    <definedName name="BLPR18320040303143550678_2_2" localSheetId="2" hidden="1">#REF!</definedName>
    <definedName name="BLPR18320040303143550678_2_2" localSheetId="19" hidden="1">#REF!</definedName>
    <definedName name="BLPR18320040303143550678_2_2" hidden="1">#REF!</definedName>
    <definedName name="BLPR18420040303143550698" localSheetId="2" hidden="1">#REF!</definedName>
    <definedName name="BLPR18420040303143550698" localSheetId="19" hidden="1">#REF!</definedName>
    <definedName name="BLPR18420040303143550698" hidden="1">#REF!</definedName>
    <definedName name="BLPR18420040303143550698_1_2" localSheetId="2" hidden="1">#REF!</definedName>
    <definedName name="BLPR18420040303143550698_1_2" localSheetId="19" hidden="1">#REF!</definedName>
    <definedName name="BLPR18420040303143550698_1_2" hidden="1">#REF!</definedName>
    <definedName name="BLPR18420040303143550698_2_2" localSheetId="2" hidden="1">#REF!</definedName>
    <definedName name="BLPR18420040303143550698_2_2" localSheetId="19" hidden="1">#REF!</definedName>
    <definedName name="BLPR18420040303143550698_2_2" hidden="1">#REF!</definedName>
    <definedName name="BLPR18520040303143550718" localSheetId="2" hidden="1">#REF!</definedName>
    <definedName name="BLPR18520040303143550718" localSheetId="19" hidden="1">#REF!</definedName>
    <definedName name="BLPR18520040303143550718" hidden="1">#REF!</definedName>
    <definedName name="BLPR18520040303143550718_1_2" localSheetId="2" hidden="1">#REF!</definedName>
    <definedName name="BLPR18520040303143550718_1_2" localSheetId="19" hidden="1">#REF!</definedName>
    <definedName name="BLPR18520040303143550718_1_2" hidden="1">#REF!</definedName>
    <definedName name="BLPR18520040303143550718_2_2" localSheetId="2" hidden="1">#REF!</definedName>
    <definedName name="BLPR18520040303143550718_2_2" localSheetId="19" hidden="1">#REF!</definedName>
    <definedName name="BLPR18520040303143550718_2_2" hidden="1">#REF!</definedName>
    <definedName name="BLPR18620040303143550738" localSheetId="2" hidden="1">#REF!</definedName>
    <definedName name="BLPR18620040303143550738" localSheetId="19" hidden="1">#REF!</definedName>
    <definedName name="BLPR18620040303143550738" hidden="1">#REF!</definedName>
    <definedName name="BLPR18620040303143550738_1_2" localSheetId="2" hidden="1">#REF!</definedName>
    <definedName name="BLPR18620040303143550738_1_2" localSheetId="19" hidden="1">#REF!</definedName>
    <definedName name="BLPR18620040303143550738_1_2" hidden="1">#REF!</definedName>
    <definedName name="BLPR18620040303143550738_2_2" localSheetId="2" hidden="1">#REF!</definedName>
    <definedName name="BLPR18620040303143550738_2_2" localSheetId="19" hidden="1">#REF!</definedName>
    <definedName name="BLPR18620040303143550738_2_2" hidden="1">#REF!</definedName>
    <definedName name="BLPR18720040303143550758" localSheetId="2" hidden="1">#REF!</definedName>
    <definedName name="BLPR18720040303143550758" localSheetId="19" hidden="1">#REF!</definedName>
    <definedName name="BLPR18720040303143550758" hidden="1">#REF!</definedName>
    <definedName name="BLPR18720040303143550758_1_2" localSheetId="2" hidden="1">#REF!</definedName>
    <definedName name="BLPR18720040303143550758_1_2" localSheetId="19" hidden="1">#REF!</definedName>
    <definedName name="BLPR18720040303143550758_1_2" hidden="1">#REF!</definedName>
    <definedName name="BLPR18720040303143550758_2_2" localSheetId="2" hidden="1">#REF!</definedName>
    <definedName name="BLPR18720040303143550758_2_2" localSheetId="19" hidden="1">#REF!</definedName>
    <definedName name="BLPR18720040303143550758_2_2" hidden="1">#REF!</definedName>
    <definedName name="BLPR18820040303143550778" localSheetId="2" hidden="1">#REF!</definedName>
    <definedName name="BLPR18820040303143550778" localSheetId="19" hidden="1">#REF!</definedName>
    <definedName name="BLPR18820040303143550778" hidden="1">#REF!</definedName>
    <definedName name="BLPR18820040303143550778_1_2" localSheetId="2" hidden="1">#REF!</definedName>
    <definedName name="BLPR18820040303143550778_1_2" localSheetId="19" hidden="1">#REF!</definedName>
    <definedName name="BLPR18820040303143550778_1_2" hidden="1">#REF!</definedName>
    <definedName name="BLPR18820040303143550778_2_2" localSheetId="2" hidden="1">#REF!</definedName>
    <definedName name="BLPR18820040303143550778_2_2" localSheetId="19" hidden="1">#REF!</definedName>
    <definedName name="BLPR18820040303143550778_2_2" hidden="1">#REF!</definedName>
    <definedName name="BLPR18920040303143550798" localSheetId="2" hidden="1">#REF!</definedName>
    <definedName name="BLPR18920040303143550798" localSheetId="19" hidden="1">#REF!</definedName>
    <definedName name="BLPR18920040303143550798" hidden="1">#REF!</definedName>
    <definedName name="BLPR18920040303143550798_1_2" localSheetId="2" hidden="1">#REF!</definedName>
    <definedName name="BLPR18920040303143550798_1_2" localSheetId="19" hidden="1">#REF!</definedName>
    <definedName name="BLPR18920040303143550798_1_2" hidden="1">#REF!</definedName>
    <definedName name="BLPR18920040303143550798_2_2" localSheetId="2" hidden="1">#REF!</definedName>
    <definedName name="BLPR18920040303143550798_2_2" localSheetId="19" hidden="1">#REF!</definedName>
    <definedName name="BLPR18920040303143550798_2_2" hidden="1">#REF!</definedName>
    <definedName name="BLPR19020040303143550818" localSheetId="2" hidden="1">#REF!</definedName>
    <definedName name="BLPR19020040303143550818" localSheetId="19" hidden="1">#REF!</definedName>
    <definedName name="BLPR19020040303143550818" hidden="1">#REF!</definedName>
    <definedName name="BLPR19020040303143550818_1_2" localSheetId="2" hidden="1">#REF!</definedName>
    <definedName name="BLPR19020040303143550818_1_2" localSheetId="19" hidden="1">#REF!</definedName>
    <definedName name="BLPR19020040303143550818_1_2" hidden="1">#REF!</definedName>
    <definedName name="BLPR19020040303143550818_2_2" localSheetId="2" hidden="1">#REF!</definedName>
    <definedName name="BLPR19020040303143550818_2_2" localSheetId="19" hidden="1">#REF!</definedName>
    <definedName name="BLPR19020040303143550818_2_2" hidden="1">#REF!</definedName>
    <definedName name="BLPR19120040303143550838" localSheetId="2" hidden="1">#REF!</definedName>
    <definedName name="BLPR19120040303143550838" localSheetId="19" hidden="1">#REF!</definedName>
    <definedName name="BLPR19120040303143550838" hidden="1">#REF!</definedName>
    <definedName name="BLPR19120040303143550838_1_2" localSheetId="2" hidden="1">#REF!</definedName>
    <definedName name="BLPR19120040303143550838_1_2" localSheetId="19" hidden="1">#REF!</definedName>
    <definedName name="BLPR19120040303143550838_1_2" hidden="1">#REF!</definedName>
    <definedName name="BLPR19120040303143550838_2_2" localSheetId="2" hidden="1">#REF!</definedName>
    <definedName name="BLPR19120040303143550838_2_2" localSheetId="19" hidden="1">#REF!</definedName>
    <definedName name="BLPR19120040303143550838_2_2" hidden="1">#REF!</definedName>
    <definedName name="BLPR1920040303143540823" localSheetId="2" hidden="1">#REF!</definedName>
    <definedName name="BLPR1920040303143540823" localSheetId="19" hidden="1">#REF!</definedName>
    <definedName name="BLPR1920040303143540823" hidden="1">#REF!</definedName>
    <definedName name="BLPR1920040303143540823_1_3" localSheetId="2" hidden="1">#REF!</definedName>
    <definedName name="BLPR1920040303143540823_1_3" localSheetId="19" hidden="1">#REF!</definedName>
    <definedName name="BLPR1920040303143540823_1_3" hidden="1">#REF!</definedName>
    <definedName name="BLPR1920040303143540823_2_3" localSheetId="2" hidden="1">#REF!</definedName>
    <definedName name="BLPR1920040303143540823_2_3" localSheetId="19" hidden="1">#REF!</definedName>
    <definedName name="BLPR1920040303143540823_2_3" hidden="1">#REF!</definedName>
    <definedName name="BLPR1920040303143540823_3_3" localSheetId="2" hidden="1">#REF!</definedName>
    <definedName name="BLPR1920040303143540823_3_3" localSheetId="19" hidden="1">#REF!</definedName>
    <definedName name="BLPR1920040303143540823_3_3" hidden="1">#REF!</definedName>
    <definedName name="BLPR19220040303143550858" localSheetId="2" hidden="1">#REF!</definedName>
    <definedName name="BLPR19220040303143550858" localSheetId="19" hidden="1">#REF!</definedName>
    <definedName name="BLPR19220040303143550858" hidden="1">#REF!</definedName>
    <definedName name="BLPR19220040303143550858_1_2" localSheetId="2" hidden="1">#REF!</definedName>
    <definedName name="BLPR19220040303143550858_1_2" localSheetId="19" hidden="1">#REF!</definedName>
    <definedName name="BLPR19220040303143550858_1_2" hidden="1">#REF!</definedName>
    <definedName name="BLPR19220040303143550858_2_2" localSheetId="2" hidden="1">#REF!</definedName>
    <definedName name="BLPR19220040303143550858_2_2" localSheetId="19" hidden="1">#REF!</definedName>
    <definedName name="BLPR19220040303143550858_2_2" hidden="1">#REF!</definedName>
    <definedName name="BLPR19320040303143550878" localSheetId="2" hidden="1">#REF!</definedName>
    <definedName name="BLPR19320040303143550878" localSheetId="19" hidden="1">#REF!</definedName>
    <definedName name="BLPR19320040303143550878" hidden="1">#REF!</definedName>
    <definedName name="BLPR19320040303143550878_1_2" localSheetId="2" hidden="1">#REF!</definedName>
    <definedName name="BLPR19320040303143550878_1_2" localSheetId="19" hidden="1">#REF!</definedName>
    <definedName name="BLPR19320040303143550878_1_2" hidden="1">#REF!</definedName>
    <definedName name="BLPR19320040303143550878_2_2" localSheetId="2" hidden="1">#REF!</definedName>
    <definedName name="BLPR19320040303143550878_2_2" localSheetId="19" hidden="1">#REF!</definedName>
    <definedName name="BLPR19320040303143550878_2_2" hidden="1">#REF!</definedName>
    <definedName name="BLPR19420040303143550898" localSheetId="2" hidden="1">#REF!</definedName>
    <definedName name="BLPR19420040303143550898" localSheetId="19" hidden="1">#REF!</definedName>
    <definedName name="BLPR19420040303143550898" hidden="1">#REF!</definedName>
    <definedName name="BLPR19420040303143550898_1_2" localSheetId="2" hidden="1">#REF!</definedName>
    <definedName name="BLPR19420040303143550898_1_2" localSheetId="19" hidden="1">#REF!</definedName>
    <definedName name="BLPR19420040303143550898_1_2" hidden="1">#REF!</definedName>
    <definedName name="BLPR19420040303143550898_2_2" localSheetId="2" hidden="1">#REF!</definedName>
    <definedName name="BLPR19420040303143550898_2_2" localSheetId="19" hidden="1">#REF!</definedName>
    <definedName name="BLPR19420040303143550898_2_2" hidden="1">#REF!</definedName>
    <definedName name="BLPR19520040303143550928" localSheetId="2" hidden="1">#REF!</definedName>
    <definedName name="BLPR19520040303143550928" localSheetId="19" hidden="1">#REF!</definedName>
    <definedName name="BLPR19520040303143550928" hidden="1">#REF!</definedName>
    <definedName name="BLPR19520040303143550928_1_2" localSheetId="2" hidden="1">#REF!</definedName>
    <definedName name="BLPR19520040303143550928_1_2" localSheetId="19" hidden="1">#REF!</definedName>
    <definedName name="BLPR19520040303143550928_1_2" hidden="1">#REF!</definedName>
    <definedName name="BLPR19520040303143550928_2_2" localSheetId="2" hidden="1">#REF!</definedName>
    <definedName name="BLPR19520040303143550928_2_2" localSheetId="19" hidden="1">#REF!</definedName>
    <definedName name="BLPR19520040303143550928_2_2" hidden="1">#REF!</definedName>
    <definedName name="BLPR19620040303143550948" localSheetId="2" hidden="1">#REF!</definedName>
    <definedName name="BLPR19620040303143550948" localSheetId="19" hidden="1">#REF!</definedName>
    <definedName name="BLPR19620040303143550948" hidden="1">#REF!</definedName>
    <definedName name="BLPR19620040303143550948_1_2" localSheetId="2" hidden="1">#REF!</definedName>
    <definedName name="BLPR19620040303143550948_1_2" localSheetId="19" hidden="1">#REF!</definedName>
    <definedName name="BLPR19620040303143550948_1_2" hidden="1">#REF!</definedName>
    <definedName name="BLPR19620040303143550948_2_2" localSheetId="2" hidden="1">#REF!</definedName>
    <definedName name="BLPR19620040303143550948_2_2" localSheetId="19" hidden="1">#REF!</definedName>
    <definedName name="BLPR19620040303143550948_2_2" hidden="1">#REF!</definedName>
    <definedName name="BLPR19720040303143550968" localSheetId="2" hidden="1">#REF!</definedName>
    <definedName name="BLPR19720040303143550968" localSheetId="19" hidden="1">#REF!</definedName>
    <definedName name="BLPR19720040303143550968" hidden="1">#REF!</definedName>
    <definedName name="BLPR19720040303143550968_1_2" localSheetId="2" hidden="1">#REF!</definedName>
    <definedName name="BLPR19720040303143550968_1_2" localSheetId="19" hidden="1">#REF!</definedName>
    <definedName name="BLPR19720040303143550968_1_2" hidden="1">#REF!</definedName>
    <definedName name="BLPR19720040303143550968_2_2" localSheetId="2" hidden="1">#REF!</definedName>
    <definedName name="BLPR19720040303143550968_2_2" localSheetId="19" hidden="1">#REF!</definedName>
    <definedName name="BLPR19720040303143550968_2_2" hidden="1">#REF!</definedName>
    <definedName name="BLPR19820040303143550988" localSheetId="2" hidden="1">#REF!</definedName>
    <definedName name="BLPR19820040303143550988" localSheetId="19" hidden="1">#REF!</definedName>
    <definedName name="BLPR19820040303143550988" hidden="1">#REF!</definedName>
    <definedName name="BLPR19820040303143550988_1_2" localSheetId="2" hidden="1">#REF!</definedName>
    <definedName name="BLPR19820040303143550988_1_2" localSheetId="19" hidden="1">#REF!</definedName>
    <definedName name="BLPR19820040303143550988_1_2" hidden="1">#REF!</definedName>
    <definedName name="BLPR19820040303143550988_2_2" localSheetId="2" hidden="1">#REF!</definedName>
    <definedName name="BLPR19820040303143550988_2_2" localSheetId="19" hidden="1">#REF!</definedName>
    <definedName name="BLPR19820040303143550988_2_2" hidden="1">#REF!</definedName>
    <definedName name="BLPR19920040303143551999" localSheetId="2" hidden="1">#REF!</definedName>
    <definedName name="BLPR19920040303143551999" localSheetId="19" hidden="1">#REF!</definedName>
    <definedName name="BLPR19920040303143551999" hidden="1">#REF!</definedName>
    <definedName name="BLPR19920040303143551999_1_1" localSheetId="2" hidden="1">#REF!</definedName>
    <definedName name="BLPR19920040303143551999_1_1" localSheetId="19" hidden="1">#REF!</definedName>
    <definedName name="BLPR19920040303143551999_1_1" hidden="1">#REF!</definedName>
    <definedName name="BLPR20020040303143551999" localSheetId="2" hidden="1">#REF!</definedName>
    <definedName name="BLPR20020040303143551999" localSheetId="19" hidden="1">#REF!</definedName>
    <definedName name="BLPR20020040303143551999" hidden="1">#REF!</definedName>
    <definedName name="BLPR20020040303143551999_1_1" localSheetId="2" hidden="1">#REF!</definedName>
    <definedName name="BLPR20020040303143551999_1_1" localSheetId="19" hidden="1">#REF!</definedName>
    <definedName name="BLPR20020040303143551999_1_1" hidden="1">#REF!</definedName>
    <definedName name="BLPR20120040303143551999" localSheetId="2" hidden="1">#REF!</definedName>
    <definedName name="BLPR20120040303143551999" localSheetId="19" hidden="1">#REF!</definedName>
    <definedName name="BLPR20120040303143551999" hidden="1">#REF!</definedName>
    <definedName name="BLPR20120040303143551999_1_1" localSheetId="2" hidden="1">#REF!</definedName>
    <definedName name="BLPR20120040303143551999_1_1" localSheetId="19" hidden="1">#REF!</definedName>
    <definedName name="BLPR20120040303143551999_1_1" hidden="1">#REF!</definedName>
    <definedName name="BLPR2020040303143540823" localSheetId="2" hidden="1">#REF!</definedName>
    <definedName name="BLPR2020040303143540823" localSheetId="19" hidden="1">#REF!</definedName>
    <definedName name="BLPR2020040303143540823" hidden="1">#REF!</definedName>
    <definedName name="BLPR2020040303143540823_1_3" localSheetId="2" hidden="1">#REF!</definedName>
    <definedName name="BLPR2020040303143540823_1_3" localSheetId="19" hidden="1">#REF!</definedName>
    <definedName name="BLPR2020040303143540823_1_3" hidden="1">#REF!</definedName>
    <definedName name="BLPR2020040303143540823_2_3" localSheetId="2" hidden="1">#REF!</definedName>
    <definedName name="BLPR2020040303143540823_2_3" localSheetId="19" hidden="1">#REF!</definedName>
    <definedName name="BLPR2020040303143540823_2_3" hidden="1">#REF!</definedName>
    <definedName name="BLPR2020040303143540823_3_3" localSheetId="2" hidden="1">#REF!</definedName>
    <definedName name="BLPR2020040303143540823_3_3" localSheetId="19" hidden="1">#REF!</definedName>
    <definedName name="BLPR2020040303143540823_3_3" hidden="1">#REF!</definedName>
    <definedName name="BLPR20220040303143551999" localSheetId="2" hidden="1">#REF!</definedName>
    <definedName name="BLPR20220040303143551999" localSheetId="19" hidden="1">#REF!</definedName>
    <definedName name="BLPR20220040303143551999" hidden="1">#REF!</definedName>
    <definedName name="BLPR20220040303143551999_1_1" localSheetId="2" hidden="1">#REF!</definedName>
    <definedName name="BLPR20220040303143551999_1_1" localSheetId="19" hidden="1">#REF!</definedName>
    <definedName name="BLPR20220040303143551999_1_1" hidden="1">#REF!</definedName>
    <definedName name="BLPR20320040303143552009" localSheetId="2" hidden="1">#REF!</definedName>
    <definedName name="BLPR20320040303143552009" localSheetId="19" hidden="1">#REF!</definedName>
    <definedName name="BLPR20320040303143552009" hidden="1">#REF!</definedName>
    <definedName name="BLPR20320040303143552009_1_1" localSheetId="2" hidden="1">#REF!</definedName>
    <definedName name="BLPR20320040303143552009_1_1" localSheetId="19" hidden="1">#REF!</definedName>
    <definedName name="BLPR20320040303143552009_1_1" hidden="1">#REF!</definedName>
    <definedName name="BLPR20420040303143552009" localSheetId="2" hidden="1">#REF!</definedName>
    <definedName name="BLPR20420040303143552009" localSheetId="19" hidden="1">#REF!</definedName>
    <definedName name="BLPR20420040303143552009" hidden="1">#REF!</definedName>
    <definedName name="BLPR20420040303143552009_1_1" localSheetId="2" hidden="1">#REF!</definedName>
    <definedName name="BLPR20420040303143552009_1_1" localSheetId="19" hidden="1">#REF!</definedName>
    <definedName name="BLPR20420040303143552009_1_1" hidden="1">#REF!</definedName>
    <definedName name="BLPR20520040303143552009" localSheetId="2" hidden="1">#REF!</definedName>
    <definedName name="BLPR20520040303143552009" localSheetId="19" hidden="1">#REF!</definedName>
    <definedName name="BLPR20520040303143552009" hidden="1">#REF!</definedName>
    <definedName name="BLPR20520040303143552009_1_1" localSheetId="2" hidden="1">#REF!</definedName>
    <definedName name="BLPR20520040303143552009_1_1" localSheetId="19" hidden="1">#REF!</definedName>
    <definedName name="BLPR20520040303143552009_1_1" hidden="1">#REF!</definedName>
    <definedName name="BLPR20620040303143552009" localSheetId="2" hidden="1">#REF!</definedName>
    <definedName name="BLPR20620040303143552009" localSheetId="19" hidden="1">#REF!</definedName>
    <definedName name="BLPR20620040303143552009" hidden="1">#REF!</definedName>
    <definedName name="BLPR20620040303143552009_1_1" localSheetId="2" hidden="1">#REF!</definedName>
    <definedName name="BLPR20620040303143552009_1_1" localSheetId="19" hidden="1">#REF!</definedName>
    <definedName name="BLPR20620040303143552009_1_1" hidden="1">#REF!</definedName>
    <definedName name="BLPR20720040303143552009" localSheetId="2" hidden="1">#REF!</definedName>
    <definedName name="BLPR20720040303143552009" localSheetId="19" hidden="1">#REF!</definedName>
    <definedName name="BLPR20720040303143552009" hidden="1">#REF!</definedName>
    <definedName name="BLPR20720040303143552009_1_1" localSheetId="2" hidden="1">#REF!</definedName>
    <definedName name="BLPR20720040303143552009_1_1" localSheetId="19" hidden="1">#REF!</definedName>
    <definedName name="BLPR20720040303143552009_1_1" hidden="1">#REF!</definedName>
    <definedName name="BLPR20820040303143552009" localSheetId="2" hidden="1">#REF!</definedName>
    <definedName name="BLPR20820040303143552009" localSheetId="19" hidden="1">#REF!</definedName>
    <definedName name="BLPR20820040303143552009" hidden="1">#REF!</definedName>
    <definedName name="BLPR20820040303143552009_1_1" localSheetId="2" hidden="1">#REF!</definedName>
    <definedName name="BLPR20820040303143552009_1_1" localSheetId="19" hidden="1">#REF!</definedName>
    <definedName name="BLPR20820040303143552009_1_1" hidden="1">#REF!</definedName>
    <definedName name="BLPR20920040303143552009" localSheetId="2" hidden="1">#REF!</definedName>
    <definedName name="BLPR20920040303143552009" localSheetId="19" hidden="1">#REF!</definedName>
    <definedName name="BLPR20920040303143552009" hidden="1">#REF!</definedName>
    <definedName name="BLPR20920040303143552009_1_1" localSheetId="2" hidden="1">#REF!</definedName>
    <definedName name="BLPR20920040303143552009_1_1" localSheetId="19" hidden="1">#REF!</definedName>
    <definedName name="BLPR20920040303143552009_1_1" hidden="1">#REF!</definedName>
    <definedName name="BLPR21020040303143552009" localSheetId="2" hidden="1">#REF!</definedName>
    <definedName name="BLPR21020040303143552009" localSheetId="19" hidden="1">#REF!</definedName>
    <definedName name="BLPR21020040303143552009" hidden="1">#REF!</definedName>
    <definedName name="BLPR21020040303143552009_1_1" localSheetId="2" hidden="1">#REF!</definedName>
    <definedName name="BLPR21020040303143552009_1_1" localSheetId="19" hidden="1">#REF!</definedName>
    <definedName name="BLPR21020040303143552009_1_1" hidden="1">#REF!</definedName>
    <definedName name="BLPR21120040303143552009" localSheetId="2" hidden="1">#REF!</definedName>
    <definedName name="BLPR21120040303143552009" localSheetId="19" hidden="1">#REF!</definedName>
    <definedName name="BLPR21120040303143552009" hidden="1">#REF!</definedName>
    <definedName name="BLPR21120040303143552009_1_1" localSheetId="2" hidden="1">#REF!</definedName>
    <definedName name="BLPR21120040303143552009_1_1" localSheetId="19" hidden="1">#REF!</definedName>
    <definedName name="BLPR21120040303143552009_1_1" hidden="1">#REF!</definedName>
    <definedName name="BLPR2120040303143540823" localSheetId="2" hidden="1">#REF!</definedName>
    <definedName name="BLPR2120040303143540823" localSheetId="19" hidden="1">#REF!</definedName>
    <definedName name="BLPR2120040303143540823" hidden="1">#REF!</definedName>
    <definedName name="BLPR2120040303143540823_1_3" localSheetId="2" hidden="1">#REF!</definedName>
    <definedName name="BLPR2120040303143540823_1_3" localSheetId="19" hidden="1">#REF!</definedName>
    <definedName name="BLPR2120040303143540823_1_3" hidden="1">#REF!</definedName>
    <definedName name="BLPR2120040303143540823_2_3" localSheetId="2" hidden="1">#REF!</definedName>
    <definedName name="BLPR2120040303143540823_2_3" localSheetId="19" hidden="1">#REF!</definedName>
    <definedName name="BLPR2120040303143540823_2_3" hidden="1">#REF!</definedName>
    <definedName name="BLPR2120040303143540823_3_3" localSheetId="2" hidden="1">#REF!</definedName>
    <definedName name="BLPR2120040303143540823_3_3" localSheetId="19" hidden="1">#REF!</definedName>
    <definedName name="BLPR2120040303143540823_3_3" hidden="1">#REF!</definedName>
    <definedName name="BLPR21220040303143552009" localSheetId="2" hidden="1">#REF!</definedName>
    <definedName name="BLPR21220040303143552009" localSheetId="19" hidden="1">#REF!</definedName>
    <definedName name="BLPR21220040303143552009" hidden="1">#REF!</definedName>
    <definedName name="BLPR21220040303143552009_1_1" localSheetId="2" hidden="1">#REF!</definedName>
    <definedName name="BLPR21220040303143552009_1_1" localSheetId="19" hidden="1">#REF!</definedName>
    <definedName name="BLPR21220040303143552009_1_1" hidden="1">#REF!</definedName>
    <definedName name="BLPR21320040303143552009" localSheetId="2" hidden="1">#REF!</definedName>
    <definedName name="BLPR21320040303143552009" localSheetId="19" hidden="1">#REF!</definedName>
    <definedName name="BLPR21320040303143552009" hidden="1">#REF!</definedName>
    <definedName name="BLPR21320040303143552009_1_1" localSheetId="2" hidden="1">#REF!</definedName>
    <definedName name="BLPR21320040303143552009_1_1" localSheetId="19" hidden="1">#REF!</definedName>
    <definedName name="BLPR21320040303143552009_1_1" hidden="1">#REF!</definedName>
    <definedName name="BLPR21420040303143552019" localSheetId="2" hidden="1">#REF!</definedName>
    <definedName name="BLPR21420040303143552019" localSheetId="19" hidden="1">#REF!</definedName>
    <definedName name="BLPR21420040303143552019" hidden="1">#REF!</definedName>
    <definedName name="BLPR21420040303143552019_1_1" localSheetId="2" hidden="1">#REF!</definedName>
    <definedName name="BLPR21420040303143552019_1_1" localSheetId="19" hidden="1">#REF!</definedName>
    <definedName name="BLPR21420040303143552019_1_1" hidden="1">#REF!</definedName>
    <definedName name="BLPR21520040303143552080" localSheetId="2" hidden="1">#REF!</definedName>
    <definedName name="BLPR21520040303143552080" localSheetId="19" hidden="1">#REF!</definedName>
    <definedName name="BLPR21520040303143552080" hidden="1">#REF!</definedName>
    <definedName name="BLPR21520040303143552080_1_2" localSheetId="2" hidden="1">#REF!</definedName>
    <definedName name="BLPR21520040303143552080_1_2" localSheetId="19" hidden="1">#REF!</definedName>
    <definedName name="BLPR21520040303143552080_1_2" hidden="1">#REF!</definedName>
    <definedName name="BLPR21520040303143552080_2_2" localSheetId="2" hidden="1">#REF!</definedName>
    <definedName name="BLPR21520040303143552080_2_2" localSheetId="19" hidden="1">#REF!</definedName>
    <definedName name="BLPR21520040303143552080_2_2" hidden="1">#REF!</definedName>
    <definedName name="BLPR21620040303143552110" localSheetId="2" hidden="1">#REF!</definedName>
    <definedName name="BLPR21620040303143552110" localSheetId="19" hidden="1">#REF!</definedName>
    <definedName name="BLPR21620040303143552110" hidden="1">#REF!</definedName>
    <definedName name="BLPR21620040303143552110_1_2" localSheetId="2" hidden="1">#REF!</definedName>
    <definedName name="BLPR21620040303143552110_1_2" localSheetId="19" hidden="1">#REF!</definedName>
    <definedName name="BLPR21620040303143552110_1_2" hidden="1">#REF!</definedName>
    <definedName name="BLPR21620040303143552110_2_2" localSheetId="2" hidden="1">#REF!</definedName>
    <definedName name="BLPR21620040303143552110_2_2" localSheetId="19" hidden="1">#REF!</definedName>
    <definedName name="BLPR21620040303143552110_2_2" hidden="1">#REF!</definedName>
    <definedName name="BLPR21720040303143552130" localSheetId="2" hidden="1">#REF!</definedName>
    <definedName name="BLPR21720040303143552130" localSheetId="19" hidden="1">#REF!</definedName>
    <definedName name="BLPR21720040303143552130" hidden="1">#REF!</definedName>
    <definedName name="BLPR21720040303143552130_1_2" localSheetId="2" hidden="1">#REF!</definedName>
    <definedName name="BLPR21720040303143552130_1_2" localSheetId="19" hidden="1">#REF!</definedName>
    <definedName name="BLPR21720040303143552130_1_2" hidden="1">#REF!</definedName>
    <definedName name="BLPR21720040303143552130_2_2" localSheetId="2" hidden="1">#REF!</definedName>
    <definedName name="BLPR21720040303143552130_2_2" localSheetId="19" hidden="1">#REF!</definedName>
    <definedName name="BLPR21720040303143552130_2_2" hidden="1">#REF!</definedName>
    <definedName name="BLPR21820040303143552160" localSheetId="2" hidden="1">#REF!</definedName>
    <definedName name="BLPR21820040303143552160" localSheetId="19" hidden="1">#REF!</definedName>
    <definedName name="BLPR21820040303143552160" hidden="1">#REF!</definedName>
    <definedName name="BLPR21820040303143552160_1_2" localSheetId="2" hidden="1">#REF!</definedName>
    <definedName name="BLPR21820040303143552160_1_2" localSheetId="19" hidden="1">#REF!</definedName>
    <definedName name="BLPR21820040303143552160_1_2" hidden="1">#REF!</definedName>
    <definedName name="BLPR21820040303143552160_2_2" localSheetId="2" hidden="1">#REF!</definedName>
    <definedName name="BLPR21820040303143552160_2_2" localSheetId="19" hidden="1">#REF!</definedName>
    <definedName name="BLPR21820040303143552160_2_2" hidden="1">#REF!</definedName>
    <definedName name="BLPR21920040303143552180" localSheetId="2" hidden="1">#REF!</definedName>
    <definedName name="BLPR21920040303143552180" localSheetId="19" hidden="1">#REF!</definedName>
    <definedName name="BLPR21920040303143552180" hidden="1">#REF!</definedName>
    <definedName name="BLPR21920040303143552180_1_2" localSheetId="2" hidden="1">#REF!</definedName>
    <definedName name="BLPR21920040303143552180_1_2" localSheetId="19" hidden="1">#REF!</definedName>
    <definedName name="BLPR21920040303143552180_1_2" hidden="1">#REF!</definedName>
    <definedName name="BLPR21920040303143552180_2_2" localSheetId="2" hidden="1">#REF!</definedName>
    <definedName name="BLPR21920040303143552180_2_2" localSheetId="19" hidden="1">#REF!</definedName>
    <definedName name="BLPR21920040303143552180_2_2" hidden="1">#REF!</definedName>
    <definedName name="BLPR220040303143540773" localSheetId="2" hidden="1">#REF!</definedName>
    <definedName name="BLPR220040303143540773" localSheetId="19" hidden="1">#REF!</definedName>
    <definedName name="BLPR220040303143540773" hidden="1">#REF!</definedName>
    <definedName name="BLPR220040303143540773_1_3" localSheetId="2" hidden="1">#REF!</definedName>
    <definedName name="BLPR220040303143540773_1_3" localSheetId="19" hidden="1">#REF!</definedName>
    <definedName name="BLPR220040303143540773_1_3" hidden="1">#REF!</definedName>
    <definedName name="BLPR220040303143540773_2_3" localSheetId="2" hidden="1">#REF!</definedName>
    <definedName name="BLPR220040303143540773_2_3" localSheetId="19" hidden="1">#REF!</definedName>
    <definedName name="BLPR220040303143540773_2_3" hidden="1">#REF!</definedName>
    <definedName name="BLPR220040303143540773_3_3" localSheetId="2" hidden="1">#REF!</definedName>
    <definedName name="BLPR220040303143540773_3_3" localSheetId="19" hidden="1">#REF!</definedName>
    <definedName name="BLPR220040303143540773_3_3" hidden="1">#REF!</definedName>
    <definedName name="BLPR22020040303143552210" localSheetId="2" hidden="1">#REF!</definedName>
    <definedName name="BLPR22020040303143552210" localSheetId="19" hidden="1">#REF!</definedName>
    <definedName name="BLPR22020040303143552210" hidden="1">#REF!</definedName>
    <definedName name="BLPR22020040303143552210_1_2" localSheetId="2" hidden="1">#REF!</definedName>
    <definedName name="BLPR22020040303143552210_1_2" localSheetId="19" hidden="1">#REF!</definedName>
    <definedName name="BLPR22020040303143552210_1_2" hidden="1">#REF!</definedName>
    <definedName name="BLPR22020040303143552210_2_2" localSheetId="2" hidden="1">#REF!</definedName>
    <definedName name="BLPR22020040303143552210_2_2" localSheetId="19" hidden="1">#REF!</definedName>
    <definedName name="BLPR22020040303143552210_2_2" hidden="1">#REF!</definedName>
    <definedName name="BLPR22120040303143552230" localSheetId="2" hidden="1">#REF!</definedName>
    <definedName name="BLPR22120040303143552230" localSheetId="19" hidden="1">#REF!</definedName>
    <definedName name="BLPR22120040303143552230" hidden="1">#REF!</definedName>
    <definedName name="BLPR22120040303143552230_1_2" localSheetId="2" hidden="1">#REF!</definedName>
    <definedName name="BLPR22120040303143552230_1_2" localSheetId="19" hidden="1">#REF!</definedName>
    <definedName name="BLPR22120040303143552230_1_2" hidden="1">#REF!</definedName>
    <definedName name="BLPR22120040303143552230_2_2" localSheetId="2" hidden="1">#REF!</definedName>
    <definedName name="BLPR22120040303143552230_2_2" localSheetId="19" hidden="1">#REF!</definedName>
    <definedName name="BLPR22120040303143552230_2_2" hidden="1">#REF!</definedName>
    <definedName name="BLPR2220040303143540833" localSheetId="2" hidden="1">#REF!</definedName>
    <definedName name="BLPR2220040303143540833" localSheetId="19" hidden="1">#REF!</definedName>
    <definedName name="BLPR2220040303143540833" hidden="1">#REF!</definedName>
    <definedName name="BLPR2220040303143540833_1_3" localSheetId="2" hidden="1">#REF!</definedName>
    <definedName name="BLPR2220040303143540833_1_3" localSheetId="19" hidden="1">#REF!</definedName>
    <definedName name="BLPR2220040303143540833_1_3" hidden="1">#REF!</definedName>
    <definedName name="BLPR2220040303143540833_2_3" localSheetId="2" hidden="1">#REF!</definedName>
    <definedName name="BLPR2220040303143540833_2_3" localSheetId="19" hidden="1">#REF!</definedName>
    <definedName name="BLPR2220040303143540833_2_3" hidden="1">#REF!</definedName>
    <definedName name="BLPR2220040303143540833_3_3" localSheetId="2" hidden="1">#REF!</definedName>
    <definedName name="BLPR2220040303143540833_3_3" localSheetId="19" hidden="1">#REF!</definedName>
    <definedName name="BLPR2220040303143540833_3_3" hidden="1">#REF!</definedName>
    <definedName name="BLPR22220040303143552260" localSheetId="2" hidden="1">#REF!</definedName>
    <definedName name="BLPR22220040303143552260" localSheetId="19" hidden="1">#REF!</definedName>
    <definedName name="BLPR22220040303143552260" hidden="1">#REF!</definedName>
    <definedName name="BLPR22220040303143552260_1_2" localSheetId="2" hidden="1">#REF!</definedName>
    <definedName name="BLPR22220040303143552260_1_2" localSheetId="19" hidden="1">#REF!</definedName>
    <definedName name="BLPR22220040303143552260_1_2" hidden="1">#REF!</definedName>
    <definedName name="BLPR22220040303143552260_2_2" localSheetId="2" hidden="1">#REF!</definedName>
    <definedName name="BLPR22220040303143552260_2_2" localSheetId="19" hidden="1">#REF!</definedName>
    <definedName name="BLPR22220040303143552260_2_2" hidden="1">#REF!</definedName>
    <definedName name="BLPR2320040303143540833" localSheetId="2" hidden="1">#REF!</definedName>
    <definedName name="BLPR2320040303143540833" localSheetId="19" hidden="1">#REF!</definedName>
    <definedName name="BLPR2320040303143540833" hidden="1">#REF!</definedName>
    <definedName name="BLPR2320040303143540833_1_3" localSheetId="2" hidden="1">#REF!</definedName>
    <definedName name="BLPR2320040303143540833_1_3" localSheetId="19" hidden="1">#REF!</definedName>
    <definedName name="BLPR2320040303143540833_1_3" hidden="1">#REF!</definedName>
    <definedName name="BLPR2320040303143540833_2_3" localSheetId="2" hidden="1">#REF!</definedName>
    <definedName name="BLPR2320040303143540833_2_3" localSheetId="19" hidden="1">#REF!</definedName>
    <definedName name="BLPR2320040303143540833_2_3" hidden="1">#REF!</definedName>
    <definedName name="BLPR2320040303143540833_3_3" localSheetId="2" hidden="1">#REF!</definedName>
    <definedName name="BLPR2320040303143540833_3_3" localSheetId="19" hidden="1">#REF!</definedName>
    <definedName name="BLPR2320040303143540833_3_3" hidden="1">#REF!</definedName>
    <definedName name="BLPR2420040303143540833" localSheetId="2" hidden="1">#REF!</definedName>
    <definedName name="BLPR2420040303143540833" localSheetId="19" hidden="1">#REF!</definedName>
    <definedName name="BLPR2420040303143540833" hidden="1">#REF!</definedName>
    <definedName name="BLPR2420040303143540833_1_3" localSheetId="2" hidden="1">#REF!</definedName>
    <definedName name="BLPR2420040303143540833_1_3" localSheetId="19" hidden="1">#REF!</definedName>
    <definedName name="BLPR2420040303143540833_1_3" hidden="1">#REF!</definedName>
    <definedName name="BLPR2420040303143540833_2_3" localSheetId="2" hidden="1">#REF!</definedName>
    <definedName name="BLPR2420040303143540833_2_3" localSheetId="19" hidden="1">#REF!</definedName>
    <definedName name="BLPR2420040303143540833_2_3" hidden="1">#REF!</definedName>
    <definedName name="BLPR2420040303143540833_3_3" localSheetId="2" hidden="1">#REF!</definedName>
    <definedName name="BLPR2420040303143540833_3_3" localSheetId="19" hidden="1">#REF!</definedName>
    <definedName name="BLPR2420040303143540833_3_3" hidden="1">#REF!</definedName>
    <definedName name="BLPR2520040303143540833" localSheetId="2" hidden="1">#REF!</definedName>
    <definedName name="BLPR2520040303143540833" localSheetId="19" hidden="1">#REF!</definedName>
    <definedName name="BLPR2520040303143540833" hidden="1">#REF!</definedName>
    <definedName name="BLPR2520040303143540833_1_3" localSheetId="2" hidden="1">#REF!</definedName>
    <definedName name="BLPR2520040303143540833_1_3" localSheetId="19" hidden="1">#REF!</definedName>
    <definedName name="BLPR2520040303143540833_1_3" hidden="1">#REF!</definedName>
    <definedName name="BLPR2520040303143540833_2_3" localSheetId="2" hidden="1">#REF!</definedName>
    <definedName name="BLPR2520040303143540833_2_3" localSheetId="19" hidden="1">#REF!</definedName>
    <definedName name="BLPR2520040303143540833_2_3" hidden="1">#REF!</definedName>
    <definedName name="BLPR2520040303143540833_3_3" localSheetId="2" hidden="1">#REF!</definedName>
    <definedName name="BLPR2520040303143540833_3_3" localSheetId="19" hidden="1">#REF!</definedName>
    <definedName name="BLPR2520040303143540833_3_3" hidden="1">#REF!</definedName>
    <definedName name="BLPR2620040303143540833" localSheetId="2" hidden="1">#REF!</definedName>
    <definedName name="BLPR2620040303143540833" localSheetId="19" hidden="1">#REF!</definedName>
    <definedName name="BLPR2620040303143540833" hidden="1">#REF!</definedName>
    <definedName name="BLPR2620040303143540833_1_3" localSheetId="2" hidden="1">#REF!</definedName>
    <definedName name="BLPR2620040303143540833_1_3" localSheetId="19" hidden="1">#REF!</definedName>
    <definedName name="BLPR2620040303143540833_1_3" hidden="1">#REF!</definedName>
    <definedName name="BLPR2620040303143540833_2_3" localSheetId="2" hidden="1">#REF!</definedName>
    <definedName name="BLPR2620040303143540833_2_3" localSheetId="19" hidden="1">#REF!</definedName>
    <definedName name="BLPR2620040303143540833_2_3" hidden="1">#REF!</definedName>
    <definedName name="BLPR2620040303143540833_3_3" localSheetId="2" hidden="1">#REF!</definedName>
    <definedName name="BLPR2620040303143540833_3_3" localSheetId="19" hidden="1">#REF!</definedName>
    <definedName name="BLPR2620040303143540833_3_3" hidden="1">#REF!</definedName>
    <definedName name="BLPR2720040303143540843" localSheetId="2" hidden="1">#REF!</definedName>
    <definedName name="BLPR2720040303143540843" localSheetId="19" hidden="1">#REF!</definedName>
    <definedName name="BLPR2720040303143540843" hidden="1">#REF!</definedName>
    <definedName name="BLPR2720040303143540843_1_3" localSheetId="2" hidden="1">#REF!</definedName>
    <definedName name="BLPR2720040303143540843_1_3" localSheetId="19" hidden="1">#REF!</definedName>
    <definedName name="BLPR2720040303143540843_1_3" hidden="1">#REF!</definedName>
    <definedName name="BLPR2720040303143540843_2_3" localSheetId="2" hidden="1">#REF!</definedName>
    <definedName name="BLPR2720040303143540843_2_3" localSheetId="19" hidden="1">#REF!</definedName>
    <definedName name="BLPR2720040303143540843_2_3" hidden="1">#REF!</definedName>
    <definedName name="BLPR2720040303143540843_3_3" localSheetId="2" hidden="1">#REF!</definedName>
    <definedName name="BLPR2720040303143540843_3_3" localSheetId="19" hidden="1">#REF!</definedName>
    <definedName name="BLPR2720040303143540843_3_3" hidden="1">#REF!</definedName>
    <definedName name="BLPR2820040303143540843" localSheetId="2" hidden="1">#REF!</definedName>
    <definedName name="BLPR2820040303143540843" localSheetId="19" hidden="1">#REF!</definedName>
    <definedName name="BLPR2820040303143540843" hidden="1">#REF!</definedName>
    <definedName name="BLPR2820040303143540843_1_3" localSheetId="2" hidden="1">#REF!</definedName>
    <definedName name="BLPR2820040303143540843_1_3" localSheetId="19" hidden="1">#REF!</definedName>
    <definedName name="BLPR2820040303143540843_1_3" hidden="1">#REF!</definedName>
    <definedName name="BLPR2820040303143540843_2_3" localSheetId="2" hidden="1">#REF!</definedName>
    <definedName name="BLPR2820040303143540843_2_3" localSheetId="19" hidden="1">#REF!</definedName>
    <definedName name="BLPR2820040303143540843_2_3" hidden="1">#REF!</definedName>
    <definedName name="BLPR2820040303143540843_3_3" localSheetId="2" hidden="1">#REF!</definedName>
    <definedName name="BLPR2820040303143540843_3_3" localSheetId="19" hidden="1">#REF!</definedName>
    <definedName name="BLPR2820040303143540843_3_3" hidden="1">#REF!</definedName>
    <definedName name="BLPR2920040303143540843" localSheetId="2" hidden="1">#REF!</definedName>
    <definedName name="BLPR2920040303143540843" localSheetId="19" hidden="1">#REF!</definedName>
    <definedName name="BLPR2920040303143540843" hidden="1">#REF!</definedName>
    <definedName name="BLPR2920040303143540843_1_3" localSheetId="2" hidden="1">#REF!</definedName>
    <definedName name="BLPR2920040303143540843_1_3" localSheetId="19" hidden="1">#REF!</definedName>
    <definedName name="BLPR2920040303143540843_1_3" hidden="1">#REF!</definedName>
    <definedName name="BLPR2920040303143540843_2_3" localSheetId="2" hidden="1">#REF!</definedName>
    <definedName name="BLPR2920040303143540843_2_3" localSheetId="19" hidden="1">#REF!</definedName>
    <definedName name="BLPR2920040303143540843_2_3" hidden="1">#REF!</definedName>
    <definedName name="BLPR2920040303143540843_3_3" localSheetId="2" hidden="1">#REF!</definedName>
    <definedName name="BLPR2920040303143540843_3_3" localSheetId="19" hidden="1">#REF!</definedName>
    <definedName name="BLPR2920040303143540843_3_3" hidden="1">#REF!</definedName>
    <definedName name="BLPR3020040303143540843" localSheetId="2" hidden="1">#REF!</definedName>
    <definedName name="BLPR3020040303143540843" localSheetId="19" hidden="1">#REF!</definedName>
    <definedName name="BLPR3020040303143540843" hidden="1">#REF!</definedName>
    <definedName name="BLPR3020040303143540843_1_3" localSheetId="2" hidden="1">#REF!</definedName>
    <definedName name="BLPR3020040303143540843_1_3" localSheetId="19" hidden="1">#REF!</definedName>
    <definedName name="BLPR3020040303143540843_1_3" hidden="1">#REF!</definedName>
    <definedName name="BLPR3020040303143540843_2_3" localSheetId="2" hidden="1">#REF!</definedName>
    <definedName name="BLPR3020040303143540843_2_3" localSheetId="19" hidden="1">#REF!</definedName>
    <definedName name="BLPR3020040303143540843_2_3" hidden="1">#REF!</definedName>
    <definedName name="BLPR3020040303143540843_3_3" localSheetId="2" hidden="1">#REF!</definedName>
    <definedName name="BLPR3020040303143540843_3_3" localSheetId="19" hidden="1">#REF!</definedName>
    <definedName name="BLPR3020040303143540843_3_3" hidden="1">#REF!</definedName>
    <definedName name="BLPR3120040303143540853" localSheetId="2" hidden="1">#REF!</definedName>
    <definedName name="BLPR3120040303143540853" localSheetId="19" hidden="1">#REF!</definedName>
    <definedName name="BLPR3120040303143540853" hidden="1">#REF!</definedName>
    <definedName name="BLPR3120040303143540853_1_3" localSheetId="2" hidden="1">#REF!</definedName>
    <definedName name="BLPR3120040303143540853_1_3" localSheetId="19" hidden="1">#REF!</definedName>
    <definedName name="BLPR3120040303143540853_1_3" hidden="1">#REF!</definedName>
    <definedName name="BLPR3120040303143540853_2_3" localSheetId="2" hidden="1">#REF!</definedName>
    <definedName name="BLPR3120040303143540853_2_3" localSheetId="19" hidden="1">#REF!</definedName>
    <definedName name="BLPR3120040303143540853_2_3" hidden="1">#REF!</definedName>
    <definedName name="BLPR3120040303143540853_3_3" localSheetId="2" hidden="1">#REF!</definedName>
    <definedName name="BLPR3120040303143540853_3_3" localSheetId="19" hidden="1">#REF!</definedName>
    <definedName name="BLPR3120040303143540853_3_3" hidden="1">#REF!</definedName>
    <definedName name="BLPR320040303143540773" localSheetId="2" hidden="1">#REF!</definedName>
    <definedName name="BLPR320040303143540773" localSheetId="19" hidden="1">#REF!</definedName>
    <definedName name="BLPR320040303143540773" hidden="1">#REF!</definedName>
    <definedName name="BLPR320040303143540773_1_3" localSheetId="2" hidden="1">#REF!</definedName>
    <definedName name="BLPR320040303143540773_1_3" localSheetId="19" hidden="1">#REF!</definedName>
    <definedName name="BLPR320040303143540773_1_3" hidden="1">#REF!</definedName>
    <definedName name="BLPR320040303143540773_2_3" localSheetId="2" hidden="1">#REF!</definedName>
    <definedName name="BLPR320040303143540773_2_3" localSheetId="19" hidden="1">#REF!</definedName>
    <definedName name="BLPR320040303143540773_2_3" hidden="1">#REF!</definedName>
    <definedName name="BLPR320040303143540773_3_3" localSheetId="2" hidden="1">#REF!</definedName>
    <definedName name="BLPR320040303143540773_3_3" localSheetId="19" hidden="1">#REF!</definedName>
    <definedName name="BLPR320040303143540773_3_3" hidden="1">#REF!</definedName>
    <definedName name="BLPR3220040303143540853" localSheetId="2" hidden="1">#REF!</definedName>
    <definedName name="BLPR3220040303143540853" localSheetId="19" hidden="1">#REF!</definedName>
    <definedName name="BLPR3220040303143540853" hidden="1">#REF!</definedName>
    <definedName name="BLPR3220040303143540853_1_3" localSheetId="2" hidden="1">#REF!</definedName>
    <definedName name="BLPR3220040303143540853_1_3" localSheetId="19" hidden="1">#REF!</definedName>
    <definedName name="BLPR3220040303143540853_1_3" hidden="1">#REF!</definedName>
    <definedName name="BLPR3220040303143540853_2_3" localSheetId="2" hidden="1">#REF!</definedName>
    <definedName name="BLPR3220040303143540853_2_3" localSheetId="19" hidden="1">#REF!</definedName>
    <definedName name="BLPR3220040303143540853_2_3" hidden="1">#REF!</definedName>
    <definedName name="BLPR3220040303143540853_3_3" localSheetId="2" hidden="1">#REF!</definedName>
    <definedName name="BLPR3220040303143540853_3_3" localSheetId="19" hidden="1">#REF!</definedName>
    <definedName name="BLPR3220040303143540853_3_3" hidden="1">#REF!</definedName>
    <definedName name="BLPR3320040303143540853" localSheetId="2" hidden="1">#REF!</definedName>
    <definedName name="BLPR3320040303143540853" localSheetId="19" hidden="1">#REF!</definedName>
    <definedName name="BLPR3320040303143540853" hidden="1">#REF!</definedName>
    <definedName name="BLPR3320040303143540853_1_3" localSheetId="2" hidden="1">#REF!</definedName>
    <definedName name="BLPR3320040303143540853_1_3" localSheetId="19" hidden="1">#REF!</definedName>
    <definedName name="BLPR3320040303143540853_1_3" hidden="1">#REF!</definedName>
    <definedName name="BLPR3320040303143540853_2_3" localSheetId="2" hidden="1">#REF!</definedName>
    <definedName name="BLPR3320040303143540853_2_3" localSheetId="19" hidden="1">#REF!</definedName>
    <definedName name="BLPR3320040303143540853_2_3" hidden="1">#REF!</definedName>
    <definedName name="BLPR3320040303143540853_3_3" localSheetId="2" hidden="1">#REF!</definedName>
    <definedName name="BLPR3320040303143540853_3_3" localSheetId="19" hidden="1">#REF!</definedName>
    <definedName name="BLPR3320040303143540853_3_3" hidden="1">#REF!</definedName>
    <definedName name="BLPR3420040303143540853" localSheetId="2" hidden="1">#REF!</definedName>
    <definedName name="BLPR3420040303143540853" localSheetId="19" hidden="1">#REF!</definedName>
    <definedName name="BLPR3420040303143540853" hidden="1">#REF!</definedName>
    <definedName name="BLPR3420040303143540853_1_3" localSheetId="2" hidden="1">#REF!</definedName>
    <definedName name="BLPR3420040303143540853_1_3" localSheetId="19" hidden="1">#REF!</definedName>
    <definedName name="BLPR3420040303143540853_1_3" hidden="1">#REF!</definedName>
    <definedName name="BLPR3420040303143540853_2_3" localSheetId="2" hidden="1">#REF!</definedName>
    <definedName name="BLPR3420040303143540853_2_3" localSheetId="19" hidden="1">#REF!</definedName>
    <definedName name="BLPR3420040303143540853_2_3" hidden="1">#REF!</definedName>
    <definedName name="BLPR3420040303143540853_3_3" localSheetId="2" hidden="1">#REF!</definedName>
    <definedName name="BLPR3420040303143540853_3_3" localSheetId="19" hidden="1">#REF!</definedName>
    <definedName name="BLPR3420040303143540853_3_3" hidden="1">#REF!</definedName>
    <definedName name="BLPR3520040303143540853" localSheetId="2" hidden="1">#REF!</definedName>
    <definedName name="BLPR3520040303143540853" localSheetId="19" hidden="1">#REF!</definedName>
    <definedName name="BLPR3520040303143540853" hidden="1">#REF!</definedName>
    <definedName name="BLPR3520040303143540853_1_3" localSheetId="2" hidden="1">#REF!</definedName>
    <definedName name="BLPR3520040303143540853_1_3" localSheetId="19" hidden="1">#REF!</definedName>
    <definedName name="BLPR3520040303143540853_1_3" hidden="1">#REF!</definedName>
    <definedName name="BLPR3520040303143540853_2_3" localSheetId="2" hidden="1">#REF!</definedName>
    <definedName name="BLPR3520040303143540853_2_3" localSheetId="19" hidden="1">#REF!</definedName>
    <definedName name="BLPR3520040303143540853_2_3" hidden="1">#REF!</definedName>
    <definedName name="BLPR3520040303143540853_3_3" localSheetId="2" hidden="1">#REF!</definedName>
    <definedName name="BLPR3520040303143540853_3_3" localSheetId="19" hidden="1">#REF!</definedName>
    <definedName name="BLPR3520040303143540853_3_3" hidden="1">#REF!</definedName>
    <definedName name="BLPR3620040303143540863" localSheetId="2" hidden="1">#REF!</definedName>
    <definedName name="BLPR3620040303143540863" localSheetId="19" hidden="1">#REF!</definedName>
    <definedName name="BLPR3620040303143540863" hidden="1">#REF!</definedName>
    <definedName name="BLPR3620040303143540863_1_3" localSheetId="2" hidden="1">#REF!</definedName>
    <definedName name="BLPR3620040303143540863_1_3" localSheetId="19" hidden="1">#REF!</definedName>
    <definedName name="BLPR3620040303143540863_1_3" hidden="1">#REF!</definedName>
    <definedName name="BLPR3620040303143540863_2_3" localSheetId="2" hidden="1">#REF!</definedName>
    <definedName name="BLPR3620040303143540863_2_3" localSheetId="19" hidden="1">#REF!</definedName>
    <definedName name="BLPR3620040303143540863_2_3" hidden="1">#REF!</definedName>
    <definedName name="BLPR3620040303143540863_3_3" localSheetId="2" hidden="1">#REF!</definedName>
    <definedName name="BLPR3620040303143540863_3_3" localSheetId="19" hidden="1">#REF!</definedName>
    <definedName name="BLPR3620040303143540863_3_3" hidden="1">#REF!</definedName>
    <definedName name="BLPR3720040303143540863" localSheetId="2" hidden="1">#REF!</definedName>
    <definedName name="BLPR3720040303143540863" localSheetId="19" hidden="1">#REF!</definedName>
    <definedName name="BLPR3720040303143540863" hidden="1">#REF!</definedName>
    <definedName name="BLPR3720040303143540863_1_3" localSheetId="2" hidden="1">#REF!</definedName>
    <definedName name="BLPR3720040303143540863_1_3" localSheetId="19" hidden="1">#REF!</definedName>
    <definedName name="BLPR3720040303143540863_1_3" hidden="1">#REF!</definedName>
    <definedName name="BLPR3720040303143540863_2_3" localSheetId="2" hidden="1">#REF!</definedName>
    <definedName name="BLPR3720040303143540863_2_3" localSheetId="19" hidden="1">#REF!</definedName>
    <definedName name="BLPR3720040303143540863_2_3" hidden="1">#REF!</definedName>
    <definedName name="BLPR3720040303143540863_3_3" localSheetId="2" hidden="1">#REF!</definedName>
    <definedName name="BLPR3720040303143540863_3_3" localSheetId="19" hidden="1">#REF!</definedName>
    <definedName name="BLPR3720040303143540863_3_3" hidden="1">#REF!</definedName>
    <definedName name="BLPR3820040303143540863" localSheetId="2" hidden="1">#REF!</definedName>
    <definedName name="BLPR3820040303143540863" localSheetId="19" hidden="1">#REF!</definedName>
    <definedName name="BLPR3820040303143540863" hidden="1">#REF!</definedName>
    <definedName name="BLPR3820040303143540863_1_3" localSheetId="2" hidden="1">#REF!</definedName>
    <definedName name="BLPR3820040303143540863_1_3" localSheetId="19" hidden="1">#REF!</definedName>
    <definedName name="BLPR3820040303143540863_1_3" hidden="1">#REF!</definedName>
    <definedName name="BLPR3820040303143540863_2_3" localSheetId="2" hidden="1">#REF!</definedName>
    <definedName name="BLPR3820040303143540863_2_3" localSheetId="19" hidden="1">#REF!</definedName>
    <definedName name="BLPR3820040303143540863_2_3" hidden="1">#REF!</definedName>
    <definedName name="BLPR3820040303143540863_3_3" localSheetId="2" hidden="1">#REF!</definedName>
    <definedName name="BLPR3820040303143540863_3_3" localSheetId="19" hidden="1">#REF!</definedName>
    <definedName name="BLPR3820040303143540863_3_3" hidden="1">#REF!</definedName>
    <definedName name="BLPR3920040303143540863" localSheetId="2" hidden="1">#REF!</definedName>
    <definedName name="BLPR3920040303143540863" localSheetId="19" hidden="1">#REF!</definedName>
    <definedName name="BLPR3920040303143540863" hidden="1">#REF!</definedName>
    <definedName name="BLPR3920040303143540863_1_3" localSheetId="2" hidden="1">#REF!</definedName>
    <definedName name="BLPR3920040303143540863_1_3" localSheetId="19" hidden="1">#REF!</definedName>
    <definedName name="BLPR3920040303143540863_1_3" hidden="1">#REF!</definedName>
    <definedName name="BLPR3920040303143540863_2_3" localSheetId="2" hidden="1">#REF!</definedName>
    <definedName name="BLPR3920040303143540863_2_3" localSheetId="19" hidden="1">#REF!</definedName>
    <definedName name="BLPR3920040303143540863_2_3" hidden="1">#REF!</definedName>
    <definedName name="BLPR3920040303143540863_3_3" localSheetId="2" hidden="1">#REF!</definedName>
    <definedName name="BLPR3920040303143540863_3_3" localSheetId="19" hidden="1">#REF!</definedName>
    <definedName name="BLPR3920040303143540863_3_3" hidden="1">#REF!</definedName>
    <definedName name="BLPR4020040303143540873" localSheetId="2" hidden="1">#REF!</definedName>
    <definedName name="BLPR4020040303143540873" localSheetId="19" hidden="1">#REF!</definedName>
    <definedName name="BLPR4020040303143540873" hidden="1">#REF!</definedName>
    <definedName name="BLPR4020040303143540873_1_3" localSheetId="2" hidden="1">#REF!</definedName>
    <definedName name="BLPR4020040303143540873_1_3" localSheetId="19" hidden="1">#REF!</definedName>
    <definedName name="BLPR4020040303143540873_1_3" hidden="1">#REF!</definedName>
    <definedName name="BLPR4020040303143540873_2_3" localSheetId="2" hidden="1">#REF!</definedName>
    <definedName name="BLPR4020040303143540873_2_3" localSheetId="19" hidden="1">#REF!</definedName>
    <definedName name="BLPR4020040303143540873_2_3" hidden="1">#REF!</definedName>
    <definedName name="BLPR4020040303143540873_3_3" localSheetId="2" hidden="1">#REF!</definedName>
    <definedName name="BLPR4020040303143540873_3_3" localSheetId="19" hidden="1">#REF!</definedName>
    <definedName name="BLPR4020040303143540873_3_3" hidden="1">#REF!</definedName>
    <definedName name="BLPR4120040303143540873" localSheetId="2" hidden="1">#REF!</definedName>
    <definedName name="BLPR4120040303143540873" localSheetId="19" hidden="1">#REF!</definedName>
    <definedName name="BLPR4120040303143540873" hidden="1">#REF!</definedName>
    <definedName name="BLPR4120040303143540873_1_3" localSheetId="2" hidden="1">#REF!</definedName>
    <definedName name="BLPR4120040303143540873_1_3" localSheetId="19" hidden="1">#REF!</definedName>
    <definedName name="BLPR4120040303143540873_1_3" hidden="1">#REF!</definedName>
    <definedName name="BLPR4120040303143540873_2_3" localSheetId="2" hidden="1">#REF!</definedName>
    <definedName name="BLPR4120040303143540873_2_3" localSheetId="19" hidden="1">#REF!</definedName>
    <definedName name="BLPR4120040303143540873_2_3" hidden="1">#REF!</definedName>
    <definedName name="BLPR4120040303143540873_3_3" localSheetId="2" hidden="1">#REF!</definedName>
    <definedName name="BLPR4120040303143540873_3_3" localSheetId="19" hidden="1">#REF!</definedName>
    <definedName name="BLPR4120040303143540873_3_3" hidden="1">#REF!</definedName>
    <definedName name="BLPR420040303143540783" localSheetId="2" hidden="1">#REF!</definedName>
    <definedName name="BLPR420040303143540783" localSheetId="19" hidden="1">#REF!</definedName>
    <definedName name="BLPR420040303143540783" hidden="1">#REF!</definedName>
    <definedName name="BLPR420040303143540783_1_3" localSheetId="2" hidden="1">#REF!</definedName>
    <definedName name="BLPR420040303143540783_1_3" localSheetId="19" hidden="1">#REF!</definedName>
    <definedName name="BLPR420040303143540783_1_3" hidden="1">#REF!</definedName>
    <definedName name="BLPR420040303143540783_2_3" localSheetId="2" hidden="1">#REF!</definedName>
    <definedName name="BLPR420040303143540783_2_3" localSheetId="19" hidden="1">#REF!</definedName>
    <definedName name="BLPR420040303143540783_2_3" hidden="1">#REF!</definedName>
    <definedName name="BLPR420040303143540783_3_3" localSheetId="2" hidden="1">#REF!</definedName>
    <definedName name="BLPR420040303143540783_3_3" localSheetId="19" hidden="1">#REF!</definedName>
    <definedName name="BLPR420040303143540783_3_3" hidden="1">#REF!</definedName>
    <definedName name="BLPR4220040303143540873" localSheetId="2" hidden="1">#REF!</definedName>
    <definedName name="BLPR4220040303143540873" localSheetId="19" hidden="1">#REF!</definedName>
    <definedName name="BLPR4220040303143540873" hidden="1">#REF!</definedName>
    <definedName name="BLPR4220040303143540873_1_3" localSheetId="2" hidden="1">#REF!</definedName>
    <definedName name="BLPR4220040303143540873_1_3" localSheetId="19" hidden="1">#REF!</definedName>
    <definedName name="BLPR4220040303143540873_1_3" hidden="1">#REF!</definedName>
    <definedName name="BLPR4220040303143540873_2_3" localSheetId="2" hidden="1">#REF!</definedName>
    <definedName name="BLPR4220040303143540873_2_3" localSheetId="19" hidden="1">#REF!</definedName>
    <definedName name="BLPR4220040303143540873_2_3" hidden="1">#REF!</definedName>
    <definedName name="BLPR4220040303143540873_3_3" localSheetId="2" hidden="1">#REF!</definedName>
    <definedName name="BLPR4220040303143540873_3_3" localSheetId="19" hidden="1">#REF!</definedName>
    <definedName name="BLPR4220040303143540873_3_3" hidden="1">#REF!</definedName>
    <definedName name="BLPR4320040303143540873" localSheetId="2" hidden="1">#REF!</definedName>
    <definedName name="BLPR4320040303143540873" localSheetId="19" hidden="1">#REF!</definedName>
    <definedName name="BLPR4320040303143540873" hidden="1">#REF!</definedName>
    <definedName name="BLPR4320040303143540873_1_3" localSheetId="2" hidden="1">#REF!</definedName>
    <definedName name="BLPR4320040303143540873_1_3" localSheetId="19" hidden="1">#REF!</definedName>
    <definedName name="BLPR4320040303143540873_1_3" hidden="1">#REF!</definedName>
    <definedName name="BLPR4320040303143540873_2_3" localSheetId="2" hidden="1">#REF!</definedName>
    <definedName name="BLPR4320040303143540873_2_3" localSheetId="19" hidden="1">#REF!</definedName>
    <definedName name="BLPR4320040303143540873_2_3" hidden="1">#REF!</definedName>
    <definedName name="BLPR4320040303143540873_3_3" localSheetId="2" hidden="1">#REF!</definedName>
    <definedName name="BLPR4320040303143540873_3_3" localSheetId="19" hidden="1">#REF!</definedName>
    <definedName name="BLPR4320040303143540873_3_3" hidden="1">#REF!</definedName>
    <definedName name="BLPR4420040303143540883" localSheetId="2" hidden="1">#REF!</definedName>
    <definedName name="BLPR4420040303143540883" localSheetId="19" hidden="1">#REF!</definedName>
    <definedName name="BLPR4420040303143540883" hidden="1">#REF!</definedName>
    <definedName name="BLPR4420040303143540883_1_3" localSheetId="2" hidden="1">#REF!</definedName>
    <definedName name="BLPR4420040303143540883_1_3" localSheetId="19" hidden="1">#REF!</definedName>
    <definedName name="BLPR4420040303143540883_1_3" hidden="1">#REF!</definedName>
    <definedName name="BLPR4420040303143540883_2_3" localSheetId="2" hidden="1">#REF!</definedName>
    <definedName name="BLPR4420040303143540883_2_3" localSheetId="19" hidden="1">#REF!</definedName>
    <definedName name="BLPR4420040303143540883_2_3" hidden="1">#REF!</definedName>
    <definedName name="BLPR4420040303143540883_3_3" localSheetId="2" hidden="1">#REF!</definedName>
    <definedName name="BLPR4420040303143540883_3_3" localSheetId="19" hidden="1">#REF!</definedName>
    <definedName name="BLPR4420040303143540883_3_3" hidden="1">#REF!</definedName>
    <definedName name="BLPR4520040303143540883" localSheetId="2" hidden="1">#REF!</definedName>
    <definedName name="BLPR4520040303143540883" localSheetId="19" hidden="1">#REF!</definedName>
    <definedName name="BLPR4520040303143540883" hidden="1">#REF!</definedName>
    <definedName name="BLPR4520040303143540883_1_3" localSheetId="2" hidden="1">#REF!</definedName>
    <definedName name="BLPR4520040303143540883_1_3" localSheetId="19" hidden="1">#REF!</definedName>
    <definedName name="BLPR4520040303143540883_1_3" hidden="1">#REF!</definedName>
    <definedName name="BLPR4520040303143540883_2_3" localSheetId="2" hidden="1">#REF!</definedName>
    <definedName name="BLPR4520040303143540883_2_3" localSheetId="19" hidden="1">#REF!</definedName>
    <definedName name="BLPR4520040303143540883_2_3" hidden="1">#REF!</definedName>
    <definedName name="BLPR4520040303143540883_3_3" localSheetId="2" hidden="1">#REF!</definedName>
    <definedName name="BLPR4520040303143540883_3_3" localSheetId="19" hidden="1">#REF!</definedName>
    <definedName name="BLPR4520040303143540883_3_3" hidden="1">#REF!</definedName>
    <definedName name="BLPR4620040303143540883" localSheetId="2" hidden="1">#REF!</definedName>
    <definedName name="BLPR4620040303143540883" localSheetId="19" hidden="1">#REF!</definedName>
    <definedName name="BLPR4620040303143540883" hidden="1">#REF!</definedName>
    <definedName name="BLPR4620040303143540883_1_3" localSheetId="2" hidden="1">#REF!</definedName>
    <definedName name="BLPR4620040303143540883_1_3" localSheetId="19" hidden="1">#REF!</definedName>
    <definedName name="BLPR4620040303143540883_1_3" hidden="1">#REF!</definedName>
    <definedName name="BLPR4620040303143540883_2_3" localSheetId="2" hidden="1">#REF!</definedName>
    <definedName name="BLPR4620040303143540883_2_3" localSheetId="19" hidden="1">#REF!</definedName>
    <definedName name="BLPR4620040303143540883_2_3" hidden="1">#REF!</definedName>
    <definedName name="BLPR4620040303143540883_3_3" localSheetId="2" hidden="1">#REF!</definedName>
    <definedName name="BLPR4620040303143540883_3_3" localSheetId="19" hidden="1">#REF!</definedName>
    <definedName name="BLPR4620040303143540883_3_3" hidden="1">#REF!</definedName>
    <definedName name="BLPR4720040303143540893" localSheetId="2" hidden="1">#REF!</definedName>
    <definedName name="BLPR4720040303143540893" localSheetId="19" hidden="1">#REF!</definedName>
    <definedName name="BLPR4720040303143540893" hidden="1">#REF!</definedName>
    <definedName name="BLPR4720040303143540893_1_3" localSheetId="2" hidden="1">#REF!</definedName>
    <definedName name="BLPR4720040303143540893_1_3" localSheetId="19" hidden="1">#REF!</definedName>
    <definedName name="BLPR4720040303143540893_1_3" hidden="1">#REF!</definedName>
    <definedName name="BLPR4720040303143540893_2_3" localSheetId="2" hidden="1">#REF!</definedName>
    <definedName name="BLPR4720040303143540893_2_3" localSheetId="19" hidden="1">#REF!</definedName>
    <definedName name="BLPR4720040303143540893_2_3" hidden="1">#REF!</definedName>
    <definedName name="BLPR4720040303143540893_3_3" localSheetId="2" hidden="1">#REF!</definedName>
    <definedName name="BLPR4720040303143540893_3_3" localSheetId="19" hidden="1">#REF!</definedName>
    <definedName name="BLPR4720040303143540893_3_3" hidden="1">#REF!</definedName>
    <definedName name="BLPR4820040303143540893" localSheetId="2" hidden="1">#REF!</definedName>
    <definedName name="BLPR4820040303143540893" localSheetId="19" hidden="1">#REF!</definedName>
    <definedName name="BLPR4820040303143540893" hidden="1">#REF!</definedName>
    <definedName name="BLPR4820040303143540893_1_3" localSheetId="2" hidden="1">#REF!</definedName>
    <definedName name="BLPR4820040303143540893_1_3" localSheetId="19" hidden="1">#REF!</definedName>
    <definedName name="BLPR4820040303143540893_1_3" hidden="1">#REF!</definedName>
    <definedName name="BLPR4820040303143540893_2_3" localSheetId="2" hidden="1">#REF!</definedName>
    <definedName name="BLPR4820040303143540893_2_3" localSheetId="19" hidden="1">#REF!</definedName>
    <definedName name="BLPR4820040303143540893_2_3" hidden="1">#REF!</definedName>
    <definedName name="BLPR4820040303143540893_3_3" localSheetId="2" hidden="1">#REF!</definedName>
    <definedName name="BLPR4820040303143540893_3_3" localSheetId="19" hidden="1">#REF!</definedName>
    <definedName name="BLPR4820040303143540893_3_3" hidden="1">#REF!</definedName>
    <definedName name="BLPR4920040303143542085" localSheetId="2" hidden="1">#REF!</definedName>
    <definedName name="BLPR4920040303143542085" localSheetId="19" hidden="1">#REF!</definedName>
    <definedName name="BLPR4920040303143542085" hidden="1">#REF!</definedName>
    <definedName name="BLPR4920040303143542085_1_3" localSheetId="2" hidden="1">#REF!</definedName>
    <definedName name="BLPR4920040303143542085_1_3" localSheetId="19" hidden="1">#REF!</definedName>
    <definedName name="BLPR4920040303143542085_1_3" hidden="1">#REF!</definedName>
    <definedName name="BLPR4920040303143542085_2_3" localSheetId="2" hidden="1">#REF!</definedName>
    <definedName name="BLPR4920040303143542085_2_3" localSheetId="19" hidden="1">#REF!</definedName>
    <definedName name="BLPR4920040303143542085_2_3" hidden="1">#REF!</definedName>
    <definedName name="BLPR4920040303143542085_3_3" localSheetId="2" hidden="1">#REF!</definedName>
    <definedName name="BLPR4920040303143542085_3_3" localSheetId="19" hidden="1">#REF!</definedName>
    <definedName name="BLPR4920040303143542085_3_3" hidden="1">#REF!</definedName>
    <definedName name="BLPR5020040303143542085" localSheetId="2" hidden="1">#REF!</definedName>
    <definedName name="BLPR5020040303143542085" localSheetId="19" hidden="1">#REF!</definedName>
    <definedName name="BLPR5020040303143542085" hidden="1">#REF!</definedName>
    <definedName name="BLPR5020040303143542085_1_3" localSheetId="2" hidden="1">#REF!</definedName>
    <definedName name="BLPR5020040303143542085_1_3" localSheetId="19" hidden="1">#REF!</definedName>
    <definedName name="BLPR5020040303143542085_1_3" hidden="1">#REF!</definedName>
    <definedName name="BLPR5020040303143542085_2_3" localSheetId="2" hidden="1">#REF!</definedName>
    <definedName name="BLPR5020040303143542085_2_3" localSheetId="19" hidden="1">#REF!</definedName>
    <definedName name="BLPR5020040303143542085_2_3" hidden="1">#REF!</definedName>
    <definedName name="BLPR5020040303143542085_3_3" localSheetId="2" hidden="1">#REF!</definedName>
    <definedName name="BLPR5020040303143542085_3_3" localSheetId="19" hidden="1">#REF!</definedName>
    <definedName name="BLPR5020040303143542085_3_3" hidden="1">#REF!</definedName>
    <definedName name="BLPR5120040303143542095" localSheetId="2" hidden="1">#REF!</definedName>
    <definedName name="BLPR5120040303143542095" localSheetId="19" hidden="1">#REF!</definedName>
    <definedName name="BLPR5120040303143542095" hidden="1">#REF!</definedName>
    <definedName name="BLPR5120040303143542095_1_3" localSheetId="2" hidden="1">#REF!</definedName>
    <definedName name="BLPR5120040303143542095_1_3" localSheetId="19" hidden="1">#REF!</definedName>
    <definedName name="BLPR5120040303143542095_1_3" hidden="1">#REF!</definedName>
    <definedName name="BLPR5120040303143542095_2_3" localSheetId="2" hidden="1">#REF!</definedName>
    <definedName name="BLPR5120040303143542095_2_3" localSheetId="19" hidden="1">#REF!</definedName>
    <definedName name="BLPR5120040303143542095_2_3" hidden="1">#REF!</definedName>
    <definedName name="BLPR5120040303143542095_3_3" localSheetId="2" hidden="1">#REF!</definedName>
    <definedName name="BLPR5120040303143542095_3_3" localSheetId="19" hidden="1">#REF!</definedName>
    <definedName name="BLPR5120040303143542095_3_3" hidden="1">#REF!</definedName>
    <definedName name="BLPR520040303143540783" localSheetId="2" hidden="1">#REF!</definedName>
    <definedName name="BLPR520040303143540783" localSheetId="19" hidden="1">#REF!</definedName>
    <definedName name="BLPR520040303143540783" hidden="1">#REF!</definedName>
    <definedName name="BLPR520040303143540783_1_3" localSheetId="2" hidden="1">#REF!</definedName>
    <definedName name="BLPR520040303143540783_1_3" localSheetId="19" hidden="1">#REF!</definedName>
    <definedName name="BLPR520040303143540783_1_3" hidden="1">#REF!</definedName>
    <definedName name="BLPR520040303143540783_2_3" localSheetId="2" hidden="1">#REF!</definedName>
    <definedName name="BLPR520040303143540783_2_3" localSheetId="19" hidden="1">#REF!</definedName>
    <definedName name="BLPR520040303143540783_2_3" hidden="1">#REF!</definedName>
    <definedName name="BLPR520040303143540783_3_3" localSheetId="2" hidden="1">#REF!</definedName>
    <definedName name="BLPR520040303143540783_3_3" localSheetId="19" hidden="1">#REF!</definedName>
    <definedName name="BLPR520040303143540783_3_3" hidden="1">#REF!</definedName>
    <definedName name="BLPR5220040303143542095" localSheetId="2" hidden="1">#REF!</definedName>
    <definedName name="BLPR5220040303143542095" localSheetId="19" hidden="1">#REF!</definedName>
    <definedName name="BLPR5220040303143542095" hidden="1">#REF!</definedName>
    <definedName name="BLPR5220040303143542095_1_3" localSheetId="2" hidden="1">#REF!</definedName>
    <definedName name="BLPR5220040303143542095_1_3" localSheetId="19" hidden="1">#REF!</definedName>
    <definedName name="BLPR5220040303143542095_1_3" hidden="1">#REF!</definedName>
    <definedName name="BLPR5220040303143542095_2_3" localSheetId="2" hidden="1">#REF!</definedName>
    <definedName name="BLPR5220040303143542095_2_3" localSheetId="19" hidden="1">#REF!</definedName>
    <definedName name="BLPR5220040303143542095_2_3" hidden="1">#REF!</definedName>
    <definedName name="BLPR5220040303143542095_3_3" localSheetId="2" hidden="1">#REF!</definedName>
    <definedName name="BLPR5220040303143542095_3_3" localSheetId="19" hidden="1">#REF!</definedName>
    <definedName name="BLPR5220040303143542095_3_3" hidden="1">#REF!</definedName>
    <definedName name="BLPR5320040303143542095" localSheetId="2" hidden="1">#REF!</definedName>
    <definedName name="BLPR5320040303143542095" localSheetId="19" hidden="1">#REF!</definedName>
    <definedName name="BLPR5320040303143542095" hidden="1">#REF!</definedName>
    <definedName name="BLPR5320040303143542095_1_3" localSheetId="2" hidden="1">#REF!</definedName>
    <definedName name="BLPR5320040303143542095_1_3" localSheetId="19" hidden="1">#REF!</definedName>
    <definedName name="BLPR5320040303143542095_1_3" hidden="1">#REF!</definedName>
    <definedName name="BLPR5320040303143542095_2_3" localSheetId="2" hidden="1">#REF!</definedName>
    <definedName name="BLPR5320040303143542095_2_3" localSheetId="19" hidden="1">#REF!</definedName>
    <definedName name="BLPR5320040303143542095_2_3" hidden="1">#REF!</definedName>
    <definedName name="BLPR5320040303143542095_3_3" localSheetId="2" hidden="1">#REF!</definedName>
    <definedName name="BLPR5320040303143542095_3_3" localSheetId="19" hidden="1">#REF!</definedName>
    <definedName name="BLPR5320040303143542095_3_3" hidden="1">#REF!</definedName>
    <definedName name="BLPR5420040303143542095" localSheetId="2" hidden="1">#REF!</definedName>
    <definedName name="BLPR5420040303143542095" localSheetId="19" hidden="1">#REF!</definedName>
    <definedName name="BLPR5420040303143542095" hidden="1">#REF!</definedName>
    <definedName name="BLPR5420040303143542095_1_3" localSheetId="2" hidden="1">#REF!</definedName>
    <definedName name="BLPR5420040303143542095_1_3" localSheetId="19" hidden="1">#REF!</definedName>
    <definedName name="BLPR5420040303143542095_1_3" hidden="1">#REF!</definedName>
    <definedName name="BLPR5420040303143542095_2_3" localSheetId="2" hidden="1">#REF!</definedName>
    <definedName name="BLPR5420040303143542095_2_3" localSheetId="19" hidden="1">#REF!</definedName>
    <definedName name="BLPR5420040303143542095_2_3" hidden="1">#REF!</definedName>
    <definedName name="BLPR5420040303143542095_3_3" localSheetId="2" hidden="1">#REF!</definedName>
    <definedName name="BLPR5420040303143542095_3_3" localSheetId="19" hidden="1">#REF!</definedName>
    <definedName name="BLPR5420040303143542095_3_3" hidden="1">#REF!</definedName>
    <definedName name="BLPR5520040303143542095" localSheetId="2" hidden="1">#REF!</definedName>
    <definedName name="BLPR5520040303143542095" localSheetId="19" hidden="1">#REF!</definedName>
    <definedName name="BLPR5520040303143542095" hidden="1">#REF!</definedName>
    <definedName name="BLPR5520040303143542095_1_3" localSheetId="2" hidden="1">#REF!</definedName>
    <definedName name="BLPR5520040303143542095_1_3" localSheetId="19" hidden="1">#REF!</definedName>
    <definedName name="BLPR5520040303143542095_1_3" hidden="1">#REF!</definedName>
    <definedName name="BLPR5520040303143542095_2_3" localSheetId="2" hidden="1">#REF!</definedName>
    <definedName name="BLPR5520040303143542095_2_3" localSheetId="19" hidden="1">#REF!</definedName>
    <definedName name="BLPR5520040303143542095_2_3" hidden="1">#REF!</definedName>
    <definedName name="BLPR5520040303143542095_3_3" localSheetId="2" hidden="1">#REF!</definedName>
    <definedName name="BLPR5520040303143542095_3_3" localSheetId="19" hidden="1">#REF!</definedName>
    <definedName name="BLPR5520040303143542095_3_3" hidden="1">#REF!</definedName>
    <definedName name="BLPR5620040303143542105" localSheetId="2" hidden="1">#REF!</definedName>
    <definedName name="BLPR5620040303143542105" localSheetId="19" hidden="1">#REF!</definedName>
    <definedName name="BLPR5620040303143542105" hidden="1">#REF!</definedName>
    <definedName name="BLPR5620040303143542105_1_3" localSheetId="2" hidden="1">#REF!</definedName>
    <definedName name="BLPR5620040303143542105_1_3" localSheetId="19" hidden="1">#REF!</definedName>
    <definedName name="BLPR5620040303143542105_1_3" hidden="1">#REF!</definedName>
    <definedName name="BLPR5620040303143542105_2_3" localSheetId="2" hidden="1">#REF!</definedName>
    <definedName name="BLPR5620040303143542105_2_3" localSheetId="19" hidden="1">#REF!</definedName>
    <definedName name="BLPR5620040303143542105_2_3" hidden="1">#REF!</definedName>
    <definedName name="BLPR5620040303143542105_3_3" localSheetId="2" hidden="1">#REF!</definedName>
    <definedName name="BLPR5620040303143542105_3_3" localSheetId="19" hidden="1">#REF!</definedName>
    <definedName name="BLPR5620040303143542105_3_3" hidden="1">#REF!</definedName>
    <definedName name="BLPR5720040303143542105" localSheetId="2" hidden="1">#REF!</definedName>
    <definedName name="BLPR5720040303143542105" localSheetId="19" hidden="1">#REF!</definedName>
    <definedName name="BLPR5720040303143542105" hidden="1">#REF!</definedName>
    <definedName name="BLPR5720040303143542105_1_3" localSheetId="2" hidden="1">#REF!</definedName>
    <definedName name="BLPR5720040303143542105_1_3" localSheetId="19" hidden="1">#REF!</definedName>
    <definedName name="BLPR5720040303143542105_1_3" hidden="1">#REF!</definedName>
    <definedName name="BLPR5720040303143542105_2_3" localSheetId="2" hidden="1">#REF!</definedName>
    <definedName name="BLPR5720040303143542105_2_3" localSheetId="19" hidden="1">#REF!</definedName>
    <definedName name="BLPR5720040303143542105_2_3" hidden="1">#REF!</definedName>
    <definedName name="BLPR5720040303143542105_3_3" localSheetId="2" hidden="1">#REF!</definedName>
    <definedName name="BLPR5720040303143542105_3_3" localSheetId="19" hidden="1">#REF!</definedName>
    <definedName name="BLPR5720040303143542105_3_3" hidden="1">#REF!</definedName>
    <definedName name="BLPR5820040303143548064" localSheetId="2" hidden="1">#REF!</definedName>
    <definedName name="BLPR5820040303143548064" localSheetId="19" hidden="1">#REF!</definedName>
    <definedName name="BLPR5820040303143548064" hidden="1">#REF!</definedName>
    <definedName name="BLPR5820040303143548064_1_1" localSheetId="2" hidden="1">#REF!</definedName>
    <definedName name="BLPR5820040303143548064_1_1" localSheetId="19" hidden="1">#REF!</definedName>
    <definedName name="BLPR5820040303143548064_1_1" hidden="1">#REF!</definedName>
    <definedName name="BLPR5920040303143548074" localSheetId="2" hidden="1">#REF!</definedName>
    <definedName name="BLPR5920040303143548074" localSheetId="19" hidden="1">#REF!</definedName>
    <definedName name="BLPR5920040303143548074" hidden="1">#REF!</definedName>
    <definedName name="BLPR5920040303143548074_1_1" localSheetId="2" hidden="1">#REF!</definedName>
    <definedName name="BLPR5920040303143548074_1_1" localSheetId="19" hidden="1">#REF!</definedName>
    <definedName name="BLPR5920040303143548074_1_1" hidden="1">#REF!</definedName>
    <definedName name="BLPR6020040303143548074" localSheetId="2" hidden="1">#REF!</definedName>
    <definedName name="BLPR6020040303143548074" localSheetId="19" hidden="1">#REF!</definedName>
    <definedName name="BLPR6020040303143548074" hidden="1">#REF!</definedName>
    <definedName name="BLPR6020040303143548074_1_1" localSheetId="2" hidden="1">#REF!</definedName>
    <definedName name="BLPR6020040303143548074_1_1" localSheetId="19" hidden="1">#REF!</definedName>
    <definedName name="BLPR6020040303143548074_1_1" hidden="1">#REF!</definedName>
    <definedName name="BLPR6120040303143548074" localSheetId="2" hidden="1">#REF!</definedName>
    <definedName name="BLPR6120040303143548074" localSheetId="19" hidden="1">#REF!</definedName>
    <definedName name="BLPR6120040303143548074" hidden="1">#REF!</definedName>
    <definedName name="BLPR6120040303143548074_1_1" localSheetId="2" hidden="1">#REF!</definedName>
    <definedName name="BLPR6120040303143548074_1_1" localSheetId="19" hidden="1">#REF!</definedName>
    <definedName name="BLPR6120040303143548074_1_1" hidden="1">#REF!</definedName>
    <definedName name="BLPR620040303143540783" localSheetId="2" hidden="1">#REF!</definedName>
    <definedName name="BLPR620040303143540783" localSheetId="19" hidden="1">#REF!</definedName>
    <definedName name="BLPR620040303143540783" hidden="1">#REF!</definedName>
    <definedName name="BLPR620040303143540783_1_3" localSheetId="2" hidden="1">#REF!</definedName>
    <definedName name="BLPR620040303143540783_1_3" localSheetId="19" hidden="1">#REF!</definedName>
    <definedName name="BLPR620040303143540783_1_3" hidden="1">#REF!</definedName>
    <definedName name="BLPR620040303143540783_2_3" localSheetId="2" hidden="1">#REF!</definedName>
    <definedName name="BLPR620040303143540783_2_3" localSheetId="19" hidden="1">#REF!</definedName>
    <definedName name="BLPR620040303143540783_2_3" hidden="1">#REF!</definedName>
    <definedName name="BLPR620040303143540783_3_3" localSheetId="2" hidden="1">#REF!</definedName>
    <definedName name="BLPR620040303143540783_3_3" localSheetId="19" hidden="1">#REF!</definedName>
    <definedName name="BLPR620040303143540783_3_3" hidden="1">#REF!</definedName>
    <definedName name="BLPR6220040303143548074" localSheetId="2" hidden="1">#REF!</definedName>
    <definedName name="BLPR6220040303143548074" localSheetId="19" hidden="1">#REF!</definedName>
    <definedName name="BLPR6220040303143548074" hidden="1">#REF!</definedName>
    <definedName name="BLPR6220040303143548074_1_1" localSheetId="2" hidden="1">#REF!</definedName>
    <definedName name="BLPR6220040303143548074_1_1" localSheetId="19" hidden="1">#REF!</definedName>
    <definedName name="BLPR6220040303143548074_1_1" hidden="1">#REF!</definedName>
    <definedName name="BLPR6320040303143548074" localSheetId="2" hidden="1">#REF!</definedName>
    <definedName name="BLPR6320040303143548074" localSheetId="19" hidden="1">#REF!</definedName>
    <definedName name="BLPR6320040303143548074" hidden="1">#REF!</definedName>
    <definedName name="BLPR6320040303143548074_1_1" localSheetId="2" hidden="1">#REF!</definedName>
    <definedName name="BLPR6320040303143548074_1_1" localSheetId="19" hidden="1">#REF!</definedName>
    <definedName name="BLPR6320040303143548074_1_1" hidden="1">#REF!</definedName>
    <definedName name="BLPR6420040303143548104" localSheetId="2" hidden="1">#REF!</definedName>
    <definedName name="BLPR6420040303143548104" localSheetId="19" hidden="1">#REF!</definedName>
    <definedName name="BLPR6420040303143548104" hidden="1">#REF!</definedName>
    <definedName name="BLPR6420040303143548104_1_2" localSheetId="2" hidden="1">#REF!</definedName>
    <definedName name="BLPR6420040303143548104_1_2" localSheetId="19" hidden="1">#REF!</definedName>
    <definedName name="BLPR6420040303143548104_1_2" hidden="1">#REF!</definedName>
    <definedName name="BLPR6420040303143548104_2_2" localSheetId="2" hidden="1">#REF!</definedName>
    <definedName name="BLPR6420040303143548104_2_2" localSheetId="19" hidden="1">#REF!</definedName>
    <definedName name="BLPR6420040303143548104_2_2" hidden="1">#REF!</definedName>
    <definedName name="BLPR6520040303143548114" localSheetId="2" hidden="1">#REF!</definedName>
    <definedName name="BLPR6520040303143548114" localSheetId="19" hidden="1">#REF!</definedName>
    <definedName name="BLPR6520040303143548114" hidden="1">#REF!</definedName>
    <definedName name="BLPR6520040303143548114_1_2" localSheetId="2" hidden="1">#REF!</definedName>
    <definedName name="BLPR6520040303143548114_1_2" localSheetId="19" hidden="1">#REF!</definedName>
    <definedName name="BLPR6520040303143548114_1_2" hidden="1">#REF!</definedName>
    <definedName name="BLPR6520040303143548114_2_2" localSheetId="2" hidden="1">#REF!</definedName>
    <definedName name="BLPR6520040303143548114_2_2" localSheetId="19" hidden="1">#REF!</definedName>
    <definedName name="BLPR6520040303143548114_2_2" hidden="1">#REF!</definedName>
    <definedName name="BLPR6620040303143548134" localSheetId="2" hidden="1">#REF!</definedName>
    <definedName name="BLPR6620040303143548134" localSheetId="19" hidden="1">#REF!</definedName>
    <definedName name="BLPR6620040303143548134" hidden="1">#REF!</definedName>
    <definedName name="BLPR6620040303143548134_1_2" localSheetId="2" hidden="1">#REF!</definedName>
    <definedName name="BLPR6620040303143548134_1_2" localSheetId="19" hidden="1">#REF!</definedName>
    <definedName name="BLPR6620040303143548134_1_2" hidden="1">#REF!</definedName>
    <definedName name="BLPR6620040303143548134_2_2" localSheetId="2" hidden="1">#REF!</definedName>
    <definedName name="BLPR6620040303143548134_2_2" localSheetId="19" hidden="1">#REF!</definedName>
    <definedName name="BLPR6620040303143548134_2_2" hidden="1">#REF!</definedName>
    <definedName name="BLPR6720040303143549966" localSheetId="2" hidden="1">#REF!</definedName>
    <definedName name="BLPR6720040303143549966" localSheetId="19" hidden="1">#REF!</definedName>
    <definedName name="BLPR6720040303143549966" hidden="1">#REF!</definedName>
    <definedName name="BLPR6720040303143549966_1_1" localSheetId="2" hidden="1">#REF!</definedName>
    <definedName name="BLPR6720040303143549966_1_1" localSheetId="19" hidden="1">#REF!</definedName>
    <definedName name="BLPR6720040303143549966_1_1" hidden="1">#REF!</definedName>
    <definedName name="BLPR6820040303143549966" localSheetId="2" hidden="1">#REF!</definedName>
    <definedName name="BLPR6820040303143549966" localSheetId="19" hidden="1">#REF!</definedName>
    <definedName name="BLPR6820040303143549966" hidden="1">#REF!</definedName>
    <definedName name="BLPR6820040303143549966_1_1" localSheetId="2" hidden="1">#REF!</definedName>
    <definedName name="BLPR6820040303143549966_1_1" localSheetId="19" hidden="1">#REF!</definedName>
    <definedName name="BLPR6820040303143549966_1_1" hidden="1">#REF!</definedName>
    <definedName name="BLPR6920040303143549966" localSheetId="2" hidden="1">#REF!</definedName>
    <definedName name="BLPR6920040303143549966" localSheetId="19" hidden="1">#REF!</definedName>
    <definedName name="BLPR6920040303143549966" hidden="1">#REF!</definedName>
    <definedName name="BLPR6920040303143549966_1_1" localSheetId="2" hidden="1">#REF!</definedName>
    <definedName name="BLPR6920040303143549966_1_1" localSheetId="19" hidden="1">#REF!</definedName>
    <definedName name="BLPR6920040303143549966_1_1" hidden="1">#REF!</definedName>
    <definedName name="BLPR7020040303143549966" localSheetId="2" hidden="1">#REF!</definedName>
    <definedName name="BLPR7020040303143549966" localSheetId="19" hidden="1">#REF!</definedName>
    <definedName name="BLPR7020040303143549966" hidden="1">#REF!</definedName>
    <definedName name="BLPR7020040303143549966_1_1" localSheetId="2" hidden="1">#REF!</definedName>
    <definedName name="BLPR7020040303143549966_1_1" localSheetId="19" hidden="1">#REF!</definedName>
    <definedName name="BLPR7020040303143549966_1_1" hidden="1">#REF!</definedName>
    <definedName name="BLPR7120040303143549966" localSheetId="2" hidden="1">#REF!</definedName>
    <definedName name="BLPR7120040303143549966" localSheetId="19" hidden="1">#REF!</definedName>
    <definedName name="BLPR7120040303143549966" hidden="1">#REF!</definedName>
    <definedName name="BLPR7120040303143549966_1_1" localSheetId="2" hidden="1">#REF!</definedName>
    <definedName name="BLPR7120040303143549966_1_1" localSheetId="19" hidden="1">#REF!</definedName>
    <definedName name="BLPR7120040303143549966_1_1" hidden="1">#REF!</definedName>
    <definedName name="BLPR720040303143540783" localSheetId="2" hidden="1">#REF!</definedName>
    <definedName name="BLPR720040303143540783" localSheetId="19" hidden="1">#REF!</definedName>
    <definedName name="BLPR720040303143540783" hidden="1">#REF!</definedName>
    <definedName name="BLPR720040303143540783_1_3" localSheetId="2" hidden="1">#REF!</definedName>
    <definedName name="BLPR720040303143540783_1_3" localSheetId="19" hidden="1">#REF!</definedName>
    <definedName name="BLPR720040303143540783_1_3" hidden="1">#REF!</definedName>
    <definedName name="BLPR720040303143540783_2_3" localSheetId="2" hidden="1">#REF!</definedName>
    <definedName name="BLPR720040303143540783_2_3" localSheetId="19" hidden="1">#REF!</definedName>
    <definedName name="BLPR720040303143540783_2_3" hidden="1">#REF!</definedName>
    <definedName name="BLPR720040303143540783_3_3" localSheetId="2" hidden="1">#REF!</definedName>
    <definedName name="BLPR720040303143540783_3_3" localSheetId="19" hidden="1">#REF!</definedName>
    <definedName name="BLPR720040303143540783_3_3" hidden="1">#REF!</definedName>
    <definedName name="BLPR7220040303143549966" localSheetId="2" hidden="1">#REF!</definedName>
    <definedName name="BLPR7220040303143549966" localSheetId="19" hidden="1">#REF!</definedName>
    <definedName name="BLPR7220040303143549966" hidden="1">#REF!</definedName>
    <definedName name="BLPR7220040303143549966_1_1" localSheetId="2" hidden="1">#REF!</definedName>
    <definedName name="BLPR7220040303143549966_1_1" localSheetId="19" hidden="1">#REF!</definedName>
    <definedName name="BLPR7220040303143549966_1_1" hidden="1">#REF!</definedName>
    <definedName name="BLPR7320040303143549976" localSheetId="2" hidden="1">#REF!</definedName>
    <definedName name="BLPR7320040303143549976" localSheetId="19" hidden="1">#REF!</definedName>
    <definedName name="BLPR7320040303143549976" hidden="1">#REF!</definedName>
    <definedName name="BLPR7320040303143549976_1_1" localSheetId="2" hidden="1">#REF!</definedName>
    <definedName name="BLPR7320040303143549976_1_1" localSheetId="19" hidden="1">#REF!</definedName>
    <definedName name="BLPR7320040303143549976_1_1" hidden="1">#REF!</definedName>
    <definedName name="BLPR7420040303143549976" localSheetId="2" hidden="1">#REF!</definedName>
    <definedName name="BLPR7420040303143549976" localSheetId="19" hidden="1">#REF!</definedName>
    <definedName name="BLPR7420040303143549976" hidden="1">#REF!</definedName>
    <definedName name="BLPR7420040303143549976_1_1" localSheetId="2" hidden="1">#REF!</definedName>
    <definedName name="BLPR7420040303143549976_1_1" localSheetId="19" hidden="1">#REF!</definedName>
    <definedName name="BLPR7420040303143549976_1_1" hidden="1">#REF!</definedName>
    <definedName name="BLPR7520040303143549976" localSheetId="2" hidden="1">#REF!</definedName>
    <definedName name="BLPR7520040303143549976" localSheetId="19" hidden="1">#REF!</definedName>
    <definedName name="BLPR7520040303143549976" hidden="1">#REF!</definedName>
    <definedName name="BLPR7520040303143549976_1_1" localSheetId="2" hidden="1">#REF!</definedName>
    <definedName name="BLPR7520040303143549976_1_1" localSheetId="19" hidden="1">#REF!</definedName>
    <definedName name="BLPR7520040303143549976_1_1" hidden="1">#REF!</definedName>
    <definedName name="BLPR7620040303143549976" localSheetId="2" hidden="1">#REF!</definedName>
    <definedName name="BLPR7620040303143549976" localSheetId="19" hidden="1">#REF!</definedName>
    <definedName name="BLPR7620040303143549976" hidden="1">#REF!</definedName>
    <definedName name="BLPR7620040303143549976_1_1" localSheetId="2" hidden="1">#REF!</definedName>
    <definedName name="BLPR7620040303143549976_1_1" localSheetId="19" hidden="1">#REF!</definedName>
    <definedName name="BLPR7620040303143549976_1_1" hidden="1">#REF!</definedName>
    <definedName name="BLPR7720040303143549976" localSheetId="2" hidden="1">#REF!</definedName>
    <definedName name="BLPR7720040303143549976" localSheetId="19" hidden="1">#REF!</definedName>
    <definedName name="BLPR7720040303143549976" hidden="1">#REF!</definedName>
    <definedName name="BLPR7720040303143549976_1_1" localSheetId="2" hidden="1">#REF!</definedName>
    <definedName name="BLPR7720040303143549976_1_1" localSheetId="19" hidden="1">#REF!</definedName>
    <definedName name="BLPR7720040303143549976_1_1" hidden="1">#REF!</definedName>
    <definedName name="BLPR7820040303143549976" localSheetId="2" hidden="1">#REF!</definedName>
    <definedName name="BLPR7820040303143549976" localSheetId="19" hidden="1">#REF!</definedName>
    <definedName name="BLPR7820040303143549976" hidden="1">#REF!</definedName>
    <definedName name="BLPR7820040303143549976_1_1" localSheetId="2" hidden="1">#REF!</definedName>
    <definedName name="BLPR7820040303143549976_1_1" localSheetId="19" hidden="1">#REF!</definedName>
    <definedName name="BLPR7820040303143549976_1_1" hidden="1">#REF!</definedName>
    <definedName name="BLPR7920040303143549987" localSheetId="2" hidden="1">#REF!</definedName>
    <definedName name="BLPR7920040303143549987" localSheetId="19" hidden="1">#REF!</definedName>
    <definedName name="BLPR7920040303143549987" hidden="1">#REF!</definedName>
    <definedName name="BLPR7920040303143549987_1_1" localSheetId="2" hidden="1">#REF!</definedName>
    <definedName name="BLPR7920040303143549987_1_1" localSheetId="19" hidden="1">#REF!</definedName>
    <definedName name="BLPR7920040303143549987_1_1" hidden="1">#REF!</definedName>
    <definedName name="BLPR8020040303143549987" localSheetId="2" hidden="1">#REF!</definedName>
    <definedName name="BLPR8020040303143549987" localSheetId="19" hidden="1">#REF!</definedName>
    <definedName name="BLPR8020040303143549987" hidden="1">#REF!</definedName>
    <definedName name="BLPR8020040303143549987_1_1" localSheetId="2" hidden="1">#REF!</definedName>
    <definedName name="BLPR8020040303143549987_1_1" localSheetId="19" hidden="1">#REF!</definedName>
    <definedName name="BLPR8020040303143549987_1_1" hidden="1">#REF!</definedName>
    <definedName name="BLPR8120040303143549987" localSheetId="2" hidden="1">#REF!</definedName>
    <definedName name="BLPR8120040303143549987" localSheetId="19" hidden="1">#REF!</definedName>
    <definedName name="BLPR8120040303143549987" hidden="1">#REF!</definedName>
    <definedName name="BLPR8120040303143549987_1_1" localSheetId="2" hidden="1">#REF!</definedName>
    <definedName name="BLPR8120040303143549987_1_1" localSheetId="19" hidden="1">#REF!</definedName>
    <definedName name="BLPR8120040303143549987_1_1" hidden="1">#REF!</definedName>
    <definedName name="BLPR820040303143540793" localSheetId="2" hidden="1">#REF!</definedName>
    <definedName name="BLPR820040303143540793" localSheetId="19" hidden="1">#REF!</definedName>
    <definedName name="BLPR820040303143540793" hidden="1">#REF!</definedName>
    <definedName name="BLPR820040303143540793_1_3" localSheetId="2" hidden="1">#REF!</definedName>
    <definedName name="BLPR820040303143540793_1_3" localSheetId="19" hidden="1">#REF!</definedName>
    <definedName name="BLPR820040303143540793_1_3" hidden="1">#REF!</definedName>
    <definedName name="BLPR820040303143540793_2_3" localSheetId="2" hidden="1">#REF!</definedName>
    <definedName name="BLPR820040303143540793_2_3" localSheetId="19" hidden="1">#REF!</definedName>
    <definedName name="BLPR820040303143540793_2_3" hidden="1">#REF!</definedName>
    <definedName name="BLPR820040303143540793_3_3" localSheetId="2" hidden="1">#REF!</definedName>
    <definedName name="BLPR820040303143540793_3_3" localSheetId="19" hidden="1">#REF!</definedName>
    <definedName name="BLPR820040303143540793_3_3" hidden="1">#REF!</definedName>
    <definedName name="BLPR8220040303143549987" localSheetId="2" hidden="1">#REF!</definedName>
    <definedName name="BLPR8220040303143549987" localSheetId="19" hidden="1">#REF!</definedName>
    <definedName name="BLPR8220040303143549987" hidden="1">#REF!</definedName>
    <definedName name="BLPR8220040303143549987_1_1" localSheetId="2" hidden="1">#REF!</definedName>
    <definedName name="BLPR8220040303143549987_1_1" localSheetId="19" hidden="1">#REF!</definedName>
    <definedName name="BLPR8220040303143549987_1_1" hidden="1">#REF!</definedName>
    <definedName name="BLPR8320040303143549987" localSheetId="2" hidden="1">#REF!</definedName>
    <definedName name="BLPR8320040303143549987" localSheetId="19" hidden="1">#REF!</definedName>
    <definedName name="BLPR8320040303143549987" hidden="1">#REF!</definedName>
    <definedName name="BLPR8320040303143549987_1_1" localSheetId="2" hidden="1">#REF!</definedName>
    <definedName name="BLPR8320040303143549987_1_1" localSheetId="19" hidden="1">#REF!</definedName>
    <definedName name="BLPR8320040303143549987_1_1" hidden="1">#REF!</definedName>
    <definedName name="BLPR8420040303143549987" localSheetId="2" hidden="1">#REF!</definedName>
    <definedName name="BLPR8420040303143549987" localSheetId="19" hidden="1">#REF!</definedName>
    <definedName name="BLPR8420040303143549987" hidden="1">#REF!</definedName>
    <definedName name="BLPR8420040303143549987_1_1" localSheetId="2" hidden="1">#REF!</definedName>
    <definedName name="BLPR8420040303143549987_1_1" localSheetId="19" hidden="1">#REF!</definedName>
    <definedName name="BLPR8420040303143549987_1_1" hidden="1">#REF!</definedName>
    <definedName name="BLPR8520040303143549987" localSheetId="2" hidden="1">#REF!</definedName>
    <definedName name="BLPR8520040303143549987" localSheetId="19" hidden="1">#REF!</definedName>
    <definedName name="BLPR8520040303143549987" hidden="1">#REF!</definedName>
    <definedName name="BLPR8520040303143549987_1_1" localSheetId="2" hidden="1">#REF!</definedName>
    <definedName name="BLPR8520040303143549987_1_1" localSheetId="19" hidden="1">#REF!</definedName>
    <definedName name="BLPR8520040303143549987_1_1" hidden="1">#REF!</definedName>
    <definedName name="BLPR8620040303143549997" localSheetId="2" hidden="1">#REF!</definedName>
    <definedName name="BLPR8620040303143549997" localSheetId="19" hidden="1">#REF!</definedName>
    <definedName name="BLPR8620040303143549997" hidden="1">#REF!</definedName>
    <definedName name="BLPR8620040303143549997_1_1" localSheetId="2" hidden="1">#REF!</definedName>
    <definedName name="BLPR8620040303143549997_1_1" localSheetId="19" hidden="1">#REF!</definedName>
    <definedName name="BLPR8620040303143549997_1_1" hidden="1">#REF!</definedName>
    <definedName name="BLPR8720040303143549997" localSheetId="2" hidden="1">#REF!</definedName>
    <definedName name="BLPR8720040303143549997" localSheetId="19" hidden="1">#REF!</definedName>
    <definedName name="BLPR8720040303143549997" hidden="1">#REF!</definedName>
    <definedName name="BLPR8720040303143549997_1_1" localSheetId="2" hidden="1">#REF!</definedName>
    <definedName name="BLPR8720040303143549997_1_1" localSheetId="19" hidden="1">#REF!</definedName>
    <definedName name="BLPR8720040303143549997_1_1" hidden="1">#REF!</definedName>
    <definedName name="BLPR8820040303143549997" localSheetId="2" hidden="1">#REF!</definedName>
    <definedName name="BLPR8820040303143549997" localSheetId="19" hidden="1">#REF!</definedName>
    <definedName name="BLPR8820040303143549997" hidden="1">#REF!</definedName>
    <definedName name="BLPR8820040303143549997_1_1" localSheetId="2" hidden="1">#REF!</definedName>
    <definedName name="BLPR8820040303143549997_1_1" localSheetId="19" hidden="1">#REF!</definedName>
    <definedName name="BLPR8820040303143549997_1_1" hidden="1">#REF!</definedName>
    <definedName name="BLPR8920040303143549997" localSheetId="2" hidden="1">#REF!</definedName>
    <definedName name="BLPR8920040303143549997" localSheetId="19" hidden="1">#REF!</definedName>
    <definedName name="BLPR8920040303143549997" hidden="1">#REF!</definedName>
    <definedName name="BLPR8920040303143549997_1_1" localSheetId="2" hidden="1">#REF!</definedName>
    <definedName name="BLPR8920040303143549997_1_1" localSheetId="19" hidden="1">#REF!</definedName>
    <definedName name="BLPR8920040303143549997_1_1" hidden="1">#REF!</definedName>
    <definedName name="BLPR9020040303143549997" localSheetId="2" hidden="1">#REF!</definedName>
    <definedName name="BLPR9020040303143549997" localSheetId="19" hidden="1">#REF!</definedName>
    <definedName name="BLPR9020040303143549997" hidden="1">#REF!</definedName>
    <definedName name="BLPR9020040303143549997_1_1" localSheetId="2" hidden="1">#REF!</definedName>
    <definedName name="BLPR9020040303143549997_1_1" localSheetId="19" hidden="1">#REF!</definedName>
    <definedName name="BLPR9020040303143549997_1_1" hidden="1">#REF!</definedName>
    <definedName name="BLPR9120040303143549997" localSheetId="2" hidden="1">#REF!</definedName>
    <definedName name="BLPR9120040303143549997" localSheetId="19" hidden="1">#REF!</definedName>
    <definedName name="BLPR9120040303143549997" hidden="1">#REF!</definedName>
    <definedName name="BLPR9120040303143549997_1_1" localSheetId="2" hidden="1">#REF!</definedName>
    <definedName name="BLPR9120040303143549997_1_1" localSheetId="19" hidden="1">#REF!</definedName>
    <definedName name="BLPR9120040303143549997_1_1" hidden="1">#REF!</definedName>
    <definedName name="BLPR920040303143540803" localSheetId="2" hidden="1">#REF!</definedName>
    <definedName name="BLPR920040303143540803" localSheetId="19" hidden="1">#REF!</definedName>
    <definedName name="BLPR920040303143540803" hidden="1">#REF!</definedName>
    <definedName name="BLPR920040303143540803_1_3" localSheetId="2" hidden="1">#REF!</definedName>
    <definedName name="BLPR920040303143540803_1_3" localSheetId="19" hidden="1">#REF!</definedName>
    <definedName name="BLPR920040303143540803_1_3" hidden="1">#REF!</definedName>
    <definedName name="BLPR920040303143540803_2_3" localSheetId="2" hidden="1">#REF!</definedName>
    <definedName name="BLPR920040303143540803_2_3" localSheetId="19" hidden="1">#REF!</definedName>
    <definedName name="BLPR920040303143540803_2_3" hidden="1">#REF!</definedName>
    <definedName name="BLPR920040303143540803_3_3" localSheetId="2" hidden="1">#REF!</definedName>
    <definedName name="BLPR920040303143540803_3_3" localSheetId="19" hidden="1">#REF!</definedName>
    <definedName name="BLPR920040303143540803_3_3" hidden="1">#REF!</definedName>
    <definedName name="BLPR9220040303143550007" localSheetId="2" hidden="1">#REF!</definedName>
    <definedName name="BLPR9220040303143550007" localSheetId="19" hidden="1">#REF!</definedName>
    <definedName name="BLPR9220040303143550007" hidden="1">#REF!</definedName>
    <definedName name="BLPR9220040303143550007_1_1" localSheetId="2" hidden="1">#REF!</definedName>
    <definedName name="BLPR9220040303143550007_1_1" localSheetId="19" hidden="1">#REF!</definedName>
    <definedName name="BLPR9220040303143550007_1_1" hidden="1">#REF!</definedName>
    <definedName name="BLPR9320040303143550007" localSheetId="2" hidden="1">#REF!</definedName>
    <definedName name="BLPR9320040303143550007" localSheetId="19" hidden="1">#REF!</definedName>
    <definedName name="BLPR9320040303143550007" hidden="1">#REF!</definedName>
    <definedName name="BLPR9320040303143550007_1_1" localSheetId="2" hidden="1">#REF!</definedName>
    <definedName name="BLPR9320040303143550007_1_1" localSheetId="19" hidden="1">#REF!</definedName>
    <definedName name="BLPR9320040303143550007_1_1" hidden="1">#REF!</definedName>
    <definedName name="BLPR9420040303143550007" localSheetId="2" hidden="1">#REF!</definedName>
    <definedName name="BLPR9420040303143550007" localSheetId="19" hidden="1">#REF!</definedName>
    <definedName name="BLPR9420040303143550007" hidden="1">#REF!</definedName>
    <definedName name="BLPR9420040303143550007_1_1" localSheetId="2" hidden="1">#REF!</definedName>
    <definedName name="BLPR9420040303143550007_1_1" localSheetId="19" hidden="1">#REF!</definedName>
    <definedName name="BLPR9420040303143550007_1_1" hidden="1">#REF!</definedName>
    <definedName name="BLPR9520040303143550007" localSheetId="2" hidden="1">#REF!</definedName>
    <definedName name="BLPR9520040303143550007" localSheetId="19" hidden="1">#REF!</definedName>
    <definedName name="BLPR9520040303143550007" hidden="1">#REF!</definedName>
    <definedName name="BLPR9520040303143550007_1_1" localSheetId="2" hidden="1">#REF!</definedName>
    <definedName name="BLPR9520040303143550007_1_1" localSheetId="19" hidden="1">#REF!</definedName>
    <definedName name="BLPR9520040303143550007_1_1" hidden="1">#REF!</definedName>
    <definedName name="BLPR9620040303143550007" localSheetId="2" hidden="1">#REF!</definedName>
    <definedName name="BLPR9620040303143550007" localSheetId="19" hidden="1">#REF!</definedName>
    <definedName name="BLPR9620040303143550007" hidden="1">#REF!</definedName>
    <definedName name="BLPR9620040303143550007_1_1" localSheetId="2" hidden="1">#REF!</definedName>
    <definedName name="BLPR9620040303143550007_1_1" localSheetId="19" hidden="1">#REF!</definedName>
    <definedName name="BLPR9620040303143550007_1_1" hidden="1">#REF!</definedName>
    <definedName name="BLPR9720040303143550007" localSheetId="2" hidden="1">#REF!</definedName>
    <definedName name="BLPR9720040303143550007" localSheetId="19" hidden="1">#REF!</definedName>
    <definedName name="BLPR9720040303143550007" hidden="1">#REF!</definedName>
    <definedName name="BLPR9720040303143550007_1_1" localSheetId="2" hidden="1">#REF!</definedName>
    <definedName name="BLPR9720040303143550007_1_1" localSheetId="19" hidden="1">#REF!</definedName>
    <definedName name="BLPR9720040303143550007_1_1" hidden="1">#REF!</definedName>
    <definedName name="BLPR9820040303143550017" localSheetId="2" hidden="1">#REF!</definedName>
    <definedName name="BLPR9820040303143550017" localSheetId="19" hidden="1">#REF!</definedName>
    <definedName name="BLPR9820040303143550017" hidden="1">#REF!</definedName>
    <definedName name="BLPR9820040303143550017_1_1" localSheetId="2" hidden="1">#REF!</definedName>
    <definedName name="BLPR9820040303143550017_1_1" localSheetId="19" hidden="1">#REF!</definedName>
    <definedName name="BLPR9820040303143550017_1_1" hidden="1">#REF!</definedName>
    <definedName name="BLPR9920040303143550017" localSheetId="2" hidden="1">#REF!</definedName>
    <definedName name="BLPR9920040303143550017" localSheetId="19" hidden="1">#REF!</definedName>
    <definedName name="BLPR9920040303143550017" hidden="1">#REF!</definedName>
    <definedName name="BLPR9920040303143550017_1_1" localSheetId="2" hidden="1">#REF!</definedName>
    <definedName name="BLPR9920040303143550017_1_1" localSheetId="19" hidden="1">#REF!</definedName>
    <definedName name="BLPR9920040303143550017_1_1" hidden="1">#REF!</definedName>
    <definedName name="blue" hidden="1">#REF!</definedName>
    <definedName name="blue1" hidden="1">#REF!</definedName>
    <definedName name="blue2" hidden="1">#REF!</definedName>
    <definedName name="blue3" hidden="1">#REF!</definedName>
    <definedName name="BM" localSheetId="4"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_1" localSheetId="4" hidden="1">{"EBITDA",#N/A,TRUE,"P&amp;L Net of Disc Ops";"output net of disc ops",#N/A,TRUE,"Revenue";"input",#N/A,TRUE,"Revenue";"output",#N/A,TRUE,"DC";"Input",#N/A,TRUE,"DC";"MTN and MCN",#N/A,TRUE,"Margin";"output detail line items",#N/A,TRUE,"SGA";"personnel by year",#N/A,TRUE,"Payroll";#N/A,#N/A,TRUE,"CapEx"}</definedName>
    <definedName name="BM_1" localSheetId="11" hidden="1">{"EBITDA",#N/A,TRUE,"P&amp;L Net of Disc Ops";"output net of disc ops",#N/A,TRUE,"Revenue";"input",#N/A,TRUE,"Revenue";"output",#N/A,TRUE,"DC";"Input",#N/A,TRUE,"DC";"MTN and MCN",#N/A,TRUE,"Margin";"output detail line items",#N/A,TRUE,"SGA";"personnel by year",#N/A,TRUE,"Payroll";#N/A,#N/A,TRUE,"CapEx"}</definedName>
    <definedName name="BM_1" hidden="1">{"EBITDA",#N/A,TRUE,"P&amp;L Net of Disc Ops";"output net of disc ops",#N/A,TRUE,"Revenue";"input",#N/A,TRUE,"Revenue";"output",#N/A,TRUE,"DC";"Input",#N/A,TRUE,"DC";"MTN and MCN",#N/A,TRUE,"Margin";"output detail line items",#N/A,TRUE,"SGA";"personnel by year",#N/A,TRUE,"Payroll";#N/A,#N/A,TRUE,"CapEx"}</definedName>
    <definedName name="BMGHIndex" hidden="1">"O"</definedName>
    <definedName name="bn" localSheetId="4" hidden="1">{#N/A,#N/A,FALSE,"Title";#N/A,#N/A,FALSE,"Corp b sheet";#N/A,#N/A,FALSE,"MODIFIED Pl";#N/A,#N/A,FALSE,"Balance Sheet";#N/A,#N/A,FALSE,"Profit and Loss";#N/A,#N/A,FALSE,"Supplement info";#N/A,#N/A,FALSE,"Cashflow";#N/A,#N/A,FALSE,"Asspc Co - Inv Schedule";#N/A,#N/A,FALSE,"kpi"}</definedName>
    <definedName name="bn" localSheetId="11" hidden="1">{#N/A,#N/A,FALSE,"Title";#N/A,#N/A,FALSE,"Corp b sheet";#N/A,#N/A,FALSE,"MODIFIED Pl";#N/A,#N/A,FALSE,"Balance Sheet";#N/A,#N/A,FALSE,"Profit and Loss";#N/A,#N/A,FALSE,"Supplement info";#N/A,#N/A,FALSE,"Cashflow";#N/A,#N/A,FALSE,"Asspc Co - Inv Schedule";#N/A,#N/A,FALSE,"kpi"}</definedName>
    <definedName name="bn" hidden="1">{#N/A,#N/A,FALSE,"Title";#N/A,#N/A,FALSE,"Corp b sheet";#N/A,#N/A,FALSE,"MODIFIED Pl";#N/A,#N/A,FALSE,"Balance Sheet";#N/A,#N/A,FALSE,"Profit and Loss";#N/A,#N/A,FALSE,"Supplement info";#N/A,#N/A,FALSE,"Cashflow";#N/A,#N/A,FALSE,"Asspc Co - Inv Schedule";#N/A,#N/A,FALSE,"kpi"}</definedName>
    <definedName name="bn_1" localSheetId="4" hidden="1">{#N/A,#N/A,FALSE,"Title";#N/A,#N/A,FALSE,"Corp b sheet";#N/A,#N/A,FALSE,"MODIFIED Pl";#N/A,#N/A,FALSE,"Balance Sheet";#N/A,#N/A,FALSE,"Profit and Loss";#N/A,#N/A,FALSE,"Supplement info";#N/A,#N/A,FALSE,"Cashflow";#N/A,#N/A,FALSE,"Asspc Co - Inv Schedule";#N/A,#N/A,FALSE,"kpi"}</definedName>
    <definedName name="bn_1" localSheetId="11" hidden="1">{#N/A,#N/A,FALSE,"Title";#N/A,#N/A,FALSE,"Corp b sheet";#N/A,#N/A,FALSE,"MODIFIED Pl";#N/A,#N/A,FALSE,"Balance Sheet";#N/A,#N/A,FALSE,"Profit and Loss";#N/A,#N/A,FALSE,"Supplement info";#N/A,#N/A,FALSE,"Cashflow";#N/A,#N/A,FALSE,"Asspc Co - Inv Schedule";#N/A,#N/A,FALSE,"kpi"}</definedName>
    <definedName name="bn_1" hidden="1">{#N/A,#N/A,FALSE,"Title";#N/A,#N/A,FALSE,"Corp b sheet";#N/A,#N/A,FALSE,"MODIFIED Pl";#N/A,#N/A,FALSE,"Balance Sheet";#N/A,#N/A,FALSE,"Profit and Loss";#N/A,#N/A,FALSE,"Supplement info";#N/A,#N/A,FALSE,"Cashflow";#N/A,#N/A,FALSE,"Asspc Co - Inv Schedule";#N/A,#N/A,FALSE,"kpi"}</definedName>
    <definedName name="BNE_MESSAGES_HIDDEN" hidden="1">#REF!</definedName>
    <definedName name="bnhg" localSheetId="11" hidden="1">{#N/A,#N/A,FALSE,"Aging Summary";#N/A,#N/A,FALSE,"Ratio Analysis";#N/A,#N/A,FALSE,"Test 120 Day Accts";#N/A,#N/A,FALSE,"Tickmarks"}</definedName>
    <definedName name="bnhg" hidden="1">{#N/A,#N/A,FALSE,"Aging Summary";#N/A,#N/A,FALSE,"Ratio Analysis";#N/A,#N/A,FALSE,"Test 120 Day Accts";#N/A,#N/A,FALSE,"Tickmarks"}</definedName>
    <definedName name="bnjl" localSheetId="11" hidden="1">{#N/A,#N/A,FALSE,"Aging Summary";#N/A,#N/A,FALSE,"Ratio Analysis";#N/A,#N/A,FALSE,"Test 120 Day Accts";#N/A,#N/A,FALSE,"Tickmarks"}</definedName>
    <definedName name="bnjl" hidden="1">{#N/A,#N/A,FALSE,"Aging Summary";#N/A,#N/A,FALSE,"Ratio Analysis";#N/A,#N/A,FALSE,"Test 120 Day Accts";#N/A,#N/A,FALSE,"Tickmarks"}</definedName>
    <definedName name="bnkj" localSheetId="4" hidden="1">{#N/A,#N/A,FALSE,"output";#N/A,#N/A,FALSE,"contrib";#N/A,#N/A,FALSE,"profile";#N/A,#N/A,FALSE,"comps"}</definedName>
    <definedName name="bnkj" localSheetId="11" hidden="1">{#N/A,#N/A,FALSE,"output";#N/A,#N/A,FALSE,"contrib";#N/A,#N/A,FALSE,"profile";#N/A,#N/A,FALSE,"comps"}</definedName>
    <definedName name="bnkj" hidden="1">{#N/A,#N/A,FALSE,"output";#N/A,#N/A,FALSE,"contrib";#N/A,#N/A,FALSE,"profile";#N/A,#N/A,FALSE,"comps"}</definedName>
    <definedName name="bnkj_1" localSheetId="4" hidden="1">{#N/A,#N/A,FALSE,"output";#N/A,#N/A,FALSE,"contrib";#N/A,#N/A,FALSE,"profile";#N/A,#N/A,FALSE,"comps"}</definedName>
    <definedName name="bnkj_1" localSheetId="11" hidden="1">{#N/A,#N/A,FALSE,"output";#N/A,#N/A,FALSE,"contrib";#N/A,#N/A,FALSE,"profile";#N/A,#N/A,FALSE,"comps"}</definedName>
    <definedName name="bnkj_1" hidden="1">{#N/A,#N/A,FALSE,"output";#N/A,#N/A,FALSE,"contrib";#N/A,#N/A,FALSE,"profile";#N/A,#N/A,FALSE,"comps"}</definedName>
    <definedName name="bnkj1" localSheetId="4" hidden="1">{#N/A,#N/A,FALSE,"output";#N/A,#N/A,FALSE,"contrib";#N/A,#N/A,FALSE,"profile";#N/A,#N/A,FALSE,"comps"}</definedName>
    <definedName name="bnkj1" localSheetId="11" hidden="1">{#N/A,#N/A,FALSE,"output";#N/A,#N/A,FALSE,"contrib";#N/A,#N/A,FALSE,"profile";#N/A,#N/A,FALSE,"comps"}</definedName>
    <definedName name="bnkj1" hidden="1">{#N/A,#N/A,FALSE,"output";#N/A,#N/A,FALSE,"contrib";#N/A,#N/A,FALSE,"profile";#N/A,#N/A,FALSE,"comps"}</definedName>
    <definedName name="bnkj1_1" localSheetId="4" hidden="1">{#N/A,#N/A,FALSE,"output";#N/A,#N/A,FALSE,"contrib";#N/A,#N/A,FALSE,"profile";#N/A,#N/A,FALSE,"comps"}</definedName>
    <definedName name="bnkj1_1" localSheetId="11" hidden="1">{#N/A,#N/A,FALSE,"output";#N/A,#N/A,FALSE,"contrib";#N/A,#N/A,FALSE,"profile";#N/A,#N/A,FALSE,"comps"}</definedName>
    <definedName name="bnkj1_1" hidden="1">{#N/A,#N/A,FALSE,"output";#N/A,#N/A,FALSE,"contrib";#N/A,#N/A,FALSE,"profile";#N/A,#N/A,FALSE,"comps"}</definedName>
    <definedName name="bnm" localSheetId="4" hidden="1">{#N/A,#N/A,FALSE,"REPORT"}</definedName>
    <definedName name="bnm" localSheetId="11" hidden="1">{#N/A,#N/A,FALSE,"REPORT"}</definedName>
    <definedName name="bnm" hidden="1">{#N/A,#N/A,FALSE,"REPORT"}</definedName>
    <definedName name="bnm_1" localSheetId="4" hidden="1">{#N/A,#N/A,FALSE,"REPORT"}</definedName>
    <definedName name="bnm_1" localSheetId="11" hidden="1">{#N/A,#N/A,FALSE,"REPORT"}</definedName>
    <definedName name="bnm_1" hidden="1">{#N/A,#N/A,FALSE,"REPORT"}</definedName>
    <definedName name="bnmbm" localSheetId="11" hidden="1">{#N/A,#N/A,TRUE,"Main Issues";#N/A,#N/A,TRUE,"Income statement ($)"}</definedName>
    <definedName name="bnmbm" hidden="1">{#N/A,#N/A,TRUE,"Main Issues";#N/A,#N/A,TRUE,"Income statement ($)"}</definedName>
    <definedName name="bnn" localSheetId="4" hidden="1">{#N/A,#N/A,FALSE,"Title";#N/A,#N/A,FALSE,"Corp b sheet";#N/A,#N/A,FALSE,"MODIFIED Pl";#N/A,#N/A,FALSE,"Balance Sheet";#N/A,#N/A,FALSE,"Profit and Loss";#N/A,#N/A,FALSE,"Supplement info";#N/A,#N/A,FALSE,"Cashflow";#N/A,#N/A,FALSE,"Asspc Co - Inv Schedule";#N/A,#N/A,FALSE,"kpi"}</definedName>
    <definedName name="bnn" localSheetId="11" hidden="1">{#N/A,#N/A,FALSE,"Title";#N/A,#N/A,FALSE,"Corp b sheet";#N/A,#N/A,FALSE,"MODIFIED Pl";#N/A,#N/A,FALSE,"Balance Sheet";#N/A,#N/A,FALSE,"Profit and Loss";#N/A,#N/A,FALSE,"Supplement info";#N/A,#N/A,FALSE,"Cashflow";#N/A,#N/A,FALSE,"Asspc Co - Inv Schedule";#N/A,#N/A,FALSE,"kpi"}</definedName>
    <definedName name="bnn" hidden="1">{#N/A,#N/A,FALSE,"Title";#N/A,#N/A,FALSE,"Corp b sheet";#N/A,#N/A,FALSE,"MODIFIED Pl";#N/A,#N/A,FALSE,"Balance Sheet";#N/A,#N/A,FALSE,"Profit and Loss";#N/A,#N/A,FALSE,"Supplement info";#N/A,#N/A,FALSE,"Cashflow";#N/A,#N/A,FALSE,"Asspc Co - Inv Schedule";#N/A,#N/A,FALSE,"kpi"}</definedName>
    <definedName name="bnn_1" localSheetId="4" hidden="1">{#N/A,#N/A,FALSE,"Title";#N/A,#N/A,FALSE,"Corp b sheet";#N/A,#N/A,FALSE,"MODIFIED Pl";#N/A,#N/A,FALSE,"Balance Sheet";#N/A,#N/A,FALSE,"Profit and Loss";#N/A,#N/A,FALSE,"Supplement info";#N/A,#N/A,FALSE,"Cashflow";#N/A,#N/A,FALSE,"Asspc Co - Inv Schedule";#N/A,#N/A,FALSE,"kpi"}</definedName>
    <definedName name="bnn_1" localSheetId="11" hidden="1">{#N/A,#N/A,FALSE,"Title";#N/A,#N/A,FALSE,"Corp b sheet";#N/A,#N/A,FALSE,"MODIFIED Pl";#N/A,#N/A,FALSE,"Balance Sheet";#N/A,#N/A,FALSE,"Profit and Loss";#N/A,#N/A,FALSE,"Supplement info";#N/A,#N/A,FALSE,"Cashflow";#N/A,#N/A,FALSE,"Asspc Co - Inv Schedule";#N/A,#N/A,FALSE,"kpi"}</definedName>
    <definedName name="bnn_1" hidden="1">{#N/A,#N/A,FALSE,"Title";#N/A,#N/A,FALSE,"Corp b sheet";#N/A,#N/A,FALSE,"MODIFIED Pl";#N/A,#N/A,FALSE,"Balance Sheet";#N/A,#N/A,FALSE,"Profit and Loss";#N/A,#N/A,FALSE,"Supplement info";#N/A,#N/A,FALSE,"Cashflow";#N/A,#N/A,FALSE,"Asspc Co - Inv Schedule";#N/A,#N/A,FALSE,"kpi"}</definedName>
    <definedName name="bnnn" localSheetId="4" hidden="1">{"consolidated",#N/A,FALSE,"Sheet1";"cms",#N/A,FALSE,"Sheet1";"fse",#N/A,FALSE,"Sheet1"}</definedName>
    <definedName name="bnnn" localSheetId="11" hidden="1">{"consolidated",#N/A,FALSE,"Sheet1";"cms",#N/A,FALSE,"Sheet1";"fse",#N/A,FALSE,"Sheet1"}</definedName>
    <definedName name="bnnn" hidden="1">{"consolidated",#N/A,FALSE,"Sheet1";"cms",#N/A,FALSE,"Sheet1";"fse",#N/A,FALSE,"Sheet1"}</definedName>
    <definedName name="bnnn_1" localSheetId="4" hidden="1">{"consolidated",#N/A,FALSE,"Sheet1";"cms",#N/A,FALSE,"Sheet1";"fse",#N/A,FALSE,"Sheet1"}</definedName>
    <definedName name="bnnn_1" localSheetId="11" hidden="1">{"consolidated",#N/A,FALSE,"Sheet1";"cms",#N/A,FALSE,"Sheet1";"fse",#N/A,FALSE,"Sheet1"}</definedName>
    <definedName name="bnnn_1" hidden="1">{"consolidated",#N/A,FALSE,"Sheet1";"cms",#N/A,FALSE,"Sheet1";"fse",#N/A,FALSE,"Sheet1"}</definedName>
    <definedName name="bnuyyg"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zvcbdvb" localSheetId="11" hidden="1">{#N/A,#N/A,FALSE,"OMM III";#N/A,#N/A,FALSE,"1995 PLAN";#N/A,#N/A,FALSE,"1995 TARGET";#N/A,#N/A,FALSE,"1995 ADJUSTED"}</definedName>
    <definedName name="bnzvcbdvb" hidden="1">{#N/A,#N/A,FALSE,"OMM III";#N/A,#N/A,FALSE,"1995 PLAN";#N/A,#N/A,FALSE,"1995 TARGET";#N/A,#N/A,FALSE,"1995 ADJUSTED"}</definedName>
    <definedName name="bnzvcbdvb_1" localSheetId="11" hidden="1">{#N/A,#N/A,FALSE,"OMM III";#N/A,#N/A,FALSE,"1995 PLAN";#N/A,#N/A,FALSE,"1995 TARGET";#N/A,#N/A,FALSE,"1995 ADJUSTED"}</definedName>
    <definedName name="bnzvcbdvb_1" hidden="1">{#N/A,#N/A,FALSE,"OMM III";#N/A,#N/A,FALSE,"1995 PLAN";#N/A,#N/A,FALSE,"1995 TARGET";#N/A,#N/A,FALSE,"1995 ADJUSTED"}</definedName>
    <definedName name="BONUSss" localSheetId="11" hidden="1">{"australia1",#N/A,FALSE,"DSTi  P&amp;L "}</definedName>
    <definedName name="BONUSss" hidden="1">{"australia1",#N/A,FALSE,"DSTi  P&amp;L "}</definedName>
    <definedName name="book" hidden="1">IF(#REF!=0,IF(ISBLANK(#REF!),0,#REF!),IF(ISBLANK(#REF!),#REF!,#REF!))</definedName>
    <definedName name="BOOK_VALUE" hidden="1">"BOOK_VALUE"</definedName>
    <definedName name="Book_Value_Satellite" localSheetId="19">#REF!</definedName>
    <definedName name="Book_Value_Satellite">#REF!</definedName>
    <definedName name="bookdate" localSheetId="19">#REF!</definedName>
    <definedName name="bookdate">#REF!</definedName>
    <definedName name="Bookings" localSheetId="19">#REF!</definedName>
    <definedName name="Bookings">#REF!</definedName>
    <definedName name="BookType">1</definedName>
    <definedName name="BorderQ">#REF!,#REF!,#REF!,#REF!</definedName>
    <definedName name="BorderY">#REF!,#REF!,#REF!,#REF!</definedName>
    <definedName name="boston" localSheetId="11" hidden="1">{"TotalGeralDespesasPorArea",#N/A,FALSE,"VinculosAccessEfetivo"}</definedName>
    <definedName name="boston" hidden="1">{"TotalGeralDespesasPorArea",#N/A,FALSE,"VinculosAccessEfetivo"}</definedName>
    <definedName name="bow">#REF!</definedName>
    <definedName name="bowman">#REF!</definedName>
    <definedName name="box">#REF!</definedName>
    <definedName name="bp"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p"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p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p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PC_DMFILEINFO_SUBFOLDER__" hidden="1">"\Conversion\ASIAPAC"</definedName>
    <definedName name="BPC_DMFILEINFO_SUBTASK__" hidden="1">"ConversionFiles"</definedName>
    <definedName name="BPC_DMFILEINFO_TASK__" hidden="1">"DataManager"</definedName>
    <definedName name="bpp" localSheetId="11" hidden="1">{#N/A,#N/A,TRUE,"DCF Summary (2)";#N/A,#N/A,TRUE,"DCF Summary";#N/A,"Middle Case Drivers",TRUE,"DCF"}</definedName>
    <definedName name="bpp" hidden="1">{#N/A,#N/A,TRUE,"DCF Summary (2)";#N/A,#N/A,TRUE,"DCF Summary";#N/A,"Middle Case Drivers",TRUE,"DCF"}</definedName>
    <definedName name="BRA_NET">122</definedName>
    <definedName name="Brainerd">#REF!</definedName>
    <definedName name="brand_num_look">#REF!</definedName>
    <definedName name="brandsubcategory">#REF!</definedName>
    <definedName name="brc">#REF!</definedName>
    <definedName name="Break">#REF!</definedName>
    <definedName name="BRI_NET">104</definedName>
    <definedName name="bridge">#REF!</definedName>
    <definedName name="bridge1">#REF!</definedName>
    <definedName name="bridge2">#REF!</definedName>
    <definedName name="BridgeportStations">#REF!</definedName>
    <definedName name="brio_summary">#REF!</definedName>
    <definedName name="brn" localSheetId="11" hidden="1">{"YTD/Forecast",#N/A,TRUE,"Fcst_TPLN";"Monthly Averages",#N/A,TRUE,"Fcst_TPLN"}</definedName>
    <definedName name="brn" hidden="1">{"YTD/Forecast",#N/A,TRUE,"Fcst_TPLN";"Monthly Averages",#N/A,TRUE,"Fcst_TPLN"}</definedName>
    <definedName name="BROWN"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#N/A</definedName>
    <definedName name="bs.date">#REF!</definedName>
    <definedName name="BS_01">#REF!</definedName>
    <definedName name="bs_1" localSheetId="4" hidden="1">{#N/A,#N/A,FALSE,"Job Sched"}</definedName>
    <definedName name="bs_1" localSheetId="11" hidden="1">{#N/A,#N/A,FALSE,"Job Sched"}</definedName>
    <definedName name="bs_1" hidden="1">{#N/A,#N/A,FALSE,"Job Sched"}</definedName>
    <definedName name="BS_902">#REF!</definedName>
    <definedName name="BS_AP" localSheetId="19">#REF!</definedName>
    <definedName name="BS_AP">#REF!</definedName>
    <definedName name="BS_AP___0">NA()</definedName>
    <definedName name="BS_AR" localSheetId="19">#REF!</definedName>
    <definedName name="BS_AR">#REF!</definedName>
    <definedName name="BS_AR___0">NA()</definedName>
    <definedName name="BS_Cash" localSheetId="19">#REF!</definedName>
    <definedName name="BS_Cash">#REF!</definedName>
    <definedName name="BS_Cash___0">NA()</definedName>
    <definedName name="BS_CL" localSheetId="19">#REF!</definedName>
    <definedName name="BS_CL">#REF!</definedName>
    <definedName name="BS_CL___0">NA()</definedName>
    <definedName name="BS_commonequity" localSheetId="19">#REF!</definedName>
    <definedName name="BS_commonequity">#REF!</definedName>
    <definedName name="BS_convertdebt" localSheetId="19">#REF!</definedName>
    <definedName name="BS_convertdebt">#REF!</definedName>
    <definedName name="BS_Convertible_Debt" localSheetId="19">#REF!</definedName>
    <definedName name="BS_Convertible_Debt">#REF!</definedName>
    <definedName name="BS_Convertible_Debt___0">NA()</definedName>
    <definedName name="BS_Convertible_Preferred" localSheetId="19">#REF!</definedName>
    <definedName name="BS_Convertible_Preferred">#REF!</definedName>
    <definedName name="BS_Convertible_Preferred___0">NA()</definedName>
    <definedName name="BS_convertpref" localSheetId="19">#REF!</definedName>
    <definedName name="BS_convertpref">#REF!</definedName>
    <definedName name="bs_date" localSheetId="19">#REF!</definedName>
    <definedName name="bs_date">#REF!</definedName>
    <definedName name="BS_Deferred_Taxes" localSheetId="19">#REF!</definedName>
    <definedName name="BS_Deferred_Taxes">#REF!</definedName>
    <definedName name="BS_Deferred_Taxes___0">NA()</definedName>
    <definedName name="BS_deferredcomp" localSheetId="19">#REF!</definedName>
    <definedName name="BS_deferredcomp">#REF!</definedName>
    <definedName name="BS_deferredtaxes" localSheetId="19">#REF!</definedName>
    <definedName name="BS_deferredtaxes">#REF!</definedName>
    <definedName name="BS_discontoper" localSheetId="19">#REF!</definedName>
    <definedName name="BS_discontoper">#REF!</definedName>
    <definedName name="BS_Equity" localSheetId="19">#REF!</definedName>
    <definedName name="BS_Equity">#REF!</definedName>
    <definedName name="BS_Equity___0">NA()</definedName>
    <definedName name="BS_goodwill" localSheetId="19">#REF!</definedName>
    <definedName name="BS_goodwill">#REF!</definedName>
    <definedName name="BS_Intangibles" localSheetId="19">#REF!</definedName>
    <definedName name="BS_Intangibles">#REF!</definedName>
    <definedName name="BS_Intangibles___0">NA()</definedName>
    <definedName name="BS_inventories" localSheetId="19">#REF!</definedName>
    <definedName name="BS_inventories">#REF!</definedName>
    <definedName name="BS_Inventory" localSheetId="19">#REF!</definedName>
    <definedName name="BS_Inventory">#REF!</definedName>
    <definedName name="BS_Inventory___0">NA()</definedName>
    <definedName name="BS_Investments" localSheetId="19">#REF!</definedName>
    <definedName name="BS_Investments">#REF!</definedName>
    <definedName name="BS_Investments___0">NA()</definedName>
    <definedName name="BS_Minority" localSheetId="19">#REF!</definedName>
    <definedName name="BS_Minority">#REF!</definedName>
    <definedName name="BS_Minority___0">NA()</definedName>
    <definedName name="BS_Other_CA" localSheetId="19">#REF!</definedName>
    <definedName name="BS_Other_CA">#REF!</definedName>
    <definedName name="BS_Other_CA___0">NA()</definedName>
    <definedName name="BS_Other_LTAssets" localSheetId="19">#REF!</definedName>
    <definedName name="BS_Other_LTAssets">#REF!</definedName>
    <definedName name="BS_Other_LTAssets___0">NA()</definedName>
    <definedName name="BS_Other_LTLiabilities" localSheetId="19">#REF!</definedName>
    <definedName name="BS_Other_LTLiabilities">#REF!</definedName>
    <definedName name="BS_Other_LTLiabilities___0">NA()</definedName>
    <definedName name="BS_otherCA" localSheetId="19">#REF!</definedName>
    <definedName name="BS_otherCA">#REF!</definedName>
    <definedName name="BS_otherCL" localSheetId="19">#REF!</definedName>
    <definedName name="BS_otherCL">#REF!</definedName>
    <definedName name="BS_otherLTA" localSheetId="19">#REF!</definedName>
    <definedName name="BS_otherLTA">#REF!</definedName>
    <definedName name="BS_otherLTL">#REF!</definedName>
    <definedName name="BS_payables">#REF!</definedName>
    <definedName name="BS_PPE" localSheetId="19">#REF!</definedName>
    <definedName name="BS_PPE">#REF!</definedName>
    <definedName name="BS_PPE___0">NA()</definedName>
    <definedName name="BS_receivables" localSheetId="19">#REF!</definedName>
    <definedName name="BS_receivables">#REF!</definedName>
    <definedName name="BS_Revolver" localSheetId="19">#REF!</definedName>
    <definedName name="BS_Revolver">#REF!</definedName>
    <definedName name="BS_Revolver___0">NA()</definedName>
    <definedName name="BS_Straight_Debt" localSheetId="19">#REF!</definedName>
    <definedName name="BS_Straight_Debt">#REF!</definedName>
    <definedName name="BS_Straight_Debt___0">NA()</definedName>
    <definedName name="BS_Straight_Preferred" localSheetId="19">#REF!</definedName>
    <definedName name="BS_Straight_Preferred">#REF!</definedName>
    <definedName name="BS_Straight_Preferred___0">NA()</definedName>
    <definedName name="BS_straightdebt" localSheetId="19">#REF!</definedName>
    <definedName name="BS_straightdebt">#REF!</definedName>
    <definedName name="BS_straightpref" localSheetId="19">#REF!</definedName>
    <definedName name="BS_straightpref">#REF!</definedName>
    <definedName name="BS_일본" hidden="1">#REF!</definedName>
    <definedName name="Bschedule_assets" localSheetId="19">#REF!</definedName>
    <definedName name="Bschedule_assets">#REF!</definedName>
    <definedName name="Bschedule_liabilities" localSheetId="19">#REF!</definedName>
    <definedName name="Bschedule_liabilities">#REF!</definedName>
    <definedName name="Bscrptold" localSheetId="4" hidden="1">{#N/A,#N/A,FALSE,"Valuation";#N/A,#N/A,FALSE,"Inputs";#N/A,#N/A,FALSE,"Financial Statements";#N/A,#N/A,FALSE,"MLP Impact";#N/A,#N/A,FALSE,"Revenues"}</definedName>
    <definedName name="Bscrptold" localSheetId="11" hidden="1">{#N/A,#N/A,FALSE,"Valuation";#N/A,#N/A,FALSE,"Inputs";#N/A,#N/A,FALSE,"Financial Statements";#N/A,#N/A,FALSE,"MLP Impact";#N/A,#N/A,FALSE,"Revenues"}</definedName>
    <definedName name="Bscrptold" hidden="1">{#N/A,#N/A,FALSE,"Valuation";#N/A,#N/A,FALSE,"Inputs";#N/A,#N/A,FALSE,"Financial Statements";#N/A,#N/A,FALSE,"MLP Impact";#N/A,#N/A,FALSE,"Revenues"}</definedName>
    <definedName name="Bscrptold_1" localSheetId="4" hidden="1">{#N/A,#N/A,FALSE,"Valuation";#N/A,#N/A,FALSE,"Inputs";#N/A,#N/A,FALSE,"Financial Statements";#N/A,#N/A,FALSE,"MLP Impact";#N/A,#N/A,FALSE,"Revenues"}</definedName>
    <definedName name="Bscrptold_1" localSheetId="11" hidden="1">{#N/A,#N/A,FALSE,"Valuation";#N/A,#N/A,FALSE,"Inputs";#N/A,#N/A,FALSE,"Financial Statements";#N/A,#N/A,FALSE,"MLP Impact";#N/A,#N/A,FALSE,"Revenues"}</definedName>
    <definedName name="Bscrptold_1" hidden="1">{#N/A,#N/A,FALSE,"Valuation";#N/A,#N/A,FALSE,"Inputs";#N/A,#N/A,FALSE,"Financial Statements";#N/A,#N/A,FALSE,"MLP Impact";#N/A,#N/A,FALSE,"Revenues"}</definedName>
    <definedName name="bsd" localSheetId="11" hidden="1">{"bs",#N/A,FALSE,"SCF"}</definedName>
    <definedName name="bsd" hidden="1">{"bs",#N/A,FALSE,"SCF"}</definedName>
    <definedName name="bsdfdsmfbmdsbgm" localSheetId="4" hidden="1">{#N/A,#N/A,FALSE,"Aging Summary";#N/A,#N/A,FALSE,"Ratio Analysis";#N/A,#N/A,FALSE,"Test 120 Day Accts";#N/A,#N/A,FALSE,"Tickmarks"}</definedName>
    <definedName name="bsdfdsmfbmdsbgm" localSheetId="11" hidden="1">{#N/A,#N/A,FALSE,"Aging Summary";#N/A,#N/A,FALSE,"Ratio Analysis";#N/A,#N/A,FALSE,"Test 120 Day Accts";#N/A,#N/A,FALSE,"Tickmarks"}</definedName>
    <definedName name="bsdfdsmfbmdsbgm" hidden="1">{#N/A,#N/A,FALSE,"Aging Summary";#N/A,#N/A,FALSE,"Ratio Analysis";#N/A,#N/A,FALSE,"Test 120 Day Accts";#N/A,#N/A,FALSE,"Tickmarks"}</definedName>
    <definedName name="BSFWT"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H_ACT" localSheetId="19">#REF!</definedName>
    <definedName name="BSH_ACT">#REF!</definedName>
    <definedName name="BSH_PLN" localSheetId="19">#REF!</definedName>
    <definedName name="BSH_PLN">#REF!</definedName>
    <definedName name="BSInput">#REF!,#REF!,#REF!,#REF!,#REF!</definedName>
    <definedName name="bskdfj" localSheetId="19" hidden="1">{"bs",#N/A,FALSE,"SCF"}</definedName>
    <definedName name="bskdfj" localSheetId="4" hidden="1">{"bs",#N/A,FALSE,"SCF"}</definedName>
    <definedName name="bskdfj" localSheetId="15" hidden="1">{"bs",#N/A,FALSE,"SCF"}</definedName>
    <definedName name="bskdfj" localSheetId="11" hidden="1">{"bs",#N/A,FALSE,"SCF"}</definedName>
    <definedName name="bskdfj" hidden="1">{"bs",#N/A,FALSE,"SCF"}</definedName>
    <definedName name="bsl" localSheetId="19" hidden="1">{"bs",#N/A,FALSE,"SCF"}</definedName>
    <definedName name="bsl" localSheetId="4" hidden="1">{"bs",#N/A,FALSE,"SCF"}</definedName>
    <definedName name="bsl" localSheetId="15" hidden="1">{"bs",#N/A,FALSE,"SCF"}</definedName>
    <definedName name="bsl" localSheetId="11" hidden="1">{"bs",#N/A,FALSE,"SCF"}</definedName>
    <definedName name="bsl" hidden="1">{"bs",#N/A,FALSE,"SCF"}</definedName>
    <definedName name="bss" localSheetId="19" hidden="1">{"bs",#N/A,FALSE,"SCF"}</definedName>
    <definedName name="bss" localSheetId="4" hidden="1">{"bs",#N/A,FALSE,"SCF"}</definedName>
    <definedName name="bss" localSheetId="15" hidden="1">{"bs",#N/A,FALSE,"SCF"}</definedName>
    <definedName name="bss" localSheetId="11" hidden="1">{"bs",#N/A,FALSE,"SCF"}</definedName>
    <definedName name="bss" hidden="1">{"bs",#N/A,FALSE,"SCF"}</definedName>
    <definedName name="bst" localSheetId="19" hidden="1">{"bs",#N/A,FALSE,"SCF"}</definedName>
    <definedName name="bst" localSheetId="4" hidden="1">{"bs",#N/A,FALSE,"SCF"}</definedName>
    <definedName name="bst" localSheetId="15" hidden="1">{"bs",#N/A,FALSE,"SCF"}</definedName>
    <definedName name="bst" localSheetId="11" hidden="1">{"bs",#N/A,FALSE,"SCF"}</definedName>
    <definedName name="bst" hidden="1">{"bs",#N/A,FALSE,"SCF"}</definedName>
    <definedName name="bsth" localSheetId="19" hidden="1">{"bs",#N/A,FALSE,"SCF"}</definedName>
    <definedName name="bsth" localSheetId="4" hidden="1">{"bs",#N/A,FALSE,"SCF"}</definedName>
    <definedName name="bsth" localSheetId="15" hidden="1">{"bs",#N/A,FALSE,"SCF"}</definedName>
    <definedName name="bsth" localSheetId="11" hidden="1">{"bs",#N/A,FALSE,"SCF"}</definedName>
    <definedName name="bsth" hidden="1">{"bs",#N/A,FALSE,"SCF"}</definedName>
    <definedName name="bt" localSheetId="4" hidden="1">{#N/A,#N/A,FALSE,"BS";#N/A,#N/A,FALSE,"IS";#N/A,#N/A,FALSE,"ISYTD";#N/A,#N/A,FALSE,"ARINV";#N/A,#N/A,FALSE,"PPD";#N/A,#N/A,FALSE,"FA";#N/A,#N/A,FALSE,"CAPEXP";#N/A,#N/A,FALSE,"INCTAX";#N/A,#N/A,FALSE,"DEBT";#N/A,#N/A,FALSE,"CFMTH"}</definedName>
    <definedName name="bt" localSheetId="11" hidden="1">{#N/A,#N/A,FALSE,"BS";#N/A,#N/A,FALSE,"IS";#N/A,#N/A,FALSE,"ISYTD";#N/A,#N/A,FALSE,"ARINV";#N/A,#N/A,FALSE,"PPD";#N/A,#N/A,FALSE,"FA";#N/A,#N/A,FALSE,"CAPEXP";#N/A,#N/A,FALSE,"INCTAX";#N/A,#N/A,FALSE,"DEBT";#N/A,#N/A,FALSE,"CFMTH"}</definedName>
    <definedName name="bt" hidden="1">{#N/A,#N/A,FALSE,"BS";#N/A,#N/A,FALSE,"IS";#N/A,#N/A,FALSE,"ISYTD";#N/A,#N/A,FALSE,"ARINV";#N/A,#N/A,FALSE,"PPD";#N/A,#N/A,FALSE,"FA";#N/A,#N/A,FALSE,"CAPEXP";#N/A,#N/A,FALSE,"INCTAX";#N/A,#N/A,FALSE,"DEBT";#N/A,#N/A,FALSE,"CFMTH"}</definedName>
    <definedName name="BTH" localSheetId="4">{1}</definedName>
    <definedName name="BTH" localSheetId="11">{1}</definedName>
    <definedName name="BTH">{1}</definedName>
    <definedName name="bty" localSheetId="4" hidden="1">{#N/A,#N/A,FALSE,"PGW"}</definedName>
    <definedName name="bty" localSheetId="11" hidden="1">{#N/A,#N/A,FALSE,"PGW"}</definedName>
    <definedName name="bty" hidden="1">{#N/A,#N/A,FALSE,"PGW"}</definedName>
    <definedName name="btyyujy" hidden="1">#REF!</definedName>
    <definedName name="Bud" localSheetId="4"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08_Detail" localSheetId="11" hidden="1">{#N/A,#N/A,FALSE,"Summary";#N/A,#N/A,FALSE,"7oz";#N/A,#N/A,FALSE,"16oz"}</definedName>
    <definedName name="Bud08_Detail" hidden="1">{#N/A,#N/A,FALSE,"Summary";#N/A,#N/A,FALSE,"7oz";#N/A,#N/A,FALSE,"16oz"}</definedName>
    <definedName name="Budget" localSheetId="19">#REF!</definedName>
    <definedName name="Budget">#REF!</definedName>
    <definedName name="Budget_2003">#REF!</definedName>
    <definedName name="Budget_2004">#REF!</definedName>
    <definedName name="Budget_2004_Review">#REF!</definedName>
    <definedName name="Budget_Revenue_Line">#REF!</definedName>
    <definedName name="BUDGET2" localSheetId="4"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2"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CURRENCYCODE1">#REF!</definedName>
    <definedName name="BUDGETCURRENCYCODE4">#REF!</definedName>
    <definedName name="BUDGETCURRENCYCODE6">#REF!</definedName>
    <definedName name="BUDGETDECIMALPLACES1">#REF!</definedName>
    <definedName name="BUDGETDECIMALPLACES6">#REF!</definedName>
    <definedName name="Budgeted?">#REF!</definedName>
    <definedName name="BUDGETENTITYID1">#REF!</definedName>
    <definedName name="BUDGETENTITYID6">#REF!</definedName>
    <definedName name="BUDGETGRAPHCORRESPONDING1">#REF!</definedName>
    <definedName name="BUDGETGRAPHCORRESPONDING6">#REF!</definedName>
    <definedName name="BUDGETGRAPHINCACTUALS1">#REF!</definedName>
    <definedName name="BUDGETGRAPHINCACTUALS6">#REF!</definedName>
    <definedName name="BUDGETGRAPHINCACTUALS7">#REF!</definedName>
    <definedName name="BUDGETGRAPHINCBUDGETS1">#REF!</definedName>
    <definedName name="BUDGETGRAPHINCBUDGETS6">#REF!</definedName>
    <definedName name="BUDGETGRAPHINCTITLES1">#REF!</definedName>
    <definedName name="BUDGETGRAPHINCTITLES6">#REF!</definedName>
    <definedName name="BUDGETGRAPHINCVARIANCES1">#REF!</definedName>
    <definedName name="BUDGETGRAPHINCVARIANCES6">#REF!</definedName>
    <definedName name="BUDGETGRAPHSTYLE1">#REF!</definedName>
    <definedName name="BUDGETGRAPHSTYLE6">#REF!</definedName>
    <definedName name="BUDGETHEADINGSBACKCOLOUR1">#REF!</definedName>
    <definedName name="BUDGETHEADINGSBACKCOLOUR6">#REF!</definedName>
    <definedName name="BUDGETHEADINGSFORECOLOUR1">#REF!</definedName>
    <definedName name="BUDGETHEADINGSFORECOLOUR6">#REF!</definedName>
    <definedName name="BUDGETNAME1">#REF!</definedName>
    <definedName name="BUDGETNAME4">#REF!</definedName>
    <definedName name="BUDGETNAME6">#REF!</definedName>
    <definedName name="BUDGETORG1">#REF!</definedName>
    <definedName name="BUDGETORG4">#REF!</definedName>
    <definedName name="BUDGETORG6">#REF!</definedName>
    <definedName name="BUDGETORGFROZEN1">#REF!</definedName>
    <definedName name="BUDGETORGFROZEN6">#REF!</definedName>
    <definedName name="BUDGETOUTPUTOPTION1">#REF!</definedName>
    <definedName name="BUDGETOUTPUTOPTION6">#REF!</definedName>
    <definedName name="BUDGETPASSWORDREQUIREDFLAG1">#REF!</definedName>
    <definedName name="BUDGETPASSWORDREQUIREDFLAG6">#REF!</definedName>
    <definedName name="BudgetPeriodEnd">#REF!</definedName>
    <definedName name="BudgetQ1" localSheetId="19">#REF!</definedName>
    <definedName name="BudgetQ1">#REF!</definedName>
    <definedName name="BUDGETSHOWCRITERIASHEET1">#REF!</definedName>
    <definedName name="BUDGETSHOWCRITERIASHEET6">#REF!</definedName>
    <definedName name="BUDGETSTATUS1">#REF!</definedName>
    <definedName name="BUDGETSTATUS6">#REF!</definedName>
    <definedName name="BUDGETTITLEBACKCOLOUR1">#REF!</definedName>
    <definedName name="BUDGETTITLEBACKCOLOUR6">#REF!</definedName>
    <definedName name="BUDGETTITLEBORDERCOLOUR1">#REF!</definedName>
    <definedName name="BUDGETTITLEBORDERCOLOUR6">#REF!</definedName>
    <definedName name="BUDGETTITLEFORECOLOUR1">#REF!</definedName>
    <definedName name="BUDGETTITLEFORECOLOUR6">#REF!</definedName>
    <definedName name="BUDGETVALUESWIDTH1">#REF!</definedName>
    <definedName name="BUDGETVALUESWIDTH6">#REF!</definedName>
    <definedName name="BUDGETVERSIONID1">#REF!</definedName>
    <definedName name="BUDGETVERSIONID6">#REF!</definedName>
    <definedName name="BuFOH">#REF!</definedName>
    <definedName name="bufs">#REF!</definedName>
    <definedName name="Building_Useful_Life">#REF!</definedName>
    <definedName name="Buildings_Value">#REF!</definedName>
    <definedName name="BuLabor">#REF!</definedName>
    <definedName name="bull" localSheetId="11" hidden="1">{#N/A,#N/A,FALSE,"Combo-Ass ";#N/A,#N/A,FALSE,"Combo-AD sum";#N/A,#N/A,FALSE,"Combo-Syn Sens";#N/A,#N/A,FALSE,"Combo-Contr";#N/A,#N/A,FALSE,"Combo-Credit Sum";#N/A,#N/A,FALSE,"Combo-Credit";#N/A,#N/A,FALSE,"Combo-AD";#N/A,#N/A,FALSE,"Combo-AD CF"}</definedName>
    <definedName name="bull" hidden="1">{#N/A,#N/A,FALSE,"Combo-Ass ";#N/A,#N/A,FALSE,"Combo-AD sum";#N/A,#N/A,FALSE,"Combo-Syn Sens";#N/A,#N/A,FALSE,"Combo-Contr";#N/A,#N/A,FALSE,"Combo-Credit Sum";#N/A,#N/A,FALSE,"Combo-Credit";#N/A,#N/A,FALSE,"Combo-AD";#N/A,#N/A,FALSE,"Combo-AD CF"}</definedName>
    <definedName name="bullsf" localSheetId="11" hidden="1">{#N/A,#N/A,TRUE,"Tar-Ass";#N/A,#N/A,TRUE,"Tar-Ass LBO";#N/A,#N/A,TRUE,"LBO Ret";#N/A,#N/A,TRUE,"Tar-BS LBO";#N/A,#N/A,TRUE,"Tar-IS LBO";#N/A,#N/A,TRUE,"Tar-CF LBO";#N/A,#N/A,TRUE,"Tar-Debt LBO";#N/A,#N/A,TRUE,"Tar-Int LBO";#N/A,#N/A,TRUE,"Tar-Taxes LBO";#N/A,#N/A,TRUE,"Tar-Val LBO"}</definedName>
    <definedName name="bullsf" hidden="1">{#N/A,#N/A,TRUE,"Tar-Ass";#N/A,#N/A,TRUE,"Tar-Ass LBO";#N/A,#N/A,TRUE,"LBO Ret";#N/A,#N/A,TRUE,"Tar-BS LBO";#N/A,#N/A,TRUE,"Tar-IS LBO";#N/A,#N/A,TRUE,"Tar-CF LBO";#N/A,#N/A,TRUE,"Tar-Debt LBO";#N/A,#N/A,TRUE,"Tar-Int LBO";#N/A,#N/A,TRUE,"Tar-Taxes LBO";#N/A,#N/A,TRUE,"Tar-Val LBO"}</definedName>
    <definedName name="Bullshit" localSheetId="4" hidden="1">{"Outflow 1",#N/A,FALSE,"Outflows-Inflows";"Outflow 2",#N/A,FALSE,"Outflows-Inflows";"Inflow 1",#N/A,FALSE,"Outflows-Inflows";"Inflow 2",#N/A,FALSE,"Outflows-Inflows"}</definedName>
    <definedName name="Bullshit" localSheetId="11"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Material">#REF!</definedName>
    <definedName name="bunbv">#REF!</definedName>
    <definedName name="buni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uni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uni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uni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unker_Fuel_Chart" hidden="1">#REF!</definedName>
    <definedName name="BuOutside">#REF!</definedName>
    <definedName name="bus" localSheetId="11" hidden="1">{#N/A,#N/A,TRUE,"PSG Total Contacts";#N/A,#N/A,TRUE,"PSG Rep Total";#N/A,#N/A,TRUE,"Core Rep Detail";#N/A,#N/A,TRUE,"BC Rep Detail";#N/A,#N/A,TRUE,"Marlboro";#N/A,#N/A,TRUE,"Covington";#N/A,#N/A,TRUE,"Dallas";#N/A,#N/A,TRUE,"VRS Stats";#N/A,#N/A,TRUE,"Internet";#N/A,#N/A,TRUE,"NCO and Call Mix";#N/A,#N/A,TRUE,"VRS &amp; Rep Calls"}</definedName>
    <definedName name="bus" hidden="1">{#N/A,#N/A,TRUE,"PSG Total Contacts";#N/A,#N/A,TRUE,"PSG Rep Total";#N/A,#N/A,TRUE,"Core Rep Detail";#N/A,#N/A,TRUE,"BC Rep Detail";#N/A,#N/A,TRUE,"Marlboro";#N/A,#N/A,TRUE,"Covington";#N/A,#N/A,TRUE,"Dallas";#N/A,#N/A,TRUE,"VRS Stats";#N/A,#N/A,TRUE,"Internet";#N/A,#N/A,TRUE,"NCO and Call Mix";#N/A,#N/A,TRUE,"VRS &amp; Rep Calls"}</definedName>
    <definedName name="bus_1" localSheetId="11" hidden="1">{#N/A,#N/A,FALSE,"Hoja10";#N/A,#N/A,FALSE,"Hoja9";#N/A,#N/A,FALSE,"Hoja8";#N/A,#N/A,FALSE,"Hoja7";#N/A,#N/A,FALSE,"Hoja6";#N/A,#N/A,FALSE,"Hoja5";#N/A,#N/A,FALSE,"Hoja4";#N/A,#N/A,FALSE,"Hoja2";#N/A,#N/A,FALSE,"Hoja3";#N/A,#N/A,FALSE,"HOJA1";#N/A,#N/A,FALSE,"CashFlow";#N/A,#N/A,FALSE,"FinStmts"}</definedName>
    <definedName name="bus_1" hidden="1">{#N/A,#N/A,FALSE,"Hoja10";#N/A,#N/A,FALSE,"Hoja9";#N/A,#N/A,FALSE,"Hoja8";#N/A,#N/A,FALSE,"Hoja7";#N/A,#N/A,FALSE,"Hoja6";#N/A,#N/A,FALSE,"Hoja5";#N/A,#N/A,FALSE,"Hoja4";#N/A,#N/A,FALSE,"Hoja2";#N/A,#N/A,FALSE,"Hoja3";#N/A,#N/A,FALSE,"HOJA1";#N/A,#N/A,FALSE,"CashFlow";#N/A,#N/A,FALSE,"FinStmts"}</definedName>
    <definedName name="Business" localSheetId="11" hidden="1">{"sales",#N/A,FALSE,"Sales";"sales existing",#N/A,FALSE,"Sales";"sales rd1",#N/A,FALSE,"Sales";"sales rd2",#N/A,FALSE,"Sales"}</definedName>
    <definedName name="Business" hidden="1">{"sales",#N/A,FALSE,"Sales";"sales existing",#N/A,FALSE,"Sales";"sales rd1",#N/A,FALSE,"Sales";"sales rd2",#N/A,FALSE,"Sales"}</definedName>
    <definedName name="Business_Unit">#REF!</definedName>
    <definedName name="Button_4">"Takeover_Building_Set_Up_List"</definedName>
    <definedName name="Button_5">"Takeover_Building_Set_Up_List1"</definedName>
    <definedName name="BuVOH">#REF!</definedName>
    <definedName name="BUY_ASSETS" localSheetId="19">#REF!</definedName>
    <definedName name="BUY_ASSETS" localSheetId="4">#REF!</definedName>
    <definedName name="BUY_ASSETS" localSheetId="6">#REF!</definedName>
    <definedName name="BUY_ASSETS" localSheetId="7">#REF!</definedName>
    <definedName name="BUY_ASSETS">#REF!</definedName>
    <definedName name="BUY_STOCK" localSheetId="19">#REF!</definedName>
    <definedName name="BUY_STOCK" localSheetId="4">#REF!</definedName>
    <definedName name="BUY_STOCK" localSheetId="6">#REF!</definedName>
    <definedName name="BUY_STOCK" localSheetId="7">#REF!</definedName>
    <definedName name="BUY_STOCK">#REF!</definedName>
    <definedName name="Buyer">1</definedName>
    <definedName name="buyhs" localSheetId="11" hidden="1">{#N/A,#N/A,FALSE,"Aging Summary";#N/A,#N/A,FALSE,"Ratio Analysis";#N/A,#N/A,FALSE,"Test 120 Day Accts";#N/A,#N/A,FALSE,"Tickmarks"}</definedName>
    <definedName name="buyhs" hidden="1">{#N/A,#N/A,FALSE,"Aging Summary";#N/A,#N/A,FALSE,"Ratio Analysis";#N/A,#N/A,FALSE,"Test 120 Day Accts";#N/A,#N/A,FALSE,"Tickmarks"}</definedName>
    <definedName name="bv" localSheetId="11" hidden="1">{#N/A,#N/A,FALSE,"Aging Summary";#N/A,#N/A,FALSE,"Ratio Analysis";#N/A,#N/A,FALSE,"Test 120 Day Accts";#N/A,#N/A,FALSE,"Tickmarks"}</definedName>
    <definedName name="bv" hidden="1">{#N/A,#N/A,FALSE,"Aging Summary";#N/A,#N/A,FALSE,"Ratio Analysis";#N/A,#N/A,FALSE,"Test 120 Day Accts";#N/A,#N/A,FALSE,"Tickmarks"}</definedName>
    <definedName name="BV_OVER_SHARES" hidden="1">"BV_OVER_SHARES"</definedName>
    <definedName name="bvcxbcxwvxcw"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cxwvxcw"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cxwvxc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hb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hb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hb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n" localSheetId="11" hidden="1">{"Quarterly Earnings",#N/A,FALSE,"FTS";"Quarterly Margins",#N/A,FALSE,"FTS";"Q Sales",#N/A,FALSE,"FTS";"Q EBIT",#N/A,FALSE,"FTS";"Unit Analysis",#N/A,FALSE,"FTS";"Inventory Analysis",#N/A,FALSE,"FTS"}</definedName>
    <definedName name="bvn" hidden="1">{"Quarterly Earnings",#N/A,FALSE,"FTS";"Quarterly Margins",#N/A,FALSE,"FTS";"Q Sales",#N/A,FALSE,"FTS";"Q EBIT",#N/A,FALSE,"FTS";"Unit Analysis",#N/A,FALSE,"FTS";"Inventory Analysis",#N/A,FALSE,"FTS"}</definedName>
    <definedName name="bvnhfsdkj" localSheetId="11" hidden="1">{#N/A,#N/A,FALSE,"Aging Summary";#N/A,#N/A,FALSE,"Ratio Analysis";#N/A,#N/A,FALSE,"Test 120 Day Accts";#N/A,#N/A,FALSE,"Tickmarks"}</definedName>
    <definedName name="bvnhfsdkj" hidden="1">{#N/A,#N/A,FALSE,"Aging Summary";#N/A,#N/A,FALSE,"Ratio Analysis";#N/A,#N/A,FALSE,"Test 120 Day Accts";#N/A,#N/A,FALSE,"Tickmarks"}</definedName>
    <definedName name="bvrtvrv" hidden="1">#REF!</definedName>
    <definedName name="bvwrg"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xb" localSheetId="4">{"Client Name or Project Name"}</definedName>
    <definedName name="bvxb" localSheetId="11">{"Client Name or Project Name"}</definedName>
    <definedName name="bvxb">{"Client Name or Project Name"}</definedName>
    <definedName name="bvxbvxbx" localSheetId="4">{"Client Name or Project Name"}</definedName>
    <definedName name="bvxbvxbx" localSheetId="11">{"Client Name or Project Name"}</definedName>
    <definedName name="bvxbvxbx">{"Client Name or Project Name"}</definedName>
    <definedName name="bw" localSheetId="11" hidden="1">{#N/A,#N/A,TRUE,"Proposal";#N/A,#N/A,TRUE,"Assumptions";#N/A,#N/A,TRUE,"Net Income";#N/A,#N/A,TRUE,"Balsheet";#N/A,#N/A,TRUE,"Capex";#N/A,#N/A,TRUE,"Volumes";#N/A,#N/A,TRUE,"Revenues";#N/A,#N/A,TRUE,"Var.Costs";#N/A,#N/A,TRUE,"Personnel";#N/A,#N/A,TRUE,"Other costs";#N/A,#N/A,TRUE,"MKTG and G&amp;A"}</definedName>
    <definedName name="bw" hidden="1">{#N/A,#N/A,TRUE,"Proposal";#N/A,#N/A,TRUE,"Assumptions";#N/A,#N/A,TRUE,"Net Income";#N/A,#N/A,TRUE,"Balsheet";#N/A,#N/A,TRUE,"Capex";#N/A,#N/A,TRUE,"Volumes";#N/A,#N/A,TRUE,"Revenues";#N/A,#N/A,TRUE,"Var.Costs";#N/A,#N/A,TRUE,"Personnel";#N/A,#N/A,TRUE,"Other costs";#N/A,#N/A,TRUE,"MKTG and G&amp;A"}</definedName>
    <definedName name="bwgh" localSheetId="4" hidden="1">{#N/A,#N/A,FALSE,"OSBL"}</definedName>
    <definedName name="bwgh" localSheetId="11" hidden="1">{#N/A,#N/A,FALSE,"OSBL"}</definedName>
    <definedName name="bwgh" hidden="1">{#N/A,#N/A,FALSE,"OSBL"}</definedName>
    <definedName name="bwrhrt" localSheetId="4" hidden="1">{#N/A,#N/A,FALSE,"PGW"}</definedName>
    <definedName name="bwrhrt" localSheetId="11" hidden="1">{#N/A,#N/A,FALSE,"PGW"}</definedName>
    <definedName name="bwrhrt" hidden="1">{#N/A,#N/A,FALSE,"PGW"}</definedName>
    <definedName name="by_item">#REF!</definedName>
    <definedName name="By_item_by_acct">#REF!</definedName>
    <definedName name="BYD_MGG_ASCA_facility" localSheetId="11" hidden="1">{"Print Summary",#N/A,FALSE,"Summary Analysis";"Print FCF",#N/A,FALSE,"FCF Analysis";"Print Sensitivity",#N/A,FALSE,"Sensitivity Analysis";"Print NAV",#N/A,FALSE,"NAV Analysis";"Print Credit",#N/A,FALSE,"Credit Analysis"}</definedName>
    <definedName name="BYD_MGG_ASCA_facility" hidden="1">{"Print Summary",#N/A,FALSE,"Summary Analysis";"Print FCF",#N/A,FALSE,"FCF Analysis";"Print Sensitivity",#N/A,FALSE,"Sensitivity Analysis";"Print NAV",#N/A,FALSE,"NAV Analysis";"Print Credit",#N/A,FALSE,"Credit Analysis"}</definedName>
    <definedName name="bye" localSheetId="11" hidden="1">{#N/A,#N/A,FALSE,"Aging Summary";#N/A,#N/A,FALSE,"Ratio Analysis";#N/A,#N/A,FALSE,"Test 120 Day Accts";#N/A,#N/A,FALSE,"Tickmarks"}</definedName>
    <definedName name="bye" hidden="1">{#N/A,#N/A,FALSE,"Aging Summary";#N/A,#N/A,FALSE,"Ratio Analysis";#N/A,#N/A,FALSE,"Test 120 Day Accts";#N/A,#N/A,FALSE,"Tickmarks"}</definedName>
    <definedName name="bye_2" localSheetId="11" hidden="1">{#N/A,#N/A,FALSE,"Aging Summary";#N/A,#N/A,FALSE,"Ratio Analysis";#N/A,#N/A,FALSE,"Test 120 Day Accts";#N/A,#N/A,FALSE,"Tickmarks"}</definedName>
    <definedName name="bye_2" hidden="1">{#N/A,#N/A,FALSE,"Aging Summary";#N/A,#N/A,FALSE,"Ratio Analysis";#N/A,#N/A,FALSE,"Test 120 Day Accts";#N/A,#N/A,FALSE,"Tickmarks"}</definedName>
    <definedName name="bzd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xbzbxbxs" localSheetId="11" hidden="1">{#N/A,#N/A,FALSE,"Aging Summary";#N/A,#N/A,FALSE,"Ratio Analysis";#N/A,#N/A,FALSE,"Test 120 Day Accts";#N/A,#N/A,FALSE,"Tickmarks"}</definedName>
    <definedName name="bzxbzbxbxs" hidden="1">{#N/A,#N/A,FALSE,"Aging Summary";#N/A,#N/A,FALSE,"Ratio Analysis";#N/A,#N/A,FALSE,"Test 120 Day Accts";#N/A,#N/A,FALSE,"Tickmarks"}</definedName>
    <definedName name="bzxcv" localSheetId="11" hidden="1">{#N/A,#N/A,FALSE,"WEEK (1)";#N/A,#N/A,FALSE,"WEEK (1)";#N/A,#N/A,FALSE,"WEEK (1)";#N/A,#N/A,FALSE,"WEEK (1)";#N/A,#N/A,FALSE,"WEEK (1)";#N/A,#N/A,FALSE,"WEEK (1)";#N/A,#N/A,FALSE,"WEEK (5)";#N/A,#N/A,FALSE,"WEEK (5)";#N/A,#N/A,FALSE,"WEEK (5)";#N/A,#N/A,FALSE,"JUNE";#N/A,#N/A,FALSE,"JULY"}</definedName>
    <definedName name="bzxcv" hidden="1">{#N/A,#N/A,FALSE,"WEEK (1)";#N/A,#N/A,FALSE,"WEEK (1)";#N/A,#N/A,FALSE,"WEEK (1)";#N/A,#N/A,FALSE,"WEEK (1)";#N/A,#N/A,FALSE,"WEEK (1)";#N/A,#N/A,FALSE,"WEEK (1)";#N/A,#N/A,FALSE,"WEEK (5)";#N/A,#N/A,FALSE,"WEEK (5)";#N/A,#N/A,FALSE,"WEEK (5)";#N/A,#N/A,FALSE,"JUNE";#N/A,#N/A,FALSE,"JULY"}</definedName>
    <definedName name="bzxcv_1" localSheetId="11" hidden="1">{#N/A,#N/A,FALSE,"WEEK (1)";#N/A,#N/A,FALSE,"WEEK (1)";#N/A,#N/A,FALSE,"WEEK (1)";#N/A,#N/A,FALSE,"WEEK (1)";#N/A,#N/A,FALSE,"WEEK (1)";#N/A,#N/A,FALSE,"WEEK (1)";#N/A,#N/A,FALSE,"WEEK (5)";#N/A,#N/A,FALSE,"WEEK (5)";#N/A,#N/A,FALSE,"WEEK (5)";#N/A,#N/A,FALSE,"JUNE";#N/A,#N/A,FALSE,"JULY"}</definedName>
    <definedName name="bzxcv_1" hidden="1">{#N/A,#N/A,FALSE,"WEEK (1)";#N/A,#N/A,FALSE,"WEEK (1)";#N/A,#N/A,FALSE,"WEEK (1)";#N/A,#N/A,FALSE,"WEEK (1)";#N/A,#N/A,FALSE,"WEEK (1)";#N/A,#N/A,FALSE,"WEEK (1)";#N/A,#N/A,FALSE,"WEEK (5)";#N/A,#N/A,FALSE,"WEEK (5)";#N/A,#N/A,FALSE,"WEEK (5)";#N/A,#N/A,FALSE,"JUNE";#N/A,#N/A,FALSE,"JULY"}</definedName>
    <definedName name="c.LTMYear" hidden="1">#REF!</definedName>
    <definedName name="c.xls" localSheetId="11" hidden="1">{#N/A,#N/A,FALSE,"970301";#N/A,#N/A,FALSE,"970302";#N/A,#N/A,FALSE,"970303";#N/A,#N/A,FALSE,"970304";#N/A,#N/A,FALSE,"COM1";#N/A,#N/A,FALSE,"COM2"}</definedName>
    <definedName name="c.xls" hidden="1">{#N/A,#N/A,FALSE,"970301";#N/A,#N/A,FALSE,"970302";#N/A,#N/A,FALSE,"970303";#N/A,#N/A,FALSE,"970304";#N/A,#N/A,FALSE,"COM1";#N/A,#N/A,FALSE,"COM2"}</definedName>
    <definedName name="C_1SchK1" hidden="1">#REF!,#REF!,#REF!,#REF!</definedName>
    <definedName name="C_1SchK2" hidden="1">#REF!,#REF!,#REF!,#REF!</definedName>
    <definedName name="c_date">#REF!</definedName>
    <definedName name="c_dateswitch">#REF!</definedName>
    <definedName name="c_int">#REF!</definedName>
    <definedName name="c_mat">#REF!</definedName>
    <definedName name="c_pageswitch">#REF!</definedName>
    <definedName name="c_pathswitch">#REF!</definedName>
    <definedName name="c_price">#REF!</definedName>
    <definedName name="c_proj_switch">#REF!</definedName>
    <definedName name="c_SSBswitch">#REF!</definedName>
    <definedName name="Cable" localSheetId="4" hidden="1">{#N/A,#N/A,FALSE,"Operations";#N/A,#N/A,FALSE,"Financials"}</definedName>
    <definedName name="Cable" localSheetId="15" hidden="1">{#N/A,#N/A,FALSE,"Operations";#N/A,#N/A,FALSE,"Financials"}</definedName>
    <definedName name="Cable" localSheetId="11" hidden="1">{#N/A,#N/A,FALSE,"Operations";#N/A,#N/A,FALSE,"Financials"}</definedName>
    <definedName name="Cable" hidden="1">{#N/A,#N/A,FALSE,"Operations";#N/A,#N/A,FALSE,"Financials"}</definedName>
    <definedName name="Cable_1" localSheetId="4" hidden="1">{#N/A,#N/A,FALSE,"Operations";#N/A,#N/A,FALSE,"Financials"}</definedName>
    <definedName name="Cable_1" localSheetId="11" hidden="1">{#N/A,#N/A,FALSE,"Operations";#N/A,#N/A,FALSE,"Financials"}</definedName>
    <definedName name="Cable_1" hidden="1">{#N/A,#N/A,FALSE,"Operations";#N/A,#N/A,FALSE,"Financials"}</definedName>
    <definedName name="Cable2" localSheetId="4" hidden="1">{#N/A,#N/A,FALSE,"Operations";#N/A,#N/A,FALSE,"Financials"}</definedName>
    <definedName name="Cable2" localSheetId="15" hidden="1">{#N/A,#N/A,FALSE,"Operations";#N/A,#N/A,FALSE,"Financials"}</definedName>
    <definedName name="Cable2" localSheetId="11" hidden="1">{#N/A,#N/A,FALSE,"Operations";#N/A,#N/A,FALSE,"Financials"}</definedName>
    <definedName name="Cable2" hidden="1">{#N/A,#N/A,FALSE,"Operations";#N/A,#N/A,FALSE,"Financials"}</definedName>
    <definedName name="Cable2_1" localSheetId="4" hidden="1">{#N/A,#N/A,FALSE,"Operations";#N/A,#N/A,FALSE,"Financials"}</definedName>
    <definedName name="Cable2_1" localSheetId="11" hidden="1">{#N/A,#N/A,FALSE,"Operations";#N/A,#N/A,FALSE,"Financials"}</definedName>
    <definedName name="Cable2_1" hidden="1">{#N/A,#N/A,FALSE,"Operations";#N/A,#N/A,FALSE,"Financials"}</definedName>
    <definedName name="CableCustomers">#REF!</definedName>
    <definedName name="CAD">#REF!</definedName>
    <definedName name="cade" localSheetId="11" hidden="1">{"FCB_ALL",#N/A,FALSE,"FCB"}</definedName>
    <definedName name="cade" hidden="1">{"FCB_ALL",#N/A,FALSE,"FCB"}</definedName>
    <definedName name="cads" localSheetId="11" hidden="1">{"FCB_ALL",#N/A,FALSE,"FCB"}</definedName>
    <definedName name="cads" hidden="1">{"FCB_ALL",#N/A,FALSE,"FCB"}</definedName>
    <definedName name="cadsf" localSheetId="11" hidden="1">{"FCB_ALL",#N/A,FALSE,"FCB"}</definedName>
    <definedName name="cadsf" hidden="1">{"FCB_ALL",#N/A,FALSE,"FCB"}</definedName>
    <definedName name="caega" localSheetId="11" hidden="1">{"FCB_ALL",#N/A,FALSE,"FCB"}</definedName>
    <definedName name="caega" hidden="1">{"FCB_ALL",#N/A,FALSE,"FCB"}</definedName>
    <definedName name="caer" localSheetId="11" hidden="1">{"FCB_ALL",#N/A,FALSE,"FCB"}</definedName>
    <definedName name="caer" hidden="1">{"FCB_ALL",#N/A,FALSE,"FCB"}</definedName>
    <definedName name="CAG_Data">#REF!</definedName>
    <definedName name="cagare" localSheetId="11" hidden="1">{"FCB_ALL",#N/A,FALSE,"FCB"}</definedName>
    <definedName name="cagare" hidden="1">{"FCB_ALL",#N/A,FALSE,"FCB"}</definedName>
    <definedName name="CAI">#REF!</definedName>
    <definedName name="cala" localSheetId="11" hidden="1">{#N/A,#N/A,FALSE,"Aging Summary";#N/A,#N/A,FALSE,"Ratio Analysis";#N/A,#N/A,FALSE,"Test 120 Day Accts";#N/A,#N/A,FALSE,"Tickmarks"}</definedName>
    <definedName name="cala" hidden="1">{#N/A,#N/A,FALSE,"Aging Summary";#N/A,#N/A,FALSE,"Ratio Analysis";#N/A,#N/A,FALSE,"Test 120 Day Accts";#N/A,#N/A,FALSE,"Tickmarks"}</definedName>
    <definedName name="Calc_FooterType" hidden="1">"NONE"</definedName>
    <definedName name="CalcPeriod">#REF!</definedName>
    <definedName name="calculations">#REF!</definedName>
    <definedName name="calcutta" localSheetId="4" hidden="1">{#N/A,#N/A,FALSE,"CMN_FE"}</definedName>
    <definedName name="calcutta" localSheetId="11" hidden="1">{#N/A,#N/A,FALSE,"CMN_FE"}</definedName>
    <definedName name="calcutta" hidden="1">{#N/A,#N/A,FALSE,"CMN_FE"}</definedName>
    <definedName name="CalendarYear1">2009</definedName>
    <definedName name="CalendarYear2">2010</definedName>
    <definedName name="Call_Letters">#REF!</definedName>
    <definedName name="CallCtrs">#REF!</definedName>
    <definedName name="CAN_NET">116</definedName>
    <definedName name="cancel" localSheetId="19" hidden="1">{"CSheet",#N/A,FALSE,"C";"SmCap",#N/A,FALSE,"VAL1";"GulfCoast",#N/A,FALSE,"VAL1";"nav",#N/A,FALSE,"NAV";"Summary",#N/A,FALSE,"NAV"}</definedName>
    <definedName name="cancel" localSheetId="4" hidden="1">{"CSheet",#N/A,FALSE,"C";"SmCap",#N/A,FALSE,"VAL1";"GulfCoast",#N/A,FALSE,"VAL1";"nav",#N/A,FALSE,"NAV";"Summary",#N/A,FALSE,"NAV"}</definedName>
    <definedName name="cancel" localSheetId="15" hidden="1">{"CSheet",#N/A,FALSE,"C";"SmCap",#N/A,FALSE,"VAL1";"GulfCoast",#N/A,FALSE,"VAL1";"nav",#N/A,FALSE,"NAV";"Summary",#N/A,FALSE,"NAV"}</definedName>
    <definedName name="cancel" localSheetId="11" hidden="1">{"CSheet",#N/A,FALSE,"C";"SmCap",#N/A,FALSE,"VAL1";"GulfCoast",#N/A,FALSE,"VAL1";"nav",#N/A,FALSE,"NAV";"Summary",#N/A,FALSE,"NAV"}</definedName>
    <definedName name="cancel" hidden="1">{"CSheet",#N/A,FALSE,"C";"SmCap",#N/A,FALSE,"VAL1";"GulfCoast",#N/A,FALSE,"VAL1";"nav",#N/A,FALSE,"NAV";"Summary",#N/A,FALSE,"NAV"}</definedName>
    <definedName name="cancel_1" localSheetId="4" hidden="1">{"PARTNERS CAPITAL STMT",#N/A,FALSE,"Partners Capital"}</definedName>
    <definedName name="cancel_1" localSheetId="11" hidden="1">{"PARTNERS CAPITAL STMT",#N/A,FALSE,"Partners Capital"}</definedName>
    <definedName name="cancel_1" hidden="1">{"PARTNERS CAPITAL STMT",#N/A,FALSE,"Partners Capital"}</definedName>
    <definedName name="cancel_new" localSheetId="4" hidden="1">{"PARTNERS CAPITAL STMT",#N/A,FALSE,"Partners Capital"}</definedName>
    <definedName name="cancel_new" localSheetId="11" hidden="1">{"PARTNERS CAPITAL STMT",#N/A,FALSE,"Partners Capital"}</definedName>
    <definedName name="cancel_new" hidden="1">{"PARTNERS CAPITAL STMT",#N/A,FALSE,"Partners Capital"}</definedName>
    <definedName name="cancel_new_1" localSheetId="4" hidden="1">{"PARTNERS CAPITAL STMT",#N/A,FALSE,"Partners Capital"}</definedName>
    <definedName name="cancel_new_1" localSheetId="11" hidden="1">{"PARTNERS CAPITAL STMT",#N/A,FALSE,"Partners Capital"}</definedName>
    <definedName name="cancel_new_1" hidden="1">{"PARTNERS CAPITAL STMT",#N/A,FALSE,"Partners Capital"}</definedName>
    <definedName name="cancel2" localSheetId="4" hidden="1">{"PNLProjDL",#N/A,FALSE,"PROJCO";"PNLParDL",#N/A,FALSE,"Parent"}</definedName>
    <definedName name="cancel2" localSheetId="11" hidden="1">{"PNLProjDL",#N/A,FALSE,"PROJCO";"PNLParDL",#N/A,FALSE,"Parent"}</definedName>
    <definedName name="cancel2" hidden="1">{"PNLProjDL",#N/A,FALSE,"PROJCO";"PNLParDL",#N/A,FALSE,"Parent"}</definedName>
    <definedName name="cancel2_1" localSheetId="4" hidden="1">{"PNLProjDL",#N/A,FALSE,"PROJCO";"PNLParDL",#N/A,FALSE,"Parent"}</definedName>
    <definedName name="cancel2_1" localSheetId="11" hidden="1">{"PNLProjDL",#N/A,FALSE,"PROJCO";"PNLParDL",#N/A,FALSE,"Parent"}</definedName>
    <definedName name="cancel2_1" hidden="1">{"PNLProjDL",#N/A,FALSE,"PROJCO";"PNLParDL",#N/A,FALSE,"Parent"}</definedName>
    <definedName name="cancel2_new" localSheetId="4" hidden="1">{"PNLProjDL",#N/A,FALSE,"PROJCO";"PNLParDL",#N/A,FALSE,"Parent"}</definedName>
    <definedName name="cancel2_new" localSheetId="11" hidden="1">{"PNLProjDL",#N/A,FALSE,"PROJCO";"PNLParDL",#N/A,FALSE,"Parent"}</definedName>
    <definedName name="cancel2_new" hidden="1">{"PNLProjDL",#N/A,FALSE,"PROJCO";"PNLParDL",#N/A,FALSE,"Parent"}</definedName>
    <definedName name="cancel2_new_1" localSheetId="4" hidden="1">{"PNLProjDL",#N/A,FALSE,"PROJCO";"PNLParDL",#N/A,FALSE,"Parent"}</definedName>
    <definedName name="cancel2_new_1" localSheetId="11" hidden="1">{"PNLProjDL",#N/A,FALSE,"PROJCO";"PNLParDL",#N/A,FALSE,"Parent"}</definedName>
    <definedName name="cancel2_new_1" hidden="1">{"PNLProjDL",#N/A,FALSE,"PROJCO";"PNLParDL",#N/A,FALSE,"Parent"}</definedName>
    <definedName name="cancel3" localSheetId="4" hidden="1">{"Summary",#N/A,FALSE,"MICMULT";"Income Statement",#N/A,FALSE,"MICMULT";"Cash Flows",#N/A,FALSE,"MICMULT"}</definedName>
    <definedName name="cancel3" localSheetId="11" hidden="1">{"Summary",#N/A,FALSE,"MICMULT";"Income Statement",#N/A,FALSE,"MICMULT";"Cash Flows",#N/A,FALSE,"MICMULT"}</definedName>
    <definedName name="cancel3" hidden="1">{"Summary",#N/A,FALSE,"MICMULT";"Income Statement",#N/A,FALSE,"MICMULT";"Cash Flows",#N/A,FALSE,"MICMULT"}</definedName>
    <definedName name="cancel3_1" localSheetId="4" hidden="1">{"Summary",#N/A,FALSE,"MICMULT";"Income Statement",#N/A,FALSE,"MICMULT";"Cash Flows",#N/A,FALSE,"MICMULT"}</definedName>
    <definedName name="cancel3_1" localSheetId="11" hidden="1">{"Summary",#N/A,FALSE,"MICMULT";"Income Statement",#N/A,FALSE,"MICMULT";"Cash Flows",#N/A,FALSE,"MICMULT"}</definedName>
    <definedName name="cancel3_1" hidden="1">{"Summary",#N/A,FALSE,"MICMULT";"Income Statement",#N/A,FALSE,"MICMULT";"Cash Flows",#N/A,FALSE,"MICMULT"}</definedName>
    <definedName name="cancel3_new" localSheetId="4" hidden="1">{"Summary",#N/A,FALSE,"MICMULT";"Income Statement",#N/A,FALSE,"MICMULT";"Cash Flows",#N/A,FALSE,"MICMULT"}</definedName>
    <definedName name="cancel3_new" localSheetId="11" hidden="1">{"Summary",#N/A,FALSE,"MICMULT";"Income Statement",#N/A,FALSE,"MICMULT";"Cash Flows",#N/A,FALSE,"MICMULT"}</definedName>
    <definedName name="cancel3_new" hidden="1">{"Summary",#N/A,FALSE,"MICMULT";"Income Statement",#N/A,FALSE,"MICMULT";"Cash Flows",#N/A,FALSE,"MICMULT"}</definedName>
    <definedName name="cancel3_new_1" localSheetId="4" hidden="1">{"Summary",#N/A,FALSE,"MICMULT";"Income Statement",#N/A,FALSE,"MICMULT";"Cash Flows",#N/A,FALSE,"MICMULT"}</definedName>
    <definedName name="cancel3_new_1" localSheetId="11" hidden="1">{"Summary",#N/A,FALSE,"MICMULT";"Income Statement",#N/A,FALSE,"MICMULT";"Cash Flows",#N/A,FALSE,"MICMULT"}</definedName>
    <definedName name="cancel3_new_1" hidden="1">{"Summary",#N/A,FALSE,"MICMULT";"Income Statement",#N/A,FALSE,"MICMULT";"Cash Flows",#N/A,FALSE,"MICMULT"}</definedName>
    <definedName name="cancela" localSheetId="4" hidden="1">{"PARTNERS CAPITAL STMT",#N/A,FALSE,"Partners Capital"}</definedName>
    <definedName name="cancela" localSheetId="11" hidden="1">{"PARTNERS CAPITAL STMT",#N/A,FALSE,"Partners Capital"}</definedName>
    <definedName name="cancela" hidden="1">{"PARTNERS CAPITAL STMT",#N/A,FALSE,"Partners Capital"}</definedName>
    <definedName name="cancela_1" localSheetId="4" hidden="1">{"PARTNERS CAPITAL STMT",#N/A,FALSE,"Partners Capital"}</definedName>
    <definedName name="cancela_1" localSheetId="11" hidden="1">{"PARTNERS CAPITAL STMT",#N/A,FALSE,"Partners Capital"}</definedName>
    <definedName name="cancela_1" hidden="1">{"PARTNERS CAPITAL STMT",#N/A,FALSE,"Partners Capital"}</definedName>
    <definedName name="cancela_new" localSheetId="4" hidden="1">{"PARTNERS CAPITAL STMT",#N/A,FALSE,"Partners Capital"}</definedName>
    <definedName name="cancela_new" localSheetId="11" hidden="1">{"PARTNERS CAPITAL STMT",#N/A,FALSE,"Partners Capital"}</definedName>
    <definedName name="cancela_new" hidden="1">{"PARTNERS CAPITAL STMT",#N/A,FALSE,"Partners Capital"}</definedName>
    <definedName name="cancela_new_1" localSheetId="4" hidden="1">{"PARTNERS CAPITAL STMT",#N/A,FALSE,"Partners Capital"}</definedName>
    <definedName name="cancela_new_1" localSheetId="11" hidden="1">{"PARTNERS CAPITAL STMT",#N/A,FALSE,"Partners Capital"}</definedName>
    <definedName name="cancela_new_1" hidden="1">{"PARTNERS CAPITAL STMT",#N/A,FALSE,"Partners Capital"}</definedName>
    <definedName name="CANCON">#REF!</definedName>
    <definedName name="cand" localSheetId="4" hidden="1">{"ReportTop",#N/A,FALSE,"report top"}</definedName>
    <definedName name="cand" localSheetId="11" hidden="1">{"ReportTop",#N/A,FALSE,"report top"}</definedName>
    <definedName name="cand" hidden="1">{"ReportTop",#N/A,FALSE,"report top"}</definedName>
    <definedName name="cand_1" localSheetId="4" hidden="1">{"ReportTop",#N/A,FALSE,"report top"}</definedName>
    <definedName name="cand_1" localSheetId="11" hidden="1">{"ReportTop",#N/A,FALSE,"report top"}</definedName>
    <definedName name="cand_1" hidden="1">{"ReportTop",#N/A,FALSE,"report top"}</definedName>
    <definedName name="CANREV">#REF!</definedName>
    <definedName name="canstar" localSheetId="19">#REF!</definedName>
    <definedName name="canstar">#REF!</definedName>
    <definedName name="CAP" localSheetId="1" hidden="1">#REF!</definedName>
    <definedName name="CAP" localSheetId="19" hidden="1">#REF!</definedName>
    <definedName name="cap" localSheetId="18" hidden="1">#REF!</definedName>
    <definedName name="CAP" hidden="1">#REF!</definedName>
    <definedName name="cap.pos"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20042008">#REF!,#REF!,#REF!,#REF!,#REF!</definedName>
    <definedName name="Capacity">#REF!</definedName>
    <definedName name="capacityII">#REF!</definedName>
    <definedName name="capcase">#REF!</definedName>
    <definedName name="CAPEX_2">#REF!</definedName>
    <definedName name="CAPEX_F">#REF!</definedName>
    <definedName name="capex_stub">#REF!</definedName>
    <definedName name="capex_year1">#REF!</definedName>
    <definedName name="capex_year10">#REF!</definedName>
    <definedName name="capex_year11">#REF!</definedName>
    <definedName name="capex_year12">#REF!</definedName>
    <definedName name="capex_year13">#REF!</definedName>
    <definedName name="capex_year14">#REF!</definedName>
    <definedName name="capex_year15">#REF!</definedName>
    <definedName name="capex_year2">#REF!</definedName>
    <definedName name="capex_year3">#REF!</definedName>
    <definedName name="capex_year4">#REF!</definedName>
    <definedName name="capex_year5">#REF!</definedName>
    <definedName name="capex_year6">#REF!</definedName>
    <definedName name="capex_year7">#REF!</definedName>
    <definedName name="capex_year8">#REF!</definedName>
    <definedName name="capex_year9">#REF!</definedName>
    <definedName name="capex00" localSheetId="11" hidden="1">{"expltr",#N/A,FALSE,"Expense projects";"explgl",#N/A,FALSE,"Expense projects"}</definedName>
    <definedName name="capex00" hidden="1">{"expltr",#N/A,FALSE,"Expense projects";"explgl",#N/A,FALSE,"Expense projects"}</definedName>
    <definedName name="Capex1SPCD" localSheetId="19">#REF!</definedName>
    <definedName name="Capex1SPCD">#REF!</definedName>
    <definedName name="Capex2LABEL" localSheetId="19">#REF!</definedName>
    <definedName name="Capex2LABEL">#REF!</definedName>
    <definedName name="Capex3IMAGING" localSheetId="19">#REF!</definedName>
    <definedName name="Capex3IMAGING">#REF!</definedName>
    <definedName name="CAPEX98" hidden="1">#REF!</definedName>
    <definedName name="Capexpend">#REF!</definedName>
    <definedName name="Capexpendeq">#REF!</definedName>
    <definedName name="CAPEXYEAR">#REF!</definedName>
    <definedName name="capital" localSheetId="19">#REF!</definedName>
    <definedName name="capital">#REF!</definedName>
    <definedName name="CAPITAL_EXPEN" hidden="1">"CAPITAL_EXPEN"</definedName>
    <definedName name="Capital_Expenditures" localSheetId="19">#REF!</definedName>
    <definedName name="Capital_Expenditures">#REF!</definedName>
    <definedName name="CAPITAL_LEASE" hidden="1">"CAPITAL_LEASE"</definedName>
    <definedName name="CAPITAL1" localSheetId="1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Structure" hidden="1">#REF!</definedName>
    <definedName name="capnumber">#REF!</definedName>
    <definedName name="CapRate" localSheetId="19">#REF!</definedName>
    <definedName name="CapRate">#REF!</definedName>
    <definedName name="caps">#REF!</definedName>
    <definedName name="capst" localSheetId="19">#REF!</definedName>
    <definedName name="capst">#REF!</definedName>
    <definedName name="Capsule_Growth" localSheetId="11" hidden="1">{#N/A,#N/A,FALSE,"Aging Summary";#N/A,#N/A,FALSE,"Ratio Analysis";#N/A,#N/A,FALSE,"Test 120 Day Accts";#N/A,#N/A,FALSE,"Tickmarks"}</definedName>
    <definedName name="Capsule_Growth" hidden="1">{#N/A,#N/A,FALSE,"Aging Summary";#N/A,#N/A,FALSE,"Ratio Analysis";#N/A,#N/A,FALSE,"Test 120 Day Accts";#N/A,#N/A,FALSE,"Tickmarks"}</definedName>
    <definedName name="CAPTURA2" localSheetId="15" hidden="1">{"'171'!$A$1:$Z$50"}</definedName>
    <definedName name="CAPTURA2" localSheetId="11" hidden="1">{"'171'!$A$1:$Z$50"}</definedName>
    <definedName name="CAPTURA2" hidden="1">{"'171'!$A$1:$Z$50"}</definedName>
    <definedName name="carlita" localSheetId="11" hidden="1">{#N/A,#N/A,FALSE,"Aging Summary";#N/A,#N/A,FALSE,"Ratio Analysis";#N/A,#N/A,FALSE,"Test 120 Day Accts";#N/A,#N/A,FALSE,"Tickmarks"}</definedName>
    <definedName name="carlita" hidden="1">{#N/A,#N/A,FALSE,"Aging Summary";#N/A,#N/A,FALSE,"Ratio Analysis";#N/A,#N/A,FALSE,"Test 120 Day Accts";#N/A,#N/A,FALSE,"Tickmarks"}</definedName>
    <definedName name="carlos"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rlos"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RVENDLLS" localSheetId="11" hidden="1">{#N/A,#N/A,FALSE,"30 de Abril 2001 CARVIG"}</definedName>
    <definedName name="CARVENDLLS" hidden="1">{#N/A,#N/A,FALSE,"30 de Abril 2001 CARVIG"}</definedName>
    <definedName name="CASCSAC" localSheetId="4" hidden="1">{#N/A,#N/A,FALSE,"TOWNSHIP"}</definedName>
    <definedName name="CASCSAC" localSheetId="11" hidden="1">{#N/A,#N/A,FALSE,"TOWNSHIP"}</definedName>
    <definedName name="CASCSAC" hidden="1">{#N/A,#N/A,FALSE,"TOWNSHIP"}</definedName>
    <definedName name="casds" localSheetId="11" hidden="1">{"DCF1",#N/A,FALSE,"SIERRA DCF";"MATRIX1",#N/A,FALSE,"SIERRA DCF"}</definedName>
    <definedName name="casds" hidden="1">{"DCF1",#N/A,FALSE,"SIERRA DCF";"MATRIX1",#N/A,FALSE,"SIERRA DCF"}</definedName>
    <definedName name="Case" localSheetId="19">#REF!</definedName>
    <definedName name="Case">#REF!</definedName>
    <definedName name="Case1" localSheetId="19">#REF!</definedName>
    <definedName name="Case1">#REF!</definedName>
    <definedName name="Case1_DES">#REF!</definedName>
    <definedName name="Case10_des">#REF!</definedName>
    <definedName name="case2" localSheetId="19">#REF!</definedName>
    <definedName name="case2">#REF!</definedName>
    <definedName name="Case2_DES">#REF!</definedName>
    <definedName name="case2b">#REF!</definedName>
    <definedName name="case3">#REF!</definedName>
    <definedName name="Case3_DES">#REF!</definedName>
    <definedName name="Case4_DES">#REF!</definedName>
    <definedName name="Case5_DES">#REF!</definedName>
    <definedName name="casename">#REF!</definedName>
    <definedName name="CaseNum">#REF!</definedName>
    <definedName name="casenumber">#REF!</definedName>
    <definedName name="CASH" localSheetId="19">#REF!</definedName>
    <definedName name="CASH">#REF!</definedName>
    <definedName name="Cash___Marketable_securities_2">#REF!</definedName>
    <definedName name="Cash___Marketable_securities_F">#REF!</definedName>
    <definedName name="cash_04">#REF!</definedName>
    <definedName name="cash_05">#REF!</definedName>
    <definedName name="Cash_1">#REF!</definedName>
    <definedName name="Cash_10">#REF!</definedName>
    <definedName name="Cash_11">#REF!</definedName>
    <definedName name="Cash_12">#REF!</definedName>
    <definedName name="Cash_2">#REF!</definedName>
    <definedName name="Cash_3">#REF!</definedName>
    <definedName name="Cash_4">#REF!</definedName>
    <definedName name="Cash_5">#REF!</definedName>
    <definedName name="Cash_6">#REF!</definedName>
    <definedName name="Cash_7">#REF!</definedName>
    <definedName name="Cash_8">#REF!</definedName>
    <definedName name="Cash_9">#REF!</definedName>
    <definedName name="Cash_Beginning">#REF!</definedName>
    <definedName name="CASH_CONS" localSheetId="19">#REF!</definedName>
    <definedName name="CASH_CONS">#REF!</definedName>
    <definedName name="CASH_DUE_BANKS" hidden="1">"CASH_DUE_BANKS"</definedName>
    <definedName name="CASH_EQUIV" hidden="1">"CASH_EQUIV"</definedName>
    <definedName name="cash_fv" localSheetId="19">#REF!</definedName>
    <definedName name="cash_fv">#REF!</definedName>
    <definedName name="Cash_Interest" localSheetId="19">#REF!</definedName>
    <definedName name="Cash_Interest">#REF!</definedName>
    <definedName name="Cash_rate">#REF!</definedName>
    <definedName name="Cash_Restricted">#REF!</definedName>
    <definedName name="CASH_ST" hidden="1">"CASH_ST"</definedName>
    <definedName name="CASH_TAXES" hidden="1">"CASH_TAXES"</definedName>
    <definedName name="cash_terminal" localSheetId="19">#REF!</definedName>
    <definedName name="cash_terminal">#REF!</definedName>
    <definedName name="Cash1" localSheetId="19">#REF!</definedName>
    <definedName name="Cash1">#REF!</definedName>
    <definedName name="Cash2" localSheetId="19">#REF!</definedName>
    <definedName name="Cash2">#REF!</definedName>
    <definedName name="Cash3" localSheetId="4">{#N/A,#N/A,FALSE,"P&amp;L";#N/A,#N/A,FALSE,"Support";#N/A,#N/A,FALSE,"Bal. Sheet";#N/A,#N/A,FALSE,"S,G,&amp;A";#N/A,#N/A,FALSE,"Bal Sheet Sup"}</definedName>
    <definedName name="Cash3" localSheetId="11">{#N/A,#N/A,FALSE,"P&amp;L";#N/A,#N/A,FALSE,"Support";#N/A,#N/A,FALSE,"Bal. Sheet";#N/A,#N/A,FALSE,"S,G,&amp;A";#N/A,#N/A,FALSE,"Bal Sheet Sup"}</definedName>
    <definedName name="Cash3">{#N/A,#N/A,FALSE,"P&amp;L";#N/A,#N/A,FALSE,"Support";#N/A,#N/A,FALSE,"Bal. Sheet";#N/A,#N/A,FALSE,"S,G,&amp;A";#N/A,#N/A,FALSE,"Bal Sheet Sup"}</definedName>
    <definedName name="Cash5" localSheetId="19">#REF!</definedName>
    <definedName name="Cash5">#REF!</definedName>
    <definedName name="CashB" localSheetId="19">#REF!</definedName>
    <definedName name="CashB">#REF!</definedName>
    <definedName name="CashB2" localSheetId="19">#REF!</definedName>
    <definedName name="CashB2">#REF!</definedName>
    <definedName name="Casheq">#REF!</definedName>
    <definedName name="CASHFLOW">#N/A</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ashflowQ206" localSheetId="15" hidden="1">{#N/A,#N/A,FALSE,"Aging Summary";#N/A,#N/A,FALSE,"Ratio Analysis";#N/A,#N/A,FALSE,"Test 120 Day Accts";#N/A,#N/A,FALSE,"Tickmarks"}</definedName>
    <definedName name="CashflowQ206" localSheetId="11" hidden="1">{#N/A,#N/A,FALSE,"Aging Summary";#N/A,#N/A,FALSE,"Ratio Analysis";#N/A,#N/A,FALSE,"Test 120 Day Accts";#N/A,#N/A,FALSE,"Tickmarks"}</definedName>
    <definedName name="CashflowQ206" hidden="1">{#N/A,#N/A,FALSE,"Aging Summary";#N/A,#N/A,FALSE,"Ratio Analysis";#N/A,#N/A,FALSE,"Test 120 Day Accts";#N/A,#N/A,FALSE,"Tickmarks"}</definedName>
    <definedName name="CashReserveEndPeriod" localSheetId="8">#N/A</definedName>
    <definedName name="CashReserveEndPeriod" localSheetId="7">#N/A</definedName>
    <definedName name="CashReserveEndPeriod" localSheetId="15">VLOOKUP(CashReserveEndYear&amp;".Q4",t_Calendar,2,0)</definedName>
    <definedName name="CashReserveEndPeriod" localSheetId="11">#N/A</definedName>
    <definedName name="CashReserveEndPeriod">VLOOKUP(CashReserveEndYear&amp;".Q4",'Liquidity Model'!_____________x1,2,0)</definedName>
    <definedName name="CASS">#REF!</definedName>
    <definedName name="cast" localSheetId="11" hidden="1">{#N/A,#N/A,TRUE,"PSG Total Contacts";#N/A,#N/A,TRUE,"PSG Rep Total";#N/A,#N/A,TRUE,"Core Rep Detail";#N/A,#N/A,TRUE,"BC Rep Detail";#N/A,#N/A,TRUE,"Marlboro";#N/A,#N/A,TRUE,"Covington";#N/A,#N/A,TRUE,"Dallas";#N/A,#N/A,TRUE,"VRS Stats";#N/A,#N/A,TRUE,"Internet";#N/A,#N/A,TRUE,"NCO and Call Mix";#N/A,#N/A,TRUE,"VRS &amp; Rep Calls"}</definedName>
    <definedName name="cast" hidden="1">{#N/A,#N/A,TRUE,"PSG Total Contacts";#N/A,#N/A,TRUE,"PSG Rep Total";#N/A,#N/A,TRUE,"Core Rep Detail";#N/A,#N/A,TRUE,"BC Rep Detail";#N/A,#N/A,TRUE,"Marlboro";#N/A,#N/A,TRUE,"Covington";#N/A,#N/A,TRUE,"Dallas";#N/A,#N/A,TRUE,"VRS Stats";#N/A,#N/A,TRUE,"Internet";#N/A,#N/A,TRUE,"NCO and Call Mix";#N/A,#N/A,TRUE,"VRS &amp; Rep Calls"}</definedName>
    <definedName name="cat"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 localSheetId="1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_LIST">#REF!</definedName>
    <definedName name="CatAge">#REF!</definedName>
    <definedName name="CatCYactual">#REF!</definedName>
    <definedName name="CatCYBudget">#REF!</definedName>
    <definedName name="CatCYforecast">#REF!</definedName>
    <definedName name="Category">OFFSET(#REF!,0,0,COUNTA(#REF!),1)</definedName>
    <definedName name="Category3" localSheetId="15" hidden="1">{"VWJECAN",#N/A,FALSE,"D"}</definedName>
    <definedName name="Category3" localSheetId="11" hidden="1">{"VWJECAN",#N/A,FALSE,"D"}</definedName>
    <definedName name="Category3" hidden="1">{"VWJECAN",#N/A,FALSE,"D"}</definedName>
    <definedName name="CatPYactual">#REF!</definedName>
    <definedName name="CatPYBudget">#REF!</definedName>
    <definedName name="CatPYforecast">#REF!</definedName>
    <definedName name="cavde" localSheetId="11" hidden="1">{"FCB_ALL",#N/A,FALSE,"FCB"}</definedName>
    <definedName name="cavde" hidden="1">{"FCB_ALL",#N/A,FALSE,"FCB"}</definedName>
    <definedName name="cawc"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efasdv" localSheetId="4" hidden="1">{"consolidated",#N/A,FALSE,"Sheet1";"cms",#N/A,FALSE,"Sheet1";"fse",#N/A,FALSE,"Sheet1"}</definedName>
    <definedName name="cawefasdv" localSheetId="11" hidden="1">{"consolidated",#N/A,FALSE,"Sheet1";"cms",#N/A,FALSE,"Sheet1";"fse",#N/A,FALSE,"Sheet1"}</definedName>
    <definedName name="cawefasdv" hidden="1">{"consolidated",#N/A,FALSE,"Sheet1";"cms",#N/A,FALSE,"Sheet1";"fse",#N/A,FALSE,"Sheet1"}</definedName>
    <definedName name="cawefasdv_1" localSheetId="4" hidden="1">{"consolidated",#N/A,FALSE,"Sheet1";"cms",#N/A,FALSE,"Sheet1";"fse",#N/A,FALSE,"Sheet1"}</definedName>
    <definedName name="cawefasdv_1" localSheetId="11" hidden="1">{"consolidated",#N/A,FALSE,"Sheet1";"cms",#N/A,FALSE,"Sheet1";"fse",#N/A,FALSE,"Sheet1"}</definedName>
    <definedName name="cawefasdv_1" hidden="1">{"consolidated",#N/A,FALSE,"Sheet1";"cms",#N/A,FALSE,"Sheet1";"fse",#N/A,FALSE,"Sheet1"}</definedName>
    <definedName name="cb" localSheetId="11" hidden="1">{"Fecha_Novembro",#N/A,FALSE,"FECHAMENTO-2002 ";"Defer_Novembro",#N/A,FALSE,"DIFERIDO";"Pis_Novembro",#N/A,FALSE,"PIS COFINS";"Iss_Novembro",#N/A,FALSE,"ISS"}</definedName>
    <definedName name="cb" hidden="1">{"Fecha_Novembro",#N/A,FALSE,"FECHAMENTO-2002 ";"Defer_Novembro",#N/A,FALSE,"DIFERIDO";"Pis_Novembro",#N/A,FALSE,"PIS COFINS";"Iss_Novembro",#N/A,FALSE,"ISS"}</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 localSheetId="19" hidden="1">#REF!</definedName>
    <definedName name="cb_Chart_1" hidden="1">#REF!</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 localSheetId="19" hidden="1">#REF!</definedName>
    <definedName name="cb_Chart_15" hidden="1">#REF!</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 hidden="1">#REF!</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localSheetId="19" hidden="1">#REF!</definedName>
    <definedName name="cb_Chart_23" hidden="1">#REF!</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localSheetId="19" hidden="1">#REF!</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 hidden="1">#REF!</definedName>
    <definedName name="cb_Chart_3_opts" hidden="1">"1, 1, 1, False, 2, True, False, , 0, False, False, 2, 2"</definedName>
    <definedName name="cb_Chart_30" localSheetId="19" hidden="1">#REF!</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 localSheetId="19" hidden="1">#REF!</definedName>
    <definedName name="cb_Chart_43" hidden="1">#REF!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localSheetId="19" hidden="1">#REF!</definedName>
    <definedName name="cb_Chart_5" hidden="1">#REF!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33DD6F_opts" hidden="1">"1, 9, 1, False, 2, False, False, , 1, False, True, 2, 1"</definedName>
    <definedName name="cb_sChart1033DF83_opts" hidden="1">"1, 9, 1, False, 2, False, False, , 1, False, False, 2, 1"</definedName>
    <definedName name="cb_sChart1033E30A_opts" hidden="1">"1, 9, 1, False, 2, False, False, , 1, False, True, 2, 1"</definedName>
    <definedName name="cb_sChart1033FE59_opts" hidden="1">"1, 9, 1, False, 2, False, False, , 1, False, False, 1, 1"</definedName>
    <definedName name="cb_sChart10340397_opts" hidden="1">"1, 9, 1, False, 2, False, False, , 1, False, True, 1, 1"</definedName>
    <definedName name="cb_sChart1034047F_opts" hidden="1">"1, 9, 1, False, 2, False, False, , 1, False, True, 2, 1"</definedName>
    <definedName name="cb_sChart10343B28_opts" hidden="1">"1, 9, 1, False, 2, False, False, , 1, False, True, 2, 1"</definedName>
    <definedName name="cb_sChart10345D4A_opts" hidden="1">"1, 3, 1, False, 2, False, False, , 1, False, True, 1, 1"</definedName>
    <definedName name="cb_sChart10345F02_opts" hidden="1">"1, 3, 1, False, 2, False, False, , 1, False, True, 1, 1"</definedName>
    <definedName name="cb_sChart10350151_opts" hidden="1">"1, 10, 1, False, 2, False, False, , 1, False, False, 1, 1"</definedName>
    <definedName name="cb_sChart10350244_opts" hidden="1">"1, 10, 1, False, 2, False, False, , 1, False, False, 2, 2"</definedName>
    <definedName name="cb_sChart105F0196_opts" hidden="1">"1, 2, 1, False, 2, False, False, , 1, False, False, 2, 1"</definedName>
    <definedName name="cb_sChart107FDA1B_opts" hidden="1">"1, 1, 1, False, 2, False, False, , 0, False, False,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16BFB5_opts" hidden="1">"1, 9, 1, False, 2, False, False, , 0, False, True, 2, 1"</definedName>
    <definedName name="cb_sChart1116C0EE_opts" hidden="1">"2, 1, 1, False, 2, False, False, , 0, False, True, 2, 1"</definedName>
    <definedName name="cb_sChart1116C20F_opts" hidden="1">"1, 9, 1, False, 2, False, False, , 0, False, True, 2,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EB8660_opts" hidden="1">"1, 9, 1, False, 2, False, False, , 0, False, False, 2, 1"</definedName>
    <definedName name="cb_sChart11EC66CE_opts" hidden="1">"1, 4, 1, False, 2, True, False, , 0, False, False, 1, 1"</definedName>
    <definedName name="cb_sChart11EC6834_opts" hidden="1">"1, 1, 1, False, 2, True, False, , 0, False, False, 1, 1"</definedName>
    <definedName name="cb_sChart11EC73EA_opts" hidden="1">"1, 1, 1, False, 2, True, False, , 0, False, False, 1, 1"</definedName>
    <definedName name="cb_sChart11EC8569_opts" hidden="1">"1, 1, 1, False, 2, False, False, , 0, False, False, 1,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595BBC_opts" hidden="1">"1, 1, 1, False, 2, True, False, , 0, False, False, 2, 2"</definedName>
    <definedName name="cb_sChart12595E44_opts" hidden="1">"1, 3, 1, False, 2, True, False, , 0, True, False, 2, 2"</definedName>
    <definedName name="cb_sChart12C45FE2_opts" hidden="1">"1, 3, 1, False, 2, True, False, , 0, False, True, 2, 1"</definedName>
    <definedName name="cb_sChart12C46ABC_opts" hidden="1">"1, 3, 1, False, 2, False, False, , 0, False, False, 2, 1"</definedName>
    <definedName name="cb_sChart12C49FA2_opts" hidden="1">"1, 1, 1, False, 2, True, False, , 0, False, False, 1, 1"</definedName>
    <definedName name="cb_sChart12C4BA43_opts" hidden="1">"1, 10, 1, False, 2, True, False, , 0, False, False, 2, 2"</definedName>
    <definedName name="cb_sChart12C56221_opts" hidden="1">"1, 1, 1, False, 2, True, False, , 0, False, False, 1, 2"</definedName>
    <definedName name="cb_sChart12C571E9_opts" hidden="1">"1, 1,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DCEFA3_opts" hidden="1">"1, 1, 1, False, 2, False, False, , 0, False, False, 1, 1"</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4138B2_opts" hidden="1">"1, 1, 1, False, 2, True,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3A84834_opts" hidden="1">"1, 1, 1, False, 2, True, False, , 0, False, False, 1, 1"</definedName>
    <definedName name="cb_sChart13C669B1_opts" hidden="1">"1, 1, 1, False, 2, False, False, , 0, False, False, 1, 1"</definedName>
    <definedName name="cb_sChart13C66AD2_opts" hidden="1">"1, 1, 1, False, 2, False, False, , 0, False, False, 1, 2"</definedName>
    <definedName name="cb_sChart13C6F536_opts" hidden="1">"1, 1, 1, False, 2, False, False, , 0, False, False, 1, 1"</definedName>
    <definedName name="cb_sChart13C6F5F0_opts" hidden="1">"1, 1, 1, False, 2, False, False, , 0, False, False, 1, 2"</definedName>
    <definedName name="cb_sChart13C86DA4_opts" hidden="1">"1, 1, 1, False, 2, False, False, , 0, False, False, 1, 2"</definedName>
    <definedName name="cb_sChart13C86E52_opts" hidden="1">"1, 1, 1, False, 2, False, False, , 0, False, False, 2, 1"</definedName>
    <definedName name="cb_sChart146ADD58_opts" hidden="1">"1, 1, 1, False, 2, True, False, , 0, False, False, 1, 1"</definedName>
    <definedName name="cb_sChart1489E789_opts" hidden="1">"2, 1, 2, True, 2, False, False, , 0, False, True, 2, 2"</definedName>
    <definedName name="cb_sChart1489EC54_opts" hidden="1">"2, 1, 2, True, 2, False, False, , 0, False, True, 2, 2"</definedName>
    <definedName name="cb_sChart149DAEBE_opts" hidden="1">"1, 9, 1, False, 2, False, False, , 0, False, True, 2, 1"</definedName>
    <definedName name="cb_sChart149DC246_opts" hidden="1">"1, 9, 1, False, 2, False, False, , 0, False, True, 2, 1"</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EA3833_opts" hidden="1">"1, 9, 1, False, 2, False, False, , 0, False, True, 1, 1"</definedName>
    <definedName name="cb_sChart14EA3A0E_opts" hidden="1">"1, 9, 1, False, 2, False, False, , 0, False, False, 1, 1"</definedName>
    <definedName name="cb_sChart14EA4319_opts" hidden="1">"1, 9, 1, False, 2, False, False, , 0, False, True, 1, 1"</definedName>
    <definedName name="cb_sChart14EA5F15_opts" hidden="1">"1, 9, 1, False, 2, False, False, , 0, False, False, 1, 1"</definedName>
    <definedName name="cb_sChart14EA662E_opts" hidden="1">"1, 9, 1, False, 2, False, False, , 0, False, False, 1, 1"</definedName>
    <definedName name="cb_sChart14EA6A4C_opts" hidden="1">"1, 9, 1, False, 2, False, False, , 0, False, False, 1, 1"</definedName>
    <definedName name="cb_sChart14EA6DE9_opts" hidden="1">"1, 9, 1, False, 2, False, False, , 0, False, False, 1, 1"</definedName>
    <definedName name="cb_sChart14EA7895_opts" hidden="1">"1, 9, 1, False, 2, False, False, , 0, False, True, 1, 1"</definedName>
    <definedName name="cb_sChart14EA86D3_opts" hidden="1">"1, 9, 1, False, 2, False, False, , 0, False, True, 1, 1"</definedName>
    <definedName name="cb_sChart14EA8E77_opts" hidden="1">"1, 9, 1, False, 2, False, False, , 0, False, True, 1, 1"</definedName>
    <definedName name="cb_sChart14EA8F24_opts" hidden="1">"1, 9, 1, False, 2, False, False, , 0, False, True, 1, 1"</definedName>
    <definedName name="cb_sChart14EA980C_opts" hidden="1">"1, 9, 1, False, 2, False, False, , 0, False, True, 1, 1"</definedName>
    <definedName name="cb_sChart14EA9875_opts" hidden="1">"1, 9, 1, False, 2, False, False, , 0, False, True, 1, 1"</definedName>
    <definedName name="cb_sChart14EA9A66_opts" hidden="1">"1, 9, 1, False, 2, False, False, , 0, False, True, 1, 1"</definedName>
    <definedName name="cb_sChart14EACF6F_opts" hidden="1">"1, 9, 1, False, 2, False, False, , 0, False, True, 1, 1"</definedName>
    <definedName name="cb_sChart14EAE615_opts" hidden="1">"1, 9, 1, False, 2, False, False, , 0, False, True, 1, 1"</definedName>
    <definedName name="cb_sChart14F2A546_opts" hidden="1">"1, 9, 1, False, 2, False, False, , 0, False, True, 1, 1"</definedName>
    <definedName name="cb_sChart14F2B05A_opts" hidden="1">"1, 9, 1, False, 2, False, False, , 0, False, False, 1, 1"</definedName>
    <definedName name="cb_sChart14F2C526_opts" hidden="1">"1, 9, 1, False, 2, False, False, , 0, False, True, 1, 1"</definedName>
    <definedName name="cb_sChart14F6C935_opts" hidden="1">"1, 9, 1, False, 2, False, False, , 0, False, False, 1, 1"</definedName>
    <definedName name="cb_sChart14F6C9C0_opts" hidden="1">"1, 9, 1, False, 2, False, False, , 0, False, True, 1, 1"</definedName>
    <definedName name="cb_sChart14F6F63C_opts" hidden="1">"1, 9, 1, False, 2, False, False, , 0, False, False, 1, 1"</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7F419_opts" hidden="1">"1, 9, 1, False, 2, False, False, , 0, False, True, 1, 1"</definedName>
    <definedName name="cb_sChart14F7F5FF_opts" hidden="1">"1, 9, 1, False, 2, False, False, , 0, False, True, 1, 1"</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62F8BF_opts" hidden="1">"1, 1, 1, False, 2, True, False, , 0, False, False, 1, 1"</definedName>
    <definedName name="cb_sChart15630EC3_opts" hidden="1">"1, 1, 1, False, 2, True, False, , 0, False, False, 1, 2"</definedName>
    <definedName name="cb_sChart15631349_opts" hidden="1">"1, 1, 1, False, 2, True, False, , 0, False, False, 1, 2"</definedName>
    <definedName name="cb_sChart15AF18F4_opts" hidden="1">"1, 9, 1, False, 2, False, False, , 0, False, True, 2, 1"</definedName>
    <definedName name="cb_sChart15AF8BCA_opts" hidden="1">"1, 1, 1, False, 2, True, False, , 0, False, False, 1, 2"</definedName>
    <definedName name="cb_sChart15AFEDE6_opts" hidden="1">"1, 1, 1, False, 2, True, False, , 0, False, False, 1, 2"</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64604EE_opts" hidden="1">"1, 9, 1, False, 2, False, False, , 0, False, False, 2, 1"</definedName>
    <definedName name="cb_sChart164608F4_opts" hidden="1">"1, 8, 1, False, 2, False, False, , 0, False, False, 2, 1"</definedName>
    <definedName name="cb_sChart16460E84_opts" hidden="1">"1, 9, 1, False, 2, False, False, , 0, False, True, 2, 1"</definedName>
    <definedName name="cb_sChart1646186B_opts" hidden="1">"1, 9, 1, False, 2, False, False, , 0, False, True, 2, 1"</definedName>
    <definedName name="cb_sChart16EBA7BA_opts" hidden="1">"1, 1, 1, False, 2, True, False, , 0, False, True, 1, 2"</definedName>
    <definedName name="cb_sChart170D16EF_opts" hidden="1">"1, 1, 1, False, 2, True, False, , 0, False, False, 2, 2"</definedName>
    <definedName name="cb_sChart171CA8D9_opts" hidden="1">"1, 5, 1, False, 2, True, False, , 0, False, True, 1, 1"</definedName>
    <definedName name="cb_sChart171CB037_opts" hidden="1">"1, 5, 1, False, 2, True, False, , 0, False, True, 1, 1"</definedName>
    <definedName name="cb_sChart171CD2E5_opts" hidden="1">"1, 5, 1, False, 2, True, False, , 0, False, True, 1, 1"</definedName>
    <definedName name="cb_sChart1747F65E_opts">"2, 1, 2, True, 2, False, False, , 0, False, True, 1, 1"</definedName>
    <definedName name="cb_sChart1749F803_opts">"1, 1, 1, False, 2, True, False, , 0, False, False, 1, 1"</definedName>
    <definedName name="cb_sChart174A0AB0_opts">"1, 1, 1, False, 2, False, False, , 0, False, False, 2, 1"</definedName>
    <definedName name="cb_sChart174C8BEB_opts">"1, 9, 1, False, 2, False, False, , 0, False, True, 1, 1"</definedName>
    <definedName name="cb_sChart174C8EAD_opts">"1, 9, 1, False, 2, False, False, , 0, False, False, 1, 1"</definedName>
    <definedName name="cb_sChart174C909E_opts">"1, 9, 1, False, 2, False, False, , 0, False, True, 1, 1"</definedName>
    <definedName name="cb_sChart174E2C44_opts">"2, 1, 2, True, 2, False, False, , 0, False, True, 1, 1"</definedName>
    <definedName name="cb_sChart1754A686_opts">"1, 10, 1, False, 2, False, False, , 0, False, False, 2, 2"</definedName>
    <definedName name="cb_sChart1755F643_opts">"1, 1, 1, False, 2, False, False, , 0, False, False, 2, 1"</definedName>
    <definedName name="cb_sChart1755FC0D_opts">"1, 1, 1, False, 2, True, False, , 0, False, False, 2, 1"</definedName>
    <definedName name="cb_sChart17574E0D_opts" hidden="1">"1, 9, 1, False, 2, False, False, , 0, False, True, 2, 1"</definedName>
    <definedName name="cb_sChart1757578B_opts" hidden="1">"1, 9, 1, False, 2, False, False, , 0, False, True, 2, 1"</definedName>
    <definedName name="cb_sChart17577FD4_opts" hidden="1">"1, 9, 1, False, 2, False, False, , 0, False, True, 2, 1"</definedName>
    <definedName name="cb_sChart175849A6_opts">"1, 1, 1, False, 2, False, False, , 0, False, False, 2, 1"</definedName>
    <definedName name="cb_sChart175885B1_opts">"1, 1, 1, False, 2, False, False, , 0, False, False, 1, 1"</definedName>
    <definedName name="cb_sChart175890FE_opts">"1, 1, 1, False, 2, True, False, , 0, False, False, 1, 1"</definedName>
    <definedName name="cb_sChart17599B9A_opts" hidden="1">"1, 1, 1, False, 2, True, False, , 0, False, False, 1, 2"</definedName>
    <definedName name="cb_sChart1759BEB0_opts" hidden="1">"1, 1, 1, False, 2, True, False, , 0, False, False, 1, 2"</definedName>
    <definedName name="cb_sChart1765309A_opts">"2, 1, 2, True, 2, False, False, , 0, False, True, 1, 1"</definedName>
    <definedName name="cb_sChart1769A36D_opts">"2, 1, 2, True, 2, False, False, , 0, False, True, 1, 1"</definedName>
    <definedName name="cb_sChart1769CA15_opts">"1, 9, 1, False, 2, False, False, , 0, False, True,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"1, 1, 1, False, 2, True, False, , 0, False, False, 2, 2"</definedName>
    <definedName name="cb_sChart182C682D_opts">"2, 1, 1, False, 2, False, False, , 0, False, False, 2, 2"</definedName>
    <definedName name="cb_sChart182C6A08_opts">"2, 1, 1, True, 2, False, False, , 0, False, True, 2, 2"</definedName>
    <definedName name="cb_sChart182C8139_opts">"1, 10, 1, False, 2, False, False, , 0, False, False, 1, 1"</definedName>
    <definedName name="cb_sChart182CA784_opts">"2, 1, 1, True, 2, False, False, , 0, False, True, 2, 2"</definedName>
    <definedName name="cb_sChart182CB588_opts">"1, 1, 1, False, 2, True, False, , 0, False, False, 2, 2"</definedName>
    <definedName name="cb_sChart182CB687_opts">"1, 1, 1, False, 2, True, False, , 0, False, False, 2, 2"</definedName>
    <definedName name="cb_sChart182CB729_opts">"1, 1, 1, False, 2, True, False, , 0, False, False, 2, 2"</definedName>
    <definedName name="cb_sChart182CB879_opts">"1, 1, 1, False, 2, True, False, , 0, False, False, 2, 2"</definedName>
    <definedName name="cb_sChart182CCD73_opts">"2, 1, 2, True, 2, False, False, , 0, False, True, 1, 1"</definedName>
    <definedName name="cb_sChart182D26A7_opts">"1, 9, 1, False, 2, False, False, , 0, False, True, 1, 1"</definedName>
    <definedName name="cb_sChart182EE412_opts">"1, 3, 1, False, 2, False, False, , 0, False, False, 2, 2"</definedName>
    <definedName name="cb_sChart182EE7EA_opts">"1, 3, 1, False, 2, True, False, , 0, False, True, 2, 2"</definedName>
    <definedName name="cb_sChart182EEAFD_opts">"1, 3, 1, False, 2, False, False, , 0, False, True, 1, 1"</definedName>
    <definedName name="cb_sChart182EEB7C_opts">"1, 3, 1, False, 2, False, False, , 0, False, True, 2, 2"</definedName>
    <definedName name="cb_sChart182EFA23_opts">"1, 3, 1, False, 2, False, False, , 0, False, True, 2, 2"</definedName>
    <definedName name="cb_sChart182F2AF6_opts">"1, 10, 1, False, 2, False, False, , 0, False, False, 1, 1"</definedName>
    <definedName name="cb_sChart182F2C80_opts">"1, 10, 1, False, 2, False, False, , 0, False, False, 1, 1"</definedName>
    <definedName name="cb_sChart182F3616_opts">"1, 10, 1, False, 2, False, False, , 0, False, False, 1, 1"</definedName>
    <definedName name="cb_sChart182F379F_opts">"1, 10, 1, False, 2, False, False, , 0, False, False, 1, 1"</definedName>
    <definedName name="cb_sChart182F6E6B_opts">"1, 1, 1, False, 2, True, False, , 0, False, False, 1, 2"</definedName>
    <definedName name="cb_sChart182F8534_opts">"1, 1, 1, False, 2, True, False, , 0, False, False, 2, 2"</definedName>
    <definedName name="cb_sChart182F90BC_opts">"1, 1, 1, False, 2, True, False, , 0, False, False, 2, 2"</definedName>
    <definedName name="cb_sChart182FD1CB_opts" hidden="1">"1, 1, 1, False, 2, True, False, , 0, False, False, 1, 2"</definedName>
    <definedName name="cb_sChart18446126_opts">"2, 1, 2, True, 2, False, False, , 0, False, True, 1, 1"</definedName>
    <definedName name="cb_sChart1844654F_opts">"1, 9, 1, False, 2, False, False, , 0, False, True, 1, 1"</definedName>
    <definedName name="cb_sChart189C3065_opts">"2, 1, 2, True, 2, False, False, , 0, False, True, 1, 1"</definedName>
    <definedName name="cb_sChart18B33842_opts" hidden="1">"1, 1, 1, False, 2, False, False, , 0, False, False, 1, 1"</definedName>
    <definedName name="cb_sChart18BA2280_opts" hidden="1">"1, 1, 1, False, 2, False, False, , 0, False, False, 1, 1"</definedName>
    <definedName name="cb_sChart18BB2677_opts" hidden="1">"1, 1, 1, False, 2, False, False, , 0, False, False, 1, 1"</definedName>
    <definedName name="cb_sChart18C63501_opts" hidden="1">"1, 1, 1, False, 2, False, False, , 0, False, False, 1, 1"</definedName>
    <definedName name="cb_sChart18D72224_opts">"2, 1, 2, True, 2, False, False, , 0, False, True, 1, 1"</definedName>
    <definedName name="cb_sChart19200FB6_opts" hidden="1">"1, 3, 1, False, 2, False, False, , 0, False, False, 1, 1"</definedName>
    <definedName name="cb_sChart192010B4_opts" hidden="1">"1, 3, 1, False, 2, False, False, , 0, False, True, 1, 1"</definedName>
    <definedName name="cb_sChart192037D0_opts" hidden="1">"1, 3, 1, False, 2, False, False, , 0, False, True, 1, 1"</definedName>
    <definedName name="cb_sChart1924F2C0_opts" hidden="1">"1, 9, 1, False, 2, False, False, , 0, False, True, 2, 1"</definedName>
    <definedName name="cb_sChart19258FDC_opts" hidden="1">"1, 10, 1, False, 2, True, False, , 0, False, True, 1, 1"</definedName>
    <definedName name="cb_sChart1925992C_opts" hidden="1">"1, 10, 1, False, 2, False, False, , 0, False, False, 2, 2"</definedName>
    <definedName name="cb_sChart1925CE6E_opts" hidden="1">"1, 10, 1, False, 2, True, False, , 0, False, True, 1, 1"</definedName>
    <definedName name="cb_sChart1925CF3F_opts" hidden="1">"1, 10, 1, False, 2, False, False, , 0, False, False, 1, 2"</definedName>
    <definedName name="cb_sChart1925D032_opts" hidden="1">"1, 10, 1, False, 2, False, False, , 0, False, True, 2, 2"</definedName>
    <definedName name="cb_sChart1925D125_opts" hidden="1">"1, 10, 1, False, 2, False, False, , 0, False, True, 1, 2"</definedName>
    <definedName name="cb_sChart1925D198_opts" hidden="1">"1, 10, 1, False, 2, False, False, , 0, False, True, 2, 1"</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A7D44_opts" hidden="1">"1, 9, 1, False, 2, False, False, , 0, False, True, 1, 2"</definedName>
    <definedName name="cb_sChart19DDC996_opts" hidden="1">"1, 10, 1, False, 2, False, False, , 0, False, False, 2, 2"</definedName>
    <definedName name="cb_sChart19E90C9_opts" hidden="1">"1, 10, 1, False, 2, False, False, , 0, False, False, 2, 2"</definedName>
    <definedName name="cb_sChart19E93FF_opts" hidden="1">"1, 10, 1, False, 2, False, False, , 0, False, False, 2, 2"</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0A1363_opts" hidden="1">"2, 9, 3, True, 2, False, False, , 0, False, True, 2, 1"</definedName>
    <definedName name="cb_sChart1A0AB869_opts" hidden="1">"1, 9, 1, False, 2, False, False, , 0, False, True, 2, 1"</definedName>
    <definedName name="cb_sChart1A0ABBEF_opts" hidden="1">"1, 9, 1, False, 2, False, False, , 0, False, True, 2, 1"</definedName>
    <definedName name="cb_sChart1A0ABD56_opts" hidden="1">"1, 9, 1, False, 2, False, False, , 0, False, True, 2, 1"</definedName>
    <definedName name="cb_sChart1A0ACC70_opts" hidden="1">"1, 9, 1, False, 2, False, False, , 0, False, True, 2, 1"</definedName>
    <definedName name="cb_sChart1A0AD606_opts" hidden="1">"1, 9, 1, False, 2, False, False, , 0, False, True, 2, 1"</definedName>
    <definedName name="cb_sChart1A0ADC43_opts" hidden="1">"1, 9, 1, False, 2, False, False, , 0, False, True, 1, 1"</definedName>
    <definedName name="cb_sChart1A0AE1B0_opts" hidden="1">"1, 9, 1, False, 2, False, False, , 0, False, True, 1, 1"</definedName>
    <definedName name="cb_sChart1A0AEFB4_opts" hidden="1">"1, 9, 1, False, 2, False, False, , 0, False, True, 2, 1"</definedName>
    <definedName name="cb_sChart1A0B1574_opts" hidden="1">"1, 9, 1, False, 2, False, False, , 0, False, True, 2, 1"</definedName>
    <definedName name="cb_sChart1A0B3503_opts" hidden="1">"1, 9, 1, False, 2, False, False, , 0, False, True, 2, 1"</definedName>
    <definedName name="cb_sChart1A352E69_opts" hidden="1">"1, 9, 1, False, 2, False, False, , 0, False, True, 1, 1"</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A44535D_opts" hidden="1">"1, 10, 1, False, 2, True, False, , 0, False, True, 1, 1"</definedName>
    <definedName name="cb_sChart1A4459A5_opts" hidden="1">"1, 10, 1, False, 2, True, False, , 0, False, True, 1, 1"</definedName>
    <definedName name="cb_sChart1A4573AC_opts" hidden="1">"1, 10, 1, False, 2, True, False, , 0, False, True, 1, 1"</definedName>
    <definedName name="cb_sChart1ABE4A76_opts" hidden="1">"1, 9, 1, False, 2, False, False, , 0, False, True, 2, 1"</definedName>
    <definedName name="cb_sChart1ABE4D89_opts" hidden="1">"1, 9, 1, False, 2, False, False, , 0, False, True, 2, 1"</definedName>
    <definedName name="cb_sChart1ABE5764_opts" hidden="1">"1, 9, 1, False, 2, False, False, , 0, False, True, 2, 1"</definedName>
    <definedName name="cb_sChart1ABE67AB_opts" hidden="1">"1, 9, 1, False, 2, False, False, , 0, False, True, 2, 1"</definedName>
    <definedName name="cb_sChart1ABE77CF_opts" hidden="1">"1, 9, 1, False, 2, False, False, , 0, False, True, 2,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0137B5_opts">"1, 1, 1, False, 2, False, False, , 0, False, False, 1, 1"</definedName>
    <definedName name="cb_sChart1B0F4031_opts">"1, 1, 1, False, 2, False, False, , 0, False, False, 2, 2"</definedName>
    <definedName name="cb_sChart1B0F428B_opts">"1, 1, 1, False, 2, False, False, , 0, False, True, 2, 2"</definedName>
    <definedName name="cb_sChart1B0F43A1_opts">"1, 1, 1, False, 2, False, False, , 0, False, True, 2, 2"</definedName>
    <definedName name="cb_sChart1B0F4883_opts">"1, 1, 1, False, 2, False, False, , 0, False, True, 2, 2"</definedName>
    <definedName name="cb_sChart1B0F4A52_opts">"1, 1, 1, False, 2, False, False, , 0, False, True, 2, 2"</definedName>
    <definedName name="cb_sChart1B0F5252_opts">"1, 1, 1, False, 2, False,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2A786B_opts">"1, 9, 1, False, 2, False, False, , 0, False, True, 1, 1"</definedName>
    <definedName name="cb_sChart1B36F9D3_opts">"2, 1, 1, False, 2, False, False, , 0, False, False, 1, 1"</definedName>
    <definedName name="cb_sChart1B36FA69_opts">"2, 1, 1, True, 2, False, False, , 0, False, True, 1, 1"</definedName>
    <definedName name="cb_sChart1B36FB17_opts">"2, 1, 2, True, 2, False, False, , 0, False, True, 1, 1"</definedName>
    <definedName name="cb_sChart1B3899A2_opts">"1, 9, 1, False, 2, False, False, , 0, False, True, 1, 1"</definedName>
    <definedName name="cb_sChart1B597E8A_opts">"1, 3, 1, False, 2, False, False, , 0, False, False, 1, 1"</definedName>
    <definedName name="cb_sChart1B598BC9_opts">"1, 3, 1, False, 2, False, False, , 0, False, True, 1, 1"</definedName>
    <definedName name="cb_sChart1B598CA5_opts">"1, 3, 1, False, 2, True, False, , 0, False, False, 1, 1"</definedName>
    <definedName name="cb_sChart1B598D98_opts">"1, 5, 1, False, 2, False, False, , 0, False, False, 1, 1"</definedName>
    <definedName name="cb_sChart1B598E69_opts">"1, 3, 1, False, 2, False, False, , 0, False, True, 1, 1"</definedName>
    <definedName name="cb_sChart1B59DA46_opts">"1, 3, 1, False, 2, True, False, , 0, False, True, 1, 2"</definedName>
    <definedName name="cb_sChart1B59F03F_opts">"1, 3, 1, False, 2, True, False, , 0, False, True, 1, 2"</definedName>
    <definedName name="cb_sChart1B76B73C_opts">"2, 1, 2, True, 2, False, False, , 0, False, True, 1, 1"</definedName>
    <definedName name="cb_sChart1B76EB51_opts">"1,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8AF1F_opts" hidden="1">"1, 9, 1, False, 2, False, True,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B99DE1_opts" hidden="1">"1, 7, 1, False, 2, False, False, , 0, False, True, 1, 2"</definedName>
    <definedName name="cb_sChart1B9A4AFE_opts" hidden="1">"1, 9, 1, False, 2, False, False, , 0, False, False, 1, 2"</definedName>
    <definedName name="cb_sChart1BA188E0_opts" hidden="1">"1, 10, 1, False, 2, False, False, , 0, False, True, 1, 1"</definedName>
    <definedName name="cb_sChart1BA189EB_opts" hidden="1">"1, 10, 1, False, 2, False, False, , 0, False, True, 1, 1"</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BF31CAA_opts" hidden="1">"1, 9, 1, False, 2, False, False, , 0, False, True, 1, 1"</definedName>
    <definedName name="cb_sChart1BF41B6E_opts" hidden="1">"1, 9, 1, False, 2, False, False, , 0, False, True, 1, 1"</definedName>
    <definedName name="cb_sChart1C1DB169_opts" hidden="1">"1, 3, 1, False, 2, False, False, , 0, False, False, 1, 1"</definedName>
    <definedName name="cb_sChart1C1E3875_opts">"1, 3, 1, False, 2, True, False, , 0, False, True, 1, 1"</definedName>
    <definedName name="cb_sChart1C1E3945_opts">"1, 5, 1, False, 2, True, False, , 0, False, True, 1, 1"</definedName>
    <definedName name="cb_sChart1C1E3ADA_opts">"1, 5, 1, False, 2, True, False, , 0, False, True, 1, 1"</definedName>
    <definedName name="cb_sChart1C1E4E34_opts">"1, 4, 1, False, 2, True, False, , 0, False, False, 1, 1"</definedName>
    <definedName name="cb_sChart1C1E5685_opts">"1, 4, 1, False, 2, True, False, , 0, False, True, 3, 1"</definedName>
    <definedName name="cb_sChart1C1E5778_opts">"1, 1, 1, False, 2, True, False, , 0, False, True, 3, 1"</definedName>
    <definedName name="cb_sChart1C1E580F_opts">"1, 4, 1, False, 2, True, False, , 0, False, True, 3, 1"</definedName>
    <definedName name="cb_sChart1C1E58D4_opts">"1, 4, 1, False, 2, True, False, , 0, False, True, 3, 1"</definedName>
    <definedName name="cb_sChart1C3B75AC_opts" hidden="1">"1, 9, 1, False, 2, False, False, , 0, False, True, 1, 1"</definedName>
    <definedName name="cb_sChart1C3B9A4B_opts" hidden="1">"1, 9, 1, False, 2, False, False, , 0, False, True, 1, 1"</definedName>
    <definedName name="cb_sChart1C3BD6A6_opts">"1, 10, 1, False, 2, False, False, , 0, False, False, 1, 1"</definedName>
    <definedName name="cb_sChart1C3BE924_opts" hidden="1">"1, 9, 1, False, 2, False, False, , 0, False, True, 1, 1"</definedName>
    <definedName name="cb_sChart1C3BEA5C_opts" hidden="1">"1, 9, 1, False, 2, False, False, , 0, False, True, 1, 1"</definedName>
    <definedName name="cb_sChart1C57CB5C_opts">"1, 10, 1, False, 2, False, False, , 0, False, False, 1, 1"</definedName>
    <definedName name="cb_sChart1C5896AD_opts">"1, 10, 1, False, 2, False, False, , 0, False, False, 1, 1"</definedName>
    <definedName name="cb_sChart1C589842_opts">"1, 10, 1, False, 2, False, False, , 0, False, False, 1, 1"</definedName>
    <definedName name="cb_sChart1C5FD194_opts">"2, 1, 2, True, 2, False, False, , 0, False, True, 1, 1"</definedName>
    <definedName name="cb_sChart1C5FEB93_opts">"2, 1, 2, True, 2, False, False, , 0, False, True, 1, 1"</definedName>
    <definedName name="cb_sChart1C6D61E4_opts" hidden="1">"2, 1, 3, False, 2, False, False, , 0, False, False, 1,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4BABB_opts" hidden="1">"1, 9, 1, False, 2, False, False, , 0, False, False, 1, 1"</definedName>
    <definedName name="cb_sChart1CC4E360_opts" hidden="1">"1, 9, 1, False, 2, False, False, , 0, False, False, 1, 1"</definedName>
    <definedName name="cb_sChart1CC4F894_opts" hidden="1">"1, 1, 1, False, 2, False, False, , 0, False, False, 1, 1"</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372A5_opts" hidden="1">"1, 5, 1, False, 2, False, False, , 0, False, False, 1, 1"</definedName>
    <definedName name="cb_sChart1D5891_opts" hidden="1">"1, 9, 1, False, 2, False, False, , 0, False, True, 2, 2"</definedName>
    <definedName name="cb_sChart1D7E289F_opts" hidden="1">"1, 1, 1, False, 2, True, False, , 0, False, True, 2, 2"</definedName>
    <definedName name="cb_sChart1D8F6DF6_opts" hidden="1">"1, 1, 1, False, 2, False, False, , 0, False, True, 1, 1"</definedName>
    <definedName name="cb_sChart1D8F6F97_opts" hidden="1">"1, 9, 1, False, 2, False, False, , 0, False, True, 1, 1"</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9B8D4_opts" hidden="1">"1, 10, 1, False, 2, False, False, , 0, False, False, 1, 1"</definedName>
    <definedName name="cb_sChart1DB9C5CE_opts" hidden="1">"1, 10, 1, False, 2, False, False, , 0, False, False, 1, 1"</definedName>
    <definedName name="cb_sChart1DBAAD_opts" hidden="1">"2, 1, 2, True, 2, False, False, , 0, False, True, 1, 2"</definedName>
    <definedName name="cb_sChart1DBB89_opts" hidden="1">"2, 1, 2, True, 2, False, False, , 0, False, True, 1, 1"</definedName>
    <definedName name="cb_sChart1DBCD0EE_opts" hidden="1">"1, 10, 1, False, 2, False, False, , 0, False, False, 1, 1"</definedName>
    <definedName name="cb_sChart1DBCD418_opts" hidden="1">"1, 10, 1, False, 2, False, False, , 0, False, False, 1, 1"</definedName>
    <definedName name="cb_sChart1DC7E570_opts" hidden="1">"1, 9, 1, False, 2, False, False, , 0, False, True, 2, 1"</definedName>
    <definedName name="cb_sChart1DCA97_opts" hidden="1">"2, 1, 1, True, 2, False, False, , 0, False, True, 2, 1"</definedName>
    <definedName name="cb_sChart1DCC61D9_opts" hidden="1">"1, 1, 1, False, 2, True, False, , 0, False, False, 1, 2"</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089A499_opts" hidden="1">"1, 1, 1, False, 2, False, False, , 0, False, False, 1, 1"</definedName>
    <definedName name="cb_sChart2089A75B_opts" hidden="1">"1, 1, 1, False, 2, True, False, , 0, False, False, 1, 1"</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50B349A_opts" hidden="1">"2, 1, 1, True, 2, False, False, , 0, False, False, 1, 1"</definedName>
    <definedName name="cb_sChart250B5702_opts" hidden="1">"2, 1, 1, False, 2, False, False, , 0, False, False, 1, 1"</definedName>
    <definedName name="cb_sChart250B585D_opts" hidden="1">"2, 1, 1, True,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D8A3E_opts" hidden="1">"1, 1, 1, False, 2, False, False, , 0, False, False, 1, 1"</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04A73_opts" hidden="1">"2, 1, 3, True, 2, False, False, , 0, False, True, 1, 1"</definedName>
    <definedName name="cb_sChart3504DE3_opts" hidden="1">"1, 1, 1, False, 2, False, False, , 0, False, True, 1, 1"</definedName>
    <definedName name="cb_sChart3504EBF_opts" hidden="1">"1, 9, 1, False, 2, False, False, , 0, False, True, 1, 1"</definedName>
    <definedName name="cb_sChart3505B2E_opts" hidden="1">"1, 1, 1, False, 2, False, False, , 0, False, True, 1, 1"</definedName>
    <definedName name="cb_sChart351196E_opts" hidden="1">"1, 9, 1, False, 2, False, False, , 0, False, False, 1, 1"</definedName>
    <definedName name="cb_sChart3511C01_opts" hidden="1">"1, 9, 1, False, 2, False, False, , 0, False, False, 1, 1"</definedName>
    <definedName name="cb_sChart3512546_opts" hidden="1">"1, 9, 1, False, 2, False, False, , 0, False, True, 1, 1"</definedName>
    <definedName name="cb_sChart351262D_opts" hidden="1">"1, 9, 1, False, 2, False, False, , 0, False, True, 1, 1"</definedName>
    <definedName name="cb_sChart351F1FD_opts" hidden="1">"1, 1, 1, False, 2, False, False, , 0, False, False, 1, 1"</definedName>
    <definedName name="cb_sChart351FE27_opts" hidden="1">"1, 1, 1, False, 2, False, False, , 0, False, False, 1, 1"</definedName>
    <definedName name="cb_sChart352F02B_opts" hidden="1">"1, 5, 1, False, 2, True, False, , 0, False, False, 1, 2"</definedName>
    <definedName name="cb_sChart3532FF6_opts" hidden="1">"2, 1, 1, False, 2, False, False, , 0, False, True, 1, 2"</definedName>
    <definedName name="cb_sChart3549ED9_opts" hidden="1">"1, 1, 1, False, 2, False, False, , 0, False, False, 1, 1"</definedName>
    <definedName name="cb_sChart354AA9B_opts" hidden="1">"1, 9, 1, False, 2, False, False, , 0, False, True, 1, 1"</definedName>
    <definedName name="cb_sChart354B5BA_opts" hidden="1">"1, 1, 1, False, 2, False, False, , 0, False, True, 1, 1"</definedName>
    <definedName name="cb_sChart355BCAD_opts" hidden="1">"2, 1, 1, False, 2, False, False, , 0, False, True, 1, 2"</definedName>
    <definedName name="cb_sChart35C98E8_opts" hidden="1">"1, 3, 1, False, 2, True, False, , 0, False, True, 1, 1"</definedName>
    <definedName name="cb_sChart35C9A9F_opts" hidden="1">"1, 3, 1, False, 2, False, False, , 0, False, False, 1, 1"</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BA34_opts" hidden="1">"1, 9, 1, False, 2, False, False, , 0, False, True, 1, 2"</definedName>
    <definedName name="cb_sChart3BBD972_opts" hidden="1">"1, 1, 1, False, 2, False, False, , 0, False, False, 1, 1"</definedName>
    <definedName name="cb_sChart3BBFA2D_opts" hidden="1">"1, 3, 1, False, 2, True, False, , 0, False, True, 2, 1"</definedName>
    <definedName name="cb_sChart3BC0E91_opts" hidden="1">"2, 1, 1, False, 2, True, False, , 0, False, True, 1, 1"</definedName>
    <definedName name="cb_sChart3BC2219_opts" hidden="1">"1, 1, 1, False, 2, True, False, , 0, False, False, 1, 2"</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34ED39_opts" hidden="1">"1, 9, 1, False, 2, False, False, , 0, False, False, 1, 1"</definedName>
    <definedName name="cb_sChart434EF4D_opts" hidden="1">"2, 1, 1, True, 2, False, False, , 0, False, False, 1, 1"</definedName>
    <definedName name="cb_sChart43515D2_opts" hidden="1">"1, 1, 1, False, 2, False, False, , 0, False, False, 1, 1"</definedName>
    <definedName name="cb_sChart435194E_opts" hidden="1">"1, 9,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0B012_opts" hidden="1">"1, 9, 1, False, 2, False, False, , 0, False, True, 1, 2"</definedName>
    <definedName name="cb_sChart4812FB3_opts" hidden="1">"1, 9, 1, False, 2, False, False, , 0, False, True, 1, 1"</definedName>
    <definedName name="cb_sChart4828C3_opts" hidden="1">"1, 1, 1, False, 2, False, False, , 0, False, False, 1, 2"</definedName>
    <definedName name="cb_sChart482D03_opts" hidden="1">"1, 1, 1, False, 2, False, False, , 0, False, False, 1, 2"</definedName>
    <definedName name="cb_sChart56637F9_opts" hidden="1">"1, 9, 1, False, 2, False, False, , 0, False, True, 2, 1"</definedName>
    <definedName name="cb_sChart56639D3_opts" hidden="1">"1, 9, 1, False, 2, False, False, , 0, False, False, 1, 1"</definedName>
    <definedName name="cb_sChart5663ADD_opts" hidden="1">"1, 9, 1, False, 2, False, False, , 0, False, False, 2, 1"</definedName>
    <definedName name="cb_sChart5663B74_opts" hidden="1">"1, 9, 1, False, 2, False, False, , 0, False, False, 1, 1"</definedName>
    <definedName name="cb_sChart5663F4C_opts" hidden="1">"1, 9, 1, False, 2, False, False, , 0, False, False, 1, 1"</definedName>
    <definedName name="cb_sChart56644D0_opts" hidden="1">"1, 9, 1, False, 2, False, False, , 0, False, True, 2, 1"</definedName>
    <definedName name="cb_sChart5665A8F_opts" hidden="1">"1, 9, 1, False, 2, False, False, , 0, False, False, 2, 1"</definedName>
    <definedName name="cb_sChart56672A8_opts" hidden="1">"1, 9, 1, False, 2, False, False, , 0, False, True, 2, 1"</definedName>
    <definedName name="cb_sChart5667C9A_opts" hidden="1">"1, 9, 1, False, 2, False, False, , 0, False, True, 1, 1"</definedName>
    <definedName name="cb_sChart5667EE8_opts" hidden="1">"1, 9, 1, False, 2, False, False, , 0, False, True, 2, 1"</definedName>
    <definedName name="cb_sChart5673660_opts" hidden="1">"1, 10, 1, False, 2, True, False, , 0, False, False, 2, 2"</definedName>
    <definedName name="cb_sChart5676297_opts" hidden="1">"1, 1, 1, False, 2, False, False, , 0, False, False, 1, 1"</definedName>
    <definedName name="cb_sChart567638A_opts" hidden="1">"1, 1, 1, False, 2, True, False, , 0, False, False, 1, 1"</definedName>
    <definedName name="cb_sChart567A7FD_opts" hidden="1">"1, 3, 1, False, 2, True, False, , 0, False, False, 1, 1"</definedName>
    <definedName name="cb_sChart567C3EE_opts" hidden="1">"1, 1, 1, False, 2, True, False, , 0, False, False, 1, 2"</definedName>
    <definedName name="cb_sChart5872E03_opts" hidden="1">"1, 9, 1, False, 2, False, False, , 0, False, True, 1, 1"</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2EC749_opts" hidden="1">"1, 9, 1, False, 2, False, False, , 0, False, True, 2, 2"</definedName>
    <definedName name="cb_sChart62EC969_opts" hidden="1">"1, 9, 1, False, 2, False, False, , 0, False, False, 2, 2"</definedName>
    <definedName name="cb_sChart62ECAC5_opts" hidden="1">"1, 9, 1, False, 2, False, False, , 0, False, True, 2, 1"</definedName>
    <definedName name="cb_sChart62ECC2B_opts" hidden="1">"1, 9, 1, False, 2, False, False, , 0, False, True, 1, 2"</definedName>
    <definedName name="cb_sChart62ED102_opts" hidden="1">"1, 9, 1, False, 2, False, False, , 0, False, False, 2, 1"</definedName>
    <definedName name="cb_sChart62EE323_opts" hidden="1">"1, 9, 1, False, 2, False, False, , 0, False, False, 1, 1"</definedName>
    <definedName name="cb_sChart62F86CD_opts" hidden="1">"1, 9, 1, False, 2, False, False, , 0, False, True, 2, 1"</definedName>
    <definedName name="cb_sChart6303FCE_opts" hidden="1">"1, 10, 1, False, 2, False, False, , 0, False, False, 2, 1"</definedName>
    <definedName name="cb_sChart6304087_opts" hidden="1">"1, 1, 1, False, 2, False, False, , 0, False, False, 2, 2"</definedName>
    <definedName name="cb_sChart6304107_opts" hidden="1">"1, 10, 1, False, 2, True, False, , 0, False, False, 2, 2"</definedName>
    <definedName name="cb_sChart66820BA_opts" hidden="1">"1, 3, 1, False, 2, True,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E984_opts" hidden="1">"1, 1, 1, False, 2, False, False, , 0, False, False, 2, 2"</definedName>
    <definedName name="cb_sChart74FE4B0_opts" hidden="1">"1, 4, 1, False, 2, True, False, , 0, False, False, 1, 1"</definedName>
    <definedName name="cb_sChart74FE8FC_opts" hidden="1">"1, 4, 1, False, 2, True, False, , 0, False, False, 1, 1"</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7F932D6_opts" hidden="1">"1, 9, 1, False, 2, False, False, , 0, False, True, 3, 1"</definedName>
    <definedName name="cb_sChart7F97B44_opts" hidden="1">"1, 1, 1, False, 2, False, False, , 0, False, False, 2, 2"</definedName>
    <definedName name="cb_sChart7F9F869_opts" hidden="1">"1, 10, 1, False, 2, True, False, , 0, False, False, 2, 1"</definedName>
    <definedName name="cb_sChart7F9FA89_opts" hidden="1">"1, 10, 1, False, 2, True, False, , 0, False, False, 2, 1"</definedName>
    <definedName name="cb_sChart7F9FB59_opts" hidden="1">"1, 10, 1, False, 2, True, False, , 0, False, False, 2, 1"</definedName>
    <definedName name="cb_sChart7FA092F_opts" hidden="1">"1, 10, 1, False, 2, True, False, , 0, False, False, 2, 1"</definedName>
    <definedName name="cb_sChart7FB5060_opts" hidden="1">"1, 9, 1, False, 2, False, False, , 0, False, True, 1, 1"</definedName>
    <definedName name="cb_sChart808012A_opts" hidden="1">"1, 10, 1, False, 2, True, False, , 0, False, False, 1, 1"</definedName>
    <definedName name="cb_sChart8CD287E_opts" hidden="1">"1, 1, 1, False, 2, False, False, , 0, False, False, 1, 1"</definedName>
    <definedName name="cb_sChart8DAA580_opts" hidden="1">"1, 4, 1, False, 2, True, False, , 0, False, False, 2, 2"</definedName>
    <definedName name="cb_sChart8DAADAF_opts" hidden="1">"1, 4, 1, False, 2, True, False, , 0, False, False, 2, 2"</definedName>
    <definedName name="cb_sChart8DAB38F_opts" hidden="1">"1, 4, 1, False, 2, True, False, , 0, False, False, 2, 2"</definedName>
    <definedName name="cb_sChart8DADEF7_opts" hidden="1">"1, 10, 1, False, 2, False, False, , 0, False, False, 2, 2"</definedName>
    <definedName name="cb_sChart8DADFA4_opts" hidden="1">"1, 10, 1, False, 2, True, False, , 0, False, False, 2, 2"</definedName>
    <definedName name="cb_sChart8FD8B26_opts" hidden="1">"1, 10, 1, False, 2, True, False, , 0, False, True, 1, 1"</definedName>
    <definedName name="cb_sChart9EE8107_opts" hidden="1">"1, 9, 1, False, 2, False, False, , 0, False, True, 2, 1"</definedName>
    <definedName name="cb_sChart9EE98B8_opts" hidden="1">"1, 9, 1, False, 2, False, False, , 0, False, True, 2, 1"</definedName>
    <definedName name="cb_sChart9EEDE13_opts" hidden="1">"1, 10, 1, False, 2, True, False, , 0, False, True, 1, 1"</definedName>
    <definedName name="cb_sChart9EF79EB_opts" hidden="1">"1, 10, 1, False, 2, False, False, , 0, False, False, 1, 1"</definedName>
    <definedName name="cb_sChart9EF7B01_opts" hidden="1">"1, 10, 1, False, 2, True, False, , 0, False, False, 2, 2"</definedName>
    <definedName name="cb_sChart9EF8062_opts" hidden="1">"1, 10, 1, False, 2, True, False, , 0, False, False, 1, 1"</definedName>
    <definedName name="cb_sChart9EF821A_opts" hidden="1">"1, 10, 1, False, 2, False, False, , 0, False, False, 1, 2"</definedName>
    <definedName name="cb_sChart9EF82B0_opts" hidden="1">"1, 10, 1, False, 2, True, False, , 0, False, False, 2, 1"</definedName>
    <definedName name="cb_sChartA0D6549_opts" hidden="1">"1, 9, 1, False, 2, False, False, , 0, False, True, 2, 1"</definedName>
    <definedName name="cb_sChartA0D77A4_opts" hidden="1">"2, 8, 3, True, 2, False, False, , 0, False, True, 2, 1"</definedName>
    <definedName name="cb_sChartA10950_opts" hidden="1">"1, 1, 1, False, 2, True, False, , 0, False, False, 1, 1"</definedName>
    <definedName name="cb_sChartAC469E8_opts" hidden="1">"1, 9, 1, False, 2, False, False, , 0, False, True, 2, 1"</definedName>
    <definedName name="cb_sChartAC4720C_opts" hidden="1">"1, 9, 1, False, 2, False, False, , 0, False, True, 2, 1"</definedName>
    <definedName name="cb_sChartAC47414_opts" hidden="1">"1, 9, 1, False, 2, False, False, , 0, False, True, 2, 1"</definedName>
    <definedName name="cb_sChartAC47494_opts" hidden="1">"1, 9, 1, False, 2, False, False, , 0, False, True, 2, 1"</definedName>
    <definedName name="cb_sChartAC47ABA_opts" hidden="1">"2, 9, 1, True, 2, False, False, , 0, False, True, 2, 1"</definedName>
    <definedName name="cb_sChartAC47B50_opts" hidden="1">"1, 9, 1, False, 2, False, False, , 0, False, True, 2, 1"</definedName>
    <definedName name="cb_sChartAC47BDB_opts" hidden="1">"1, 9, 1, False, 2, False, False, , 0, False, True, 2, 1"</definedName>
    <definedName name="cb_sChartAC47D70_opts" hidden="1">"1, 9, 1, False, 2, False, False, , 0, False, True, 2, 1"</definedName>
    <definedName name="cb_sChartAC4811A_opts" hidden="1">"1, 9, 1, False, 2, False, False, , 0, False, True, 2, 1"</definedName>
    <definedName name="cb_sChartAC482DD_opts" hidden="1">"1, 9, 1, False, 2, False, False, , 0, False, True, 2, 1"</definedName>
    <definedName name="cb_sChartAC49688_opts" hidden="1">"1, 9, 1, False, 2, False, False, , 0, False, True, 2, 1"</definedName>
    <definedName name="cb_sChartAC4AFAB_opts" hidden="1">"1, 9, 1, False, 2, False, False, , 0, False, True, 2, 1"</definedName>
    <definedName name="cb_sChartAC51BDC_opts" hidden="1">"1, 10, 1, False, 2, False, False, , 0, False, False, 1, 1"</definedName>
    <definedName name="cb_sChartAC51CDA_opts" hidden="1">"1, 10, 1, False, 2, True, False, , 0, False, False, 2, 1"</definedName>
    <definedName name="cb_sChartAC52A1A_opts" hidden="1">"1, 10, 1, False, 2, True, False, , 0, False, False, 2, 1"</definedName>
    <definedName name="cb_sChartAC6636A_opts" hidden="1">"1, 10, 1, False, 2, False, False, , 0, False, False, 1, 1"</definedName>
    <definedName name="cb_sChartAC664E8_opts" hidden="1">"1, 10, 1, False, 2, True, False, , 0, False, False, 2, 2"</definedName>
    <definedName name="cb_sChartAC67261_opts" hidden="1">"1, 10, 1, False, 2, True, False, , 0, False, False, 2, 2"</definedName>
    <definedName name="cb_sChartAC6951A_opts" hidden="1">"1, 10, 1, False, 2, True, False, , 0, False, False, 2, 2"</definedName>
    <definedName name="cb_sChartAC6A0F2_opts" hidden="1">"1, 10, 1, False, 2, True, False, , 0, False, False, 2, 2"</definedName>
    <definedName name="cb_sChartAD15BC1_opts" hidden="1">"2, 1, 1, False, 2, False, False, , 0, False, False, 1, 1"</definedName>
    <definedName name="cb_sChartAD194B8_opts" hidden="1">"2, 1, 1, True, 2, False, False, , 0, False, False, 1, 1"</definedName>
    <definedName name="cb_sChartBDA8BAB_opts" hidden="1">"1, 1, 1, False, 2, True, False, , 0, False, False, 1, 1"</definedName>
    <definedName name="cb_sChartBDAC1EC_opts" hidden="1">"1, 1, 1, False, 2, False, False, , 0, False, False, 1, 1"</definedName>
    <definedName name="cb_sChartBDAC318_opts" hidden="1">"1, 1, 1, False, 2, True, False, , 0, False, False, 1, 1"</definedName>
    <definedName name="cb_sChartBDACFD8_opts" hidden="1">"1, 1, 1, False, 2, True, False, , 0, False, False, 1, 1"</definedName>
    <definedName name="cb_sChartC12DA5D_opts" hidden="1">"1, 9, 1, False, 2, False, False, , 0, False, False, 1, 1"</definedName>
    <definedName name="cb_sChartC12DE06_opts" hidden="1">"2, 1, 3, True, 2, False, False, , 0, False, True, 1, 1"</definedName>
    <definedName name="cb_sChartC80B5D3_opts" hidden="1">"1, 1, 1, False, 2, True, False, , 0, False, False, 1, 1"</definedName>
    <definedName name="cb_sChartC8147E7_opts" hidden="1">"1, 9, 1, False, 2, False, False, , 0, False, True, 1, 1"</definedName>
    <definedName name="cb_sChartCA7EB2_opts" hidden="1">"1, 1, 1, False, 2, True, False, , 0, False, False, 1, 1"</definedName>
    <definedName name="cb_sChartD086F3E_opts" hidden="1">"1, 1, 1, False, 2, False, False, , 1, False, True, 2, 2"</definedName>
    <definedName name="cb_sChartD0876B3_opts" hidden="1">"2, 2, 2, True, 2, False, False, , 1, False, True, 2, 2"</definedName>
    <definedName name="cb_sChartD4B8EB7_opts" hidden="1">"1, 10, 1, False, 2, False, False, , 1, False, False, 1, 1"</definedName>
    <definedName name="cb_sChartD4B91E2_opts" hidden="1">"1, 10, 1, False, 2, False, False, , 1, False, False, 1, 1"</definedName>
    <definedName name="cb_sChartD614A75_opts" hidden="1">"1, 10, 1, False, 2, True, False, , 0, False, False, 2, 2"</definedName>
    <definedName name="cb_sChartD614D88_opts" hidden="1">"1, 1, 1, False, 2, False, False, , 0, False, False, 2, 2"</definedName>
    <definedName name="cb_sChartD614E86_opts" hidden="1">"1, 10, 1, False, 2, False, False, , 0, False, False, 2, 2"</definedName>
    <definedName name="cb_sChartD616299_opts" hidden="1">"1, 10, 1, False, 2, False, False, , 0, False, False, 1, 1"</definedName>
    <definedName name="cb_sChartD616A77_opts" hidden="1">"1, 10, 1, False, 2, False, False, , 0, False, False, 2, 2"</definedName>
    <definedName name="cb_sChartD61A016_opts" hidden="1">"1, 10, 1, False, 2, False, False, , 0, False, False, 2, 2"</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25678_opts" hidden="1">"1, 10, 1, False, 2, False, False, , 0, False, False, 1, 1"</definedName>
    <definedName name="cb_sChartD729D00_opts" hidden="1">"1, 9, 1, False, 2, False, True, , 0, False, True, 1, 1"</definedName>
    <definedName name="cb_sChartD72F13A_opts" hidden="1">"1, 9, 1, False, 2, False, True, , 0, False, False, 2,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2218BA_opts" hidden="1">"1, 4, 1, False, 2, False, False, , 0, False, True, 1, 1"</definedName>
    <definedName name="cb_sChartE221ADA_opts" hidden="1">"1, 5, 1, False, 2, False, False, , 0, False, False, 1, 1"</definedName>
    <definedName name="cb_sChartE484D5D_opts" hidden="1">"2, 1, 3, True, 2, False, True, , 0, False, False, 2, 1"</definedName>
    <definedName name="cb_sChartE4933C2_opts" hidden="1">"1, 9, 1, False, 2, False, False, , 0, False, True, 2, 2"</definedName>
    <definedName name="cb_sChartE49356F_opts" hidden="1">"1, 8, 1, False, 2, False, False, , 0, False, True, 2, 1"</definedName>
    <definedName name="cb_sChartE499A9D_opts" hidden="1">"1, 8, 1, False, 2, False, False, , 0, False, True, 2, 1"</definedName>
    <definedName name="cb_sChartE49AC1C_opts" hidden="1">"1, 8, 1, False, 2, False, False, , 0, False, True, 2, 1"</definedName>
    <definedName name="cb_sChartE49AD83_opts" hidden="1">"1, 8, 1, False, 2, False, False, , 0, False, True, 2, 1"</definedName>
    <definedName name="cb_sChartE49E514_opts" hidden="1">"1, 3, 1, False, 2, False, False, , 0, False, True, 1, 1"</definedName>
    <definedName name="cb_sChartE49E931_opts" hidden="1">"1, 3, 1, False, 2, False, False, , 0, False, True, 2, 1"</definedName>
    <definedName name="cb_sChartE4A3286_opts" hidden="1">"1, 10, 1, False, 2, True, False, , 0, False, True, 2, 2"</definedName>
    <definedName name="cb_sChartE4A334B_opts" hidden="1">"1, 10, 1, False, 2, True, False, , 0, False, False, 2, 2"</definedName>
    <definedName name="cb_sChartE4A525A_opts" hidden="1">"1, 10, 1, False, 2, False, False, , 0, False, False, 2, 2"</definedName>
    <definedName name="cb_sChartE4A54A9_opts" hidden="1">"1, 10, 1, False, 2, False, False, , 0, False, False, 2, 2"</definedName>
    <definedName name="cb_sChartE4A55ED_opts" hidden="1">"1, 10, 1, False, 2, False, False, , 0, False, False, 2, 2"</definedName>
    <definedName name="cb_sChartE4A698C_opts" hidden="1">"1, 10, 1, False, 2, False, False, , 0, False, False, 2, 2"</definedName>
    <definedName name="cb_sChartE4A6B4F_opts" hidden="1">"1, 10, 1, False, 2, False, False, , 0, False, False, 2, 2"</definedName>
    <definedName name="cb_sChartE4A767A_opts" hidden="1">"1, 10, 1, False, 2, False, False, , 0, False, False, 2, 2"</definedName>
    <definedName name="cb_sChartE4A889B_opts" hidden="1">"1, 10, 1, False, 2, False, False, , 0, False, False, 2, 2"</definedName>
    <definedName name="cb_sChartE677E58_opts" hidden="1">"1, 1, 1, False, 2, True, False, , 0, False, False, 1, 1"</definedName>
    <definedName name="cb_sChartE954597_opts" hidden="1">"1, 1,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46D89_opts" hidden="1">"1, 1, 1, False, 2, True, False, , 1, False, False, 1, 1"</definedName>
    <definedName name="cb_sChartF048B26_opts" hidden="1">"1, 5, 1, False, 2, False, False, , 1, False, False, 1, 2"</definedName>
    <definedName name="cb_sChartF07A2E_opts" hidden="1">"1, 10, 1, False, 2, True, False, , 0, False, False, 2, 1"</definedName>
    <definedName name="cb_sChartF08D71_opts" hidden="1">"1, 10, 1, False, 2, True, False, , 0, False, False, 2, 1"</definedName>
    <definedName name="cb_sChartF08EEF_opts" hidden="1">"1, 10, 1, False, 2, True, False, , 0, False, False, 2, 1"</definedName>
    <definedName name="cb_sChartF0E7F4_opts" hidden="1">"1, 9, 1, False, 2, False, False, , 0, False, True, 1, 1"</definedName>
    <definedName name="cb_sChartF0F139_opts" hidden="1">"1, 9, 1, False, 2, False, False, , 0, False, True, 1, 2"</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alancesheet" localSheetId="11" hidden="1">{"bs",#N/A,FALSE,"SCF"}</definedName>
    <definedName name="cbalancesheet" hidden="1">{"bs",#N/A,FALSE,"SCF"}</definedName>
    <definedName name="cbcv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cbcv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cbcv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cbcv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cbczc"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bczc"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bczc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bczc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BF_Data">#REF!</definedName>
    <definedName name="CBS">#REF!</definedName>
    <definedName name="CBWorkbookPriority" localSheetId="4">-1344567675</definedName>
    <definedName name="CBWorkbookPriority">-1959525162</definedName>
    <definedName name="CC" localSheetId="19">#REF!</definedName>
    <definedName name="CC">#REF!</definedName>
    <definedName name="cc_1" localSheetId="4" hidden="1">{#N/A,#N/A,FALSE,"CBE";#N/A,#N/A,FALSE,"SWK"}</definedName>
    <definedName name="cc_1" localSheetId="11" hidden="1">{#N/A,#N/A,FALSE,"CBE";#N/A,#N/A,FALSE,"SWK"}</definedName>
    <definedName name="cc_1" hidden="1">{#N/A,#N/A,FALSE,"CBE";#N/A,#N/A,FALSE,"SWK"}</definedName>
    <definedName name="cc_1_2" localSheetId="4" hidden="1">{#N/A,#N/A,FALSE,"Assessment";#N/A,#N/A,FALSE,"Staffing";#N/A,#N/A,FALSE,"Hires";#N/A,#N/A,FALSE,"Assumptions"}</definedName>
    <definedName name="cc_1_2" localSheetId="11" hidden="1">{#N/A,#N/A,FALSE,"Assessment";#N/A,#N/A,FALSE,"Staffing";#N/A,#N/A,FALSE,"Hires";#N/A,#N/A,FALSE,"Assumptions"}</definedName>
    <definedName name="cc_1_2" hidden="1">{#N/A,#N/A,FALSE,"Assessment";#N/A,#N/A,FALSE,"Staffing";#N/A,#N/A,FALSE,"Hires";#N/A,#N/A,FALSE,"Assumptions"}</definedName>
    <definedName name="cc_2" localSheetId="4" hidden="1">{#N/A,#N/A,FALSE,"Assessment";#N/A,#N/A,FALSE,"Staffing";#N/A,#N/A,FALSE,"Hires";#N/A,#N/A,FALSE,"Assumptions"}</definedName>
    <definedName name="cc_2" localSheetId="11" hidden="1">{#N/A,#N/A,FALSE,"Assessment";#N/A,#N/A,FALSE,"Staffing";#N/A,#N/A,FALSE,"Hires";#N/A,#N/A,FALSE,"Assumptions"}</definedName>
    <definedName name="cc_2" hidden="1">{#N/A,#N/A,FALSE,"Assessment";#N/A,#N/A,FALSE,"Staffing";#N/A,#N/A,FALSE,"Hires";#N/A,#N/A,FALSE,"Assumptions"}</definedName>
    <definedName name="cc_2_2" localSheetId="4" hidden="1">{#N/A,#N/A,FALSE,"Assessment";#N/A,#N/A,FALSE,"Staffing";#N/A,#N/A,FALSE,"Hires";#N/A,#N/A,FALSE,"Assumptions"}</definedName>
    <definedName name="cc_2_2" localSheetId="11" hidden="1">{#N/A,#N/A,FALSE,"Assessment";#N/A,#N/A,FALSE,"Staffing";#N/A,#N/A,FALSE,"Hires";#N/A,#N/A,FALSE,"Assumptions"}</definedName>
    <definedName name="cc_2_2" hidden="1">{#N/A,#N/A,FALSE,"Assessment";#N/A,#N/A,FALSE,"Staffing";#N/A,#N/A,FALSE,"Hires";#N/A,#N/A,FALSE,"Assumptions"}</definedName>
    <definedName name="cc_3" localSheetId="4" hidden="1">{#N/A,#N/A,FALSE,"Assessment";#N/A,#N/A,FALSE,"Staffing";#N/A,#N/A,FALSE,"Hires";#N/A,#N/A,FALSE,"Assumptions"}</definedName>
    <definedName name="cc_3" localSheetId="11" hidden="1">{#N/A,#N/A,FALSE,"Assessment";#N/A,#N/A,FALSE,"Staffing";#N/A,#N/A,FALSE,"Hires";#N/A,#N/A,FALSE,"Assumptions"}</definedName>
    <definedName name="cc_3" hidden="1">{#N/A,#N/A,FALSE,"Assessment";#N/A,#N/A,FALSE,"Staffing";#N/A,#N/A,FALSE,"Hires";#N/A,#N/A,FALSE,"Assumptions"}</definedName>
    <definedName name="cc_3_2" localSheetId="4" hidden="1">{#N/A,#N/A,FALSE,"Assessment";#N/A,#N/A,FALSE,"Staffing";#N/A,#N/A,FALSE,"Hires";#N/A,#N/A,FALSE,"Assumptions"}</definedName>
    <definedName name="cc_3_2" localSheetId="11" hidden="1">{#N/A,#N/A,FALSE,"Assessment";#N/A,#N/A,FALSE,"Staffing";#N/A,#N/A,FALSE,"Hires";#N/A,#N/A,FALSE,"Assumptions"}</definedName>
    <definedName name="cc_3_2" hidden="1">{#N/A,#N/A,FALSE,"Assessment";#N/A,#N/A,FALSE,"Staffing";#N/A,#N/A,FALSE,"Hires";#N/A,#N/A,FALSE,"Assumptions"}</definedName>
    <definedName name="cc_4" localSheetId="4" hidden="1">{#N/A,#N/A,FALSE,"Assessment";#N/A,#N/A,FALSE,"Staffing";#N/A,#N/A,FALSE,"Hires";#N/A,#N/A,FALSE,"Assumptions"}</definedName>
    <definedName name="cc_4" localSheetId="11" hidden="1">{#N/A,#N/A,FALSE,"Assessment";#N/A,#N/A,FALSE,"Staffing";#N/A,#N/A,FALSE,"Hires";#N/A,#N/A,FALSE,"Assumptions"}</definedName>
    <definedName name="cc_4" hidden="1">{#N/A,#N/A,FALSE,"Assessment";#N/A,#N/A,FALSE,"Staffing";#N/A,#N/A,FALSE,"Hires";#N/A,#N/A,FALSE,"Assumptions"}</definedName>
    <definedName name="cc_4_2" localSheetId="4" hidden="1">{#N/A,#N/A,FALSE,"Assessment";#N/A,#N/A,FALSE,"Staffing";#N/A,#N/A,FALSE,"Hires";#N/A,#N/A,FALSE,"Assumptions"}</definedName>
    <definedName name="cc_4_2" localSheetId="11" hidden="1">{#N/A,#N/A,FALSE,"Assessment";#N/A,#N/A,FALSE,"Staffing";#N/A,#N/A,FALSE,"Hires";#N/A,#N/A,FALSE,"Assumptions"}</definedName>
    <definedName name="cc_4_2" hidden="1">{#N/A,#N/A,FALSE,"Assessment";#N/A,#N/A,FALSE,"Staffing";#N/A,#N/A,FALSE,"Hires";#N/A,#N/A,FALSE,"Assumptions"}</definedName>
    <definedName name="cc_5" localSheetId="4" hidden="1">{#N/A,#N/A,FALSE,"Assessment";#N/A,#N/A,FALSE,"Staffing";#N/A,#N/A,FALSE,"Hires";#N/A,#N/A,FALSE,"Assumptions"}</definedName>
    <definedName name="cc_5" localSheetId="11" hidden="1">{#N/A,#N/A,FALSE,"Assessment";#N/A,#N/A,FALSE,"Staffing";#N/A,#N/A,FALSE,"Hires";#N/A,#N/A,FALSE,"Assumptions"}</definedName>
    <definedName name="cc_5" hidden="1">{#N/A,#N/A,FALSE,"Assessment";#N/A,#N/A,FALSE,"Staffing";#N/A,#N/A,FALSE,"Hires";#N/A,#N/A,FALSE,"Assumptions"}</definedName>
    <definedName name="cc_5_2" localSheetId="4" hidden="1">{#N/A,#N/A,FALSE,"Assessment";#N/A,#N/A,FALSE,"Staffing";#N/A,#N/A,FALSE,"Hires";#N/A,#N/A,FALSE,"Assumptions"}</definedName>
    <definedName name="cc_5_2" localSheetId="11" hidden="1">{#N/A,#N/A,FALSE,"Assessment";#N/A,#N/A,FALSE,"Staffing";#N/A,#N/A,FALSE,"Hires";#N/A,#N/A,FALSE,"Assumptions"}</definedName>
    <definedName name="cc_5_2" hidden="1">{#N/A,#N/A,FALSE,"Assessment";#N/A,#N/A,FALSE,"Staffing";#N/A,#N/A,FALSE,"Hires";#N/A,#N/A,FALSE,"Assumptions"}</definedName>
    <definedName name="ccase" localSheetId="19">#REF!</definedName>
    <definedName name="ccase">#REF!</definedName>
    <definedName name="ccc" localSheetId="4" hidden="1">{#N/A,#N/A,FALSE,"1998"}</definedName>
    <definedName name="ccc" hidden="1">#REF!</definedName>
    <definedName name="ccc_1" localSheetId="4" hidden="1">{#N/A,#N/A,FALSE,"1998"}</definedName>
    <definedName name="ccc_1" localSheetId="11" hidden="1">{#N/A,#N/A,FALSE,"1998"}</definedName>
    <definedName name="ccc_1" hidden="1">{#N/A,#N/A,FALSE,"1998"}</definedName>
    <definedName name="CCC_1_1" localSheetId="4" hidden="1">{"VMCs",#N/A,FALSE,"Flash PL"}</definedName>
    <definedName name="CCC_1_1" localSheetId="11" hidden="1">{"VMCs",#N/A,FALSE,"Flash PL"}</definedName>
    <definedName name="CCC_1_1" hidden="1">{"VMCs",#N/A,FALSE,"Flash PL"}</definedName>
    <definedName name="CCC_1_1_2" localSheetId="4" hidden="1">{"VMCs",#N/A,FALSE,"Flash PL"}</definedName>
    <definedName name="CCC_1_1_2" localSheetId="11" hidden="1">{"VMCs",#N/A,FALSE,"Flash PL"}</definedName>
    <definedName name="CCC_1_1_2" hidden="1">{"VMCs",#N/A,FALSE,"Flash PL"}</definedName>
    <definedName name="CCC_1_3" localSheetId="4" hidden="1">{"VMCs",#N/A,FALSE,"Flash PL"}</definedName>
    <definedName name="CCC_1_3" localSheetId="11" hidden="1">{"VMCs",#N/A,FALSE,"Flash PL"}</definedName>
    <definedName name="CCC_1_3" hidden="1">{"VMCs",#N/A,FALSE,"Flash PL"}</definedName>
    <definedName name="CCC_2" localSheetId="4" hidden="1">{"VMCs",#N/A,FALSE,"Flash PL"}</definedName>
    <definedName name="CCC_2" localSheetId="11" hidden="1">{"VMCs",#N/A,FALSE,"Flash PL"}</definedName>
    <definedName name="CCC_2" hidden="1">{"VMCs",#N/A,FALSE,"Flash PL"}</definedName>
    <definedName name="CCC_2_2" localSheetId="4" hidden="1">{"VMCs",#N/A,FALSE,"Flash PL"}</definedName>
    <definedName name="CCC_2_2" localSheetId="11" hidden="1">{"VMCs",#N/A,FALSE,"Flash PL"}</definedName>
    <definedName name="CCC_2_2" hidden="1">{"VMCs",#N/A,FALSE,"Flash PL"}</definedName>
    <definedName name="CCC_3" localSheetId="4" hidden="1">{"VMCs",#N/A,FALSE,"Flash PL"}</definedName>
    <definedName name="CCC_3" localSheetId="11" hidden="1">{"VMCs",#N/A,FALSE,"Flash PL"}</definedName>
    <definedName name="CCC_3" hidden="1">{"VMCs",#N/A,FALSE,"Flash PL"}</definedName>
    <definedName name="CCC_3_2" localSheetId="4" hidden="1">{"VMCs",#N/A,FALSE,"Flash PL"}</definedName>
    <definedName name="CCC_3_2" localSheetId="11" hidden="1">{"VMCs",#N/A,FALSE,"Flash PL"}</definedName>
    <definedName name="CCC_3_2" hidden="1">{"VMCs",#N/A,FALSE,"Flash PL"}</definedName>
    <definedName name="CCC_5" localSheetId="4" hidden="1">{"VMCs",#N/A,FALSE,"Flash PL"}</definedName>
    <definedName name="CCC_5" localSheetId="11" hidden="1">{"VMCs",#N/A,FALSE,"Flash PL"}</definedName>
    <definedName name="CCC_5" hidden="1">{"VMCs",#N/A,FALSE,"Flash PL"}</definedName>
    <definedName name="cccc" localSheetId="4" hidden="1">{#N/A,#N/A,FALSE,"Layout Cash Flow"}</definedName>
    <definedName name="cccc" localSheetId="11" hidden="1">{#N/A,#N/A,FALSE,"Layout Cash Flow"}</definedName>
    <definedName name="cccc" hidden="1">{#N/A,#N/A,FALSE,"Layout Cash Flow"}</definedName>
    <definedName name="cccc_1" localSheetId="4" hidden="1">{#N/A,#N/A,FALSE,"Assessment";#N/A,#N/A,FALSE,"Staffing";#N/A,#N/A,FALSE,"Hires";#N/A,#N/A,FALSE,"Assumptions"}</definedName>
    <definedName name="cccc_1" localSheetId="11" hidden="1">{#N/A,#N/A,FALSE,"Assessment";#N/A,#N/A,FALSE,"Staffing";#N/A,#N/A,FALSE,"Hires";#N/A,#N/A,FALSE,"Assumptions"}</definedName>
    <definedName name="cccc_1" hidden="1">{#N/A,#N/A,FALSE,"Assessment";#N/A,#N/A,FALSE,"Staffing";#N/A,#N/A,FALSE,"Hires";#N/A,#N/A,FALSE,"Assumptions"}</definedName>
    <definedName name="cccc_1_2" localSheetId="4" hidden="1">{#N/A,#N/A,FALSE,"Assessment";#N/A,#N/A,FALSE,"Staffing";#N/A,#N/A,FALSE,"Hires";#N/A,#N/A,FALSE,"Assumptions"}</definedName>
    <definedName name="cccc_1_2" localSheetId="11" hidden="1">{#N/A,#N/A,FALSE,"Assessment";#N/A,#N/A,FALSE,"Staffing";#N/A,#N/A,FALSE,"Hires";#N/A,#N/A,FALSE,"Assumptions"}</definedName>
    <definedName name="cccc_1_2" hidden="1">{#N/A,#N/A,FALSE,"Assessment";#N/A,#N/A,FALSE,"Staffing";#N/A,#N/A,FALSE,"Hires";#N/A,#N/A,FALSE,"Assumptions"}</definedName>
    <definedName name="cccc_2" localSheetId="4" hidden="1">{#N/A,#N/A,FALSE,"Assessment";#N/A,#N/A,FALSE,"Staffing";#N/A,#N/A,FALSE,"Hires";#N/A,#N/A,FALSE,"Assumptions"}</definedName>
    <definedName name="cccc_2" localSheetId="11" hidden="1">{#N/A,#N/A,FALSE,"Assessment";#N/A,#N/A,FALSE,"Staffing";#N/A,#N/A,FALSE,"Hires";#N/A,#N/A,FALSE,"Assumptions"}</definedName>
    <definedName name="cccc_2" hidden="1">{#N/A,#N/A,FALSE,"Assessment";#N/A,#N/A,FALSE,"Staffing";#N/A,#N/A,FALSE,"Hires";#N/A,#N/A,FALSE,"Assumptions"}</definedName>
    <definedName name="cccc_2_2" localSheetId="4" hidden="1">{#N/A,#N/A,FALSE,"Assessment";#N/A,#N/A,FALSE,"Staffing";#N/A,#N/A,FALSE,"Hires";#N/A,#N/A,FALSE,"Assumptions"}</definedName>
    <definedName name="cccc_2_2" localSheetId="11" hidden="1">{#N/A,#N/A,FALSE,"Assessment";#N/A,#N/A,FALSE,"Staffing";#N/A,#N/A,FALSE,"Hires";#N/A,#N/A,FALSE,"Assumptions"}</definedName>
    <definedName name="cccc_2_2" hidden="1">{#N/A,#N/A,FALSE,"Assessment";#N/A,#N/A,FALSE,"Staffing";#N/A,#N/A,FALSE,"Hires";#N/A,#N/A,FALSE,"Assumptions"}</definedName>
    <definedName name="cccc_3" localSheetId="4" hidden="1">{#N/A,#N/A,FALSE,"Assessment";#N/A,#N/A,FALSE,"Staffing";#N/A,#N/A,FALSE,"Hires";#N/A,#N/A,FALSE,"Assumptions"}</definedName>
    <definedName name="cccc_3" localSheetId="11" hidden="1">{#N/A,#N/A,FALSE,"Assessment";#N/A,#N/A,FALSE,"Staffing";#N/A,#N/A,FALSE,"Hires";#N/A,#N/A,FALSE,"Assumptions"}</definedName>
    <definedName name="cccc_3" hidden="1">{#N/A,#N/A,FALSE,"Assessment";#N/A,#N/A,FALSE,"Staffing";#N/A,#N/A,FALSE,"Hires";#N/A,#N/A,FALSE,"Assumptions"}</definedName>
    <definedName name="cccc_3_2" localSheetId="4" hidden="1">{#N/A,#N/A,FALSE,"Assessment";#N/A,#N/A,FALSE,"Staffing";#N/A,#N/A,FALSE,"Hires";#N/A,#N/A,FALSE,"Assumptions"}</definedName>
    <definedName name="cccc_3_2" localSheetId="11" hidden="1">{#N/A,#N/A,FALSE,"Assessment";#N/A,#N/A,FALSE,"Staffing";#N/A,#N/A,FALSE,"Hires";#N/A,#N/A,FALSE,"Assumptions"}</definedName>
    <definedName name="cccc_3_2" hidden="1">{#N/A,#N/A,FALSE,"Assessment";#N/A,#N/A,FALSE,"Staffing";#N/A,#N/A,FALSE,"Hires";#N/A,#N/A,FALSE,"Assumptions"}</definedName>
    <definedName name="cccc_4" localSheetId="4" hidden="1">{#N/A,#N/A,FALSE,"Assessment";#N/A,#N/A,FALSE,"Staffing";#N/A,#N/A,FALSE,"Hires";#N/A,#N/A,FALSE,"Assumptions"}</definedName>
    <definedName name="cccc_4" localSheetId="11" hidden="1">{#N/A,#N/A,FALSE,"Assessment";#N/A,#N/A,FALSE,"Staffing";#N/A,#N/A,FALSE,"Hires";#N/A,#N/A,FALSE,"Assumptions"}</definedName>
    <definedName name="cccc_4" hidden="1">{#N/A,#N/A,FALSE,"Assessment";#N/A,#N/A,FALSE,"Staffing";#N/A,#N/A,FALSE,"Hires";#N/A,#N/A,FALSE,"Assumptions"}</definedName>
    <definedName name="cccc_4_2" localSheetId="4" hidden="1">{#N/A,#N/A,FALSE,"Assessment";#N/A,#N/A,FALSE,"Staffing";#N/A,#N/A,FALSE,"Hires";#N/A,#N/A,FALSE,"Assumptions"}</definedName>
    <definedName name="cccc_4_2" localSheetId="11" hidden="1">{#N/A,#N/A,FALSE,"Assessment";#N/A,#N/A,FALSE,"Staffing";#N/A,#N/A,FALSE,"Hires";#N/A,#N/A,FALSE,"Assumptions"}</definedName>
    <definedName name="cccc_4_2" hidden="1">{#N/A,#N/A,FALSE,"Assessment";#N/A,#N/A,FALSE,"Staffing";#N/A,#N/A,FALSE,"Hires";#N/A,#N/A,FALSE,"Assumptions"}</definedName>
    <definedName name="cccc_5" localSheetId="4" hidden="1">{#N/A,#N/A,FALSE,"Assessment";#N/A,#N/A,FALSE,"Staffing";#N/A,#N/A,FALSE,"Hires";#N/A,#N/A,FALSE,"Assumptions"}</definedName>
    <definedName name="cccc_5" localSheetId="11" hidden="1">{#N/A,#N/A,FALSE,"Assessment";#N/A,#N/A,FALSE,"Staffing";#N/A,#N/A,FALSE,"Hires";#N/A,#N/A,FALSE,"Assumptions"}</definedName>
    <definedName name="cccc_5" hidden="1">{#N/A,#N/A,FALSE,"Assessment";#N/A,#N/A,FALSE,"Staffing";#N/A,#N/A,FALSE,"Hires";#N/A,#N/A,FALSE,"Assumptions"}</definedName>
    <definedName name="cccc_5_2" localSheetId="4" hidden="1">{#N/A,#N/A,FALSE,"Assessment";#N/A,#N/A,FALSE,"Staffing";#N/A,#N/A,FALSE,"Hires";#N/A,#N/A,FALSE,"Assumptions"}</definedName>
    <definedName name="cccc_5_2" localSheetId="11" hidden="1">{#N/A,#N/A,FALSE,"Assessment";#N/A,#N/A,FALSE,"Staffing";#N/A,#N/A,FALSE,"Hires";#N/A,#N/A,FALSE,"Assumptions"}</definedName>
    <definedName name="cccc_5_2" hidden="1">{#N/A,#N/A,FALSE,"Assessment";#N/A,#N/A,FALSE,"Staffing";#N/A,#N/A,FALSE,"Hires";#N/A,#N/A,FALSE,"Assumptions"}</definedName>
    <definedName name="ccccc" localSheetId="4" hidden="1">{#N/A,#N/A,FALSE,"Layout Cash Flow"}</definedName>
    <definedName name="ccccc" localSheetId="11" hidden="1">{#N/A,#N/A,FALSE,"Layout Cash Flow"}</definedName>
    <definedName name="ccccc" hidden="1">{#N/A,#N/A,FALSE,"Layout Cash Flow"}</definedName>
    <definedName name="ccccc6" hidden="1">#REF!</definedName>
    <definedName name="ccccccccc" localSheetId="11" hidden="1">{"australia1",#N/A,FALSE,"DSTi  P&amp;L "}</definedName>
    <definedName name="ccccccccc" hidden="1">{"australia1",#N/A,FALSE,"DSTi  P&amp;L "}</definedName>
    <definedName name="ccccccccccccccccccccccccc"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ccccccccccccccccccccccccc"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ccccccccccccccccccccccccc"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CCCCCCCCCCCCCCCCCCCCCCCCCCCCCCC" hidden="1">#REF!</definedName>
    <definedName name="CCCs" localSheetId="15" hidden="1">{"bs",#N/A,FALSE,"SCF"}</definedName>
    <definedName name="CCCs" localSheetId="11" hidden="1">{"bs",#N/A,FALSE,"SCF"}</definedName>
    <definedName name="CCCs" hidden="1">{"bs",#N/A,FALSE,"SCF"}</definedName>
    <definedName name="ccfee">#REF!</definedName>
    <definedName name="CCIA" localSheetId="19">#REF!</definedName>
    <definedName name="CCIA">#REF!</definedName>
    <definedName name="CCON">#REF!</definedName>
    <definedName name="CCs" localSheetId="15" hidden="1">{"bs",#N/A,FALSE,"SCF"}</definedName>
    <definedName name="CCs" localSheetId="11" hidden="1">{"bs",#N/A,FALSE,"SCF"}</definedName>
    <definedName name="CCs" hidden="1">{"bs",#N/A,FALSE,"SCF"}</definedName>
    <definedName name="ccv"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HKVHKVHKVHKVHKCVHKC" hidden="1">#REF!</definedName>
    <definedName name="CCY" localSheetId="19">#REF!</definedName>
    <definedName name="CCY">#REF!</definedName>
    <definedName name="CD">41</definedName>
    <definedName name="CD_1" localSheetId="11" hidden="1">{"'0103'!$A$455:$O$585"}</definedName>
    <definedName name="CD_1" hidden="1">{"'0103'!$A$455:$O$585"}</definedName>
    <definedName name="cd0" localSheetId="4" hidden="1">{#N/A,#N/A,FALSE,"Job Sched"}</definedName>
    <definedName name="cd0" localSheetId="11" hidden="1">{#N/A,#N/A,FALSE,"Job Sched"}</definedName>
    <definedName name="cd0" hidden="1">{#N/A,#N/A,FALSE,"Job Sched"}</definedName>
    <definedName name="cd0_1" localSheetId="4" hidden="1">{#N/A,#N/A,FALSE,"Job Sched"}</definedName>
    <definedName name="cd0_1" localSheetId="11" hidden="1">{#N/A,#N/A,FALSE,"Job Sched"}</definedName>
    <definedName name="cd0_1" hidden="1">{#N/A,#N/A,FALSE,"Job Sched"}</definedName>
    <definedName name="cd0_1_1" localSheetId="4" hidden="1">{#N/A,#N/A,FALSE,"Job Sched"}</definedName>
    <definedName name="cd0_1_1" localSheetId="11" hidden="1">{#N/A,#N/A,FALSE,"Job Sched"}</definedName>
    <definedName name="cd0_1_1" hidden="1">{#N/A,#N/A,FALSE,"Job Sched"}</definedName>
    <definedName name="cd0_1_1_2" localSheetId="4" hidden="1">{#N/A,#N/A,FALSE,"Job Sched"}</definedName>
    <definedName name="cd0_1_1_2" localSheetId="11" hidden="1">{#N/A,#N/A,FALSE,"Job Sched"}</definedName>
    <definedName name="cd0_1_1_2" hidden="1">{#N/A,#N/A,FALSE,"Job Sched"}</definedName>
    <definedName name="cd0_1_3" localSheetId="4" hidden="1">{#N/A,#N/A,FALSE,"Job Sched"}</definedName>
    <definedName name="cd0_1_3" localSheetId="11" hidden="1">{#N/A,#N/A,FALSE,"Job Sched"}</definedName>
    <definedName name="cd0_1_3" hidden="1">{#N/A,#N/A,FALSE,"Job Sched"}</definedName>
    <definedName name="cd0_2" localSheetId="4" hidden="1">{#N/A,#N/A,FALSE,"Job Sched"}</definedName>
    <definedName name="cd0_2" localSheetId="11" hidden="1">{#N/A,#N/A,FALSE,"Job Sched"}</definedName>
    <definedName name="cd0_2" hidden="1">{#N/A,#N/A,FALSE,"Job Sched"}</definedName>
    <definedName name="cd0_2_2" localSheetId="4" hidden="1">{#N/A,#N/A,FALSE,"Job Sched"}</definedName>
    <definedName name="cd0_2_2" localSheetId="11" hidden="1">{#N/A,#N/A,FALSE,"Job Sched"}</definedName>
    <definedName name="cd0_2_2" hidden="1">{#N/A,#N/A,FALSE,"Job Sched"}</definedName>
    <definedName name="cd0_3" localSheetId="4" hidden="1">{#N/A,#N/A,FALSE,"Job Sched"}</definedName>
    <definedName name="cd0_3" localSheetId="11" hidden="1">{#N/A,#N/A,FALSE,"Job Sched"}</definedName>
    <definedName name="cd0_3" hidden="1">{#N/A,#N/A,FALSE,"Job Sched"}</definedName>
    <definedName name="cd0_3_2" localSheetId="4" hidden="1">{#N/A,#N/A,FALSE,"Job Sched"}</definedName>
    <definedName name="cd0_3_2" localSheetId="11" hidden="1">{#N/A,#N/A,FALSE,"Job Sched"}</definedName>
    <definedName name="cd0_3_2" hidden="1">{#N/A,#N/A,FALSE,"Job Sched"}</definedName>
    <definedName name="cd0_5" localSheetId="4" hidden="1">{#N/A,#N/A,FALSE,"Job Sched"}</definedName>
    <definedName name="cd0_5" localSheetId="11" hidden="1">{#N/A,#N/A,FALSE,"Job Sched"}</definedName>
    <definedName name="cd0_5" hidden="1">{#N/A,#N/A,FALSE,"Job Sched"}</definedName>
    <definedName name="cdafaf" localSheetId="11" hidden="1">{#N/A,#N/A,TRUE,"Main Issues";#N/A,#N/A,TRUE,"Income statement ($)"}</definedName>
    <definedName name="cdafaf" hidden="1">{#N/A,#N/A,TRUE,"Main Issues";#N/A,#N/A,TRUE,"Income statement ($)"}</definedName>
    <definedName name="CDE" localSheetId="4" hidden="1">{#N/A,#N/A,FALSE,"CMN_FE"}</definedName>
    <definedName name="CDE" localSheetId="11" hidden="1">{#N/A,#N/A,FALSE,"CMN_FE"}</definedName>
    <definedName name="CDE" hidden="1">{#N/A,#N/A,FALSE,"CMN_FE"}</definedName>
    <definedName name="CDSI" localSheetId="19">#REF!</definedName>
    <definedName name="CDSI">#REF!</definedName>
    <definedName name="CDW" localSheetId="4" hidden="1">{#N/A,#N/A,FALSE,"Job Sched"}</definedName>
    <definedName name="CDW" localSheetId="11" hidden="1">{#N/A,#N/A,FALSE,"Job Sched"}</definedName>
    <definedName name="CDW" hidden="1">{#N/A,#N/A,FALSE,"Job Sched"}</definedName>
    <definedName name="CDW_1" localSheetId="4" hidden="1">{#N/A,#N/A,FALSE,"Job Sched"}</definedName>
    <definedName name="CDW_1" localSheetId="11" hidden="1">{#N/A,#N/A,FALSE,"Job Sched"}</definedName>
    <definedName name="CDW_1" hidden="1">{#N/A,#N/A,FALSE,"Job Sched"}</definedName>
    <definedName name="CDW_1_1" localSheetId="4" hidden="1">{#N/A,#N/A,FALSE,"Job Sched"}</definedName>
    <definedName name="CDW_1_1" localSheetId="11" hidden="1">{#N/A,#N/A,FALSE,"Job Sched"}</definedName>
    <definedName name="CDW_1_1" hidden="1">{#N/A,#N/A,FALSE,"Job Sched"}</definedName>
    <definedName name="CDW_1_1_2" localSheetId="4" hidden="1">{#N/A,#N/A,FALSE,"Job Sched"}</definedName>
    <definedName name="CDW_1_1_2" localSheetId="11" hidden="1">{#N/A,#N/A,FALSE,"Job Sched"}</definedName>
    <definedName name="CDW_1_1_2" hidden="1">{#N/A,#N/A,FALSE,"Job Sched"}</definedName>
    <definedName name="CDW_1_3" localSheetId="4" hidden="1">{#N/A,#N/A,FALSE,"Job Sched"}</definedName>
    <definedName name="CDW_1_3" localSheetId="11" hidden="1">{#N/A,#N/A,FALSE,"Job Sched"}</definedName>
    <definedName name="CDW_1_3" hidden="1">{#N/A,#N/A,FALSE,"Job Sched"}</definedName>
    <definedName name="CDW_2" localSheetId="4" hidden="1">{#N/A,#N/A,FALSE,"Job Sched"}</definedName>
    <definedName name="CDW_2" localSheetId="11" hidden="1">{#N/A,#N/A,FALSE,"Job Sched"}</definedName>
    <definedName name="CDW_2" hidden="1">{#N/A,#N/A,FALSE,"Job Sched"}</definedName>
    <definedName name="CDW_2_2" localSheetId="4" hidden="1">{#N/A,#N/A,FALSE,"Job Sched"}</definedName>
    <definedName name="CDW_2_2" localSheetId="11" hidden="1">{#N/A,#N/A,FALSE,"Job Sched"}</definedName>
    <definedName name="CDW_2_2" hidden="1">{#N/A,#N/A,FALSE,"Job Sched"}</definedName>
    <definedName name="CDW_3" localSheetId="4" hidden="1">{#N/A,#N/A,FALSE,"Job Sched"}</definedName>
    <definedName name="CDW_3" localSheetId="11" hidden="1">{#N/A,#N/A,FALSE,"Job Sched"}</definedName>
    <definedName name="CDW_3" hidden="1">{#N/A,#N/A,FALSE,"Job Sched"}</definedName>
    <definedName name="CDW_3_2" localSheetId="4" hidden="1">{#N/A,#N/A,FALSE,"Job Sched"}</definedName>
    <definedName name="CDW_3_2" localSheetId="11" hidden="1">{#N/A,#N/A,FALSE,"Job Sched"}</definedName>
    <definedName name="CDW_3_2" hidden="1">{#N/A,#N/A,FALSE,"Job Sched"}</definedName>
    <definedName name="CDW_5" localSheetId="4" hidden="1">{#N/A,#N/A,FALSE,"Job Sched"}</definedName>
    <definedName name="CDW_5" localSheetId="11" hidden="1">{#N/A,#N/A,FALSE,"Job Sched"}</definedName>
    <definedName name="CDW_5" hidden="1">{#N/A,#N/A,FALSE,"Job Sched"}</definedName>
    <definedName name="cdxzs" hidden="1">40505.5314930556</definedName>
    <definedName name="CedarRapidsStations">#REF!</definedName>
    <definedName name="CelCodePrim" hidden="1">#REF!</definedName>
    <definedName name="CelCodeSec" hidden="1">#REF!</definedName>
    <definedName name="CelCritPrim" hidden="1">#REF!</definedName>
    <definedName name="CelCritSec" hidden="1">#REF!</definedName>
    <definedName name="Celestica4" localSheetId="11" hidden="1">{#N/A,#N/A,TRUE,"97 Sales by Quarter (New Order)";#N/A,#N/A,TRUE,"97 BPlan TOC";#N/A,#N/A,TRUE,"Sales by Month";#N/A,#N/A,TRUE,"94-97 Annual Units/ASP/NSAD";#N/A,#N/A,TRUE,"Total DDN P&amp;L";#N/A,#N/A,TRUE,"Total DDN Trend";#N/A,#N/A,TRUE,"Radio Modems P&amp;L";#N/A,#N/A,TRUE,"Radio Modems Trend";#N/A,#N/A,TRUE,"Eagle Datatac PM100D P&amp;L";#N/A,#N/A,TRUE,"Eagle Datatac PM100D Trend";#N/A,#N/A,TRUE,"Eagle CDPD PM100C P&amp;L";#N/A,#N/A,TRUE,"Eagle CDPD PM100C Trend";#N/A,#N/A,TRUE,"Grackle P&amp;L";#N/A,#N/A,TRUE,"Grackle Trend";#N/A,#N/A,TRUE,"Cost Per Unit";#N/A,#N/A,TRUE,"Appendices"}</definedName>
    <definedName name="Celestica4" hidden="1">{#N/A,#N/A,TRUE,"97 Sales by Quarter (New Order)";#N/A,#N/A,TRUE,"97 BPlan TOC";#N/A,#N/A,TRUE,"Sales by Month";#N/A,#N/A,TRUE,"94-97 Annual Units/ASP/NSAD";#N/A,#N/A,TRUE,"Total DDN P&amp;L";#N/A,#N/A,TRUE,"Total DDN Trend";#N/A,#N/A,TRUE,"Radio Modems P&amp;L";#N/A,#N/A,TRUE,"Radio Modems Trend";#N/A,#N/A,TRUE,"Eagle Datatac PM100D P&amp;L";#N/A,#N/A,TRUE,"Eagle Datatac PM100D Trend";#N/A,#N/A,TRUE,"Eagle CDPD PM100C P&amp;L";#N/A,#N/A,TRUE,"Eagle CDPD PM100C Trend";#N/A,#N/A,TRUE,"Grackle P&amp;L";#N/A,#N/A,TRUE,"Grackle Trend";#N/A,#N/A,TRUE,"Cost Per Unit";#N/A,#N/A,TRUE,"Appendices"}</definedName>
    <definedName name="Cellsdown" localSheetId="19">#REF!</definedName>
    <definedName name="Cellsdown">#REF!</definedName>
    <definedName name="centers">#REF!</definedName>
    <definedName name="Central_Management">#REF!</definedName>
    <definedName name="Central_Management_Pool">#REF!</definedName>
    <definedName name="Central_Operations">#REF!</definedName>
    <definedName name="cenvat" localSheetId="4" hidden="1">{"'August 2000'!$A$1:$J$101"}</definedName>
    <definedName name="cenvat" localSheetId="11" hidden="1">{"'August 2000'!$A$1:$J$101"}</definedName>
    <definedName name="cenvat" hidden="1">{"'August 2000'!$A$1:$J$101"}</definedName>
    <definedName name="CEP" localSheetId="11" hidden="1">{"assumptions",#N/A,FALSE,"Assumption Summary";"proforma97",#N/A,FALSE,"97 pro forma";"sensitivity97",#N/A,FALSE,"97 sensitivity ";"proforma98",#N/A,FALSE,"98 pro forma";"sensitivity98",#N/A,FALSE,"98 sensitivity"}</definedName>
    <definedName name="CEP" hidden="1">{"assumptions",#N/A,FALSE,"Assumption Summary";"proforma97",#N/A,FALSE,"97 pro forma";"sensitivity97",#N/A,FALSE,"97 sensitivity ";"proforma98",#N/A,FALSE,"98 pro forma";"sensitivity98",#N/A,FALSE,"98 sensitivity"}</definedName>
    <definedName name="cert" localSheetId="4" hidden="1">{"fis.dbo.r1_datasum"}</definedName>
    <definedName name="cert" localSheetId="11" hidden="1">{"fis.dbo.r1_datasum"}</definedName>
    <definedName name="cert" hidden="1">{"fis.dbo.r1_datasum"}</definedName>
    <definedName name="cert1" localSheetId="4" hidden="1">{"fis.dbo.r1_datasum"}</definedName>
    <definedName name="cert1" localSheetId="11" hidden="1">{"fis.dbo.r1_datasum"}</definedName>
    <definedName name="cert1" hidden="1">{"fis.dbo.r1_datasum"}</definedName>
    <definedName name="CF">#REF!</definedName>
    <definedName name="CF_Amortization" localSheetId="19">#REF!</definedName>
    <definedName name="CF_Amortization">#REF!</definedName>
    <definedName name="CF_AP" localSheetId="19">#REF!</definedName>
    <definedName name="CF_AP">#REF!</definedName>
    <definedName name="CF_AR" localSheetId="19">#REF!</definedName>
    <definedName name="CF_AR">#REF!</definedName>
    <definedName name="CF_Beg_Cash" localSheetId="19">#REF!</definedName>
    <definedName name="CF_Beg_Cash">#REF!</definedName>
    <definedName name="CF_begcash" localSheetId="19">#REF!</definedName>
    <definedName name="CF_begcash">#REF!</definedName>
    <definedName name="CF_Capex" localSheetId="19">#REF!</definedName>
    <definedName name="CF_Capex">#REF!</definedName>
    <definedName name="CF_commondiv" localSheetId="19">#REF!</definedName>
    <definedName name="CF_commondiv">#REF!</definedName>
    <definedName name="CF_convertdebt" localSheetId="19">#REF!</definedName>
    <definedName name="CF_convertdebt">#REF!</definedName>
    <definedName name="CF_Convertible_Debt" localSheetId="19">#REF!</definedName>
    <definedName name="CF_Convertible_Debt">#REF!</definedName>
    <definedName name="CF_Convertible_Preferred" localSheetId="19">#REF!</definedName>
    <definedName name="CF_Convertible_Preferred">#REF!</definedName>
    <definedName name="CF_Deferred_Taxes" localSheetId="19">#REF!</definedName>
    <definedName name="CF_Deferred_Taxes">#REF!</definedName>
    <definedName name="CF_deferredtaxes" localSheetId="19">#REF!</definedName>
    <definedName name="CF_deferredtaxes">#REF!</definedName>
    <definedName name="CF_deprec" localSheetId="19">#REF!</definedName>
    <definedName name="CF_deprec">#REF!</definedName>
    <definedName name="CF_Depreciation" localSheetId="19">#REF!</definedName>
    <definedName name="CF_Depreciation">#REF!</definedName>
    <definedName name="CF_Dividends" localSheetId="19">#REF!</definedName>
    <definedName name="CF_Dividends">#REF!</definedName>
    <definedName name="CF_Dividends_Subsidiary" localSheetId="19">#REF!</definedName>
    <definedName name="CF_Dividends_Subsidiary">#REF!</definedName>
    <definedName name="CF_Equity" localSheetId="19">#REF!</definedName>
    <definedName name="CF_Equity">#REF!</definedName>
    <definedName name="CF_Equity_Earnings" localSheetId="19">#REF!</definedName>
    <definedName name="CF_Equity_Earnings">#REF!</definedName>
    <definedName name="CF_gwamort" localSheetId="19">#REF!</definedName>
    <definedName name="CF_gwamort">#REF!</definedName>
    <definedName name="CF_intangiblesamort" localSheetId="19">#REF!</definedName>
    <definedName name="CF_intangiblesamort">#REF!</definedName>
    <definedName name="CF_Inventory" localSheetId="19">#REF!</definedName>
    <definedName name="CF_Inventory">#REF!</definedName>
    <definedName name="CF_Investments" localSheetId="19">#REF!</definedName>
    <definedName name="CF_Investments">#REF!</definedName>
    <definedName name="CF_minority" localSheetId="19">#REF!</definedName>
    <definedName name="CF_minority">#REF!</definedName>
    <definedName name="CF_Minority_NI" localSheetId="19">#REF!</definedName>
    <definedName name="CF_Minority_NI">#REF!</definedName>
    <definedName name="CF_netinc" localSheetId="19">#REF!</definedName>
    <definedName name="CF_netinc">#REF!</definedName>
    <definedName name="CF_NI" localSheetId="19">#REF!</definedName>
    <definedName name="CF_NI">#REF!</definedName>
    <definedName name="CF_Non_Cash_Charges" localSheetId="19">#REF!</definedName>
    <definedName name="CF_Non_Cash_Charges">#REF!</definedName>
    <definedName name="CF_Non_Cash_Interest" localSheetId="19">#REF!</definedName>
    <definedName name="CF_Non_Cash_Interest">#REF!</definedName>
    <definedName name="CF_Non_Cash_Straight_PDividend" localSheetId="19">#REF!</definedName>
    <definedName name="CF_Non_Cash_Straight_PDividend">#REF!</definedName>
    <definedName name="CF_NWC" localSheetId="19">#REF!</definedName>
    <definedName name="CF_NWC">#REF!</definedName>
    <definedName name="CF_OP_GR">"'=BackSheet!$D$239:$AG$239"</definedName>
    <definedName name="CF_Other" localSheetId="19">#REF!</definedName>
    <definedName name="CF_Other">#REF!</definedName>
    <definedName name="CF_Other_CA" localSheetId="19">#REF!</definedName>
    <definedName name="CF_Other_CA">#REF!</definedName>
    <definedName name="CF_Other_CL" localSheetId="19">#REF!</definedName>
    <definedName name="CF_Other_CL">#REF!</definedName>
    <definedName name="CF_othernonoper" localSheetId="19">#REF!</definedName>
    <definedName name="CF_othernonoper">#REF!</definedName>
    <definedName name="CF_otheroper" localSheetId="19">#REF!</definedName>
    <definedName name="CF_otheroper">#REF!</definedName>
    <definedName name="CF_PR_DV">"'=BackSheet!$D$241:$AG$241"</definedName>
    <definedName name="CF_revolver" localSheetId="19">#REF!</definedName>
    <definedName name="CF_revolver">#REF!</definedName>
    <definedName name="CF_Straight_Debt" localSheetId="19">#REF!</definedName>
    <definedName name="CF_Straight_Debt">#REF!</definedName>
    <definedName name="CF_Straight_Preferred" localSheetId="19">#REF!</definedName>
    <definedName name="CF_Straight_Preferred">#REF!</definedName>
    <definedName name="CF_straightdebt" localSheetId="19">#REF!</definedName>
    <definedName name="CF_straightdebt">#REF!</definedName>
    <definedName name="cfcfcfcfcfcfc" localSheetId="4">{"Client Name or Project Name"}</definedName>
    <definedName name="cfcfcfcfcfcfc" localSheetId="11">{"Client Name or Project Name"}</definedName>
    <definedName name="cfcfcfcfcfcfc">{"Client Name or Project Name"}</definedName>
    <definedName name="cfef" localSheetId="11" hidden="1">{#N/A,#N/A,FALSE,"Admin";#N/A,#N/A,FALSE,"Other"}</definedName>
    <definedName name="cfef" hidden="1">{#N/A,#N/A,FALSE,"Admin";#N/A,#N/A,FALSE,"Other"}</definedName>
    <definedName name="cflo" localSheetId="4" hidden="1">{"CASH FLOW",#N/A,FALSE,"A"}</definedName>
    <definedName name="cflo" localSheetId="11" hidden="1">{"CASH FLOW",#N/A,FALSE,"A"}</definedName>
    <definedName name="cflo" hidden="1">{"CASH FLOW",#N/A,FALSE,"A"}</definedName>
    <definedName name="cfnb"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cfnb"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CFRNumbers">#REF!</definedName>
    <definedName name="cfvrsr" hidden="1">#REF!</definedName>
    <definedName name="CFX" localSheetId="19">#REF!</definedName>
    <definedName name="CFX">#REF!</definedName>
    <definedName name="cg" localSheetId="1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cg"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cgaf" localSheetId="11" hidden="1">{"FCB_ALL",#N/A,FALSE,"FCB"}</definedName>
    <definedName name="cgaf" hidden="1">{"FCB_ALL",#N/A,FALSE,"FCB"}</definedName>
    <definedName name="cgafde" localSheetId="11" hidden="1">{"FCB_ALL",#N/A,FALSE,"FCB"}</definedName>
    <definedName name="cgafde" hidden="1">{"FCB_ALL",#N/A,FALSE,"FCB"}</definedName>
    <definedName name="CGF" localSheetId="4" hidden="1">{#N/A,#N/A,FALSE,"TOWNSHIP"}</definedName>
    <definedName name="CGF" localSheetId="11" hidden="1">{#N/A,#N/A,FALSE,"TOWNSHIP"}</definedName>
    <definedName name="CGF" hidden="1">{#N/A,#N/A,FALSE,"TOWNSHIP"}</definedName>
    <definedName name="CGFGFGF" localSheetId="4" hidden="1">{#N/A,#N/A,FALSE,"FREE"}</definedName>
    <definedName name="CGFGFGF" localSheetId="11" hidden="1">{#N/A,#N/A,FALSE,"FREE"}</definedName>
    <definedName name="CGFGFGF" hidden="1">{#N/A,#N/A,FALSE,"FREE"}</definedName>
    <definedName name="cghf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1" hidden="1">{"ReportTop",#N/A,FALSE,"report top"}</definedName>
    <definedName name="cghj" hidden="1">{"ReportTop",#N/A,FALSE,"report top"}</definedName>
    <definedName name="cgvg" localSheetId="4" hidden="1">{#N/A,#N/A,FALSE,"FREE"}</definedName>
    <definedName name="cgvg" localSheetId="11" hidden="1">{#N/A,#N/A,FALSE,"FREE"}</definedName>
    <definedName name="cgvg" hidden="1">{#N/A,#N/A,FALSE,"FREE"}</definedName>
    <definedName name="ch" hidden="1">#REF!</definedName>
    <definedName name="change" localSheetId="4" hidden="1">{#N/A,#N/A,FALSE,"5 - Headcount Ratios";#N/A,#N/A,FALSE,"6 - Support Ratio Data";#N/A,#N/A,FALSE,"8 - A1 - Asia";#N/A,#N/A,FALSE,"10 - A1 - North America";#N/A,#N/A,FALSE,"11 - A2 - North Sea - Norway";#N/A,#N/A,FALSE,"12 - A2 - North Sea - UK";#N/A,#N/A,FALSE,"14 - A1 - South America"}</definedName>
    <definedName name="change" localSheetId="11" hidden="1">{#N/A,#N/A,FALSE,"5 - Headcount Ratios";#N/A,#N/A,FALSE,"6 - Support Ratio Data";#N/A,#N/A,FALSE,"8 - A1 - Asia";#N/A,#N/A,FALSE,"10 - A1 - North America";#N/A,#N/A,FALSE,"11 - A2 - North Sea - Norway";#N/A,#N/A,FALSE,"12 - A2 - North Sea - UK";#N/A,#N/A,FALSE,"14 - A1 - South America"}</definedName>
    <definedName name="change" hidden="1">{#N/A,#N/A,FALSE,"5 - Headcount Ratios";#N/A,#N/A,FALSE,"6 - Support Ratio Data";#N/A,#N/A,FALSE,"8 - A1 - Asia";#N/A,#N/A,FALSE,"10 - A1 - North America";#N/A,#N/A,FALSE,"11 - A2 - North Sea - Norway";#N/A,#N/A,FALSE,"12 - A2 - North Sea - UK";#N/A,#N/A,FALSE,"14 - A1 - South America"}</definedName>
    <definedName name="change_1" localSheetId="4" hidden="1">{#N/A,#N/A,FALSE,"5 - Headcount Ratios";#N/A,#N/A,FALSE,"6 - Support Ratio Data";#N/A,#N/A,FALSE,"8 - A1 - Asia";#N/A,#N/A,FALSE,"10 - A1 - North America";#N/A,#N/A,FALSE,"11 - A2 - North Sea - Norway";#N/A,#N/A,FALSE,"12 - A2 - North Sea - UK";#N/A,#N/A,FALSE,"14 - A1 - South America"}</definedName>
    <definedName name="change_1" localSheetId="11" hidden="1">{#N/A,#N/A,FALSE,"5 - Headcount Ratios";#N/A,#N/A,FALSE,"6 - Support Ratio Data";#N/A,#N/A,FALSE,"8 - A1 - Asia";#N/A,#N/A,FALSE,"10 - A1 - North America";#N/A,#N/A,FALSE,"11 - A2 - North Sea - Norway";#N/A,#N/A,FALSE,"12 - A2 - North Sea - UK";#N/A,#N/A,FALSE,"14 - A1 - South America"}</definedName>
    <definedName name="change_1" hidden="1">{#N/A,#N/A,FALSE,"5 - Headcount Ratios";#N/A,#N/A,FALSE,"6 - Support Ratio Data";#N/A,#N/A,FALSE,"8 - A1 - Asia";#N/A,#N/A,FALSE,"10 - A1 - North America";#N/A,#N/A,FALSE,"11 - A2 - North Sea - Norway";#N/A,#N/A,FALSE,"12 - A2 - North Sea - UK";#N/A,#N/A,FALSE,"14 - A1 - South America"}</definedName>
    <definedName name="change23" localSheetId="4" hidden="1">{#N/A,#N/A,FALSE,"5 - Headcount Ratios";#N/A,#N/A,FALSE,"6 - Support Ratio Data";#N/A,#N/A,FALSE,"8 - A1 - Asia";#N/A,#N/A,FALSE,"10 - A1 - North America";#N/A,#N/A,FALSE,"11 - A2 - North Sea - Norway";#N/A,#N/A,FALSE,"12 - A2 - North Sea - UK";#N/A,#N/A,FALSE,"14 - A1 - South America"}</definedName>
    <definedName name="change23" localSheetId="11" hidden="1">{#N/A,#N/A,FALSE,"5 - Headcount Ratios";#N/A,#N/A,FALSE,"6 - Support Ratio Data";#N/A,#N/A,FALSE,"8 - A1 - Asia";#N/A,#N/A,FALSE,"10 - A1 - North America";#N/A,#N/A,FALSE,"11 - A2 - North Sea - Norway";#N/A,#N/A,FALSE,"12 - A2 - North Sea - UK";#N/A,#N/A,FALSE,"14 - A1 - South America"}</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23_1" localSheetId="4" hidden="1">{#N/A,#N/A,FALSE,"5 - Headcount Ratios";#N/A,#N/A,FALSE,"6 - Support Ratio Data";#N/A,#N/A,FALSE,"8 - A1 - Asia";#N/A,#N/A,FALSE,"10 - A1 - North America";#N/A,#N/A,FALSE,"11 - A2 - North Sea - Norway";#N/A,#N/A,FALSE,"12 - A2 - North Sea - UK";#N/A,#N/A,FALSE,"14 - A1 - South America"}</definedName>
    <definedName name="change23_1" localSheetId="11" hidden="1">{#N/A,#N/A,FALSE,"5 - Headcount Ratios";#N/A,#N/A,FALSE,"6 - Support Ratio Data";#N/A,#N/A,FALSE,"8 - A1 - Asia";#N/A,#N/A,FALSE,"10 - A1 - North America";#N/A,#N/A,FALSE,"11 - A2 - North Sea - Norway";#N/A,#N/A,FALSE,"12 - A2 - North Sea - UK";#N/A,#N/A,FALSE,"14 - A1 - South America"}</definedName>
    <definedName name="change23_1" hidden="1">{#N/A,#N/A,FALSE,"5 - Headcount Ratios";#N/A,#N/A,FALSE,"6 - Support Ratio Data";#N/A,#N/A,FALSE,"8 - A1 - Asia";#N/A,#N/A,FALSE,"10 - A1 - North America";#N/A,#N/A,FALSE,"11 - A2 - North Sea - Norway";#N/A,#N/A,FALSE,"12 - A2 - North Sea - UK";#N/A,#N/A,FALSE,"14 - A1 - South America"}</definedName>
    <definedName name="changedbname2"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bname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InCommonEquity" localSheetId="19">#REF!</definedName>
    <definedName name="ChangeInCommonEquity">#REF!</definedName>
    <definedName name="ChangeInConvertiblePreferredStock" localSheetId="19">#REF!</definedName>
    <definedName name="ChangeInConvertiblePreferredStock">#REF!</definedName>
    <definedName name="ChangeInDeferredCompensation" localSheetId="19">#REF!</definedName>
    <definedName name="ChangeInDeferredCompensation">#REF!</definedName>
    <definedName name="ChangeInStraightPreferredStock">#REF!</definedName>
    <definedName name="ChangeRange" localSheetId="4" hidden="1">#REF!</definedName>
    <definedName name="ChangeRange" hidden="1">#REF!</definedName>
    <definedName name="ChangeRange2" hidden="1">#N/A</definedName>
    <definedName name="ChangeRangeTrans" hidden="1">#REF!</definedName>
    <definedName name="CHANGES_WORK_CAP" hidden="1">"CHANGES_WORK_CAP"</definedName>
    <definedName name="Channel">#REF!</definedName>
    <definedName name="chao" hidden="1">255</definedName>
    <definedName name="CHAR">#REF!</definedName>
    <definedName name="charity" hidden="1">#REF!</definedName>
    <definedName name="Chart" localSheetId="4" hidden="1">{#N/A,#N/A,FALSE,"Pharm";#N/A,#N/A,FALSE,"WWCM"}</definedName>
    <definedName name="Chart" localSheetId="11" hidden="1">{#N/A,#N/A,FALSE,"Pharm";#N/A,#N/A,FALSE,"WWCM"}</definedName>
    <definedName name="Chart" hidden="1">{#N/A,#N/A,FALSE,"Pharm";#N/A,#N/A,FALSE,"WWCM"}</definedName>
    <definedName name="Chart_1" localSheetId="4" hidden="1">{#N/A,#N/A,FALSE,"Pharm";#N/A,#N/A,FALSE,"WWCM"}</definedName>
    <definedName name="Chart_1" localSheetId="11" hidden="1">{#N/A,#N/A,FALSE,"Pharm";#N/A,#N/A,FALSE,"WWCM"}</definedName>
    <definedName name="Chart_1" hidden="1">{#N/A,#N/A,FALSE,"Pharm";#N/A,#N/A,FALSE,"WWCM"}</definedName>
    <definedName name="chart2" localSheetId="11" hidden="1">{"test2",#N/A,TRUE,"Prices"}</definedName>
    <definedName name="chart2" hidden="1">{"test2",#N/A,TRUE,"Prices"}</definedName>
    <definedName name="chart2GS" localSheetId="11" hidden="1">{"test2",#N/A,TRUE,"Prices"}</definedName>
    <definedName name="chart2GS" hidden="1">{"test2",#N/A,TRUE,"Prices"}</definedName>
    <definedName name="CHartA" localSheetId="4" hidden="1">#REF!</definedName>
    <definedName name="CHartA" localSheetId="15" hidden="1">#REF!</definedName>
    <definedName name="CHartA" hidden="1">#REF!</definedName>
    <definedName name="chartNew" localSheetId="4" hidden="1">{#N/A,#N/A,FALSE,"SUMMARY";#N/A,#N/A,FALSE,"mcsh";#N/A,#N/A,FALSE,"vol&amp;rev";#N/A,#N/A,FALSE,"wkgcap";#N/A,#N/A,FALSE,"DEPR&amp;DT";#N/A,#N/A,FALSE,"ASSETS";#N/A,#N/A,FALSE,"NI&amp;OTH&amp;DIV";#N/A,#N/A,FALSE,"CASHFLOW";#N/A,#N/A,FALSE,"CAPEMPL";#N/A,#N/A,FALSE,"ROCE"}</definedName>
    <definedName name="chartNew" localSheetId="11"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ARTOFACCOUNTSID1">#REF!</definedName>
    <definedName name="CHARTOFACCOUNTSID6">#REF!</definedName>
    <definedName name="Charts" localSheetId="11" hidden="1">{#N/A,#N/A,FALSE,"Sheet1"}</definedName>
    <definedName name="Charts" hidden="1">{#N/A,#N/A,FALSE,"Sheet1"}</definedName>
    <definedName name="ChartSubtitle" localSheetId="19" hidden="1">#REF!</definedName>
    <definedName name="ChartSubtitle" hidden="1">#REF!</definedName>
    <definedName name="ChartTitle" localSheetId="19" hidden="1">#REF!</definedName>
    <definedName name="ChartTitle" hidden="1">#REF!</definedName>
    <definedName name="chc"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hc"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hc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hc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HECK" localSheetId="19">#REF!</definedName>
    <definedName name="CHECK">#REF!</definedName>
    <definedName name="CHECK_NOR">#REF!</definedName>
    <definedName name="check2" localSheetId="11" hidden="1">{"sales",#N/A,FALSE,"Sales";"sales existing",#N/A,FALSE,"Sales";"sales rd1",#N/A,FALSE,"Sales";"sales rd2",#N/A,FALSE,"Sales"}</definedName>
    <definedName name="check2" hidden="1">{"sales",#N/A,FALSE,"Sales";"sales existing",#N/A,FALSE,"Sales";"sales rd1",#N/A,FALSE,"Sales";"sales rd2",#N/A,FALSE,"Sales"}</definedName>
    <definedName name="CheckA">#REF!</definedName>
    <definedName name="Cheese_Consumption" hidden="1">38812.6729398148</definedName>
    <definedName name="CHF" localSheetId="19">#REF!</definedName>
    <definedName name="CHF">#REF!</definedName>
    <definedName name="chg" localSheetId="11" hidden="1">{#N/A,#N/A,TRUE,"Proposal";#N/A,#N/A,TRUE,"Assumptions";#N/A,#N/A,TRUE,"Net Income";#N/A,#N/A,TRUE,"Balsheet";#N/A,#N/A,TRUE,"Capex";#N/A,#N/A,TRUE,"Volumes";#N/A,#N/A,TRUE,"Revenues";#N/A,#N/A,TRUE,"Var.Costs";#N/A,#N/A,TRUE,"Personnel";#N/A,#N/A,TRUE,"Other costs";#N/A,#N/A,TRUE,"MKTG and G&amp;A"}</definedName>
    <definedName name="chg" hidden="1">{#N/A,#N/A,TRUE,"Proposal";#N/A,#N/A,TRUE,"Assumptions";#N/A,#N/A,TRUE,"Net Income";#N/A,#N/A,TRUE,"Balsheet";#N/A,#N/A,TRUE,"Capex";#N/A,#N/A,TRUE,"Volumes";#N/A,#N/A,TRUE,"Revenues";#N/A,#N/A,TRUE,"Var.Costs";#N/A,#N/A,TRUE,"Personnel";#N/A,#N/A,TRUE,"Other costs";#N/A,#N/A,TRUE,"MKTG and G&amp;A"}</definedName>
    <definedName name="chgcvhgvvg" hidden="1">#REF!</definedName>
    <definedName name="chgeas" localSheetId="11" hidden="1">{"FCB_ALL",#N/A,FALSE,"FCB"}</definedName>
    <definedName name="chgeas" hidden="1">{"FCB_ALL",#N/A,FALSE,"FCB"}</definedName>
    <definedName name="CHI_NET">120</definedName>
    <definedName name="Chicago">#REF!</definedName>
    <definedName name="chiho" localSheetId="11" hidden="1">{"'下期集計（10.27迄・速報値）'!$Q$16"}</definedName>
    <definedName name="chiho" hidden="1">{"'下期集計（10.27迄・速報値）'!$Q$16"}</definedName>
    <definedName name="chile" localSheetId="11" hidden="1">{#N/A,#N/A,FALSE,"Summary";#N/A,#N/A,FALSE,"DCF US$";#N/A,#N/A,FALSE,"WACC"}</definedName>
    <definedName name="chile" hidden="1">{#N/A,#N/A,FALSE,"Summary";#N/A,#N/A,FALSE,"DCF US$";#N/A,#N/A,FALSE,"WACC"}</definedName>
    <definedName name="China" localSheetId="19">#REF!,#REF!,#REF!</definedName>
    <definedName name="China">#REF!,#REF!,#REF!</definedName>
    <definedName name="China_Demand">#REF!</definedName>
    <definedName name="chk"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kIpoPrice" localSheetId="19">#REF!</definedName>
    <definedName name="chkIpoPrice">#REF!</definedName>
    <definedName name="Choices_Wrapper" localSheetId="19">#REF!</definedName>
    <definedName name="Choices_Wrapper" localSheetId="4">#REF!</definedName>
    <definedName name="Choices_Wrapper" localSheetId="6">#REF!</definedName>
    <definedName name="Choices_Wrapper" localSheetId="7">#REF!</definedName>
    <definedName name="Choices_Wrapper">#REF!</definedName>
    <definedName name="chosie" localSheetId="4" hidden="1">{#N/A,#N/A,FALSE,"Pharm";#N/A,#N/A,FALSE,"WWCM"}</definedName>
    <definedName name="chosie" localSheetId="11" hidden="1">{#N/A,#N/A,FALSE,"Pharm";#N/A,#N/A,FALSE,"WWCM"}</definedName>
    <definedName name="chosie" hidden="1">{#N/A,#N/A,FALSE,"Pharm";#N/A,#N/A,FALSE,"WWCM"}</definedName>
    <definedName name="chosie_1" localSheetId="4" hidden="1">{#N/A,#N/A,FALSE,"Pharm";#N/A,#N/A,FALSE,"WWCM"}</definedName>
    <definedName name="chosie_1" localSheetId="11" hidden="1">{#N/A,#N/A,FALSE,"Pharm";#N/A,#N/A,FALSE,"WWCM"}</definedName>
    <definedName name="chosie_1" hidden="1">{#N/A,#N/A,FALSE,"Pharm";#N/A,#N/A,FALSE,"WWCM"}</definedName>
    <definedName name="chrt12" localSheetId="11" hidden="1">{"CHART3A",#N/A,FALSE,"CHART12"}</definedName>
    <definedName name="chrt12" hidden="1">{"CHART3A",#N/A,FALSE,"CHART12"}</definedName>
    <definedName name="CIAO" localSheetId="11" hidden="1">_752__123Graph_XCHART_6()</definedName>
    <definedName name="CIAO" hidden="1">_752__123Graph_XCHART_6()</definedName>
    <definedName name="cicco" localSheetId="11" hidden="1">{#N/A,#N/A,FALSE,"MONTHDET";#N/A,#N/A,FALSE,"ACTUAL"}</definedName>
    <definedName name="cicco" hidden="1">{#N/A,#N/A,FALSE,"MONTHDET";#N/A,#N/A,FALSE,"ACTUAL"}</definedName>
    <definedName name="cig" localSheetId="11" hidden="1">{#N/A,#N/A,FALSE,"II.General ";#N/A,#N/A,FALSE,"III.Plan Design";#N/A,#N/A,FALSE,"IV.Delivery System";#N/A,#N/A,FALSE,"V.Reimbursement";#N/A,#N/A,FALSE,"VI.Manage-Satisf.";#N/A,#N/A,FALSE,"VII. &amp;VIII. Other";#N/A,#N/A,FALSE,"Appendix 2";#N/A,#N/A,FALSE,"Appendix 3a";#N/A,#N/A,FALSE,"Appendix 3b";#N/A,#N/A,FALSE,"Appendix 3b(cont.)"}</definedName>
    <definedName name="cig" hidden="1">{#N/A,#N/A,FALSE,"II.General ";#N/A,#N/A,FALSE,"III.Plan Design";#N/A,#N/A,FALSE,"IV.Delivery System";#N/A,#N/A,FALSE,"V.Reimbursement";#N/A,#N/A,FALSE,"VI.Manage-Satisf.";#N/A,#N/A,FALSE,"VII. &amp;VIII. Other";#N/A,#N/A,FALSE,"Appendix 2";#N/A,#N/A,FALSE,"Appendix 3a";#N/A,#N/A,FALSE,"Appendix 3b";#N/A,#N/A,FALSE,"Appendix 3b(cont.)"}</definedName>
    <definedName name="cigna" localSheetId="11" hidden="1">{#N/A,#N/A,FALSE,"II.General ";#N/A,#N/A,FALSE,"III.Plan Design";#N/A,#N/A,FALSE,"IV.Delivery System";#N/A,#N/A,FALSE,"V.Reimbursement";#N/A,#N/A,FALSE,"VI.Manage-Satisf.";#N/A,#N/A,FALSE,"VII. &amp;VIII. Other";#N/A,#N/A,FALSE,"Appendix 2";#N/A,#N/A,FALSE,"Appendix 3a";#N/A,#N/A,FALSE,"Appendix 3b";#N/A,#N/A,FALSE,"Appendix 3b(cont.)"}</definedName>
    <definedName name="cigna" hidden="1">{#N/A,#N/A,FALSE,"II.General ";#N/A,#N/A,FALSE,"III.Plan Design";#N/A,#N/A,FALSE,"IV.Delivery System";#N/A,#N/A,FALSE,"V.Reimbursement";#N/A,#N/A,FALSE,"VI.Manage-Satisf.";#N/A,#N/A,FALSE,"VII. &amp;VIII. Other";#N/A,#N/A,FALSE,"Appendix 2";#N/A,#N/A,FALSE,"Appendix 3a";#N/A,#N/A,FALSE,"Appendix 3b";#N/A,#N/A,FALSE,"Appendix 3b(cont.)"}</definedName>
    <definedName name="Cincy165Stations">#REF!</definedName>
    <definedName name="cipi" localSheetId="11" hidden="1">{#N/A,#N/A,FALSE,"MONTHDET";#N/A,#N/A,FALSE,"ACTUAL"}</definedName>
    <definedName name="cipi" hidden="1">{#N/A,#N/A,FALSE,"MONTHDET";#N/A,#N/A,FALSE,"ACTUAL"}</definedName>
    <definedName name="ciq_meta_info_02898a2db14e4e6eaf1682bfbf99b49d" comment="Metric: Undefined, &lt;174&gt;_x000a_Entity: &lt;0&gt;" hidden="1">#REF!</definedName>
    <definedName name="ciq_meta_info_0bc7e5e0bfc442c3a63d83a2281d729d" comment="Metric: Undefined, &lt;174&gt;_x000a_Entity: &lt;0&gt;" hidden="1">#REF!</definedName>
    <definedName name="ciq_meta_info_11e540ca246047f09f088bb092946e57" comment="Metric: Undefined, &lt;174&gt;_x000a_Entity: &lt;0&gt;" hidden="1">#REF!</definedName>
    <definedName name="ciq_meta_info_13a48f7766e24f06a111aa105987d295" comment="Metric: Undefined, &lt;174&gt;_x000a_Entity: &lt;0&gt;" hidden="1">#REF!</definedName>
    <definedName name="ciq_meta_info_146e6946e9e84db7acd3e49a4a6ae556" comment="Metric: Undefined, &lt;174&gt;_x000a_Entity: &lt;0&gt;" hidden="1">#REF!</definedName>
    <definedName name="ciq_meta_info_157a944b1252445b873e1b0e985a5da1" comment="Metric: Undefined, &lt;174&gt;_x000a_Entity: &lt;0&gt;" hidden="1">#REF!</definedName>
    <definedName name="ciq_meta_info_16c3d26701e04ff5aeff810cb65d3ca0" comment="Metric: Undefined, &lt;174&gt;_x000a_Entity: &lt;0&gt;" hidden="1">#REF!</definedName>
    <definedName name="ciq_meta_info_1be4d2e80ac047ed84b992e24b186b00" comment="Metric: Undefined, &lt;174&gt;_x000a_Entity: &lt;0&gt;" hidden="1">#REF!</definedName>
    <definedName name="ciq_meta_info_25c0c520b9074ac4b381eee83127e701" comment="Metric: Undefined, &lt;174&gt;_x000a_Entity: &lt;0&gt;" hidden="1">#REF!</definedName>
    <definedName name="ciq_meta_info_26078069faf54070add652c0cf503cc1" comment="Metric: Undefined, &lt;174&gt;_x000a_Entity: &lt;0&gt;" hidden="1">#REF!</definedName>
    <definedName name="ciq_meta_info_2880618613e546ba89495f3b07ce00ff" comment="Metric: Undefined, &lt;174&gt;_x000a_Entity: &lt;0&gt;" hidden="1">#REF!</definedName>
    <definedName name="ciq_meta_info_29c1ff8f8347485c9dc1695b8bbed175" comment="Metric: Undefined, &lt;174&gt;_x000a_Entity: &lt;0&gt;" hidden="1">#REF!</definedName>
    <definedName name="ciq_meta_info_2f7297cf48e342948515281bdb1c3b41" comment="Metric: Undefined, &lt;174&gt;_x000a_Entity: &lt;0&gt;" hidden="1">#REF!</definedName>
    <definedName name="ciq_meta_info_30ac0086f1274c8eabd9a66eb1f64069" comment="Metric: Undefined, &lt;174&gt;_x000a_Entity: &lt;0&gt;" hidden="1">#REF!</definedName>
    <definedName name="ciq_meta_info_30b834c77bf04ecca70b8561819c5069" comment="Metric: Undefined, &lt;174&gt;_x000a_Entity: &lt;0&gt;" hidden="1">#REF!</definedName>
    <definedName name="ciq_meta_info_3d2f053ddb49448891722115d1c136ac" comment="Metric: Undefined, &lt;174&gt;_x000a_Entity: &lt;0&gt;" hidden="1">#REF!</definedName>
    <definedName name="ciq_meta_info_3d6300e1100a42bdb5b6faefb7bc7e26" comment="&lt;Category&gt;" hidden="1">#REF!</definedName>
    <definedName name="ciq_meta_info_42c08e0f2ccb489b8b838098cf4ce9c5" comment="Metric: Undefined, &lt;174&gt;_x000a_Entity: &lt;0&gt;" hidden="1">#REF!</definedName>
    <definedName name="ciq_meta_info_45db7706d5074e1a833aa36d96a9a4d4" comment="Metric: Undefined, &lt;174&gt;_x000a_Entity: &lt;0&gt;" hidden="1">#REF!</definedName>
    <definedName name="ciq_meta_info_46e2acd88fa64eba879efb7d29abeaaa" comment="&lt;Category&gt;" hidden="1">#REF!</definedName>
    <definedName name="ciq_meta_info_4767806f390c406f9307c47f72f27040" comment="Metric: Undefined, &lt;174&gt;_x000a_Entity: &lt;0&gt;" hidden="1">#REF!</definedName>
    <definedName name="ciq_meta_info_52b9d9c0325e4889b9950eaef53a2386" comment="Metric: Undefined, &lt;174&gt;_x000a_Entity: &lt;0&gt;" hidden="1">#REF!</definedName>
    <definedName name="ciq_meta_info_5408044013954cc4903bd0fcd2c59732" comment="Metric: Undefined, &lt;174&gt;_x000a_Entity: &lt;0&gt;" hidden="1">#REF!</definedName>
    <definedName name="ciq_meta_info_594ac548cab6461ba39990fb908fe05b" comment="Metric: Undefined, &lt;174&gt;_x000a_Entity: &lt;0&gt;" hidden="1">#REF!</definedName>
    <definedName name="ciq_meta_info_601fdf8e060f4f4d8656da1bc52678b1" comment="Metric: Undefined, &lt;174&gt;_x000a_Entity: &lt;0&gt;" hidden="1">#REF!</definedName>
    <definedName name="ciq_meta_info_60ccd0ab982b44c6a7bcd222674edca8" comment="Metric: Undefined, &lt;174&gt;_x000a_Entity: &lt;0&gt;" hidden="1">#REF!</definedName>
    <definedName name="ciq_meta_info_62917ace8dff44b8a4823f5c9ef40749" hidden="1">#REF!</definedName>
    <definedName name="ciq_meta_info_674828802e2b4d12b5b737f5c40c38dd" hidden="1">#REF!</definedName>
    <definedName name="ciq_meta_info_69508d89d17449f18b65b5c27b8a9bab" comment="Metric: Undefined, &lt;174&gt;_x000a_Entity: &lt;0&gt;" hidden="1">#REF!</definedName>
    <definedName name="ciq_meta_info_6ef5b01aa90d4b1e9ca4637b61aae7ca" comment="Metric: Undefined, &lt;174&gt;_x000a_Entity: &lt;0&gt;" hidden="1">#REF!</definedName>
    <definedName name="ciq_meta_info_750e2eaac30e4e1bbaf4410230f69fa2" comment="Metric: Undefined, &lt;174&gt;_x000a_Entity: &lt;0&gt;" hidden="1">#REF!</definedName>
    <definedName name="ciq_meta_info_7aa5a5ece7154707a8ca61ac183db80e" comment="Metric: Undefined, &lt;174&gt;_x000a_Entity: &lt;0&gt;" hidden="1">#REF!</definedName>
    <definedName name="ciq_meta_info_7e0198a667e342088e5d9de331ec7515" hidden="1">#REF!</definedName>
    <definedName name="ciq_meta_info_80a0f49c754941c1a244c28af6254c2e" comment="&lt;Category&gt;" hidden="1">#REF!</definedName>
    <definedName name="ciq_meta_info_88dd41b4d55e41858f7ac2172f6bf6e8" hidden="1">#REF!</definedName>
    <definedName name="ciq_meta_info_8bc187e653fa4811a21a90b52a75e492" hidden="1">#REF!</definedName>
    <definedName name="ciq_meta_info_9b03e66ae6d04431bba29052663064fb" comment="Metric: Undefined, &lt;174&gt;_x000a_Entity: &lt;0&gt;" hidden="1">#REF!</definedName>
    <definedName name="ciq_meta_info_a4165ec6521344e382bce6bd041ffc47" comment="Metric: Undefined, &lt;174&gt;_x000a_Entity: &lt;0&gt;" hidden="1">#REF!</definedName>
    <definedName name="ciq_meta_info_ab149ae9268144c1b2f940b7b259a312" comment="Metric: Undefined, &lt;174&gt;_x000a_Entity: &lt;0&gt;" hidden="1">#REF!</definedName>
    <definedName name="ciq_meta_info_b04b80127df24545b56034f70d8a3f94" comment="Metric: Undefined, &lt;174&gt;_x000a_Entity: &lt;0&gt;" hidden="1">#REF!</definedName>
    <definedName name="ciq_meta_info_b1d713c57c1945bc87847c377d3e7f07" comment="&lt;Category&gt;" hidden="1">#REF!</definedName>
    <definedName name="ciq_meta_info_b7cd4440df1b46979e64b33ab08cb74a" comment="Metric: Undefined, &lt;174&gt;_x000a_Entity: &lt;0&gt;" hidden="1">#REF!</definedName>
    <definedName name="ciq_meta_info_ba956d9d9e0f483b9cdd29b602204b5f" comment="Metric: Undefined, &lt;174&gt;_x000a_Entity: &lt;0&gt;" hidden="1">#REF!</definedName>
    <definedName name="ciq_meta_info_c1ccd40d64724be597fc0994ae9883e9" comment="Metric: Undefined, &lt;174&gt;_x000a_Entity: &lt;0&gt;" hidden="1">#REF!</definedName>
    <definedName name="ciq_meta_info_c44d50610f5f4424b4bd700a9027c62b" hidden="1">#REF!</definedName>
    <definedName name="ciq_meta_info_cb634efd475d4703b03fc428335864d6" comment="Metric: Undefined, &lt;174&gt;_x000a_Entity: &lt;0&gt;" hidden="1">#REF!</definedName>
    <definedName name="ciq_meta_info_ceaa2e342e20425e8e4d708c784ecdc5" comment="&lt;Category&gt;" hidden="1">#REF!</definedName>
    <definedName name="ciq_meta_info_d166b9c3152b4642b084139905d30457" comment="Metric: Undefined, &lt;174&gt;_x000a_Entity: &lt;0&gt;" hidden="1">#REF!</definedName>
    <definedName name="ciq_meta_info_d5966cc3d93d4eea8d992d1316cfe172" comment="Metric: Undefined, &lt;174&gt;_x000a_Entity: &lt;0&gt;" hidden="1">#REF!</definedName>
    <definedName name="ciq_meta_info_db67c5d9c5b74a769567a228d7ebe5aa" hidden="1">#REF!</definedName>
    <definedName name="ciq_meta_info_db6a4b3a1bf8483d8ab62f2d70a7902c" comment="Metric: Undefined, &lt;174&gt;_x000a_Entity: &lt;0&gt;" hidden="1">#REF!</definedName>
    <definedName name="ciq_meta_info_e119fc2c351140cfb8055666a5c5dcc8" comment="Metric: Undefined, &lt;174&gt;_x000a_Entity: &lt;0&gt;" hidden="1">#REF!</definedName>
    <definedName name="ciq_meta_info_e151d08df24d43518f2f9b2413709110" hidden="1">#REF!</definedName>
    <definedName name="ciq_meta_info_e2301fbd79a141d4a47ba647c4fd7612" hidden="1">#REF!</definedName>
    <definedName name="ciq_meta_info_e681555e82454776bd4281c1e59bf899" hidden="1">#REF!</definedName>
    <definedName name="ciq_meta_info_ec55e0588ff64189a564f784363214ff" comment="Metric: Undefined, &lt;174&gt;_x000a_Entity: &lt;0&gt;" hidden="1">#REF!</definedName>
    <definedName name="ciq_meta_info_eee9a4ee3c4643afa223e983bd563114" hidden="1">#REF!</definedName>
    <definedName name="ciq_meta_info_fef67cbe628c4dab81788eb30d29599a" comment="&lt;Category&gt;" hidden="1">#REF!</definedName>
    <definedName name="ciq_meta_info_ffd4ce1f344b444390a3538ecf7cbe9e" hidden="1">#REF!</definedName>
    <definedName name="CIQANR_00fe0302252e47d6ac605a68b39db377" hidden="1">#REF!</definedName>
    <definedName name="CIQANR_016a6d258113484d84efab41a56ad72a" hidden="1">#REF!</definedName>
    <definedName name="CIQANR_021d7aadb76d4d92b89a88dbccc3992a" hidden="1">#REF!</definedName>
    <definedName name="CIQANR_029de0f2cca3486db634aba88ffc8a9e" hidden="1">#REF!</definedName>
    <definedName name="CIQANR_033ba69b42dd40b4966b2775dfe2033b" localSheetId="1" hidden="1">#REF!</definedName>
    <definedName name="CIQANR_033ba69b42dd40b4966b2775dfe2033b" hidden="1">#REF!</definedName>
    <definedName name="CIQANR_0355dc5be2734963b5916b9e666229e4" localSheetId="1" hidden="1">#REF!</definedName>
    <definedName name="CIQANR_0355dc5be2734963b5916b9e666229e4" hidden="1">#REF!</definedName>
    <definedName name="CIQANR_0558f2f9395a4f38b844b58077379bf1" hidden="1">#REF!</definedName>
    <definedName name="CIQANR_0777fe14b1444c50a97b136a1b8d6d9a" localSheetId="1" hidden="1">#REF!</definedName>
    <definedName name="CIQANR_0777fe14b1444c50a97b136a1b8d6d9a" hidden="1">#REF!</definedName>
    <definedName name="CIQANR_07948bf5b8ad46498ffca437fcee5977" hidden="1">#REF!</definedName>
    <definedName name="CIQANR_0a586f2618534a0796d0b937e2fff7db" hidden="1">#REF!</definedName>
    <definedName name="CIQANR_0a851a76bab74ba78a37a9ac4ae424fa" hidden="1">#REF!</definedName>
    <definedName name="CIQANR_0b5ee20e4a514f3b80fc778e4a989d1a" localSheetId="1" hidden="1">#REF!</definedName>
    <definedName name="CIQANR_0b5ee20e4a514f3b80fc778e4a989d1a" hidden="1">#REF!</definedName>
    <definedName name="CIQANR_0cbdb20f89344cf9aecb0fbed4ba329c" hidden="1">#REF!</definedName>
    <definedName name="CIQANR_0ce7f6cd57f94cca81005fcc14c062bf" hidden="1">#REF!</definedName>
    <definedName name="CIQANR_10312a983a1046a689afb82803887cac" hidden="1">#REF!</definedName>
    <definedName name="CIQANR_10c9d11ff24044238f07019f9803fafd" localSheetId="1" hidden="1">#REF!</definedName>
    <definedName name="CIQANR_10c9d11ff24044238f07019f9803fafd" hidden="1">#REF!</definedName>
    <definedName name="CIQANR_147d7a5b08e749579b2020396a8f446e" hidden="1">#REF!</definedName>
    <definedName name="CIQANR_1510fc5f8d1e417ca6de7beb5602332d" hidden="1">#REF!</definedName>
    <definedName name="CIQANR_155d627fb9ed4d51a2b41e42c8408dcb" hidden="1">#REF!</definedName>
    <definedName name="CIQANR_157b65a83326443eb2585b6fa74450cf" hidden="1">#REF!</definedName>
    <definedName name="CIQANR_15a8cf3825164e989bc6fcec5c2f9783" hidden="1">#REF!</definedName>
    <definedName name="CIQANR_15b933dff3e349eabd7bf6076dfbeceb" localSheetId="1" hidden="1">#REF!</definedName>
    <definedName name="CIQANR_15b933dff3e349eabd7bf6076dfbeceb" hidden="1">#REF!</definedName>
    <definedName name="CIQANR_16515d21813849e5a801ec30ae4fca68" hidden="1">#REF!</definedName>
    <definedName name="CIQANR_17938f90fc58488aaf1afda8a32c8569" hidden="1">#REF!</definedName>
    <definedName name="CIQANR_18f0bcf68c7248c1b510e30ac34de2f3" localSheetId="1" hidden="1">#REF!</definedName>
    <definedName name="CIQANR_18f0bcf68c7248c1b510e30ac34de2f3" localSheetId="18" hidden="1">#REF!</definedName>
    <definedName name="CIQANR_18f0bcf68c7248c1b510e30ac34de2f3" hidden="1">#REF!</definedName>
    <definedName name="CIQANR_18ff7e6581a441458b872525efb930c0" hidden="1">#REF!</definedName>
    <definedName name="CIQANR_1a7e7da4d29e42bb839cfefe9fb4a68e" hidden="1">#REF!</definedName>
    <definedName name="CIQANR_1bd896be2e934bd39183f3b3f15a4ba6" hidden="1">#REF!</definedName>
    <definedName name="CIQANR_1dab5d2569314fd4af57712a92e20059" hidden="1">#REF!</definedName>
    <definedName name="CIQANR_205d7428d88146568783f5016cb3b944" hidden="1">#REF!</definedName>
    <definedName name="CIQANR_20884d3885b34634a4d13858629dd7e9" localSheetId="1" hidden="1">#REF!</definedName>
    <definedName name="CIQANR_20884d3885b34634a4d13858629dd7e9" localSheetId="18" hidden="1">#REF!</definedName>
    <definedName name="CIQANR_20884d3885b34634a4d13858629dd7e9" hidden="1">#REF!</definedName>
    <definedName name="CIQANR_20ddb5b536c044b19ce991847220e24e" hidden="1">#REF!</definedName>
    <definedName name="CIQANR_22367c5786d0481d9ccd2de2b3c25cfa" hidden="1">#REF!</definedName>
    <definedName name="CIQANR_234bb96e76dc453f9e8221621fd85993" hidden="1">#REF!</definedName>
    <definedName name="CIQANR_242de77012e547b1b4753e074ab8b4cd" hidden="1">#REF!</definedName>
    <definedName name="CIQANR_24556309a47b46579b70ae159e8dfa06" hidden="1">#REF!</definedName>
    <definedName name="CIQANR_24a455ea9250402a842eeaeaa48d00cc" hidden="1">#REF!</definedName>
    <definedName name="CIQANR_25482bab1d724f12881139f42986bc39" hidden="1">#REF!</definedName>
    <definedName name="CIQANR_27e7651ea84b4506a20797718ee4a9ab" hidden="1">#REF!</definedName>
    <definedName name="CIQANR_29a5cc0470db4b239da9db9df4e3c0b1" localSheetId="1" hidden="1">#REF!</definedName>
    <definedName name="CIQANR_29a5cc0470db4b239da9db9df4e3c0b1" localSheetId="18" hidden="1">#REF!</definedName>
    <definedName name="CIQANR_29a5cc0470db4b239da9db9df4e3c0b1" hidden="1">#REF!</definedName>
    <definedName name="CIQANR_29d8ff253c654ef896697971ade1a2b1" hidden="1">#REF!</definedName>
    <definedName name="CIQANR_2c3c04ba44954f6ea3ac6ffc849d6b01" hidden="1">#REF!</definedName>
    <definedName name="CIQANR_2cb8ba5afbf74f1ea19976c4e452e04f" hidden="1">#REF!</definedName>
    <definedName name="CIQANR_2e5d33d980084e05841c944ed40b2252" hidden="1">#REF!</definedName>
    <definedName name="CIQANR_2eeb1535231c472ba4433296a10f9077" hidden="1">#REF!</definedName>
    <definedName name="CIQANR_2f277f170b9f4c08b156afb9a40085f7" hidden="1">#REF!</definedName>
    <definedName name="CIQANR_2ff35ea984bd4113b9380f45e5059819" hidden="1">#REF!</definedName>
    <definedName name="CIQANR_3002ecf2898d4bcca52e1295512a5f81" hidden="1">#REF!</definedName>
    <definedName name="CIQANR_306b43e9b5e24f6aaa3ff58fb95ccefa" hidden="1">#REF!</definedName>
    <definedName name="CIQANR_31a04745bfd34711accc94b76afad914" hidden="1">#REF!</definedName>
    <definedName name="CIQANR_31e17f78f65941b58708d435093c36cc" hidden="1">#REF!</definedName>
    <definedName name="CIQANR_33651059daca4a318555c9f5d8c01344" hidden="1">#REF!</definedName>
    <definedName name="CIQANR_34fa7d1b97ba4a54a8255509aecc0eba" hidden="1">#REF!</definedName>
    <definedName name="CIQANR_356a052e16c246279328690f8a7972aa" hidden="1">#REF!</definedName>
    <definedName name="CIQANR_35d87db158d247d59f84cea5765750fb" hidden="1">#REF!</definedName>
    <definedName name="CIQANR_361081f6b48049af818d585cd9b76d2c" hidden="1">#REF!</definedName>
    <definedName name="CIQANR_3612f0b3193e45cab3bf7d60e3a16fbb" hidden="1">#REF!</definedName>
    <definedName name="CIQANR_367d9fcbd0b94e6a9571aa268a718200" localSheetId="19" hidden="1">#REF!</definedName>
    <definedName name="CIQANR_367d9fcbd0b94e6a9571aa268a718200" hidden="1">#REF!</definedName>
    <definedName name="CIQANR_38f963dd23b3461ba73d4d8771086da3" hidden="1">#REF!</definedName>
    <definedName name="CIQANR_3908b13343b24e09a3ecc039aac4a9bb" localSheetId="19" hidden="1">#REF!</definedName>
    <definedName name="CIQANR_3908b13343b24e09a3ecc039aac4a9bb" hidden="1">#REF!</definedName>
    <definedName name="CIQANR_392d30157a8c4156b8314085121f715c" localSheetId="19" hidden="1">#REF!</definedName>
    <definedName name="CIQANR_392d30157a8c4156b8314085121f715c" hidden="1">#REF!</definedName>
    <definedName name="CIQANR_3bd98076a28a458c9855f07613903cb3" localSheetId="19" hidden="1">#REF!</definedName>
    <definedName name="CIQANR_3bd98076a28a458c9855f07613903cb3" hidden="1">#REF!</definedName>
    <definedName name="CIQANR_3ceeaab49eac437392098940eea2fbd2" hidden="1">#REF!</definedName>
    <definedName name="CIQANR_3db3eaa24a414c5697f593d7d91facbc" hidden="1">#REF!</definedName>
    <definedName name="CIQANR_3e70a947e819416bbafc8eabaabc4884" hidden="1">#REF!</definedName>
    <definedName name="CIQANR_3f477558c2e64dbebc32da98983c7997" hidden="1">#REF!</definedName>
    <definedName name="CIQANR_3fda7d3973794c2487ba070cc4f966d5" hidden="1">#REF!</definedName>
    <definedName name="CIQANR_4023af72be2c479cb3a8808a3e9a04b2" hidden="1">#REF!</definedName>
    <definedName name="CIQANR_403605659afe44299b098383f6620c20" hidden="1">#REF!</definedName>
    <definedName name="CIQANR_42caf41495144031b34cdb2b2200f7bb" hidden="1">#REF!</definedName>
    <definedName name="CIQANR_445837763f6245abbd9e57b87d5ac4e3" hidden="1">#REF!</definedName>
    <definedName name="CIQANR_44959ec0ada944f394b5d6b7a16ef467" hidden="1">#REF!</definedName>
    <definedName name="CIQANR_4509b3fec31a44b7832c1a5b645e036b" localSheetId="19" hidden="1">#REF!</definedName>
    <definedName name="CIQANR_4509b3fec31a44b7832c1a5b645e036b" hidden="1">#REF!</definedName>
    <definedName name="CIQANR_459a12e101ca425aa38dacf11c8ee346" localSheetId="19" hidden="1">#REF!</definedName>
    <definedName name="CIQANR_459a12e101ca425aa38dacf11c8ee346" hidden="1">#REF!</definedName>
    <definedName name="CIQANR_46307db8a1c34f09bd31fb82878b677f" hidden="1">#REF!</definedName>
    <definedName name="CIQANR_4817746225dc4de284a933fe1c1ada18" localSheetId="19" hidden="1">#REF!</definedName>
    <definedName name="CIQANR_4817746225dc4de284a933fe1c1ada18" hidden="1">#REF!</definedName>
    <definedName name="CIQANR_4a5092b906734f5882afcc021d7a2320" localSheetId="19" hidden="1">#REF!</definedName>
    <definedName name="CIQANR_4a5092b906734f5882afcc021d7a2320" hidden="1">#REF!</definedName>
    <definedName name="CIQANR_4f48eb6d654d40d2965fb5843e57f93a" hidden="1">#REF!</definedName>
    <definedName name="CIQANR_5172e67cf3374cada8a1b0c36f7b9fc1" hidden="1">#REF!</definedName>
    <definedName name="CIQANR_525af578a3b648fc8f62bf27068a6a4f" hidden="1">#REF!</definedName>
    <definedName name="CIQANR_527935a57a684f25a2c1f6d24befad5f" hidden="1">#REF!</definedName>
    <definedName name="CIQANR_537f57f5577947b1a864420d4cbe6dfe" hidden="1">#REF!</definedName>
    <definedName name="CIQANR_567e5d07b78a4d6fba40b794e8e9cb57" hidden="1">#REF!</definedName>
    <definedName name="CIQANR_5800452eda2f4477b8b0ce353f11504a" hidden="1">#REF!</definedName>
    <definedName name="CIQANR_58dfca94bf8a421e803516e9de191343" hidden="1">#REF!</definedName>
    <definedName name="CIQANR_5949e650ed044381ad6f771251b795ba" localSheetId="1" hidden="1">#REF!</definedName>
    <definedName name="CIQANR_5949e650ed044381ad6f771251b795ba" hidden="1">#REF!</definedName>
    <definedName name="CIQANR_596f2286c26f4485b67b1df99df849d8" hidden="1">#REF!</definedName>
    <definedName name="CIQANR_5a14fb98d6ee428d976659f972f0e92b" hidden="1">#REF!</definedName>
    <definedName name="CIQANR_5f9698ac189f4ef3bd3f73b2dec0e3f4" hidden="1">#REF!</definedName>
    <definedName name="CIQANR_621ca1e828b04a08a2595076ca35b6a0" localSheetId="1" hidden="1">#REF!</definedName>
    <definedName name="CIQANR_621ca1e828b04a08a2595076ca35b6a0" hidden="1">#REF!</definedName>
    <definedName name="CIQANR_6377b255be66465fb54262d102013dcf" hidden="1">#REF!</definedName>
    <definedName name="CIQANR_65baabc2f9ad4c7d81040ab7358fd04d" localSheetId="2" hidden="1">#REF!</definedName>
    <definedName name="CIQANR_65baabc2f9ad4c7d81040ab7358fd04d" localSheetId="19" hidden="1">#REF!</definedName>
    <definedName name="CIQANR_65baabc2f9ad4c7d81040ab7358fd04d" localSheetId="18" hidden="1">#REF!</definedName>
    <definedName name="CIQANR_65baabc2f9ad4c7d81040ab7358fd04d" hidden="1">#REF!</definedName>
    <definedName name="CIQANR_65c79b468400465bbf9f63fd7f67b441" localSheetId="19" hidden="1">#REF!</definedName>
    <definedName name="CIQANR_65c79b468400465bbf9f63fd7f67b441" hidden="1">#REF!</definedName>
    <definedName name="CIQANR_66b66796c8a8491aa1316447d3718a31" hidden="1">#REF!</definedName>
    <definedName name="CIQANR_68dc1ce2a63e4e3dab3d420cc4fa5b6f" localSheetId="19" hidden="1">#REF!</definedName>
    <definedName name="CIQANR_68dc1ce2a63e4e3dab3d420cc4fa5b6f" hidden="1">#REF!</definedName>
    <definedName name="CIQANR_6999fa330fcc4c8a9b160eb056f45135" localSheetId="19" hidden="1">#REF!</definedName>
    <definedName name="CIQANR_6999fa330fcc4c8a9b160eb056f45135" hidden="1">#REF!</definedName>
    <definedName name="CIQANR_69d878c8ecff4394a45510d74975dedd" localSheetId="2" hidden="1">#REF!</definedName>
    <definedName name="CIQANR_69d878c8ecff4394a45510d74975dedd" localSheetId="1" hidden="1">#REF!</definedName>
    <definedName name="CIQANR_69d878c8ecff4394a45510d74975dedd" hidden="1">#REF!</definedName>
    <definedName name="CIQANR_6a8d1ef808194317bfddcda0bc8b1e64" hidden="1">#REF!</definedName>
    <definedName name="CIQANR_6b5c443a629d495580da3cbee1921a3a" hidden="1">#REF!</definedName>
    <definedName name="CIQANR_6eae5bd371fd46c1a2557e400cc775a9" hidden="1">#REF!</definedName>
    <definedName name="CIQANR_70647f73202740ad9cdbe85adc172c09" hidden="1">#REF!</definedName>
    <definedName name="CIQANR_70ac2384b1a5451895b07383d950df67" hidden="1">#REF!</definedName>
    <definedName name="CIQANR_727777c6a5f94faa9954021d16b3cff3" hidden="1">#REF!</definedName>
    <definedName name="CIQANR_72c16ef8f1314cb1b897b879a6331db6" localSheetId="2" hidden="1">#REF!</definedName>
    <definedName name="CIQANR_72c16ef8f1314cb1b897b879a6331db6" localSheetId="1" hidden="1">#REF!</definedName>
    <definedName name="CIQANR_72c16ef8f1314cb1b897b879a6331db6" localSheetId="19" hidden="1">#REF!</definedName>
    <definedName name="CIQANR_72c16ef8f1314cb1b897b879a6331db6" localSheetId="18" hidden="1">#REF!</definedName>
    <definedName name="CIQANR_72c16ef8f1314cb1b897b879a6331db6" hidden="1">#REF!</definedName>
    <definedName name="CIQANR_730543ab7b5c4dcc9e8be07caa5d7be6" hidden="1">#REF!</definedName>
    <definedName name="CIQANR_751ff035cee14869a7a54498423504e2" hidden="1">#REF!</definedName>
    <definedName name="CIQANR_75d1635898044ee9962808916a7b37fe" hidden="1">#REF!</definedName>
    <definedName name="CIQANR_76bca0fe17e347039e20b16e9bd8e882" hidden="1">#REF!</definedName>
    <definedName name="CIQANR_7770e6d124514eab9d9cd49d1f983cfd" hidden="1">#REF!</definedName>
    <definedName name="CIQANR_77a6612863824f4c9ea4e5a94b71e5e4" hidden="1">#REF!</definedName>
    <definedName name="CIQANR_77aa91380c364e7083f18276dc2980b9" hidden="1">#REF!</definedName>
    <definedName name="CIQANR_783cfb7331754dc8a7ede23332c76918" hidden="1">#REF!</definedName>
    <definedName name="CIQANR_7aa0b4fd43ef4183856f232e70526d2d" hidden="1">#REF!</definedName>
    <definedName name="CIQANR_7d9842920dd24688ac911a982739dc72" hidden="1">#REF!</definedName>
    <definedName name="CIQANR_82b1dbad0dc24cd5a3b2c63fcbe2d934" hidden="1">#REF!</definedName>
    <definedName name="CIQANR_83127983981342fd81724bad807ac14c" hidden="1">#REF!</definedName>
    <definedName name="CIQANR_831da5adddb142fc8b749bef10e8afa1" hidden="1">#REF!</definedName>
    <definedName name="CIQANR_835ee9a223244bb28bd34c6b9dfd8c37" hidden="1">#REF!</definedName>
    <definedName name="CIQANR_83636bb2dd574ff0b1a5ae256bbc43bd" localSheetId="1" hidden="1">#REF!</definedName>
    <definedName name="CIQANR_83636bb2dd574ff0b1a5ae256bbc43bd" hidden="1">#REF!</definedName>
    <definedName name="CIQANR_852116182d714dbf8b49a9dd6e63eceb" hidden="1">#REF!</definedName>
    <definedName name="CIQANR_8638766fa940473889629b4f33f708d5" hidden="1">#REF!</definedName>
    <definedName name="CIQANR_8bf5a5c70a6e42ccafff2c58ded20066" hidden="1">#REF!</definedName>
    <definedName name="CIQANR_8dfcf83610544c6f89bd5e66c7f35c81" hidden="1">#REF!</definedName>
    <definedName name="CIQANR_93b14f5294914fce8aa7efb8679c823a" hidden="1">#REF!</definedName>
    <definedName name="CIQANR_98fa3edc75e84cb1b2210c3c494ac59a" hidden="1">#REF!</definedName>
    <definedName name="CIQANR_9ada75dd90b048d2b762365c47c9f478" localSheetId="1" hidden="1">#REF!</definedName>
    <definedName name="CIQANR_9ada75dd90b048d2b762365c47c9f478" hidden="1">#REF!</definedName>
    <definedName name="CIQANR_9b8327fb6bd34ec39d6c33defc609480" localSheetId="19" hidden="1">#REF!</definedName>
    <definedName name="CIQANR_9b8327fb6bd34ec39d6c33defc609480" hidden="1">#REF!</definedName>
    <definedName name="CIQANR_9bbdc88a6a58450bb3612d44fd41dfb3" localSheetId="19" hidden="1">#REF!</definedName>
    <definedName name="CIQANR_9bbdc88a6a58450bb3612d44fd41dfb3" hidden="1">#REF!</definedName>
    <definedName name="CIQANR_9e1b4c864b9d4f37bdc1908c8c85777b" localSheetId="19" hidden="1">#REF!</definedName>
    <definedName name="CIQANR_9e1b4c864b9d4f37bdc1908c8c85777b" hidden="1">#REF!</definedName>
    <definedName name="CIQANR_9e3a0f3f2ee04ed29dbbadea625150e1" localSheetId="19" hidden="1">#REF!</definedName>
    <definedName name="CIQANR_9e3a0f3f2ee04ed29dbbadea625150e1" hidden="1">#REF!</definedName>
    <definedName name="CIQANR_9f4fc1a4dec5486185346088f3d545fa" hidden="1">#REF!</definedName>
    <definedName name="CIQANR_9fcb7d8e980b40f6a807f0fde4c2fc14" hidden="1">#REF!</definedName>
    <definedName name="CIQANR_a03df6b92399425fbdc926f4bcc1fb39" localSheetId="19" hidden="1">#REF!</definedName>
    <definedName name="CIQANR_a03df6b92399425fbdc926f4bcc1fb39" hidden="1">#REF!</definedName>
    <definedName name="CIQANR_a0ff8f6f0faa47fa9c385e32f14213f8" localSheetId="1" hidden="1">#REF!</definedName>
    <definedName name="CIQANR_a0ff8f6f0faa47fa9c385e32f14213f8" localSheetId="19" hidden="1">#REF!</definedName>
    <definedName name="CIQANR_a0ff8f6f0faa47fa9c385e32f14213f8" hidden="1">#REF!</definedName>
    <definedName name="CIQANR_a1c5a3d3f4454f02b0decd2036f0648d" localSheetId="1" hidden="1">#REF!</definedName>
    <definedName name="CIQANR_a1c5a3d3f4454f02b0decd2036f0648d" localSheetId="19" hidden="1">#REF!</definedName>
    <definedName name="CIQANR_a1c5a3d3f4454f02b0decd2036f0648d" hidden="1">#REF!</definedName>
    <definedName name="CIQANR_a27d8ed09ede4ff29bdd5df339aed547" localSheetId="19" hidden="1">#REF!</definedName>
    <definedName name="CIQANR_a27d8ed09ede4ff29bdd5df339aed547" hidden="1">#REF!</definedName>
    <definedName name="CIQANR_a329185196944a89b6be7f74f56a17b1" hidden="1">#REF!</definedName>
    <definedName name="CIQANR_a39990928a5c4cc3923565bcff8ca849" hidden="1">#REF!</definedName>
    <definedName name="CIQANR_a3ea3ceaa52b44d8886ac7df59530bca" hidden="1">#REF!</definedName>
    <definedName name="CIQANR_a473c3ae7d844242959f949d64b19794" hidden="1">#REF!</definedName>
    <definedName name="CIQANR_a4f5111c06e24bf4b3aedae05bb8b83c" hidden="1">#REF!</definedName>
    <definedName name="CIQANR_a508170ea22d4bd5ba296561f5b67fee" localSheetId="1" hidden="1">#REF!</definedName>
    <definedName name="CIQANR_a508170ea22d4bd5ba296561f5b67fee" hidden="1">#REF!</definedName>
    <definedName name="CIQANR_a65ad11ac05341049adcfd0a316a92a9" hidden="1">#REF!</definedName>
    <definedName name="CIQANR_a6e2a72f65fd4ee99d9da37d8a416922" hidden="1">#REF!</definedName>
    <definedName name="CIQANR_a7236660f7054df49b6c2df022c50489" hidden="1">#REF!</definedName>
    <definedName name="CIQANR_ac7dcb7e756649f782cd229e9c74b059" hidden="1">#REF!</definedName>
    <definedName name="CIQANR_ac89a9f814fc40a3aba0439dcd91177a" hidden="1">#REF!</definedName>
    <definedName name="CIQANR_ac97dfd896f94673bfe2443a907b8c28" hidden="1">#REF!</definedName>
    <definedName name="CIQANR_acbeb4af0c3c478a9c81ef0e3447409a" hidden="1">#REF!</definedName>
    <definedName name="CIQANR_acce6ebff0104484919a26e110fb6e45" hidden="1">#REF!</definedName>
    <definedName name="CIQANR_ad4badb27c664574bec7ea0d069c0793" hidden="1">#REF!</definedName>
    <definedName name="CIQANR_ae20e5227d6743a4a5112a547472a65f" hidden="1">#REF!</definedName>
    <definedName name="CIQANR_ae4e251cb8964e70b0b0e6cb7bc7e418" hidden="1">#REF!</definedName>
    <definedName name="CIQANR_ae68b11903fd4d209bc701f9c04642bb" hidden="1">#REF!</definedName>
    <definedName name="CIQANR_b1b82356cec043b797f27bd80e66d245" hidden="1">#REF!</definedName>
    <definedName name="CIQANR_b464b2c6e5874f01b58ddd8bc0942ae5" hidden="1">#REF!</definedName>
    <definedName name="CIQANR_b524ddb3163241899a8654ae99234d46" hidden="1">#REF!</definedName>
    <definedName name="CIQANR_b5ef08b06fd94f1f94172bc0589b8b8a" hidden="1">#REF!</definedName>
    <definedName name="CIQANR_b66b11e70b7e4c3189ac03ba3dab68f7" hidden="1">#REF!</definedName>
    <definedName name="CIQANR_b762c27c15c94109b5d293d41484b7ee" hidden="1">#REF!</definedName>
    <definedName name="CIQANR_b7f48f61fa174bd1a6cfc461cd12b015" hidden="1">#REF!</definedName>
    <definedName name="CIQANR_b8f67a59fc6c431ea4e438c90f2540bb" hidden="1">#REF!</definedName>
    <definedName name="CIQANR_b9aca7253f9144ca83854b309f047aec" hidden="1">#REF!</definedName>
    <definedName name="CIQANR_bb13aa0e10e749c6904ff4bb5c92e021" hidden="1">#REF!</definedName>
    <definedName name="CIQANR_bc06a31472044607bb2255b0ec6b3ce7" localSheetId="1" hidden="1">#REF!</definedName>
    <definedName name="CIQANR_bc06a31472044607bb2255b0ec6b3ce7" hidden="1">#REF!</definedName>
    <definedName name="CIQANR_bdcf18f9082a45bc9a5bc958f5e6e46d" hidden="1">#REF!</definedName>
    <definedName name="CIQANR_bdf51573f4d4450b985a84e46105cae2" hidden="1">#REF!</definedName>
    <definedName name="CIQANR_c28743916e594f5ea6851aa31f10a104" hidden="1">#REF!</definedName>
    <definedName name="CIQANR_c33072d3fc9246028978a65a9c4ba1ef" hidden="1">#REF!</definedName>
    <definedName name="CIQANR_c3ae7e23fd5d442bb4edf7a07dae1b5f" hidden="1">#REF!</definedName>
    <definedName name="CIQANR_c45c06b5afe74a89af0ba752eb717679" hidden="1">#REF!</definedName>
    <definedName name="CIQANR_c5e2f0c7e9834aa389a82867718a5632" hidden="1">#REF!</definedName>
    <definedName name="CIQANR_c635cd9d03b64a8f82dfb988a1432676" hidden="1">#REF!</definedName>
    <definedName name="CIQANR_c760eaea09a049c2bec2c919cf2a808d" hidden="1">#REF!</definedName>
    <definedName name="CIQANR_c794771da9d346a393b4ebe5731452df" hidden="1">#REF!</definedName>
    <definedName name="CIQANR_c84fc4518e594b7183527c0893156d78" hidden="1">#REF!</definedName>
    <definedName name="CIQANR_ca12b512e10249bea04f880c27108749" hidden="1">#REF!</definedName>
    <definedName name="CIQANR_cb2b503670f24987b29d8ee6fdb983e2" hidden="1">#REF!</definedName>
    <definedName name="CIQANR_cc5a15fd2a934c439a3c1e2c7a28ee1f" hidden="1">#REF!</definedName>
    <definedName name="CIQANR_ccd9ae250d2c4864875e7e5443f8aa2d" hidden="1">#REF!</definedName>
    <definedName name="CIQANR_cd19c20dfebd46d7a80426b1a95c8eda" hidden="1">#REF!</definedName>
    <definedName name="CIQANR_cdc5422dcd444124ae217265654ce565" hidden="1">#REF!</definedName>
    <definedName name="CIQANR_ce74d8eb1705484fb0d583a7931cb4be" hidden="1">#REF!</definedName>
    <definedName name="CIQANR_cf51e2f6e0fd409497bc94ad19b19f69" localSheetId="1" hidden="1">#REF!</definedName>
    <definedName name="CIQANR_cf51e2f6e0fd409497bc94ad19b19f69" localSheetId="18" hidden="1">#REF!</definedName>
    <definedName name="CIQANR_cf51e2f6e0fd409497bc94ad19b19f69" hidden="1">#REF!</definedName>
    <definedName name="CIQANR_cfece2e8aefc42639199c47d2187b8e4" localSheetId="19" hidden="1">#REF!</definedName>
    <definedName name="CIQANR_cfece2e8aefc42639199c47d2187b8e4" hidden="1">#REF!</definedName>
    <definedName name="CIQANR_d16f4ab813c940eb85d34bdc5089db89" localSheetId="19" hidden="1">#REF!</definedName>
    <definedName name="CIQANR_d16f4ab813c940eb85d34bdc5089db89" hidden="1">#REF!</definedName>
    <definedName name="CIQANR_d196d2b0d9ff4fecad90ca1dba0adcf4" localSheetId="19" hidden="1">#REF!</definedName>
    <definedName name="CIQANR_d196d2b0d9ff4fecad90ca1dba0adcf4" hidden="1">#REF!</definedName>
    <definedName name="CIQANR_d1b953981f2d4dbfafbb978d59078c1d" localSheetId="19" hidden="1">#REF!</definedName>
    <definedName name="CIQANR_d1b953981f2d4dbfafbb978d59078c1d" hidden="1">#REF!</definedName>
    <definedName name="CIQANR_d465b4b32b234c24b37fcd68d4aed145" hidden="1">#REF!</definedName>
    <definedName name="CIQANR_d4774e43274344be90076dbae336fac8" hidden="1">#REF!</definedName>
    <definedName name="CIQANR_d4b3853627304b1090aa13083c3de2bf" hidden="1">#REF!</definedName>
    <definedName name="CIQANR_d60d246ea84345639bca8dbe5503badd" hidden="1">#REF!</definedName>
    <definedName name="CIQANR_d72ca35b78294b068f4559d11e481e0b" hidden="1">#REF!</definedName>
    <definedName name="CIQANR_d763104ece404811ae8600bbc33ef596" hidden="1">#REF!</definedName>
    <definedName name="CIQANR_d796c00a14124a15aa0400ca2bd21b3b" hidden="1">#REF!</definedName>
    <definedName name="CIQANR_d7fd88f1aa85476fae494a2154d537c9" localSheetId="1" hidden="1">#REF!</definedName>
    <definedName name="CIQANR_d7fd88f1aa85476fae494a2154d537c9" hidden="1">#REF!</definedName>
    <definedName name="CIQANR_d8dfed8bdc9a4ff68c64f32457be26f7" hidden="1">#REF!</definedName>
    <definedName name="CIQANR_d9519e9c7b524b5d9f1675b10c8920bf" hidden="1">#REF!</definedName>
    <definedName name="CIQANR_daa56490d9bf4aac9f79f46686751e06" hidden="1">#REF!</definedName>
    <definedName name="CIQANR_db845e31765c472088ced8cd08b706cc" hidden="1">#REF!</definedName>
    <definedName name="CIQANR_dce33ab503c649e5922c51181972dcbd" localSheetId="1" hidden="1">#REF!</definedName>
    <definedName name="CIQANR_dce33ab503c649e5922c51181972dcbd" hidden="1">#REF!</definedName>
    <definedName name="CIQANR_deed553fd52547d3bbb403626da142f1" localSheetId="1" hidden="1">#REF!</definedName>
    <definedName name="CIQANR_deed553fd52547d3bbb403626da142f1" hidden="1">#REF!</definedName>
    <definedName name="CIQANR_def9a54b7cc94f9bb137b2bf71f0e3f5" hidden="1">#REF!</definedName>
    <definedName name="CIQANR_df6b6acda0334392a08f2b07827f9b9d" hidden="1">#REF!</definedName>
    <definedName name="CIQANR_e083c20a660c4ebe9ef1e522325b6e12" hidden="1">#REF!</definedName>
    <definedName name="CIQANR_e12860da9c774312b4c2d62e4c52bca4" hidden="1">#REF!</definedName>
    <definedName name="CIQANR_e1637469532f48329dc766ba6fb403a0" hidden="1">#REF!</definedName>
    <definedName name="CIQANR_e3cf079e77a6469b8fe69a6dab6f6f75" hidden="1">#REF!</definedName>
    <definedName name="CIQANR_e41c7c407f0c4382b39638054bf61461" hidden="1">#REF!</definedName>
    <definedName name="CIQANR_e46535da7b3d4c39b4624ee08f378a03" localSheetId="19" hidden="1">#REF!</definedName>
    <definedName name="CIQANR_e46535da7b3d4c39b4624ee08f378a03" hidden="1">#REF!</definedName>
    <definedName name="CIQANR_e66527c8ba4443b9816b5ed3429d3685" localSheetId="19" hidden="1">#REF!</definedName>
    <definedName name="CIQANR_e66527c8ba4443b9816b5ed3429d3685" hidden="1">#REF!</definedName>
    <definedName name="CIQANR_e761502f5d9c47e898e102d424207474" localSheetId="1" hidden="1">#REF!</definedName>
    <definedName name="CIQANR_e761502f5d9c47e898e102d424207474" localSheetId="19" hidden="1">#REF!</definedName>
    <definedName name="CIQANR_e761502f5d9c47e898e102d424207474" localSheetId="18" hidden="1">#REF!</definedName>
    <definedName name="CIQANR_e761502f5d9c47e898e102d424207474" hidden="1">#REF!</definedName>
    <definedName name="CIQANR_e7c1a93df6c54476806df381ae9c3445" localSheetId="19" hidden="1">#REF!</definedName>
    <definedName name="CIQANR_e7c1a93df6c54476806df381ae9c3445" hidden="1">#REF!</definedName>
    <definedName name="CIQANR_e8225f7f9e024b9dbb03091121a2cf82" localSheetId="1" hidden="1">#REF!</definedName>
    <definedName name="CIQANR_e8225f7f9e024b9dbb03091121a2cf82" hidden="1">#REF!</definedName>
    <definedName name="CIQANR_e8d4f26349d948abae64bcf841db2bfe" hidden="1">#REF!</definedName>
    <definedName name="CIQANR_e9c2d8778c474ae48d98640bb560dd33" hidden="1">#REF!</definedName>
    <definedName name="CIQANR_eb7506027139412b99c951b1d107d6ee" hidden="1">#REF!</definedName>
    <definedName name="CIQANR_eb8c8c421af0469fade3aaf2770c9adb" hidden="1">#REF!</definedName>
    <definedName name="CIQANR_eb9e28ada1b54114b613206beae6e019" hidden="1">#REF!</definedName>
    <definedName name="CIQANR_ed35e956444c43f38071afe44187d061" hidden="1">#REF!</definedName>
    <definedName name="CIQANR_ed7af36290b546bbab2cff12401aa2ae" localSheetId="1" hidden="1">#REF!</definedName>
    <definedName name="CIQANR_ed7af36290b546bbab2cff12401aa2ae" hidden="1">#REF!</definedName>
    <definedName name="CIQANR_edcafa02d9684c6bbb9050b8204f2ee5" hidden="1">#REF!</definedName>
    <definedName name="CIQANR_ee478c2157de47298a44c0d9a59d6763" hidden="1">#REF!</definedName>
    <definedName name="CIQANR_ef2d7c3f1b114d84a74e5d710f00bb0b" localSheetId="19" hidden="1">#REF!</definedName>
    <definedName name="CIQANR_ef2d7c3f1b114d84a74e5d710f00bb0b" hidden="1">#REF!</definedName>
    <definedName name="CIQANR_efb64ff119724db2b1963d77d7781560" localSheetId="19" hidden="1">#REF!</definedName>
    <definedName name="CIQANR_efb64ff119724db2b1963d77d7781560" hidden="1">#REF!</definedName>
    <definedName name="CIQANR_efbcb0d683264313a31fd8d04b8d0146" localSheetId="19" hidden="1">#REF!</definedName>
    <definedName name="CIQANR_efbcb0d683264313a31fd8d04b8d0146" hidden="1">#REF!</definedName>
    <definedName name="CIQANR_f0e3dd69f7fb4aa29e6dc6ebc2533f4d" localSheetId="19" hidden="1">#REF!</definedName>
    <definedName name="CIQANR_f0e3dd69f7fb4aa29e6dc6ebc2533f4d" hidden="1">#REF!</definedName>
    <definedName name="CIQANR_f56d22ad441f49088e757ade514c2a24" hidden="1">#REF!</definedName>
    <definedName name="CIQANR_f79f22434f9d4e3aa82c63a0ff05310e" hidden="1">#REF!</definedName>
    <definedName name="CIQANR_f951ae17d0464b868cb41ccf9dabaf36" hidden="1">#REF!</definedName>
    <definedName name="CIQANR_fbbf09c5549c4b099adf30a40939ba5e" hidden="1">#REF!</definedName>
    <definedName name="CIQANR_fd0f67a037494160a2ef1c52d04a566a" hidden="1">#REF!</definedName>
    <definedName name="CIQANR_feaae036deb9492585f0d15509b35791" hidden="1">#REF!</definedName>
    <definedName name="CIQANR_ffd612ac62b44f18bfb7e14920b7a295" hidden="1">#REF!</definedName>
    <definedName name="CIQWBGuid" localSheetId="15" hidden="1">"db6025bd-ad88-42dd-80e8-34b46f0576fa"</definedName>
    <definedName name="CIQWBGuid" localSheetId="11" hidden="1">"cb211b34-00b4-4700-958d-e41fb7f44dad"</definedName>
    <definedName name="CIQWBGuid" hidden="1">"f2b66e04-d5d7-4fd7-8683-f3a5348e3f33"</definedName>
    <definedName name="CIQWBGuid_1" hidden="1">"ad3b7d16-7a89-47c5-9161-8927e68ddaa1"</definedName>
    <definedName name="CIQWBGuid2" hidden="1">"056bc9e6-0893-4f95-b421-4d52af58794d"</definedName>
    <definedName name="CIQWBInfo" hidden="1">"{ ""CIQVersion"":""9.50.2716.4594"" }"</definedName>
    <definedName name="Circ" localSheetId="19">#REF!</definedName>
    <definedName name="Circ">#REF!</definedName>
    <definedName name="Circuit_Type">#REF!</definedName>
    <definedName name="CITY" hidden="1">"CITY"</definedName>
    <definedName name="class">#REF!</definedName>
    <definedName name="client" localSheetId="19">#REF!</definedName>
    <definedName name="client">#REF!</definedName>
    <definedName name="Client_List">#REF!</definedName>
    <definedName name="CLIENT_NAME" localSheetId="19">#REF!</definedName>
    <definedName name="CLIENT_NAME">#REF!</definedName>
    <definedName name="CLOSBS" localSheetId="19">#REF!</definedName>
    <definedName name="CLOSBS">#REF!</definedName>
    <definedName name="close_date">#REF!</definedName>
    <definedName name="closedate">#REF!</definedName>
    <definedName name="ClosedTB" hidden="1">#REF!=2</definedName>
    <definedName name="ClosePrint">#N/A</definedName>
    <definedName name="closing">#REF!</definedName>
    <definedName name="CLOSING_DATE">#REF!</definedName>
    <definedName name="closingdate">#REF!</definedName>
    <definedName name="clra1b14" hidden="1">#REF!,#REF!,#REF!,#REF!,#REF!,#REF!,#REF!</definedName>
    <definedName name="clra1ball" localSheetId="8" hidden="1">'Amend &amp; Extend'!clra1bp1,'Amend &amp; Extend'!clra1bp2</definedName>
    <definedName name="clra1ball" localSheetId="11" hidden="1">'Uptier + New Money - Interest'!clra1bp1,'Uptier + New Money - Interest'!clra1bp2</definedName>
    <definedName name="clra1ball" localSheetId="10" hidden="1">'Uptier + New Money - Sensitize'!clra1bp1,'Uptier + New Money - Sensitize'!clra1bp2</definedName>
    <definedName name="clra1ball" hidden="1">clra1bp1,clra1bp2</definedName>
    <definedName name="clra1bp1" localSheetId="8" hidden="1">clra1b1,clra1b2,clra1b3,clra1b4,clra1b5,clra1b6,clra1b7,clra1b8</definedName>
    <definedName name="clra1bp1" localSheetId="11" hidden="1">clra1b1,clra1b2,clra1b3,clra1b4,clra1b5,clra1b6,clra1b7,clra1b8</definedName>
    <definedName name="clra1bp1" localSheetId="10" hidden="1">clra1b1,clra1b2,clra1b3,clra1b4,clra1b5,clra1b6,clra1b7,clra1b8</definedName>
    <definedName name="clra1bp1" hidden="1">clra1b1,clra1b2,clra1b3,clra1b4,clra1b5,clra1b6,clra1b7,clra1b8</definedName>
    <definedName name="clra1bp2" localSheetId="8" hidden="1">clra1b9,clra1b10,clra1b11,clra1b12,clra1b13,clra1b13,clra1b15,clra1b16</definedName>
    <definedName name="clra1bp2" localSheetId="11" hidden="1">clra1b9,clra1b10,clra1b11,clra1b12,clra1b13,clra1b13,clra1b15,clra1b16</definedName>
    <definedName name="clra1bp2" localSheetId="10" hidden="1">clra1b9,clra1b10,clra1b11,clra1b12,clra1b13,clra1b13,clra1b15,clra1b16</definedName>
    <definedName name="clra1bp2" hidden="1">clra1b9,clra1b10,clra1b11,clra1b12,clra1b13,clra1b13,clra1b15,clra1b16</definedName>
    <definedName name="ClrO21" hidden="1">#REF!,#REF!,#REF!,#REF!,#REF!,#REF!,#REF!,#REF!,#REF!,#REF!,#REF!</definedName>
    <definedName name="ClrO210" hidden="1">#REF!,#REF!,#REF!,#REF!,#REF!,#REF!,#REF!,#REF!,#REF!,#REF!,#REF!</definedName>
    <definedName name="ClrO22" hidden="1">#REF!,#REF!,#REF!,#REF!,#REF!,#REF!,#REF!,#REF!,#REF!,#REF!,#REF!</definedName>
    <definedName name="ClrO23" hidden="1">#REF!,#REF!,#REF!,#REF!,#REF!,#REF!,#REF!,#REF!,#REF!,#REF!,#REF!</definedName>
    <definedName name="ClrO24" hidden="1">#REF!,#REF!,#REF!,#REF!,#REF!,#REF!,#REF!,#REF!,#REF!,#REF!,#REF!</definedName>
    <definedName name="ClrO25" hidden="1">#REF!,#REF!,#REF!,#REF!,#REF!,#REF!,#REF!,#REF!,#REF!,#REF!,#REF!,#REF!</definedName>
    <definedName name="ClrO26" hidden="1">#REF!,#REF!,#REF!,#REF!,#REF!,#REF!,#REF!,#REF!,#REF!,#REF!,#REF!</definedName>
    <definedName name="ClrO27" hidden="1">#REF!,#REF!,#REF!,#REF!,#REF!,#REF!,#REF!,#REF!,#REF!,#REF!,#REF!</definedName>
    <definedName name="ClrO28" hidden="1">#REF!,#REF!,#REF!,#REF!,#REF!,#REF!,#REF!,#REF!,#REF!,#REF!,#REF!</definedName>
    <definedName name="ClrO29" hidden="1">#REF!,#REF!,#REF!,#REF!,#REF!,#REF!,#REF!,#REF!,#REF!,#REF!,#REF!</definedName>
    <definedName name="Clubs" localSheetId="1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lubs"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MAR25">#REF!</definedName>
    <definedName name="CMH"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xvmxghcm" localSheetId="11" hidden="1">{#N/A,#N/A,FALSE,"OMM III";#N/A,#N/A,FALSE,"1995 PLAN";#N/A,#N/A,FALSE,"1995 TARGET";#N/A,#N/A,FALSE,"1995 ADJUSTED"}</definedName>
    <definedName name="cmxvmxghcm" hidden="1">{#N/A,#N/A,FALSE,"OMM III";#N/A,#N/A,FALSE,"1995 PLAN";#N/A,#N/A,FALSE,"1995 TARGET";#N/A,#N/A,FALSE,"1995 ADJUSTED"}</definedName>
    <definedName name="cmxvmxghcm_1" localSheetId="11" hidden="1">{#N/A,#N/A,FALSE,"OMM III";#N/A,#N/A,FALSE,"1995 PLAN";#N/A,#N/A,FALSE,"1995 TARGET";#N/A,#N/A,FALSE,"1995 ADJUSTED"}</definedName>
    <definedName name="cmxvmxghcm_1" hidden="1">{#N/A,#N/A,FALSE,"OMM III";#N/A,#N/A,FALSE,"1995 PLAN";#N/A,#N/A,FALSE,"1995 TARGET";#N/A,#N/A,FALSE,"1995 ADJUSTED"}</definedName>
    <definedName name="cnm"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cnm"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cnm"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cnxbnbcn" localSheetId="11" hidden="1">{#N/A,#N/A,FALSE,"WC OMM III";#N/A,#N/A,FALSE,"WC 1995 PLAN";#N/A,#N/A,FALSE,"WC 1995 ADJUSTED"}</definedName>
    <definedName name="cnxbnbcn" hidden="1">{#N/A,#N/A,FALSE,"WC OMM III";#N/A,#N/A,FALSE,"WC 1995 PLAN";#N/A,#N/A,FALSE,"WC 1995 ADJUSTED"}</definedName>
    <definedName name="cnxbnbcn_1" localSheetId="11" hidden="1">{#N/A,#N/A,FALSE,"WC OMM III";#N/A,#N/A,FALSE,"WC 1995 PLAN";#N/A,#N/A,FALSE,"WC 1995 ADJUSTED"}</definedName>
    <definedName name="cnxbnbcn_1" hidden="1">{#N/A,#N/A,FALSE,"WC OMM III";#N/A,#N/A,FALSE,"WC 1995 PLAN";#N/A,#N/A,FALSE,"WC 1995 ADJUSTED"}</definedName>
    <definedName name="co" localSheetId="19">#REF!</definedName>
    <definedName name="co">#REF!</definedName>
    <definedName name="Co_01">#REF!</definedName>
    <definedName name="Co_LTM">#REF!</definedName>
    <definedName name="Co_Op_Reserve_Percentage">5%</definedName>
    <definedName name="COA">#REF!</definedName>
    <definedName name="CODE" localSheetId="19">#REF!</definedName>
    <definedName name="CODE">#REF!</definedName>
    <definedName name="codelib" hidden="1">#REF!</definedName>
    <definedName name="codelib1" hidden="1">#REF!</definedName>
    <definedName name="coderecid">#REF!</definedName>
    <definedName name="COFINS" localSheetId="11" hidden="1">{"Fecha_Dezembro",#N/A,FALSE,"FECHAMENTO-2002 ";"Defer_Dezermbro",#N/A,FALSE,"DIFERIDO";"Pis_Dezembro",#N/A,FALSE,"PIS COFINS";"Iss_Dezembro",#N/A,FALSE,"ISS"}</definedName>
    <definedName name="COFINS" hidden="1">{"Fecha_Dezembro",#N/A,FALSE,"FECHAMENTO-2002 ";"Defer_Dezermbro",#N/A,FALSE,"DIFERIDO";"Pis_Dezembro",#N/A,FALSE,"PIS COFINS";"Iss_Dezembro",#N/A,FALSE,"ISS"}</definedName>
    <definedName name="cofins1" localSheetId="11" hidden="1">{"Fecha_Outubro",#N/A,FALSE,"FECHAMENTO-2002 ";"Defer_Outubro",#N/A,FALSE,"DIFERIDO";"Pis_Outubro",#N/A,FALSE,"PIS COFINS";"Iss_Outubro",#N/A,FALSE,"ISS"}</definedName>
    <definedName name="cofins1" hidden="1">{"Fecha_Outubro",#N/A,FALSE,"FECHAMENTO-2002 ";"Defer_Outubro",#N/A,FALSE,"DIFERIDO";"Pis_Outubro",#N/A,FALSE,"PIS COFINS";"Iss_Outubro",#N/A,FALSE,"ISS"}</definedName>
    <definedName name="cofins2" localSheetId="11" hidden="1">{#N/A,#N/A,FALSE,"Extra2";#N/A,#N/A,FALSE,"Comp2";#N/A,#N/A,FALSE,"Ret-PL"}</definedName>
    <definedName name="cofins2" hidden="1">{#N/A,#N/A,FALSE,"Extra2";#N/A,#N/A,FALSE,"Comp2";#N/A,#N/A,FALSE,"Ret-PL"}</definedName>
    <definedName name="COG"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COG" hidden="1">{#N/A,#N/A,FALSE,"Projections";#N/A,#N/A,FALSE,"AccrDil";#N/A,#N/A,FALSE,"PurchPriMult";#N/A,#N/A,FALSE,"Mults7_13";#N/A,#N/A,FALSE,"Mkt Mults";#N/A,#N/A,FALSE,"Acq Mults";#N/A,#N/A,FALSE,"StockPrices";#N/A,#N/A,FALSE,"Prem Paid";#N/A,#N/A,FALSE,"DCF";#N/A,#N/A,FALSE,"AUTO";#N/A,#N/A,FALSE,"Relative Trading";#N/A,#N/A,FALSE,"Mkt Val";#N/A,#N/A,FALSE,"Acq Val"}</definedName>
    <definedName name="COGS_2">#REF!</definedName>
    <definedName name="COGS_F">#REF!</definedName>
    <definedName name="COGstandard" localSheetId="4" hidden="1">{#N/A,#N/A,FALSE,"Pharm";#N/A,#N/A,FALSE,"WWCM"}</definedName>
    <definedName name="COGstandard" localSheetId="11" hidden="1">{#N/A,#N/A,FALSE,"Pharm";#N/A,#N/A,FALSE,"WWCM"}</definedName>
    <definedName name="COGstandard" hidden="1">{#N/A,#N/A,FALSE,"Pharm";#N/A,#N/A,FALSE,"WWCM"}</definedName>
    <definedName name="COGstandard_1" localSheetId="4" hidden="1">{#N/A,#N/A,FALSE,"Pharm";#N/A,#N/A,FALSE,"WWCM"}</definedName>
    <definedName name="COGstandard_1" localSheetId="11" hidden="1">{#N/A,#N/A,FALSE,"Pharm";#N/A,#N/A,FALSE,"WWCM"}</definedName>
    <definedName name="COGstandard_1" hidden="1">{#N/A,#N/A,FALSE,"Pharm";#N/A,#N/A,FALSE,"WWCM"}</definedName>
    <definedName name="CogsTokCan" localSheetId="19">#REF!</definedName>
    <definedName name="CogsTokCan">#REF!</definedName>
    <definedName name="CogsTokGas" localSheetId="19">#REF!</definedName>
    <definedName name="CogsTokGas">#REF!</definedName>
    <definedName name="CogsTokInt">#REF!</definedName>
    <definedName name="CogsTokOth">#REF!</definedName>
    <definedName name="CogsTokSer">#REF!</definedName>
    <definedName name="CogsTokUs">#REF!</definedName>
    <definedName name="COK" hidden="1">#N/A</definedName>
    <definedName name="Col">#REF!</definedName>
    <definedName name="COL1STYR">7</definedName>
    <definedName name="ColDiff" localSheetId="15">COLUMN()-COL1STYR</definedName>
    <definedName name="ColDiff" localSheetId="11">COLUMN()-COL1STYR</definedName>
    <definedName name="ColDiff">COLUMN()-COL1STYR</definedName>
    <definedName name="CoLibMaj" hidden="1">#REF!</definedName>
    <definedName name="CoLibMineur" hidden="1">#REF!</definedName>
    <definedName name="Coll" localSheetId="11" hidden="1">{#N/A,#N/A,FALSE,"970301";#N/A,#N/A,FALSE,"970302";#N/A,#N/A,FALSE,"970303";#N/A,#N/A,FALSE,"970304";#N/A,#N/A,FALSE,"COM1";#N/A,#N/A,FALSE,"COM2"}</definedName>
    <definedName name="Coll" hidden="1">{#N/A,#N/A,FALSE,"970301";#N/A,#N/A,FALSE,"970302";#N/A,#N/A,FALSE,"970303";#N/A,#N/A,FALSE,"970304";#N/A,#N/A,FALSE,"COM1";#N/A,#N/A,FALSE,"COM2"}</definedName>
    <definedName name="Colombia" localSheetId="11" hidden="1">{#N/A,#N/A,FALSE,"Summary";#N/A,#N/A,FALSE,"DCF US$";#N/A,#N/A,FALSE,"WACC"}</definedName>
    <definedName name="Colombia" hidden="1">{#N/A,#N/A,FALSE,"Summary";#N/A,#N/A,FALSE,"DCF US$";#N/A,#N/A,FALSE,"WACC"}</definedName>
    <definedName name="Color">#REF!</definedName>
    <definedName name="COLOR_SWITCH">#REF!</definedName>
    <definedName name="ColorFamily">#REF!</definedName>
    <definedName name="COLT">"ADR_Matrix"</definedName>
    <definedName name="ColumbiaStations">#REF!</definedName>
    <definedName name="ColumbusStations">#REF!</definedName>
    <definedName name="Column" hidden="1">#REF!</definedName>
    <definedName name="column_heading">#REF!</definedName>
    <definedName name="Column_Lookup">#REF!</definedName>
    <definedName name="Column1" localSheetId="19">#REF!</definedName>
    <definedName name="Column1">#REF!</definedName>
    <definedName name="Column2" localSheetId="19">#REF!</definedName>
    <definedName name="Column2">#REF!</definedName>
    <definedName name="Column3" localSheetId="19">#REF!</definedName>
    <definedName name="Column3">#REF!</definedName>
    <definedName name="Column4" localSheetId="19">#REF!</definedName>
    <definedName name="Column4">#REF!</definedName>
    <definedName name="Column5" localSheetId="19">#REF!</definedName>
    <definedName name="Column5">#REF!</definedName>
    <definedName name="Column6" localSheetId="19">#REF!</definedName>
    <definedName name="Column6">#REF!</definedName>
    <definedName name="Columns">#REF!</definedName>
    <definedName name="columswitch">#REF!</definedName>
    <definedName name="com_div">#REF!</definedName>
    <definedName name="com_diveq">#REF!</definedName>
    <definedName name="comapr" localSheetId="11" hidden="1">{#N/A,#N/A,FALSE,"addl info fly sheet"}</definedName>
    <definedName name="comapr" hidden="1">{#N/A,#N/A,FALSE,"addl info fly sheet"}</definedName>
    <definedName name="COMB_SHARES" localSheetId="19">#REF!</definedName>
    <definedName name="COMB_SHARES">#REF!</definedName>
    <definedName name="COMBINE" localSheetId="19">#REF!</definedName>
    <definedName name="COMBINE">#REF!</definedName>
    <definedName name="Combined_New_Items_Query">#REF!</definedName>
    <definedName name="comm" localSheetId="4" hidden="1">{"PAGE 1",#N/A,FALSE,"WEST_OT"}</definedName>
    <definedName name="comm" localSheetId="11" hidden="1">{"PAGE 1",#N/A,FALSE,"WEST_OT"}</definedName>
    <definedName name="comm" hidden="1">{"PAGE 1",#N/A,FALSE,"WEST_OT"}</definedName>
    <definedName name="comm_1" localSheetId="4" hidden="1">{"PAGE 1",#N/A,FALSE,"WEST_OT"}</definedName>
    <definedName name="comm_1" localSheetId="11" hidden="1">{"PAGE 1",#N/A,FALSE,"WEST_OT"}</definedName>
    <definedName name="comm_1" hidden="1">{"PAGE 1",#N/A,FALSE,"WEST_OT"}</definedName>
    <definedName name="comm_1_1" localSheetId="4" hidden="1">{"PAGE 1",#N/A,FALSE,"WEST_OT"}</definedName>
    <definedName name="comm_1_1" localSheetId="11" hidden="1">{"PAGE 1",#N/A,FALSE,"WEST_OT"}</definedName>
    <definedName name="comm_1_1" hidden="1">{"PAGE 1",#N/A,FALSE,"WEST_OT"}</definedName>
    <definedName name="comm_1_1_2" localSheetId="4" hidden="1">{"PAGE 1",#N/A,FALSE,"WEST_OT"}</definedName>
    <definedName name="comm_1_1_2" localSheetId="11" hidden="1">{"PAGE 1",#N/A,FALSE,"WEST_OT"}</definedName>
    <definedName name="comm_1_1_2" hidden="1">{"PAGE 1",#N/A,FALSE,"WEST_OT"}</definedName>
    <definedName name="comm_1_3" localSheetId="4" hidden="1">{"PAGE 1",#N/A,FALSE,"WEST_OT"}</definedName>
    <definedName name="comm_1_3" localSheetId="11" hidden="1">{"PAGE 1",#N/A,FALSE,"WEST_OT"}</definedName>
    <definedName name="comm_1_3" hidden="1">{"PAGE 1",#N/A,FALSE,"WEST_OT"}</definedName>
    <definedName name="comm_2" localSheetId="4" hidden="1">{"PAGE 1",#N/A,FALSE,"WEST_OT"}</definedName>
    <definedName name="comm_2" localSheetId="11" hidden="1">{"PAGE 1",#N/A,FALSE,"WEST_OT"}</definedName>
    <definedName name="comm_2" hidden="1">{"PAGE 1",#N/A,FALSE,"WEST_OT"}</definedName>
    <definedName name="comm_2_2" localSheetId="4" hidden="1">{"PAGE 1",#N/A,FALSE,"WEST_OT"}</definedName>
    <definedName name="comm_2_2" localSheetId="11" hidden="1">{"PAGE 1",#N/A,FALSE,"WEST_OT"}</definedName>
    <definedName name="comm_2_2" hidden="1">{"PAGE 1",#N/A,FALSE,"WEST_OT"}</definedName>
    <definedName name="comm_3" localSheetId="4" hidden="1">{"PAGE 1",#N/A,FALSE,"WEST_OT"}</definedName>
    <definedName name="comm_3" localSheetId="11" hidden="1">{"PAGE 1",#N/A,FALSE,"WEST_OT"}</definedName>
    <definedName name="comm_3" hidden="1">{"PAGE 1",#N/A,FALSE,"WEST_OT"}</definedName>
    <definedName name="comm_3_2" localSheetId="4" hidden="1">{"PAGE 1",#N/A,FALSE,"WEST_OT"}</definedName>
    <definedName name="comm_3_2" localSheetId="11" hidden="1">{"PAGE 1",#N/A,FALSE,"WEST_OT"}</definedName>
    <definedName name="comm_3_2" hidden="1">{"PAGE 1",#N/A,FALSE,"WEST_OT"}</definedName>
    <definedName name="comm_5" localSheetId="4" hidden="1">{"PAGE 1",#N/A,FALSE,"WEST_OT"}</definedName>
    <definedName name="comm_5" localSheetId="11" hidden="1">{"PAGE 1",#N/A,FALSE,"WEST_OT"}</definedName>
    <definedName name="comm_5" hidden="1">{"PAGE 1",#N/A,FALSE,"WEST_OT"}</definedName>
    <definedName name="comm2" localSheetId="4" hidden="1">{"PAGE 1",#N/A,FALSE,"WEST_OT"}</definedName>
    <definedName name="comm2" localSheetId="11" hidden="1">{"PAGE 1",#N/A,FALSE,"WEST_OT"}</definedName>
    <definedName name="comm2" hidden="1">{"PAGE 1",#N/A,FALSE,"WEST_OT"}</definedName>
    <definedName name="comm2_1" localSheetId="4" hidden="1">{"PAGE 1",#N/A,FALSE,"WEST_OT"}</definedName>
    <definedName name="comm2_1" localSheetId="11" hidden="1">{"PAGE 1",#N/A,FALSE,"WEST_OT"}</definedName>
    <definedName name="comm2_1" hidden="1">{"PAGE 1",#N/A,FALSE,"WEST_OT"}</definedName>
    <definedName name="comm2_1_1" localSheetId="4" hidden="1">{"PAGE 1",#N/A,FALSE,"WEST_OT"}</definedName>
    <definedName name="comm2_1_1" localSheetId="11" hidden="1">{"PAGE 1",#N/A,FALSE,"WEST_OT"}</definedName>
    <definedName name="comm2_1_1" hidden="1">{"PAGE 1",#N/A,FALSE,"WEST_OT"}</definedName>
    <definedName name="comm2_1_1_2" localSheetId="4" hidden="1">{"PAGE 1",#N/A,FALSE,"WEST_OT"}</definedName>
    <definedName name="comm2_1_1_2" localSheetId="11" hidden="1">{"PAGE 1",#N/A,FALSE,"WEST_OT"}</definedName>
    <definedName name="comm2_1_1_2" hidden="1">{"PAGE 1",#N/A,FALSE,"WEST_OT"}</definedName>
    <definedName name="comm2_1_3" localSheetId="4" hidden="1">{"PAGE 1",#N/A,FALSE,"WEST_OT"}</definedName>
    <definedName name="comm2_1_3" localSheetId="11" hidden="1">{"PAGE 1",#N/A,FALSE,"WEST_OT"}</definedName>
    <definedName name="comm2_1_3" hidden="1">{"PAGE 1",#N/A,FALSE,"WEST_OT"}</definedName>
    <definedName name="comm2_2" localSheetId="4" hidden="1">{"PAGE 1",#N/A,FALSE,"WEST_OT"}</definedName>
    <definedName name="comm2_2" localSheetId="11" hidden="1">{"PAGE 1",#N/A,FALSE,"WEST_OT"}</definedName>
    <definedName name="comm2_2" hidden="1">{"PAGE 1",#N/A,FALSE,"WEST_OT"}</definedName>
    <definedName name="comm2_2_2" localSheetId="4" hidden="1">{"PAGE 1",#N/A,FALSE,"WEST_OT"}</definedName>
    <definedName name="comm2_2_2" localSheetId="11" hidden="1">{"PAGE 1",#N/A,FALSE,"WEST_OT"}</definedName>
    <definedName name="comm2_2_2" hidden="1">{"PAGE 1",#N/A,FALSE,"WEST_OT"}</definedName>
    <definedName name="comm2_3" localSheetId="4" hidden="1">{"PAGE 1",#N/A,FALSE,"WEST_OT"}</definedName>
    <definedName name="comm2_3" localSheetId="11" hidden="1">{"PAGE 1",#N/A,FALSE,"WEST_OT"}</definedName>
    <definedName name="comm2_3" hidden="1">{"PAGE 1",#N/A,FALSE,"WEST_OT"}</definedName>
    <definedName name="comm2_3_2" localSheetId="4" hidden="1">{"PAGE 1",#N/A,FALSE,"WEST_OT"}</definedName>
    <definedName name="comm2_3_2" localSheetId="11" hidden="1">{"PAGE 1",#N/A,FALSE,"WEST_OT"}</definedName>
    <definedName name="comm2_3_2" hidden="1">{"PAGE 1",#N/A,FALSE,"WEST_OT"}</definedName>
    <definedName name="comm2_5" localSheetId="4" hidden="1">{"PAGE 1",#N/A,FALSE,"WEST_OT"}</definedName>
    <definedName name="comm2_5" localSheetId="11" hidden="1">{"PAGE 1",#N/A,FALSE,"WEST_OT"}</definedName>
    <definedName name="comm2_5" hidden="1">{"PAGE 1",#N/A,FALSE,"WEST_OT"}</definedName>
    <definedName name="comm3" localSheetId="4" hidden="1">{"PAGE 1",#N/A,FALSE,"WEST_OT"}</definedName>
    <definedName name="comm3" localSheetId="11" hidden="1">{"PAGE 1",#N/A,FALSE,"WEST_OT"}</definedName>
    <definedName name="comm3" hidden="1">{"PAGE 1",#N/A,FALSE,"WEST_OT"}</definedName>
    <definedName name="comm3_1" localSheetId="4" hidden="1">{"PAGE 1",#N/A,FALSE,"WEST_OT"}</definedName>
    <definedName name="comm3_1" localSheetId="11" hidden="1">{"PAGE 1",#N/A,FALSE,"WEST_OT"}</definedName>
    <definedName name="comm3_1" hidden="1">{"PAGE 1",#N/A,FALSE,"WEST_OT"}</definedName>
    <definedName name="comm3_1_1" localSheetId="4" hidden="1">{"PAGE 1",#N/A,FALSE,"WEST_OT"}</definedName>
    <definedName name="comm3_1_1" localSheetId="11" hidden="1">{"PAGE 1",#N/A,FALSE,"WEST_OT"}</definedName>
    <definedName name="comm3_1_1" hidden="1">{"PAGE 1",#N/A,FALSE,"WEST_OT"}</definedName>
    <definedName name="comm3_1_1_2" localSheetId="4" hidden="1">{"PAGE 1",#N/A,FALSE,"WEST_OT"}</definedName>
    <definedName name="comm3_1_1_2" localSheetId="11" hidden="1">{"PAGE 1",#N/A,FALSE,"WEST_OT"}</definedName>
    <definedName name="comm3_1_1_2" hidden="1">{"PAGE 1",#N/A,FALSE,"WEST_OT"}</definedName>
    <definedName name="comm3_1_3" localSheetId="4" hidden="1">{"PAGE 1",#N/A,FALSE,"WEST_OT"}</definedName>
    <definedName name="comm3_1_3" localSheetId="11" hidden="1">{"PAGE 1",#N/A,FALSE,"WEST_OT"}</definedName>
    <definedName name="comm3_1_3" hidden="1">{"PAGE 1",#N/A,FALSE,"WEST_OT"}</definedName>
    <definedName name="comm3_2" localSheetId="4" hidden="1">{"PAGE 1",#N/A,FALSE,"WEST_OT"}</definedName>
    <definedName name="comm3_2" localSheetId="11" hidden="1">{"PAGE 1",#N/A,FALSE,"WEST_OT"}</definedName>
    <definedName name="comm3_2" hidden="1">{"PAGE 1",#N/A,FALSE,"WEST_OT"}</definedName>
    <definedName name="comm3_2_2" localSheetId="4" hidden="1">{"PAGE 1",#N/A,FALSE,"WEST_OT"}</definedName>
    <definedName name="comm3_2_2" localSheetId="11" hidden="1">{"PAGE 1",#N/A,FALSE,"WEST_OT"}</definedName>
    <definedName name="comm3_2_2" hidden="1">{"PAGE 1",#N/A,FALSE,"WEST_OT"}</definedName>
    <definedName name="comm3_3" localSheetId="4" hidden="1">{"PAGE 1",#N/A,FALSE,"WEST_OT"}</definedName>
    <definedName name="comm3_3" localSheetId="11" hidden="1">{"PAGE 1",#N/A,FALSE,"WEST_OT"}</definedName>
    <definedName name="comm3_3" hidden="1">{"PAGE 1",#N/A,FALSE,"WEST_OT"}</definedName>
    <definedName name="comm3_3_2" localSheetId="4" hidden="1">{"PAGE 1",#N/A,FALSE,"WEST_OT"}</definedName>
    <definedName name="comm3_3_2" localSheetId="11" hidden="1">{"PAGE 1",#N/A,FALSE,"WEST_OT"}</definedName>
    <definedName name="comm3_3_2" hidden="1">{"PAGE 1",#N/A,FALSE,"WEST_OT"}</definedName>
    <definedName name="comm3_5" localSheetId="4" hidden="1">{"PAGE 1",#N/A,FALSE,"WEST_OT"}</definedName>
    <definedName name="comm3_5" localSheetId="11" hidden="1">{"PAGE 1",#N/A,FALSE,"WEST_OT"}</definedName>
    <definedName name="comm3_5" hidden="1">{"PAGE 1",#N/A,FALSE,"WEST_OT"}</definedName>
    <definedName name="Comment5" localSheetId="11" hidden="1">{#N/A,#N/A,FALSE,"OUT  AREC"}</definedName>
    <definedName name="Comment5" hidden="1">{#N/A,#N/A,FALSE,"OUT  AREC"}</definedName>
    <definedName name="Commentary" localSheetId="11" hidden="1">{#N/A,#N/A,FALSE,"OUT  AREC"}</definedName>
    <definedName name="Commentary" hidden="1">{#N/A,#N/A,FALSE,"OUT  AREC"}</definedName>
    <definedName name="commenti" localSheetId="11" hidden="1">{#N/A,#N/A,FALSE,"MONTHDET";#N/A,#N/A,FALSE,"ACTUAL"}</definedName>
    <definedName name="commenti" hidden="1">{#N/A,#N/A,FALSE,"MONTHDET";#N/A,#N/A,FALSE,"ACTUAL"}</definedName>
    <definedName name="Comments" localSheetId="11" hidden="1">{#N/A,#N/A,FALSE,"OUT  AREC"}</definedName>
    <definedName name="Comments" hidden="1">{#N/A,#N/A,FALSE,"OUT  AREC"}</definedName>
    <definedName name="Comments_CIG_FWT"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on_dividend_2">#REF!</definedName>
    <definedName name="common_dividend_F">#REF!</definedName>
    <definedName name="COMMON_STOCK" hidden="1">"COMMON_STOCK"</definedName>
    <definedName name="commondiv" localSheetId="19">#REF!</definedName>
    <definedName name="commondiv">#REF!</definedName>
    <definedName name="commrev2" localSheetId="4" hidden="1">{"PAGE 1",#N/A,FALSE,"WEST_OT"}</definedName>
    <definedName name="commrev2" localSheetId="11" hidden="1">{"PAGE 1",#N/A,FALSE,"WEST_OT"}</definedName>
    <definedName name="commrev2" hidden="1">{"PAGE 1",#N/A,FALSE,"WEST_OT"}</definedName>
    <definedName name="commrev2_1" localSheetId="4" hidden="1">{"PAGE 1",#N/A,FALSE,"WEST_OT"}</definedName>
    <definedName name="commrev2_1" localSheetId="11" hidden="1">{"PAGE 1",#N/A,FALSE,"WEST_OT"}</definedName>
    <definedName name="commrev2_1" hidden="1">{"PAGE 1",#N/A,FALSE,"WEST_OT"}</definedName>
    <definedName name="commrev2_1_1" localSheetId="4" hidden="1">{"PAGE 1",#N/A,FALSE,"WEST_OT"}</definedName>
    <definedName name="commrev2_1_1" localSheetId="11" hidden="1">{"PAGE 1",#N/A,FALSE,"WEST_OT"}</definedName>
    <definedName name="commrev2_1_1" hidden="1">{"PAGE 1",#N/A,FALSE,"WEST_OT"}</definedName>
    <definedName name="commrev2_1_1_2" localSheetId="4" hidden="1">{"PAGE 1",#N/A,FALSE,"WEST_OT"}</definedName>
    <definedName name="commrev2_1_1_2" localSheetId="11" hidden="1">{"PAGE 1",#N/A,FALSE,"WEST_OT"}</definedName>
    <definedName name="commrev2_1_1_2" hidden="1">{"PAGE 1",#N/A,FALSE,"WEST_OT"}</definedName>
    <definedName name="commrev2_1_3" localSheetId="4" hidden="1">{"PAGE 1",#N/A,FALSE,"WEST_OT"}</definedName>
    <definedName name="commrev2_1_3" localSheetId="11" hidden="1">{"PAGE 1",#N/A,FALSE,"WEST_OT"}</definedName>
    <definedName name="commrev2_1_3" hidden="1">{"PAGE 1",#N/A,FALSE,"WEST_OT"}</definedName>
    <definedName name="commrev2_2" localSheetId="4" hidden="1">{"PAGE 1",#N/A,FALSE,"WEST_OT"}</definedName>
    <definedName name="commrev2_2" localSheetId="11" hidden="1">{"PAGE 1",#N/A,FALSE,"WEST_OT"}</definedName>
    <definedName name="commrev2_2" hidden="1">{"PAGE 1",#N/A,FALSE,"WEST_OT"}</definedName>
    <definedName name="commrev2_2_2" localSheetId="4" hidden="1">{"PAGE 1",#N/A,FALSE,"WEST_OT"}</definedName>
    <definedName name="commrev2_2_2" localSheetId="11" hidden="1">{"PAGE 1",#N/A,FALSE,"WEST_OT"}</definedName>
    <definedName name="commrev2_2_2" hidden="1">{"PAGE 1",#N/A,FALSE,"WEST_OT"}</definedName>
    <definedName name="commrev2_3" localSheetId="4" hidden="1">{"PAGE 1",#N/A,FALSE,"WEST_OT"}</definedName>
    <definedName name="commrev2_3" localSheetId="11" hidden="1">{"PAGE 1",#N/A,FALSE,"WEST_OT"}</definedName>
    <definedName name="commrev2_3" hidden="1">{"PAGE 1",#N/A,FALSE,"WEST_OT"}</definedName>
    <definedName name="commrev2_3_2" localSheetId="4" hidden="1">{"PAGE 1",#N/A,FALSE,"WEST_OT"}</definedName>
    <definedName name="commrev2_3_2" localSheetId="11" hidden="1">{"PAGE 1",#N/A,FALSE,"WEST_OT"}</definedName>
    <definedName name="commrev2_3_2" hidden="1">{"PAGE 1",#N/A,FALSE,"WEST_OT"}</definedName>
    <definedName name="commrev2_5" localSheetId="4" hidden="1">{"PAGE 1",#N/A,FALSE,"WEST_OT"}</definedName>
    <definedName name="commrev2_5" localSheetId="11" hidden="1">{"PAGE 1",#N/A,FALSE,"WEST_OT"}</definedName>
    <definedName name="commrev2_5" hidden="1">{"PAGE 1",#N/A,FALSE,"WEST_OT"}</definedName>
    <definedName name="CommunityRated_HPD_Row_21_delete" hidden="1">#REF!</definedName>
    <definedName name="CommunityRatedMedicare_HPD_Footnote3_delete" hidden="1">#REF!</definedName>
    <definedName name="CommunityRatedRow23Row27SIKeyStats" hidden="1">#REF!</definedName>
    <definedName name="comp" localSheetId="11" hidden="1">{#N/A,#N/A,FALSE,"Sheet1"}</definedName>
    <definedName name="comp" hidden="1">{#N/A,#N/A,FALSE,"Sheet1"}</definedName>
    <definedName name="comp_aati_1." localSheetId="19">#REF!</definedName>
    <definedName name="comp_aati_1.">#REF!</definedName>
    <definedName name="comp_aati_2">#REF!</definedName>
    <definedName name="comp_aati_3">#REF!</definedName>
    <definedName name="comp_aati_4">#REF!</definedName>
    <definedName name="comp_acsc_1">#REF!</definedName>
    <definedName name="comp_acsc_2">#REF!</definedName>
    <definedName name="comp_acsc_3" localSheetId="19">#REF!</definedName>
    <definedName name="comp_acsc_3">#REF!</definedName>
    <definedName name="comp_acsc_4" localSheetId="19">#REF!</definedName>
    <definedName name="comp_acsc_4">#REF!</definedName>
    <definedName name="comp_afa_1" localSheetId="19">#REF!</definedName>
    <definedName name="comp_afa_1">#REF!</definedName>
    <definedName name="comp_afa_2" localSheetId="19">#REF!</definedName>
    <definedName name="comp_afa_2">#REF!</definedName>
    <definedName name="comp_afa_3">#REF!</definedName>
    <definedName name="comp_afa_4">#REF!</definedName>
    <definedName name="comp_btg_1">#REF!</definedName>
    <definedName name="comp_btg_2">#REF!</definedName>
    <definedName name="comp_btg_3">#REF!</definedName>
    <definedName name="comp_btg_4">#REF!</definedName>
    <definedName name="comp_cmro_1">#REF!</definedName>
    <definedName name="comp_cmro_2">#REF!</definedName>
    <definedName name="comp_cmro_3" localSheetId="19">#REF!</definedName>
    <definedName name="comp_cmro_3">#REF!</definedName>
    <definedName name="comp_cmro_4" localSheetId="19">#REF!</definedName>
    <definedName name="comp_cmro_4">#REF!</definedName>
    <definedName name="comp_csc_1" localSheetId="19">#REF!</definedName>
    <definedName name="comp_csc_1">#REF!</definedName>
    <definedName name="comp_csc_2" localSheetId="19">#REF!</definedName>
    <definedName name="comp_csc_2">#REF!</definedName>
    <definedName name="comp_csc_3">#REF!</definedName>
    <definedName name="comp_csc_4">#REF!</definedName>
    <definedName name="comp_ctk_1">#REF!</definedName>
    <definedName name="comp_ctk_2">#REF!</definedName>
    <definedName name="comp_ctk_3">#REF!</definedName>
    <definedName name="comp_ctk_4">#REF!</definedName>
    <definedName name="comp_drco_3" localSheetId="19">#REF!</definedName>
    <definedName name="comp_drco_3">#REF!</definedName>
    <definedName name="comp_grh_1" localSheetId="19">#REF!</definedName>
    <definedName name="comp_grh_1">#REF!</definedName>
    <definedName name="comp_grh_2" localSheetId="19">#REF!</definedName>
    <definedName name="comp_grh_2">#REF!</definedName>
    <definedName name="comp_grh_3" localSheetId="19">#REF!</definedName>
    <definedName name="comp_grh_3">#REF!</definedName>
    <definedName name="comp_grh_4" localSheetId="19">#REF!</definedName>
    <definedName name="comp_grh_4">#REF!</definedName>
    <definedName name="comp_gtsi_1" localSheetId="19">#REF!</definedName>
    <definedName name="comp_gtsi_1">#REF!</definedName>
    <definedName name="comp_gtsi_2" localSheetId="19">#REF!</definedName>
    <definedName name="comp_gtsi_2">#REF!</definedName>
    <definedName name="comp_gtsi_3">#REF!</definedName>
    <definedName name="comp_gtsi_4">#REF!</definedName>
    <definedName name="comp_hx_1">#REF!</definedName>
    <definedName name="comp_hx_2">#REF!</definedName>
    <definedName name="comp_hx_3">#REF!</definedName>
    <definedName name="comp_hx_4">#REF!</definedName>
    <definedName name="comp_isys_1">#REF!</definedName>
    <definedName name="comp_isys_2">#REF!</definedName>
    <definedName name="comp_isys_3">#REF!</definedName>
    <definedName name="comp_isys_4">#REF!</definedName>
    <definedName name="comp_mms_1">#REF!</definedName>
    <definedName name="comp_mms_2">#REF!</definedName>
    <definedName name="comp_mms_3">#REF!</definedName>
    <definedName name="comp_mms_4">#REF!</definedName>
    <definedName name="comp_nres_1">#REF!</definedName>
    <definedName name="comp_nres_2">#REF!</definedName>
    <definedName name="comp_nres_3">#REF!</definedName>
    <definedName name="comp_nres_4">#REF!</definedName>
    <definedName name="comp_ssw_1">#REF!</definedName>
    <definedName name="comp_ssw_2">#REF!</definedName>
    <definedName name="comp_ssw_3">#REF!</definedName>
    <definedName name="comp_ssw_4">#REF!</definedName>
    <definedName name="comp_ttn_3" localSheetId="19">#REF!</definedName>
    <definedName name="comp_ttn_3">#REF!</definedName>
    <definedName name="comp_vsec_1" localSheetId="19">#REF!</definedName>
    <definedName name="comp_vsec_1">#REF!</definedName>
    <definedName name="comp_vsec_2" localSheetId="19">#REF!</definedName>
    <definedName name="comp_vsec_2">#REF!</definedName>
    <definedName name="comp_vsec_3" localSheetId="19">#REF!</definedName>
    <definedName name="comp_vsec_3">#REF!</definedName>
    <definedName name="comp_vsec_4">#REF!</definedName>
    <definedName name="comp_wang_1">#REF!</definedName>
    <definedName name="comp_wang_2">#REF!</definedName>
    <definedName name="comp_wang_3">#REF!</definedName>
    <definedName name="comp_wang_4">#REF!</definedName>
    <definedName name="Comp1" localSheetId="19">#REF!</definedName>
    <definedName name="Comp1">#REF!</definedName>
    <definedName name="Comp10" localSheetId="19">#REF!</definedName>
    <definedName name="Comp10">#REF!</definedName>
    <definedName name="Comp2" localSheetId="19">#REF!</definedName>
    <definedName name="Comp2">#REF!</definedName>
    <definedName name="Comp3" localSheetId="19">#REF!</definedName>
    <definedName name="Comp3">#REF!</definedName>
    <definedName name="Comp4" localSheetId="19">#REF!</definedName>
    <definedName name="Comp4">#REF!</definedName>
    <definedName name="Comp5" localSheetId="19">#REF!</definedName>
    <definedName name="Comp5">#REF!</definedName>
    <definedName name="Comp6" localSheetId="19">#REF!</definedName>
    <definedName name="Comp6">#REF!</definedName>
    <definedName name="Comp7" localSheetId="19">#REF!</definedName>
    <definedName name="Comp7">#REF!</definedName>
    <definedName name="Comp8" localSheetId="19">#REF!</definedName>
    <definedName name="Comp8">#REF!</definedName>
    <definedName name="Comp9" localSheetId="19">#REF!</definedName>
    <definedName name="Comp9">#REF!</definedName>
    <definedName name="Companies" localSheetId="19">#REF!,#REF!</definedName>
    <definedName name="Companies">#REF!,#REF!</definedName>
    <definedName name="Company" localSheetId="19">#REF!</definedName>
    <definedName name="company">#REF!</definedName>
    <definedName name="company___0">#REF!</definedName>
    <definedName name="COMPANY_ADDRESS" hidden="1">"COMPANY_ADDRESS"</definedName>
    <definedName name="Company_Name" localSheetId="19">#REF!</definedName>
    <definedName name="Company_Name">#REF!</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anyBlank"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Name1" localSheetId="19">#REF!</definedName>
    <definedName name="CompanyName1">#REF!</definedName>
    <definedName name="CompanyName2" hidden="1">#REF!</definedName>
    <definedName name="CompanyName3" hidden="1">#REF!</definedName>
    <definedName name="CompanyOutput2">#REF!</definedName>
    <definedName name="CompanyTicker1" localSheetId="19">#REF!</definedName>
    <definedName name="CompanyTicker1">#REF!</definedName>
    <definedName name="compar" localSheetId="11" hidden="1">{#N/A,#N/A,FALSE,"cover";#N/A,#N/A,FALSE,"title pg"}</definedName>
    <definedName name="compar" hidden="1">{#N/A,#N/A,FALSE,"cover";#N/A,#N/A,FALSE,"title pg"}</definedName>
    <definedName name="Comparable" localSheetId="4" hidden="1">{"First Page",#N/A,FALSE,"Surfactants LBO";"Second Page",#N/A,FALSE,"Surfactants LBO"}</definedName>
    <definedName name="Comparable" localSheetId="11" hidden="1">{"First Page",#N/A,FALSE,"Surfactants LBO";"Second Page",#N/A,FALSE,"Surfactants LBO"}</definedName>
    <definedName name="Comparable" hidden="1">{"First Page",#N/A,FALSE,"Surfactants LBO";"Second Page",#N/A,FALSE,"Surfactants LBO"}</definedName>
    <definedName name="Comparable_1" localSheetId="4" hidden="1">{"First Page",#N/A,FALSE,"Surfactants LBO";"Second Page",#N/A,FALSE,"Surfactants LBO"}</definedName>
    <definedName name="Comparable_1" localSheetId="11" hidden="1">{"First Page",#N/A,FALSE,"Surfactants LBO";"Second Page",#N/A,FALSE,"Surfactants LBO"}</definedName>
    <definedName name="Comparable_1" hidden="1">{"First Page",#N/A,FALSE,"Surfactants LBO";"Second Page",#N/A,FALSE,"Surfactants LBO"}</definedName>
    <definedName name="ComparableAnalysis">#REF!</definedName>
    <definedName name="ComparableAnalysis___0">NA()</definedName>
    <definedName name="ComparatEU" localSheetId="4" hidden="1">{#N/A,#N/A,FALSE,"Hip.Bas";#N/A,#N/A,FALSE,"ventas";#N/A,#N/A,FALSE,"ingre-Año";#N/A,#N/A,FALSE,"ventas-Año";#N/A,#N/A,FALSE,"Costepro";#N/A,#N/A,FALSE,"inversion";#N/A,#N/A,FALSE,"personal";#N/A,#N/A,FALSE,"Gastos-V";#N/A,#N/A,FALSE,"Circulante";#N/A,#N/A,FALSE,"CONSOLI";#N/A,#N/A,FALSE,"Es-Fin";#N/A,#N/A,FALSE,"Margen-P"}</definedName>
    <definedName name="ComparatEU" localSheetId="11" hidden="1">{#N/A,#N/A,FALSE,"Hip.Bas";#N/A,#N/A,FALSE,"ventas";#N/A,#N/A,FALSE,"ingre-Año";#N/A,#N/A,FALSE,"ventas-Año";#N/A,#N/A,FALSE,"Costepro";#N/A,#N/A,FALSE,"inversion";#N/A,#N/A,FALSE,"personal";#N/A,#N/A,FALSE,"Gastos-V";#N/A,#N/A,FALSE,"Circulante";#N/A,#N/A,FALSE,"CONSOLI";#N/A,#N/A,FALSE,"Es-Fin";#N/A,#N/A,FALSE,"Margen-P"}</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EU_1" localSheetId="4" hidden="1">{#N/A,#N/A,FALSE,"Hip.Bas";#N/A,#N/A,FALSE,"ventas";#N/A,#N/A,FALSE,"ingre-Año";#N/A,#N/A,FALSE,"ventas-Año";#N/A,#N/A,FALSE,"Costepro";#N/A,#N/A,FALSE,"inversion";#N/A,#N/A,FALSE,"personal";#N/A,#N/A,FALSE,"Gastos-V";#N/A,#N/A,FALSE,"Circulante";#N/A,#N/A,FALSE,"CONSOLI";#N/A,#N/A,FALSE,"Es-Fin";#N/A,#N/A,FALSE,"Margen-P"}</definedName>
    <definedName name="ComparatEU_1" localSheetId="11" hidden="1">{#N/A,#N/A,FALSE,"Hip.Bas";#N/A,#N/A,FALSE,"ventas";#N/A,#N/A,FALSE,"ingre-Año";#N/A,#N/A,FALSE,"ventas-Año";#N/A,#N/A,FALSE,"Costepro";#N/A,#N/A,FALSE,"inversion";#N/A,#N/A,FALSE,"personal";#N/A,#N/A,FALSE,"Gastos-V";#N/A,#N/A,FALSE,"Circulante";#N/A,#N/A,FALSE,"CONSOLI";#N/A,#N/A,FALSE,"Es-Fin";#N/A,#N/A,FALSE,"Margen-P"}</definedName>
    <definedName name="ComparatEU_1" hidden="1">{#N/A,#N/A,FALSE,"Hip.Bas";#N/A,#N/A,FALSE,"ventas";#N/A,#N/A,FALSE,"ingre-Año";#N/A,#N/A,FALSE,"ventas-Año";#N/A,#N/A,FALSE,"Costepro";#N/A,#N/A,FALSE,"inversion";#N/A,#N/A,FALSE,"personal";#N/A,#N/A,FALSE,"Gastos-V";#N/A,#N/A,FALSE,"Circulante";#N/A,#N/A,FALSE,"CONSOLI";#N/A,#N/A,FALSE,"Es-Fin";#N/A,#N/A,FALSE,"Margen-P"}</definedName>
    <definedName name="ComparatEU_1_1" localSheetId="4" hidden="1">{#N/A,#N/A,FALSE,"Hip.Bas";#N/A,#N/A,FALSE,"ventas";#N/A,#N/A,FALSE,"ingre-Año";#N/A,#N/A,FALSE,"ventas-Año";#N/A,#N/A,FALSE,"Costepro";#N/A,#N/A,FALSE,"inversion";#N/A,#N/A,FALSE,"personal";#N/A,#N/A,FALSE,"Gastos-V";#N/A,#N/A,FALSE,"Circulante";#N/A,#N/A,FALSE,"CONSOLI";#N/A,#N/A,FALSE,"Es-Fin";#N/A,#N/A,FALSE,"Margen-P"}</definedName>
    <definedName name="ComparatEU_1_1" localSheetId="11" hidden="1">{#N/A,#N/A,FALSE,"Hip.Bas";#N/A,#N/A,FALSE,"ventas";#N/A,#N/A,FALSE,"ingre-Año";#N/A,#N/A,FALSE,"ventas-Año";#N/A,#N/A,FALSE,"Costepro";#N/A,#N/A,FALSE,"inversion";#N/A,#N/A,FALSE,"personal";#N/A,#N/A,FALSE,"Gastos-V";#N/A,#N/A,FALSE,"Circulante";#N/A,#N/A,FALSE,"CONSOLI";#N/A,#N/A,FALSE,"Es-Fin";#N/A,#N/A,FALSE,"Margen-P"}</definedName>
    <definedName name="ComparatEU_1_1" hidden="1">{#N/A,#N/A,FALSE,"Hip.Bas";#N/A,#N/A,FALSE,"ventas";#N/A,#N/A,FALSE,"ingre-Año";#N/A,#N/A,FALSE,"ventas-Año";#N/A,#N/A,FALSE,"Costepro";#N/A,#N/A,FALSE,"inversion";#N/A,#N/A,FALSE,"personal";#N/A,#N/A,FALSE,"Gastos-V";#N/A,#N/A,FALSE,"Circulante";#N/A,#N/A,FALSE,"CONSOLI";#N/A,#N/A,FALSE,"Es-Fin";#N/A,#N/A,FALSE,"Margen-P"}</definedName>
    <definedName name="ComparatEU_1_1_2" localSheetId="4" hidden="1">{#N/A,#N/A,FALSE,"Hip.Bas";#N/A,#N/A,FALSE,"ventas";#N/A,#N/A,FALSE,"ingre-Año";#N/A,#N/A,FALSE,"ventas-Año";#N/A,#N/A,FALSE,"Costepro";#N/A,#N/A,FALSE,"inversion";#N/A,#N/A,FALSE,"personal";#N/A,#N/A,FALSE,"Gastos-V";#N/A,#N/A,FALSE,"Circulante";#N/A,#N/A,FALSE,"CONSOLI";#N/A,#N/A,FALSE,"Es-Fin";#N/A,#N/A,FALSE,"Margen-P"}</definedName>
    <definedName name="ComparatEU_1_1_2" localSheetId="11" hidden="1">{#N/A,#N/A,FALSE,"Hip.Bas";#N/A,#N/A,FALSE,"ventas";#N/A,#N/A,FALSE,"ingre-Año";#N/A,#N/A,FALSE,"ventas-Año";#N/A,#N/A,FALSE,"Costepro";#N/A,#N/A,FALSE,"inversion";#N/A,#N/A,FALSE,"personal";#N/A,#N/A,FALSE,"Gastos-V";#N/A,#N/A,FALSE,"Circulante";#N/A,#N/A,FALSE,"CONSOLI";#N/A,#N/A,FALSE,"Es-Fin";#N/A,#N/A,FALSE,"Margen-P"}</definedName>
    <definedName name="ComparatEU_1_1_2" hidden="1">{#N/A,#N/A,FALSE,"Hip.Bas";#N/A,#N/A,FALSE,"ventas";#N/A,#N/A,FALSE,"ingre-Año";#N/A,#N/A,FALSE,"ventas-Año";#N/A,#N/A,FALSE,"Costepro";#N/A,#N/A,FALSE,"inversion";#N/A,#N/A,FALSE,"personal";#N/A,#N/A,FALSE,"Gastos-V";#N/A,#N/A,FALSE,"Circulante";#N/A,#N/A,FALSE,"CONSOLI";#N/A,#N/A,FALSE,"Es-Fin";#N/A,#N/A,FALSE,"Margen-P"}</definedName>
    <definedName name="ComparatEU_1_3" localSheetId="4" hidden="1">{#N/A,#N/A,FALSE,"Hip.Bas";#N/A,#N/A,FALSE,"ventas";#N/A,#N/A,FALSE,"ingre-Año";#N/A,#N/A,FALSE,"ventas-Año";#N/A,#N/A,FALSE,"Costepro";#N/A,#N/A,FALSE,"inversion";#N/A,#N/A,FALSE,"personal";#N/A,#N/A,FALSE,"Gastos-V";#N/A,#N/A,FALSE,"Circulante";#N/A,#N/A,FALSE,"CONSOLI";#N/A,#N/A,FALSE,"Es-Fin";#N/A,#N/A,FALSE,"Margen-P"}</definedName>
    <definedName name="ComparatEU_1_3" localSheetId="11" hidden="1">{#N/A,#N/A,FALSE,"Hip.Bas";#N/A,#N/A,FALSE,"ventas";#N/A,#N/A,FALSE,"ingre-Año";#N/A,#N/A,FALSE,"ventas-Año";#N/A,#N/A,FALSE,"Costepro";#N/A,#N/A,FALSE,"inversion";#N/A,#N/A,FALSE,"personal";#N/A,#N/A,FALSE,"Gastos-V";#N/A,#N/A,FALSE,"Circulante";#N/A,#N/A,FALSE,"CONSOLI";#N/A,#N/A,FALSE,"Es-Fin";#N/A,#N/A,FALSE,"Margen-P"}</definedName>
    <definedName name="ComparatEU_1_3" hidden="1">{#N/A,#N/A,FALSE,"Hip.Bas";#N/A,#N/A,FALSE,"ventas";#N/A,#N/A,FALSE,"ingre-Año";#N/A,#N/A,FALSE,"ventas-Año";#N/A,#N/A,FALSE,"Costepro";#N/A,#N/A,FALSE,"inversion";#N/A,#N/A,FALSE,"personal";#N/A,#N/A,FALSE,"Gastos-V";#N/A,#N/A,FALSE,"Circulante";#N/A,#N/A,FALSE,"CONSOLI";#N/A,#N/A,FALSE,"Es-Fin";#N/A,#N/A,FALSE,"Margen-P"}</definedName>
    <definedName name="ComparatEU_2" localSheetId="4" hidden="1">{#N/A,#N/A,FALSE,"Hip.Bas";#N/A,#N/A,FALSE,"ventas";#N/A,#N/A,FALSE,"ingre-Año";#N/A,#N/A,FALSE,"ventas-Año";#N/A,#N/A,FALSE,"Costepro";#N/A,#N/A,FALSE,"inversion";#N/A,#N/A,FALSE,"personal";#N/A,#N/A,FALSE,"Gastos-V";#N/A,#N/A,FALSE,"Circulante";#N/A,#N/A,FALSE,"CONSOLI";#N/A,#N/A,FALSE,"Es-Fin";#N/A,#N/A,FALSE,"Margen-P"}</definedName>
    <definedName name="ComparatEU_2" localSheetId="11" hidden="1">{#N/A,#N/A,FALSE,"Hip.Bas";#N/A,#N/A,FALSE,"ventas";#N/A,#N/A,FALSE,"ingre-Año";#N/A,#N/A,FALSE,"ventas-Año";#N/A,#N/A,FALSE,"Costepro";#N/A,#N/A,FALSE,"inversion";#N/A,#N/A,FALSE,"personal";#N/A,#N/A,FALSE,"Gastos-V";#N/A,#N/A,FALSE,"Circulante";#N/A,#N/A,FALSE,"CONSOLI";#N/A,#N/A,FALSE,"Es-Fin";#N/A,#N/A,FALSE,"Margen-P"}</definedName>
    <definedName name="ComparatEU_2" hidden="1">{#N/A,#N/A,FALSE,"Hip.Bas";#N/A,#N/A,FALSE,"ventas";#N/A,#N/A,FALSE,"ingre-Año";#N/A,#N/A,FALSE,"ventas-Año";#N/A,#N/A,FALSE,"Costepro";#N/A,#N/A,FALSE,"inversion";#N/A,#N/A,FALSE,"personal";#N/A,#N/A,FALSE,"Gastos-V";#N/A,#N/A,FALSE,"Circulante";#N/A,#N/A,FALSE,"CONSOLI";#N/A,#N/A,FALSE,"Es-Fin";#N/A,#N/A,FALSE,"Margen-P"}</definedName>
    <definedName name="ComparatEU_2_2" localSheetId="4" hidden="1">{#N/A,#N/A,FALSE,"Hip.Bas";#N/A,#N/A,FALSE,"ventas";#N/A,#N/A,FALSE,"ingre-Año";#N/A,#N/A,FALSE,"ventas-Año";#N/A,#N/A,FALSE,"Costepro";#N/A,#N/A,FALSE,"inversion";#N/A,#N/A,FALSE,"personal";#N/A,#N/A,FALSE,"Gastos-V";#N/A,#N/A,FALSE,"Circulante";#N/A,#N/A,FALSE,"CONSOLI";#N/A,#N/A,FALSE,"Es-Fin";#N/A,#N/A,FALSE,"Margen-P"}</definedName>
    <definedName name="ComparatEU_2_2" localSheetId="11" hidden="1">{#N/A,#N/A,FALSE,"Hip.Bas";#N/A,#N/A,FALSE,"ventas";#N/A,#N/A,FALSE,"ingre-Año";#N/A,#N/A,FALSE,"ventas-Año";#N/A,#N/A,FALSE,"Costepro";#N/A,#N/A,FALSE,"inversion";#N/A,#N/A,FALSE,"personal";#N/A,#N/A,FALSE,"Gastos-V";#N/A,#N/A,FALSE,"Circulante";#N/A,#N/A,FALSE,"CONSOLI";#N/A,#N/A,FALSE,"Es-Fin";#N/A,#N/A,FALSE,"Margen-P"}</definedName>
    <definedName name="ComparatEU_2_2" hidden="1">{#N/A,#N/A,FALSE,"Hip.Bas";#N/A,#N/A,FALSE,"ventas";#N/A,#N/A,FALSE,"ingre-Año";#N/A,#N/A,FALSE,"ventas-Año";#N/A,#N/A,FALSE,"Costepro";#N/A,#N/A,FALSE,"inversion";#N/A,#N/A,FALSE,"personal";#N/A,#N/A,FALSE,"Gastos-V";#N/A,#N/A,FALSE,"Circulante";#N/A,#N/A,FALSE,"CONSOLI";#N/A,#N/A,FALSE,"Es-Fin";#N/A,#N/A,FALSE,"Margen-P"}</definedName>
    <definedName name="ComparatEU_3" localSheetId="4" hidden="1">{#N/A,#N/A,FALSE,"Hip.Bas";#N/A,#N/A,FALSE,"ventas";#N/A,#N/A,FALSE,"ingre-Año";#N/A,#N/A,FALSE,"ventas-Año";#N/A,#N/A,FALSE,"Costepro";#N/A,#N/A,FALSE,"inversion";#N/A,#N/A,FALSE,"personal";#N/A,#N/A,FALSE,"Gastos-V";#N/A,#N/A,FALSE,"Circulante";#N/A,#N/A,FALSE,"CONSOLI";#N/A,#N/A,FALSE,"Es-Fin";#N/A,#N/A,FALSE,"Margen-P"}</definedName>
    <definedName name="ComparatEU_3" localSheetId="11" hidden="1">{#N/A,#N/A,FALSE,"Hip.Bas";#N/A,#N/A,FALSE,"ventas";#N/A,#N/A,FALSE,"ingre-Año";#N/A,#N/A,FALSE,"ventas-Año";#N/A,#N/A,FALSE,"Costepro";#N/A,#N/A,FALSE,"inversion";#N/A,#N/A,FALSE,"personal";#N/A,#N/A,FALSE,"Gastos-V";#N/A,#N/A,FALSE,"Circulante";#N/A,#N/A,FALSE,"CONSOLI";#N/A,#N/A,FALSE,"Es-Fin";#N/A,#N/A,FALSE,"Margen-P"}</definedName>
    <definedName name="ComparatEU_3" hidden="1">{#N/A,#N/A,FALSE,"Hip.Bas";#N/A,#N/A,FALSE,"ventas";#N/A,#N/A,FALSE,"ingre-Año";#N/A,#N/A,FALSE,"ventas-Año";#N/A,#N/A,FALSE,"Costepro";#N/A,#N/A,FALSE,"inversion";#N/A,#N/A,FALSE,"personal";#N/A,#N/A,FALSE,"Gastos-V";#N/A,#N/A,FALSE,"Circulante";#N/A,#N/A,FALSE,"CONSOLI";#N/A,#N/A,FALSE,"Es-Fin";#N/A,#N/A,FALSE,"Margen-P"}</definedName>
    <definedName name="ComparatEU_3_2" localSheetId="4" hidden="1">{#N/A,#N/A,FALSE,"Hip.Bas";#N/A,#N/A,FALSE,"ventas";#N/A,#N/A,FALSE,"ingre-Año";#N/A,#N/A,FALSE,"ventas-Año";#N/A,#N/A,FALSE,"Costepro";#N/A,#N/A,FALSE,"inversion";#N/A,#N/A,FALSE,"personal";#N/A,#N/A,FALSE,"Gastos-V";#N/A,#N/A,FALSE,"Circulante";#N/A,#N/A,FALSE,"CONSOLI";#N/A,#N/A,FALSE,"Es-Fin";#N/A,#N/A,FALSE,"Margen-P"}</definedName>
    <definedName name="ComparatEU_3_2" localSheetId="11" hidden="1">{#N/A,#N/A,FALSE,"Hip.Bas";#N/A,#N/A,FALSE,"ventas";#N/A,#N/A,FALSE,"ingre-Año";#N/A,#N/A,FALSE,"ventas-Año";#N/A,#N/A,FALSE,"Costepro";#N/A,#N/A,FALSE,"inversion";#N/A,#N/A,FALSE,"personal";#N/A,#N/A,FALSE,"Gastos-V";#N/A,#N/A,FALSE,"Circulante";#N/A,#N/A,FALSE,"CONSOLI";#N/A,#N/A,FALSE,"Es-Fin";#N/A,#N/A,FALSE,"Margen-P"}</definedName>
    <definedName name="ComparatEU_3_2" hidden="1">{#N/A,#N/A,FALSE,"Hip.Bas";#N/A,#N/A,FALSE,"ventas";#N/A,#N/A,FALSE,"ingre-Año";#N/A,#N/A,FALSE,"ventas-Año";#N/A,#N/A,FALSE,"Costepro";#N/A,#N/A,FALSE,"inversion";#N/A,#N/A,FALSE,"personal";#N/A,#N/A,FALSE,"Gastos-V";#N/A,#N/A,FALSE,"Circulante";#N/A,#N/A,FALSE,"CONSOLI";#N/A,#N/A,FALSE,"Es-Fin";#N/A,#N/A,FALSE,"Margen-P"}</definedName>
    <definedName name="ComparatEU_5" localSheetId="4" hidden="1">{#N/A,#N/A,FALSE,"Hip.Bas";#N/A,#N/A,FALSE,"ventas";#N/A,#N/A,FALSE,"ingre-Año";#N/A,#N/A,FALSE,"ventas-Año";#N/A,#N/A,FALSE,"Costepro";#N/A,#N/A,FALSE,"inversion";#N/A,#N/A,FALSE,"personal";#N/A,#N/A,FALSE,"Gastos-V";#N/A,#N/A,FALSE,"Circulante";#N/A,#N/A,FALSE,"CONSOLI";#N/A,#N/A,FALSE,"Es-Fin";#N/A,#N/A,FALSE,"Margen-P"}</definedName>
    <definedName name="ComparatEU_5" localSheetId="11" hidden="1">{#N/A,#N/A,FALSE,"Hip.Bas";#N/A,#N/A,FALSE,"ventas";#N/A,#N/A,FALSE,"ingre-Año";#N/A,#N/A,FALSE,"ventas-Año";#N/A,#N/A,FALSE,"Costepro";#N/A,#N/A,FALSE,"inversion";#N/A,#N/A,FALSE,"personal";#N/A,#N/A,FALSE,"Gastos-V";#N/A,#N/A,FALSE,"Circulante";#N/A,#N/A,FALSE,"CONSOLI";#N/A,#N/A,FALSE,"Es-Fin";#N/A,#N/A,FALSE,"Margen-P"}</definedName>
    <definedName name="ComparatEU_5" hidden="1">{#N/A,#N/A,FALSE,"Hip.Bas";#N/A,#N/A,FALSE,"ventas";#N/A,#N/A,FALSE,"ingre-Año";#N/A,#N/A,FALSE,"ventas-Año";#N/A,#N/A,FALSE,"Costepro";#N/A,#N/A,FALSE,"inversion";#N/A,#N/A,FALSE,"personal";#N/A,#N/A,FALSE,"Gastos-V";#N/A,#N/A,FALSE,"Circulante";#N/A,#N/A,FALSE,"CONSOLI";#N/A,#N/A,FALSE,"Es-Fin";#N/A,#N/A,FALSE,"Margen-P"}</definedName>
    <definedName name="compare" localSheetId="11" hidden="1">{#N/A,#N/A,TRUE,"COVER";#N/A,#N/A,TRUE,"BS";#N/A,#N/A,TRUE,"APR-01";#N/A,#N/A,TRUE,"CF"}</definedName>
    <definedName name="compare" hidden="1">{#N/A,#N/A,TRUE,"COVER";#N/A,#N/A,TRUE,"BS";#N/A,#N/A,TRUE,"APR-01";#N/A,#N/A,TRUE,"CF"}</definedName>
    <definedName name="comparison" localSheetId="2" hidden="1">{"bs",#N/A,FALSE,"SCF"}</definedName>
    <definedName name="comparison" localSheetId="1" hidden="1">{"bs",#N/A,FALSE,"SCF"}</definedName>
    <definedName name="comparison" localSheetId="19" hidden="1">{"bs",#N/A,FALSE,"SCF"}</definedName>
    <definedName name="comparison" localSheetId="4" hidden="1">{"bs",#N/A,FALSE,"SCF"}</definedName>
    <definedName name="comparison" localSheetId="18" hidden="1">{"bs",#N/A,FALSE,"SCF"}</definedName>
    <definedName name="comparison" localSheetId="15" hidden="1">{"bs",#N/A,FALSE,"SCF"}</definedName>
    <definedName name="comparison" localSheetId="11" hidden="1">{"bs",#N/A,FALSE,"SCF"}</definedName>
    <definedName name="comparison" hidden="1">{"bs",#N/A,FALSE,"SCF"}</definedName>
    <definedName name="Compco1" localSheetId="19" hidden="1">{"Page1",#N/A,FALSE,"CompCo";"Page2",#N/A,FALSE,"CompCo"}</definedName>
    <definedName name="Compco1" localSheetId="4" hidden="1">{"Page1",#N/A,FALSE,"CompCo";"Page2",#N/A,FALSE,"CompCo"}</definedName>
    <definedName name="Compco1" localSheetId="15" hidden="1">{"Page1",#N/A,FALSE,"CompCo";"Page2",#N/A,FALSE,"CompCo"}</definedName>
    <definedName name="Compco1" localSheetId="11" hidden="1">{"Page1",#N/A,FALSE,"CompCo";"Page2",#N/A,FALSE,"CompCo"}</definedName>
    <definedName name="Compco1" hidden="1">{"Page1",#N/A,FALSE,"CompCo";"Page2",#N/A,FALSE,"CompCo"}</definedName>
    <definedName name="Compco2" localSheetId="19" hidden="1">{"Page1",#N/A,FALSE,"CompCo";"Page2",#N/A,FALSE,"CompCo"}</definedName>
    <definedName name="Compco2" localSheetId="4" hidden="1">{"Page1",#N/A,FALSE,"CompCo";"Page2",#N/A,FALSE,"CompCo"}</definedName>
    <definedName name="Compco2" localSheetId="15" hidden="1">{"Page1",#N/A,FALSE,"CompCo";"Page2",#N/A,FALSE,"CompCo"}</definedName>
    <definedName name="Compco2" localSheetId="11" hidden="1">{"Page1",#N/A,FALSE,"CompCo";"Page2",#N/A,FALSE,"CompCo"}</definedName>
    <definedName name="Compco2" hidden="1">{"Page1",#N/A,FALSE,"CompCo";"Page2",#N/A,FALSE,"CompCo"}</definedName>
    <definedName name="CompDebtBeta">#REF!</definedName>
    <definedName name="CompDebtCap">#REF!</definedName>
    <definedName name="CompF">#REF!</definedName>
    <definedName name="compltold" localSheetId="4" hidden="1">{#N/A,#N/A,FALSE,"VOLUMES";#N/A,#N/A,FALSE,"REVENUES";#N/A,#N/A,FALSE,"VALUATION"}</definedName>
    <definedName name="compltold" localSheetId="11" hidden="1">{#N/A,#N/A,FALSE,"VOLUMES";#N/A,#N/A,FALSE,"REVENUES";#N/A,#N/A,FALSE,"VALUATION"}</definedName>
    <definedName name="compltold" hidden="1">{#N/A,#N/A,FALSE,"VOLUMES";#N/A,#N/A,FALSE,"REVENUES";#N/A,#N/A,FALSE,"VALUATION"}</definedName>
    <definedName name="compltold_1" localSheetId="4" hidden="1">{#N/A,#N/A,FALSE,"VOLUMES";#N/A,#N/A,FALSE,"REVENUES";#N/A,#N/A,FALSE,"VALUATION"}</definedName>
    <definedName name="compltold_1" localSheetId="11" hidden="1">{#N/A,#N/A,FALSE,"VOLUMES";#N/A,#N/A,FALSE,"REVENUES";#N/A,#N/A,FALSE,"VALUATION"}</definedName>
    <definedName name="compltold_1" hidden="1">{#N/A,#N/A,FALSE,"VOLUMES";#N/A,#N/A,FALSE,"REVENUES";#N/A,#N/A,FALSE,"VALUATION"}</definedName>
    <definedName name="compname">#REF!</definedName>
    <definedName name="CompQ">#REF!</definedName>
    <definedName name="CompQ1">#REF!</definedName>
    <definedName name="CompRange">#REF!</definedName>
    <definedName name="CompRange1" localSheetId="15" hidden="1">OFFSET(CompRange1Main,9,0,COUNTA(CompRange1Main)-COUNTA(#REF!),1)</definedName>
    <definedName name="CompRange1" localSheetId="11" hidden="1">OFFSET(CompRange1Main,9,0,COUNTA(CompRange1Main)-COUNTA(#REF!),1)</definedName>
    <definedName name="CompRange1" hidden="1">OFFSET(CompRange1Main,9,0,COUNTA(CompRange1Main)-COUNTA(#REF!),1)</definedName>
    <definedName name="CompRange1a" hidden="1">OFFSET(#REF!,9,0,COUNTA(#REF!)-COUNTA(#REF!),1)</definedName>
    <definedName name="CompRange1b" hidden="1">OFFSET(#REF!,9,0,COUNTA(#REF!)-COUNTA(#REF!),1)</definedName>
    <definedName name="CompRange1c" hidden="1">OFFSET(#REF!,9,0,COUNTA(#REF!)-COUNTA(#REF!),1)</definedName>
    <definedName name="CompRange1Main" hidden="1">#REF!</definedName>
    <definedName name="CompRange2" localSheetId="15" hidden="1">OFFSET(CompRange2Main,9,0,COUNTA(CompRange2Main)-COUNTA(#REF!),1)</definedName>
    <definedName name="CompRange2" localSheetId="11" hidden="1">OFFSET(CompRange2Main,9,0,COUNTA(CompRange2Main)-COUNTA(#REF!),1)</definedName>
    <definedName name="CompRange2" hidden="1">OFFSET(CompRange2Main,9,0,COUNTA(CompRange2Main)-COUNTA(#REF!),1)</definedName>
    <definedName name="CompRange2a" hidden="1">OFFSET(#REF!,9,0,COUNTA(#REF!)-COUNTA(#REF!),1)</definedName>
    <definedName name="CompRange2b" hidden="1">OFFSET(#REF!,9,0,COUNTA(#REF!)-COUNTA(#REF!),1)</definedName>
    <definedName name="CompRange2c" hidden="1">OFFSET(#REF!,9,0,COUNTA(#REF!)-COUNTA(#REF!),1)</definedName>
    <definedName name="CompRange2Main" hidden="1">#REF!</definedName>
    <definedName name="CompRange3" localSheetId="15" hidden="1">OFFSET(CompRange3Main,9,0,COUNTA(CompRange3Main)-COUNTA(#REF!),1)</definedName>
    <definedName name="CompRange3" localSheetId="11" hidden="1">OFFSET(CompRange3Main,9,0,COUNTA(CompRange3Main)-COUNTA(#REF!),1)</definedName>
    <definedName name="CompRange3" hidden="1">OFFSET(CompRange3Main,9,0,COUNTA(CompRange3Main)-COUNTA(#REF!),1)</definedName>
    <definedName name="CompRange3a" hidden="1">OFFSET(#REF!,9,0,COUNTA(#REF!)-COUNTA(#REF!),1)</definedName>
    <definedName name="CompRange3b" hidden="1">OFFSET(#REF!,9,0,COUNTA(#REF!)-COUNTA(#REF!),1)</definedName>
    <definedName name="CompRange3c" hidden="1">OFFSET(#REF!,9,0,COUNTA(#REF!)-COUNTA(#REF!),1)</definedName>
    <definedName name="CompRange3Main" hidden="1">#REF!</definedName>
    <definedName name="CompRange4" hidden="1">OFFSET(#REF!,9,0,COUNTA(#REF!)-COUNTA(#REF!),1)</definedName>
    <definedName name="CompRange4c" hidden="1">OFFSET(#REF!,9,0,COUNTA(#REF!)-COUNTA(#REF!),1)</definedName>
    <definedName name="CompRangeF">#REF!</definedName>
    <definedName name="CompRangeF1">#REF!</definedName>
    <definedName name="CompRangeQ">#REF!</definedName>
    <definedName name="CompRangeQ1">#REF!</definedName>
    <definedName name="CompRangeS">#REF!</definedName>
    <definedName name="CompRangeS2">#REF!</definedName>
    <definedName name="CompRangeSF">#REF!</definedName>
    <definedName name="CompRangeSF1">#REF!</definedName>
    <definedName name="CompRangeV1">#REF!</definedName>
    <definedName name="CompRangeV2">#REF!</definedName>
    <definedName name="CompRangeV3">#REF!</definedName>
    <definedName name="CompRangeV4">#REF!</definedName>
    <definedName name="CompRangeV5">#REF!</definedName>
    <definedName name="CompRangeV6">#REF!</definedName>
    <definedName name="compresult" localSheetId="11" hidden="1">{"FCB_ALL",#N/A,FALSE,"FCB"}</definedName>
    <definedName name="compresult" hidden="1">{"FCB_ALL",#N/A,FALSE,"FCB"}</definedName>
    <definedName name="compresults" localSheetId="19" hidden="1">{"FCB_ALL",#N/A,FALSE,"FCB"}</definedName>
    <definedName name="compresults" localSheetId="4" hidden="1">{"FCB_ALL",#N/A,FALSE,"FCB"}</definedName>
    <definedName name="compresults" localSheetId="15" hidden="1">{"FCB_ALL",#N/A,FALSE,"FCB"}</definedName>
    <definedName name="compresults" localSheetId="11" hidden="1">{"FCB_ALL",#N/A,FALSE,"FCB"}</definedName>
    <definedName name="compresults" hidden="1">{"FCB_ALL",#N/A,FALSE,"FCB"}</definedName>
    <definedName name="Comps" hidden="1">"d9771a5f-b48a-42d2-aad9-bb5929caf21f"</definedName>
    <definedName name="CompS1">#REF!</definedName>
    <definedName name="CompTaxRate">#REF!</definedName>
    <definedName name="CompV1">#REF!</definedName>
    <definedName name="CompV2">#REF!</definedName>
    <definedName name="CompV3">#REF!</definedName>
    <definedName name="CompV4">#REF!</definedName>
    <definedName name="CompV5">#REF!</definedName>
    <definedName name="CompV6">#REF!</definedName>
    <definedName name="CoName" hidden="1">#REF!</definedName>
    <definedName name="ConcessSales">#REF!</definedName>
    <definedName name="concsfee">#REF!</definedName>
    <definedName name="conf_balamended" localSheetId="4" hidden="1">{#N/A,#N/A,FALSE,"PMTABB";#N/A,#N/A,FALSE,"PMTABB"}</definedName>
    <definedName name="conf_balamended" localSheetId="11" hidden="1">{#N/A,#N/A,FALSE,"PMTABB";#N/A,#N/A,FALSE,"PMTABB"}</definedName>
    <definedName name="conf_balamended" hidden="1">{#N/A,#N/A,FALSE,"PMTABB";#N/A,#N/A,FALSE,"PMTABB"}</definedName>
    <definedName name="Confidence">#REF!</definedName>
    <definedName name="Confidentiality" hidden="1">#REF!</definedName>
    <definedName name="conflict3" localSheetId="11" hidden="1">{0,#N/A,FALSE,0;0,#N/A,FALSE,0;0,#N/A,FALSE,0;0,#N/A,FALSE,0;0,#N/A,FALSE,0;0,#N/A,FALSE,0;0,#N/A,FALSE,0;0,#N/A,FALSE,0;0,#N/A,FALSE,0;0,#N/A,FALSE,0;0,#N/A,FALSE,0;0,#N/A,FALSE,0;0,#N/A,FALSE,0;0,#N/A,FALSE,0}</definedName>
    <definedName name="conflict3" hidden="1">{0,#N/A,FALSE,0;0,#N/A,FALSE,0;0,#N/A,FALSE,0;0,#N/A,FALSE,0;0,#N/A,FALSE,0;0,#N/A,FALSE,0;0,#N/A,FALSE,0;0,#N/A,FALSE,0;0,#N/A,FALSE,0;0,#N/A,FALSE,0;0,#N/A,FALSE,0;0,#N/A,FALSE,0;0,#N/A,FALSE,0;0,#N/A,FALSE,0}</definedName>
    <definedName name="Confused" hidden="1">#REF!</definedName>
    <definedName name="CONNECTSTRING1">#REF!</definedName>
    <definedName name="CONNECTSTRING6">#REF!</definedName>
    <definedName name="CONSOL11">#REF!</definedName>
    <definedName name="CONSOL20">#REF!</definedName>
    <definedName name="CONSOL25">#REF!</definedName>
    <definedName name="Consolidated">"Consolidated"</definedName>
    <definedName name="ConsolidatedW" localSheetId="4">{"Client Name or Project Name"}</definedName>
    <definedName name="ConsolidatedW" localSheetId="11">{"Client Name or Project Name"}</definedName>
    <definedName name="ConsolidatedW">{"Client Name or Project Name"}</definedName>
    <definedName name="ConsolidatingEntities">#REF!</definedName>
    <definedName name="Consolidation" localSheetId="11" hidden="1">{"'Internat.oper.netti'!$B$1:$J$25"}</definedName>
    <definedName name="Consolidation" hidden="1">{"'Internat.oper.netti'!$B$1:$J$25"}</definedName>
    <definedName name="ConsoliDent" hidden="1">39216.5878819444</definedName>
    <definedName name="CONSSTMT">#N/A</definedName>
    <definedName name="Constants">AND(NOT(_xlfn.ISFORMULA(INDIRECT("RC",FALSE))),ISNUMBER(INDIRECT("RC",FALSE)))</definedName>
    <definedName name="consverative" localSheetId="11" hidden="1">{"base",#N/A,TRUE,"Nav_Base";"stg",#N/A,TRUE,"Nav_stg£";"mgtfees",#N/A,TRUE,"Mgt_Fees";"mgp1",#N/A,TRUE,"MgFee_PA";"mgp2",#N/A,TRUE,"MgFee_PA";"admin",#N/A,TRUE,"Admin_Fee";"custody",#N/A,TRUE,"Cust_Fee";#N/A,#N/A,TRUE,"GEM";"gem",#N/A,TRUE,"GEM"}</definedName>
    <definedName name="consverative" hidden="1">{"base",#N/A,TRUE,"Nav_Base";"stg",#N/A,TRUE,"Nav_stg£";"mgtfees",#N/A,TRUE,"Mgt_Fees";"mgp1",#N/A,TRUE,"MgFee_PA";"mgp2",#N/A,TRUE,"MgFee_PA";"admin",#N/A,TRUE,"Admin_Fee";"custody",#N/A,TRUE,"Cust_Fee";#N/A,#N/A,TRUE,"GEM";"gem",#N/A,TRUE,"GEM"}</definedName>
    <definedName name="consverative_1" localSheetId="11" hidden="1">{"base",#N/A,TRUE,"Nav_Base";"stg",#N/A,TRUE,"Nav_stg£";"mgtfees",#N/A,TRUE,"Mgt_Fees";"mgp1",#N/A,TRUE,"MgFee_PA";"mgp2",#N/A,TRUE,"MgFee_PA";"admin",#N/A,TRUE,"Admin_Fee";"custody",#N/A,TRUE,"Cust_Fee";#N/A,#N/A,TRUE,"GEM";"gem",#N/A,TRUE,"GEM"}</definedName>
    <definedName name="consverative_1" hidden="1">{"base",#N/A,TRUE,"Nav_Base";"stg",#N/A,TRUE,"Nav_stg£";"mgtfees",#N/A,TRUE,"Mgt_Fees";"mgp1",#N/A,TRUE,"MgFee_PA";"mgp2",#N/A,TRUE,"MgFee_PA";"admin",#N/A,TRUE,"Admin_Fee";"custody",#N/A,TRUE,"Cust_Fee";#N/A,#N/A,TRUE,"GEM";"gem",#N/A,TRUE,"GEM"}</definedName>
    <definedName name="consverative_2" localSheetId="11" hidden="1">{"base",#N/A,TRUE,"Nav_Base";"stg",#N/A,TRUE,"Nav_stg£";"mgtfees",#N/A,TRUE,"Mgt_Fees";"mgp1",#N/A,TRUE,"MgFee_PA";"mgp2",#N/A,TRUE,"MgFee_PA";"admin",#N/A,TRUE,"Admin_Fee";"custody",#N/A,TRUE,"Cust_Fee";#N/A,#N/A,TRUE,"GEM";"gem",#N/A,TRUE,"GEM"}</definedName>
    <definedName name="consverative_2" hidden="1">{"base",#N/A,TRUE,"Nav_Base";"stg",#N/A,TRUE,"Nav_stg£";"mgtfees",#N/A,TRUE,"Mgt_Fees";"mgp1",#N/A,TRUE,"MgFee_PA";"mgp2",#N/A,TRUE,"MgFee_PA";"admin",#N/A,TRUE,"Admin_Fee";"custody",#N/A,TRUE,"Cust_Fee";#N/A,#N/A,TRUE,"GEM";"gem",#N/A,TRUE,"GEM"}</definedName>
    <definedName name="cont" localSheetId="4" hidden="1">{#N/A,#N/A,FALSE,"Contribution Analysis"}</definedName>
    <definedName name="cont" localSheetId="11" hidden="1">{#N/A,#N/A,FALSE,"Contribution Analysis"}</definedName>
    <definedName name="cont" hidden="1">{#N/A,#N/A,FALSE,"Contribution Analysis"}</definedName>
    <definedName name="cont_1" localSheetId="4" hidden="1">{#N/A,#N/A,FALSE,"Contribution Analysis"}</definedName>
    <definedName name="cont_1" localSheetId="11" hidden="1">{#N/A,#N/A,FALSE,"Contribution Analysis"}</definedName>
    <definedName name="cont_1" hidden="1">{#N/A,#N/A,FALSE,"Contribution Analysis"}</definedName>
    <definedName name="contact" localSheetId="19" hidden="1">{"bs",#N/A,FALSE,"SCF"}</definedName>
    <definedName name="contact" localSheetId="4" hidden="1">{"bs",#N/A,FALSE,"SCF"}</definedName>
    <definedName name="contact" localSheetId="15" hidden="1">{"bs",#N/A,FALSE,"SCF"}</definedName>
    <definedName name="contact" localSheetId="11" hidden="1">{"bs",#N/A,FALSE,"SCF"}</definedName>
    <definedName name="contact" hidden="1">{"bs",#N/A,FALSE,"SCF"}</definedName>
    <definedName name="ContentsHelp" localSheetId="4" hidden="1">#REF!</definedName>
    <definedName name="ContentsHelp" hidden="1">#REF!</definedName>
    <definedName name="ContentsHelpTrans" hidden="1">#REF!</definedName>
    <definedName name="Contenz.2004bil.2010" hidden="1">#REF!</definedName>
    <definedName name="contingenci">#REF!</definedName>
    <definedName name="contracts" localSheetId="19">#REF!</definedName>
    <definedName name="contracts">#REF!</definedName>
    <definedName name="control1" localSheetId="4" hidden="1">{#N/A,#N/A,TRUE,"Summary - 1";#N/A,#N/A,TRUE,"Summary - 2";#N/A,#N/A,TRUE,"Group Analysis";#N/A,#N/A,TRUE,"FM Analysis";#N/A,#N/A,TRUE,"T&amp;M-Onsite";#N/A,#N/A,TRUE,"FP-Onsite";#N/A,#N/A,TRUE,"NB-Onsite";#N/A,#N/A,TRUE,"T&amp;M-Offshore";#N/A,#N/A,TRUE,"FP-Offshore";#N/A,#N/A,TRUE,"Appendix-A";#N/A,#N/A,TRUE,"Appendix-B"}</definedName>
    <definedName name="control1" localSheetId="11" hidden="1">{#N/A,#N/A,TRUE,"Summary - 1";#N/A,#N/A,TRUE,"Summary - 2";#N/A,#N/A,TRUE,"Group Analysis";#N/A,#N/A,TRUE,"FM Analysis";#N/A,#N/A,TRUE,"T&amp;M-Onsite";#N/A,#N/A,TRUE,"FP-Onsite";#N/A,#N/A,TRUE,"NB-Onsite";#N/A,#N/A,TRUE,"T&amp;M-Offshore";#N/A,#N/A,TRUE,"FP-Offshore";#N/A,#N/A,TRUE,"Appendix-A";#N/A,#N/A,TRUE,"Appendix-B"}</definedName>
    <definedName name="control1" hidden="1">{#N/A,#N/A,TRUE,"Summary - 1";#N/A,#N/A,TRUE,"Summary - 2";#N/A,#N/A,TRUE,"Group Analysis";#N/A,#N/A,TRUE,"FM Analysis";#N/A,#N/A,TRUE,"T&amp;M-Onsite";#N/A,#N/A,TRUE,"FP-Onsite";#N/A,#N/A,TRUE,"NB-Onsite";#N/A,#N/A,TRUE,"T&amp;M-Offshore";#N/A,#N/A,TRUE,"FP-Offshore";#N/A,#N/A,TRUE,"Appendix-A";#N/A,#N/A,TRUE,"Appendix-B"}</definedName>
    <definedName name="CONV">#REF!</definedName>
    <definedName name="convdebtrate" localSheetId="19">#REF!</definedName>
    <definedName name="convdebtrate">#REF!</definedName>
    <definedName name="convdebtshares" localSheetId="19">#REF!</definedName>
    <definedName name="convdebtshares">#REF!</definedName>
    <definedName name="Convenção" localSheetId="11" hidden="1">{"TotalGeralDespesasPorArea",#N/A,FALSE,"VinculosAccessEfetivo"}</definedName>
    <definedName name="Convenção" hidden="1">{"TotalGeralDespesasPorArea",#N/A,FALSE,"VinculosAccessEfetivo"}</definedName>
    <definedName name="Convert_Options" localSheetId="19">#REF!</definedName>
    <definedName name="Convert_Options">#REF!</definedName>
    <definedName name="converted_debt">#REF!</definedName>
    <definedName name="Convertible_Debt_Converted" localSheetId="19">#REF!</definedName>
    <definedName name="Convertible_Debt_Converted">#REF!</definedName>
    <definedName name="Convertible_Debt_Converted___0">NA()</definedName>
    <definedName name="Convertible_Preferred_Converted" localSheetId="19">#REF!</definedName>
    <definedName name="Convertible_Preferred_Converted">#REF!</definedName>
    <definedName name="Convertible_Preferred_Converted___0">NA()</definedName>
    <definedName name="converting" localSheetId="4">{"Client Name or Project Name"}</definedName>
    <definedName name="converting" localSheetId="11">{"Client Name or Project Name"}</definedName>
    <definedName name="converting">{"Client Name or Project Name"}</definedName>
    <definedName name="convprefrate" localSheetId="19">#REF!</definedName>
    <definedName name="convprefrate">#REF!</definedName>
    <definedName name="convprefshares" localSheetId="19">#REF!</definedName>
    <definedName name="convprefshares">#REF!</definedName>
    <definedName name="convpricedebt" localSheetId="19">#REF!</definedName>
    <definedName name="convpricedebt">#REF!</definedName>
    <definedName name="convpricepref">#REF!</definedName>
    <definedName name="ConWACC">#REF!</definedName>
    <definedName name="cooper2" localSheetId="4" hidden="1">{#N/A,#N/A,TRUE,"Pro Forma";#N/A,#N/A,TRUE,"PF_Bal";#N/A,#N/A,TRUE,"PF_INC";#N/A,#N/A,TRUE,"CBE";#N/A,#N/A,TRUE,"SWK"}</definedName>
    <definedName name="cooper2" localSheetId="15" hidden="1">{#N/A,#N/A,TRUE,"Pro Forma";#N/A,#N/A,TRUE,"PF_Bal";#N/A,#N/A,TRUE,"PF_INC";#N/A,#N/A,TRUE,"CBE";#N/A,#N/A,TRUE,"SWK"}</definedName>
    <definedName name="cooper2" localSheetId="11" hidden="1">{#N/A,#N/A,TRUE,"Pro Forma";#N/A,#N/A,TRUE,"PF_Bal";#N/A,#N/A,TRUE,"PF_INC";#N/A,#N/A,TRUE,"CBE";#N/A,#N/A,TRUE,"SWK"}</definedName>
    <definedName name="cooper2" hidden="1">{#N/A,#N/A,TRUE,"Pro Forma";#N/A,#N/A,TRUE,"PF_Bal";#N/A,#N/A,TRUE,"PF_INC";#N/A,#N/A,TRUE,"CBE";#N/A,#N/A,TRUE,"SWK"}</definedName>
    <definedName name="cooper2_1" localSheetId="4" hidden="1">{#N/A,#N/A,TRUE,"Pro Forma";#N/A,#N/A,TRUE,"PF_Bal";#N/A,#N/A,TRUE,"PF_INC";#N/A,#N/A,TRUE,"CBE";#N/A,#N/A,TRUE,"SWK"}</definedName>
    <definedName name="cooper2_1" localSheetId="11" hidden="1">{#N/A,#N/A,TRUE,"Pro Forma";#N/A,#N/A,TRUE,"PF_Bal";#N/A,#N/A,TRUE,"PF_INC";#N/A,#N/A,TRUE,"CBE";#N/A,#N/A,TRUE,"SWK"}</definedName>
    <definedName name="cooper2_1" hidden="1">{#N/A,#N/A,TRUE,"Pro Forma";#N/A,#N/A,TRUE,"PF_Bal";#N/A,#N/A,TRUE,"PF_INC";#N/A,#N/A,TRUE,"CBE";#N/A,#N/A,TRUE,"SWK"}</definedName>
    <definedName name="copper2a" localSheetId="4" hidden="1">{#N/A,#N/A,TRUE,"Pro Forma";#N/A,#N/A,TRUE,"PF_Bal";#N/A,#N/A,TRUE,"PF_INC";#N/A,#N/A,TRUE,"CBE";#N/A,#N/A,TRUE,"SWK"}</definedName>
    <definedName name="copper2a" localSheetId="11" hidden="1">{#N/A,#N/A,TRUE,"Pro Forma";#N/A,#N/A,TRUE,"PF_Bal";#N/A,#N/A,TRUE,"PF_INC";#N/A,#N/A,TRUE,"CBE";#N/A,#N/A,TRUE,"SWK"}</definedName>
    <definedName name="copper2a" hidden="1">{#N/A,#N/A,TRUE,"Pro Forma";#N/A,#N/A,TRUE,"PF_Bal";#N/A,#N/A,TRUE,"PF_INC";#N/A,#N/A,TRUE,"CBE";#N/A,#N/A,TRUE,"SWK"}</definedName>
    <definedName name="copper2a_1" localSheetId="4" hidden="1">{#N/A,#N/A,TRUE,"Pro Forma";#N/A,#N/A,TRUE,"PF_Bal";#N/A,#N/A,TRUE,"PF_INC";#N/A,#N/A,TRUE,"CBE";#N/A,#N/A,TRUE,"SWK"}</definedName>
    <definedName name="copper2a_1" localSheetId="11" hidden="1">{#N/A,#N/A,TRUE,"Pro Forma";#N/A,#N/A,TRUE,"PF_Bal";#N/A,#N/A,TRUE,"PF_INC";#N/A,#N/A,TRUE,"CBE";#N/A,#N/A,TRUE,"SWK"}</definedName>
    <definedName name="copper2a_1" hidden="1">{#N/A,#N/A,TRUE,"Pro Forma";#N/A,#N/A,TRUE,"PF_Bal";#N/A,#N/A,TRUE,"PF_INC";#N/A,#N/A,TRUE,"CBE";#N/A,#N/A,TRUE,"SWK"}</definedName>
    <definedName name="copy" localSheetId="11" hidden="1">{"TOP PORTION",#N/A,FALSE,"0895"}</definedName>
    <definedName name="copy" hidden="1">{"TOP PORTION",#N/A,FALSE,"0895"}</definedName>
    <definedName name="COPY_1" localSheetId="4" hidden="1">{#N/A,#N/A,FALSE,"Pharm";#N/A,#N/A,FALSE,"WWCM"}</definedName>
    <definedName name="COPY_1" localSheetId="11" hidden="1">{#N/A,#N/A,FALSE,"Pharm";#N/A,#N/A,FALSE,"WWCM"}</definedName>
    <definedName name="COPY_1" hidden="1">{#N/A,#N/A,FALSE,"Pharm";#N/A,#N/A,FALSE,"WWCM"}</definedName>
    <definedName name="copy_2" localSheetId="11" hidden="1">{"TOP PORTION",#N/A,FALSE,"0895"}</definedName>
    <definedName name="copy_2" hidden="1">{"TOP PORTION",#N/A,FALSE,"0895"}</definedName>
    <definedName name="copy_3" localSheetId="11" hidden="1">{"TOP PORTION",#N/A,FALSE,"0895"}</definedName>
    <definedName name="copy_3" hidden="1">{"TOP PORTION",#N/A,FALSE,"0895"}</definedName>
    <definedName name="copy_4" localSheetId="11" hidden="1">{"TOP PORTION",#N/A,FALSE,"0895"}</definedName>
    <definedName name="copy_4" hidden="1">{"TOP PORTION",#N/A,FALSE,"0895"}</definedName>
    <definedName name="copy_5" localSheetId="11" hidden="1">{"TOP PORTION",#N/A,FALSE,"0895"}</definedName>
    <definedName name="copy_5" hidden="1">{"TOP PORTION",#N/A,FALSE,"0895"}</definedName>
    <definedName name="copy_area" localSheetId="19">#REF!</definedName>
    <definedName name="copy_area">#REF!</definedName>
    <definedName name="Copy_Debt1">#REF!</definedName>
    <definedName name="Copy_Debt2">#REF!</definedName>
    <definedName name="copy1" localSheetId="4" hidden="1">{#N/A,#N/A,FALSE,"Pharm";#N/A,#N/A,FALSE,"WWCM"}</definedName>
    <definedName name="copy1" localSheetId="11" hidden="1">{#N/A,#N/A,FALSE,"Pharm";#N/A,#N/A,FALSE,"WWCM"}</definedName>
    <definedName name="copy1" hidden="1">{#N/A,#N/A,FALSE,"Pharm";#N/A,#N/A,FALSE,"WWCM"}</definedName>
    <definedName name="copy1_1" localSheetId="4" hidden="1">{#N/A,#N/A,FALSE,"Pharm";#N/A,#N/A,FALSE,"WWCM"}</definedName>
    <definedName name="copy1_1" localSheetId="11" hidden="1">{#N/A,#N/A,FALSE,"Pharm";#N/A,#N/A,FALSE,"WWCM"}</definedName>
    <definedName name="copy1_1" hidden="1">{#N/A,#N/A,FALSE,"Pharm";#N/A,#N/A,FALSE,"WWCM"}</definedName>
    <definedName name="copy10">#REF!</definedName>
    <definedName name="copy100">#REF!</definedName>
    <definedName name="copy110">#REF!</definedName>
    <definedName name="copy15">#REF!</definedName>
    <definedName name="COPY2" localSheetId="4" hidden="1">{#N/A,#N/A,FALSE,"Pharm";#N/A,#N/A,FALSE,"WWCM"}</definedName>
    <definedName name="COPY2" localSheetId="11" hidden="1">{#N/A,#N/A,FALSE,"Pharm";#N/A,#N/A,FALSE,"WWCM"}</definedName>
    <definedName name="COPY2" hidden="1">{#N/A,#N/A,FALSE,"Pharm";#N/A,#N/A,FALSE,"WWCM"}</definedName>
    <definedName name="COPY2_1" localSheetId="4" hidden="1">{#N/A,#N/A,FALSE,"Pharm";#N/A,#N/A,FALSE,"WWCM"}</definedName>
    <definedName name="COPY2_1" localSheetId="11" hidden="1">{#N/A,#N/A,FALSE,"Pharm";#N/A,#N/A,FALSE,"WWCM"}</definedName>
    <definedName name="COPY2_1" hidden="1">{#N/A,#N/A,FALSE,"Pharm";#N/A,#N/A,FALSE,"WWCM"}</definedName>
    <definedName name="copy20">#REF!</definedName>
    <definedName name="copy233" localSheetId="4" hidden="1">{#N/A,#N/A,FALSE,"Pharm";#N/A,#N/A,FALSE,"WWCM"}</definedName>
    <definedName name="copy233" localSheetId="11" hidden="1">{#N/A,#N/A,FALSE,"Pharm";#N/A,#N/A,FALSE,"WWCM"}</definedName>
    <definedName name="copy233" hidden="1">{#N/A,#N/A,FALSE,"Pharm";#N/A,#N/A,FALSE,"WWCM"}</definedName>
    <definedName name="copy233_1" localSheetId="4" hidden="1">{#N/A,#N/A,FALSE,"Pharm";#N/A,#N/A,FALSE,"WWCM"}</definedName>
    <definedName name="copy233_1" localSheetId="11" hidden="1">{#N/A,#N/A,FALSE,"Pharm";#N/A,#N/A,FALSE,"WWCM"}</definedName>
    <definedName name="copy233_1" hidden="1">{#N/A,#N/A,FALSE,"Pharm";#N/A,#N/A,FALSE,"WWCM"}</definedName>
    <definedName name="copy25">#REF!</definedName>
    <definedName name="copy3" localSheetId="4" hidden="1">{#N/A,#N/A,TRUE,"Pro Forma";#N/A,#N/A,TRUE,"PF_Bal";#N/A,#N/A,TRUE,"PF_INC";#N/A,#N/A,TRUE,"CBE";#N/A,#N/A,TRUE,"SWK"}</definedName>
    <definedName name="copy3" localSheetId="11" hidden="1">{#N/A,#N/A,TRUE,"Pro Forma";#N/A,#N/A,TRUE,"PF_Bal";#N/A,#N/A,TRUE,"PF_INC";#N/A,#N/A,TRUE,"CBE";#N/A,#N/A,TRUE,"SWK"}</definedName>
    <definedName name="copy3" hidden="1">{#N/A,#N/A,TRUE,"Pro Forma";#N/A,#N/A,TRUE,"PF_Bal";#N/A,#N/A,TRUE,"PF_INC";#N/A,#N/A,TRUE,"CBE";#N/A,#N/A,TRUE,"SWK"}</definedName>
    <definedName name="copy3_1" localSheetId="4" hidden="1">{#N/A,#N/A,TRUE,"Pro Forma";#N/A,#N/A,TRUE,"PF_Bal";#N/A,#N/A,TRUE,"PF_INC";#N/A,#N/A,TRUE,"CBE";#N/A,#N/A,TRUE,"SWK"}</definedName>
    <definedName name="copy3_1" localSheetId="11" hidden="1">{#N/A,#N/A,TRUE,"Pro Forma";#N/A,#N/A,TRUE,"PF_Bal";#N/A,#N/A,TRUE,"PF_INC";#N/A,#N/A,TRUE,"CBE";#N/A,#N/A,TRUE,"SWK"}</definedName>
    <definedName name="copy3_1" hidden="1">{#N/A,#N/A,TRUE,"Pro Forma";#N/A,#N/A,TRUE,"PF_Bal";#N/A,#N/A,TRUE,"PF_INC";#N/A,#N/A,TRUE,"CBE";#N/A,#N/A,TRUE,"SWK"}</definedName>
    <definedName name="copy30">#REF!</definedName>
    <definedName name="copy33" localSheetId="4" hidden="1">{#N/A,#N/A,FALSE,"Pharm";#N/A,#N/A,FALSE,"WWCM"}</definedName>
    <definedName name="copy33" localSheetId="11" hidden="1">{#N/A,#N/A,FALSE,"Pharm";#N/A,#N/A,FALSE,"WWCM"}</definedName>
    <definedName name="copy33" hidden="1">{#N/A,#N/A,FALSE,"Pharm";#N/A,#N/A,FALSE,"WWCM"}</definedName>
    <definedName name="copy33_1" localSheetId="4" hidden="1">{#N/A,#N/A,FALSE,"Pharm";#N/A,#N/A,FALSE,"WWCM"}</definedName>
    <definedName name="copy33_1" localSheetId="11" hidden="1">{#N/A,#N/A,FALSE,"Pharm";#N/A,#N/A,FALSE,"WWCM"}</definedName>
    <definedName name="copy33_1" hidden="1">{#N/A,#N/A,FALSE,"Pharm";#N/A,#N/A,FALSE,"WWCM"}</definedName>
    <definedName name="copy35">#REF!</definedName>
    <definedName name="copy38" localSheetId="4" hidden="1">{#N/A,#N/A,FALSE,"Pharm";#N/A,#N/A,FALSE,"WWCM"}</definedName>
    <definedName name="copy38" localSheetId="11" hidden="1">{#N/A,#N/A,FALSE,"Pharm";#N/A,#N/A,FALSE,"WWCM"}</definedName>
    <definedName name="copy38" hidden="1">{#N/A,#N/A,FALSE,"Pharm";#N/A,#N/A,FALSE,"WWCM"}</definedName>
    <definedName name="copy38_1" localSheetId="4" hidden="1">{#N/A,#N/A,FALSE,"Pharm";#N/A,#N/A,FALSE,"WWCM"}</definedName>
    <definedName name="copy38_1" localSheetId="11" hidden="1">{#N/A,#N/A,FALSE,"Pharm";#N/A,#N/A,FALSE,"WWCM"}</definedName>
    <definedName name="copy38_1" hidden="1">{#N/A,#N/A,FALSE,"Pharm";#N/A,#N/A,FALSE,"WWCM"}</definedName>
    <definedName name="copy40">#REF!</definedName>
    <definedName name="copy45">#REF!</definedName>
    <definedName name="copy5">#REF!</definedName>
    <definedName name="copy50">#REF!</definedName>
    <definedName name="copy55">#REF!</definedName>
    <definedName name="copy555">#REF!</definedName>
    <definedName name="copy60">#REF!</definedName>
    <definedName name="copy70">#REF!</definedName>
    <definedName name="copy80">#REF!</definedName>
    <definedName name="copy90">#REF!</definedName>
    <definedName name="copyright">#REF!</definedName>
    <definedName name="CorpName">#REF!</definedName>
    <definedName name="Corporate"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Expense_Growth">5%</definedName>
    <definedName name="Corporate_Operations__note_4">#REF!</definedName>
    <definedName name="Corporate2"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tax">#REF!</definedName>
    <definedName name="cos">#REF!</definedName>
    <definedName name="COSdepr">#REF!</definedName>
    <definedName name="COSindirect">#REF!</definedName>
    <definedName name="COSinsurance">#REF!</definedName>
    <definedName name="CosmicPetFreight">#REF!</definedName>
    <definedName name="CosmicProductClassification">#REF!</definedName>
    <definedName name="cost">#REF!</definedName>
    <definedName name="COST_3rd_Party_Consultant_ACCOMMO_MONTH">#REF!</definedName>
    <definedName name="COST_3rd_Party_Consultant_AUTO_MONTH">#REF!</definedName>
    <definedName name="COST_3RD_PARTY_CONSULTANT_EXPENSES_DAY">#REF!</definedName>
    <definedName name="COST_3rd_Party_Consultant_FEE_DM_WEEK">#REF!</definedName>
    <definedName name="COST_3rd_Party_Consultant_TRAVEL_AIR_EUR">#REF!</definedName>
    <definedName name="Cost_FTE">#REF!</definedName>
    <definedName name="Cost_Hour">#REF!</definedName>
    <definedName name="COST_NRG_CONSULTANT_ACCOMMO_MONTH">#REF!</definedName>
    <definedName name="COST_NRG_CONSULTANT_AUTO_MONTH">#REF!</definedName>
    <definedName name="COST_NRG_CONSULTANT_EXPENSES_DAY">#REF!</definedName>
    <definedName name="COST_NRG_CONSULTANT_FEE_DM_DAY">#REF!</definedName>
    <definedName name="COST_NRG_CONSULTANT_TRAVEL_AIR_EUR">#REF!</definedName>
    <definedName name="COST_NRG_CONSULTANT_TRAVEL_AIR_USA">#REF!</definedName>
    <definedName name="COST_NRG_CONSULTANT_TRAVEL_CAR">#REF!</definedName>
    <definedName name="COST_NRG_CONSULTANT_TRAVEL_HOTELS">#REF!</definedName>
    <definedName name="COST_NRG_CONSULTANT_TRAVEL_INCID">#REF!</definedName>
    <definedName name="COST_NRG_DIR_ACCOMMO_MONTH">#REF!</definedName>
    <definedName name="COST_NRG_DIR_AUTO_MONTH">#REF!</definedName>
    <definedName name="COST_NRG_DIR_EXPENSES_DAY">#REF!</definedName>
    <definedName name="COST_NRG_DIR_FEE_DM_DAY">#REF!</definedName>
    <definedName name="COST_NRG_DIR_TRAVEL_AIR_EUR">#REF!</definedName>
    <definedName name="COST_NRG_DIR_TRAVEL_AIR_USA">#REF!</definedName>
    <definedName name="COST_NRG_DIR_TRAVEL_CAR">#REF!</definedName>
    <definedName name="COST_NRG_DIR_TRAVEL_HOTELS">#REF!</definedName>
    <definedName name="COST_NRG_DIR_TRAVEL_INCID">#REF!</definedName>
    <definedName name="COST_NRG_P_T_CONSULTANT_EXPENSES_DAY">#REF!</definedName>
    <definedName name="COST_NRG_P_T_Consultant_FEE_DM_DAY">#REF!</definedName>
    <definedName name="Cost_of_Debt" localSheetId="19">#REF!</definedName>
    <definedName name="Cost_of_Debt">#REF!</definedName>
    <definedName name="COST_REVENUE" hidden="1">"COST_REVENUE"</definedName>
    <definedName name="Cost_Sharing_Analysis_Dental_Range" hidden="1">#REF!</definedName>
    <definedName name="CostCenter">#REF!</definedName>
    <definedName name="costequity" localSheetId="19">#REF!</definedName>
    <definedName name="costequity">#REF!</definedName>
    <definedName name="Costgoods">#REF!</definedName>
    <definedName name="Costgoodseq">#REF!</definedName>
    <definedName name="CostOfDebt" localSheetId="19">#REF!</definedName>
    <definedName name="CostOfDebt">#REF!</definedName>
    <definedName name="Costs">#REF!</definedName>
    <definedName name="costsav" localSheetId="19">#REF!</definedName>
    <definedName name="costsav">#REF!</definedName>
    <definedName name="coun" localSheetId="4" hidden="1">{#N/A,#N/A,FALSE,"Assessment";#N/A,#N/A,FALSE,"Staffing";#N/A,#N/A,FALSE,"Hires";#N/A,#N/A,FALSE,"Assumptions"}</definedName>
    <definedName name="coun" localSheetId="11" hidden="1">{#N/A,#N/A,FALSE,"Assessment";#N/A,#N/A,FALSE,"Staffing";#N/A,#N/A,FALSE,"Hires";#N/A,#N/A,FALSE,"Assumptions"}</definedName>
    <definedName name="coun" hidden="1">{#N/A,#N/A,FALSE,"Assessment";#N/A,#N/A,FALSE,"Staffing";#N/A,#N/A,FALSE,"Hires";#N/A,#N/A,FALSE,"Assumptions"}</definedName>
    <definedName name="coun_1" localSheetId="4" hidden="1">{#N/A,#N/A,FALSE,"Assessment";#N/A,#N/A,FALSE,"Staffing";#N/A,#N/A,FALSE,"Hires";#N/A,#N/A,FALSE,"Assumptions"}</definedName>
    <definedName name="coun_1" localSheetId="11" hidden="1">{#N/A,#N/A,FALSE,"Assessment";#N/A,#N/A,FALSE,"Staffing";#N/A,#N/A,FALSE,"Hires";#N/A,#N/A,FALSE,"Assumptions"}</definedName>
    <definedName name="coun_1" hidden="1">{#N/A,#N/A,FALSE,"Assessment";#N/A,#N/A,FALSE,"Staffing";#N/A,#N/A,FALSE,"Hires";#N/A,#N/A,FALSE,"Assumptions"}</definedName>
    <definedName name="coun_1_2" localSheetId="4" hidden="1">{#N/A,#N/A,FALSE,"Assessment";#N/A,#N/A,FALSE,"Staffing";#N/A,#N/A,FALSE,"Hires";#N/A,#N/A,FALSE,"Assumptions"}</definedName>
    <definedName name="coun_1_2" localSheetId="11" hidden="1">{#N/A,#N/A,FALSE,"Assessment";#N/A,#N/A,FALSE,"Staffing";#N/A,#N/A,FALSE,"Hires";#N/A,#N/A,FALSE,"Assumptions"}</definedName>
    <definedName name="coun_1_2" hidden="1">{#N/A,#N/A,FALSE,"Assessment";#N/A,#N/A,FALSE,"Staffing";#N/A,#N/A,FALSE,"Hires";#N/A,#N/A,FALSE,"Assumptions"}</definedName>
    <definedName name="coun_2" localSheetId="4" hidden="1">{#N/A,#N/A,FALSE,"Assessment";#N/A,#N/A,FALSE,"Staffing";#N/A,#N/A,FALSE,"Hires";#N/A,#N/A,FALSE,"Assumptions"}</definedName>
    <definedName name="coun_2" localSheetId="11" hidden="1">{#N/A,#N/A,FALSE,"Assessment";#N/A,#N/A,FALSE,"Staffing";#N/A,#N/A,FALSE,"Hires";#N/A,#N/A,FALSE,"Assumptions"}</definedName>
    <definedName name="coun_2" hidden="1">{#N/A,#N/A,FALSE,"Assessment";#N/A,#N/A,FALSE,"Staffing";#N/A,#N/A,FALSE,"Hires";#N/A,#N/A,FALSE,"Assumptions"}</definedName>
    <definedName name="coun_2_2" localSheetId="4" hidden="1">{#N/A,#N/A,FALSE,"Assessment";#N/A,#N/A,FALSE,"Staffing";#N/A,#N/A,FALSE,"Hires";#N/A,#N/A,FALSE,"Assumptions"}</definedName>
    <definedName name="coun_2_2" localSheetId="11" hidden="1">{#N/A,#N/A,FALSE,"Assessment";#N/A,#N/A,FALSE,"Staffing";#N/A,#N/A,FALSE,"Hires";#N/A,#N/A,FALSE,"Assumptions"}</definedName>
    <definedName name="coun_2_2" hidden="1">{#N/A,#N/A,FALSE,"Assessment";#N/A,#N/A,FALSE,"Staffing";#N/A,#N/A,FALSE,"Hires";#N/A,#N/A,FALSE,"Assumptions"}</definedName>
    <definedName name="coun_3" localSheetId="4" hidden="1">{#N/A,#N/A,FALSE,"Assessment";#N/A,#N/A,FALSE,"Staffing";#N/A,#N/A,FALSE,"Hires";#N/A,#N/A,FALSE,"Assumptions"}</definedName>
    <definedName name="coun_3" localSheetId="11" hidden="1">{#N/A,#N/A,FALSE,"Assessment";#N/A,#N/A,FALSE,"Staffing";#N/A,#N/A,FALSE,"Hires";#N/A,#N/A,FALSE,"Assumptions"}</definedName>
    <definedName name="coun_3" hidden="1">{#N/A,#N/A,FALSE,"Assessment";#N/A,#N/A,FALSE,"Staffing";#N/A,#N/A,FALSE,"Hires";#N/A,#N/A,FALSE,"Assumptions"}</definedName>
    <definedName name="coun_3_2" localSheetId="4" hidden="1">{#N/A,#N/A,FALSE,"Assessment";#N/A,#N/A,FALSE,"Staffing";#N/A,#N/A,FALSE,"Hires";#N/A,#N/A,FALSE,"Assumptions"}</definedName>
    <definedName name="coun_3_2" localSheetId="11" hidden="1">{#N/A,#N/A,FALSE,"Assessment";#N/A,#N/A,FALSE,"Staffing";#N/A,#N/A,FALSE,"Hires";#N/A,#N/A,FALSE,"Assumptions"}</definedName>
    <definedName name="coun_3_2" hidden="1">{#N/A,#N/A,FALSE,"Assessment";#N/A,#N/A,FALSE,"Staffing";#N/A,#N/A,FALSE,"Hires";#N/A,#N/A,FALSE,"Assumptions"}</definedName>
    <definedName name="coun_4" localSheetId="4" hidden="1">{#N/A,#N/A,FALSE,"Assessment";#N/A,#N/A,FALSE,"Staffing";#N/A,#N/A,FALSE,"Hires";#N/A,#N/A,FALSE,"Assumptions"}</definedName>
    <definedName name="coun_4" localSheetId="11" hidden="1">{#N/A,#N/A,FALSE,"Assessment";#N/A,#N/A,FALSE,"Staffing";#N/A,#N/A,FALSE,"Hires";#N/A,#N/A,FALSE,"Assumptions"}</definedName>
    <definedName name="coun_4" hidden="1">{#N/A,#N/A,FALSE,"Assessment";#N/A,#N/A,FALSE,"Staffing";#N/A,#N/A,FALSE,"Hires";#N/A,#N/A,FALSE,"Assumptions"}</definedName>
    <definedName name="coun_4_2" localSheetId="4" hidden="1">{#N/A,#N/A,FALSE,"Assessment";#N/A,#N/A,FALSE,"Staffing";#N/A,#N/A,FALSE,"Hires";#N/A,#N/A,FALSE,"Assumptions"}</definedName>
    <definedName name="coun_4_2" localSheetId="11" hidden="1">{#N/A,#N/A,FALSE,"Assessment";#N/A,#N/A,FALSE,"Staffing";#N/A,#N/A,FALSE,"Hires";#N/A,#N/A,FALSE,"Assumptions"}</definedName>
    <definedName name="coun_4_2" hidden="1">{#N/A,#N/A,FALSE,"Assessment";#N/A,#N/A,FALSE,"Staffing";#N/A,#N/A,FALSE,"Hires";#N/A,#N/A,FALSE,"Assumptions"}</definedName>
    <definedName name="coun_5" localSheetId="4" hidden="1">{#N/A,#N/A,FALSE,"Assessment";#N/A,#N/A,FALSE,"Staffing";#N/A,#N/A,FALSE,"Hires";#N/A,#N/A,FALSE,"Assumptions"}</definedName>
    <definedName name="coun_5" localSheetId="11" hidden="1">{#N/A,#N/A,FALSE,"Assessment";#N/A,#N/A,FALSE,"Staffing";#N/A,#N/A,FALSE,"Hires";#N/A,#N/A,FALSE,"Assumptions"}</definedName>
    <definedName name="coun_5" hidden="1">{#N/A,#N/A,FALSE,"Assessment";#N/A,#N/A,FALSE,"Staffing";#N/A,#N/A,FALSE,"Hires";#N/A,#N/A,FALSE,"Assumptions"}</definedName>
    <definedName name="coun_5_2" localSheetId="4" hidden="1">{#N/A,#N/A,FALSE,"Assessment";#N/A,#N/A,FALSE,"Staffing";#N/A,#N/A,FALSE,"Hires";#N/A,#N/A,FALSE,"Assumptions"}</definedName>
    <definedName name="coun_5_2" localSheetId="11" hidden="1">{#N/A,#N/A,FALSE,"Assessment";#N/A,#N/A,FALSE,"Staffing";#N/A,#N/A,FALSE,"Hires";#N/A,#N/A,FALSE,"Assumptions"}</definedName>
    <definedName name="coun_5_2" hidden="1">{#N/A,#N/A,FALSE,"Assessment";#N/A,#N/A,FALSE,"Staffing";#N/A,#N/A,FALSE,"Hires";#N/A,#N/A,FALSE,"Assumptions"}</definedName>
    <definedName name="COUNT2" localSheetId="4" hidden="1">{#N/A,#N/A,FALSE,"Assessment";#N/A,#N/A,FALSE,"Staffing";#N/A,#N/A,FALSE,"Hires";#N/A,#N/A,FALSE,"Assumptions"}</definedName>
    <definedName name="COUNT2" localSheetId="11" hidden="1">{#N/A,#N/A,FALSE,"Assessment";#N/A,#N/A,FALSE,"Staffing";#N/A,#N/A,FALSE,"Hires";#N/A,#N/A,FALSE,"Assumptions"}</definedName>
    <definedName name="COUNT2" hidden="1">{#N/A,#N/A,FALSE,"Assessment";#N/A,#N/A,FALSE,"Staffing";#N/A,#N/A,FALSE,"Hires";#N/A,#N/A,FALSE,"Assumptions"}</definedName>
    <definedName name="COUNT2_1" localSheetId="4" hidden="1">{#N/A,#N/A,FALSE,"Assessment";#N/A,#N/A,FALSE,"Staffing";#N/A,#N/A,FALSE,"Hires";#N/A,#N/A,FALSE,"Assumptions"}</definedName>
    <definedName name="COUNT2_1" localSheetId="11" hidden="1">{#N/A,#N/A,FALSE,"Assessment";#N/A,#N/A,FALSE,"Staffing";#N/A,#N/A,FALSE,"Hires";#N/A,#N/A,FALSE,"Assumptions"}</definedName>
    <definedName name="COUNT2_1" hidden="1">{#N/A,#N/A,FALSE,"Assessment";#N/A,#N/A,FALSE,"Staffing";#N/A,#N/A,FALSE,"Hires";#N/A,#N/A,FALSE,"Assumptions"}</definedName>
    <definedName name="COUNT2_1_2" localSheetId="4" hidden="1">{#N/A,#N/A,FALSE,"Assessment";#N/A,#N/A,FALSE,"Staffing";#N/A,#N/A,FALSE,"Hires";#N/A,#N/A,FALSE,"Assumptions"}</definedName>
    <definedName name="COUNT2_1_2" localSheetId="11" hidden="1">{#N/A,#N/A,FALSE,"Assessment";#N/A,#N/A,FALSE,"Staffing";#N/A,#N/A,FALSE,"Hires";#N/A,#N/A,FALSE,"Assumptions"}</definedName>
    <definedName name="COUNT2_1_2" hidden="1">{#N/A,#N/A,FALSE,"Assessment";#N/A,#N/A,FALSE,"Staffing";#N/A,#N/A,FALSE,"Hires";#N/A,#N/A,FALSE,"Assumptions"}</definedName>
    <definedName name="COUNT2_2" localSheetId="4" hidden="1">{#N/A,#N/A,FALSE,"Assessment";#N/A,#N/A,FALSE,"Staffing";#N/A,#N/A,FALSE,"Hires";#N/A,#N/A,FALSE,"Assumptions"}</definedName>
    <definedName name="COUNT2_2" localSheetId="11" hidden="1">{#N/A,#N/A,FALSE,"Assessment";#N/A,#N/A,FALSE,"Staffing";#N/A,#N/A,FALSE,"Hires";#N/A,#N/A,FALSE,"Assumptions"}</definedName>
    <definedName name="COUNT2_2" hidden="1">{#N/A,#N/A,FALSE,"Assessment";#N/A,#N/A,FALSE,"Staffing";#N/A,#N/A,FALSE,"Hires";#N/A,#N/A,FALSE,"Assumptions"}</definedName>
    <definedName name="COUNT2_2_2" localSheetId="4" hidden="1">{#N/A,#N/A,FALSE,"Assessment";#N/A,#N/A,FALSE,"Staffing";#N/A,#N/A,FALSE,"Hires";#N/A,#N/A,FALSE,"Assumptions"}</definedName>
    <definedName name="COUNT2_2_2" localSheetId="11" hidden="1">{#N/A,#N/A,FALSE,"Assessment";#N/A,#N/A,FALSE,"Staffing";#N/A,#N/A,FALSE,"Hires";#N/A,#N/A,FALSE,"Assumptions"}</definedName>
    <definedName name="COUNT2_2_2" hidden="1">{#N/A,#N/A,FALSE,"Assessment";#N/A,#N/A,FALSE,"Staffing";#N/A,#N/A,FALSE,"Hires";#N/A,#N/A,FALSE,"Assumptions"}</definedName>
    <definedName name="COUNT2_3" localSheetId="4" hidden="1">{#N/A,#N/A,FALSE,"Assessment";#N/A,#N/A,FALSE,"Staffing";#N/A,#N/A,FALSE,"Hires";#N/A,#N/A,FALSE,"Assumptions"}</definedName>
    <definedName name="COUNT2_3" localSheetId="11" hidden="1">{#N/A,#N/A,FALSE,"Assessment";#N/A,#N/A,FALSE,"Staffing";#N/A,#N/A,FALSE,"Hires";#N/A,#N/A,FALSE,"Assumptions"}</definedName>
    <definedName name="COUNT2_3" hidden="1">{#N/A,#N/A,FALSE,"Assessment";#N/A,#N/A,FALSE,"Staffing";#N/A,#N/A,FALSE,"Hires";#N/A,#N/A,FALSE,"Assumptions"}</definedName>
    <definedName name="COUNT2_3_2" localSheetId="4" hidden="1">{#N/A,#N/A,FALSE,"Assessment";#N/A,#N/A,FALSE,"Staffing";#N/A,#N/A,FALSE,"Hires";#N/A,#N/A,FALSE,"Assumptions"}</definedName>
    <definedName name="COUNT2_3_2" localSheetId="11" hidden="1">{#N/A,#N/A,FALSE,"Assessment";#N/A,#N/A,FALSE,"Staffing";#N/A,#N/A,FALSE,"Hires";#N/A,#N/A,FALSE,"Assumptions"}</definedName>
    <definedName name="COUNT2_3_2" hidden="1">{#N/A,#N/A,FALSE,"Assessment";#N/A,#N/A,FALSE,"Staffing";#N/A,#N/A,FALSE,"Hires";#N/A,#N/A,FALSE,"Assumptions"}</definedName>
    <definedName name="COUNT2_4" localSheetId="4" hidden="1">{#N/A,#N/A,FALSE,"Assessment";#N/A,#N/A,FALSE,"Staffing";#N/A,#N/A,FALSE,"Hires";#N/A,#N/A,FALSE,"Assumptions"}</definedName>
    <definedName name="COUNT2_4" localSheetId="11" hidden="1">{#N/A,#N/A,FALSE,"Assessment";#N/A,#N/A,FALSE,"Staffing";#N/A,#N/A,FALSE,"Hires";#N/A,#N/A,FALSE,"Assumptions"}</definedName>
    <definedName name="COUNT2_4" hidden="1">{#N/A,#N/A,FALSE,"Assessment";#N/A,#N/A,FALSE,"Staffing";#N/A,#N/A,FALSE,"Hires";#N/A,#N/A,FALSE,"Assumptions"}</definedName>
    <definedName name="COUNT2_4_2" localSheetId="4" hidden="1">{#N/A,#N/A,FALSE,"Assessment";#N/A,#N/A,FALSE,"Staffing";#N/A,#N/A,FALSE,"Hires";#N/A,#N/A,FALSE,"Assumptions"}</definedName>
    <definedName name="COUNT2_4_2" localSheetId="11" hidden="1">{#N/A,#N/A,FALSE,"Assessment";#N/A,#N/A,FALSE,"Staffing";#N/A,#N/A,FALSE,"Hires";#N/A,#N/A,FALSE,"Assumptions"}</definedName>
    <definedName name="COUNT2_4_2" hidden="1">{#N/A,#N/A,FALSE,"Assessment";#N/A,#N/A,FALSE,"Staffing";#N/A,#N/A,FALSE,"Hires";#N/A,#N/A,FALSE,"Assumptions"}</definedName>
    <definedName name="COUNT2_5" localSheetId="4" hidden="1">{#N/A,#N/A,FALSE,"Assessment";#N/A,#N/A,FALSE,"Staffing";#N/A,#N/A,FALSE,"Hires";#N/A,#N/A,FALSE,"Assumptions"}</definedName>
    <definedName name="COUNT2_5" localSheetId="11" hidden="1">{#N/A,#N/A,FALSE,"Assessment";#N/A,#N/A,FALSE,"Staffing";#N/A,#N/A,FALSE,"Hires";#N/A,#N/A,FALSE,"Assumptions"}</definedName>
    <definedName name="COUNT2_5" hidden="1">{#N/A,#N/A,FALSE,"Assessment";#N/A,#N/A,FALSE,"Staffing";#N/A,#N/A,FALSE,"Hires";#N/A,#N/A,FALSE,"Assumptions"}</definedName>
    <definedName name="COUNT2_5_2" localSheetId="4" hidden="1">{#N/A,#N/A,FALSE,"Assessment";#N/A,#N/A,FALSE,"Staffing";#N/A,#N/A,FALSE,"Hires";#N/A,#N/A,FALSE,"Assumptions"}</definedName>
    <definedName name="COUNT2_5_2" localSheetId="11" hidden="1">{#N/A,#N/A,FALSE,"Assessment";#N/A,#N/A,FALSE,"Staffing";#N/A,#N/A,FALSE,"Hires";#N/A,#N/A,FALSE,"Assumptions"}</definedName>
    <definedName name="COUNT2_5_2" hidden="1">{#N/A,#N/A,FALSE,"Assessment";#N/A,#N/A,FALSE,"Staffing";#N/A,#N/A,FALSE,"Hires";#N/A,#N/A,FALSE,"Assumptions"}</definedName>
    <definedName name="Counterparties">#REF!</definedName>
    <definedName name="COUNTRY" localSheetId="11" hidden="1">{#N/A,#N/A,FALSE,"Assessment";#N/A,#N/A,FALSE,"Staffing";#N/A,#N/A,FALSE,"Hires";#N/A,#N/A,FALSE,"Assumptions"}</definedName>
    <definedName name="COUNTRY" hidden="1">{#N/A,#N/A,FALSE,"Assessment";#N/A,#N/A,FALSE,"Staffing";#N/A,#N/A,FALSE,"Hires";#N/A,#N/A,FALSE,"Assumptions"}</definedName>
    <definedName name="COUNTRY_NAME" hidden="1">"COUNTRY_NAME"</definedName>
    <definedName name="CountryFIlter">#REF!</definedName>
    <definedName name="CountryOfOrigin">#REF!</definedName>
    <definedName name="Coupon">#REF!</definedName>
    <definedName name="Covenant_Analysis">#REF!</definedName>
    <definedName name="Covenant1">#REF!</definedName>
    <definedName name="Covenant2">#REF!</definedName>
    <definedName name="Covenant3">#REF!</definedName>
    <definedName name="Covenants" localSheetId="11"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ovenants_1" localSheetId="4" hidden="1">{#N/A,#N/A,FALSE,"Projections";#N/A,#N/A,FALSE,"Multiples Valuation";#N/A,#N/A,FALSE,"LBO";#N/A,#N/A,FALSE,"Multiples_Sensitivity";#N/A,#N/A,FALSE,"Summary"}</definedName>
    <definedName name="Covenants_1" localSheetId="11" hidden="1">{#N/A,#N/A,FALSE,"Projections";#N/A,#N/A,FALSE,"Multiples Valuation";#N/A,#N/A,FALSE,"LBO";#N/A,#N/A,FALSE,"Multiples_Sensitivity";#N/A,#N/A,FALSE,"Summary"}</definedName>
    <definedName name="Covenants_1" hidden="1">{#N/A,#N/A,FALSE,"Projections";#N/A,#N/A,FALSE,"Multiples Valuation";#N/A,#N/A,FALSE,"LBO";#N/A,#N/A,FALSE,"Multiples_Sensitivity";#N/A,#N/A,FALSE,"Summary"}</definedName>
    <definedName name="Covenants_1998">#REF!</definedName>
    <definedName name="Covenants_1998_1999">#REF!</definedName>
    <definedName name="Covenants_1998_3rd">#REF!</definedName>
    <definedName name="Covenants_1999_2000">#REF!</definedName>
    <definedName name="Covenants_LeftBorder">#REF!</definedName>
    <definedName name="Covenants_TopBorder">#REF!</definedName>
    <definedName name="Cover" hidden="1">#REF!</definedName>
    <definedName name="COY">#REF!</definedName>
    <definedName name="cpi">#REF!</definedName>
    <definedName name="çpl" localSheetId="11" hidden="1">{#N/A,#N/A,FALSE,"PRESENT";#N/A,#N/A,FALSE,"INDICE";#N/A,#N/A,FALSE,"DIV_CONS";#N/A,#N/A,FALSE,"DIV_GRUP";#N/A,#N/A,FALSE,"DIV_BIM";#N/A,#N/A,FALSE,"DIV_UMPL";#N/A,#N/A,FALSE,"DIV_BDBAS";#N/A,#N/A,FALSE,"B_SRL";#N/A,#N/A,FALSE,"MQ_SRL"}</definedName>
    <definedName name="çpl" hidden="1">{#N/A,#N/A,FALSE,"PRESENT";#N/A,#N/A,FALSE,"INDICE";#N/A,#N/A,FALSE,"DIV_CONS";#N/A,#N/A,FALSE,"DIV_GRUP";#N/A,#N/A,FALSE,"DIV_BIM";#N/A,#N/A,FALSE,"DIV_UMPL";#N/A,#N/A,FALSE,"DIV_BDBAS";#N/A,#N/A,FALSE,"B_SRL";#N/A,#N/A,FALSE,"MQ_SRL"}</definedName>
    <definedName name="CPP">0.9</definedName>
    <definedName name="cpvs"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ansco" localSheetId="19">#REF!</definedName>
    <definedName name="Cransco">#REF!</definedName>
    <definedName name="Crap"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#REF!</definedName>
    <definedName name="Crap_1"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_1"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EATEGRAPH1">#REF!</definedName>
    <definedName name="CREATEGRAPH6">#REF!</definedName>
    <definedName name="CreateTable" localSheetId="4" hidden="1">#REF!</definedName>
    <definedName name="CreateTable" hidden="1">#REF!</definedName>
    <definedName name="CreateTableTrans" hidden="1">#REF!</definedName>
    <definedName name="Credit" localSheetId="4" hidden="1">{"page1",#N/A,FALSE,"A";"page2",#N/A,FALSE,"A"}</definedName>
    <definedName name="Credit" localSheetId="11" hidden="1">{"page1",#N/A,FALSE,"A";"page2",#N/A,FALSE,"A"}</definedName>
    <definedName name="Credit" hidden="1">{"page1",#N/A,FALSE,"A";"page2",#N/A,FALSE,"A"}</definedName>
    <definedName name="creditmigrat" localSheetId="11" hidden="1">{"Combined Ratios",#N/A,FALSE,"Financials"}</definedName>
    <definedName name="creditmigrat" hidden="1">{"Combined Ratios",#N/A,FALSE,"Financials"}</definedName>
    <definedName name="CreditStats" hidden="1">#REF!</definedName>
    <definedName name="CRIT1">#REF!</definedName>
    <definedName name="CRIT11">#REF!</definedName>
    <definedName name="CRIT12">#REF!</definedName>
    <definedName name="CRIT17">#REF!</definedName>
    <definedName name="CRIT18">#REF!</definedName>
    <definedName name="CRIT2">#REF!</definedName>
    <definedName name="CRIT24">#REF!</definedName>
    <definedName name="CRIT3">#REF!</definedName>
    <definedName name="CRIT30">#REF!</definedName>
    <definedName name="CRIT31">#REF!</definedName>
    <definedName name="CRIT32">#REF!</definedName>
    <definedName name="CRIT4">#REF!</definedName>
    <definedName name="CRIT7">#REF!</definedName>
    <definedName name="CRIT8">#REF!</definedName>
    <definedName name="CRIT9">#REF!</definedName>
    <definedName name="critAxe" hidden="1">#REF!</definedName>
    <definedName name="_xlnm.Criteria" localSheetId="19">#REF!</definedName>
    <definedName name="_xlnm.Criteria">#REF!</definedName>
    <definedName name="critSynt" hidden="1">#REF!</definedName>
    <definedName name="Crng_Landscape" localSheetId="19">#REF!</definedName>
    <definedName name="Crng_Landscape">#REF!</definedName>
    <definedName name="Crng_Normal" localSheetId="19">#REF!</definedName>
    <definedName name="Crng_Normal">#REF!</definedName>
    <definedName name="Crng_Portrait" localSheetId="19">#REF!</definedName>
    <definedName name="Crng_Portrait">#REF!</definedName>
    <definedName name="Crng_WPane" localSheetId="19">#REF!</definedName>
    <definedName name="Crng_WPane">#REF!</definedName>
    <definedName name="Crude">#REF!</definedName>
    <definedName name="Crystal_1_1_WEBI_DataGrid" hidden="1">#REF!</definedName>
    <definedName name="Crystal_1_1_WEBI_HHeading" hidden="1">#REF!</definedName>
    <definedName name="Crystal_1_1_WEBI_Table" hidden="1">#REF!</definedName>
    <definedName name="Crystal_2_1_WEBI_DataGrid" hidden="1">#REF!</definedName>
    <definedName name="Crystal_2_1_WEBI_HHeading" hidden="1">#REF!</definedName>
    <definedName name="Crystal_2_1_WEBI_Table" hidden="1">#REF!</definedName>
    <definedName name="CS">#REF!</definedName>
    <definedName name="cs_2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2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2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2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3"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3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3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3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3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4"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4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4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4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4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5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5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5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_5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sd" hidden="1">#N/A</definedName>
    <definedName name="CSDCDS" hidden="1">#REF!</definedName>
    <definedName name="csDesignMode">1</definedName>
    <definedName name="csdffg45" hidden="1">#REF!</definedName>
    <definedName name="CSG" localSheetId="4" hidden="1">{"cap_structure",#N/A,FALSE,"Graph-Mkt Cap";"price",#N/A,FALSE,"Graph-Price";"ebit",#N/A,FALSE,"Graph-EBITDA";"ebitda",#N/A,FALSE,"Graph-EBITDA"}</definedName>
    <definedName name="CSG" localSheetId="11" hidden="1">{"cap_structure",#N/A,FALSE,"Graph-Mkt Cap";"price",#N/A,FALSE,"Graph-Price";"ebit",#N/A,FALSE,"Graph-EBITDA";"ebitda",#N/A,FALSE,"Graph-EBITDA"}</definedName>
    <definedName name="CSG" hidden="1">{"cap_structure",#N/A,FALSE,"Graph-Mkt Cap";"price",#N/A,FALSE,"Graph-Price";"ebit",#N/A,FALSE,"Graph-EBITDA";"ebitda",#N/A,FALSE,"Graph-EBITDA"}</definedName>
    <definedName name="CSG_1" localSheetId="4" hidden="1">{"cap_structure",#N/A,FALSE,"Graph-Mkt Cap";"price",#N/A,FALSE,"Graph-Price";"ebit",#N/A,FALSE,"Graph-EBITDA";"ebitda",#N/A,FALSE,"Graph-EBITDA"}</definedName>
    <definedName name="CSG_1" localSheetId="11" hidden="1">{"cap_structure",#N/A,FALSE,"Graph-Mkt Cap";"price",#N/A,FALSE,"Graph-Price";"ebit",#N/A,FALSE,"Graph-EBITDA";"ebitda",#N/A,FALSE,"Graph-EBITDA"}</definedName>
    <definedName name="CSG_1" hidden="1">{"cap_structure",#N/A,FALSE,"Graph-Mkt Cap";"price",#N/A,FALSE,"Graph-Price";"ebit",#N/A,FALSE,"Graph-EBITDA";"ebitda",#N/A,FALSE,"Graph-EBITDA"}</definedName>
    <definedName name="CSProj">#REF!</definedName>
    <definedName name="css" localSheetId="11" hidden="1">{#N/A,#N/A,FALSE,"General";#N/A,#N/A,FALSE,"DMU";#N/A,#N/A,FALSE,"Breakdown";#N/A,#N/A,FALSE,"Traction";#N/A,#N/A,FALSE,"Bogie &amp; Carbody";#N/A,#N/A,FALSE,"Auxiliaries";#N/A,#N/A,FALSE,"Braking";#N/A,#N/A,FALSE,"Electric";#N/A,#N/A,FALSE,"Comfort";#N/A,#N/A,FALSE,"Interiors";#N/A,#N/A,FALSE,"Exterior"}</definedName>
    <definedName name="css" hidden="1">{#N/A,#N/A,FALSE,"General";#N/A,#N/A,FALSE,"DMU";#N/A,#N/A,FALSE,"Breakdown";#N/A,#N/A,FALSE,"Traction";#N/A,#N/A,FALSE,"Bogie &amp; Carbody";#N/A,#N/A,FALSE,"Auxiliaries";#N/A,#N/A,FALSE,"Braking";#N/A,#N/A,FALSE,"Electric";#N/A,#N/A,FALSE,"Comfort";#N/A,#N/A,FALSE,"Interiors";#N/A,#N/A,FALSE,"Exterior"}</definedName>
    <definedName name="CSS_EURO" localSheetId="11" hidden="1">{#N/A,#N/A,FALSE,"General";#N/A,#N/A,FALSE,"DMU";#N/A,#N/A,FALSE,"Breakdown";#N/A,#N/A,FALSE,"Traction";#N/A,#N/A,FALSE,"Bogie &amp; Carbody";#N/A,#N/A,FALSE,"Auxiliaries";#N/A,#N/A,FALSE,"Braking";#N/A,#N/A,FALSE,"Electric";#N/A,#N/A,FALSE,"Comfort";#N/A,#N/A,FALSE,"Interiors";#N/A,#N/A,FALSE,"Exterior"}</definedName>
    <definedName name="CSS_EURO" hidden="1">{#N/A,#N/A,FALSE,"General";#N/A,#N/A,FALSE,"DMU";#N/A,#N/A,FALSE,"Breakdown";#N/A,#N/A,FALSE,"Traction";#N/A,#N/A,FALSE,"Bogie &amp; Carbody";#N/A,#N/A,FALSE,"Auxiliaries";#N/A,#N/A,FALSE,"Braking";#N/A,#N/A,FALSE,"Electric";#N/A,#N/A,FALSE,"Comfort";#N/A,#N/A,FALSE,"Interiors";#N/A,#N/A,FALSE,"Exterior"}</definedName>
    <definedName name="csss">#REF!,#REF!,#REF!,#REF!</definedName>
    <definedName name="cSum">9</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1000000</definedName>
    <definedName name="CUM" localSheetId="11" hidden="1">{#N/A,#N/A,FALSE,"OMM III";#N/A,#N/A,FALSE,"1995 PLAN";#N/A,#N/A,FALSE,"1995 TARGET";#N/A,#N/A,FALSE,"1995 ADJUSTED"}</definedName>
    <definedName name="CUM" hidden="1">{#N/A,#N/A,FALSE,"OMM III";#N/A,#N/A,FALSE,"1995 PLAN";#N/A,#N/A,FALSE,"1995 TARGET";#N/A,#N/A,FALSE,"1995 ADJUSTED"}</definedName>
    <definedName name="CUM_1" localSheetId="11" hidden="1">{#N/A,#N/A,FALSE,"OMM III";#N/A,#N/A,FALSE,"1995 PLAN";#N/A,#N/A,FALSE,"1995 TARGET";#N/A,#N/A,FALSE,"1995 ADJUSTED"}</definedName>
    <definedName name="CUM_1" hidden="1">{#N/A,#N/A,FALSE,"OMM III";#N/A,#N/A,FALSE,"1995 PLAN";#N/A,#N/A,FALSE,"1995 TARGET";#N/A,#N/A,FALSE,"1995 ADJUSTED"}</definedName>
    <definedName name="Cum_Int">#REF!</definedName>
    <definedName name="CUMRATION2"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UMRATION2"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UMRATION2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UMRATION2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umulative_interest" localSheetId="11" hidden="1">{#N/A,#N/A,FALSE,"Aging Summary";#N/A,#N/A,FALSE,"Ratio Analysis";#N/A,#N/A,FALSE,"Test 120 Day Accts";#N/A,#N/A,FALSE,"Tickmarks"}</definedName>
    <definedName name="cumulative_interest" hidden="1">{#N/A,#N/A,FALSE,"Aging Summary";#N/A,#N/A,FALSE,"Ratio Analysis";#N/A,#N/A,FALSE,"Test 120 Day Accts";#N/A,#N/A,FALSE,"Tickmarks"}</definedName>
    <definedName name="CUR" localSheetId="19">#REF!</definedName>
    <definedName name="CUR">#REF!</definedName>
    <definedName name="Cur_Yr">#REF!</definedName>
    <definedName name="CurPeriod">#REF!</definedName>
    <definedName name="CurPerNum">#REF!</definedName>
    <definedName name="CurPerNumber">#REF!</definedName>
    <definedName name="CurRatio">#REF!</definedName>
    <definedName name="Currency" localSheetId="19">#REF!</definedName>
    <definedName name="Currency">#REF!</definedName>
    <definedName name="Currency_Code">#REF!</definedName>
    <definedName name="Currency_Code1">#REF!</definedName>
    <definedName name="Currency_Code2">#REF!</definedName>
    <definedName name="currency_heading">#REF!</definedName>
    <definedName name="CurrencyCell" localSheetId="19">#REF!</definedName>
    <definedName name="CurrencyCell">#REF!</definedName>
    <definedName name="CurrencySymbol" localSheetId="19">#REF!</definedName>
    <definedName name="CurrencySymbol">#REF!</definedName>
    <definedName name="current">#REF!</definedName>
    <definedName name="Current_Cat_End_Row_Number" hidden="1">#REF!</definedName>
    <definedName name="Current_Network_Discount_Savings" hidden="1">#REF!</definedName>
    <definedName name="CURRENT_PORT" hidden="1">"CURRENT_PORT"</definedName>
    <definedName name="Current_price_of__preferred___tagged_to_stock_2">#REF!</definedName>
    <definedName name="Current_price_of__preferred___tagged_to_stock_F">#REF!</definedName>
    <definedName name="CURRENT_RATIO" hidden="1">"CURRENT_RATIO"</definedName>
    <definedName name="CurrentDate">#REF!</definedName>
    <definedName name="CURRENTMONTH">#REF!</definedName>
    <definedName name="CurrentPeriod">#REF!</definedName>
    <definedName name="CurrentPeriodEnd">#REF!</definedName>
    <definedName name="CurrentSO" localSheetId="19">#REF!</definedName>
    <definedName name="CurrentSO">#REF!</definedName>
    <definedName name="currfy" localSheetId="19">#REF!</definedName>
    <definedName name="currfy">#REF!</definedName>
    <definedName name="CurrYr">0</definedName>
    <definedName name="cursource" hidden="1">"SQLServer"</definedName>
    <definedName name="CURVA2" localSheetId="15" hidden="1">{"'171'!$A$1:$Z$50"}</definedName>
    <definedName name="CURVA2" localSheetId="11" hidden="1">{"'171'!$A$1:$Z$50"}</definedName>
    <definedName name="CURVA2" hidden="1">{"'171'!$A$1:$Z$50"}</definedName>
    <definedName name="curve">#REF!</definedName>
    <definedName name="CurYear">#REF!</definedName>
    <definedName name="CurYr">#REF!</definedName>
    <definedName name="cuscarenumber" localSheetId="19">#REF!</definedName>
    <definedName name="cuscarenumber">#REF!</definedName>
    <definedName name="cust">#REF!</definedName>
    <definedName name="Cust_Spec_Ntwk_Exp_PPO_Max_Net_Avg_Sub_Charges" hidden="1">#REF!</definedName>
    <definedName name="Cust_Spec_Ntwk_Exp_PPO_Max_Sav_Neg_Arrang" hidden="1">#REF!</definedName>
    <definedName name="Cust_Spec_Ntwk_Exp_PPO_Net_Avg_Sub_Charges" hidden="1">#REF!</definedName>
    <definedName name="Cust_Spec_Ntwk_Exp_PPO_Sav_Neg_Arrang" hidden="1">#REF!</definedName>
    <definedName name="customer" hidden="1">#REF!</definedName>
    <definedName name="Customer_Fcst">#REF!</definedName>
    <definedName name="CustomerIssue">OFFSET(#REF!,0,0,COUNTA(#REF!),1)</definedName>
    <definedName name="CustomerLeaseTerm">#REF!</definedName>
    <definedName name="Customers" localSheetId="4" hidden="1">{#N/A,#N/A,FALSE,"1996";#N/A,#N/A,FALSE,"1995";#N/A,#N/A,FALSE,"1994"}</definedName>
    <definedName name="Customers" localSheetId="11" hidden="1">{#N/A,#N/A,FALSE,"1996";#N/A,#N/A,FALSE,"1995";#N/A,#N/A,FALSE,"1994"}</definedName>
    <definedName name="Customers" hidden="1">{#N/A,#N/A,FALSE,"1996";#N/A,#N/A,FALSE,"1995";#N/A,#N/A,FALSE,"1994"}</definedName>
    <definedName name="CustomIndexDate" localSheetId="19">#REF!</definedName>
    <definedName name="CustomIndexDate">#REF!</definedName>
    <definedName name="CustomIndexValue" localSheetId="19">#REF!</definedName>
    <definedName name="CustomIndexValue">#REF!</definedName>
    <definedName name="CutoffDate">#REF!</definedName>
    <definedName name="cv"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ade" localSheetId="11" hidden="1">{"FCB_ALL",#N/A,FALSE,"FCB"}</definedName>
    <definedName name="cvade" hidden="1">{"FCB_ALL",#N/A,FALSE,"FCB"}</definedName>
    <definedName name="cvavav" localSheetId="4">{"Client Name or Project Name"}</definedName>
    <definedName name="cvavav" localSheetId="11">{"Client Name or Project Name"}</definedName>
    <definedName name="cvavav">{"Client Name or Project Name"}</definedName>
    <definedName name="cvaweravcsd" localSheetId="4" hidden="1">{"general",#N/A,FALSE,"Assumptions"}</definedName>
    <definedName name="cvaweravcsd" localSheetId="11" hidden="1">{"general",#N/A,FALSE,"Assumptions"}</definedName>
    <definedName name="cvaweravcsd" hidden="1">{"general",#N/A,FALSE,"Assumptions"}</definedName>
    <definedName name="cvaweravcsd_1" localSheetId="4" hidden="1">{"general",#N/A,FALSE,"Assumptions"}</definedName>
    <definedName name="cvaweravcsd_1" localSheetId="11" hidden="1">{"general",#N/A,FALSE,"Assumptions"}</definedName>
    <definedName name="cvaweravcsd_1" hidden="1">{"general",#N/A,FALSE,"Assumptions"}</definedName>
    <definedName name="cvb" localSheetId="4" hidden="1">{#N/A,#N/A,FALSE,"TABLE_1 YTD";#N/A,#N/A,FALSE,"TABLE_1A QTD";#N/A,#N/A,FALSE,"NORMAL_SPREAD_QTD";#N/A,#N/A,FALSE,"NORMAL_SPREAD_YTD";#N/A,#N/A,FALSE,"TAX_EQV";#N/A,#N/A,FALSE,"TAX EQUIV_INPUT";#N/A,#N/A,FALSE,"NET FROM FER";#N/A,#N/A,FALSE,"COVER"}</definedName>
    <definedName name="cvb" localSheetId="11" hidden="1">{#N/A,#N/A,FALSE,"TABLE_1 YTD";#N/A,#N/A,FALSE,"TABLE_1A QTD";#N/A,#N/A,FALSE,"NORMAL_SPREAD_QTD";#N/A,#N/A,FALSE,"NORMAL_SPREAD_YTD";#N/A,#N/A,FALSE,"TAX_EQV";#N/A,#N/A,FALSE,"TAX EQUIV_INPUT";#N/A,#N/A,FALSE,"NET FROM FER";#N/A,#N/A,FALSE,"COVER"}</definedName>
    <definedName name="cvb" hidden="1">{#N/A,#N/A,FALSE,"TABLE_1 YTD";#N/A,#N/A,FALSE,"TABLE_1A QTD";#N/A,#N/A,FALSE,"NORMAL_SPREAD_QTD";#N/A,#N/A,FALSE,"NORMAL_SPREAD_YTD";#N/A,#N/A,FALSE,"TAX_EQV";#N/A,#N/A,FALSE,"TAX EQUIV_INPUT";#N/A,#N/A,FALSE,"NET FROM FER";#N/A,#N/A,FALSE,"COVER"}</definedName>
    <definedName name="cvbc"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cvbc"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cvbcv" localSheetId="11" hidden="1">{"DCF","UPSIDE CASE",FALSE,"Sheet1";"DCF","BASE CASE",FALSE,"Sheet1";"DCF","DOWNSIDE CASE",FALSE,"Sheet1"}</definedName>
    <definedName name="cvbcv" hidden="1">{"DCF","UPSIDE CASE",FALSE,"Sheet1";"DCF","BASE CASE",FALSE,"Sheet1";"DCF","DOWNSIDE CASE",FALSE,"Sheet1"}</definedName>
    <definedName name="cvbczvbDVB" localSheetId="11" hidden="1">{#N/A,#N/A,FALSE,"OMM III";#N/A,#N/A,FALSE,"1995 PLAN";#N/A,#N/A,FALSE,"1995 TARGET";#N/A,#N/A,FALSE,"1995 ADJUSTED"}</definedName>
    <definedName name="cvbczvbDVB" hidden="1">{#N/A,#N/A,FALSE,"OMM III";#N/A,#N/A,FALSE,"1995 PLAN";#N/A,#N/A,FALSE,"1995 TARGET";#N/A,#N/A,FALSE,"1995 ADJUSTED"}</definedName>
    <definedName name="cvbczvbDVB_1" localSheetId="11" hidden="1">{#N/A,#N/A,FALSE,"OMM III";#N/A,#N/A,FALSE,"1995 PLAN";#N/A,#N/A,FALSE,"1995 TARGET";#N/A,#N/A,FALSE,"1995 ADJUSTED"}</definedName>
    <definedName name="cvbczvbDVB_1" hidden="1">{#N/A,#N/A,FALSE,"OMM III";#N/A,#N/A,FALSE,"1995 PLAN";#N/A,#N/A,FALSE,"1995 TARGET";#N/A,#N/A,FALSE,"1995 ADJUSTED"}</definedName>
    <definedName name="cvbdfg">#REF!</definedName>
    <definedName name="CVCOST1">#REF!</definedName>
    <definedName name="CVCOST2">#REF!</definedName>
    <definedName name="CVCOST3">#REF!</definedName>
    <definedName name="CVCV" localSheetId="11" hidden="1">{#N/A,#N/A,FALSE,"Sheet1"}</definedName>
    <definedName name="CVCV" hidden="1">{#N/A,#N/A,FALSE,"Sheet1"}</definedName>
    <definedName name="cvgh" localSheetId="11" hidden="1">{#N/A,#N/A,FALSE,"Aging Summary";#N/A,#N/A,FALSE,"Ratio Analysis";#N/A,#N/A,FALSE,"Test 120 Day Accts";#N/A,#N/A,FALSE,"Tickmarks"}</definedName>
    <definedName name="cvgh" hidden="1">{#N/A,#N/A,FALSE,"Aging Summary";#N/A,#N/A,FALSE,"Ratio Analysis";#N/A,#N/A,FALSE,"Test 120 Day Accts";#N/A,#N/A,FALSE,"Tickmarks"}</definedName>
    <definedName name="cvh" localSheetId="4" hidden="1">{#N/A,#N/A,FALSE,"TOWNSHIP"}</definedName>
    <definedName name="cvh" localSheetId="11" hidden="1">{#N/A,#N/A,FALSE,"TOWNSHIP"}</definedName>
    <definedName name="cvh" hidden="1">{#N/A,#N/A,FALSE,"TOWNSHIP"}</definedName>
    <definedName name="CVHKCKVHVHKCVHKVHCKVHKC" hidden="1">#REF!</definedName>
    <definedName name="CVHKCVHKKVHVHKCVHKHKCVCVHK" hidden="1">#REF!</definedName>
    <definedName name="cvm" localSheetId="11" hidden="1">{#N/A,#N/A,FALSE,"Aging Summary";#N/A,#N/A,FALSE,"Ratio Analysis";#N/A,#N/A,FALSE,"Test 120 Day Accts";#N/A,#N/A,FALSE,"Tickmarks"}</definedName>
    <definedName name="cvm" hidden="1">{#N/A,#N/A,FALSE,"Aging Summary";#N/A,#N/A,FALSE,"Ratio Analysis";#N/A,#N/A,FALSE,"Test 120 Day Accts";#N/A,#N/A,FALSE,"Tickmarks"}</definedName>
    <definedName name="CVVKHCVHKVKCVHKVHKKVHVHK" hidden="1">#REF!</definedName>
    <definedName name="cvxvqsdfyhqr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cvxvqsdfyhqr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cvxvqsdfyhq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cv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IP" localSheetId="4" hidden="1">{"PARTNERS CAPITAL STMT",#N/A,FALSE,"Partners Capital"}</definedName>
    <definedName name="CWIP" localSheetId="11" hidden="1">{"PARTNERS CAPITAL STMT",#N/A,FALSE,"Partners Capital"}</definedName>
    <definedName name="CWIP" hidden="1">{"PARTNERS CAPITAL STMT",#N/A,FALSE,"Partners Capital"}</definedName>
    <definedName name="CWIP_1" localSheetId="4" hidden="1">{"PARTNERS CAPITAL STMT",#N/A,FALSE,"Partners Capital"}</definedName>
    <definedName name="CWIP_1" localSheetId="11" hidden="1">{"PARTNERS CAPITAL STMT",#N/A,FALSE,"Partners Capital"}</definedName>
    <definedName name="CWIP_1" hidden="1">{"PARTNERS CAPITAL STMT",#N/A,FALSE,"Partners Capital"}</definedName>
    <definedName name="CWIP_new" localSheetId="4" hidden="1">{"PARTNERS CAPITAL STMT",#N/A,FALSE,"Partners Capital"}</definedName>
    <definedName name="CWIP_new" localSheetId="11" hidden="1">{"PARTNERS CAPITAL STMT",#N/A,FALSE,"Partners Capital"}</definedName>
    <definedName name="CWIP_new" hidden="1">{"PARTNERS CAPITAL STMT",#N/A,FALSE,"Partners Capital"}</definedName>
    <definedName name="CWIP_new_1" localSheetId="4" hidden="1">{"PARTNERS CAPITAL STMT",#N/A,FALSE,"Partners Capital"}</definedName>
    <definedName name="CWIP_new_1" localSheetId="11" hidden="1">{"PARTNERS CAPITAL STMT",#N/A,FALSE,"Partners Capital"}</definedName>
    <definedName name="CWIP_new_1" hidden="1">{"PARTNERS CAPITAL STMT",#N/A,FALSE,"Partners Capital"}</definedName>
    <definedName name="Cwvu.ALL." hidden="1">#REF!,#REF!</definedName>
    <definedName name="Cwvu.CISHRF1999." hidden="1">#REF!,#REF!,#REF!,#REF!,#REF!,#REF!,#REF!,#REF!,#REF!,#REF!,#REF!,#REF!,#REF!,#REF!,#REF!,#REF!,#REF!,#REF!,#REF!,#REF!,#REF!,#REF!,#REF!,#REF!,#REF!,#REF!,#REF!</definedName>
    <definedName name="Cwvu.CONS96." hidden="1">#REF!,#REF!</definedName>
    <definedName name="Cwvu.FY94_99annual." hidden="1">#REF!,#REF!</definedName>
    <definedName name="Cwvu.GREY_ALL." localSheetId="2" hidden="1">#REF!</definedName>
    <definedName name="Cwvu.GREY_ALL." localSheetId="1" hidden="1">#REF!</definedName>
    <definedName name="Cwvu.GREY_ALL." localSheetId="18" hidden="1">#REF!</definedName>
    <definedName name="Cwvu.GREY_ALL." hidden="1">#REF!</definedName>
    <definedName name="Cwvu.NAMTaxF1999." hidden="1">#REF!,#REF!,#REF!,#REF!,#REF!,#REF!,#REF!,#REF!,#REF!,#REF!,#REF!,#REF!,#REF!,#REF!,#REF!</definedName>
    <definedName name="Cwvu.PRT." hidden="1">#REF!,#REF!,#REF!,#REF!,#REF!</definedName>
    <definedName name="Cwvu.Qtr." hidden="1">#REF!,#REF!,#REF!,#REF!,#REF!</definedName>
    <definedName name="Cwvy.GREY_ALL._dcf" hidden="1">#REF!</definedName>
    <definedName name="CX" localSheetId="4" hidden="1">{#N/A,#N/A,FALSE,"PGW"}</definedName>
    <definedName name="CX" localSheetId="11" hidden="1">{#N/A,#N/A,FALSE,"PGW"}</definedName>
    <definedName name="CX" hidden="1">{#N/A,#N/A,FALSE,"PGW"}</definedName>
    <definedName name="cxaa" localSheetId="11"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cxdd" localSheetId="11" hidden="1">{#N/A,#N/A,TRUE,"Summary";#N/A,#N/A,TRUE,"Financials"}</definedName>
    <definedName name="cxdd" hidden="1">{#N/A,#N/A,TRUE,"Summary";#N/A,#N/A,TRUE,"Financials"}</definedName>
    <definedName name="cxdd_1" localSheetId="11" hidden="1">{#N/A,#N/A,TRUE,"Summary";#N/A,#N/A,TRUE,"Financials"}</definedName>
    <definedName name="cxdd_1" hidden="1">{#N/A,#N/A,TRUE,"Summary";#N/A,#N/A,TRUE,"Financials"}</definedName>
    <definedName name="CY">#REF!</definedName>
    <definedName name="CY.ACT_VS_BUDG_VAR.BABY_WIPES_CANADA" hidden="1">#REF!</definedName>
    <definedName name="CY.ACT_VS_BUDG_VAR.BABY_WIPES_US" hidden="1">#REF!</definedName>
    <definedName name="CY.ACT_VS_BUDG_VAR.CORPORATE_BRANDS_BATH_US" hidden="1">#REF!</definedName>
    <definedName name="CY.ACT_VS_BUDG_VAR.CORPORATE_BRANDS_FACIAL_US" hidden="1">#REF!</definedName>
    <definedName name="CY.ACT_VS_BUDG_VAR.CORPORATE_BRANDS_NAPKINS_US" hidden="1">#REF!</definedName>
    <definedName name="CY.ACT_VS_BUDG_VAR.CORPORATE_BRANDS_TOWELS_US" hidden="1">#REF!</definedName>
    <definedName name="CY.ACT_VS_BUDG_VAR.CORPORATE_BRANDS_WIPES_US" hidden="1">#REF!</definedName>
    <definedName name="CY.ACT_VS_BUDG_VAR.COTTONELLE_FLUSHABLE_WIPES_US" hidden="1">#REF!</definedName>
    <definedName name="CY.ACT_VS_BUDG_VAR.EXPORT_FAMILY_CARE" hidden="1">#REF!</definedName>
    <definedName name="CY.ACT_VS_BUDG_VAR.EXPORT_WIPES" hidden="1">#REF!</definedName>
    <definedName name="CY.ACT_VS_BUDG_VAR.HIDRI_VALUE_TOWELS_US" hidden="1">#REF!</definedName>
    <definedName name="CY.ACT_VS_BUDG_VAR.JUST_FOR_ME_FLUSHABLE_WIPES_US" hidden="1">#REF!</definedName>
    <definedName name="CY.ACT_VS_BUDG_VAR.NEW_PRODUCTS_US" hidden="1">#REF!</definedName>
    <definedName name="CY.ACT_VS_BUDG_VAR.NONINTEGRATED_PULP_US" hidden="1">#REF!</definedName>
    <definedName name="CY.ACT_VS_BUDG_VAR.OTHER_FAMILY_CARE_US" hidden="1">#REF!</definedName>
    <definedName name="CY.ACT_VS_BUDG_VAR.PERFORMANCE_BATH_CANADA" hidden="1">#REF!</definedName>
    <definedName name="CY.ACT_VS_BUDG_VAR.PERFORMANCE_BATH_US" hidden="1">#REF!</definedName>
    <definedName name="CY.ACT_VS_BUDG_VAR.PERFORMANCE_FACIAL_CANADA" hidden="1">#REF!</definedName>
    <definedName name="CY.ACT_VS_BUDG_VAR.PERFORMANCE_FACIAL_US" hidden="1">#REF!</definedName>
    <definedName name="CY.ACT_VS_BUDG_VAR.PERFORMANCE_NAPKINS_CANADA" hidden="1">#REF!</definedName>
    <definedName name="CY.ACT_VS_BUDG_VAR.PERFORMANCE_NAPKINS_US" hidden="1">#REF!</definedName>
    <definedName name="CY.ACT_VS_BUDG_VAR.PERFORMANCE_TOWELS_US" hidden="1">#REF!</definedName>
    <definedName name="CY.ACT_VS_BUDG_VAR.PULP_US" hidden="1">#REF!</definedName>
    <definedName name="CY.ACT_VS_BUDG_VAR.ROLLWIPES_US" hidden="1">#REF!</definedName>
    <definedName name="CY.ACT_VS_BUDG_VAR.SCOTT_BATH_US" hidden="1">#REF!</definedName>
    <definedName name="CY.ACT_VS_BUDG_VAR.SCOTT_NAPKINS_US" hidden="1">#REF!</definedName>
    <definedName name="CY.ACT_VS_BUDG_VAR.SCOTT_VALUE_TOWELS_US" hidden="1">#REF!</definedName>
    <definedName name="CY.ACT_VS_BUDG_VAR.SPLASH_AND_GO_WIPES_US" hidden="1">#REF!</definedName>
    <definedName name="CY.ACT_VS_BUDG_VAR.WADDING_US" hidden="1">#REF!</definedName>
    <definedName name="CY.ACT_VS_MAY_FCST_VAR.BABY_WIPES_CANADA" hidden="1">#REF!</definedName>
    <definedName name="CY.ACT_VS_MAY_FCST_VAR.BABY_WIPES_US" hidden="1">#REF!</definedName>
    <definedName name="CY.ACT_VS_MAY_FCST_VAR.CORPORATE_BRANDS_BATH_US" hidden="1">#REF!</definedName>
    <definedName name="CY.ACT_VS_MAY_FCST_VAR.CORPORATE_BRANDS_FACIAL_US" hidden="1">#REF!</definedName>
    <definedName name="CY.ACT_VS_MAY_FCST_VAR.CORPORATE_BRANDS_NAPKINS_US" hidden="1">#REF!</definedName>
    <definedName name="CY.ACT_VS_MAY_FCST_VAR.CORPORATE_BRANDS_TOWELS_US" hidden="1">#REF!</definedName>
    <definedName name="CY.ACT_VS_MAY_FCST_VAR.CORPORATE_BRANDS_WIPES_US" hidden="1">#REF!</definedName>
    <definedName name="CY.ACT_VS_MAY_FCST_VAR.COTTONELLE_FLUSHABLE_WIPES_US" hidden="1">#REF!</definedName>
    <definedName name="CY.ACT_VS_MAY_FCST_VAR.EXPORT_FAMILY_CARE" hidden="1">#REF!</definedName>
    <definedName name="CY.ACT_VS_MAY_FCST_VAR.EXPORT_WIPES" hidden="1">#REF!</definedName>
    <definedName name="CY.ACT_VS_MAY_FCST_VAR.HIDRI_VALUE_TOWELS_US" hidden="1">#REF!</definedName>
    <definedName name="CY.ACT_VS_MAY_FCST_VAR.JUST_FOR_ME_FLUSHABLE_WIPES_US" hidden="1">#REF!</definedName>
    <definedName name="CY.ACT_VS_MAY_FCST_VAR.NEW_PRODUCTS_US" hidden="1">#REF!</definedName>
    <definedName name="CY.ACT_VS_MAY_FCST_VAR.NONINTEGRATED_PULP_US" hidden="1">#REF!</definedName>
    <definedName name="CY.ACT_VS_MAY_FCST_VAR.OTHER_FAMILY_CARE_US" hidden="1">#REF!</definedName>
    <definedName name="CY.ACT_VS_MAY_FCST_VAR.PERFORMANCE_BATH_CANADA" hidden="1">#REF!</definedName>
    <definedName name="CY.ACT_VS_MAY_FCST_VAR.PERFORMANCE_BATH_US" hidden="1">#REF!</definedName>
    <definedName name="CY.ACT_VS_MAY_FCST_VAR.PERFORMANCE_FACIAL_CANADA" hidden="1">#REF!</definedName>
    <definedName name="CY.ACT_VS_MAY_FCST_VAR.PERFORMANCE_FACIAL_US" hidden="1">#REF!</definedName>
    <definedName name="CY.ACT_VS_MAY_FCST_VAR.PERFORMANCE_NAPKINS_CANADA" hidden="1">#REF!</definedName>
    <definedName name="CY.ACT_VS_MAY_FCST_VAR.PERFORMANCE_NAPKINS_US" hidden="1">#REF!</definedName>
    <definedName name="CY.ACT_VS_MAY_FCST_VAR.PERFORMANCE_TOWELS_US" hidden="1">#REF!</definedName>
    <definedName name="CY.ACT_VS_MAY_FCST_VAR.PULP_US" hidden="1">#REF!</definedName>
    <definedName name="CY.ACT_VS_MAY_FCST_VAR.ROLLWIPES_US" hidden="1">#REF!</definedName>
    <definedName name="CY.ACT_VS_MAY_FCST_VAR.SCOTT_BATH_US" hidden="1">#REF!</definedName>
    <definedName name="CY.ACT_VS_MAY_FCST_VAR.SCOTT_NAPKINS_CANADA" hidden="1">#REF!</definedName>
    <definedName name="CY.ACT_VS_MAY_FCST_VAR.SCOTT_NAPKINS_US" hidden="1">#REF!</definedName>
    <definedName name="CY.ACT_VS_MAY_FCST_VAR.SCOTT_VALUE_TOWELS_US" hidden="1">#REF!</definedName>
    <definedName name="CY.ACT_VS_MAY_FCST_VAR.SPLASH_AND_GO_WIPES_US" hidden="1">#REF!</definedName>
    <definedName name="CY.ACT_VS_MAY_FCST_VAR.WADDING_US" hidden="1">#REF!</definedName>
    <definedName name="CY.ACT_VS_OCT_FCST_VAR.BABY_WIPES_CANADA" hidden="1">#REF!</definedName>
    <definedName name="CY.ACT_VS_OCT_FCST_VAR.BABY_WIPES_US" hidden="1">#REF!</definedName>
    <definedName name="CY.ACT_VS_OCT_FCST_VAR.CORPORATE_BRANDS_BATH_US" hidden="1">#REF!</definedName>
    <definedName name="CY.ACT_VS_OCT_FCST_VAR.CORPORATE_BRANDS_FACIAL_US" hidden="1">#REF!</definedName>
    <definedName name="CY.ACT_VS_OCT_FCST_VAR.CORPORATE_BRANDS_NAPKINS_US" hidden="1">#REF!</definedName>
    <definedName name="CY.ACT_VS_OCT_FCST_VAR.CORPORATE_BRANDS_TOWELS_US" hidden="1">#REF!</definedName>
    <definedName name="CY.ACT_VS_OCT_FCST_VAR.CORPORATE_BRANDS_WIPES_US" hidden="1">#REF!</definedName>
    <definedName name="CY.ACT_VS_OCT_FCST_VAR.COTTONELLE_FLUSHABLE_WIPES_US" hidden="1">#REF!</definedName>
    <definedName name="CY.ACT_VS_OCT_FCST_VAR.EXPORT_FAMILY_CARE" hidden="1">#REF!</definedName>
    <definedName name="CY.ACT_VS_OCT_FCST_VAR.EXPORT_WIPES" hidden="1">#REF!</definedName>
    <definedName name="CY.ACT_VS_OCT_FCST_VAR.HIDRI_VALUE_TOWELS_US" hidden="1">#REF!</definedName>
    <definedName name="CY.ACT_VS_OCT_FCST_VAR.JUST_FOR_ME_FLUSHABLE_WIPES_US" hidden="1">#REF!</definedName>
    <definedName name="CY.ACT_VS_OCT_FCST_VAR.NEW_PRODUCTS_US" hidden="1">#REF!</definedName>
    <definedName name="CY.ACT_VS_OCT_FCST_VAR.NONINTEGRATED_PULP_US" hidden="1">#REF!</definedName>
    <definedName name="CY.ACT_VS_OCT_FCST_VAR.OTHER_FAMILY_CARE_US" hidden="1">#REF!</definedName>
    <definedName name="CY.ACT_VS_OCT_FCST_VAR.PERFORMANCE_BATH_CANADA" hidden="1">#REF!</definedName>
    <definedName name="CY.ACT_VS_OCT_FCST_VAR.PERFORMANCE_BATH_US" hidden="1">#REF!</definedName>
    <definedName name="CY.ACT_VS_OCT_FCST_VAR.PERFORMANCE_FACIAL_CANADA" hidden="1">#REF!</definedName>
    <definedName name="CY.ACT_VS_OCT_FCST_VAR.PERFORMANCE_FACIAL_US" hidden="1">#REF!</definedName>
    <definedName name="CY.ACT_VS_OCT_FCST_VAR.PERFORMANCE_NAPKINS_CANADA" hidden="1">#REF!</definedName>
    <definedName name="CY.ACT_VS_OCT_FCST_VAR.PERFORMANCE_NAPKINS_US" hidden="1">#REF!</definedName>
    <definedName name="CY.ACT_VS_OCT_FCST_VAR.PERFORMANCE_TOWELS_US" hidden="1">#REF!</definedName>
    <definedName name="CY.ACT_VS_OCT_FCST_VAR.PULP_US" hidden="1">#REF!</definedName>
    <definedName name="CY.ACT_VS_OCT_FCST_VAR.ROLLWIPES_US" hidden="1">#REF!</definedName>
    <definedName name="CY.ACT_VS_OCT_FCST_VAR.SCOTT_BATH_US" hidden="1">#REF!</definedName>
    <definedName name="CY.ACT_VS_OCT_FCST_VAR.SCOTT_NAPKINS_CANADA" hidden="1">#REF!</definedName>
    <definedName name="CY.ACT_VS_OCT_FCST_VAR.SCOTT_NAPKINS_US" hidden="1">#REF!</definedName>
    <definedName name="CY.ACT_VS_OCT_FCST_VAR.SCOTT_VALUE_TOWELS_US" hidden="1">#REF!</definedName>
    <definedName name="CY.ACT_VS_OCT_FCST_VAR.SPLASH_AND_GO_WIPES_US" hidden="1">#REF!</definedName>
    <definedName name="CY.ACT_VS_OCT_FCST_VAR.WADDING_US" hidden="1">#REF!</definedName>
    <definedName name="CY.ACT_VS_PRIOR_YR_VAR.BABY_WIPES_CANADA" hidden="1">#REF!</definedName>
    <definedName name="CY.ACT_VS_PRIOR_YR_VAR.BABY_WIPES_US" hidden="1">#REF!</definedName>
    <definedName name="CY.ACT_VS_PRIOR_YR_VAR.CORPORATE_BRANDS_BATH_US" hidden="1">#REF!</definedName>
    <definedName name="CY.ACT_VS_PRIOR_YR_VAR.CORPORATE_BRANDS_FACIAL_US" hidden="1">#REF!</definedName>
    <definedName name="CY.ACT_VS_PRIOR_YR_VAR.CORPORATE_BRANDS_NAPKINS_US" hidden="1">#REF!</definedName>
    <definedName name="CY.ACT_VS_PRIOR_YR_VAR.CORPORATE_BRANDS_TOWELS_US" hidden="1">#REF!</definedName>
    <definedName name="CY.ACT_VS_PRIOR_YR_VAR.CORPORATE_BRANDS_WIPES_US" hidden="1">#REF!</definedName>
    <definedName name="CY.ACT_VS_PRIOR_YR_VAR.COTTONELLE_FLUSHABLE_WIPES_US" hidden="1">#REF!</definedName>
    <definedName name="CY.ACT_VS_PRIOR_YR_VAR.EXPORT_FAMILY_CARE" hidden="1">#REF!</definedName>
    <definedName name="CY.ACT_VS_PRIOR_YR_VAR.EXPORT_WIPES" hidden="1">#REF!</definedName>
    <definedName name="CY.ACT_VS_PRIOR_YR_VAR.HIDRI_VALUE_TOWELS_US" hidden="1">#REF!</definedName>
    <definedName name="CY.ACT_VS_PRIOR_YR_VAR.JUST_FOR_ME_FLUSHABLE_WIPES_US" hidden="1">#REF!</definedName>
    <definedName name="CY.ACT_VS_PRIOR_YR_VAR.NEW_PRODUCTS_US" hidden="1">#REF!</definedName>
    <definedName name="CY.ACT_VS_PRIOR_YR_VAR.NONINTEGRATED_PULP_US" hidden="1">#REF!</definedName>
    <definedName name="CY.ACT_VS_PRIOR_YR_VAR.OTHER_FAMILY_CARE_US" hidden="1">#REF!</definedName>
    <definedName name="CY.ACT_VS_PRIOR_YR_VAR.PERFORMANCE_BATH_CANADA" hidden="1">#REF!</definedName>
    <definedName name="CY.ACT_VS_PRIOR_YR_VAR.PERFORMANCE_BATH_US" hidden="1">#REF!</definedName>
    <definedName name="CY.ACT_VS_PRIOR_YR_VAR.PERFORMANCE_FACIAL_CANADA" hidden="1">#REF!</definedName>
    <definedName name="CY.ACT_VS_PRIOR_YR_VAR.PERFORMANCE_FACIAL_US" hidden="1">#REF!</definedName>
    <definedName name="CY.ACT_VS_PRIOR_YR_VAR.PERFORMANCE_NAPKINS_CANADA" hidden="1">#REF!</definedName>
    <definedName name="CY.ACT_VS_PRIOR_YR_VAR.PERFORMANCE_NAPKINS_US" hidden="1">#REF!</definedName>
    <definedName name="CY.ACT_VS_PRIOR_YR_VAR.PERFORMANCE_TOWELS_US" hidden="1">#REF!</definedName>
    <definedName name="CY.ACT_VS_PRIOR_YR_VAR.PULP_US" hidden="1">#REF!</definedName>
    <definedName name="CY.ACT_VS_PRIOR_YR_VAR.ROLLWIPES_US" hidden="1">#REF!</definedName>
    <definedName name="CY.ACT_VS_PRIOR_YR_VAR.SCOTT_BATH_US" hidden="1">#REF!</definedName>
    <definedName name="CY.ACT_VS_PRIOR_YR_VAR.SCOTT_NAPKINS_CANADA" hidden="1">#REF!</definedName>
    <definedName name="CY.ACT_VS_PRIOR_YR_VAR.SCOTT_NAPKINS_US" hidden="1">#REF!</definedName>
    <definedName name="CY.ACT_VS_PRIOR_YR_VAR.SCOTT_VALUE_TOWELS_US" hidden="1">#REF!</definedName>
    <definedName name="CY.ACT_VS_PRIOR_YR_VAR.SPLASH_AND_GO_WIPES_US" hidden="1">#REF!</definedName>
    <definedName name="CY.ACT_VS_PRIOR_YR_VAR.WADDING_US" hidden="1">#REF!</definedName>
    <definedName name="CY.ACTUAL.BABY_WIPES_CANADA" hidden="1">#REF!</definedName>
    <definedName name="CY.ACTUAL.BABY_WIPES_US" hidden="1">#REF!</definedName>
    <definedName name="CY.ACTUAL.CORPORATE_BRANDS_BATH_US" hidden="1">#REF!</definedName>
    <definedName name="CY.ACTUAL.CORPORATE_BRANDS_FACIAL_US" hidden="1">#REF!</definedName>
    <definedName name="CY.ACTUAL.CORPORATE_BRANDS_NAPKINS_US" hidden="1">#REF!</definedName>
    <definedName name="CY.ACTUAL.CORPORATE_BRANDS_TOWELS_US" hidden="1">#REF!</definedName>
    <definedName name="CY.ACTUAL.CORPORATE_BRANDS_WIPES_US" hidden="1">#REF!</definedName>
    <definedName name="CY.ACTUAL.COTTONELLE_FLUSHABLE_WIPES_US" hidden="1">#REF!</definedName>
    <definedName name="CY.ACTUAL.EXPORT_FAMILY_CARE" hidden="1">#REF!</definedName>
    <definedName name="CY.ACTUAL.EXPORT_WIPES" hidden="1">#REF!</definedName>
    <definedName name="CY.ACTUAL.HIDRI_VALUE_TOWELS_US" hidden="1">#REF!</definedName>
    <definedName name="CY.ACTUAL.JUST_FOR_ME_FLUSHABLE_WIPES_US" hidden="1">#REF!</definedName>
    <definedName name="CY.ACTUAL.NEW_PRODUCTS_US" hidden="1">#REF!</definedName>
    <definedName name="CY.ACTUAL.NONINTEGRATED_PULP_US" hidden="1">#REF!</definedName>
    <definedName name="CY.ACTUAL.OTHER_FAMILY_CARE_US" hidden="1">#REF!</definedName>
    <definedName name="CY.ACTUAL.PERFORMANCE_BATH_CANADA" hidden="1">#REF!</definedName>
    <definedName name="CY.ACTUAL.PERFORMANCE_BATH_US" hidden="1">#REF!</definedName>
    <definedName name="CY.ACTUAL.PERFORMANCE_FACIAL_CANADA" hidden="1">#REF!</definedName>
    <definedName name="CY.ACTUAL.PERFORMANCE_FACIAL_US" hidden="1">#REF!</definedName>
    <definedName name="CY.ACTUAL.PERFORMANCE_NAPKINS_CANADA" hidden="1">#REF!</definedName>
    <definedName name="CY.ACTUAL.PERFORMANCE_NAPKINS_US" hidden="1">#REF!</definedName>
    <definedName name="CY.ACTUAL.PERFORMANCE_TOWELS_US" hidden="1">#REF!</definedName>
    <definedName name="CY.ACTUAL.PULP_US" hidden="1">#REF!</definedName>
    <definedName name="CY.ACTUAL.ROLLWIPES_US" hidden="1">#REF!</definedName>
    <definedName name="CY.ACTUAL.SCOTT_BATH_US" hidden="1">#REF!</definedName>
    <definedName name="CY.ACTUAL.SCOTT_NAPKINS_CANADA" hidden="1">#REF!</definedName>
    <definedName name="CY.ACTUAL.SCOTT_NAPKINS_US" hidden="1">#REF!</definedName>
    <definedName name="CY.ACTUAL.SCOTT_VALUE_TOWELS_US" hidden="1">#REF!</definedName>
    <definedName name="CY.ACTUAL.SPLASH_AND_GO_WIPES_US" hidden="1">#REF!</definedName>
    <definedName name="CY.ACTUAL.WADDING_US" hidden="1">#REF!</definedName>
    <definedName name="CY.BUDGET.BABY_WIPES_CANADA" hidden="1">#REF!</definedName>
    <definedName name="CY.BUDGET.BABY_WIPES_US" hidden="1">#REF!</definedName>
    <definedName name="CY.BUDGET.CORPORATE_BRANDS_BATH_US" hidden="1">#REF!</definedName>
    <definedName name="CY.BUDGET.CORPORATE_BRANDS_FACIAL_US" hidden="1">#REF!</definedName>
    <definedName name="CY.BUDGET.CORPORATE_BRANDS_NAPKINS_US" hidden="1">#REF!</definedName>
    <definedName name="CY.BUDGET.CORPORATE_BRANDS_TOWELS_US" hidden="1">#REF!</definedName>
    <definedName name="CY.BUDGET.CORPORATE_BRANDS_WIPES_US" hidden="1">#REF!</definedName>
    <definedName name="CY.BUDGET.COTTONELLE_FLUSHABLE_WIPES_US" hidden="1">#REF!</definedName>
    <definedName name="CY.BUDGET.EXPORT_FAMILY_CARE" hidden="1">#REF!</definedName>
    <definedName name="CY.BUDGET.EXPORT_WIPES" hidden="1">#REF!</definedName>
    <definedName name="CY.BUDGET.HIDRI_VALUE_TOWELS_US" hidden="1">#REF!</definedName>
    <definedName name="CY.BUDGET.JUST_FOR_ME_FLUSHABLE_WIPES_US" hidden="1">#REF!</definedName>
    <definedName name="CY.BUDGET.NEW_PRODUCTS_US" hidden="1">#REF!</definedName>
    <definedName name="CY.BUDGET.NONINTEGRATED_PULP_US" hidden="1">#REF!</definedName>
    <definedName name="CY.BUDGET.OTHER_FAMILY_CARE_US" hidden="1">#REF!</definedName>
    <definedName name="CY.BUDGET.PERFORMANCE_BATH_CANADA" hidden="1">#REF!</definedName>
    <definedName name="CY.BUDGET.PERFORMANCE_BATH_US" hidden="1">#REF!</definedName>
    <definedName name="CY.BUDGET.PERFORMANCE_FACIAL_CANADA" hidden="1">#REF!</definedName>
    <definedName name="CY.BUDGET.PERFORMANCE_FACIAL_US" hidden="1">#REF!</definedName>
    <definedName name="CY.BUDGET.PERFORMANCE_NAPKINS_CANADA" hidden="1">#REF!</definedName>
    <definedName name="CY.BUDGET.PERFORMANCE_NAPKINS_US" hidden="1">#REF!</definedName>
    <definedName name="CY.BUDGET.PERFORMANCE_TOWELS_US" hidden="1">#REF!</definedName>
    <definedName name="CY.BUDGET.PULP_US" hidden="1">#REF!</definedName>
    <definedName name="CY.BUDGET.ROLLWIPES_US" hidden="1">#REF!</definedName>
    <definedName name="CY.BUDGET.SCOTT_BATH_US" hidden="1">#REF!</definedName>
    <definedName name="CY.BUDGET.SCOTT_NAPKINS_CANADA" hidden="1">#REF!</definedName>
    <definedName name="CY.BUDGET.SCOTT_NAPKINS_US" hidden="1">#REF!</definedName>
    <definedName name="CY.BUDGET.SCOTT_VALUE_TOWELS_US" hidden="1">#REF!</definedName>
    <definedName name="CY.BUDGET.SPLASH_AND_GO_WIPES_US" hidden="1">#REF!</definedName>
    <definedName name="CY.BUDGET.WADDING_US" hidden="1">#REF!</definedName>
    <definedName name="CY.FLASH.BABY_WIPES_CANADA" hidden="1">#REF!</definedName>
    <definedName name="CY.FLASH.BABY_WIPES_US" hidden="1">#REF!</definedName>
    <definedName name="CY.FLASH.CORPORATE_BRANDS_BATH_US" hidden="1">#REF!</definedName>
    <definedName name="CY.FLASH.CORPORATE_BRANDS_FACIAL_US" hidden="1">#REF!</definedName>
    <definedName name="CY.FLASH.CORPORATE_BRANDS_NAPKINS_US" hidden="1">#REF!</definedName>
    <definedName name="CY.FLASH.CORPORATE_BRANDS_TOWELS_US" hidden="1">#REF!</definedName>
    <definedName name="CY.FLASH.CORPORATE_BRANDS_WIPES_US" hidden="1">#REF!</definedName>
    <definedName name="CY.FLASH.COTTONELLE_FLUSHABLE_WIPES_US" hidden="1">#REF!</definedName>
    <definedName name="CY.FLASH.EXPORT_FAMILY_CARE" hidden="1">#REF!</definedName>
    <definedName name="CY.FLASH.EXPORT_WIPES" hidden="1">#REF!</definedName>
    <definedName name="CY.FLASH.HIDRI_VALUE_TOWELS_US" hidden="1">#REF!</definedName>
    <definedName name="CY.FLASH.JUST_FOR_ME_FLUSHABLE_WIPES_US" hidden="1">#REF!</definedName>
    <definedName name="CY.FLASH.NEW_PRODUCTS_US" hidden="1">#REF!</definedName>
    <definedName name="CY.FLASH.NONINTEGRATED_PULP_US" hidden="1">#REF!</definedName>
    <definedName name="CY.FLASH.OTHER_FAMILY_CARE_US" hidden="1">#REF!</definedName>
    <definedName name="CY.FLASH.PERFORMANCE_BATH_CANADA" hidden="1">#REF!</definedName>
    <definedName name="CY.FLASH.PERFORMANCE_BATH_US" hidden="1">#REF!</definedName>
    <definedName name="CY.FLASH.PERFORMANCE_FACIAL_CANADA" hidden="1">#REF!</definedName>
    <definedName name="CY.FLASH.PERFORMANCE_FACIAL_US" hidden="1">#REF!</definedName>
    <definedName name="CY.FLASH.PERFORMANCE_NAPKINS_CANADA" hidden="1">#REF!</definedName>
    <definedName name="CY.FLASH.PERFORMANCE_NAPKINS_US" hidden="1">#REF!</definedName>
    <definedName name="CY.FLASH.PERFORMANCE_TOWELS_US" hidden="1">#REF!</definedName>
    <definedName name="CY.FLASH.PULP_US" hidden="1">#REF!</definedName>
    <definedName name="CY.FLASH.ROLLWIPES_US" hidden="1">#REF!</definedName>
    <definedName name="CY.FLASH.SCOTT_BATH_US" hidden="1">#REF!</definedName>
    <definedName name="CY.FLASH.SCOTT_NAPKINS_CANADA" hidden="1">#REF!</definedName>
    <definedName name="CY.FLASH.SCOTT_NAPKINS_US" hidden="1">#REF!</definedName>
    <definedName name="CY.FLASH.SCOTT_VALUE_TOWELS_US" hidden="1">#REF!</definedName>
    <definedName name="CY.FLASH.SPLASH_AND_GO_WIPES_US" hidden="1">#REF!</definedName>
    <definedName name="CY.FLASH.WADDING_US" hidden="1">#REF!</definedName>
    <definedName name="CY.MAY_FCST_VS_OCT_FCST.BABY_WIPES_CANADA" hidden="1">#REF!</definedName>
    <definedName name="CY.MAY_FCST_VS_OCT_FCST.BABY_WIPES_US" hidden="1">#REF!</definedName>
    <definedName name="CY.MAY_FCST_VS_OCT_FCST.CORPORATE_BRANDS_BATH_US" hidden="1">#REF!</definedName>
    <definedName name="CY.MAY_FCST_VS_OCT_FCST.CORPORATE_BRANDS_FACIAL_US" hidden="1">#REF!</definedName>
    <definedName name="CY.MAY_FCST_VS_OCT_FCST.CORPORATE_BRANDS_NAPKINS_US" hidden="1">#REF!</definedName>
    <definedName name="CY.MAY_FCST_VS_OCT_FCST.CORPORATE_BRANDS_TOWELS_US" hidden="1">#REF!</definedName>
    <definedName name="CY.MAY_FCST_VS_OCT_FCST.CORPORATE_BRANDS_WIPES_US" hidden="1">#REF!</definedName>
    <definedName name="CY.MAY_FCST_VS_OCT_FCST.COTTONELLE_FLUSHABLE_WIPES_US" hidden="1">#REF!</definedName>
    <definedName name="CY.MAY_FCST_VS_OCT_FCST.EXPORT_FAMILY_CARE" hidden="1">#REF!</definedName>
    <definedName name="CY.MAY_FCST_VS_OCT_FCST.EXPORT_WIPES" hidden="1">#REF!</definedName>
    <definedName name="CY.MAY_FCST_VS_OCT_FCST.HIDRI_VALUE_TOWELS_US" hidden="1">#REF!</definedName>
    <definedName name="CY.MAY_FCST_VS_OCT_FCST.JUST_FOR_ME_FLUSHABLE_WIPES_US" hidden="1">#REF!</definedName>
    <definedName name="CY.MAY_FCST_VS_OCT_FCST.NEW_PRODUCTS_US" hidden="1">#REF!</definedName>
    <definedName name="CY.MAY_FCST_VS_OCT_FCST.NONINTEGRATED_PULP_US" hidden="1">#REF!</definedName>
    <definedName name="CY.MAY_FCST_VS_OCT_FCST.OTHER_FAMILY_CARE_US" hidden="1">#REF!</definedName>
    <definedName name="CY.MAY_FCST_VS_OCT_FCST.PERFORMANCE_BATH_CANADA" hidden="1">#REF!</definedName>
    <definedName name="CY.MAY_FCST_VS_OCT_FCST.PERFORMANCE_BATH_US" hidden="1">#REF!</definedName>
    <definedName name="CY.MAY_FCST_VS_OCT_FCST.PERFORMANCE_FACIAL_CANADA" hidden="1">#REF!</definedName>
    <definedName name="CY.MAY_FCST_VS_OCT_FCST.PERFORMANCE_FACIAL_US" hidden="1">#REF!</definedName>
    <definedName name="CY.MAY_FCST_VS_OCT_FCST.PERFORMANCE_NAPKINS_CANADA" hidden="1">#REF!</definedName>
    <definedName name="CY.MAY_FCST_VS_OCT_FCST.PERFORMANCE_NAPKINS_US" hidden="1">#REF!</definedName>
    <definedName name="CY.MAY_FCST_VS_OCT_FCST.PERFORMANCE_TOWELS_US" hidden="1">#REF!</definedName>
    <definedName name="CY.MAY_FCST_VS_OCT_FCST.PULP_US" hidden="1">#REF!</definedName>
    <definedName name="CY.MAY_FCST_VS_OCT_FCST.ROLLWIPES_US" hidden="1">#REF!</definedName>
    <definedName name="CY.MAY_FCST_VS_OCT_FCST.SCOTT_BATH_US" hidden="1">#REF!</definedName>
    <definedName name="CY.MAY_FCST_VS_OCT_FCST.SCOTT_NAPKINS_CANADA" hidden="1">#REF!</definedName>
    <definedName name="CY.MAY_FCST_VS_OCT_FCST.SCOTT_NAPKINS_US" hidden="1">#REF!</definedName>
    <definedName name="CY.MAY_FCST_VS_OCT_FCST.SCOTT_VALUE_TOWELS_US" hidden="1">#REF!</definedName>
    <definedName name="CY.MAY_FCST_VS_OCT_FCST.SPLASH_AND_GO_WIPES_US" hidden="1">#REF!</definedName>
    <definedName name="CY.MAY_FCST_VS_OCT_FCST.WADDING_US" hidden="1">#REF!</definedName>
    <definedName name="CY.MAY_FORECAST.BABY_WIPES_CANADA" hidden="1">#REF!</definedName>
    <definedName name="CY.MAY_FORECAST.BABY_WIPES_US" hidden="1">#REF!</definedName>
    <definedName name="CY.MAY_FORECAST.CORPORATE_BRANDS_BATH_US" hidden="1">#REF!</definedName>
    <definedName name="CY.MAY_FORECAST.CORPORATE_BRANDS_FACIAL_US" hidden="1">#REF!</definedName>
    <definedName name="CY.MAY_FORECAST.CORPORATE_BRANDS_NAPKINS_US" hidden="1">#REF!</definedName>
    <definedName name="CY.MAY_FORECAST.CORPORATE_BRANDS_TOWELS_US" hidden="1">#REF!</definedName>
    <definedName name="CY.MAY_FORECAST.CORPORATE_BRANDS_WIPES_US" hidden="1">#REF!</definedName>
    <definedName name="CY.MAY_FORECAST.COTTONELLE_FLUSHABLE_WIPES_US" hidden="1">#REF!</definedName>
    <definedName name="CY.MAY_FORECAST.EXPORT_FAMILY_CARE" hidden="1">#REF!</definedName>
    <definedName name="CY.MAY_FORECAST.EXPORT_WIPES" hidden="1">#REF!</definedName>
    <definedName name="CY.MAY_FORECAST.HIDRI_VALUE_TOWELS_US" hidden="1">#REF!</definedName>
    <definedName name="CY.MAY_FORECAST.JUST_FOR_ME_FLUSHABLE_WIPES_US" hidden="1">#REF!</definedName>
    <definedName name="CY.MAY_FORECAST.NEW_PRODUCTS_US" hidden="1">#REF!</definedName>
    <definedName name="CY.MAY_FORECAST.NONINTEGRATED_PULP_US" hidden="1">#REF!</definedName>
    <definedName name="CY.MAY_FORECAST.OTHER_FAMILY_CARE_US" hidden="1">#REF!</definedName>
    <definedName name="CY.MAY_FORECAST.PERFORMANCE_BATH_CANADA" hidden="1">#REF!</definedName>
    <definedName name="CY.MAY_FORECAST.PERFORMANCE_BATH_US" hidden="1">#REF!</definedName>
    <definedName name="CY.MAY_FORECAST.PERFORMANCE_FACIAL_CANADA" hidden="1">#REF!</definedName>
    <definedName name="CY.MAY_FORECAST.PERFORMANCE_FACIAL_US" hidden="1">#REF!</definedName>
    <definedName name="CY.MAY_FORECAST.PERFORMANCE_NAPKINS_CANADA" hidden="1">#REF!</definedName>
    <definedName name="CY.MAY_FORECAST.PERFORMANCE_NAPKINS_US" hidden="1">#REF!</definedName>
    <definedName name="CY.MAY_FORECAST.PERFORMANCE_TOWELS_US" hidden="1">#REF!</definedName>
    <definedName name="CY.MAY_FORECAST.PULP_US" hidden="1">#REF!</definedName>
    <definedName name="CY.MAY_FORECAST.ROLLWIPES_US" hidden="1">#REF!</definedName>
    <definedName name="CY.MAY_FORECAST.SCOTT_BATH_US" hidden="1">#REF!</definedName>
    <definedName name="CY.MAY_FORECAST.SCOTT_NAPKINS_CANADA" hidden="1">#REF!</definedName>
    <definedName name="CY.MAY_FORECAST.SCOTT_NAPKINS_US" hidden="1">#REF!</definedName>
    <definedName name="CY.MAY_FORECAST.SCOTT_VALUE_TOWELS_US" hidden="1">#REF!</definedName>
    <definedName name="CY.MAY_FORECAST.SPLASH_AND_GO_WIPES_US" hidden="1">#REF!</definedName>
    <definedName name="CY.MAY_FORECAST.WADDING_US" hidden="1">#REF!</definedName>
    <definedName name="CY.OCT_FORECAST.BABY_WIPES_CANADA" hidden="1">#REF!</definedName>
    <definedName name="CY.OCT_FORECAST.BABY_WIPES_US" hidden="1">#REF!</definedName>
    <definedName name="CY.OCT_FORECAST.CORPORATE_BRANDS_BATH_US" hidden="1">#REF!</definedName>
    <definedName name="CY.OCT_FORECAST.CORPORATE_BRANDS_FACIAL_US" hidden="1">#REF!</definedName>
    <definedName name="CY.OCT_FORECAST.CORPORATE_BRANDS_NAPKINS_US" hidden="1">#REF!</definedName>
    <definedName name="CY.OCT_FORECAST.CORPORATE_BRANDS_TOWELS_US" hidden="1">#REF!</definedName>
    <definedName name="CY.OCT_FORECAST.CORPORATE_BRANDS_WIPES_US" hidden="1">#REF!</definedName>
    <definedName name="CY.OCT_FORECAST.COTTONELLE_FLUSHABLE_WIPES_US" hidden="1">#REF!</definedName>
    <definedName name="CY.OCT_FORECAST.EXPORT_FAMILY_CARE" hidden="1">#REF!</definedName>
    <definedName name="CY.OCT_FORECAST.EXPORT_WIPES" hidden="1">#REF!</definedName>
    <definedName name="CY.OCT_FORECAST.HIDRI_VALUE_TOWELS_US" hidden="1">#REF!</definedName>
    <definedName name="CY.OCT_FORECAST.JUST_FOR_ME_FLUSHABLE_WIPES_US" hidden="1">#REF!</definedName>
    <definedName name="CY.OCT_FORECAST.NEW_PRODUCTS_US" hidden="1">#REF!</definedName>
    <definedName name="CY.OCT_FORECAST.NONINTEGRATED_PULP_US" hidden="1">#REF!</definedName>
    <definedName name="CY.OCT_FORECAST.OTHER_FAMILY_CARE_US" hidden="1">#REF!</definedName>
    <definedName name="CY.OCT_FORECAST.PERFORMANCE_BATH_CANADA" hidden="1">#REF!</definedName>
    <definedName name="CY.OCT_FORECAST.PERFORMANCE_BATH_US" hidden="1">#REF!</definedName>
    <definedName name="CY.OCT_FORECAST.PERFORMANCE_FACIAL_CANADA" hidden="1">#REF!</definedName>
    <definedName name="CY.OCT_FORECAST.PERFORMANCE_FACIAL_US" hidden="1">#REF!</definedName>
    <definedName name="CY.OCT_FORECAST.PERFORMANCE_NAPKINS_CANADA" hidden="1">#REF!</definedName>
    <definedName name="CY.OCT_FORECAST.PERFORMANCE_NAPKINS_US" hidden="1">#REF!</definedName>
    <definedName name="CY.OCT_FORECAST.PERFORMANCE_TOWELS_US" hidden="1">#REF!</definedName>
    <definedName name="CY.OCT_FORECAST.PULP_US" hidden="1">#REF!</definedName>
    <definedName name="CY.OCT_FORECAST.ROLLWIPES_US" hidden="1">#REF!</definedName>
    <definedName name="CY.OCT_FORECAST.SCOTT_BATH_US" hidden="1">#REF!</definedName>
    <definedName name="CY.OCT_FORECAST.SCOTT_NAPKINS_CANADA" hidden="1">#REF!</definedName>
    <definedName name="CY.OCT_FORECAST.SCOTT_NAPKINS_US" hidden="1">#REF!</definedName>
    <definedName name="CY.OCT_FORECAST.SCOTT_VALUE_TOWELS_US" hidden="1">#REF!</definedName>
    <definedName name="CY.OCT_FORECAST.SPLASH_AND_GO_WIPES_US" hidden="1">#REF!</definedName>
    <definedName name="CY.OCT_FORECAST.WADDING_US" hidden="1">#REF!</definedName>
    <definedName name="CY_93">#REF!</definedName>
    <definedName name="CY_94">#REF!</definedName>
    <definedName name="cy_distrib_excess_income">#REF!</definedName>
    <definedName name="cy_distrib_gains">#REF!</definedName>
    <definedName name="cy_distrib_income">#REF!</definedName>
    <definedName name="cy_NAV_pershare">#REF!</definedName>
    <definedName name="cy_net_assets">#REF!</definedName>
    <definedName name="cy_Net_expenses">#REF!</definedName>
    <definedName name="cy_Net_investment_income">#REF!</definedName>
    <definedName name="CY_RC">#REF!</definedName>
    <definedName name="cy_Shares_outstanding">#REF!</definedName>
    <definedName name="cycle">#REF!</definedName>
    <definedName name="cycufcyuytchvcjc" localSheetId="4">{"Client Name or Project Name"}</definedName>
    <definedName name="cycufcyuytchvcjc" localSheetId="11">{"Client Name or Project Name"}</definedName>
    <definedName name="cycufcyuytchvcjc">{"Client Name or Project Name"}</definedName>
    <definedName name="CYR">"JANUARY 1, 2000"</definedName>
    <definedName name="cyril" localSheetId="11" hidden="1">{"CECons",#N/A,FALSE,"CE"}</definedName>
    <definedName name="cyril" hidden="1">{"CECons",#N/A,FALSE,"CE"}</definedName>
    <definedName name="czbnzvcbcv"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zbnzvcbcv"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zbnzvcbcv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zbnzvcbcv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 localSheetId="19" hidden="1">{#N/A,#N/A,FALSE,"AD_Purch";#N/A,#N/A,FALSE,"Projections";#N/A,#N/A,FALSE,"DCF";#N/A,#N/A,FALSE,"Mkt Val"}</definedName>
    <definedName name="D" localSheetId="4" hidden="1">{#N/A,#N/A,FALSE,"AD_Purch";#N/A,#N/A,FALSE,"Projections";#N/A,#N/A,FALSE,"DCF";#N/A,#N/A,FALSE,"Mkt Val"}</definedName>
    <definedName name="D" localSheetId="15" hidden="1">{#N/A,#N/A,FALSE,"AD_Purch";#N/A,#N/A,FALSE,"Projections";#N/A,#N/A,FALSE,"DCF";#N/A,#N/A,FALSE,"Mkt Val"}</definedName>
    <definedName name="D" localSheetId="11" hidden="1">{#N/A,#N/A,FALSE,"AD_Purch";#N/A,#N/A,FALSE,"Projections";#N/A,#N/A,FALSE,"DCF";#N/A,#N/A,FALSE,"Mkt Val"}</definedName>
    <definedName name="D" hidden="1">{#N/A,#N/A,FALSE,"AD_Purch";#N/A,#N/A,FALSE,"Projections";#N/A,#N/A,FALSE,"DCF";#N/A,#N/A,FALSE,"Mkt Val"}</definedName>
    <definedName name="d.xls" localSheetId="11" hidden="1">{#N/A,#N/A,FALSE,"OffAdvance";#N/A,#N/A,FALSE,"OffExpRprt";#N/A,#N/A,FALSE,"Entertmnt";#N/A,#N/A,FALSE,"Promotion";#N/A,#N/A,FALSE,"Travelling"}</definedName>
    <definedName name="d.xls" hidden="1">{#N/A,#N/A,FALSE,"OffAdvance";#N/A,#N/A,FALSE,"OffExpRprt";#N/A,#N/A,FALSE,"Entertmnt";#N/A,#N/A,FALSE,"Promotion";#N/A,#N/A,FALSE,"Travelling"}</definedName>
    <definedName name="d_1" localSheetId="4" hidden="1">{#N/A,#N/A,FALSE,"Valuation";#N/A,#N/A,FALSE,"Financial Statements";#N/A,#N/A,FALSE,"MLP Impact";#N/A,#N/A,FALSE,"Inputs";#N/A,#N/A,FALSE,"Contracts";#N/A,#N/A,FALSE,"Financing";#N/A,#N/A,FALSE,"Depreciation";#N/A,#N/A,FALSE,"Income Taxes";#N/A,#N/A,FALSE,"Revenues"}</definedName>
    <definedName name="d_1" localSheetId="11" hidden="1">{#N/A,#N/A,FALSE,"Valuation";#N/A,#N/A,FALSE,"Financial Statements";#N/A,#N/A,FALSE,"MLP Impact";#N/A,#N/A,FALSE,"Inputs";#N/A,#N/A,FALSE,"Contracts";#N/A,#N/A,FALSE,"Financing";#N/A,#N/A,FALSE,"Depreciation";#N/A,#N/A,FALSE,"Income Taxes";#N/A,#N/A,FALSE,"Revenues"}</definedName>
    <definedName name="d_1" hidden="1">{#N/A,#N/A,FALSE,"Valuation";#N/A,#N/A,FALSE,"Financial Statements";#N/A,#N/A,FALSE,"MLP Impact";#N/A,#N/A,FALSE,"Inputs";#N/A,#N/A,FALSE,"Contracts";#N/A,#N/A,FALSE,"Financing";#N/A,#N/A,FALSE,"Depreciation";#N/A,#N/A,FALSE,"Income Taxes";#N/A,#N/A,FALSE,"Revenues"}</definedName>
    <definedName name="D_1_1" localSheetId="4" hidden="1">{#N/A,#N/A,FALSE,"AD_Purch";#N/A,#N/A,FALSE,"Projections";#N/A,#N/A,FALSE,"DCF";#N/A,#N/A,FALSE,"Mkt Val"}</definedName>
    <definedName name="D_1_1" localSheetId="11" hidden="1">{#N/A,#N/A,FALSE,"AD_Purch";#N/A,#N/A,FALSE,"Projections";#N/A,#N/A,FALSE,"DCF";#N/A,#N/A,FALSE,"Mkt Val"}</definedName>
    <definedName name="D_1_1" hidden="1">{#N/A,#N/A,FALSE,"AD_Purch";#N/A,#N/A,FALSE,"Projections";#N/A,#N/A,FALSE,"DCF";#N/A,#N/A,FALSE,"Mkt Val"}</definedName>
    <definedName name="D_1_1_2" localSheetId="4" hidden="1">{#N/A,#N/A,FALSE,"AD_Purch";#N/A,#N/A,FALSE,"Projections";#N/A,#N/A,FALSE,"DCF";#N/A,#N/A,FALSE,"Mkt Val"}</definedName>
    <definedName name="D_1_1_2" localSheetId="11" hidden="1">{#N/A,#N/A,FALSE,"AD_Purch";#N/A,#N/A,FALSE,"Projections";#N/A,#N/A,FALSE,"DCF";#N/A,#N/A,FALSE,"Mkt Val"}</definedName>
    <definedName name="D_1_1_2" hidden="1">{#N/A,#N/A,FALSE,"AD_Purch";#N/A,#N/A,FALSE,"Projections";#N/A,#N/A,FALSE,"DCF";#N/A,#N/A,FALSE,"Mkt Val"}</definedName>
    <definedName name="d_1_3" localSheetId="4" hidden="1">{#N/A,#N/A,FALSE,"Assessment";#N/A,#N/A,FALSE,"Staffing";#N/A,#N/A,FALSE,"Hires";#N/A,#N/A,FALSE,"Assumptions"}</definedName>
    <definedName name="d_1_3" localSheetId="11" hidden="1">{#N/A,#N/A,FALSE,"Assessment";#N/A,#N/A,FALSE,"Staffing";#N/A,#N/A,FALSE,"Hires";#N/A,#N/A,FALSE,"Assumptions"}</definedName>
    <definedName name="d_1_3" hidden="1">{#N/A,#N/A,FALSE,"Assessment";#N/A,#N/A,FALSE,"Staffing";#N/A,#N/A,FALSE,"Hires";#N/A,#N/A,FALSE,"Assumptions"}</definedName>
    <definedName name="d_2" localSheetId="4" hidden="1">{#N/A,#N/A,FALSE,"Assessment";#N/A,#N/A,FALSE,"Staffing";#N/A,#N/A,FALSE,"Hires";#N/A,#N/A,FALSE,"Assumptions"}</definedName>
    <definedName name="d_2" localSheetId="11" hidden="1">{#N/A,#N/A,FALSE,"Assessment";#N/A,#N/A,FALSE,"Staffing";#N/A,#N/A,FALSE,"Hires";#N/A,#N/A,FALSE,"Assumptions"}</definedName>
    <definedName name="d_2" hidden="1">{#N/A,#N/A,FALSE,"Assessment";#N/A,#N/A,FALSE,"Staffing";#N/A,#N/A,FALSE,"Hires";#N/A,#N/A,FALSE,"Assumptions"}</definedName>
    <definedName name="d_2_2" localSheetId="4" hidden="1">{#N/A,#N/A,FALSE,"Assessment";#N/A,#N/A,FALSE,"Staffing";#N/A,#N/A,FALSE,"Hires";#N/A,#N/A,FALSE,"Assumptions"}</definedName>
    <definedName name="d_2_2" localSheetId="11" hidden="1">{#N/A,#N/A,FALSE,"Assessment";#N/A,#N/A,FALSE,"Staffing";#N/A,#N/A,FALSE,"Hires";#N/A,#N/A,FALSE,"Assumptions"}</definedName>
    <definedName name="d_2_2" hidden="1">{#N/A,#N/A,FALSE,"Assessment";#N/A,#N/A,FALSE,"Staffing";#N/A,#N/A,FALSE,"Hires";#N/A,#N/A,FALSE,"Assumptions"}</definedName>
    <definedName name="d_3" localSheetId="4" hidden="1">{#N/A,#N/A,FALSE,"Assessment";#N/A,#N/A,FALSE,"Staffing";#N/A,#N/A,FALSE,"Hires";#N/A,#N/A,FALSE,"Assumptions"}</definedName>
    <definedName name="d_3" localSheetId="11" hidden="1">{#N/A,#N/A,FALSE,"Assessment";#N/A,#N/A,FALSE,"Staffing";#N/A,#N/A,FALSE,"Hires";#N/A,#N/A,FALSE,"Assumptions"}</definedName>
    <definedName name="d_3" hidden="1">{#N/A,#N/A,FALSE,"Assessment";#N/A,#N/A,FALSE,"Staffing";#N/A,#N/A,FALSE,"Hires";#N/A,#N/A,FALSE,"Assumptions"}</definedName>
    <definedName name="d_3_2" localSheetId="4" hidden="1">{#N/A,#N/A,FALSE,"Assessment";#N/A,#N/A,FALSE,"Staffing";#N/A,#N/A,FALSE,"Hires";#N/A,#N/A,FALSE,"Assumptions"}</definedName>
    <definedName name="d_3_2" localSheetId="11" hidden="1">{#N/A,#N/A,FALSE,"Assessment";#N/A,#N/A,FALSE,"Staffing";#N/A,#N/A,FALSE,"Hires";#N/A,#N/A,FALSE,"Assumptions"}</definedName>
    <definedName name="d_3_2" hidden="1">{#N/A,#N/A,FALSE,"Assessment";#N/A,#N/A,FALSE,"Staffing";#N/A,#N/A,FALSE,"Hires";#N/A,#N/A,FALSE,"Assumptions"}</definedName>
    <definedName name="d_4" localSheetId="4" hidden="1">{#N/A,#N/A,FALSE,"Assessment";#N/A,#N/A,FALSE,"Staffing";#N/A,#N/A,FALSE,"Hires";#N/A,#N/A,FALSE,"Assumptions"}</definedName>
    <definedName name="d_4" localSheetId="11" hidden="1">{#N/A,#N/A,FALSE,"Assessment";#N/A,#N/A,FALSE,"Staffing";#N/A,#N/A,FALSE,"Hires";#N/A,#N/A,FALSE,"Assumptions"}</definedName>
    <definedName name="d_4" hidden="1">{#N/A,#N/A,FALSE,"Assessment";#N/A,#N/A,FALSE,"Staffing";#N/A,#N/A,FALSE,"Hires";#N/A,#N/A,FALSE,"Assumptions"}</definedName>
    <definedName name="d_4_2" localSheetId="4" hidden="1">{#N/A,#N/A,FALSE,"Assessment";#N/A,#N/A,FALSE,"Staffing";#N/A,#N/A,FALSE,"Hires";#N/A,#N/A,FALSE,"Assumptions"}</definedName>
    <definedName name="d_4_2" localSheetId="11" hidden="1">{#N/A,#N/A,FALSE,"Assessment";#N/A,#N/A,FALSE,"Staffing";#N/A,#N/A,FALSE,"Hires";#N/A,#N/A,FALSE,"Assumptions"}</definedName>
    <definedName name="d_4_2" hidden="1">{#N/A,#N/A,FALSE,"Assessment";#N/A,#N/A,FALSE,"Staffing";#N/A,#N/A,FALSE,"Hires";#N/A,#N/A,FALSE,"Assumptions"}</definedName>
    <definedName name="d_5" localSheetId="4" hidden="1">{#N/A,#N/A,FALSE,"Assessment";#N/A,#N/A,FALSE,"Staffing";#N/A,#N/A,FALSE,"Hires";#N/A,#N/A,FALSE,"Assumptions"}</definedName>
    <definedName name="d_5" localSheetId="11" hidden="1">{#N/A,#N/A,FALSE,"Assessment";#N/A,#N/A,FALSE,"Staffing";#N/A,#N/A,FALSE,"Hires";#N/A,#N/A,FALSE,"Assumptions"}</definedName>
    <definedName name="d_5" hidden="1">{#N/A,#N/A,FALSE,"Assessment";#N/A,#N/A,FALSE,"Staffing";#N/A,#N/A,FALSE,"Hires";#N/A,#N/A,FALSE,"Assumptions"}</definedName>
    <definedName name="d_5_2" localSheetId="4" hidden="1">{#N/A,#N/A,FALSE,"Assessment";#N/A,#N/A,FALSE,"Staffing";#N/A,#N/A,FALSE,"Hires";#N/A,#N/A,FALSE,"Assumptions"}</definedName>
    <definedName name="d_5_2" localSheetId="11" hidden="1">{#N/A,#N/A,FALSE,"Assessment";#N/A,#N/A,FALSE,"Staffing";#N/A,#N/A,FALSE,"Hires";#N/A,#N/A,FALSE,"Assumptions"}</definedName>
    <definedName name="d_5_2" hidden="1">{#N/A,#N/A,FALSE,"Assessment";#N/A,#N/A,FALSE,"Staffing";#N/A,#N/A,FALSE,"Hires";#N/A,#N/A,FALSE,"Assumptions"}</definedName>
    <definedName name="D_A" localSheetId="19">#REF!</definedName>
    <definedName name="D_A">#REF!</definedName>
    <definedName name="D_NET">5</definedName>
    <definedName name="D1_" localSheetId="19">#REF!</definedName>
    <definedName name="D1_">#REF!</definedName>
    <definedName name="d11_" localSheetId="19">#REF!</definedName>
    <definedName name="d11_">#REF!</definedName>
    <definedName name="D2_" localSheetId="19">#REF!</definedName>
    <definedName name="D2_">#REF!</definedName>
    <definedName name="D3_" localSheetId="19">#REF!</definedName>
    <definedName name="D3_">#REF!</definedName>
    <definedName name="D4_" localSheetId="19">#REF!</definedName>
    <definedName name="D4_">#REF!</definedName>
    <definedName name="D5_" localSheetId="19">#REF!</definedName>
    <definedName name="D5_">#REF!</definedName>
    <definedName name="d8_" localSheetId="19">#REF!</definedName>
    <definedName name="d8_">#REF!</definedName>
    <definedName name="da" localSheetId="4" hidden="1">{#N/A,#N/A,FALSE,"Transaction_Sum_debt_Stats";#N/A,#N/A,FALSE,"Earnings Impact";#N/A,#N/A,FALSE,"Sensitivity Table"}</definedName>
    <definedName name="da" localSheetId="11" hidden="1">{#N/A,#N/A,FALSE,"Transaction_Sum_debt_Stats";#N/A,#N/A,FALSE,"Earnings Impact";#N/A,#N/A,FALSE,"Sensitivity Table"}</definedName>
    <definedName name="da" hidden="1">{#N/A,#N/A,FALSE,"Transaction_Sum_debt_Stats";#N/A,#N/A,FALSE,"Earnings Impact";#N/A,#N/A,FALSE,"Sensitivity Table"}</definedName>
    <definedName name="dAcctStatus">OFFSET(#REF!,0,0,COUNTA(#REF!),1)</definedName>
    <definedName name="DACF" localSheetId="11" hidden="1">{"mgmt forecast",#N/A,FALSE,"Mgmt Forecast";"dcf table",#N/A,FALSE,"Mgmt Forecast";"sensitivity",#N/A,FALSE,"Mgmt Forecast";"table inputs",#N/A,FALSE,"Mgmt Forecast";"calculations",#N/A,FALSE,"Mgmt Forecast"}</definedName>
    <definedName name="DACF" hidden="1">{"mgmt forecast",#N/A,FALSE,"Mgmt Forecast";"dcf table",#N/A,FALSE,"Mgmt Forecast";"sensitivity",#N/A,FALSE,"Mgmt Forecast";"table inputs",#N/A,FALSE,"Mgmt Forecast";"calculations",#N/A,FALSE,"Mgmt Forecast"}</definedName>
    <definedName name="dacfgs" localSheetId="11" hidden="1">{"mgmt forecast",#N/A,FALSE,"Mgmt Forecast";"dcf table",#N/A,FALSE,"Mgmt Forecast";"sensitivity",#N/A,FALSE,"Mgmt Forecast";"table inputs",#N/A,FALSE,"Mgmt Forecast";"calculations",#N/A,FALSE,"Mgmt Forecast"}</definedName>
    <definedName name="dacfgs" hidden="1">{"mgmt forecast",#N/A,FALSE,"Mgmt Forecast";"dcf table",#N/A,FALSE,"Mgmt Forecast";"sensitivity",#N/A,FALSE,"Mgmt Forecast";"table inputs",#N/A,FALSE,"Mgmt Forecast";"calculations",#N/A,FALSE,"Mgmt Forecast"}</definedName>
    <definedName name="DAD" localSheetId="4" hidden="1">{#N/A,#N/A,FALSE,"REPORT"}</definedName>
    <definedName name="DAD" localSheetId="11" hidden="1">{#N/A,#N/A,FALSE,"REPORT"}</definedName>
    <definedName name="DAD" hidden="1">{#N/A,#N/A,FALSE,"REPORT"}</definedName>
    <definedName name="DAD_1" localSheetId="4" hidden="1">{#N/A,#N/A,FALSE,"REPORT"}</definedName>
    <definedName name="DAD_1" localSheetId="11" hidden="1">{#N/A,#N/A,FALSE,"REPORT"}</definedName>
    <definedName name="DAD_1" hidden="1">{#N/A,#N/A,FALSE,"REPORT"}</definedName>
    <definedName name="DADF" localSheetId="4" hidden="1">{#N/A,#N/A,FALSE,"REPORT"}</definedName>
    <definedName name="DADF" localSheetId="11" hidden="1">{#N/A,#N/A,FALSE,"REPORT"}</definedName>
    <definedName name="DADF" hidden="1">{#N/A,#N/A,FALSE,"REPORT"}</definedName>
    <definedName name="DADF_1" localSheetId="4" hidden="1">{#N/A,#N/A,FALSE,"REPORT"}</definedName>
    <definedName name="DADF_1" localSheetId="11" hidden="1">{#N/A,#N/A,FALSE,"REPORT"}</definedName>
    <definedName name="DADF_1" hidden="1">{#N/A,#N/A,FALSE,"REPORT"}</definedName>
    <definedName name="dadfa" localSheetId="11" hidden="1">{"PAGE1",#N/A,FALSE,"ADJMODL";"PAGE2",#N/A,FALSE,"ADJMODL";"PAGE3",#N/A,FALSE,"ADJMODL";"PAGE4",#N/A,FALSE,"ADJMODL";"PAGE5",#N/A,FALSE,"ADJMODL";"PAGE6",#N/A,FALSE,"ADJMODL";"PAGE7",#N/A,FALSE,"ADJMODL";"PAGE8",#N/A,FALSE,"ADJMODL"}</definedName>
    <definedName name="dadfa" hidden="1">{"PAGE1",#N/A,FALSE,"ADJMODL";"PAGE2",#N/A,FALSE,"ADJMODL";"PAGE3",#N/A,FALSE,"ADJMODL";"PAGE4",#N/A,FALSE,"ADJMODL";"PAGE5",#N/A,FALSE,"ADJMODL";"PAGE6",#N/A,FALSE,"ADJMODL";"PAGE7",#N/A,FALSE,"ADJMODL";"PAGE8",#N/A,FALSE,"ADJMODL"}</definedName>
    <definedName name="daeklj" localSheetId="11" hidden="1">{"FCB_ALL",#N/A,FALSE,"FCB"}</definedName>
    <definedName name="daeklj" hidden="1">{"FCB_ALL",#N/A,FALSE,"FCB"}</definedName>
    <definedName name="daewkl" localSheetId="11" hidden="1">{"FCB_ALL",#N/A,FALSE,"FCB";"GREY_ALL",#N/A,FALSE,"GREY"}</definedName>
    <definedName name="daewkl" hidden="1">{"FCB_ALL",#N/A,FALSE,"FCB";"GREY_ALL",#N/A,FALSE,"GREY"}</definedName>
    <definedName name="daf" localSheetId="4" hidden="1">{#N/A,#N/A,FALSE,"1";#N/A,#N/A,FALSE,"2";#N/A,#N/A,FALSE,"16 - 17";#N/A,#N/A,FALSE,"18 - 19";#N/A,#N/A,FALSE,"26";#N/A,#N/A,FALSE,"27";#N/A,#N/A,FALSE,"28"}</definedName>
    <definedName name="daf" localSheetId="11" hidden="1">{#N/A,#N/A,FALSE,"1";#N/A,#N/A,FALSE,"2";#N/A,#N/A,FALSE,"16 - 17";#N/A,#N/A,FALSE,"18 - 19";#N/A,#N/A,FALSE,"26";#N/A,#N/A,FALSE,"27";#N/A,#N/A,FALSE,"28"}</definedName>
    <definedName name="daf" hidden="1">{#N/A,#N/A,FALSE,"1";#N/A,#N/A,FALSE,"2";#N/A,#N/A,FALSE,"16 - 17";#N/A,#N/A,FALSE,"18 - 19";#N/A,#N/A,FALSE,"26";#N/A,#N/A,FALSE,"27";#N/A,#N/A,FALSE,"28"}</definedName>
    <definedName name="daf_1" localSheetId="4" hidden="1">{#N/A,#N/A,FALSE,"1";#N/A,#N/A,FALSE,"2";#N/A,#N/A,FALSE,"16 - 17";#N/A,#N/A,FALSE,"18 - 19";#N/A,#N/A,FALSE,"26";#N/A,#N/A,FALSE,"27";#N/A,#N/A,FALSE,"28"}</definedName>
    <definedName name="daf_1" localSheetId="11" hidden="1">{#N/A,#N/A,FALSE,"1";#N/A,#N/A,FALSE,"2";#N/A,#N/A,FALSE,"16 - 17";#N/A,#N/A,FALSE,"18 - 19";#N/A,#N/A,FALSE,"26";#N/A,#N/A,FALSE,"27";#N/A,#N/A,FALSE,"28"}</definedName>
    <definedName name="daf_1" hidden="1">{#N/A,#N/A,FALSE,"1";#N/A,#N/A,FALSE,"2";#N/A,#N/A,FALSE,"16 - 17";#N/A,#N/A,FALSE,"18 - 19";#N/A,#N/A,FALSE,"26";#N/A,#N/A,FALSE,"27";#N/A,#N/A,FALSE,"28"}</definedName>
    <definedName name="DAFAD" localSheetId="11"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d" localSheetId="2" hidden="1">{"bs",#N/A,FALSE,"SCF"}</definedName>
    <definedName name="dafd" localSheetId="1" hidden="1">{"bs",#N/A,FALSE,"SCF"}</definedName>
    <definedName name="dafd" localSheetId="19" hidden="1">{"bs",#N/A,FALSE,"SCF"}</definedName>
    <definedName name="dafd" localSheetId="4" hidden="1">{"bs",#N/A,FALSE,"SCF"}</definedName>
    <definedName name="dafd" localSheetId="18" hidden="1">{"bs",#N/A,FALSE,"SCF"}</definedName>
    <definedName name="dafd" localSheetId="15" hidden="1">{"bs",#N/A,FALSE,"SCF"}</definedName>
    <definedName name="dafd" localSheetId="11" hidden="1">{"bs",#N/A,FALSE,"SCF"}</definedName>
    <definedName name="dafd" hidden="1">{"bs",#N/A,FALSE,"SCF"}</definedName>
    <definedName name="dafdsaf" localSheetId="19" hidden="1">{"incomemth",#N/A,TRUE,"forecast00";"incomepercentmth",#N/A,TRUE,"forecast00";"balancemth",#N/A,TRUE,"forecast00";"cashmth",#N/A,TRUE,"forecast00";"covenantmth",#N/A,TRUE,"forecast00"}</definedName>
    <definedName name="dafdsaf" localSheetId="4" hidden="1">{"incomemth",#N/A,TRUE,"forecast00";"incomepercentmth",#N/A,TRUE,"forecast00";"balancemth",#N/A,TRUE,"forecast00";"cashmth",#N/A,TRUE,"forecast00";"covenantmth",#N/A,TRUE,"forecast00"}</definedName>
    <definedName name="dafdsaf" localSheetId="15" hidden="1">{"incomemth",#N/A,TRUE,"forecast00";"incomepercentmth",#N/A,TRUE,"forecast00";"balancemth",#N/A,TRUE,"forecast00";"cashmth",#N/A,TRUE,"forecast00";"covenantmth",#N/A,TRUE,"forecast00"}</definedName>
    <definedName name="dafdsaf" localSheetId="11"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dsf" localSheetId="11" hidden="1">{"qchm_dcf",#N/A,FALSE,"QCHMDCF2";"qchm_terminal",#N/A,FALSE,"QCHMDCF2"}</definedName>
    <definedName name="dafdsf" hidden="1">{"qchm_dcf",#N/A,FALSE,"QCHMDCF2";"qchm_terminal",#N/A,FALSE,"QCHMDCF2"}</definedName>
    <definedName name="dafs"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af1" localSheetId="19" hidden="1">{"incomemth",#N/A,TRUE,"forecast00";"incomepercentmth",#N/A,TRUE,"forecast00";"balancemth",#N/A,TRUE,"forecast00";"cashmth",#N/A,TRUE,"forecast00";"covenantmth",#N/A,TRUE,"forecast00"}</definedName>
    <definedName name="dafsaf1" localSheetId="4" hidden="1">{"incomemth",#N/A,TRUE,"forecast00";"incomepercentmth",#N/A,TRUE,"forecast00";"balancemth",#N/A,TRUE,"forecast00";"cashmth",#N/A,TRUE,"forecast00";"covenantmth",#N/A,TRUE,"forecast00"}</definedName>
    <definedName name="dafsaf1" localSheetId="15" hidden="1">{"incomemth",#N/A,TRUE,"forecast00";"incomepercentmth",#N/A,TRUE,"forecast00";"balancemth",#N/A,TRUE,"forecast00";"cashmth",#N/A,TRUE,"forecast00";"covenantmth",#N/A,TRUE,"forecast00"}</definedName>
    <definedName name="dafsaf1" localSheetId="11"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g" localSheetId="11" hidden="1">{"Total",#N/A,FALSE,"Six Fields";"PDP",#N/A,FALSE,"Six Fields";"PNP",#N/A,FALSE,"Six Fields";"PUD",#N/A,FALSE,"Six Fields";"Prob",#N/A,FALSE,"Six Fields"}</definedName>
    <definedName name="dag" hidden="1">{"Total",#N/A,FALSE,"Six Fields";"PDP",#N/A,FALSE,"Six Fields";"PNP",#N/A,FALSE,"Six Fields";"PUD",#N/A,FALSE,"Six Fields";"Prob",#N/A,FALSE,"Six Fields"}</definedName>
    <definedName name="dahsfsf\" localSheetId="4" hidden="1">{#N/A,#N/A,TRUE,"constb"}</definedName>
    <definedName name="dahsfsf\" localSheetId="11" hidden="1">{#N/A,#N/A,TRUE,"constb"}</definedName>
    <definedName name="dahsfsf\" hidden="1">{#N/A,#N/A,TRUE,"constb"}</definedName>
    <definedName name="dahsfsf\_1" localSheetId="4" hidden="1">{#N/A,#N/A,TRUE,"constb"}</definedName>
    <definedName name="dahsfsf\_1" localSheetId="11" hidden="1">{#N/A,#N/A,TRUE,"constb"}</definedName>
    <definedName name="dahsfsf\_1" hidden="1">{#N/A,#N/A,TRUE,"constb"}</definedName>
    <definedName name="dahsfsf\_1_1" localSheetId="4" hidden="1">{#N/A,#N/A,TRUE,"constb"}</definedName>
    <definedName name="dahsfsf\_1_1" localSheetId="11" hidden="1">{#N/A,#N/A,TRUE,"constb"}</definedName>
    <definedName name="dahsfsf\_1_1" hidden="1">{#N/A,#N/A,TRUE,"constb"}</definedName>
    <definedName name="dahsfsf\_1_1_2" localSheetId="4" hidden="1">{#N/A,#N/A,TRUE,"constb"}</definedName>
    <definedName name="dahsfsf\_1_1_2" localSheetId="11" hidden="1">{#N/A,#N/A,TRUE,"constb"}</definedName>
    <definedName name="dahsfsf\_1_1_2" hidden="1">{#N/A,#N/A,TRUE,"constb"}</definedName>
    <definedName name="dahsfsf\_1_3" localSheetId="4" hidden="1">{#N/A,#N/A,TRUE,"constb"}</definedName>
    <definedName name="dahsfsf\_1_3" localSheetId="11" hidden="1">{#N/A,#N/A,TRUE,"constb"}</definedName>
    <definedName name="dahsfsf\_1_3" hidden="1">{#N/A,#N/A,TRUE,"constb"}</definedName>
    <definedName name="dahsfsf\_2" localSheetId="4" hidden="1">{#N/A,#N/A,TRUE,"constb"}</definedName>
    <definedName name="dahsfsf\_2" localSheetId="11" hidden="1">{#N/A,#N/A,TRUE,"constb"}</definedName>
    <definedName name="dahsfsf\_2" hidden="1">{#N/A,#N/A,TRUE,"constb"}</definedName>
    <definedName name="dahsfsf\_2_2" localSheetId="4" hidden="1">{#N/A,#N/A,TRUE,"constb"}</definedName>
    <definedName name="dahsfsf\_2_2" localSheetId="11" hidden="1">{#N/A,#N/A,TRUE,"constb"}</definedName>
    <definedName name="dahsfsf\_2_2" hidden="1">{#N/A,#N/A,TRUE,"constb"}</definedName>
    <definedName name="dahsfsf\_3" localSheetId="4" hidden="1">{#N/A,#N/A,TRUE,"constb"}</definedName>
    <definedName name="dahsfsf\_3" localSheetId="11" hidden="1">{#N/A,#N/A,TRUE,"constb"}</definedName>
    <definedName name="dahsfsf\_3" hidden="1">{#N/A,#N/A,TRUE,"constb"}</definedName>
    <definedName name="dahsfsf\_3_2" localSheetId="4" hidden="1">{#N/A,#N/A,TRUE,"constb"}</definedName>
    <definedName name="dahsfsf\_3_2" localSheetId="11" hidden="1">{#N/A,#N/A,TRUE,"constb"}</definedName>
    <definedName name="dahsfsf\_3_2" hidden="1">{#N/A,#N/A,TRUE,"constb"}</definedName>
    <definedName name="dahsfsf\_5" localSheetId="4" hidden="1">{#N/A,#N/A,TRUE,"constb"}</definedName>
    <definedName name="dahsfsf\_5" localSheetId="11" hidden="1">{#N/A,#N/A,TRUE,"constb"}</definedName>
    <definedName name="dahsfsf\_5" hidden="1">{#N/A,#N/A,TRUE,"constb"}</definedName>
    <definedName name="DailySales">#REF!</definedName>
    <definedName name="dakfkjafgkeaj" localSheetId="4" hidden="1">{#N/A,#N/A,FALSE,"Pharm";#N/A,#N/A,FALSE,"WWCM"}</definedName>
    <definedName name="dakfkjafgkeaj" localSheetId="11" hidden="1">{#N/A,#N/A,FALSE,"Pharm";#N/A,#N/A,FALSE,"WWCM"}</definedName>
    <definedName name="dakfkjafgkeaj" hidden="1">{#N/A,#N/A,FALSE,"Pharm";#N/A,#N/A,FALSE,"WWCM"}</definedName>
    <definedName name="dakfkjafgkeaj_1" localSheetId="4" hidden="1">{#N/A,#N/A,FALSE,"Pharm";#N/A,#N/A,FALSE,"WWCM"}</definedName>
    <definedName name="dakfkjafgkeaj_1" localSheetId="11" hidden="1">{#N/A,#N/A,FALSE,"Pharm";#N/A,#N/A,FALSE,"WWCM"}</definedName>
    <definedName name="dakfkjafgkeaj_1" hidden="1">{#N/A,#N/A,FALSE,"Pharm";#N/A,#N/A,FALSE,"WWCM"}</definedName>
    <definedName name="Dan" localSheetId="4" hidden="1">{#N/A,#N/A,FALSE,"BS";#N/A,#N/A,FALSE,"IS";#N/A,#N/A,FALSE,"ISYTD";#N/A,#N/A,FALSE,"ARINV";#N/A,#N/A,FALSE,"PPD";#N/A,#N/A,FALSE,"FA";#N/A,#N/A,FALSE,"CAPEXP";#N/A,#N/A,FALSE,"INCTAX";#N/A,#N/A,FALSE,"DEBT";#N/A,#N/A,FALSE,"CFMTH"}</definedName>
    <definedName name="Dan" localSheetId="11" hidden="1">{#N/A,#N/A,FALSE,"BS";#N/A,#N/A,FALSE,"IS";#N/A,#N/A,FALSE,"ISYTD";#N/A,#N/A,FALSE,"ARINV";#N/A,#N/A,FALSE,"PPD";#N/A,#N/A,FALSE,"FA";#N/A,#N/A,FALSE,"CAPEXP";#N/A,#N/A,FALSE,"INCTAX";#N/A,#N/A,FALSE,"DEBT";#N/A,#N/A,FALSE,"CFMTH"}</definedName>
    <definedName name="Dan" hidden="1">{#N/A,#N/A,FALSE,"BS";#N/A,#N/A,FALSE,"IS";#N/A,#N/A,FALSE,"ISYTD";#N/A,#N/A,FALSE,"ARINV";#N/A,#N/A,FALSE,"PPD";#N/A,#N/A,FALSE,"FA";#N/A,#N/A,FALSE,"CAPEXP";#N/A,#N/A,FALSE,"INCTAX";#N/A,#N/A,FALSE,"DEBT";#N/A,#N/A,FALSE,"CFMTH"}</definedName>
    <definedName name="DanburyStations">#REF!</definedName>
    <definedName name="daqsfsdfsdffdssfddsf" localSheetId="11" hidden="1">{#N/A,#N/A,FALSE,"Index";"Stmts_Qtrs",#N/A,FALSE,"Summary";"Stmts_24 mo",#N/A,FALSE,"Summary";"Summary_24",#N/A,FALSE,"Revenue";"Month_24",#N/A,FALSE,"Engineering";"Month_24",#N/A,FALSE,"Marketing";"Month_24",#N/A,FALSE,"G &amp; A";"Month_24",#N/A,FALSE,"Manufacturing"}</definedName>
    <definedName name="daqsfsdfsdffdssfddsf" hidden="1">{#N/A,#N/A,FALSE,"Index";"Stmts_Qtrs",#N/A,FALSE,"Summary";"Stmts_24 mo",#N/A,FALSE,"Summary";"Summary_24",#N/A,FALSE,"Revenue";"Month_24",#N/A,FALSE,"Engineering";"Month_24",#N/A,FALSE,"Marketing";"Month_24",#N/A,FALSE,"G &amp; A";"Month_24",#N/A,FALSE,"Manufacturing"}</definedName>
    <definedName name="dare" localSheetId="11" hidden="1">{#N/A,#N/A,FALSE,"Sheet1"}</definedName>
    <definedName name="dare" hidden="1">{#N/A,#N/A,FALSE,"Sheet1"}</definedName>
    <definedName name="das" hidden="1">#REF!</definedName>
    <definedName name="dasd" hidden="1">#REF!</definedName>
    <definedName name="dasdasd" hidden="1">#REF!</definedName>
    <definedName name="dasgfdag" localSheetId="11" hidden="1">{"FCB_ALL",#N/A,FALSE,"FCB"}</definedName>
    <definedName name="dasgfdag" hidden="1">{"FCB_ALL",#N/A,FALSE,"FCB"}</definedName>
    <definedName name="dasklej" localSheetId="11" hidden="1">{"FCB_ALL",#N/A,FALSE,"FCB"}</definedName>
    <definedName name="dasklej" hidden="1">{"FCB_ALL",#N/A,FALSE,"FCB"}</definedName>
    <definedName name="dasw"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dasw" localSheetId="1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dasw"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Dat"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 localSheetId="19">#REF!</definedName>
    <definedName name="Data">#REF!</definedName>
    <definedName name="Data.Dump" localSheetId="8" hidden="1">OFFSET([0]!Data.Top.Left,1,0)</definedName>
    <definedName name="Data.Dump" localSheetId="4" hidden="1">OFFSET(#REF!,1,0)</definedName>
    <definedName name="Data.Dump" localSheetId="7" hidden="1">OFFSET([0]!Data.Top.Left,1,0)</definedName>
    <definedName name="Data.Dump" localSheetId="15" hidden="1">OFFSET([0]!Data.Top.Left,1,0)</definedName>
    <definedName name="Data.Dump" localSheetId="11" hidden="1">OFFSET([0]!Data.Top.Left,1,0)</definedName>
    <definedName name="Data.Dump" localSheetId="10" hidden="1">OFFSET([0]!Data.Top.Left,1,0)</definedName>
    <definedName name="Data.Dump" hidden="1">OFFSET([0]!Data.Top.Left,1,0)</definedName>
    <definedName name="Data.Dump2"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Availability_Summary_Home" hidden="1">#REF!</definedName>
    <definedName name="Data_Availability_Summary_Range" hidden="1">#REF!</definedName>
    <definedName name="Data_summary"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#REF!</definedName>
    <definedName name="Data116" localSheetId="11" hidden="1">{#N/A,#N/A,FALSE,"Sales"}</definedName>
    <definedName name="Data116" hidden="1">{#N/A,#N/A,FALSE,"Sales"}</definedName>
    <definedName name="data2"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data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data3" hidden="1">#REF!</definedName>
    <definedName name="DATA97">#REF!</definedName>
    <definedName name="DATA98">#REF!</definedName>
    <definedName name="DataAdjust" localSheetId="19">#REF!</definedName>
    <definedName name="DataAdjust">#REF!</definedName>
    <definedName name="_xlnm.Database" localSheetId="19">#REF!</definedName>
    <definedName name="_xlnm.Database">#REF!</definedName>
    <definedName name="Database.File" hidden="1">#REF!</definedName>
    <definedName name="Database_MI" localSheetId="19">#REF!</definedName>
    <definedName name="Database_MI">#REF!</definedName>
    <definedName name="DataEnd">OFFSET(#REF!,0,0,COUNTA(#REF!),1)</definedName>
    <definedName name="DataRangeCompb" hidden="1">OFFSET(#REF!,9,0,COUNTA(#REF!)-COUNTA(#REF!),1)</definedName>
    <definedName name="DataType">#REF!</definedName>
    <definedName name="Date" localSheetId="19">#REF!</definedName>
    <definedName name="Date">#REF!</definedName>
    <definedName name="DATE4" localSheetId="19">#REF!</definedName>
    <definedName name="DATE4">#REF!</definedName>
    <definedName name="DateEnd">#REF!</definedName>
    <definedName name="DateHeader" localSheetId="19">#REF!</definedName>
    <definedName name="DateHeader">#REF!</definedName>
    <definedName name="DateOfCall">OFFSET(#REF!,0,0,COUNTA(#REF!),1)</definedName>
    <definedName name="DateRangeComp" localSheetId="15" hidden="1">OFFSET(DateRangeCompMain,9,0,COUNTA(DateRangeCompMain)-COUNTA(#REF!),1)</definedName>
    <definedName name="DateRangeComp" localSheetId="11" hidden="1">OFFSET(DateRangeCompMain,9,0,COUNTA(DateRangeCompMain)-COUNTA(#REF!),1)</definedName>
    <definedName name="DateRangeComp" hidden="1">OFFSET(DateRangeCompMain,9,0,COUNTA(DateRangeCompMain)-COUNTA(#REF!),1)</definedName>
    <definedName name="DateRangeCompa" hidden="1">OFFSET(#REF!,9,0,COUNTA(#REF!)-COUNTA(#REF!),1)</definedName>
    <definedName name="DateRangeCompc" hidden="1">OFFSET(#REF!,9,0,COUNTA(#REF!)-COUNTA(#REF!),1)</definedName>
    <definedName name="DateRangeCompMain" hidden="1">#REF!</definedName>
    <definedName name="DateRangePrice" hidden="1">#N/A</definedName>
    <definedName name="DateRangePriceMain" hidden="1">#REF!</definedName>
    <definedName name="Dates">OFFSET(#REF!,,,#REF!,)</definedName>
    <definedName name="DateStart" localSheetId="2" hidden="1">#REF!</definedName>
    <definedName name="DateStart" hidden="1">#REF!</definedName>
    <definedName name="dATT">OFFSET(#REF!,0,0,COUNTA(#REF!),1)</definedName>
    <definedName name="dave" localSheetId="11" hidden="1">{"BUDGET ASSUMPTIONS",#N/A,FALSE,"MDT 97";"MAJOR EXPENDITURES",#N/A,FALSE,"MDT 97";"SCH100 MDT1",#N/A,FALSE,"MDT 97";"SCH100 MDT2",#N/A,FALSE,"MDT 97"}</definedName>
    <definedName name="dave" hidden="1">{"BUDGET ASSUMPTIONS",#N/A,FALSE,"MDT 97";"MAJOR EXPENDITURES",#N/A,FALSE,"MDT 97";"SCH100 MDT1",#N/A,FALSE,"MDT 97";"SCH100 MDT2",#N/A,FALSE,"MDT 97"}</definedName>
    <definedName name="david">#REF!,#REF!,#REF!,#REF!,#REF!,#REF!,#REF!</definedName>
    <definedName name="daws" localSheetId="11" hidden="1">{#N/A,#N/A,FALSE,"Renewals In Process";#N/A,#N/A,FALSE,"New Clients In Process";#N/A,#N/A,FALSE,"Completed New Clients";#N/A,#N/A,FALSE,"Completed Renewals"}</definedName>
    <definedName name="daws" hidden="1">{#N/A,#N/A,FALSE,"Renewals In Process";#N/A,#N/A,FALSE,"New Clients In Process";#N/A,#N/A,FALSE,"Completed New Clients";#N/A,#N/A,FALSE,"Completed Renewals"}</definedName>
    <definedName name="day">#REF!</definedName>
    <definedName name="DayDate">#REF!</definedName>
    <definedName name="Days" localSheetId="1">#REF!</definedName>
    <definedName name="Days" localSheetId="19">#REF!</definedName>
    <definedName name="Days">#REF!</definedName>
    <definedName name="DAYS_PAY_OUTST" hidden="1">"DAYS_PAY_OUTST"</definedName>
    <definedName name="Days_Receivable" localSheetId="19">#REF!</definedName>
    <definedName name="Days_Receivable">#REF!</definedName>
    <definedName name="DAYS_SALES_OUTST" hidden="1">"DAYS_SALES_OUTST"</definedName>
    <definedName name="DayValueforNew" localSheetId="15">'Tariff Slide'!DayValueforNew</definedName>
    <definedName name="DayValueforNew" localSheetId="11">'Uptier + New Money - Interest'!DayValueforNew</definedName>
    <definedName name="DayValueforNew">[0]!DayValueforNew</definedName>
    <definedName name="DayValueforOld" localSheetId="15">'Tariff Slide'!DayValueforOld</definedName>
    <definedName name="DayValueforOld" localSheetId="11">'Uptier + New Money - Interest'!DayValueforOld</definedName>
    <definedName name="DayValueforOld">[0]!DayValueforOld</definedName>
    <definedName name="DB">"WIREUK"</definedName>
    <definedName name="DBAPR">#REF!</definedName>
    <definedName name="dbase_char_set" hidden="1">1</definedName>
    <definedName name="dbase_compatibility" hidden="1">1</definedName>
    <definedName name="dbase_dflt" hidden="1">TRUE</definedName>
    <definedName name="DBAUG">#REF!</definedName>
    <definedName name="DBBAB" localSheetId="4">{"Client Name or Project Name"}</definedName>
    <definedName name="DBBAB" localSheetId="11">{"Client Name or Project Name"}</definedName>
    <definedName name="DBBAB">{"Client Name or Project Name"}</definedName>
    <definedName name="DBBB" localSheetId="4">{"Client Name or Project Name"}</definedName>
    <definedName name="DBBB" localSheetId="11">{"Client Name or Project Name"}</definedName>
    <definedName name="DBBB">{"Client Name or Project Name"}</definedName>
    <definedName name="DBDEC">#REF!</definedName>
    <definedName name="dbed" localSheetId="4" hidden="1">{"histincome",#N/A,FALSE,"hyfins";"closing balance",#N/A,FALSE,"hyfins"}</definedName>
    <definedName name="dbed" localSheetId="11" hidden="1">{"histincome",#N/A,FALSE,"hyfins";"closing balance",#N/A,FALSE,"hyfins"}</definedName>
    <definedName name="dbed" hidden="1">{"histincome",#N/A,FALSE,"hyfins";"closing balance",#N/A,FALSE,"hyfins"}</definedName>
    <definedName name="DBEST" hidden="1">#REF!</definedName>
    <definedName name="DBFEB">#REF!</definedName>
    <definedName name="DBFEBA">#REF!</definedName>
    <definedName name="dBillPlan">OFFSET(#REF!,0,0,COUNTA(#REF!),1)</definedName>
    <definedName name="DBJAN">#REF!</definedName>
    <definedName name="DBJANA">#REF!</definedName>
    <definedName name="DBJUL">#REF!</definedName>
    <definedName name="DBJUN">#REF!</definedName>
    <definedName name="DBMAR">#REF!</definedName>
    <definedName name="DBMAY">#REF!</definedName>
    <definedName name="DBNAME1">#REF!</definedName>
    <definedName name="DBNAME4">#REF!</definedName>
    <definedName name="DBNAME6">#REF!</definedName>
    <definedName name="DBNOV">#REF!</definedName>
    <definedName name="DBOCT">#REF!</definedName>
    <definedName name="dBrowser">OFFSET(#REF!,0,0,COUNTA(#REF!),1)</definedName>
    <definedName name="DBSEP">#REF!</definedName>
    <definedName name="DBUSERNAME1">#REF!</definedName>
    <definedName name="DBUSERNAME6">#REF!</definedName>
    <definedName name="DBVehicles" localSheetId="19">#REF!</definedName>
    <definedName name="DBVehicles">#REF!</definedName>
    <definedName name="dc" localSheetId="4" hidden="1">{#N/A,#N/A,FALSE,"Status of Projects";#N/A,#N/A,FALSE,"CEA-TEC";#N/A,#N/A,FALSE,"U-Constr.";#N/A,#N/A,FALSE,"summary";#N/A,#N/A,FALSE,"PPP-3 yrs"}</definedName>
    <definedName name="dc" localSheetId="11" hidden="1">{#N/A,#N/A,FALSE,"Status of Projects";#N/A,#N/A,FALSE,"CEA-TEC";#N/A,#N/A,FALSE,"U-Constr.";#N/A,#N/A,FALSE,"summary";#N/A,#N/A,FALSE,"PPP-3 yrs"}</definedName>
    <definedName name="dc" hidden="1">{#N/A,#N/A,FALSE,"Status of Projects";#N/A,#N/A,FALSE,"CEA-TEC";#N/A,#N/A,FALSE,"U-Constr.";#N/A,#N/A,FALSE,"summary";#N/A,#N/A,FALSE,"PPP-3 yrs"}</definedName>
    <definedName name="dCall7Day">OFFSET(#REF!,0,0,COUNTA(#REF!),1)</definedName>
    <definedName name="dCallsPrior7">OFFSET(#REF!,0,0,COUNTA(#REF!),1)</definedName>
    <definedName name="dCategory">OFFSET(#REF!,0,0,COUNTA(#REF!),1)</definedName>
    <definedName name="DCF" localSheetId="19">#REF!</definedName>
    <definedName name="DCF">#REF!</definedName>
    <definedName name="DCF_"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AREA">#REF!</definedName>
    <definedName name="dcf_bal_sheet" localSheetId="19">#REF!</definedName>
    <definedName name="dcf_bal_sheet">#REF!</definedName>
    <definedName name="dcf_cash_flow" localSheetId="19">#REF!</definedName>
    <definedName name="dcf_cash_flow">#REF!</definedName>
    <definedName name="dcf_concl">#REF!</definedName>
    <definedName name="dcf_hazardous" localSheetId="19">#REF!</definedName>
    <definedName name="dcf_hazardous">#REF!</definedName>
    <definedName name="dcf_inc_st" localSheetId="19">#REF!</definedName>
    <definedName name="dcf_inc_st">#REF!</definedName>
    <definedName name="DCF_Multiple" localSheetId="19">#REF!</definedName>
    <definedName name="DCF_Multiple">#REF!</definedName>
    <definedName name="dcf_passenger" localSheetId="19">#REF!</definedName>
    <definedName name="dcf_passenger">#REF!</definedName>
    <definedName name="DCF_Perpetuity" localSheetId="19">#REF!</definedName>
    <definedName name="DCF_Perpetuity">#REF!</definedName>
    <definedName name="dcf_solid" localSheetId="19">#REF!</definedName>
    <definedName name="dcf_solid">#REF!</definedName>
    <definedName name="DCF_SYNERGY" localSheetId="15">{"Client Name or Project Name"}</definedName>
    <definedName name="DCF_SYNERGY" localSheetId="11">{"Client Name or Project Name"}</definedName>
    <definedName name="DCF_SYNERGY">{"Client Name or Project Name"}</definedName>
    <definedName name="dcf_year" localSheetId="19">#REF!</definedName>
    <definedName name="dcf_year">#REF!</definedName>
    <definedName name="DCFa" localSheetId="11" hidden="1">{#N/A,#N/A,FALSE,"DCF Summary";#N/A,#N/A,FALSE,"Casema";#N/A,#N/A,FALSE,"Casema NoTel";#N/A,#N/A,FALSE,"UK";#N/A,#N/A,FALSE,"RCF";#N/A,#N/A,FALSE,"Intercable CZ";#N/A,#N/A,FALSE,"Interkabel P"}</definedName>
    <definedName name="DCFa" hidden="1">{#N/A,#N/A,FALSE,"DCF Summary";#N/A,#N/A,FALSE,"Casema";#N/A,#N/A,FALSE,"Casema NoTel";#N/A,#N/A,FALSE,"UK";#N/A,#N/A,FALSE,"RCF";#N/A,#N/A,FALSE,"Intercable CZ";#N/A,#N/A,FALSE,"Interkabel P"}</definedName>
    <definedName name="DCFb" localSheetId="11" hidden="1">{#N/A,#N/A,FALSE,"DCF Summary";#N/A,#N/A,FALSE,"Casema";#N/A,#N/A,FALSE,"Casema NoTel";#N/A,#N/A,FALSE,"UK";#N/A,#N/A,FALSE,"RCF";#N/A,#N/A,FALSE,"Intercable CZ";#N/A,#N/A,FALSE,"Interkabel P"}</definedName>
    <definedName name="DCFb" hidden="1">{#N/A,#N/A,FALSE,"DCF Summary";#N/A,#N/A,FALSE,"Casema";#N/A,#N/A,FALSE,"Casema NoTel";#N/A,#N/A,FALSE,"UK";#N/A,#N/A,FALSE,"RCF";#N/A,#N/A,FALSE,"Intercable CZ";#N/A,#N/A,FALSE,"Interkabel P"}</definedName>
    <definedName name="DCFc" localSheetId="11" hidden="1">{#N/A,#N/A,FALSE,"DCF Summary";#N/A,#N/A,FALSE,"Casema";#N/A,#N/A,FALSE,"Casema NoTel";#N/A,#N/A,FALSE,"UK";#N/A,#N/A,FALSE,"RCF";#N/A,#N/A,FALSE,"Intercable CZ";#N/A,#N/A,FALSE,"Interkabel P"}</definedName>
    <definedName name="DCFc" hidden="1">{#N/A,#N/A,FALSE,"DCF Summary";#N/A,#N/A,FALSE,"Casema";#N/A,#N/A,FALSE,"Casema NoTel";#N/A,#N/A,FALSE,"UK";#N/A,#N/A,FALSE,"RCF";#N/A,#N/A,FALSE,"Intercable CZ";#N/A,#N/A,FALSE,"Interkabel P"}</definedName>
    <definedName name="DCFDATE2">#REF!</definedName>
    <definedName name="dcfg" localSheetId="4" hidden="1">{"'Actual'!$A$1:$F$25"}</definedName>
    <definedName name="dcfg" localSheetId="11" hidden="1">{"'Actual'!$A$1:$F$25"}</definedName>
    <definedName name="dcfg" hidden="1">{"'Actual'!$A$1:$F$25"}</definedName>
    <definedName name="DCFSUM1" localSheetId="19">#REF!</definedName>
    <definedName name="DCFSUM1">#REF!</definedName>
    <definedName name="DCFSUM5" localSheetId="19">#REF!</definedName>
    <definedName name="DCFSUM5">#REF!</definedName>
    <definedName name="dcfsumm">#N/A</definedName>
    <definedName name="dcfyear" localSheetId="19">#REF!</definedName>
    <definedName name="dcfyear">#REF!</definedName>
    <definedName name="dConnection">OFFSET(#REF!,0,0,COUNTA(#REF!),1)</definedName>
    <definedName name="dCreditAmount">OFFSET(#REF!,0,0,COUNTA(#REF!),1)</definedName>
    <definedName name="dCreditOffered">OFFSET(#REF!,0,0,COUNTA(#REF!),1)</definedName>
    <definedName name="dCustomerIssue">OFFSET(#REF!,0,0,COUNTA(#REF!),1)</definedName>
    <definedName name="dCustomerOrigin">OFFSET(#REF!,0,0,COUNTA(#REF!),1)</definedName>
    <definedName name="dd" localSheetId="4" hidden="1">{#N/A,#N/A,FALSE,"Pharm";#N/A,#N/A,FALSE,"WWCM"}</definedName>
    <definedName name="dd" localSheetId="15" hidden="1">{"bs",#N/A,FALSE,"SCF"}</definedName>
    <definedName name="dd" localSheetId="11" hidden="1">{"bs",#N/A,FALSE,"SCF"}</definedName>
    <definedName name="dd" hidden="1">{"bs",#N/A,FALSE,"SCF"}</definedName>
    <definedName name="dd_1" localSheetId="4" hidden="1">{#N/A,#N/A,FALSE,"Pharm";#N/A,#N/A,FALSE,"WWCM"}</definedName>
    <definedName name="dd_1" localSheetId="11" hidden="1">{#N/A,#N/A,FALSE,"Pharm";#N/A,#N/A,FALSE,"WWCM"}</definedName>
    <definedName name="dd_1" hidden="1">{#N/A,#N/A,FALSE,"Pharm";#N/A,#N/A,FALSE,"WWCM"}</definedName>
    <definedName name="DD_ER_VISITS_FOOTNOTE" hidden="1">#REF!</definedName>
    <definedName name="dd_prov_net_footnote" hidden="1">#REF!</definedName>
    <definedName name="ddd" localSheetId="4" hidden="1">{#N/A,#N/A,FALSE,"Pharm";#N/A,#N/A,FALSE,"WWCM"}</definedName>
    <definedName name="DDD" localSheetId="15" hidden="1">{"'Tilte'!$E$23"}</definedName>
    <definedName name="DDD" localSheetId="11" hidden="1">{"'Tilte'!$E$23"}</definedName>
    <definedName name="DDD" hidden="1">{"'Tilte'!$E$23"}</definedName>
    <definedName name="ddd_1" localSheetId="4" hidden="1">{#N/A,#N/A,FALSE,"Pharm";#N/A,#N/A,FALSE,"WWCM"}</definedName>
    <definedName name="ddd_1" localSheetId="11" hidden="1">{#N/A,#N/A,FALSE,"Pharm";#N/A,#N/A,FALSE,"WWCM"}</definedName>
    <definedName name="ddd_1" hidden="1">{#N/A,#N/A,FALSE,"Pharm";#N/A,#N/A,FALSE,"WWCM"}</definedName>
    <definedName name="dddaz" localSheetId="4" hidden="1">{#N/A,#N/A,FALSE,"Pharm";#N/A,#N/A,FALSE,"WWCM"}</definedName>
    <definedName name="dddaz" localSheetId="11" hidden="1">{#N/A,#N/A,FALSE,"Pharm";#N/A,#N/A,FALSE,"WWCM"}</definedName>
    <definedName name="dddaz" hidden="1">{#N/A,#N/A,FALSE,"Pharm";#N/A,#N/A,FALSE,"WWCM"}</definedName>
    <definedName name="dddaz_1" localSheetId="4" hidden="1">{#N/A,#N/A,FALSE,"Pharm";#N/A,#N/A,FALSE,"WWCM"}</definedName>
    <definedName name="dddaz_1" localSheetId="11" hidden="1">{#N/A,#N/A,FALSE,"Pharm";#N/A,#N/A,FALSE,"WWCM"}</definedName>
    <definedName name="dddaz_1" hidden="1">{#N/A,#N/A,FALSE,"Pharm";#N/A,#N/A,FALSE,"WWCM"}</definedName>
    <definedName name="dddd" localSheetId="2" hidden="1">#REF!</definedName>
    <definedName name="dddd" localSheetId="1" hidden="1">#REF!</definedName>
    <definedName name="dddd" localSheetId="19" hidden="1">#REF!</definedName>
    <definedName name="dddd" localSheetId="18" hidden="1">#REF!</definedName>
    <definedName name="dddd" hidden="1">#REF!</definedName>
    <definedName name="dddd_1" localSheetId="11" hidden="1">{#N/A,#N/A,FALSE,"WEEK (1)";#N/A,#N/A,FALSE,"WEEK (2)";#N/A,#N/A,FALSE,"WEEK (3)";#N/A,#N/A,FALSE,"WEEK (4)";#N/A,#N/A,FALSE,"WEEK (5)"}</definedName>
    <definedName name="dddd_1" hidden="1">{#N/A,#N/A,FALSE,"WEEK (1)";#N/A,#N/A,FALSE,"WEEK (2)";#N/A,#N/A,FALSE,"WEEK (3)";#N/A,#N/A,FALSE,"WEEK (4)";#N/A,#N/A,FALSE,"WEEK (5)"}</definedName>
    <definedName name="ddddd"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_1" localSheetId="4" hidden="1">{"Actual",#N/A,FALSE,"Actual"}</definedName>
    <definedName name="DDDDD_1_1" localSheetId="11" hidden="1">{"Actual",#N/A,FALSE,"Actual"}</definedName>
    <definedName name="DDDDD_1_1" hidden="1">{"Actual",#N/A,FALSE,"Actual"}</definedName>
    <definedName name="DDDDD_1_1_2" localSheetId="4" hidden="1">{"Actual",#N/A,FALSE,"Actual"}</definedName>
    <definedName name="DDDDD_1_1_2" localSheetId="11" hidden="1">{"Actual",#N/A,FALSE,"Actual"}</definedName>
    <definedName name="DDDDD_1_1_2" hidden="1">{"Actual",#N/A,FALSE,"Actual"}</definedName>
    <definedName name="DDDDD_1_3" localSheetId="4" hidden="1">{"Actual",#N/A,FALSE,"Actual"}</definedName>
    <definedName name="DDDDD_1_3" localSheetId="11" hidden="1">{"Actual",#N/A,FALSE,"Actual"}</definedName>
    <definedName name="DDDDD_1_3" hidden="1">{"Actual",#N/A,FALSE,"Actual"}</definedName>
    <definedName name="DDDDD_2" localSheetId="4" hidden="1">{"Actual",#N/A,FALSE,"Actual"}</definedName>
    <definedName name="DDDDD_2" localSheetId="11" hidden="1">{"Actual",#N/A,FALSE,"Actual"}</definedName>
    <definedName name="DDDDD_2" hidden="1">{"Actual",#N/A,FALSE,"Actual"}</definedName>
    <definedName name="DDDDD_2_2" localSheetId="4" hidden="1">{"Actual",#N/A,FALSE,"Actual"}</definedName>
    <definedName name="DDDDD_2_2" localSheetId="11" hidden="1">{"Actual",#N/A,FALSE,"Actual"}</definedName>
    <definedName name="DDDDD_2_2" hidden="1">{"Actual",#N/A,FALSE,"Actual"}</definedName>
    <definedName name="DDDDD_3" localSheetId="4" hidden="1">{"Actual",#N/A,FALSE,"Actual"}</definedName>
    <definedName name="DDDDD_3" localSheetId="11" hidden="1">{"Actual",#N/A,FALSE,"Actual"}</definedName>
    <definedName name="DDDDD_3" hidden="1">{"Actual",#N/A,FALSE,"Actual"}</definedName>
    <definedName name="DDDDD_3_2" localSheetId="4" hidden="1">{"Actual",#N/A,FALSE,"Actual"}</definedName>
    <definedName name="DDDDD_3_2" localSheetId="11" hidden="1">{"Actual",#N/A,FALSE,"Actual"}</definedName>
    <definedName name="DDDDD_3_2" hidden="1">{"Actual",#N/A,FALSE,"Actual"}</definedName>
    <definedName name="DDDDD_5" localSheetId="4" hidden="1">{"Actual",#N/A,FALSE,"Actual"}</definedName>
    <definedName name="DDDDD_5" localSheetId="11" hidden="1">{"Actual",#N/A,FALSE,"Actual"}</definedName>
    <definedName name="DDDDD_5" hidden="1">{"Actual",#N/A,FALSE,"Actual"}</definedName>
    <definedName name="dddddd" localSheetId="4" hidden="1">{#N/A,#N/A,FALSE,"Pharm";#N/A,#N/A,FALSE,"WWCM"}</definedName>
    <definedName name="dddddd" localSheetId="11" hidden="1">{#N/A,#N/A,FALSE,"Pharm";#N/A,#N/A,FALSE,"WWCM"}</definedName>
    <definedName name="dddddd" hidden="1">{#N/A,#N/A,FALSE,"Pharm";#N/A,#N/A,FALSE,"WWCM"}</definedName>
    <definedName name="dddddd_1" localSheetId="4" hidden="1">{#N/A,#N/A,FALSE,"Pharm";#N/A,#N/A,FALSE,"WWCM"}</definedName>
    <definedName name="dddddd_1" localSheetId="11" hidden="1">{#N/A,#N/A,FALSE,"Pharm";#N/A,#N/A,FALSE,"WWCM"}</definedName>
    <definedName name="dddddd_1" hidden="1">{#N/A,#N/A,FALSE,"Pharm";#N/A,#N/A,FALSE,"WWCM"}</definedName>
    <definedName name="ddddddd" hidden="1">#REF!</definedName>
    <definedName name="ddddddddd"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 localSheetId="11" hidden="1">{0,#N/A,FALSE,0;0,#N/A,FALSE,0;0,#N/A,FALSE,0;0,#N/A,FALSE,0}</definedName>
    <definedName name="dddddddddddd" hidden="1">{0,#N/A,FALSE,0;0,#N/A,FALSE,0;0,#N/A,FALSE,0;0,#N/A,FALSE,0}</definedName>
    <definedName name="ddddddddddddd" hidden="1">#REF!</definedName>
    <definedName name="dddddddddddddd" hidden="1">#REF!</definedName>
    <definedName name="dddddddddddddddddddddd" localSheetId="4">{"Client Name or Project Name"}</definedName>
    <definedName name="dddddddddddddddddddddd" localSheetId="11">{"Client Name or Project Name"}</definedName>
    <definedName name="dddddddddddddddddddddd">{"Client Name or Project Name"}</definedName>
    <definedName name="ddde"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gdgdgdg" localSheetId="11" hidden="1">{"sales",#N/A,FALSE,"Sales";"sales existing",#N/A,FALSE,"Sales";"sales rd1",#N/A,FALSE,"Sales";"sales rd2",#N/A,FALSE,"Sales"}</definedName>
    <definedName name="dddgdgdgdg" hidden="1">{"sales",#N/A,FALSE,"Sales";"sales existing",#N/A,FALSE,"Sales";"sales rd1",#N/A,FALSE,"Sales";"sales rd2",#N/A,FALSE,"Sales"}</definedName>
    <definedName name="ddee" localSheetId="4" hidden="1">{#N/A,#N/A,FALSE,"Finanzbedarsrechnung"}</definedName>
    <definedName name="ddee" localSheetId="11" hidden="1">{#N/A,#N/A,FALSE,"Finanzbedarsrechnung"}</definedName>
    <definedName name="ddee" hidden="1">{#N/A,#N/A,FALSE,"Finanzbedarsrechnung"}</definedName>
    <definedName name="ddeed" localSheetId="11" hidden="1">{#N/A,#N/A,FALSE,"bs_cons";#N/A,#N/A,FALSE,"bs_grup";#N/A,#N/A,FALSE,"bs_umpl";#N/A,#N/A,FALSE,"bs_bim";#N/A,#N/A,FALSE,"bs_bdb";#N/A,#N/A,FALSE,"bs_mq32";#N/A,#N/A,FALSE,"bs_bsrl"}</definedName>
    <definedName name="ddeed" hidden="1">{#N/A,#N/A,FALSE,"bs_cons";#N/A,#N/A,FALSE,"bs_grup";#N/A,#N/A,FALSE,"bs_umpl";#N/A,#N/A,FALSE,"bs_bim";#N/A,#N/A,FALSE,"bs_bdb";#N/A,#N/A,FALSE,"bs_mq32";#N/A,#N/A,FALSE,"bs_bsrl"}</definedName>
    <definedName name="dDetail">OFFSET(#REF!,0,0,COUNTA(#REF!),1)</definedName>
    <definedName name="ddfkd" localSheetId="4" hidden="1">{"ReportTop",#N/A,FALSE,"report top"}</definedName>
    <definedName name="ddfkd" localSheetId="11" hidden="1">{"ReportTop",#N/A,FALSE,"report top"}</definedName>
    <definedName name="ddfkd" hidden="1">{"ReportTop",#N/A,FALSE,"report top"}</definedName>
    <definedName name="ddfkd_1" localSheetId="4" hidden="1">{"ReportTop",#N/A,FALSE,"report top"}</definedName>
    <definedName name="ddfkd_1" localSheetId="11" hidden="1">{"ReportTop",#N/A,FALSE,"report top"}</definedName>
    <definedName name="ddfkd_1" hidden="1">{"ReportTop",#N/A,FALSE,"report top"}</definedName>
    <definedName name="ddfwd" localSheetId="11" hidden="1">{"PAGE1",#N/A,FALSE,"ADJMODL";"PAGE2",#N/A,FALSE,"ADJMODL";"PAGE3",#N/A,FALSE,"ADJMODL";"PAGE4",#N/A,FALSE,"ADJMODL";"PAGE5",#N/A,FALSE,"ADJMODL";"PAGE6",#N/A,FALSE,"ADJMODL";"PAGE7",#N/A,FALSE,"ADJMODL";"PAGE8",#N/A,FALSE,"ADJMODL"}</definedName>
    <definedName name="ddfwd" hidden="1">{"PAGE1",#N/A,FALSE,"ADJMODL";"PAGE2",#N/A,FALSE,"ADJMODL";"PAGE3",#N/A,FALSE,"ADJMODL";"PAGE4",#N/A,FALSE,"ADJMODL";"PAGE5",#N/A,FALSE,"ADJMODL";"PAGE6",#N/A,FALSE,"ADJMODL";"PAGE7",#N/A,FALSE,"ADJMODL";"PAGE8",#N/A,FALSE,"ADJMODL"}</definedName>
    <definedName name="DDList" localSheetId="11" hidden="1">OFFSET(DDListBegin,0,0,COUNTA(#REF!)-1,2)</definedName>
    <definedName name="DDList" hidden="1">OFFSET(DDListBegin,0,0,COUNTA(#REF!)-1,2)</definedName>
    <definedName name="DDListBegin" hidden="1">#REF!</definedName>
    <definedName name="DDMaster" localSheetId="11" hidden="1">OFFSET(DDMasterListBegin,0,0,COUNTA(#REF!)-1,6)</definedName>
    <definedName name="DDMaster" hidden="1">OFFSET(DDMasterListBegin,0,0,COUNTA(#REF!)-1,6)</definedName>
    <definedName name="DDMasterListBegin" hidden="1">#REF!</definedName>
    <definedName name="dds" localSheetId="11" hidden="1">{#N/A,#N/A,FALSE,"L. Zottola";#N/A,#N/A,FALSE,"M. Ruggi";#N/A,#N/A,FALSE,"M. Valenti";#N/A,#N/A,FALSE,"C. Mazza";#N/A,#N/A,FALSE,"G. Bellinzona";#N/A,#N/A,FALSE,"M. Carletti";#N/A,#N/A,FALSE,"P. Maresca";#N/A,#N/A,FALSE,"L. Tondi";#N/A,#N/A,FALSE,"M. Marani";#N/A,#N/A,FALSE,"R. Ruggerini";#N/A,#N/A,FALSE,"L. Liguori";#N/A,#N/A,FALSE,"D. Battistel"}</definedName>
    <definedName name="dds" hidden="1">{#N/A,#N/A,FALSE,"L. Zottola";#N/A,#N/A,FALSE,"M. Ruggi";#N/A,#N/A,FALSE,"M. Valenti";#N/A,#N/A,FALSE,"C. Mazza";#N/A,#N/A,FALSE,"G. Bellinzona";#N/A,#N/A,FALSE,"M. Carletti";#N/A,#N/A,FALSE,"P. Maresca";#N/A,#N/A,FALSE,"L. Tondi";#N/A,#N/A,FALSE,"M. Marani";#N/A,#N/A,FALSE,"R. Ruggerini";#N/A,#N/A,FALSE,"L. Liguori";#N/A,#N/A,FALSE,"D. Battistel"}</definedName>
    <definedName name="DDSDS" localSheetId="4" hidden="1">{#N/A,#N/A,FALSE,"PMTABB";#N/A,#N/A,FALSE,"PMTABB"}</definedName>
    <definedName name="DDSDS" localSheetId="11" hidden="1">{#N/A,#N/A,FALSE,"PMTABB";#N/A,#N/A,FALSE,"PMTABB"}</definedName>
    <definedName name="DDSDS" hidden="1">{#N/A,#N/A,FALSE,"PMTABB";#N/A,#N/A,FALSE,"PMTABB"}</definedName>
    <definedName name="DDSDS_1" localSheetId="11" hidden="1">{#N/A,#N/A,FALSE,"UNIT";#N/A,#N/A,FALSE,"UNIT";#N/A,#N/A,FALSE,"계정"}</definedName>
    <definedName name="DDSDS_1" hidden="1">{#N/A,#N/A,FALSE,"UNIT";#N/A,#N/A,FALSE,"UNIT";#N/A,#N/A,FALSE,"계정"}</definedName>
    <definedName name="ddt" localSheetId="11" hidden="1">{"mgmt forecast",#N/A,FALSE,"Mgmt Forecast";"dcf table",#N/A,FALSE,"Mgmt Forecast";"sensitivity",#N/A,FALSE,"Mgmt Forecast";"table inputs",#N/A,FALSE,"Mgmt Forecast";"calculations",#N/A,FALSE,"Mgmt Forecast"}</definedName>
    <definedName name="ddt" hidden="1">{"mgmt forecast",#N/A,FALSE,"Mgmt Forecast";"dcf table",#N/A,FALSE,"Mgmt Forecast";"sensitivity",#N/A,FALSE,"Mgmt Forecast";"table inputs",#N/A,FALSE,"Mgmt Forecast";"calculations",#N/A,FALSE,"Mgmt Forecast"}</definedName>
    <definedName name="DDTL">#REF!</definedName>
    <definedName name="DE"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_2" localSheetId="4" hidden="1">{#N/A,#N/A,FALSE,"Assessment";#N/A,#N/A,FALSE,"Staffing";#N/A,#N/A,FALSE,"Hires";#N/A,#N/A,FALSE,"Assumptions"}</definedName>
    <definedName name="de_1_2" localSheetId="11" hidden="1">{#N/A,#N/A,FALSE,"Assessment";#N/A,#N/A,FALSE,"Staffing";#N/A,#N/A,FALSE,"Hires";#N/A,#N/A,FALSE,"Assumptions"}</definedName>
    <definedName name="de_1_2" hidden="1">{#N/A,#N/A,FALSE,"Assessment";#N/A,#N/A,FALSE,"Staffing";#N/A,#N/A,FALSE,"Hires";#N/A,#N/A,FALSE,"Assumptions"}</definedName>
    <definedName name="de_2" localSheetId="4" hidden="1">{#N/A,#N/A,FALSE,"Assessment";#N/A,#N/A,FALSE,"Staffing";#N/A,#N/A,FALSE,"Hires";#N/A,#N/A,FALSE,"Assumptions"}</definedName>
    <definedName name="de_2" localSheetId="11" hidden="1">{#N/A,#N/A,FALSE,"Assessment";#N/A,#N/A,FALSE,"Staffing";#N/A,#N/A,FALSE,"Hires";#N/A,#N/A,FALSE,"Assumptions"}</definedName>
    <definedName name="de_2" hidden="1">{#N/A,#N/A,FALSE,"Assessment";#N/A,#N/A,FALSE,"Staffing";#N/A,#N/A,FALSE,"Hires";#N/A,#N/A,FALSE,"Assumptions"}</definedName>
    <definedName name="de_2_2" localSheetId="4" hidden="1">{#N/A,#N/A,FALSE,"Assessment";#N/A,#N/A,FALSE,"Staffing";#N/A,#N/A,FALSE,"Hires";#N/A,#N/A,FALSE,"Assumptions"}</definedName>
    <definedName name="de_2_2" localSheetId="11" hidden="1">{#N/A,#N/A,FALSE,"Assessment";#N/A,#N/A,FALSE,"Staffing";#N/A,#N/A,FALSE,"Hires";#N/A,#N/A,FALSE,"Assumptions"}</definedName>
    <definedName name="de_2_2" hidden="1">{#N/A,#N/A,FALSE,"Assessment";#N/A,#N/A,FALSE,"Staffing";#N/A,#N/A,FALSE,"Hires";#N/A,#N/A,FALSE,"Assumptions"}</definedName>
    <definedName name="de_3" localSheetId="4" hidden="1">{#N/A,#N/A,FALSE,"Assessment";#N/A,#N/A,FALSE,"Staffing";#N/A,#N/A,FALSE,"Hires";#N/A,#N/A,FALSE,"Assumptions"}</definedName>
    <definedName name="de_3" localSheetId="11" hidden="1">{#N/A,#N/A,FALSE,"Assessment";#N/A,#N/A,FALSE,"Staffing";#N/A,#N/A,FALSE,"Hires";#N/A,#N/A,FALSE,"Assumptions"}</definedName>
    <definedName name="de_3" hidden="1">{#N/A,#N/A,FALSE,"Assessment";#N/A,#N/A,FALSE,"Staffing";#N/A,#N/A,FALSE,"Hires";#N/A,#N/A,FALSE,"Assumptions"}</definedName>
    <definedName name="de_3_2" localSheetId="4" hidden="1">{#N/A,#N/A,FALSE,"Assessment";#N/A,#N/A,FALSE,"Staffing";#N/A,#N/A,FALSE,"Hires";#N/A,#N/A,FALSE,"Assumptions"}</definedName>
    <definedName name="de_3_2" localSheetId="11" hidden="1">{#N/A,#N/A,FALSE,"Assessment";#N/A,#N/A,FALSE,"Staffing";#N/A,#N/A,FALSE,"Hires";#N/A,#N/A,FALSE,"Assumptions"}</definedName>
    <definedName name="de_3_2" hidden="1">{#N/A,#N/A,FALSE,"Assessment";#N/A,#N/A,FALSE,"Staffing";#N/A,#N/A,FALSE,"Hires";#N/A,#N/A,FALSE,"Assumptions"}</definedName>
    <definedName name="de_4" localSheetId="4" hidden="1">{#N/A,#N/A,FALSE,"Assessment";#N/A,#N/A,FALSE,"Staffing";#N/A,#N/A,FALSE,"Hires";#N/A,#N/A,FALSE,"Assumptions"}</definedName>
    <definedName name="de_4" localSheetId="11" hidden="1">{#N/A,#N/A,FALSE,"Assessment";#N/A,#N/A,FALSE,"Staffing";#N/A,#N/A,FALSE,"Hires";#N/A,#N/A,FALSE,"Assumptions"}</definedName>
    <definedName name="de_4" hidden="1">{#N/A,#N/A,FALSE,"Assessment";#N/A,#N/A,FALSE,"Staffing";#N/A,#N/A,FALSE,"Hires";#N/A,#N/A,FALSE,"Assumptions"}</definedName>
    <definedName name="de_4_2" localSheetId="4" hidden="1">{#N/A,#N/A,FALSE,"Assessment";#N/A,#N/A,FALSE,"Staffing";#N/A,#N/A,FALSE,"Hires";#N/A,#N/A,FALSE,"Assumptions"}</definedName>
    <definedName name="de_4_2" localSheetId="11" hidden="1">{#N/A,#N/A,FALSE,"Assessment";#N/A,#N/A,FALSE,"Staffing";#N/A,#N/A,FALSE,"Hires";#N/A,#N/A,FALSE,"Assumptions"}</definedName>
    <definedName name="de_4_2" hidden="1">{#N/A,#N/A,FALSE,"Assessment";#N/A,#N/A,FALSE,"Staffing";#N/A,#N/A,FALSE,"Hires";#N/A,#N/A,FALSE,"Assumptions"}</definedName>
    <definedName name="de_5" localSheetId="4" hidden="1">{#N/A,#N/A,FALSE,"Assessment";#N/A,#N/A,FALSE,"Staffing";#N/A,#N/A,FALSE,"Hires";#N/A,#N/A,FALSE,"Assumptions"}</definedName>
    <definedName name="de_5" localSheetId="11" hidden="1">{#N/A,#N/A,FALSE,"Assessment";#N/A,#N/A,FALSE,"Staffing";#N/A,#N/A,FALSE,"Hires";#N/A,#N/A,FALSE,"Assumptions"}</definedName>
    <definedName name="de_5" hidden="1">{#N/A,#N/A,FALSE,"Assessment";#N/A,#N/A,FALSE,"Staffing";#N/A,#N/A,FALSE,"Hires";#N/A,#N/A,FALSE,"Assumptions"}</definedName>
    <definedName name="de_5_2" localSheetId="4" hidden="1">{#N/A,#N/A,FALSE,"Assessment";#N/A,#N/A,FALSE,"Staffing";#N/A,#N/A,FALSE,"Hires";#N/A,#N/A,FALSE,"Assumptions"}</definedName>
    <definedName name="de_5_2" localSheetId="11" hidden="1">{#N/A,#N/A,FALSE,"Assessment";#N/A,#N/A,FALSE,"Staffing";#N/A,#N/A,FALSE,"Hires";#N/A,#N/A,FALSE,"Assumptions"}</definedName>
    <definedName name="de_5_2" hidden="1">{#N/A,#N/A,FALSE,"Assessment";#N/A,#N/A,FALSE,"Staffing";#N/A,#N/A,FALSE,"Hires";#N/A,#N/A,FALSE,"Assumptions"}</definedName>
    <definedName name="dea" localSheetId="11" hidden="1">{"multiple",#N/A,FALSE,"client (4)";"margins",#N/A,FALSE,"client (4)";"data",#N/A,FALSE,"client (4)"}</definedName>
    <definedName name="dea" hidden="1">{"multiple",#N/A,FALSE,"client (4)";"margins",#N/A,FALSE,"client (4)";"data",#N/A,FALSE,"client (4)"}</definedName>
    <definedName name="dealdate">#REF!</definedName>
    <definedName name="DealTaxRate" localSheetId="19">#REF!</definedName>
    <definedName name="DealTaxRate">#REF!</definedName>
    <definedName name="Debbie" localSheetId="11" hidden="1">{"FY03_Assets",#N/A,FALSE,"Fin Stmt Budget";"FY03_Liabilities",#N/A,FALSE,"Fin Stmt Budget";"FY03_Inc_Stmt",#N/A,FALSE,"Fin Stmt Budget";"FY03_SOCF",#N/A,FALSE,"Fin Stmt Budget"}</definedName>
    <definedName name="Debbie" hidden="1">{"FY03_Assets",#N/A,FALSE,"Fin Stmt Budget";"FY03_Liabilities",#N/A,FALSE,"Fin Stmt Budget";"FY03_Inc_Stmt",#N/A,FALSE,"Fin Stmt Budget";"FY03_SOCF",#N/A,FALSE,"Fin Stmt Budget"}</definedName>
    <definedName name="debt">#REF!</definedName>
    <definedName name="Debt_1" localSheetId="4" hidden="1">{#N/A,#N/A,FALSE,"INT_Compare";#N/A,#N/A,FALSE,"INT_Current Forecast";#N/A,#N/A,FALSE,"INT_Prior Forecast";#N/A,#N/A,FALSE,"INT_LRP";#N/A,#N/A,FALSE,"INT_CURPLAN"}</definedName>
    <definedName name="Debt_1" localSheetId="11" hidden="1">{#N/A,#N/A,FALSE,"INT_Compare";#N/A,#N/A,FALSE,"INT_Current Forecast";#N/A,#N/A,FALSE,"INT_Prior Forecast";#N/A,#N/A,FALSE,"INT_LRP";#N/A,#N/A,FALSE,"INT_CURPLAN"}</definedName>
    <definedName name="Debt_1" hidden="1">{#N/A,#N/A,FALSE,"INT_Compare";#N/A,#N/A,FALSE,"INT_Current Forecast";#N/A,#N/A,FALSE,"INT_Prior Forecast";#N/A,#N/A,FALSE,"INT_LRP";#N/A,#N/A,FALSE,"INT_CURPLAN"}</definedName>
    <definedName name="Debt_Cap">#REF!</definedName>
    <definedName name="debt_fv">#REF!</definedName>
    <definedName name="debt_inputs">#REF!</definedName>
    <definedName name="Debt_Multiples">#REF!</definedName>
    <definedName name="debt_ratedBBB" localSheetId="11" hidden="1">{#N/A,#N/A,FALSE,"Aging Summary";#N/A,#N/A,FALSE,"Ratio Analysis";#N/A,#N/A,FALSE,"Test 120 Day Accts";#N/A,#N/A,FALSE,"Tickmarks"}</definedName>
    <definedName name="debt_ratedBBB" hidden="1">{#N/A,#N/A,FALSE,"Aging Summary";#N/A,#N/A,FALSE,"Ratio Analysis";#N/A,#N/A,FALSE,"Test 120 Day Accts";#N/A,#N/A,FALSE,"Tickmarks"}</definedName>
    <definedName name="Debt_Ratios">#REF!</definedName>
    <definedName name="Debt_space">#REF!</definedName>
    <definedName name="debt_terminal">#REF!</definedName>
    <definedName name="debt1" localSheetId="19">#REF!</definedName>
    <definedName name="debt1">#REF!</definedName>
    <definedName name="debt1_1" localSheetId="4" hidden="1">{#N/A,#N/A,FALSE,"INT_Compare";#N/A,#N/A,FALSE,"INT_Current Forecast";#N/A,#N/A,FALSE,"INT_Prior Forecast";#N/A,#N/A,FALSE,"INT_LRP";#N/A,#N/A,FALSE,"INT_CURPLAN"}</definedName>
    <definedName name="debt1_1" localSheetId="11" hidden="1">{#N/A,#N/A,FALSE,"INT_Compare";#N/A,#N/A,FALSE,"INT_Current Forecast";#N/A,#N/A,FALSE,"INT_Prior Forecast";#N/A,#N/A,FALSE,"INT_LRP";#N/A,#N/A,FALSE,"INT_CURPLAN"}</definedName>
    <definedName name="debt1_1" hidden="1">{#N/A,#N/A,FALSE,"INT_Compare";#N/A,#N/A,FALSE,"INT_Current Forecast";#N/A,#N/A,FALSE,"INT_Prior Forecast";#N/A,#N/A,FALSE,"INT_LRP";#N/A,#N/A,FALSE,"INT_CURPLAN"}</definedName>
    <definedName name="Debt2" localSheetId="2" hidden="1">{"'Expirations'!$A$1:$L$65"}</definedName>
    <definedName name="Debt2" localSheetId="1" hidden="1">{"'Expirations'!$A$1:$L$65"}</definedName>
    <definedName name="Debt2" localSheetId="19" hidden="1">{"'Expirations'!$A$1:$L$65"}</definedName>
    <definedName name="Debt2" localSheetId="4" hidden="1">{"'Expirations'!$A$1:$L$65"}</definedName>
    <definedName name="Debt2" localSheetId="18" hidden="1">{"'Expirations'!$A$1:$L$65"}</definedName>
    <definedName name="Debt2" localSheetId="15" hidden="1">{"'Expirations'!$A$1:$L$65"}</definedName>
    <definedName name="Debt2" localSheetId="11" hidden="1">{"'Expirations'!$A$1:$L$65"}</definedName>
    <definedName name="Debt2" hidden="1">{"'Expirations'!$A$1:$L$65"}</definedName>
    <definedName name="DebtCap">#REF!</definedName>
    <definedName name="debtinterest">#REF!</definedName>
    <definedName name="DebtMaturity_Labels">OFFSET(#REF!,#REF!,):OFFSET(#REF!,#REF!,)</definedName>
    <definedName name="DebtMaturity_X">OFFSET(#REF!,#REF!,):OFFSET(#REF!,#REF!,)</definedName>
    <definedName name="DebtMaturity_Y1">OFFSET(#REF!,#REF!,):OFFSET(#REF!,#REF!,)</definedName>
    <definedName name="DebtMaturity_Y2">OFFSET(#REF!,#REF!,):OFFSET(#REF!,#REF!,)</definedName>
    <definedName name="DebtMaturity_Y3">OFFSET(#REF!,#REF!,):OFFSET(#REF!,#REF!,)</definedName>
    <definedName name="DebtMaturity_Y4">OFFSET(#REF!,#REF!,):OFFSET(#REF!,#REF!,)</definedName>
    <definedName name="DebtMaturity_Y5">OFFSET(#REF!,#REF!,):OFFSET(#REF!,#REF!,)</definedName>
    <definedName name="DebtMaturity_YA">OFFSET(#REF!,#REF!,):OFFSET(#REF!,#REF!,)</definedName>
    <definedName name="DebtMaturity_YY">OFFSET(#REF!,#REF!,):OFFSET(#REF!,#REF!,)</definedName>
    <definedName name="Debtr" localSheetId="4" hidden="1">{#N/A,#N/A,FALSE,"FREE"}</definedName>
    <definedName name="Debtr" localSheetId="11" hidden="1">{#N/A,#N/A,FALSE,"FREE"}</definedName>
    <definedName name="Debtr" hidden="1">{#N/A,#N/A,FALSE,"FREE"}</definedName>
    <definedName name="debtratio">#REF!</definedName>
    <definedName name="DebtToEV">#REF!</definedName>
    <definedName name="dec" localSheetId="11" hidden="1">{#N/A,#N/A,FALSE,"A";#N/A,#N/A,FALSE,"B"}</definedName>
    <definedName name="dec" hidden="1">{#N/A,#N/A,FALSE,"A";#N/A,#N/A,FALSE,"B"}</definedName>
    <definedName name="DEC_1" localSheetId="11" hidden="1">{#N/A,#N/A,FALSE,"CSLECS";#N/A,#N/A,FALSE,"CSLECSLRU";#N/A,#N/A,FALSE,"CSLECSDET"}</definedName>
    <definedName name="DEC_1" hidden="1">{#N/A,#N/A,FALSE,"CSLECS";#N/A,#N/A,FALSE,"CSLECSLRU";#N/A,#N/A,FALSE,"CSLECSDET"}</definedName>
    <definedName name="Dec_Plan_Income_Month" localSheetId="11" hidden="1">{"Oct_Plan_Income_Month",#N/A,FALSE,"OctInc";"Oct_Month_Lastyear_Inc",#N/A,FALSE,"OctInc"}</definedName>
    <definedName name="Dec_Plan_Income_Month" hidden="1">{"Oct_Plan_Income_Month",#N/A,FALSE,"OctInc";"Oct_Month_Lastyear_Inc",#N/A,FALSE,"OctInc"}</definedName>
    <definedName name="Dec95JobSched" localSheetId="4" hidden="1">{#N/A,#N/A,FALSE,"Job Sched"}</definedName>
    <definedName name="Dec95JobSched" localSheetId="11" hidden="1">{#N/A,#N/A,FALSE,"Job Sched"}</definedName>
    <definedName name="Dec95JobSched" hidden="1">{#N/A,#N/A,FALSE,"Job Sched"}</definedName>
    <definedName name="Dec95JobSched_1" localSheetId="4" hidden="1">{#N/A,#N/A,FALSE,"Job Sched"}</definedName>
    <definedName name="Dec95JobSched_1" localSheetId="11" hidden="1">{#N/A,#N/A,FALSE,"Job Sched"}</definedName>
    <definedName name="Dec95JobSched_1" hidden="1">{#N/A,#N/A,FALSE,"Job Sched"}</definedName>
    <definedName name="Dec95JobSched_1_1" localSheetId="4" hidden="1">{#N/A,#N/A,FALSE,"Job Sched"}</definedName>
    <definedName name="Dec95JobSched_1_1" localSheetId="11" hidden="1">{#N/A,#N/A,FALSE,"Job Sched"}</definedName>
    <definedName name="Dec95JobSched_1_1" hidden="1">{#N/A,#N/A,FALSE,"Job Sched"}</definedName>
    <definedName name="Dec95JobSched_1_1_2" localSheetId="4" hidden="1">{#N/A,#N/A,FALSE,"Job Sched"}</definedName>
    <definedName name="Dec95JobSched_1_1_2" localSheetId="11" hidden="1">{#N/A,#N/A,FALSE,"Job Sched"}</definedName>
    <definedName name="Dec95JobSched_1_1_2" hidden="1">{#N/A,#N/A,FALSE,"Job Sched"}</definedName>
    <definedName name="Dec95JobSched_1_3" localSheetId="4" hidden="1">{#N/A,#N/A,FALSE,"Job Sched"}</definedName>
    <definedName name="Dec95JobSched_1_3" localSheetId="11" hidden="1">{#N/A,#N/A,FALSE,"Job Sched"}</definedName>
    <definedName name="Dec95JobSched_1_3" hidden="1">{#N/A,#N/A,FALSE,"Job Sched"}</definedName>
    <definedName name="Dec95JobSched_2" localSheetId="4" hidden="1">{#N/A,#N/A,FALSE,"Job Sched"}</definedName>
    <definedName name="Dec95JobSched_2" localSheetId="11" hidden="1">{#N/A,#N/A,FALSE,"Job Sched"}</definedName>
    <definedName name="Dec95JobSched_2" hidden="1">{#N/A,#N/A,FALSE,"Job Sched"}</definedName>
    <definedName name="Dec95JobSched_2_2" localSheetId="4" hidden="1">{#N/A,#N/A,FALSE,"Job Sched"}</definedName>
    <definedName name="Dec95JobSched_2_2" localSheetId="11" hidden="1">{#N/A,#N/A,FALSE,"Job Sched"}</definedName>
    <definedName name="Dec95JobSched_2_2" hidden="1">{#N/A,#N/A,FALSE,"Job Sched"}</definedName>
    <definedName name="Dec95JobSched_3" localSheetId="4" hidden="1">{#N/A,#N/A,FALSE,"Job Sched"}</definedName>
    <definedName name="Dec95JobSched_3" localSheetId="11" hidden="1">{#N/A,#N/A,FALSE,"Job Sched"}</definedName>
    <definedName name="Dec95JobSched_3" hidden="1">{#N/A,#N/A,FALSE,"Job Sched"}</definedName>
    <definedName name="Dec95JobSched_3_2" localSheetId="4" hidden="1">{#N/A,#N/A,FALSE,"Job Sched"}</definedName>
    <definedName name="Dec95JobSched_3_2" localSheetId="11" hidden="1">{#N/A,#N/A,FALSE,"Job Sched"}</definedName>
    <definedName name="Dec95JobSched_3_2" hidden="1">{#N/A,#N/A,FALSE,"Job Sched"}</definedName>
    <definedName name="Dec95JobSched_5" localSheetId="4" hidden="1">{#N/A,#N/A,FALSE,"Job Sched"}</definedName>
    <definedName name="Dec95JobSched_5" localSheetId="11" hidden="1">{#N/A,#N/A,FALSE,"Job Sched"}</definedName>
    <definedName name="Dec95JobSched_5" hidden="1">{#N/A,#N/A,FALSE,"Job Sched"}</definedName>
    <definedName name="DECACT">#REF!</definedName>
    <definedName name="decfte" localSheetId="19">#REF!</definedName>
    <definedName name="decfte">#REF!</definedName>
    <definedName name="Decisions">1</definedName>
    <definedName name="DecLocData" localSheetId="19">#REF!</definedName>
    <definedName name="DecLocData">#REF!</definedName>
    <definedName name="dectax" localSheetId="11" hidden="1">{#N/A,#N/A,FALSE,"A";#N/A,#N/A,FALSE,"B"}</definedName>
    <definedName name="dectax" hidden="1">{#N/A,#N/A,FALSE,"A";#N/A,#N/A,FALSE,"B"}</definedName>
    <definedName name="ded" localSheetId="11" hidden="1">{#N/A,#N/A,TRUE,"Julio";#N/A,#N/A,TRUE,"Agosto";#N/A,#N/A,TRUE,"BHCo";#N/A,#N/A,TRUE,"Abril";#N/A,#N/A,TRUE,"Pro Forma"}</definedName>
    <definedName name="ded" hidden="1">{#N/A,#N/A,TRUE,"Julio";#N/A,#N/A,TRUE,"Agosto";#N/A,#N/A,TRUE,"BHCo";#N/A,#N/A,TRUE,"Abril";#N/A,#N/A,TRUE,"Pro Forma"}</definedName>
    <definedName name="dede" localSheetId="4" hidden="1">{#N/A,#N/A,FALSE,"Pharm";#N/A,#N/A,FALSE,"WWCM"}</definedName>
    <definedName name="dede" localSheetId="11" hidden="1">{#N/A,#N/A,FALSE,"Pharm";#N/A,#N/A,FALSE,"WWCM"}</definedName>
    <definedName name="dede" hidden="1">{#N/A,#N/A,FALSE,"Pharm";#N/A,#N/A,FALSE,"WWCM"}</definedName>
    <definedName name="dede_1" localSheetId="4" hidden="1">{#N/A,#N/A,FALSE,"Pharm";#N/A,#N/A,FALSE,"WWCM"}</definedName>
    <definedName name="dede_1" localSheetId="11" hidden="1">{#N/A,#N/A,FALSE,"Pharm";#N/A,#N/A,FALSE,"WWCM"}</definedName>
    <definedName name="dede_1" hidden="1">{#N/A,#N/A,FALSE,"Pharm";#N/A,#N/A,FALSE,"WWCM"}</definedName>
    <definedName name="DEDED" localSheetId="4" hidden="1">{#N/A,#N/A,FALSE,"Card";#N/A,#N/A,FALSE,"Prav";#N/A,#N/A,FALSE,"Irbe";#N/A,#N/A,FALSE,"Plavix";#N/A,#N/A,FALSE,"Capt";#N/A,#N/A,FALSE,"Fosi"}</definedName>
    <definedName name="DEDED" localSheetId="11" hidden="1">{#N/A,#N/A,FALSE,"Card";#N/A,#N/A,FALSE,"Prav";#N/A,#N/A,FALSE,"Irbe";#N/A,#N/A,FALSE,"Plavix";#N/A,#N/A,FALSE,"Capt";#N/A,#N/A,FALSE,"Fosi"}</definedName>
    <definedName name="DEDED" hidden="1">{#N/A,#N/A,FALSE,"Card";#N/A,#N/A,FALSE,"Prav";#N/A,#N/A,FALSE,"Irbe";#N/A,#N/A,FALSE,"Plavix";#N/A,#N/A,FALSE,"Capt";#N/A,#N/A,FALSE,"Fosi"}</definedName>
    <definedName name="DEDED_1" localSheetId="4" hidden="1">{#N/A,#N/A,FALSE,"Card";#N/A,#N/A,FALSE,"Prav";#N/A,#N/A,FALSE,"Irbe";#N/A,#N/A,FALSE,"Plavix";#N/A,#N/A,FALSE,"Capt";#N/A,#N/A,FALSE,"Fosi"}</definedName>
    <definedName name="DEDED_1" localSheetId="11" hidden="1">{#N/A,#N/A,FALSE,"Card";#N/A,#N/A,FALSE,"Prav";#N/A,#N/A,FALSE,"Irbe";#N/A,#N/A,FALSE,"Plavix";#N/A,#N/A,FALSE,"Capt";#N/A,#N/A,FALSE,"Fosi"}</definedName>
    <definedName name="DEDED_1" hidden="1">{#N/A,#N/A,FALSE,"Card";#N/A,#N/A,FALSE,"Prav";#N/A,#N/A,FALSE,"Irbe";#N/A,#N/A,FALSE,"Plavix";#N/A,#N/A,FALSE,"Capt";#N/A,#N/A,FALSE,"Fosi"}</definedName>
    <definedName name="DEDEDZE" localSheetId="4" hidden="1">{#N/A,#N/A,FALSE,"Pharm";#N/A,#N/A,FALSE,"WWCM"}</definedName>
    <definedName name="DEDEDZE" localSheetId="11" hidden="1">{#N/A,#N/A,FALSE,"Pharm";#N/A,#N/A,FALSE,"WWCM"}</definedName>
    <definedName name="DEDEDZE" hidden="1">{#N/A,#N/A,FALSE,"Pharm";#N/A,#N/A,FALSE,"WWCM"}</definedName>
    <definedName name="DEDEDZE_1" localSheetId="4" hidden="1">{#N/A,#N/A,FALSE,"Pharm";#N/A,#N/A,FALSE,"WWCM"}</definedName>
    <definedName name="DEDEDZE_1" localSheetId="11" hidden="1">{#N/A,#N/A,FALSE,"Pharm";#N/A,#N/A,FALSE,"WWCM"}</definedName>
    <definedName name="DEDEDZE_1" hidden="1">{#N/A,#N/A,FALSE,"Pharm";#N/A,#N/A,FALSE,"WWCM"}</definedName>
    <definedName name="DEDZD" localSheetId="4" hidden="1">{#N/A,#N/A,FALSE,"Pharm";#N/A,#N/A,FALSE,"WWCM"}</definedName>
    <definedName name="DEDZD" localSheetId="11" hidden="1">{#N/A,#N/A,FALSE,"Pharm";#N/A,#N/A,FALSE,"WWCM"}</definedName>
    <definedName name="DEDZD" hidden="1">{#N/A,#N/A,FALSE,"Pharm";#N/A,#N/A,FALSE,"WWCM"}</definedName>
    <definedName name="DEDZD_1" localSheetId="4" hidden="1">{#N/A,#N/A,FALSE,"Pharm";#N/A,#N/A,FALSE,"WWCM"}</definedName>
    <definedName name="DEDZD_1" localSheetId="11" hidden="1">{#N/A,#N/A,FALSE,"Pharm";#N/A,#N/A,FALSE,"WWCM"}</definedName>
    <definedName name="DEDZD_1" hidden="1">{#N/A,#N/A,FALSE,"Pharm";#N/A,#N/A,FALSE,"WWCM"}</definedName>
    <definedName name="DEE" localSheetId="4" hidden="1">{#N/A,#N/A,FALSE,"Pharm";#N/A,#N/A,FALSE,"WWCM"}</definedName>
    <definedName name="DEE" localSheetId="11" hidden="1">{#N/A,#N/A,FALSE,"Pharm";#N/A,#N/A,FALSE,"WWCM"}</definedName>
    <definedName name="DEE" hidden="1">{#N/A,#N/A,FALSE,"Pharm";#N/A,#N/A,FALSE,"WWCM"}</definedName>
    <definedName name="DEE_1" localSheetId="4" hidden="1">{#N/A,#N/A,FALSE,"Pharm";#N/A,#N/A,FALSE,"WWCM"}</definedName>
    <definedName name="DEE_1" localSheetId="11" hidden="1">{#N/A,#N/A,FALSE,"Pharm";#N/A,#N/A,FALSE,"WWCM"}</definedName>
    <definedName name="DEE_1" hidden="1">{#N/A,#N/A,FALSE,"Pharm";#N/A,#N/A,FALSE,"WWCM"}</definedName>
    <definedName name="deee" localSheetId="11" hidden="1">{"Fecha_Setembro",#N/A,FALSE,"FECHAMENTO-2002 ";"Defer_Setembro",#N/A,FALSE,"DIFERIDO";"Pis_Setembro",#N/A,FALSE,"PIS COFINS";"Iss_Setembro",#N/A,FALSE,"ISS"}</definedName>
    <definedName name="deee" hidden="1">{"Fecha_Setembro",#N/A,FALSE,"FECHAMENTO-2002 ";"Defer_Setembro",#N/A,FALSE,"DIFERIDO";"Pis_Setembro",#N/A,FALSE,"PIS COFINS";"Iss_Setembro",#N/A,FALSE,"ISS"}</definedName>
    <definedName name="def" hidden="1">#REF!</definedName>
    <definedName name="Default">0</definedName>
    <definedName name="DEFCOMP" localSheetId="19">#REF!</definedName>
    <definedName name="DEFCOMP">#REF!</definedName>
    <definedName name="DeferBase" localSheetId="19">#REF!</definedName>
    <definedName name="DeferBase">#REF!</definedName>
    <definedName name="DEFERRED_INC_TAX" hidden="1">"DEFERRED_INC_TAX"</definedName>
    <definedName name="Deferred_Revenues" localSheetId="19">#REF!</definedName>
    <definedName name="Deferred_Revenues">#REF!</definedName>
    <definedName name="Deferred_Tax_Assets" localSheetId="19">#REF!</definedName>
    <definedName name="Deferred_Tax_Assets">#REF!</definedName>
    <definedName name="DEFERRED_TAXES" hidden="1">"DEFERRED_TAXES"</definedName>
    <definedName name="DefRev" hidden="1">#REF!</definedName>
    <definedName name="delet4e" localSheetId="11" hidden="1">{#N/A,#N/A,FALSE,"GCM Data Sum";#N/A,#N/A,FALSE,"TIC-Calculation";#N/A,#N/A,FALSE,"TIC  Multiples";#N/A,#N/A,FALSE,"P-E &amp; Price to Book Multiples";#N/A,#N/A,FALSE,"Margins-EBITDA-to-Growth"}</definedName>
    <definedName name="delet4e" hidden="1">{#N/A,#N/A,FALSE,"GCM Data Sum";#N/A,#N/A,FALSE,"TIC-Calculation";#N/A,#N/A,FALSE,"TIC  Multiples";#N/A,#N/A,FALSE,"P-E &amp; Price to Book Multiples";#N/A,#N/A,FALSE,"Margins-EBITDA-to-Growth"}</definedName>
    <definedName name="delet4e_1" localSheetId="11" hidden="1">{#N/A,#N/A,FALSE,"GCM Data Sum";#N/A,#N/A,FALSE,"TIC-Calculation";#N/A,#N/A,FALSE,"TIC  Multiples";#N/A,#N/A,FALSE,"P-E &amp; Price to Book Multiples";#N/A,#N/A,FALSE,"Margins-EBITDA-to-Growth"}</definedName>
    <definedName name="delet4e_1" hidden="1">{#N/A,#N/A,FALSE,"GCM Data Sum";#N/A,#N/A,FALSE,"TIC-Calculation";#N/A,#N/A,FALSE,"TIC  Multiples";#N/A,#N/A,FALSE,"P-E &amp; Price to Book Multiples";#N/A,#N/A,FALSE,"Margins-EBITDA-to-Growth"}</definedName>
    <definedName name="delete" localSheetId="4" hidden="1">{"STMT OF CASH FLOWS",#N/A,FALSE,"Cash Flows Indirect"}</definedName>
    <definedName name="delete" localSheetId="11" hidden="1">{"STMT OF CASH FLOWS",#N/A,FALSE,"Cash Flows Indirect"}</definedName>
    <definedName name="delete" hidden="1">{"STMT OF CASH FLOWS",#N/A,FALSE,"Cash Flows Indirect"}</definedName>
    <definedName name="delete.1" localSheetId="15" hidden="1">{"bs",#N/A,FALSE,"SCF"}</definedName>
    <definedName name="delete.1" localSheetId="11" hidden="1">{"bs",#N/A,FALSE,"SCF"}</definedName>
    <definedName name="delete.1" hidden="1">{"bs",#N/A,FALSE,"SCF"}</definedName>
    <definedName name="delete.10" localSheetId="15" hidden="1">{"bs",#N/A,FALSE,"SCF"}</definedName>
    <definedName name="delete.10" localSheetId="11" hidden="1">{"bs",#N/A,FALSE,"SCF"}</definedName>
    <definedName name="delete.10" hidden="1">{"bs",#N/A,FALSE,"SCF"}</definedName>
    <definedName name="delete.19" localSheetId="15" hidden="1">{"bs",#N/A,FALSE,"SCF"}</definedName>
    <definedName name="delete.19" localSheetId="11" hidden="1">{"bs",#N/A,FALSE,"SCF"}</definedName>
    <definedName name="delete.19" hidden="1">{"bs",#N/A,FALSE,"SCF"}</definedName>
    <definedName name="delete.2" localSheetId="15" hidden="1">{"bs",#N/A,FALSE,"SCF"}</definedName>
    <definedName name="delete.2" localSheetId="11" hidden="1">{"bs",#N/A,FALSE,"SCF"}</definedName>
    <definedName name="delete.2" hidden="1">{"bs",#N/A,FALSE,"SCF"}</definedName>
    <definedName name="delete.20" localSheetId="15" hidden="1">{"bs",#N/A,FALSE,"SCF"}</definedName>
    <definedName name="delete.20" localSheetId="11" hidden="1">{"bs",#N/A,FALSE,"SCF"}</definedName>
    <definedName name="delete.20" hidden="1">{"bs",#N/A,FALSE,"SCF"}</definedName>
    <definedName name="delete.27" localSheetId="15" hidden="1">{"bs",#N/A,FALSE,"SCF"}</definedName>
    <definedName name="delete.27" localSheetId="11" hidden="1">{"bs",#N/A,FALSE,"SCF"}</definedName>
    <definedName name="delete.27" hidden="1">{"bs",#N/A,FALSE,"SCF"}</definedName>
    <definedName name="delete.3" localSheetId="15" hidden="1">{"bs",#N/A,FALSE,"SCF"}</definedName>
    <definedName name="delete.3" localSheetId="11" hidden="1">{"bs",#N/A,FALSE,"SCF"}</definedName>
    <definedName name="delete.3" hidden="1">{"bs",#N/A,FALSE,"SCF"}</definedName>
    <definedName name="delete.4" localSheetId="15" hidden="1">{"bs",#N/A,FALSE,"SCF"}</definedName>
    <definedName name="delete.4" localSheetId="11" hidden="1">{"bs",#N/A,FALSE,"SCF"}</definedName>
    <definedName name="delete.4" hidden="1">{"bs",#N/A,FALSE,"SCF"}</definedName>
    <definedName name="delete.5" localSheetId="15" hidden="1">{"bs",#N/A,FALSE,"SCF"}</definedName>
    <definedName name="delete.5" localSheetId="11" hidden="1">{"bs",#N/A,FALSE,"SCF"}</definedName>
    <definedName name="delete.5" hidden="1">{"bs",#N/A,FALSE,"SCF"}</definedName>
    <definedName name="delete.6" localSheetId="15" hidden="1">{"bs",#N/A,FALSE,"SCF"}</definedName>
    <definedName name="delete.6" localSheetId="11" hidden="1">{"bs",#N/A,FALSE,"SCF"}</definedName>
    <definedName name="delete.6" hidden="1">{"bs",#N/A,FALSE,"SCF"}</definedName>
    <definedName name="delete.7" localSheetId="15" hidden="1">{"bs",#N/A,FALSE,"SCF"}</definedName>
    <definedName name="delete.7" localSheetId="11" hidden="1">{"bs",#N/A,FALSE,"SCF"}</definedName>
    <definedName name="delete.7" hidden="1">{"bs",#N/A,FALSE,"SCF"}</definedName>
    <definedName name="delete.8" localSheetId="15" hidden="1">{"bs",#N/A,FALSE,"SCF"}</definedName>
    <definedName name="delete.8" localSheetId="11" hidden="1">{"bs",#N/A,FALSE,"SCF"}</definedName>
    <definedName name="delete.8" hidden="1">{"bs",#N/A,FALSE,"SCF"}</definedName>
    <definedName name="delete_1" localSheetId="4" hidden="1">{"STMT OF CASH FLOWS",#N/A,FALSE,"Cash Flows Indirect"}</definedName>
    <definedName name="delete_1" localSheetId="11" hidden="1">{"STMT OF CASH FLOWS",#N/A,FALSE,"Cash Flows Indirect"}</definedName>
    <definedName name="delete_1" hidden="1">{"STMT OF CASH FLOWS",#N/A,FALSE,"Cash Flows Indirect"}</definedName>
    <definedName name="delete_new" localSheetId="4" hidden="1">{"STMT OF CASH FLOWS",#N/A,FALSE,"Cash Flows Indirect"}</definedName>
    <definedName name="delete_new" localSheetId="11" hidden="1">{"STMT OF CASH FLOWS",#N/A,FALSE,"Cash Flows Indirect"}</definedName>
    <definedName name="delete_new" hidden="1">{"STMT OF CASH FLOWS",#N/A,FALSE,"Cash Flows Indirect"}</definedName>
    <definedName name="delete_new_1" localSheetId="4" hidden="1">{"STMT OF CASH FLOWS",#N/A,FALSE,"Cash Flows Indirect"}</definedName>
    <definedName name="delete_new_1" localSheetId="11" hidden="1">{"STMT OF CASH FLOWS",#N/A,FALSE,"Cash Flows Indirect"}</definedName>
    <definedName name="delete_new_1" hidden="1">{"STMT OF CASH FLOWS",#N/A,FALSE,"Cash Flows Indirect"}</definedName>
    <definedName name="DELETE1" localSheetId="4" hidden="1">{"page1",#N/A,FALSE,"PROFORMA";"page2",#N/A,FALSE,"PROFORMA";"page3",#N/A,FALSE,"PROFORMA";"page4",#N/A,FALSE,"PROFORMA";"page5",#N/A,FALSE,"PROFORMA";"page6",#N/A,FALSE,"PROFORMA";"page7",#N/A,FALSE,"PROFORMA";"page8",#N/A,FALSE,"PROFORMA"}</definedName>
    <definedName name="delete1" localSheetId="15" hidden="1">{"bs",#N/A,FALSE,"SCF"}</definedName>
    <definedName name="delete1" localSheetId="11" hidden="1">{"bs",#N/A,FALSE,"SCF"}</definedName>
    <definedName name="delete1" hidden="1">{"bs",#N/A,FALSE,"SCF"}</definedName>
    <definedName name="DELETE1_1" localSheetId="4" hidden="1">{"page1",#N/A,FALSE,"PROFORMA";"page2",#N/A,FALSE,"PROFORMA";"page3",#N/A,FALSE,"PROFORMA";"page4",#N/A,FALSE,"PROFORMA";"page5",#N/A,FALSE,"PROFORMA";"page6",#N/A,FALSE,"PROFORMA";"page7",#N/A,FALSE,"PROFORMA";"page8",#N/A,FALSE,"PROFORMA"}</definedName>
    <definedName name="DELETE1_1" localSheetId="11" hidden="1">{"page1",#N/A,FALSE,"PROFORMA";"page2",#N/A,FALSE,"PROFORMA";"page3",#N/A,FALSE,"PROFORMA";"page4",#N/A,FALSE,"PROFORMA";"page5",#N/A,FALSE,"PROFORMA";"page6",#N/A,FALSE,"PROFORMA";"page7",#N/A,FALSE,"PROFORMA";"page8",#N/A,FALSE,"PROFORMA"}</definedName>
    <definedName name="DELETE1_1" hidden="1">{"page1",#N/A,FALSE,"PROFORMA";"page2",#N/A,FALSE,"PROFORMA";"page3",#N/A,FALSE,"PROFORMA";"page4",#N/A,FALSE,"PROFORMA";"page5",#N/A,FALSE,"PROFORMA";"page6",#N/A,FALSE,"PROFORMA";"page7",#N/A,FALSE,"PROFORMA";"page8",#N/A,FALSE,"PROFORMA"}</definedName>
    <definedName name="delete11" localSheetId="4" hidden="1">{"Page1",#N/A,FALSE,"CompCo";"Page2",#N/A,FALSE,"CompCo"}</definedName>
    <definedName name="delete11" localSheetId="11" hidden="1">{"Page1",#N/A,FALSE,"CompCo";"Page2",#N/A,FALSE,"CompCo"}</definedName>
    <definedName name="delete11" hidden="1">{"Page1",#N/A,FALSE,"CompCo";"Page2",#N/A,FALSE,"CompCo"}</definedName>
    <definedName name="delete15" localSheetId="15" hidden="1">{"bs",#N/A,FALSE,"SCF"}</definedName>
    <definedName name="delete15" localSheetId="11" hidden="1">{"bs",#N/A,FALSE,"SCF"}</definedName>
    <definedName name="delete15" hidden="1">{"bs",#N/A,FALSE,"SCF"}</definedName>
    <definedName name="delete19" localSheetId="15" hidden="1">{"bs",#N/A,FALSE,"SCF"}</definedName>
    <definedName name="delete19" localSheetId="11" hidden="1">{"bs",#N/A,FALSE,"SCF"}</definedName>
    <definedName name="delete19" hidden="1">{"bs",#N/A,FALSE,"SCF"}</definedName>
    <definedName name="delete2" localSheetId="4" hidden="1">{"BALANCE SHEET ACCTS",#N/A,TRUE,"Working Trial Balance";"INCOME STMT ACCTS",#N/A,TRUE,"Working Trial Balance"}</definedName>
    <definedName name="delete2" localSheetId="15" hidden="1">{"bs",#N/A,FALSE,"SCF"}</definedName>
    <definedName name="delete2" localSheetId="11" hidden="1">{"bs",#N/A,FALSE,"SCF"}</definedName>
    <definedName name="delete2" hidden="1">{"bs",#N/A,FALSE,"SCF"}</definedName>
    <definedName name="delete2_1" localSheetId="4" hidden="1">{"BALANCE SHEET ACCTS",#N/A,TRUE,"Working Trial Balance";"INCOME STMT ACCTS",#N/A,TRUE,"Working Trial Balance"}</definedName>
    <definedName name="delete2_1" localSheetId="11" hidden="1">{"BALANCE SHEET ACCTS",#N/A,TRUE,"Working Trial Balance";"INCOME STMT ACCTS",#N/A,TRUE,"Working Trial Balance"}</definedName>
    <definedName name="delete2_1" hidden="1">{"BALANCE SHEET ACCTS",#N/A,TRUE,"Working Trial Balance";"INCOME STMT ACCTS",#N/A,TRUE,"Working Trial Balance"}</definedName>
    <definedName name="delete20" localSheetId="4" hidden="1">{"Page1",#N/A,FALSE,"CompCo";"Page2",#N/A,FALSE,"CompCo"}</definedName>
    <definedName name="delete20" localSheetId="15" hidden="1">{"bs",#N/A,FALSE,"SCF"}</definedName>
    <definedName name="delete20" localSheetId="11" hidden="1">{"bs",#N/A,FALSE,"SCF"}</definedName>
    <definedName name="delete20" hidden="1">{"bs",#N/A,FALSE,"SCF"}</definedName>
    <definedName name="delete27" localSheetId="15" hidden="1">{"bs",#N/A,FALSE,"SCF"}</definedName>
    <definedName name="delete27" localSheetId="11" hidden="1">{"bs",#N/A,FALSE,"SCF"}</definedName>
    <definedName name="delete27" hidden="1">{"bs",#N/A,FALSE,"SCF"}</definedName>
    <definedName name="delete3" localSheetId="15" hidden="1">{"bs",#N/A,FALSE,"SCF"}</definedName>
    <definedName name="delete3" localSheetId="11" hidden="1">{"bs",#N/A,FALSE,"SCF"}</definedName>
    <definedName name="delete3" hidden="1">{"bs",#N/A,FALSE,"SCF"}</definedName>
    <definedName name="delete4" localSheetId="4" hidden="1">IF(COUNTA(#REF!)=0,0,INDEX(#REF!,MATCH(ROW(#REF!),#REF!,TRUE)))+1</definedName>
    <definedName name="delete4" localSheetId="15" hidden="1">{"bs",#N/A,FALSE,"SCF"}</definedName>
    <definedName name="delete4" localSheetId="11" hidden="1">{"bs",#N/A,FALSE,"SCF"}</definedName>
    <definedName name="delete4" hidden="1">{"bs",#N/A,FALSE,"SCF"}</definedName>
    <definedName name="delete4_1" localSheetId="11" hidden="1">{#N/A,#N/A,FALSE,"Projected Data &amp; SUBJECT-INPUTS"}</definedName>
    <definedName name="delete4_1" hidden="1">{#N/A,#N/A,FALSE,"Projected Data &amp; SUBJECT-INPUTS"}</definedName>
    <definedName name="delete5" localSheetId="4" hidden="1">{"Page1",#N/A,FALSE,"CompCo";"Page2",#N/A,FALSE,"CompCo"}</definedName>
    <definedName name="delete5" localSheetId="15" hidden="1">{"bs",#N/A,FALSE,"SCF"}</definedName>
    <definedName name="delete5" localSheetId="11" hidden="1">{"bs",#N/A,FALSE,"SCF"}</definedName>
    <definedName name="delete5" hidden="1">{"bs",#N/A,FALSE,"SCF"}</definedName>
    <definedName name="delete6" localSheetId="15" hidden="1">{"bs",#N/A,FALSE,"SCF"}</definedName>
    <definedName name="delete6" localSheetId="11" hidden="1">{"bs",#N/A,FALSE,"SCF"}</definedName>
    <definedName name="delete6" hidden="1">{"bs",#N/A,FALSE,"SCF"}</definedName>
    <definedName name="delete7" localSheetId="15" hidden="1">{"bs",#N/A,FALSE,"SCF"}</definedName>
    <definedName name="delete7" localSheetId="11" hidden="1">{"bs",#N/A,FALSE,"SCF"}</definedName>
    <definedName name="delete7" hidden="1">{"bs",#N/A,FALSE,"SCF"}</definedName>
    <definedName name="delete8" localSheetId="15" hidden="1">{"bs",#N/A,FALSE,"SCF"}</definedName>
    <definedName name="delete8" localSheetId="11" hidden="1">{"bs",#N/A,FALSE,"SCF"}</definedName>
    <definedName name="delete8" hidden="1">{"bs",#N/A,FALSE,"SCF"}</definedName>
    <definedName name="DELETELOGICTYPE1">#REF!</definedName>
    <definedName name="DELETELOGICTYPE6">#REF!</definedName>
    <definedName name="deleteme1" localSheetId="4" hidden="1">{#N/A,#N/A,FALSE,"Summary";#N/A,#N/A,FALSE,"CF";#N/A,#N/A,FALSE,"P&amp;L";#N/A,#N/A,FALSE,"BS";#N/A,#N/A,FALSE,"Returns";#N/A,#N/A,FALSE,"Assumptions";#N/A,#N/A,FALSE,"Analysis"}</definedName>
    <definedName name="deleteme1" localSheetId="11" hidden="1">{#N/A,#N/A,FALSE,"Summary";#N/A,#N/A,FALSE,"CF";#N/A,#N/A,FALSE,"P&amp;L";#N/A,#N/A,FALSE,"BS";#N/A,#N/A,FALSE,"Returns";#N/A,#N/A,FALSE,"Assumptions";#N/A,#N/A,FALSE,"Analysis"}</definedName>
    <definedName name="deleteme1" hidden="1">{#N/A,#N/A,FALSE,"Summary";#N/A,#N/A,FALSE,"CF";#N/A,#N/A,FALSE,"P&amp;L";#N/A,#N/A,FALSE,"BS";#N/A,#N/A,FALSE,"Returns";#N/A,#N/A,FALSE,"Assumptions";#N/A,#N/A,FALSE,"Analysis"}</definedName>
    <definedName name="deleteme1_1" localSheetId="4" hidden="1">{#N/A,#N/A,FALSE,"Summary";#N/A,#N/A,FALSE,"CF";#N/A,#N/A,FALSE,"P&amp;L";#N/A,#N/A,FALSE,"BS";#N/A,#N/A,FALSE,"Returns";#N/A,#N/A,FALSE,"Assumptions";#N/A,#N/A,FALSE,"Analysis"}</definedName>
    <definedName name="deleteme1_1" localSheetId="11" hidden="1">{#N/A,#N/A,FALSE,"Summary";#N/A,#N/A,FALSE,"CF";#N/A,#N/A,FALSE,"P&amp;L";#N/A,#N/A,FALSE,"BS";#N/A,#N/A,FALSE,"Returns";#N/A,#N/A,FALSE,"Assumptions";#N/A,#N/A,FALSE,"Analysis"}</definedName>
    <definedName name="deleteme1_1" hidden="1">{#N/A,#N/A,FALSE,"Summary";#N/A,#N/A,FALSE,"CF";#N/A,#N/A,FALSE,"P&amp;L";#N/A,#N/A,FALSE,"BS";#N/A,#N/A,FALSE,"Returns";#N/A,#N/A,FALSE,"Assumptions";#N/A,#N/A,FALSE,"Analysis"}</definedName>
    <definedName name="deleteme3" localSheetId="4" hidden="1">{#N/A,#N/A,FALSE,"Summary";#N/A,#N/A,FALSE,"CF";#N/A,#N/A,FALSE,"P&amp;L";"summary",#N/A,FALSE,"Returns";#N/A,#N/A,FALSE,"BS";"summary",#N/A,FALSE,"Analysis";#N/A,#N/A,FALSE,"Assumptions"}</definedName>
    <definedName name="deleteme3" localSheetId="11" hidden="1">{#N/A,#N/A,FALSE,"Summary";#N/A,#N/A,FALSE,"CF";#N/A,#N/A,FALSE,"P&amp;L";"summary",#N/A,FALSE,"Returns";#N/A,#N/A,FALSE,"BS";"summary",#N/A,FALSE,"Analysis";#N/A,#N/A,FALSE,"Assumptions"}</definedName>
    <definedName name="deleteme3" hidden="1">{#N/A,#N/A,FALSE,"Summary";#N/A,#N/A,FALSE,"CF";#N/A,#N/A,FALSE,"P&amp;L";"summary",#N/A,FALSE,"Returns";#N/A,#N/A,FALSE,"BS";"summary",#N/A,FALSE,"Analysis";#N/A,#N/A,FALSE,"Assumptions"}</definedName>
    <definedName name="deleteme3_1" localSheetId="4" hidden="1">{#N/A,#N/A,FALSE,"Summary";#N/A,#N/A,FALSE,"CF";#N/A,#N/A,FALSE,"P&amp;L";"summary",#N/A,FALSE,"Returns";#N/A,#N/A,FALSE,"BS";"summary",#N/A,FALSE,"Analysis";#N/A,#N/A,FALSE,"Assumptions"}</definedName>
    <definedName name="deleteme3_1" localSheetId="11" hidden="1">{#N/A,#N/A,FALSE,"Summary";#N/A,#N/A,FALSE,"CF";#N/A,#N/A,FALSE,"P&amp;L";"summary",#N/A,FALSE,"Returns";#N/A,#N/A,FALSE,"BS";"summary",#N/A,FALSE,"Analysis";#N/A,#N/A,FALSE,"Assumptions"}</definedName>
    <definedName name="deleteme3_1" hidden="1">{#N/A,#N/A,FALSE,"Summary";#N/A,#N/A,FALSE,"CF";#N/A,#N/A,FALSE,"P&amp;L";"summary",#N/A,FALSE,"Returns";#N/A,#N/A,FALSE,"BS";"summary",#N/A,FALSE,"Analysis";#N/A,#N/A,FALSE,"Assumptions"}</definedName>
    <definedName name="DeleteRange" localSheetId="4" hidden="1">#REF!</definedName>
    <definedName name="DeleteRange" hidden="1">#REF!</definedName>
    <definedName name="DeleteTable" localSheetId="4" hidden="1">#REF!</definedName>
    <definedName name="DeleteTable" hidden="1">#REF!</definedName>
    <definedName name="DeleteTitles" hidden="1">#N/A</definedName>
    <definedName name="dELSW">OFFSET(#REF!,0,0,COUNTA(#REF!),1)</definedName>
    <definedName name="dEMail">OFFSET(#REF!,0,0,COUNTA(#REF!),1)</definedName>
    <definedName name="Demand" localSheetId="19">#REF!,#REF!,#REF!</definedName>
    <definedName name="Demand">#REF!,#REF!,#REF!</definedName>
    <definedName name="DEMeXToEUR" localSheetId="8" hidden="1">1/EUReXToDEM</definedName>
    <definedName name="DEMeXToEUR" localSheetId="11" hidden="1">1/EUReXToDEM</definedName>
    <definedName name="DEMeXToEUR" localSheetId="10" hidden="1">1/EUReXToDEM</definedName>
    <definedName name="DEMeXToEUR" hidden="1">1/EUReXToDEM</definedName>
    <definedName name="Demographics_Dental_Range" hidden="1">#REF!</definedName>
    <definedName name="Demographics_FI_Community_Medicare_cust_age_gen_Graph_range" hidden="1">#REF!</definedName>
    <definedName name="Demographics_FI_Community_Medicare_Graph_range" hidden="1">#REF!</definedName>
    <definedName name="Demographics_FI_Community_Medicare_Graph_range_cust_age_gender_curr_prior_comparison" hidden="1">#REF!</definedName>
    <definedName name="Demographics_Medical_Range" hidden="1">#REF!</definedName>
    <definedName name="DEN_NET">100</definedName>
    <definedName name="Dennis_H._Leibowitz__892_4248">"BrodcastArea"</definedName>
    <definedName name="Denomination" hidden="1">1</definedName>
    <definedName name="dent_net_avg_sub_charges_ppo_aetna_ppo_II_ntwk_curr" hidden="1">#REF!</definedName>
    <definedName name="dent_net_avg_sub_charges_ppo_aetna_ppo_II_ntwk_prior" hidden="1">#REF!</definedName>
    <definedName name="dent_net_avg_sub_charges_ppo_aetna_ppo_ntwk_curr" hidden="1">#REF!</definedName>
    <definedName name="dent_net_avg_sub_charges_ppo_aetna_ppo_ntwk_prior" hidden="1">#REF!</definedName>
    <definedName name="dent_net_avg_sub_charges_ppo_aetna_spec_ntwk_curr" hidden="1">#REF!</definedName>
    <definedName name="dent_net_avg_sub_charges_ppo_aetna_spec_ntwk_prior" hidden="1">#REF!</definedName>
    <definedName name="dent_net_avg_sub_charges_ppo_cust_spec_ntwk_curr" hidden="1">#REF!</definedName>
    <definedName name="dent_net_avg_sub_charges_ppo_cust_spec_ntwk_prior" hidden="1">#REF!</definedName>
    <definedName name="dent_net_avg_sub_charges_ppo_max_aetna_ppo_II_ntwk_curr" hidden="1">#REF!</definedName>
    <definedName name="dent_net_avg_sub_charges_ppo_max_aetna_ppo_II_ntwk_prior" hidden="1">#REF!</definedName>
    <definedName name="dent_net_avg_sub_charges_ppo_max_aetna_ppo_ntwk_curr" hidden="1">#REF!</definedName>
    <definedName name="dent_net_avg_sub_charges_ppo_max_aetna_ppo_ntwk_prior" hidden="1">#REF!</definedName>
    <definedName name="dent_net_avg_sub_charges_ppo_max_aetna_spec_ntwk_curr" hidden="1">#REF!</definedName>
    <definedName name="dent_net_avg_sub_charges_ppo_max_aetna_spec_ntwk_prior" hidden="1">#REF!</definedName>
    <definedName name="dent_net_avg_sub_charges_ppo_max_cust_spec_ntwk_curr" hidden="1">#REF!</definedName>
    <definedName name="dent_net_avg_sub_charges_ppo_max_cust_spec_ntwk_prior" hidden="1">#REF!</definedName>
    <definedName name="dent_net_avg_sub_charges_ppo_max_out_ntwk_curr" hidden="1">#REF!</definedName>
    <definedName name="dent_net_avg_sub_charges_ppo_max_out_ntwk_prior" hidden="1">#REF!</definedName>
    <definedName name="dent_net_avg_sub_charges_ppo_out_ntwk_curr" hidden="1">#REF!</definedName>
    <definedName name="dent_net_avg_sub_charges_ppo_out_ntwk_prior" hidden="1">#REF!</definedName>
    <definedName name="dent_sav_frm_negot_arrangements_ppo_aetna_ppo_II_ntwk_curr" hidden="1">#REF!</definedName>
    <definedName name="dent_sav_frm_negot_arrangements_ppo_aetna_ppo_II_ntwk_prior" hidden="1">#REF!</definedName>
    <definedName name="dent_sav_frm_negot_arrangements_ppo_aetna_ppo_ntwk_curr" hidden="1">#REF!</definedName>
    <definedName name="dent_sav_frm_negot_arrangements_ppo_aetna_ppo_ntwk_prior" hidden="1">#REF!</definedName>
    <definedName name="dent_sav_frm_negot_arrangements_ppo_aetna_spec_ntwk_curr" hidden="1">#REF!</definedName>
    <definedName name="dent_sav_frm_negot_arrangements_ppo_aetna_spec_ntwk_prior" hidden="1">#REF!</definedName>
    <definedName name="dent_sav_frm_negot_arrangements_ppo_cust_spec_ntwk_curr" hidden="1">#REF!</definedName>
    <definedName name="dent_sav_frm_negot_arrangements_ppo_cust_spec_ntwk_prior" hidden="1">#REF!</definedName>
    <definedName name="dent_sav_frm_negot_arrangements_ppo_max_aetna_ppo_II_ntwk_curr" hidden="1">#REF!</definedName>
    <definedName name="dent_sav_frm_negot_arrangements_ppo_max_aetna_ppo_II_ntwk_prior" hidden="1">#REF!</definedName>
    <definedName name="dent_sav_frm_negot_arrangements_ppo_max_aetna_ppo_ntwk_curr" hidden="1">#REF!</definedName>
    <definedName name="dent_sav_frm_negot_arrangements_ppo_max_aetna_ppo_ntwk_prior" hidden="1">#REF!</definedName>
    <definedName name="dent_sav_frm_negot_arrangements_ppo_max_aetna_spec_ntwk_curr" hidden="1">#REF!</definedName>
    <definedName name="dent_sav_frm_negot_arrangements_ppo_max_aetna_spec_ntwk_prior" hidden="1">#REF!</definedName>
    <definedName name="dent_sav_frm_negot_arrangements_ppo_max_cust_spec_ntwk_curr" hidden="1">#REF!</definedName>
    <definedName name="dent_sav_frm_negot_arrangements_ppo_max_cust_spec_ntwk_prior" hidden="1">#REF!</definedName>
    <definedName name="dent_sav_frm_negot_arrangements_ppo_max_out_ntwk_curr" hidden="1">#REF!</definedName>
    <definedName name="dent_sav_frm_negot_arrangements_ppo_max_out_ntwk_prior" hidden="1">#REF!</definedName>
    <definedName name="dent_sav_frm_negot_arrangements_ppo_out_ntwk_curr" hidden="1">#REF!</definedName>
    <definedName name="dent_sav_frm_negot_arrangements_ppo_out_ntwk_prior" hidden="1">#REF!</definedName>
    <definedName name="dent_tot_services_aetna_ppo_II_ntwk_curr" hidden="1">#REF!</definedName>
    <definedName name="dent_tot_services_aetna_ppo_II_ntwk_prior" hidden="1">#REF!</definedName>
    <definedName name="dent_tot_services_aetna_ppo_ntwk_curr" hidden="1">#REF!</definedName>
    <definedName name="dent_tot_services_aetna_ppo_ntwk_prior" hidden="1">#REF!</definedName>
    <definedName name="dent_tot_services_aetna_spec_ntwk_curr" hidden="1">#REF!</definedName>
    <definedName name="dent_tot_services_aetna_spec_ntwk_prior" hidden="1">#REF!</definedName>
    <definedName name="dent_tot_services_cust_spec_ntwk_curr" hidden="1">#REF!</definedName>
    <definedName name="dent_tot_services_cust_spec_ntwk_prior" hidden="1">#REF!</definedName>
    <definedName name="dent_tot_services_out_ntwk_curr" hidden="1">#REF!</definedName>
    <definedName name="dent_tot_services_out_ntwk_prior" hidden="1">#REF!</definedName>
    <definedName name="Dental_Ingenix_Footnote" hidden="1">#REF!</definedName>
    <definedName name="Dental_OON_Footnote" hidden="1">#REF!</definedName>
    <definedName name="Dental_PPO_Max_Section_Check" hidden="1">#REF!</definedName>
    <definedName name="Dental_PPO_Section_Check" hidden="1">#REF!</definedName>
    <definedName name="DEP">#REF!</definedName>
    <definedName name="Depereciation" localSheetId="4" hidden="1">{"'Furniture&amp; O.E'!$A$4:$D$27"}</definedName>
    <definedName name="Depereciation" localSheetId="11" hidden="1">{"'Furniture&amp; O.E'!$A$4:$D$27"}</definedName>
    <definedName name="Depereciation" hidden="1">{"'Furniture&amp; O.E'!$A$4:$D$27"}</definedName>
    <definedName name="deposits" localSheetId="11" hidden="1">{"BUDGET ASSUMPTIONS",#N/A,FALSE,"MDT 97";"MAJOR EXPENDITURES",#N/A,FALSE,"MDT 97";"SCH100 MDT1",#N/A,FALSE,"MDT 97";"SCH100 MDT2",#N/A,FALSE,"MDT 97"}</definedName>
    <definedName name="deposits" hidden="1">{"BUDGET ASSUMPTIONS",#N/A,FALSE,"MDT 97";"MAJOR EXPENDITURES",#N/A,FALSE,"MDT 97";"SCH100 MDT1",#N/A,FALSE,"MDT 97";"SCH100 MDT2",#N/A,FALSE,"MDT 97"}</definedName>
    <definedName name="Depr">#REF!</definedName>
    <definedName name="depr._override">#REF!</definedName>
    <definedName name="DEPRE_AMORT" hidden="1">"DEPRE_AMORT"</definedName>
    <definedName name="DEPRE_AMORT_SUPPL" hidden="1">"DEPRE_AMORT_SUPPL"</definedName>
    <definedName name="DEPRE_DEPLE" hidden="1">"DEPRE_DEPLE"</definedName>
    <definedName name="DEPRE_SUPP" hidden="1">"DEPRE_SUPP"</definedName>
    <definedName name="deprec">#REF!</definedName>
    <definedName name="DepreciableBasis">#REF!</definedName>
    <definedName name="Depreciation_ammortization_2">#REF!</definedName>
    <definedName name="Depreciation_ammortization_F">#REF!</definedName>
    <definedName name="depreciation2" localSheetId="4" hidden="1">{"Pulp Production",#N/A,FALSE,"Pulp";"Pulp Earnings",#N/A,FALSE,"Pulp"}</definedName>
    <definedName name="depreciation2" localSheetId="11" hidden="1">{"Pulp Production",#N/A,FALSE,"Pulp";"Pulp Earnings",#N/A,FALSE,"Pulp"}</definedName>
    <definedName name="depreciation2" hidden="1">{"Pulp Production",#N/A,FALSE,"Pulp";"Pulp Earnings",#N/A,FALSE,"Pulp"}</definedName>
    <definedName name="depreciation2_1" localSheetId="4" hidden="1">{"Pulp Production",#N/A,FALSE,"Pulp";"Pulp Earnings",#N/A,FALSE,"Pulp"}</definedName>
    <definedName name="depreciation2_1" localSheetId="11" hidden="1">{"Pulp Production",#N/A,FALSE,"Pulp";"Pulp Earnings",#N/A,FALSE,"Pulp"}</definedName>
    <definedName name="depreciation2_1" hidden="1">{"Pulp Production",#N/A,FALSE,"Pulp";"Pulp Earnings",#N/A,FALSE,"Pulp"}</definedName>
    <definedName name="Depreq">#REF!</definedName>
    <definedName name="deprmo">#REF!</definedName>
    <definedName name="depsch00" localSheetId="11" hidden="1">{"expltr",#N/A,FALSE,"Expense projects";"explgl",#N/A,FALSE,"Expense projects"}</definedName>
    <definedName name="depsch00" hidden="1">{"expltr",#N/A,FALSE,"Expense projects";"explgl",#N/A,FALSE,"Expense projects"}</definedName>
    <definedName name="dept">#REF!</definedName>
    <definedName name="Dept1">#REF!</definedName>
    <definedName name="DepTable" hidden="1">#REF!</definedName>
    <definedName name="DepToEBITDA">#REF!</definedName>
    <definedName name="Depts">#REF!</definedName>
    <definedName name="des" localSheetId="11" hidden="1">{#N/A,#N/A,FALSE,"COVER";#N/A,#N/A,FALSE,"REPORT";#N/A,#N/A,FALSE,"SUMMARY";#N/A,#N/A,FALSE,"DIV";#N/A,#N/A,FALSE,"GRAFICA";#N/A,#N/A,FALSE,"ARCH";#N/A,#N/A,FALSE,"TOT_ARCH";#N/A,#N/A,FALSE,"CANC";#N/A,#N/A,FALSE,"EDIT";#N/A,#N/A,FALSE,"SW";#N/A,#N/A,FALSE,"HW"}</definedName>
    <definedName name="des" hidden="1">{#N/A,#N/A,FALSE,"COVER";#N/A,#N/A,FALSE,"REPORT";#N/A,#N/A,FALSE,"SUMMARY";#N/A,#N/A,FALSE,"DIV";#N/A,#N/A,FALSE,"GRAFICA";#N/A,#N/A,FALSE,"ARCH";#N/A,#N/A,FALSE,"TOT_ARCH";#N/A,#N/A,FALSE,"CANC";#N/A,#N/A,FALSE,"EDIT";#N/A,#N/A,FALSE,"SW";#N/A,#N/A,FALSE,"HW"}</definedName>
    <definedName name="Desantis" localSheetId="4" hidden="1">{#N/A,#N/A,TRUE,"E&amp;Y Cash Flow"}</definedName>
    <definedName name="Desantis" localSheetId="11" hidden="1">{#N/A,#N/A,TRUE,"E&amp;Y Cash Flow"}</definedName>
    <definedName name="Desantis" hidden="1">{#N/A,#N/A,TRUE,"E&amp;Y Cash Flow"}</definedName>
    <definedName name="Desantis_1" localSheetId="4" hidden="1">{#N/A,#N/A,TRUE,"E&amp;Y Cash Flow"}</definedName>
    <definedName name="Desantis_1" localSheetId="11" hidden="1">{#N/A,#N/A,TRUE,"E&amp;Y Cash Flow"}</definedName>
    <definedName name="Desantis_1" hidden="1">{#N/A,#N/A,TRUE,"E&amp;Y Cash Flow"}</definedName>
    <definedName name="Desantis_1_1" localSheetId="4" hidden="1">{#N/A,#N/A,TRUE,"E&amp;Y Cash Flow"}</definedName>
    <definedName name="Desantis_1_1" localSheetId="11" hidden="1">{#N/A,#N/A,TRUE,"E&amp;Y Cash Flow"}</definedName>
    <definedName name="Desantis_1_1" hidden="1">{#N/A,#N/A,TRUE,"E&amp;Y Cash Flow"}</definedName>
    <definedName name="Desantis_1_1_2" localSheetId="4" hidden="1">{#N/A,#N/A,TRUE,"E&amp;Y Cash Flow"}</definedName>
    <definedName name="Desantis_1_1_2" localSheetId="11" hidden="1">{#N/A,#N/A,TRUE,"E&amp;Y Cash Flow"}</definedName>
    <definedName name="Desantis_1_1_2" hidden="1">{#N/A,#N/A,TRUE,"E&amp;Y Cash Flow"}</definedName>
    <definedName name="Desantis_1_3" localSheetId="4" hidden="1">{#N/A,#N/A,TRUE,"E&amp;Y Cash Flow"}</definedName>
    <definedName name="Desantis_1_3" localSheetId="11" hidden="1">{#N/A,#N/A,TRUE,"E&amp;Y Cash Flow"}</definedName>
    <definedName name="Desantis_1_3" hidden="1">{#N/A,#N/A,TRUE,"E&amp;Y Cash Flow"}</definedName>
    <definedName name="Desantis_2" localSheetId="4" hidden="1">{#N/A,#N/A,TRUE,"E&amp;Y Cash Flow"}</definedName>
    <definedName name="Desantis_2" localSheetId="11" hidden="1">{#N/A,#N/A,TRUE,"E&amp;Y Cash Flow"}</definedName>
    <definedName name="Desantis_2" hidden="1">{#N/A,#N/A,TRUE,"E&amp;Y Cash Flow"}</definedName>
    <definedName name="Desantis_2_2" localSheetId="4" hidden="1">{#N/A,#N/A,TRUE,"E&amp;Y Cash Flow"}</definedName>
    <definedName name="Desantis_2_2" localSheetId="11" hidden="1">{#N/A,#N/A,TRUE,"E&amp;Y Cash Flow"}</definedName>
    <definedName name="Desantis_2_2" hidden="1">{#N/A,#N/A,TRUE,"E&amp;Y Cash Flow"}</definedName>
    <definedName name="Desantis_3" localSheetId="4" hidden="1">{#N/A,#N/A,TRUE,"E&amp;Y Cash Flow"}</definedName>
    <definedName name="Desantis_3" localSheetId="11" hidden="1">{#N/A,#N/A,TRUE,"E&amp;Y Cash Flow"}</definedName>
    <definedName name="Desantis_3" hidden="1">{#N/A,#N/A,TRUE,"E&amp;Y Cash Flow"}</definedName>
    <definedName name="Desantis_3_2" localSheetId="4" hidden="1">{#N/A,#N/A,TRUE,"E&amp;Y Cash Flow"}</definedName>
    <definedName name="Desantis_3_2" localSheetId="11" hidden="1">{#N/A,#N/A,TRUE,"E&amp;Y Cash Flow"}</definedName>
    <definedName name="Desantis_3_2" hidden="1">{#N/A,#N/A,TRUE,"E&amp;Y Cash Flow"}</definedName>
    <definedName name="Desantis_5" localSheetId="4" hidden="1">{#N/A,#N/A,TRUE,"E&amp;Y Cash Flow"}</definedName>
    <definedName name="Desantis_5" localSheetId="11" hidden="1">{#N/A,#N/A,TRUE,"E&amp;Y Cash Flow"}</definedName>
    <definedName name="Desantis_5" hidden="1">{#N/A,#N/A,TRUE,"E&amp;Y Cash Flow"}</definedName>
    <definedName name="Desc">#REF!</definedName>
    <definedName name="Description">#REF!</definedName>
    <definedName name="DESCRIPTION_LONG" hidden="1">"DESCRIPTION_LONG"</definedName>
    <definedName name="Destec_Ownership">#REF!</definedName>
    <definedName name="destiny" hidden="1">TRUE</definedName>
    <definedName name="DETAIL">#REF!</definedName>
    <definedName name="DetailedCapShares">#REF!</definedName>
    <definedName name="DeTelefoongids" localSheetId="11" hidden="1">{"STATIONS",#N/A,TRUE,"Station OCF";"COMPS",#N/A,TRUE,"COMPS";"CAP",#N/A,TRUE,"PUBLIC";"TVCAPDET",#N/A,TRUE,"CAPDET";"DCF",#N/A,TRUE,"DCF"}</definedName>
    <definedName name="DeTelefoongids" hidden="1">{"STATIONS",#N/A,TRUE,"Station OCF";"COMPS",#N/A,TRUE,"COMPS";"CAP",#N/A,TRUE,"PUBLIC";"TVCAPDET",#N/A,TRUE,"CAPDET";"DCF",#N/A,TRUE,"DCF"}</definedName>
    <definedName name="DETT" localSheetId="11" hidden="1">{#N/A,#N/A,FALSE,"Flash"}</definedName>
    <definedName name="DETT" hidden="1">{#N/A,#N/A,FALSE,"Flash"}</definedName>
    <definedName name="dev_tech" hidden="1">#REF!</definedName>
    <definedName name="Devon" localSheetId="11" hidden="1">{#N/A,#N/A,FALSE,"Sheet1"}</definedName>
    <definedName name="Devon" hidden="1">{#N/A,#N/A,FALSE,"Sheet1"}</definedName>
    <definedName name="devon2" localSheetId="11" hidden="1">{#N/A,#N/A,FALSE,"Sheet1"}</definedName>
    <definedName name="devon2" hidden="1">{#N/A,#N/A,FALSE,"Sheet1"}</definedName>
    <definedName name="dexistingAcct">OFFSET(#REF!,0,0,COUNTA(#REF!),1)</definedName>
    <definedName name="dExistingVAS">OFFSET(#REF!,0,0,COUNTA(#REF!),1)</definedName>
    <definedName name="DEZLFEZKLHF" localSheetId="4" hidden="1">{#N/A,#N/A,FALSE,"Pharm";#N/A,#N/A,FALSE,"WWCM"}</definedName>
    <definedName name="DEZLFEZKLHF" localSheetId="11" hidden="1">{#N/A,#N/A,FALSE,"Pharm";#N/A,#N/A,FALSE,"WWCM"}</definedName>
    <definedName name="DEZLFEZKLHF" hidden="1">{#N/A,#N/A,FALSE,"Pharm";#N/A,#N/A,FALSE,"WWCM"}</definedName>
    <definedName name="DEZLFEZKLHF_1" localSheetId="4" hidden="1">{#N/A,#N/A,FALSE,"Pharm";#N/A,#N/A,FALSE,"WWCM"}</definedName>
    <definedName name="DEZLFEZKLHF_1" localSheetId="11" hidden="1">{#N/A,#N/A,FALSE,"Pharm";#N/A,#N/A,FALSE,"WWCM"}</definedName>
    <definedName name="DEZLFEZKLHF_1" hidden="1">{#N/A,#N/A,FALSE,"Pharm";#N/A,#N/A,FALSE,"WWCM"}</definedName>
    <definedName name="df" localSheetId="4" hidden="1">{#N/A,#N/A,FALSE,"PGW"}</definedName>
    <definedName name="df" localSheetId="11" hidden="1">{#N/A,#N/A,FALSE,"PGW"}</definedName>
    <definedName name="df" hidden="1">{#N/A,#N/A,FALSE,"PGW"}</definedName>
    <definedName name="df_1" localSheetId="11" hidden="1">{#N/A,#N/A,FALSE,"²Ä1­Ó¤ë"}</definedName>
    <definedName name="df_1" hidden="1">{#N/A,#N/A,FALSE,"²Ä1­Ó¤ë"}</definedName>
    <definedName name="dfa" localSheetId="11" hidden="1">{"Acq_matrix",#N/A,FALSE,"Acquisition Matrix"}</definedName>
    <definedName name="dfa" hidden="1">{"Acq_matrix",#N/A,FALSE,"Acquisition Matrix"}</definedName>
    <definedName name="dfa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fa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fad" localSheetId="11" hidden="1">{#N/A,#N/A,FALSE,"Job Sched"}</definedName>
    <definedName name="dfad" hidden="1">{#N/A,#N/A,FALSE,"Job Sched"}</definedName>
    <definedName name="dfadfafd" localSheetId="11" hidden="1">{0,0,0,0;0,0,0,0;0,0,0,0;0,0,0,0}</definedName>
    <definedName name="dfadfafd" hidden="1">{0,0,0,0;0,0,0,0;0,0,0,0;0,0,0,0}</definedName>
    <definedName name="dfadisu" localSheetId="19">{0;0;0;0;1;#N/A;0.75;0.75;0.25;0.25;2;FALSE;FALSE;FALSE;FALSE;FALSE;#N/A;1;#N/A;1;1;"";"&amp;L&amp;""Arial,Italic""&amp;8&amp;F Page &amp;P of &amp;N &amp;D &amp;T "}</definedName>
    <definedName name="dfadisu" localSheetId="4">{0;0;0;0;1;#N/A;0.75;0.75;0.25;0.25;2;FALSE;FALSE;FALSE;FALSE;FALSE;#N/A;1;#N/A;1;1;"";"&amp;L&amp;""Arial,Italic""&amp;8&amp;F Page &amp;P of &amp;N &amp;D &amp;T "}</definedName>
    <definedName name="dfadisu" localSheetId="15">{0;0;0;0;1;#N/A;0.75;0.75;0.25;0.25;2;FALSE;FALSE;FALSE;FALSE;FALSE;#N/A;1;#N/A;1;1;"";"&amp;L&amp;""Arial,Italic""&amp;8&amp;F Page &amp;P of &amp;N &amp;D &amp;T "}</definedName>
    <definedName name="dfadisu" localSheetId="11">{0;0;0;0;1;#N/A;0.75;0.75;0.25;0.25;2;FALSE;FALSE;FALSE;FALSE;FALSE;#N/A;1;#N/A;1;1;"";"&amp;L&amp;""Arial,Italic""&amp;8&amp;F Page &amp;P of &amp;N &amp;D &amp;T "}</definedName>
    <definedName name="dfadisu">{0;0;0;0;1;#N/A;0.75;0.75;0.25;0.25;2;FALSE;FALSE;FALSE;FALSE;FALSE;#N/A;1;#N/A;1;1;"";"&amp;L&amp;""Arial,Italic""&amp;8&amp;F Page &amp;P of &amp;N &amp;D &amp;T "}</definedName>
    <definedName name="dfafda" hidden="1">#REF!</definedName>
    <definedName name="dfafdadf" hidden="1">#REF!</definedName>
    <definedName name="dfas" localSheetId="19">{0;0;0;0;1;#N/A;0.25;0.25;1;1;2;FALSE;FALSE;FALSE;FALSE;FALSE;#N/A;1;#N/A;1;1;"";"&amp;L&amp;""Arial,Italic""&amp;8&amp;F Page &amp;P of &amp;N &amp;D &amp;T "}</definedName>
    <definedName name="dfas" localSheetId="4">{0;0;0;0;1;#N/A;0.25;0.25;1;1;2;FALSE;FALSE;FALSE;FALSE;FALSE;#N/A;1;#N/A;1;1;"";"&amp;L&amp;""Arial,Italic""&amp;8&amp;F Page &amp;P of &amp;N &amp;D &amp;T "}</definedName>
    <definedName name="dfas" localSheetId="15">{0;0;0;0;1;#N/A;0.25;0.25;1;1;2;FALSE;FALSE;FALSE;FALSE;FALSE;#N/A;1;#N/A;1;1;"";"&amp;L&amp;""Arial,Italic""&amp;8&amp;F Page &amp;P of &amp;N &amp;D &amp;T "}</definedName>
    <definedName name="dfas" localSheetId="11">{0;0;0;0;1;#N/A;0.25;0.25;1;1;2;FALSE;FALSE;FALSE;FALSE;FALSE;#N/A;1;#N/A;1;1;"";"&amp;L&amp;""Arial,Italic""&amp;8&amp;F Page &amp;P of &amp;N &amp;D &amp;T "}</definedName>
    <definedName name="dfas">{0;0;0;0;1;#N/A;0.25;0.25;1;1;2;FALSE;FALSE;FALSE;FALSE;FALSE;#N/A;1;#N/A;1;1;"";"&amp;L&amp;""Arial,Italic""&amp;8&amp;F Page &amp;P of &amp;N &amp;D &amp;T "}</definedName>
    <definedName name="dfasd" localSheetId="11" hidden="1">{"Summary analysis",#N/A,FALSE,"Total";"OCPH analysis",#N/A,FALSE,"Total";"detail analysis",#N/A,FALSE,"Total"}</definedName>
    <definedName name="dfasd" hidden="1">{"Summary analysis",#N/A,FALSE,"Total";"OCPH analysis",#N/A,FALSE,"Total";"detail analysis",#N/A,FALSE,"Total"}</definedName>
    <definedName name="dfasdf" hidden="1">#N/A</definedName>
    <definedName name="DFASFA" localSheetId="11" hidden="1">{#N/A,#N/A,FALSE,"HIGHNEW";#N/A,#N/A,FALSE,"HIGHOLD";#N/A,#N/A,FALSE,"MTHDET";#N/A,#N/A,FALSE,"ACTDET"}</definedName>
    <definedName name="DFASFA" hidden="1">{#N/A,#N/A,FALSE,"HIGHNEW";#N/A,#N/A,FALSE,"HIGHOLD";#N/A,#N/A,FALSE,"MTHDET";#N/A,#N/A,FALSE,"ACTDET"}</definedName>
    <definedName name="dfbfbfbzb" localSheetId="4">{"Client Name or Project Name"}</definedName>
    <definedName name="dfbfbfbzb" localSheetId="11">{"Client Name or Project Name"}</definedName>
    <definedName name="dfbfbfbzb">{"Client Name or Project Name"}</definedName>
    <definedName name="dfbqqq" localSheetId="4">{"Client Name or Project Name"}</definedName>
    <definedName name="dfbqqq" localSheetId="11">{"Client Name or Project Name"}</definedName>
    <definedName name="dfbqqq">{"Client Name or Project Name"}</definedName>
    <definedName name="dfd" localSheetId="4" hidden="1">{"comp1",#N/A,FALSE,"COMPS";"footnotes",#N/A,FALSE,"COMPS"}</definedName>
    <definedName name="dfd" localSheetId="15" hidden="1">{"comp1",#N/A,FALSE,"COMPS";"footnotes",#N/A,FALSE,"COMPS"}</definedName>
    <definedName name="dfd" localSheetId="11" hidden="1">{"comp1",#N/A,FALSE,"COMPS";"footnotes",#N/A,FALSE,"COMPS"}</definedName>
    <definedName name="dfd" hidden="1">{"comp1",#N/A,FALSE,"COMPS";"footnotes",#N/A,FALSE,"COMPS"}</definedName>
    <definedName name="dfd_1" localSheetId="4" hidden="1">{"comp1",#N/A,FALSE,"COMPS";"footnotes",#N/A,FALSE,"COMPS"}</definedName>
    <definedName name="dfd_1" localSheetId="11" hidden="1">{"comp1",#N/A,FALSE,"COMPS";"footnotes",#N/A,FALSE,"COMPS"}</definedName>
    <definedName name="dfd_1" hidden="1">{"comp1",#N/A,FALSE,"COMPS";"footnotes",#N/A,FALSE,"COMPS"}</definedName>
    <definedName name="dfda" localSheetId="4" hidden="1">{"comp1",#N/A,FALSE,"COMPS";"footnotes",#N/A,FALSE,"COMPS"}</definedName>
    <definedName name="dfda" localSheetId="11" hidden="1">{"comp1",#N/A,FALSE,"COMPS";"footnotes",#N/A,FALSE,"COMPS"}</definedName>
    <definedName name="dfda" hidden="1">{"comp1",#N/A,FALSE,"COMPS";"footnotes",#N/A,FALSE,"COMPS"}</definedName>
    <definedName name="dfda_1" localSheetId="4" hidden="1">{"comp1",#N/A,FALSE,"COMPS";"footnotes",#N/A,FALSE,"COMPS"}</definedName>
    <definedName name="dfda_1" localSheetId="11" hidden="1">{"comp1",#N/A,FALSE,"COMPS";"footnotes",#N/A,FALSE,"COMPS"}</definedName>
    <definedName name="dfda_1" hidden="1">{"comp1",#N/A,FALSE,"COMPS";"footnotes",#N/A,FALSE,"COMPS"}</definedName>
    <definedName name="dfdas" localSheetId="4" hidden="1">{"FCB_ALL",#N/A,FALSE,"FCB";"GREY_ALL",#N/A,FALSE,"GREY"}</definedName>
    <definedName name="dfdas" localSheetId="11" hidden="1">{"FCB_ALL",#N/A,FALSE,"FCB";"GREY_ALL",#N/A,FALSE,"GREY"}</definedName>
    <definedName name="dfdas" hidden="1">{"FCB_ALL",#N/A,FALSE,"FCB";"GREY_ALL",#N/A,FALSE,"GREY"}</definedName>
    <definedName name="dfdas_1" localSheetId="4" hidden="1">{"FCB_ALL",#N/A,FALSE,"FCB";"GREY_ALL",#N/A,FALSE,"GREY"}</definedName>
    <definedName name="dfdas_1" localSheetId="11" hidden="1">{"FCB_ALL",#N/A,FALSE,"FCB";"GREY_ALL",#N/A,FALSE,"GREY"}</definedName>
    <definedName name="dfdas_1" hidden="1">{"FCB_ALL",#N/A,FALSE,"FCB";"GREY_ALL",#N/A,FALSE,"GREY"}</definedName>
    <definedName name="dfdas1" localSheetId="11" hidden="1">{"FCB_ALL",#N/A,FALSE,"FCB";"GREY_ALL",#N/A,FALSE,"GREY"}</definedName>
    <definedName name="dfdas1" hidden="1">{"FCB_ALL",#N/A,FALSE,"FCB";"GREY_ALL",#N/A,FALSE,"GREY"}</definedName>
    <definedName name="DFDD" localSheetId="4" hidden="1">{#N/A,#N/A,FALSE,"REPORT"}</definedName>
    <definedName name="DFDD" localSheetId="11" hidden="1">{#N/A,#N/A,FALSE,"REPORT"}</definedName>
    <definedName name="DFDD" hidden="1">{#N/A,#N/A,FALSE,"REPORT"}</definedName>
    <definedName name="DFDD_1" localSheetId="4" hidden="1">{#N/A,#N/A,FALSE,"REPORT"}</definedName>
    <definedName name="DFDD_1" localSheetId="11" hidden="1">{#N/A,#N/A,FALSE,"REPORT"}</definedName>
    <definedName name="DFDD_1" hidden="1">{#N/A,#N/A,FALSE,"REPORT"}</definedName>
    <definedName name="dfd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fd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fd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fdfa" hidden="1">#REF!</definedName>
    <definedName name="dfdfd" localSheetId="4" hidden="1">{"FCB_ALL",#N/A,FALSE,"FCB";"GREY_ALL",#N/A,FALSE,"GREY"}</definedName>
    <definedName name="dfdfd" localSheetId="11" hidden="1">{"FCB_ALL",#N/A,FALSE,"FCB";"GREY_ALL",#N/A,FALSE,"GREY"}</definedName>
    <definedName name="dfdfd" hidden="1">{"FCB_ALL",#N/A,FALSE,"FCB";"GREY_ALL",#N/A,FALSE,"GREY"}</definedName>
    <definedName name="dfdfd_1" localSheetId="4" hidden="1">{"FCB_ALL",#N/A,FALSE,"FCB";"GREY_ALL",#N/A,FALSE,"GREY"}</definedName>
    <definedName name="dfdfd_1" localSheetId="11" hidden="1">{"FCB_ALL",#N/A,FALSE,"FCB";"GREY_ALL",#N/A,FALSE,"GREY"}</definedName>
    <definedName name="dfdfd_1" hidden="1">{"FCB_ALL",#N/A,FALSE,"FCB";"GREY_ALL",#N/A,FALSE,"GREY"}</definedName>
    <definedName name="dfdfdd" localSheetId="11" hidden="1">{"FCB_ALL",#N/A,FALSE,"FCB";"GREY_ALL",#N/A,FALSE,"GREY"}</definedName>
    <definedName name="dfdfdd" hidden="1">{"FCB_ALL",#N/A,FALSE,"FCB";"GREY_ALL",#N/A,FALSE,"GREY"}</definedName>
    <definedName name="dfdfdfd" localSheetId="4" hidden="1">{"FCB_ALL",#N/A,FALSE,"FCB"}</definedName>
    <definedName name="dfdfdfd" localSheetId="11" hidden="1">{"FCB_ALL",#N/A,FALSE,"FCB"}</definedName>
    <definedName name="dfdfdfd" hidden="1">{"FCB_ALL",#N/A,FALSE,"FCB"}</definedName>
    <definedName name="dfdfdfd_1" localSheetId="4" hidden="1">{"FCB_ALL",#N/A,FALSE,"FCB"}</definedName>
    <definedName name="dfdfdfd_1" localSheetId="11" hidden="1">{"FCB_ALL",#N/A,FALSE,"FCB"}</definedName>
    <definedName name="dfdfdfd_1" hidden="1">{"FCB_ALL",#N/A,FALSE,"FCB"}</definedName>
    <definedName name="dfdfdfd1" localSheetId="11" hidden="1">{"FCB_ALL",#N/A,FALSE,"FCB"}</definedName>
    <definedName name="dfdfdfd1" hidden="1">{"FCB_ALL",#N/A,FALSE,"FCB"}</definedName>
    <definedName name="dfdfdfdf"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dfdfdf"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dfdfdf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dfdfdf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dfdfldsjfd"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g" localSheetId="11" hidden="1">{#N/A,#N/A,FALSE,"Aging Summary";#N/A,#N/A,FALSE,"Ratio Analysis";#N/A,#N/A,FALSE,"Test 120 Day Accts";#N/A,#N/A,FALSE,"Tickmarks"}</definedName>
    <definedName name="dfdfg" hidden="1">{#N/A,#N/A,FALSE,"Aging Summary";#N/A,#N/A,FALSE,"Ratio Analysis";#N/A,#N/A,FALSE,"Test 120 Day Accts";#N/A,#N/A,FALSE,"Tickmarks"}</definedName>
    <definedName name="dfdfhdf" localSheetId="11" hidden="1">{"Before",#N/A,FALSE,"LTD";"After",#N/A,FALSE,"LTD";"Credit",#N/A,FALSE,"LTD"}</definedName>
    <definedName name="dfdfhdf" hidden="1">{"Before",#N/A,FALSE,"LTD";"After",#N/A,FALSE,"LTD";"Credit",#N/A,FALSE,"LTD"}</definedName>
    <definedName name="DFDHTRH" hidden="1">#REF!</definedName>
    <definedName name="dfds">#REF!</definedName>
    <definedName name="dfdsf" localSheetId="11" hidden="1">{"FCB_ALL",#N/A,FALSE,"FCB";"GREY_ALL",#N/A,FALSE,"GREY"}</definedName>
    <definedName name="dfdsf" hidden="1">{"FCB_ALL",#N/A,FALSE,"FCB";"GREY_ALL",#N/A,FALSE,"GREY"}</definedName>
    <definedName name="dfere" localSheetId="11" hidden="1">{"ReportTop",#N/A,FALSE,"report top"}</definedName>
    <definedName name="dfere" hidden="1">{"ReportTop",#N/A,FALSE,"report top"}</definedName>
    <definedName name="dff" localSheetId="19" hidden="1">{"incomemth",#N/A,TRUE,"forecast01";"incpercentmth",#N/A,TRUE,"forecast01";"balancemth",#N/A,TRUE,"forecast01";"cashmth",#N/A,TRUE,"forecast01";"cov2mth",#N/A,TRUE,"forecast01";"prbexp",#N/A,TRUE,"forecast01";"prbcap",#N/A,TRUE,"forecast01";"coalconsultants",#N/A,TRUE,"forecast01";"prbsum",#N/A,TRUE,"forecast01"}</definedName>
    <definedName name="dff" localSheetId="4" hidden="1">{"incomemth",#N/A,TRUE,"forecast01";"incpercentmth",#N/A,TRUE,"forecast01";"balancemth",#N/A,TRUE,"forecast01";"cashmth",#N/A,TRUE,"forecast01";"cov2mth",#N/A,TRUE,"forecast01";"prbexp",#N/A,TRUE,"forecast01";"prbcap",#N/A,TRUE,"forecast01";"coalconsultants",#N/A,TRUE,"forecast01";"prbsum",#N/A,TRUE,"forecast01"}</definedName>
    <definedName name="dff" localSheetId="15" hidden="1">{"incomemth",#N/A,TRUE,"forecast01";"incpercentmth",#N/A,TRUE,"forecast01";"balancemth",#N/A,TRUE,"forecast01";"cashmth",#N/A,TRUE,"forecast01";"cov2mth",#N/A,TRUE,"forecast01";"prbexp",#N/A,TRUE,"forecast01";"prbcap",#N/A,TRUE,"forecast01";"coalconsultants",#N/A,TRUE,"forecast01";"prbsum",#N/A,TRUE,"forecast01"}</definedName>
    <definedName name="dff" localSheetId="11" hidden="1">{"incomemth",#N/A,TRUE,"forecast01";"incpercentmth",#N/A,TRUE,"forecast01";"balancemth",#N/A,TRUE,"forecast01";"cashmth",#N/A,TRUE,"forecast01";"cov2mth",#N/A,TRUE,"forecast01";"prbexp",#N/A,TRUE,"forecast01";"prbcap",#N/A,TRUE,"forecast01";"coalconsultants",#N/A,TRUE,"forecast01";"prbsum",#N/A,TRUE,"forecast01"}</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fd" localSheetId="11" hidden="1">{#N/A,#N/A,FALSE,"Hoja10";#N/A,#N/A,FALSE,"Hoja9";#N/A,#N/A,FALSE,"Hoja8";#N/A,#N/A,FALSE,"Hoja7";#N/A,#N/A,FALSE,"Hoja6";#N/A,#N/A,FALSE,"Hoja5";#N/A,#N/A,FALSE,"Hoja4";#N/A,#N/A,FALSE,"Hoja2";#N/A,#N/A,FALSE,"Hoja3";#N/A,#N/A,FALSE,"HOJA1";#N/A,#N/A,FALSE,"CashFlow";#N/A,#N/A,FALSE,"FinStmts"}</definedName>
    <definedName name="dffd" hidden="1">{#N/A,#N/A,FALSE,"Hoja10";#N/A,#N/A,FALSE,"Hoja9";#N/A,#N/A,FALSE,"Hoja8";#N/A,#N/A,FALSE,"Hoja7";#N/A,#N/A,FALSE,"Hoja6";#N/A,#N/A,FALSE,"Hoja5";#N/A,#N/A,FALSE,"Hoja4";#N/A,#N/A,FALSE,"Hoja2";#N/A,#N/A,FALSE,"Hoja3";#N/A,#N/A,FALSE,"HOJA1";#N/A,#N/A,FALSE,"CashFlow";#N/A,#N/A,FALSE,"FinStmts"}</definedName>
    <definedName name="dffd_1" localSheetId="11" hidden="1">{#N/A,#N/A,FALSE,"Hoja10";#N/A,#N/A,FALSE,"Hoja9";#N/A,#N/A,FALSE,"Hoja8";#N/A,#N/A,FALSE,"Hoja7";#N/A,#N/A,FALSE,"Hoja6";#N/A,#N/A,FALSE,"Hoja5";#N/A,#N/A,FALSE,"Hoja4";#N/A,#N/A,FALSE,"Hoja2";#N/A,#N/A,FALSE,"Hoja3";#N/A,#N/A,FALSE,"HOJA1";#N/A,#N/A,FALSE,"CashFlow";#N/A,#N/A,FALSE,"FinStmts"}</definedName>
    <definedName name="dffd_1" hidden="1">{#N/A,#N/A,FALSE,"Hoja10";#N/A,#N/A,FALSE,"Hoja9";#N/A,#N/A,FALSE,"Hoja8";#N/A,#N/A,FALSE,"Hoja7";#N/A,#N/A,FALSE,"Hoja6";#N/A,#N/A,FALSE,"Hoja5";#N/A,#N/A,FALSE,"Hoja4";#N/A,#N/A,FALSE,"Hoja2";#N/A,#N/A,FALSE,"Hoja3";#N/A,#N/A,FALSE,"HOJA1";#N/A,#N/A,FALSE,"CashFlow";#N/A,#N/A,FALSE,"FinStmts"}</definedName>
    <definedName name="DFFDS" localSheetId="11" hidden="1">{#N/A,#N/A,FALSE,"UNIT";#N/A,#N/A,FALSE,"UNIT";#N/A,#N/A,FALSE,"계정"}</definedName>
    <definedName name="DFFDS" hidden="1">{#N/A,#N/A,FALSE,"UNIT";#N/A,#N/A,FALSE,"UNIT";#N/A,#N/A,FALSE,"계정"}</definedName>
    <definedName name="DFFDS_1" localSheetId="11" hidden="1">{#N/A,#N/A,FALSE,"UNIT";#N/A,#N/A,FALSE,"UNIT";#N/A,#N/A,FALSE,"계정"}</definedName>
    <definedName name="DFFDS_1" hidden="1">{#N/A,#N/A,FALSE,"UNIT";#N/A,#N/A,FALSE,"UNIT";#N/A,#N/A,FALSE,"계정"}</definedName>
    <definedName name="dfff" localSheetId="11" hidden="1">{"'Directory'!$A$72:$E$91"}</definedName>
    <definedName name="dfff" hidden="1">{"'Directory'!$A$72:$E$91"}</definedName>
    <definedName name="dfffff" localSheetId="11" hidden="1">{#N/A,#N/A,FALSE,"MONTHDET";#N/A,#N/A,FALSE,"ACTUAL"}</definedName>
    <definedName name="dfffff" hidden="1">{#N/A,#N/A,FALSE,"MONTHDET";#N/A,#N/A,FALSE,"ACTUAL"}</definedName>
    <definedName name="dfg" localSheetId="4" hidden="1">{"cred comp",#N/A,FALSE,"Comparable Credit Analysis";"IS",#N/A,FALSE,"IS";"Sensitivity",#N/A,FALSE,"Sensitivity";"BS",#N/A,FALSE,"BS";"Bond Summary",#N/A,FALSE,"B Summary";"AD",#N/A,FALSE,"Accretion";"NAV",#N/A,FALSE,"NAV";"SU",#N/A,FALSE,"S&amp;U";"acq. study",#N/A,FALSE,"Acq. Study";"F Charges",#N/A,FALSE,"Fixed Charges"}</definedName>
    <definedName name="dfg" localSheetId="11" hidden="1">{"cred comp",#N/A,FALSE,"Comparable Credit Analysis";"IS",#N/A,FALSE,"IS";"Sensitivity",#N/A,FALSE,"Sensitivity";"BS",#N/A,FALSE,"BS";"Bond Summary",#N/A,FALSE,"B Summary";"AD",#N/A,FALSE,"Accretion";"NAV",#N/A,FALSE,"NAV";"SU",#N/A,FALSE,"S&amp;U";"acq. study",#N/A,FALSE,"Acq. Study";"F Charges",#N/A,FALSE,"Fixed Charges"}</definedName>
    <definedName name="dfg" hidden="1">{"cred comp",#N/A,FALSE,"Comparable Credit Analysis";"IS",#N/A,FALSE,"IS";"Sensitivity",#N/A,FALSE,"Sensitivity";"BS",#N/A,FALSE,"BS";"Bond Summary",#N/A,FALSE,"B Summary";"AD",#N/A,FALSE,"Accretion";"NAV",#N/A,FALSE,"NAV";"SU",#N/A,FALSE,"S&amp;U";"acq. study",#N/A,FALSE,"Acq. Study";"F Charges",#N/A,FALSE,"Fixed Charges"}</definedName>
    <definedName name="dfg_1" localSheetId="4" hidden="1">{"cred comp",#N/A,FALSE,"Comparable Credit Analysis";"IS",#N/A,FALSE,"IS";"Sensitivity",#N/A,FALSE,"Sensitivity";"BS",#N/A,FALSE,"BS";"Bond Summary",#N/A,FALSE,"B Summary";"AD",#N/A,FALSE,"Accretion";"NAV",#N/A,FALSE,"NAV";"SU",#N/A,FALSE,"S&amp;U";"acq. study",#N/A,FALSE,"Acq. Study";"F Charges",#N/A,FALSE,"Fixed Charges"}</definedName>
    <definedName name="dfg_1" localSheetId="11" hidden="1">{"cred comp",#N/A,FALSE,"Comparable Credit Analysis";"IS",#N/A,FALSE,"IS";"Sensitivity",#N/A,FALSE,"Sensitivity";"BS",#N/A,FALSE,"BS";"Bond Summary",#N/A,FALSE,"B Summary";"AD",#N/A,FALSE,"Accretion";"NAV",#N/A,FALSE,"NAV";"SU",#N/A,FALSE,"S&amp;U";"acq. study",#N/A,FALSE,"Acq. Study";"F Charges",#N/A,FALSE,"Fixed Charges"}</definedName>
    <definedName name="dfg_1" hidden="1">{"cred comp",#N/A,FALSE,"Comparable Credit Analysis";"IS",#N/A,FALSE,"IS";"Sensitivity",#N/A,FALSE,"Sensitivity";"BS",#N/A,FALSE,"BS";"Bond Summary",#N/A,FALSE,"B Summary";"AD",#N/A,FALSE,"Accretion";"NAV",#N/A,FALSE,"NAV";"SU",#N/A,FALSE,"S&amp;U";"acq. study",#N/A,FALSE,"Acq. Study";"F Charges",#N/A,FALSE,"Fixed Charges"}</definedName>
    <definedName name="DFG_1_1" localSheetId="4" hidden="1">{#N/A,#N/A,FALSE,"Assumptions";#N/A,#N/A,FALSE,"N-IS-Sum";#N/A,#N/A,FALSE,"N-St-Sum";#N/A,#N/A,FALSE,"Inc Stmt";#N/A,#N/A,FALSE,"Stats"}</definedName>
    <definedName name="DFG_1_1" localSheetId="11" hidden="1">{#N/A,#N/A,FALSE,"Assumptions";#N/A,#N/A,FALSE,"N-IS-Sum";#N/A,#N/A,FALSE,"N-St-Sum";#N/A,#N/A,FALSE,"Inc Stmt";#N/A,#N/A,FALSE,"Stats"}</definedName>
    <definedName name="DFG_1_1" hidden="1">{#N/A,#N/A,FALSE,"Assumptions";#N/A,#N/A,FALSE,"N-IS-Sum";#N/A,#N/A,FALSE,"N-St-Sum";#N/A,#N/A,FALSE,"Inc Stmt";#N/A,#N/A,FALSE,"Stats"}</definedName>
    <definedName name="DFG_1_1_2" localSheetId="4" hidden="1">{#N/A,#N/A,FALSE,"Assumptions";#N/A,#N/A,FALSE,"N-IS-Sum";#N/A,#N/A,FALSE,"N-St-Sum";#N/A,#N/A,FALSE,"Inc Stmt";#N/A,#N/A,FALSE,"Stats"}</definedName>
    <definedName name="DFG_1_1_2" localSheetId="11" hidden="1">{#N/A,#N/A,FALSE,"Assumptions";#N/A,#N/A,FALSE,"N-IS-Sum";#N/A,#N/A,FALSE,"N-St-Sum";#N/A,#N/A,FALSE,"Inc Stmt";#N/A,#N/A,FALSE,"Stats"}</definedName>
    <definedName name="DFG_1_1_2" hidden="1">{#N/A,#N/A,FALSE,"Assumptions";#N/A,#N/A,FALSE,"N-IS-Sum";#N/A,#N/A,FALSE,"N-St-Sum";#N/A,#N/A,FALSE,"Inc Stmt";#N/A,#N/A,FALSE,"Stats"}</definedName>
    <definedName name="DFG_1_3" localSheetId="4" hidden="1">{#N/A,#N/A,FALSE,"Assumptions";#N/A,#N/A,FALSE,"N-IS-Sum";#N/A,#N/A,FALSE,"N-St-Sum";#N/A,#N/A,FALSE,"Inc Stmt";#N/A,#N/A,FALSE,"Stats"}</definedName>
    <definedName name="DFG_1_3" localSheetId="11" hidden="1">{#N/A,#N/A,FALSE,"Assumptions";#N/A,#N/A,FALSE,"N-IS-Sum";#N/A,#N/A,FALSE,"N-St-Sum";#N/A,#N/A,FALSE,"Inc Stmt";#N/A,#N/A,FALSE,"Stats"}</definedName>
    <definedName name="DFG_1_3" hidden="1">{#N/A,#N/A,FALSE,"Assumptions";#N/A,#N/A,FALSE,"N-IS-Sum";#N/A,#N/A,FALSE,"N-St-Sum";#N/A,#N/A,FALSE,"Inc Stmt";#N/A,#N/A,FALSE,"Stats"}</definedName>
    <definedName name="DFG_2" localSheetId="4" hidden="1">{#N/A,#N/A,FALSE,"Assumptions";#N/A,#N/A,FALSE,"N-IS-Sum";#N/A,#N/A,FALSE,"N-St-Sum";#N/A,#N/A,FALSE,"Inc Stmt";#N/A,#N/A,FALSE,"Stats"}</definedName>
    <definedName name="DFG_2" localSheetId="11" hidden="1">{#N/A,#N/A,FALSE,"Assumptions";#N/A,#N/A,FALSE,"N-IS-Sum";#N/A,#N/A,FALSE,"N-St-Sum";#N/A,#N/A,FALSE,"Inc Stmt";#N/A,#N/A,FALSE,"Stats"}</definedName>
    <definedName name="DFG_2" hidden="1">{#N/A,#N/A,FALSE,"Assumptions";#N/A,#N/A,FALSE,"N-IS-Sum";#N/A,#N/A,FALSE,"N-St-Sum";#N/A,#N/A,FALSE,"Inc Stmt";#N/A,#N/A,FALSE,"Stats"}</definedName>
    <definedName name="DFG_2_2" localSheetId="4" hidden="1">{#N/A,#N/A,FALSE,"Assumptions";#N/A,#N/A,FALSE,"N-IS-Sum";#N/A,#N/A,FALSE,"N-St-Sum";#N/A,#N/A,FALSE,"Inc Stmt";#N/A,#N/A,FALSE,"Stats"}</definedName>
    <definedName name="DFG_2_2" localSheetId="11" hidden="1">{#N/A,#N/A,FALSE,"Assumptions";#N/A,#N/A,FALSE,"N-IS-Sum";#N/A,#N/A,FALSE,"N-St-Sum";#N/A,#N/A,FALSE,"Inc Stmt";#N/A,#N/A,FALSE,"Stats"}</definedName>
    <definedName name="DFG_2_2" hidden="1">{#N/A,#N/A,FALSE,"Assumptions";#N/A,#N/A,FALSE,"N-IS-Sum";#N/A,#N/A,FALSE,"N-St-Sum";#N/A,#N/A,FALSE,"Inc Stmt";#N/A,#N/A,FALSE,"Stats"}</definedName>
    <definedName name="DFG_3" localSheetId="4" hidden="1">{#N/A,#N/A,FALSE,"Assumptions";#N/A,#N/A,FALSE,"N-IS-Sum";#N/A,#N/A,FALSE,"N-St-Sum";#N/A,#N/A,FALSE,"Inc Stmt";#N/A,#N/A,FALSE,"Stats"}</definedName>
    <definedName name="DFG_3" localSheetId="11" hidden="1">{#N/A,#N/A,FALSE,"Assumptions";#N/A,#N/A,FALSE,"N-IS-Sum";#N/A,#N/A,FALSE,"N-St-Sum";#N/A,#N/A,FALSE,"Inc Stmt";#N/A,#N/A,FALSE,"Stats"}</definedName>
    <definedName name="DFG_3" hidden="1">{#N/A,#N/A,FALSE,"Assumptions";#N/A,#N/A,FALSE,"N-IS-Sum";#N/A,#N/A,FALSE,"N-St-Sum";#N/A,#N/A,FALSE,"Inc Stmt";#N/A,#N/A,FALSE,"Stats"}</definedName>
    <definedName name="DFG_3_2" localSheetId="4" hidden="1">{#N/A,#N/A,FALSE,"Assumptions";#N/A,#N/A,FALSE,"N-IS-Sum";#N/A,#N/A,FALSE,"N-St-Sum";#N/A,#N/A,FALSE,"Inc Stmt";#N/A,#N/A,FALSE,"Stats"}</definedName>
    <definedName name="DFG_3_2" localSheetId="11" hidden="1">{#N/A,#N/A,FALSE,"Assumptions";#N/A,#N/A,FALSE,"N-IS-Sum";#N/A,#N/A,FALSE,"N-St-Sum";#N/A,#N/A,FALSE,"Inc Stmt";#N/A,#N/A,FALSE,"Stats"}</definedName>
    <definedName name="DFG_3_2" hidden="1">{#N/A,#N/A,FALSE,"Assumptions";#N/A,#N/A,FALSE,"N-IS-Sum";#N/A,#N/A,FALSE,"N-St-Sum";#N/A,#N/A,FALSE,"Inc Stmt";#N/A,#N/A,FALSE,"Stats"}</definedName>
    <definedName name="DFG_5" localSheetId="4" hidden="1">{#N/A,#N/A,FALSE,"Assumptions";#N/A,#N/A,FALSE,"N-IS-Sum";#N/A,#N/A,FALSE,"N-St-Sum";#N/A,#N/A,FALSE,"Inc Stmt";#N/A,#N/A,FALSE,"Stats"}</definedName>
    <definedName name="DFG_5" localSheetId="11" hidden="1">{#N/A,#N/A,FALSE,"Assumptions";#N/A,#N/A,FALSE,"N-IS-Sum";#N/A,#N/A,FALSE,"N-St-Sum";#N/A,#N/A,FALSE,"Inc Stmt";#N/A,#N/A,FALSE,"Stats"}</definedName>
    <definedName name="DFG_5" hidden="1">{#N/A,#N/A,FALSE,"Assumptions";#N/A,#N/A,FALSE,"N-IS-Sum";#N/A,#N/A,FALSE,"N-St-Sum";#N/A,#N/A,FALSE,"Inc Stmt";#N/A,#N/A,FALSE,"Stats"}</definedName>
    <definedName name="dfgdfg" localSheetId="4" hidden="1">{#N/A,#N/A,FALSE,"PMTABB";#N/A,#N/A,FALSE,"PMTABB"}</definedName>
    <definedName name="dfgdfg" localSheetId="11" hidden="1">{#N/A,#N/A,FALSE,"PMTABB";#N/A,#N/A,FALSE,"PMTABB"}</definedName>
    <definedName name="dfgdfg" hidden="1">{#N/A,#N/A,FALSE,"PMTABB";#N/A,#N/A,FALSE,"PMTABB"}</definedName>
    <definedName name="dfgdfgdf" localSheetId="11" hidden="1">{"Cover",#N/A,FALSE,"Cover";"Summary",#N/A,FALSE,"Summarpage"}</definedName>
    <definedName name="dfgdfgdf" hidden="1">{"Cover",#N/A,FALSE,"Cover";"Summary",#N/A,FALSE,"Summarpage"}</definedName>
    <definedName name="dfgdfgdfg" localSheetId="11"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fgdfgd" localSheetId="11" hidden="1">{"SourcesUses",#N/A,TRUE,"FundsFlow";"TransOverview",#N/A,TRUE,"FundsFlow"}</definedName>
    <definedName name="dfgdfgdfgd" hidden="1">{"SourcesUses",#N/A,TRUE,"FundsFlow";"TransOverview",#N/A,TRUE,"FundsFlow"}</definedName>
    <definedName name="dfgdfgdfgdf" localSheetId="11" hidden="1">{"Income Statement",#N/A,FALSE,"CFMODEL";"Balance Sheet",#N/A,FALSE,"CFMODEL"}</definedName>
    <definedName name="dfgdfgdfgdf" hidden="1">{"Income Statement",#N/A,FALSE,"CFMODEL";"Balance Sheet",#N/A,FALSE,"CFMODEL"}</definedName>
    <definedName name="dfgdgd" localSheetId="11" hidden="1">{"FCB_ALL",#N/A,FALSE,"FCB"}</definedName>
    <definedName name="dfgdgd" hidden="1">{"FCB_ALL",#N/A,FALSE,"FCB"}</definedName>
    <definedName name="dfgds" hidden="1">38922.8233796296</definedName>
    <definedName name="dfgdsgsdfg"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dfgdsgsdfg"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dfgdxfv" localSheetId="11" hidden="1">{"FCB_ALL",#N/A,FALSE,"FCB"}</definedName>
    <definedName name="dfgdxfv" hidden="1">{"FCB_ALL",#N/A,FALSE,"FCB"}</definedName>
    <definedName name="dfgfdc" hidden="1">#REF!</definedName>
    <definedName name="dfgfgdg" localSheetId="11" hidden="1">{"Quarterly Income",#N/A,FALSE,"TLB";"Quarterly Margins",#N/A,FALSE,"TLB";"Q Sales",#N/A,FALSE,"TLB";"SQFT",#N/A,FALSE,"TLB";"Units",#N/A,FALSE,"TLB";"Comps",#N/A,FALSE,"TLB"}</definedName>
    <definedName name="dfgfgdg" hidden="1">{"Quarterly Income",#N/A,FALSE,"TLB";"Quarterly Margins",#N/A,FALSE,"TLB";"Q Sales",#N/A,FALSE,"TLB";"SQFT",#N/A,FALSE,"TLB";"Units",#N/A,FALSE,"TLB";"Comps",#N/A,FALSE,"TLB"}</definedName>
    <definedName name="dfggggg54" hidden="1">#REF!</definedName>
    <definedName name="dfgghjgh" localSheetId="11" hidden="1">{"qtr_is_94_95",#N/A,FALSE,"MA";"ann_is_96",#N/A,FALSE,"MA";"seg_sales_96",#N/A,FALSE,"MA";"seg_inc_96",#N/A,FALSE,"MA";"divisional_91_95",#N/A,FALSE,"MA";"ann_bs_96",#N/A,FALSE,"MA";"ann_cf_96",#N/A,FALSE,"MA"}</definedName>
    <definedName name="dfgghjgh" hidden="1">{"qtr_is_94_95",#N/A,FALSE,"MA";"ann_is_96",#N/A,FALSE,"MA";"seg_sales_96",#N/A,FALSE,"MA";"seg_inc_96",#N/A,FALSE,"MA";"divisional_91_95",#N/A,FALSE,"MA";"ann_bs_96",#N/A,FALSE,"MA";"ann_cf_96",#N/A,FALSE,"MA"}</definedName>
    <definedName name="dfgh" localSheetId="2" hidden="1">{"Frequency Graph",#N/A,FALSE,"Trend";"Loss Cost Graph",#N/A,FALSE,"Trend";"Severity Trend Graph",#N/A,FALSE,"Trend"}</definedName>
    <definedName name="dfgh" localSheetId="1" hidden="1">{"Frequency Graph",#N/A,FALSE,"Trend";"Loss Cost Graph",#N/A,FALSE,"Trend";"Severity Trend Graph",#N/A,FALSE,"Trend"}</definedName>
    <definedName name="dfgh" localSheetId="19" hidden="1">{"Frequency Graph",#N/A,FALSE,"Trend";"Loss Cost Graph",#N/A,FALSE,"Trend";"Severity Trend Graph",#N/A,FALSE,"Trend"}</definedName>
    <definedName name="dfgh" localSheetId="4" hidden="1">{"Frequency Graph",#N/A,FALSE,"Trend";"Loss Cost Graph",#N/A,FALSE,"Trend";"Severity Trend Graph",#N/A,FALSE,"Trend"}</definedName>
    <definedName name="dfgh" localSheetId="18" hidden="1">{"Frequency Graph",#N/A,FALSE,"Trend";"Loss Cost Graph",#N/A,FALSE,"Trend";"Severity Trend Graph",#N/A,FALSE,"Trend"}</definedName>
    <definedName name="dfgh" localSheetId="15" hidden="1">{"Frequency Graph",#N/A,FALSE,"Trend";"Loss Cost Graph",#N/A,FALSE,"Trend";"Severity Trend Graph",#N/A,FALSE,"Trend"}</definedName>
    <definedName name="dfgh" localSheetId="11" hidden="1">{"Frequency Graph",#N/A,FALSE,"Trend";"Loss Cost Graph",#N/A,FALSE,"Trend";"Severity Trend Graph",#N/A,FALSE,"Trend"}</definedName>
    <definedName name="dfgh" hidden="1">{"Frequency Graph",#N/A,FALSE,"Trend";"Loss Cost Graph",#N/A,FALSE,"Trend";"Severity Trend Graph",#N/A,FALSE,"Trend"}</definedName>
    <definedName name="dfghdfgdf" localSheetId="11" hidden="1">{#N/A,#N/A,FALSE,"Summary";#N/A,#N/A,FALSE,"Base Materials";#N/A,#N/A,FALSE,"Construction";#N/A,#N/A,FALSE,"Packaging";#N/A,#N/A,FALSE,"Transportation"}</definedName>
    <definedName name="dfghdfgdf" hidden="1">{#N/A,#N/A,FALSE,"Summary";#N/A,#N/A,FALSE,"Base Materials";#N/A,#N/A,FALSE,"Construction";#N/A,#N/A,FALSE,"Packaging";#N/A,#N/A,FALSE,"Transportation"}</definedName>
    <definedName name="dfghfd" localSheetId="4" hidden="1">{#N/A,#N/A,FALSE,"PMTABB";#N/A,#N/A,FALSE,"PMTABB"}</definedName>
    <definedName name="dfghfd" localSheetId="11" hidden="1">{#N/A,#N/A,FALSE,"PMTABB";#N/A,#N/A,FALSE,"PMTABB"}</definedName>
    <definedName name="dfghfd" hidden="1">{#N/A,#N/A,FALSE,"PMTABB";#N/A,#N/A,FALSE,"PMTABB"}</definedName>
    <definedName name="dfghgdhgfhd" localSheetId="11" hidden="1">{"'Sheet1'!$A$1:$O$40"}</definedName>
    <definedName name="dfghgdhgfhd" hidden="1">{"'Sheet1'!$A$1:$O$40"}</definedName>
    <definedName name="dfgsdf" localSheetId="11" hidden="1">{"FCB_ALL",#N/A,FALSE,"FCB"}</definedName>
    <definedName name="dfgsdf" hidden="1">{"FCB_ALL",#N/A,FALSE,"FCB"}</definedName>
    <definedName name="dfgsdfgsfg" localSheetId="11" hidden="1">{"D Op. Profit",#N/A,FALSE,"LTD";"D Op Profit Continued",#N/A,FALSE,"LTD"}</definedName>
    <definedName name="dfgsdfgsfg" hidden="1">{"D Op. Profit",#N/A,FALSE,"LTD";"D Op Profit Continued",#N/A,FALSE,"LTD"}</definedName>
    <definedName name="dfgsgsg" localSheetId="4">{"Client Name or Project Name"}</definedName>
    <definedName name="dfgsgsg" localSheetId="11">{"Client Name or Project Name"}</definedName>
    <definedName name="dfgsgsg">{"Client Name or Project Name"}</definedName>
    <definedName name="dfgt" localSheetId="11" hidden="1">{"cover",#N/A,TRUE,"Cover";"toc6",#N/A,TRUE,"TOC";"over",#N/A,TRUE,"Overview";"ts2",#N/A,TRUE,"Det_Trans_Sum";"ei1",#N/A,TRUE,"Earnings Impact";"ad1",#N/A,TRUE,"accretion dilution";"hg1",#N/A,TRUE,"Has-Gets";"pfis1",#N/A,TRUE,"Pro Forma Income Statement";"ca1",#N/A,TRUE,"Contribution_Analysis";"acq1",#N/A,TRUE,"Acquirer";"tar1",#N/A,TRUE,"Target"}</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h" localSheetId="11" hidden="1">{"'Directory'!$A$72:$E$91"}</definedName>
    <definedName name="dfh" hidden="1">{"'Directory'!$A$72:$E$91"}</definedName>
    <definedName name="dfh_1" localSheetId="11" hidden="1">{"one",#N/A,FALSE,"SNIP&amp;L_2";"two",#N/A,FALSE,"SNIP&amp;L_2";"three",#N/A,FALSE,"SNIP&amp;L_2";"four",#N/A,FALSE,"SNIP&amp;L_2";"five",#N/A,FALSE,"SNIP&amp;L_2";"six",#N/A,FALSE,"SNIP&amp;L_2";"seven",#N/A,FALSE,"SNIP&amp;L_2";"eight",#N/A,FALSE,"SNIP&amp;L_2";"nine",#N/A,FALSE,"SNIP&amp;L_2"}</definedName>
    <definedName name="dfh_1" hidden="1">{"one",#N/A,FALSE,"SNIP&amp;L_2";"two",#N/A,FALSE,"SNIP&amp;L_2";"three",#N/A,FALSE,"SNIP&amp;L_2";"four",#N/A,FALSE,"SNIP&amp;L_2";"five",#N/A,FALSE,"SNIP&amp;L_2";"six",#N/A,FALSE,"SNIP&amp;L_2";"seven",#N/A,FALSE,"SNIP&amp;L_2";"eight",#N/A,FALSE,"SNIP&amp;L_2";"nine",#N/A,FALSE,"SNIP&amp;L_2"}</definedName>
    <definedName name="dfhadfgh" localSheetId="4">{"Client Name or Project Name"}</definedName>
    <definedName name="dfhadfgh" localSheetId="11">{"Client Name or Project Name"}</definedName>
    <definedName name="dfhadfgh">{"Client Name or Project Name"}</definedName>
    <definedName name="dfhdf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dfhdf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dfhdf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dfhdf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dfhdfh"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fhdfh"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fhdfh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fhdfh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fhdfhfrhyuer" localSheetId="11" hidden="1">{"Acq_matrix",#N/A,FALSE,"Acquisition Matrix"}</definedName>
    <definedName name="dfhdfhfrhyuer" hidden="1">{"Acq_matrix",#N/A,FALSE,"Acquisition Matrix"}</definedName>
    <definedName name="DFHDHDHDH" hidden="1">#REF!</definedName>
    <definedName name="dfhdhshhz" localSheetId="4">{"Client Name or Project Name"}</definedName>
    <definedName name="dfhdhshhz" localSheetId="11">{"Client Name or Project Name"}</definedName>
    <definedName name="dfhdhshhz">{"Client Name or Project Name"}</definedName>
    <definedName name="dfhg" localSheetId="11" hidden="1">{"'Directory'!$A$72:$E$91"}</definedName>
    <definedName name="dfhg" hidden="1">{"'Directory'!$A$72:$E$91"}</definedName>
    <definedName name="dfhgfgdjgd" localSheetId="11" hidden="1">{"Matrix",#N/A,FALSE,"ACQMTRX";"Fees",#N/A,FALSE,"ACQMTRX"}</definedName>
    <definedName name="dfhgfgdjgd" hidden="1">{"Matrix",#N/A,FALSE,"ACQMTRX";"Fees",#N/A,FALSE,"ACQMTRX"}</definedName>
    <definedName name="DFHGH" localSheetId="4" hidden="1">{#N/A,#N/A,FALSE,"PGW"}</definedName>
    <definedName name="DFHGH" localSheetId="11" hidden="1">{#N/A,#N/A,FALSE,"PGW"}</definedName>
    <definedName name="DFHGH" hidden="1">{#N/A,#N/A,FALSE,"PGW"}</definedName>
    <definedName name="dfhgr" localSheetId="11" hidden="1">{#N/A,#N/A,FALSE,"Earnings";#N/A,#N/A,FALSE,"Overview";#N/A,#N/A,FALSE,"Summary";#N/A,#N/A,FALSE,"Summary II";#N/A,#N/A,FALSE,"R&amp;D";#N/A,#N/A,FALSE,"R&amp;D Forecast";#N/A,#N/A,FALSE,"Tax Adj";#N/A,#N/A,FALSE,"Goodwill";#N/A,#N/A,FALSE,"FX ";#N/A,#N/A,FALSE,"Consolidation";#N/A,#N/A,FALSE,"Provisions"}</definedName>
    <definedName name="dfhgr" hidden="1">{#N/A,#N/A,FALSE,"Earnings";#N/A,#N/A,FALSE,"Overview";#N/A,#N/A,FALSE,"Summary";#N/A,#N/A,FALSE,"Summary II";#N/A,#N/A,FALSE,"R&amp;D";#N/A,#N/A,FALSE,"R&amp;D Forecast";#N/A,#N/A,FALSE,"Tax Adj";#N/A,#N/A,FALSE,"Goodwill";#N/A,#N/A,FALSE,"FX ";#N/A,#N/A,FALSE,"Consolidation";#N/A,#N/A,FALSE,"Provisions"}</definedName>
    <definedName name="dfhjdghjn" localSheetId="11" hidden="1">{#N/A,#N/A,FALSE,"WEEK (2)"}</definedName>
    <definedName name="dfhjdghjn" hidden="1">{#N/A,#N/A,FALSE,"WEEK (2)"}</definedName>
    <definedName name="dfhjdghjn_1" localSheetId="11" hidden="1">{#N/A,#N/A,FALSE,"WEEK (2)"}</definedName>
    <definedName name="dfhjdghjn_1" hidden="1">{#N/A,#N/A,FALSE,"WEEK (2)"}</definedName>
    <definedName name="dfj" localSheetId="19" hidden="1">{#N/A,#N/A,FALSE,"FS-43";#N/A,#N/A,FALSE,"A-30";#N/A,#N/A,FALSE,"A-60";#N/A,#N/A,FALSE,"L-2";#N/A,#N/A,FALSE,"FS-40";#N/A,#N/A,FALSE,"FS-41";#N/A,#N/A,FALSE,"FS-42";#N/A,#N/A,FALSE,"TAX_CON";#N/A,#N/A,FALSE,"TAX_JJMA";#N/A,#N/A,FALSE,"TAX_MTS";#N/A,#N/A,FALSE,"R&amp;E-24";#N/A,#N/A,FALSE,"S-21";#N/A,#N/A,FALSE,"R&amp;E-25"}</definedName>
    <definedName name="dfj" localSheetId="4" hidden="1">{#N/A,#N/A,FALSE,"FS-43";#N/A,#N/A,FALSE,"A-30";#N/A,#N/A,FALSE,"A-60";#N/A,#N/A,FALSE,"L-2";#N/A,#N/A,FALSE,"FS-40";#N/A,#N/A,FALSE,"FS-41";#N/A,#N/A,FALSE,"FS-42";#N/A,#N/A,FALSE,"TAX_CON";#N/A,#N/A,FALSE,"TAX_JJMA";#N/A,#N/A,FALSE,"TAX_MTS";#N/A,#N/A,FALSE,"R&amp;E-24";#N/A,#N/A,FALSE,"S-21";#N/A,#N/A,FALSE,"R&amp;E-25"}</definedName>
    <definedName name="dfj" localSheetId="15" hidden="1">{#N/A,#N/A,FALSE,"FS-43";#N/A,#N/A,FALSE,"A-30";#N/A,#N/A,FALSE,"A-60";#N/A,#N/A,FALSE,"L-2";#N/A,#N/A,FALSE,"FS-40";#N/A,#N/A,FALSE,"FS-41";#N/A,#N/A,FALSE,"FS-42";#N/A,#N/A,FALSE,"TAX_CON";#N/A,#N/A,FALSE,"TAX_JJMA";#N/A,#N/A,FALSE,"TAX_MTS";#N/A,#N/A,FALSE,"R&amp;E-24";#N/A,#N/A,FALSE,"S-21";#N/A,#N/A,FALSE,"R&amp;E-25"}</definedName>
    <definedName name="dfj" localSheetId="11" hidden="1">{#N/A,#N/A,FALSE,"FS-43";#N/A,#N/A,FALSE,"A-30";#N/A,#N/A,FALSE,"A-60";#N/A,#N/A,FALSE,"L-2";#N/A,#N/A,FALSE,"FS-40";#N/A,#N/A,FALSE,"FS-41";#N/A,#N/A,FALSE,"FS-42";#N/A,#N/A,FALSE,"TAX_CON";#N/A,#N/A,FALSE,"TAX_JJMA";#N/A,#N/A,FALSE,"TAX_MTS";#N/A,#N/A,FALSE,"R&amp;E-24";#N/A,#N/A,FALSE,"S-21";#N/A,#N/A,FALSE,"R&amp;E-25"}</definedName>
    <definedName name="dfj" hidden="1">{#N/A,#N/A,FALSE,"FS-43";#N/A,#N/A,FALSE,"A-30";#N/A,#N/A,FALSE,"A-60";#N/A,#N/A,FALSE,"L-2";#N/A,#N/A,FALSE,"FS-40";#N/A,#N/A,FALSE,"FS-41";#N/A,#N/A,FALSE,"FS-42";#N/A,#N/A,FALSE,"TAX_CON";#N/A,#N/A,FALSE,"TAX_JJMA";#N/A,#N/A,FALSE,"TAX_MTS";#N/A,#N/A,FALSE,"R&amp;E-24";#N/A,#N/A,FALSE,"S-21";#N/A,#N/A,FALSE,"R&amp;E-25"}</definedName>
    <definedName name="dfjdjsdhdh" localSheetId="4">{"Client Name or Project Name"}</definedName>
    <definedName name="dfjdjsdhdh" localSheetId="11">{"Client Name or Project Name"}</definedName>
    <definedName name="dfjdjsdhdh">{"Client Name or Project Name"}</definedName>
    <definedName name="dfjk" localSheetId="19" hidden="1">{"incomemth",#N/A,TRUE,"forecast00";"incomepercentmth",#N/A,TRUE,"forecast00";"balancemth",#N/A,TRUE,"forecast00";"cashmth",#N/A,TRUE,"forecast00";"covenantmth",#N/A,TRUE,"forecast00"}</definedName>
    <definedName name="dfjk" localSheetId="4" hidden="1">{"incomemth",#N/A,TRUE,"forecast00";"incomepercentmth",#N/A,TRUE,"forecast00";"balancemth",#N/A,TRUE,"forecast00";"cashmth",#N/A,TRUE,"forecast00";"covenantmth",#N/A,TRUE,"forecast00"}</definedName>
    <definedName name="dfjk" localSheetId="15" hidden="1">{"incomemth",#N/A,TRUE,"forecast00";"incomepercentmth",#N/A,TRUE,"forecast00";"balancemth",#N/A,TRUE,"forecast00";"cashmth",#N/A,TRUE,"forecast00";"covenantmth",#N/A,TRUE,"forecast00"}</definedName>
    <definedName name="dfjk" localSheetId="11" hidden="1">{"incomemth",#N/A,TRUE,"forecast00";"incomepercentmth",#N/A,TRUE,"forecast00";"balancemth",#N/A,TRUE,"forecast00";"cashmth",#N/A,TRUE,"forecast00";"covenantmth",#N/A,TRUE,"forecast00"}</definedName>
    <definedName name="dfjk" hidden="1">{"incomemth",#N/A,TRUE,"forecast00";"incomepercentmth",#N/A,TRUE,"forecast00";"balancemth",#N/A,TRUE,"forecast00";"cashmth",#N/A,TRUE,"forecast00";"covenantmth",#N/A,TRUE,"forecast00"}</definedName>
    <definedName name="dfjkhlf" localSheetId="19">{0;0;0;0;1;#N/A;0.75;0.75;0.25;0.25;2;FALSE;FALSE;FALSE;FALSE;FALSE;#N/A;1;#N/A;1;1;"";"&amp;L&amp;""Arial,Italic""&amp;8&amp;F Page &amp;P of &amp;N &amp;D &amp;T "}</definedName>
    <definedName name="dfjkhlf" localSheetId="4">{0;0;0;0;1;#N/A;0.75;0.75;0.25;0.25;2;FALSE;FALSE;FALSE;FALSE;FALSE;#N/A;1;#N/A;1;1;"";"&amp;L&amp;""Arial,Italic""&amp;8&amp;F Page &amp;P of &amp;N &amp;D &amp;T "}</definedName>
    <definedName name="dfjkhlf" localSheetId="15">{0;0;0;0;1;#N/A;0.75;0.75;0.25;0.25;2;FALSE;FALSE;FALSE;FALSE;FALSE;#N/A;1;#N/A;1;1;"";"&amp;L&amp;""Arial,Italic""&amp;8&amp;F Page &amp;P of &amp;N &amp;D &amp;T "}</definedName>
    <definedName name="dfjkhlf" localSheetId="11">{0;0;0;0;1;#N/A;0.75;0.75;0.25;0.25;2;FALSE;FALSE;FALSE;FALSE;FALSE;#N/A;1;#N/A;1;1;"";"&amp;L&amp;""Arial,Italic""&amp;8&amp;F Page &amp;P of &amp;N &amp;D &amp;T "}</definedName>
    <definedName name="dfjkhlf">{0;0;0;0;1;#N/A;0.75;0.75;0.25;0.25;2;FALSE;FALSE;FALSE;FALSE;FALSE;#N/A;1;#N/A;1;1;"";"&amp;L&amp;""Arial,Italic""&amp;8&amp;F Page &amp;P of &amp;N &amp;D &amp;T "}</definedName>
    <definedName name="dfjl" localSheetId="19" hidden="1">{"bs",#N/A,FALSE,"SCF"}</definedName>
    <definedName name="dfjl" localSheetId="4" hidden="1">{"bs",#N/A,FALSE,"SCF"}</definedName>
    <definedName name="dfjl" localSheetId="15" hidden="1">{"bs",#N/A,FALSE,"SCF"}</definedName>
    <definedName name="dfjl" localSheetId="11" hidden="1">{"bs",#N/A,FALSE,"SCF"}</definedName>
    <definedName name="dfjl" hidden="1">{"bs",#N/A,FALSE,"SCF"}</definedName>
    <definedName name="dfjsalkdfjlsadjf" localSheetId="11" hidden="1">{"PAGE1",#N/A,FALSE,"ADJMODL";"PAGE2",#N/A,FALSE,"ADJMODL";"PAGE3",#N/A,FALSE,"ADJMODL";"PAGE4",#N/A,FALSE,"ADJMODL";"PAGE5",#N/A,FALSE,"ADJMODL";"PAGE6",#N/A,FALSE,"ADJMODL";"PAGE7",#N/A,FALSE,"ADJMODL";"PAGE8",#N/A,FALSE,"ADJMODL"}</definedName>
    <definedName name="dfjsalkdfjlsadjf" hidden="1">{"PAGE1",#N/A,FALSE,"ADJMODL";"PAGE2",#N/A,FALSE,"ADJMODL";"PAGE3",#N/A,FALSE,"ADJMODL";"PAGE4",#N/A,FALSE,"ADJMODL";"PAGE5",#N/A,FALSE,"ADJMODL";"PAGE6",#N/A,FALSE,"ADJMODL";"PAGE7",#N/A,FALSE,"ADJMODL";"PAGE8",#N/A,FALSE,"ADJMODL"}</definedName>
    <definedName name="dfjsjesj" localSheetId="4">{"Client Name or Project Name"}</definedName>
    <definedName name="dfjsjesj" localSheetId="11">{"Client Name or Project Name"}</definedName>
    <definedName name="dfjsjesj">{"Client Name or Project Name"}</definedName>
    <definedName name="dfjsldf" localSheetId="19" hidden="1">{"incomemth",#N/A,TRUE,"forecast01";"incpercentmth",#N/A,TRUE,"forecast01";"balancemth",#N/A,TRUE,"forecast01";"cashmth",#N/A,TRUE,"forecast01";"cov2mth",#N/A,TRUE,"forecast01";"prbexp",#N/A,TRUE,"forecast01";"prbcap",#N/A,TRUE,"forecast01";"coalconsultants",#N/A,TRUE,"forecast01";"prbsum",#N/A,TRUE,"forecast01"}</definedName>
    <definedName name="dfjsldf" localSheetId="4" hidden="1">{"incomemth",#N/A,TRUE,"forecast01";"incpercentmth",#N/A,TRUE,"forecast01";"balancemth",#N/A,TRUE,"forecast01";"cashmth",#N/A,TRUE,"forecast01";"cov2mth",#N/A,TRUE,"forecast01";"prbexp",#N/A,TRUE,"forecast01";"prbcap",#N/A,TRUE,"forecast01";"coalconsultants",#N/A,TRUE,"forecast01";"prbsum",#N/A,TRUE,"forecast01"}</definedName>
    <definedName name="dfjsldf" localSheetId="15" hidden="1">{"incomemth",#N/A,TRUE,"forecast01";"incpercentmth",#N/A,TRUE,"forecast01";"balancemth",#N/A,TRUE,"forecast01";"cashmth",#N/A,TRUE,"forecast01";"cov2mth",#N/A,TRUE,"forecast01";"prbexp",#N/A,TRUE,"forecast01";"prbcap",#N/A,TRUE,"forecast01";"coalconsultants",#N/A,TRUE,"forecast01";"prbsum",#N/A,TRUE,"forecast01"}</definedName>
    <definedName name="dfjsldf" localSheetId="11" hidden="1">{"incomemth",#N/A,TRUE,"forecast01";"incpercentmth",#N/A,TRUE,"forecast01";"balancemth",#N/A,TRUE,"forecast01";"cashmth",#N/A,TRUE,"forecast01";"cov2mth",#N/A,TRUE,"forecast01";"prbexp",#N/A,TRUE,"forecast01";"prbcap",#N/A,TRUE,"forecast01";"coalconsultants",#N/A,TRUE,"forecast01";"prbsum",#N/A,TRUE,"forecast01"}</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orecast">#REF!</definedName>
    <definedName name="dfr" localSheetId="4" hidden="1">{#N/A,#N/A,FALSE,"Pharm";#N/A,#N/A,FALSE,"WWCM"}</definedName>
    <definedName name="dfr" localSheetId="11" hidden="1">{#N/A,#N/A,FALSE,"Pharm";#N/A,#N/A,FALSE,"WWCM"}</definedName>
    <definedName name="dfr" hidden="1">{#N/A,#N/A,FALSE,"Pharm";#N/A,#N/A,FALSE,"WWCM"}</definedName>
    <definedName name="dfr_1" localSheetId="4" hidden="1">{#N/A,#N/A,FALSE,"Pharm";#N/A,#N/A,FALSE,"WWCM"}</definedName>
    <definedName name="dfr_1" localSheetId="11" hidden="1">{#N/A,#N/A,FALSE,"Pharm";#N/A,#N/A,FALSE,"WWCM"}</definedName>
    <definedName name="dfr_1" hidden="1">{#N/A,#N/A,FALSE,"Pharm";#N/A,#N/A,FALSE,"WWCM"}</definedName>
    <definedName name="dfs" hidden="1">#REF!</definedName>
    <definedName name="dfsa" hidden="1">#REF!</definedName>
    <definedName name="DFSADF"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DFSADF"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dfsafd"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hidden="1">#REF!</definedName>
    <definedName name="dfsd"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fd" localSheetId="11" hidden="1">{"PAGE1",#N/A,FALSE,"ADJMODL";"PAGE2",#N/A,FALSE,"ADJMODL";"PAGE3",#N/A,FALSE,"ADJMODL";"PAGE4",#N/A,FALSE,"ADJMODL";"PAGE5",#N/A,FALSE,"ADJMODL";"PAGE6",#N/A,FALSE,"ADJMODL";"PAGE7",#N/A,FALSE,"ADJMODL";"PAGE8",#N/A,FALSE,"ADJMODL"}</definedName>
    <definedName name="dfsdfd" hidden="1">{"PAGE1",#N/A,FALSE,"ADJMODL";"PAGE2",#N/A,FALSE,"ADJMODL";"PAGE3",#N/A,FALSE,"ADJMODL";"PAGE4",#N/A,FALSE,"ADJMODL";"PAGE5",#N/A,FALSE,"ADJMODL";"PAGE6",#N/A,FALSE,"ADJMODL";"PAGE7",#N/A,FALSE,"ADJMODL";"PAGE8",#N/A,FALSE,"ADJMODL"}</definedName>
    <definedName name="dfsdfe" hidden="1">#REF!</definedName>
    <definedName name="dfsdfs"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dfsdfs"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dfsdfsdf" hidden="1">#REF!</definedName>
    <definedName name="dfsdfsdfs" localSheetId="4" hidden="1">{#N/A,#N/A,FALSE,"TOWNSHIP"}</definedName>
    <definedName name="dfsdfsdfs" localSheetId="11" hidden="1">{#N/A,#N/A,FALSE,"TOWNSHIP"}</definedName>
    <definedName name="dfsdfsdfs" hidden="1">{#N/A,#N/A,FALSE,"TOWNSHIP"}</definedName>
    <definedName name="dfsdfsfsdfsf" localSheetId="4" hidden="1">{#N/A,#N/A,FALSE,"PMTABB";#N/A,#N/A,FALSE,"PMTABB"}</definedName>
    <definedName name="dfsdfsfsdfsf" localSheetId="11" hidden="1">{#N/A,#N/A,FALSE,"PMTABB";#N/A,#N/A,FALSE,"PMTABB"}</definedName>
    <definedName name="dfsdfsfsdfsf" hidden="1">{#N/A,#N/A,FALSE,"PMTABB";#N/A,#N/A,FALSE,"PMTABB"}</definedName>
    <definedName name="dfserfgt4" hidden="1">#REF!</definedName>
    <definedName name="dfs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dgsgf4" hidden="1">#REF!</definedName>
    <definedName name="dfsfs" localSheetId="4">{"Client Name or Project Name"}</definedName>
    <definedName name="dfsfs" localSheetId="11">{"Client Name or Project Name"}</definedName>
    <definedName name="dfsfs">{"Client Name or Project Name"}</definedName>
    <definedName name="dfsfsa" localSheetId="11" hidden="1">{0,0,0,0;0,0,0,0;0,0,0,0;0,0,TRUE,0}</definedName>
    <definedName name="dfsfsa" hidden="1">{0,0,0,0;0,0,0,0;0,0,0,0;0,0,TRUE,0}</definedName>
    <definedName name="dfsgagag" localSheetId="4">{"Client Name or Project Name"}</definedName>
    <definedName name="dfsgagag" localSheetId="11">{"Client Name or Project Name"}</definedName>
    <definedName name="dfsgagag">{"Client Name or Project Name"}</definedName>
    <definedName name="dFufillment">OFFSET(#REF!,0,0,COUNTA(#REF!),1)</definedName>
    <definedName name="dfvsdfv" hidden="1">#REF!</definedName>
    <definedName name="dfwsfsf" localSheetId="11" hidden="1">{"Page1",#N/A,FALSE,"CompCo";"Page2",#N/A,FALSE,"CompCo"}</definedName>
    <definedName name="dfwsfsf" hidden="1">{"Page1",#N/A,FALSE,"CompCo";"Page2",#N/A,FALSE,"CompCo"}</definedName>
    <definedName name="DfxpcBuild" hidden="1">1528</definedName>
    <definedName name="DfxpcCommentEnabled" hidden="1">#REF!</definedName>
    <definedName name="DfxpcEnabledCommentsForm" hidden="1">#REF!</definedName>
    <definedName name="DfxpcVersion" hidden="1">"5.70"</definedName>
    <definedName name="dg" localSheetId="11" hidden="1">{"Area1",#N/A,FALSE,"OREWACC";"Area2",#N/A,FALSE,"OREWACC"}</definedName>
    <definedName name="dg" hidden="1">{"Area1",#N/A,FALSE,"OREWACC";"Area2",#N/A,FALSE,"OREWACC"}</definedName>
    <definedName name="Dgbdfb"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gbdfb"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gbdfb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gbdfb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gd" localSheetId="11" hidden="1">{"Breakdown1",#N/A,FALSE,"LTD";"Breakdown2",#N/A,FALSE,"LTD";"Breakdown3",#N/A,FALSE,"LTD";"D Op. Profit",#N/A,FALSE,"LTD";"D Op Profit Continued",#N/A,FALSE,"LTD"}</definedName>
    <definedName name="dgd" hidden="1">{"Breakdown1",#N/A,FALSE,"LTD";"Breakdown2",#N/A,FALSE,"LTD";"Breakdown3",#N/A,FALSE,"LTD";"D Op. Profit",#N/A,FALSE,"LTD";"D Op Profit Continued",#N/A,FALSE,"LTD"}</definedName>
    <definedName name="dgddg" localSheetId="11" hidden="1">{#N/A,#N/A,TRUE,"Summary";#N/A,"1",TRUE,"Summary";#N/A,"2",TRUE,"Summary";#N/A,"3",TRUE,"Summary";#N/A,"4",TRUE,"Summary";#N/A,"5",TRUE,"Summary";#N/A,"6",TRUE,"Summary";#N/A,"7",TRUE,"Summary";#N/A,"8",TRUE,"Summary";#N/A,"9",TRUE,"Summary";#N/A,"10",TRUE,"Summary";#N/A,"11",TRUE,"Summary"}</definedName>
    <definedName name="dgddg" hidden="1">{#N/A,#N/A,TRUE,"Summary";#N/A,"1",TRUE,"Summary";#N/A,"2",TRUE,"Summary";#N/A,"3",TRUE,"Summary";#N/A,"4",TRUE,"Summary";#N/A,"5",TRUE,"Summary";#N/A,"6",TRUE,"Summary";#N/A,"7",TRUE,"Summary";#N/A,"8",TRUE,"Summary";#N/A,"9",TRUE,"Summary";#N/A,"10",TRUE,"Summary";#N/A,"11",TRUE,"Summary"}</definedName>
    <definedName name="dgdfhdhdhd"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gdfhdhdhd"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gdg" localSheetId="4" hidden="1">{#N/A,#N/A,FALSE,"Calc";#N/A,#N/A,FALSE,"Sensitivity";#N/A,#N/A,FALSE,"LT Earn.Dil.";#N/A,#N/A,FALSE,"Dil. AVP"}</definedName>
    <definedName name="dgdg" localSheetId="11" hidden="1">{#N/A,#N/A,FALSE,"Calc";#N/A,#N/A,FALSE,"Sensitivity";#N/A,#N/A,FALSE,"LT Earn.Dil.";#N/A,#N/A,FALSE,"Dil. AVP"}</definedName>
    <definedName name="dgdg" hidden="1">{#N/A,#N/A,FALSE,"Calc";#N/A,#N/A,FALSE,"Sensitivity";#N/A,#N/A,FALSE,"LT Earn.Dil.";#N/A,#N/A,FALSE,"Dil. AVP"}</definedName>
    <definedName name="dgdg_1" localSheetId="4" hidden="1">{#N/A,#N/A,FALSE,"Calc";#N/A,#N/A,FALSE,"Sensitivity";#N/A,#N/A,FALSE,"LT Earn.Dil.";#N/A,#N/A,FALSE,"Dil. AVP"}</definedName>
    <definedName name="dgdg_1" localSheetId="11" hidden="1">{#N/A,#N/A,FALSE,"Calc";#N/A,#N/A,FALSE,"Sensitivity";#N/A,#N/A,FALSE,"LT Earn.Dil.";#N/A,#N/A,FALSE,"Dil. AVP"}</definedName>
    <definedName name="dgdg_1" hidden="1">{#N/A,#N/A,FALSE,"Calc";#N/A,#N/A,FALSE,"Sensitivity";#N/A,#N/A,FALSE,"LT Earn.Dil.";#N/A,#N/A,FALSE,"Dil. AVP"}</definedName>
    <definedName name="dgdgss" localSheetId="4" hidden="1">{"consolidated",#N/A,FALSE,"Sheet1";"cms",#N/A,FALSE,"Sheet1";"fse",#N/A,FALSE,"Sheet1"}</definedName>
    <definedName name="dgdgss" localSheetId="11" hidden="1">{"consolidated",#N/A,FALSE,"Sheet1";"cms",#N/A,FALSE,"Sheet1";"fse",#N/A,FALSE,"Sheet1"}</definedName>
    <definedName name="dgdgss" hidden="1">{"consolidated",#N/A,FALSE,"Sheet1";"cms",#N/A,FALSE,"Sheet1";"fse",#N/A,FALSE,"Sheet1"}</definedName>
    <definedName name="dgdgss_1" localSheetId="4" hidden="1">{"consolidated",#N/A,FALSE,"Sheet1";"cms",#N/A,FALSE,"Sheet1";"fse",#N/A,FALSE,"Sheet1"}</definedName>
    <definedName name="dgdgss_1" localSheetId="11" hidden="1">{"consolidated",#N/A,FALSE,"Sheet1";"cms",#N/A,FALSE,"Sheet1";"fse",#N/A,FALSE,"Sheet1"}</definedName>
    <definedName name="dgdgss_1" hidden="1">{"consolidated",#N/A,FALSE,"Sheet1";"cms",#N/A,FALSE,"Sheet1";"fse",#N/A,FALSE,"Sheet1"}</definedName>
    <definedName name="dgdsfge5" hidden="1">#REF!</definedName>
    <definedName name="dgfds" localSheetId="11" hidden="1">{#N/A,#N/A,FALSE,"Hoja10";#N/A,#N/A,FALSE,"Hoja9";#N/A,#N/A,FALSE,"Hoja8";#N/A,#N/A,FALSE,"Hoja7";#N/A,#N/A,FALSE,"Hoja6";#N/A,#N/A,FALSE,"Hoja5";#N/A,#N/A,FALSE,"Hoja4";#N/A,#N/A,FALSE,"Hoja2";#N/A,#N/A,FALSE,"Hoja3";#N/A,#N/A,FALSE,"HOJA1";#N/A,#N/A,FALSE,"CashFlow";#N/A,#N/A,FALSE,"FinStmts"}</definedName>
    <definedName name="dgfds" hidden="1">{#N/A,#N/A,FALSE,"Hoja10";#N/A,#N/A,FALSE,"Hoja9";#N/A,#N/A,FALSE,"Hoja8";#N/A,#N/A,FALSE,"Hoja7";#N/A,#N/A,FALSE,"Hoja6";#N/A,#N/A,FALSE,"Hoja5";#N/A,#N/A,FALSE,"Hoja4";#N/A,#N/A,FALSE,"Hoja2";#N/A,#N/A,FALSE,"Hoja3";#N/A,#N/A,FALSE,"HOJA1";#N/A,#N/A,FALSE,"CashFlow";#N/A,#N/A,FALSE,"FinStmts"}</definedName>
    <definedName name="dgfds_1" localSheetId="11" hidden="1">{#N/A,#N/A,FALSE,"Hoja10";#N/A,#N/A,FALSE,"Hoja9";#N/A,#N/A,FALSE,"Hoja8";#N/A,#N/A,FALSE,"Hoja7";#N/A,#N/A,FALSE,"Hoja6";#N/A,#N/A,FALSE,"Hoja5";#N/A,#N/A,FALSE,"Hoja4";#N/A,#N/A,FALSE,"Hoja2";#N/A,#N/A,FALSE,"Hoja3";#N/A,#N/A,FALSE,"HOJA1";#N/A,#N/A,FALSE,"CashFlow";#N/A,#N/A,FALSE,"FinStmts"}</definedName>
    <definedName name="dgfds_1" hidden="1">{#N/A,#N/A,FALSE,"Hoja10";#N/A,#N/A,FALSE,"Hoja9";#N/A,#N/A,FALSE,"Hoja8";#N/A,#N/A,FALSE,"Hoja7";#N/A,#N/A,FALSE,"Hoja6";#N/A,#N/A,FALSE,"Hoja5";#N/A,#N/A,FALSE,"Hoja4";#N/A,#N/A,FALSE,"Hoja2";#N/A,#N/A,FALSE,"Hoja3";#N/A,#N/A,FALSE,"HOJA1";#N/A,#N/A,FALSE,"CashFlow";#N/A,#N/A,FALSE,"FinStmts"}</definedName>
    <definedName name="dgfgdfhg5" hidden="1">#REF!</definedName>
    <definedName name="dgfhgf" localSheetId="11" hidden="1">{#N/A,#N/A,FALSE,"ORIX CSC"}</definedName>
    <definedName name="dgfhgf" hidden="1">{#N/A,#N/A,FALSE,"ORIX CSC"}</definedName>
    <definedName name="dgh" hidden="1">#REF!</definedName>
    <definedName name="dghd" hidden="1">#REF!</definedName>
    <definedName name="dghdf" localSheetId="11" hidden="1">{"'Directory'!$A$72:$E$91"}</definedName>
    <definedName name="dghdf" hidden="1">{"'Directory'!$A$72:$E$91"}</definedName>
    <definedName name="dghdfgh" hidden="1">#REF!</definedName>
    <definedName name="dghdgh" hidden="1">#REF!</definedName>
    <definedName name="dghdghd" localSheetId="11" hidden="1">{"'Directory'!$A$72:$E$91"}</definedName>
    <definedName name="dghdghd" hidden="1">{"'Directory'!$A$72:$E$91"}</definedName>
    <definedName name="dghjghj">#REF!</definedName>
    <definedName name="dghngnsnsns" localSheetId="4">{"Client Name or Project Name"}</definedName>
    <definedName name="dghngnsnsns" localSheetId="11">{"Client Name or Project Name"}</definedName>
    <definedName name="dghngnsnsns">{"Client Name or Project Name"}</definedName>
    <definedName name="dghshgshas" localSheetId="4">{"Client Name or Project Name"}</definedName>
    <definedName name="dghshgshas" localSheetId="11">{"Client Name or Project Name"}</definedName>
    <definedName name="dghshgshas">{"Client Name or Project Name"}</definedName>
    <definedName name="dgjhdj" hidden="1">#REF!</definedName>
    <definedName name="dgjhgh" hidden="1">#REF!</definedName>
    <definedName name="dgtdf" localSheetId="11" hidden="1">{"FCB_ALL",#N/A,FALSE,"FCB"}</definedName>
    <definedName name="dgtdf" hidden="1">{"FCB_ALL",#N/A,FALSE,"FCB"}</definedName>
    <definedName name="dh" localSheetId="11" hidden="1">{#N/A,#N/A,TRUE,"Main Issues";#N/A,#N/A,TRUE,"Income statement ($)"}</definedName>
    <definedName name="dh" hidden="1">{#N/A,#N/A,TRUE,"Main Issues";#N/A,#N/A,TRUE,"Income statement ($)"}</definedName>
    <definedName name="dhakjs" localSheetId="4" hidden="1">{"'August 2000'!$A$1:$J$101"}</definedName>
    <definedName name="dhakjs" localSheetId="11" hidden="1">{"'August 2000'!$A$1:$J$101"}</definedName>
    <definedName name="dhakjs" hidden="1">{"'August 2000'!$A$1:$J$101"}</definedName>
    <definedName name="dhdh" localSheetId="11" hidden="1">{#N/A,#N/A,TRUE,"Table1";#N/A,#N/A,TRUE,"Table2";#N/A,#N/A,TRUE,"Table3";#N/A,#N/A,TRUE,"Table4";#N/A,#N/A,TRUE,"Table5";#N/A,#N/A,TRUE,"Table6";#N/A,#N/A,TRUE,"Table7";#N/A,#N/A,TRUE,"Table8";#N/A,#N/A,TRUE,"Table9";#N/A,#N/A,TRUE,"Table10";#N/A,#N/A,TRUE,"Table11";#N/A,#N/A,TRUE,"Table12";#N/A,#N/A,TRUE,"Table13";#N/A,#N/A,TRUE,"Table14"}</definedName>
    <definedName name="dhdh" hidden="1">{#N/A,#N/A,TRUE,"Table1";#N/A,#N/A,TRUE,"Table2";#N/A,#N/A,TRUE,"Table3";#N/A,#N/A,TRUE,"Table4";#N/A,#N/A,TRUE,"Table5";#N/A,#N/A,TRUE,"Table6";#N/A,#N/A,TRUE,"Table7";#N/A,#N/A,TRUE,"Table8";#N/A,#N/A,TRUE,"Table9";#N/A,#N/A,TRUE,"Table10";#N/A,#N/A,TRUE,"Table11";#N/A,#N/A,TRUE,"Table12";#N/A,#N/A,TRUE,"Table13";#N/A,#N/A,TRUE,"Table14"}</definedName>
    <definedName name="DHG" localSheetId="11" hidden="1">{"cap_structure",#N/A,FALSE,"Graph-Mkt Cap";"price",#N/A,FALSE,"Graph-Price";"ebit",#N/A,FALSE,"Graph-EBITDA";"ebitda",#N/A,FALSE,"Graph-EBITDA"}</definedName>
    <definedName name="DHG" hidden="1">{"cap_structure",#N/A,FALSE,"Graph-Mkt Cap";"price",#N/A,FALSE,"Graph-Price";"ebit",#N/A,FALSE,"Graph-EBITDA";"ebitda",#N/A,FALSE,"Graph-EBITDA"}</definedName>
    <definedName name="dhgdh" localSheetId="11" hidden="1">{"mgmt forecast",#N/A,FALSE,"Mgmt Forecast";"dcf table",#N/A,FALSE,"Mgmt Forecast";"sensitivity",#N/A,FALSE,"Mgmt Forecast";"table inputs",#N/A,FALSE,"Mgmt Forecast";"calculations",#N/A,FALSE,"Mgmt Forecast"}</definedName>
    <definedName name="dhgdh" hidden="1">{"mgmt forecast",#N/A,FALSE,"Mgmt Forecast";"dcf table",#N/A,FALSE,"Mgmt Forecast";"sensitivity",#N/A,FALSE,"Mgmt Forecast";"table inputs",#N/A,FALSE,"Mgmt Forecast";"calculations",#N/A,FALSE,"Mgmt Forecast"}</definedName>
    <definedName name="dhgjhf" localSheetId="4">#REF!</definedName>
    <definedName name="dhgjhf" localSheetId="15">#REF!</definedName>
    <definedName name="dhgjhf">#REF!</definedName>
    <definedName name="dhgndn" hidden="1">#REF!</definedName>
    <definedName name="dhhdhh" localSheetId="11" hidden="1">{"base",#N/A,TRUE,"Nav_Base";"stg",#N/A,TRUE,"Nav_stg£";"mgtfees",#N/A,TRUE,"Mgt_Fees";"mgp1",#N/A,TRUE,"MgFee_PA";"mgp2",#N/A,TRUE,"MgFee_PA";"admin",#N/A,TRUE,"Admin_Fee";"custody",#N/A,TRUE,"Cust_Fee";#N/A,#N/A,TRUE,"GEM";"gem",#N/A,TRUE,"GEM"}</definedName>
    <definedName name="dhhdhh" hidden="1">{"base",#N/A,TRUE,"Nav_Base";"stg",#N/A,TRUE,"Nav_stg£";"mgtfees",#N/A,TRUE,"Mgt_Fees";"mgp1",#N/A,TRUE,"MgFee_PA";"mgp2",#N/A,TRUE,"MgFee_PA";"admin",#N/A,TRUE,"Admin_Fee";"custody",#N/A,TRUE,"Cust_Fee";#N/A,#N/A,TRUE,"GEM";"gem",#N/A,TRUE,"GEM"}</definedName>
    <definedName name="dhhdhh_1" localSheetId="11" hidden="1">{"base",#N/A,TRUE,"Nav_Base";"stg",#N/A,TRUE,"Nav_stg£";"mgtfees",#N/A,TRUE,"Mgt_Fees";"mgp1",#N/A,TRUE,"MgFee_PA";"mgp2",#N/A,TRUE,"MgFee_PA";"admin",#N/A,TRUE,"Admin_Fee";"custody",#N/A,TRUE,"Cust_Fee";#N/A,#N/A,TRUE,"GEM";"gem",#N/A,TRUE,"GEM"}</definedName>
    <definedName name="dhhdhh_1" hidden="1">{"base",#N/A,TRUE,"Nav_Base";"stg",#N/A,TRUE,"Nav_stg£";"mgtfees",#N/A,TRUE,"Mgt_Fees";"mgp1",#N/A,TRUE,"MgFee_PA";"mgp2",#N/A,TRUE,"MgFee_PA";"admin",#N/A,TRUE,"Admin_Fee";"custody",#N/A,TRUE,"Cust_Fee";#N/A,#N/A,TRUE,"GEM";"gem",#N/A,TRUE,"GEM"}</definedName>
    <definedName name="dhhdhh_2" localSheetId="11" hidden="1">{"base",#N/A,TRUE,"Nav_Base";"stg",#N/A,TRUE,"Nav_stg£";"mgtfees",#N/A,TRUE,"Mgt_Fees";"mgp1",#N/A,TRUE,"MgFee_PA";"mgp2",#N/A,TRUE,"MgFee_PA";"admin",#N/A,TRUE,"Admin_Fee";"custody",#N/A,TRUE,"Cust_Fee";#N/A,#N/A,TRUE,"GEM";"gem",#N/A,TRUE,"GEM"}</definedName>
    <definedName name="dhhdhh_2" hidden="1">{"base",#N/A,TRUE,"Nav_Base";"stg",#N/A,TRUE,"Nav_stg£";"mgtfees",#N/A,TRUE,"Mgt_Fees";"mgp1",#N/A,TRUE,"MgFee_PA";"mgp2",#N/A,TRUE,"MgFee_PA";"admin",#N/A,TRUE,"Admin_Fee";"custody",#N/A,TRUE,"Cust_Fee";#N/A,#N/A,TRUE,"GEM";"gem",#N/A,TRUE,"GEM"}</definedName>
    <definedName name="dhjghj" hidden="1">#REF!</definedName>
    <definedName name="dhngntt" hidden="1">#REF!</definedName>
    <definedName name="dhnsnsnsn" localSheetId="4">{"Client Name or Project Name"}</definedName>
    <definedName name="dhnsnsnsn" localSheetId="11">{"Client Name or Project Name"}</definedName>
    <definedName name="dhnsnsnsn">{"Client Name or Project Name"}</definedName>
    <definedName name="dhthjdc" localSheetId="11" hidden="1">{0,0,"",0}</definedName>
    <definedName name="dhthjdc" hidden="1">{0,0,"",0}</definedName>
    <definedName name="DIFAL" localSheetId="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DIFAL"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Differences" localSheetId="11" hidden="1">{"Operating Data",#N/A,TRUE,"Sheet1";"Valuation Matrix",#N/A,TRUE,"Sheet1";"Sales Analysis",#N/A,TRUE,"Sheet1";"Closed Remodelled New",#N/A,TRUE,"Sheet1";"Competitive and FSP",#N/A,TRUE,"Sheet1";"Working Capital and Capex",#N/A,TRUE,"Sheet1";"depreciation",#N/A,TRUE,"Sheet1"}</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lutedShares">#REF!</definedName>
    <definedName name="DIlution_Percentage">9.4%</definedName>
    <definedName name="Dilution_Reserve_Percentage">9.4%</definedName>
    <definedName name="dInitials">OFFSET(#REF!,0,0,COUNTA(#REF!),1)</definedName>
    <definedName name="diretos" localSheetId="11" hidden="1">{"Fecha_Novembro",#N/A,FALSE,"FECHAMENTO-2002 ";"Defer_Novembro",#N/A,FALSE,"DIFERIDO";"Pis_Novembro",#N/A,FALSE,"PIS COFINS";"Iss_Novembro",#N/A,FALSE,"ISS"}</definedName>
    <definedName name="diretos" hidden="1">{"Fecha_Novembro",#N/A,FALSE,"FECHAMENTO-2002 ";"Defer_Novembro",#N/A,FALSE,"DIFERIDO";"Pis_Novembro",#N/A,FALSE,"PIS COFINS";"Iss_Novembro",#N/A,FALSE,"ISS"}</definedName>
    <definedName name="dirlabodc" hidden="1">#REF!</definedName>
    <definedName name="DIRTY">4</definedName>
    <definedName name="DISC">#REF!</definedName>
    <definedName name="disc_years">#REF!</definedName>
    <definedName name="DISCONT_OPER" hidden="1">"DISCONT_OPER"</definedName>
    <definedName name="Discount" hidden="1">#REF!</definedName>
    <definedName name="Discount_Est2">#REF!</definedName>
    <definedName name="Discount_Rate" localSheetId="19">#REF!</definedName>
    <definedName name="Discount_Rate">#REF!</definedName>
    <definedName name="DISCOUNT2">#REF!</definedName>
    <definedName name="Discounts">#REF!</definedName>
    <definedName name="DiscountYears" localSheetId="19">#REF!</definedName>
    <definedName name="DiscountYears">#REF!</definedName>
    <definedName name="DiscRate" localSheetId="19">#REF!</definedName>
    <definedName name="DiscRate">#REF!</definedName>
    <definedName name="DispFmt" hidden="1">#REF!</definedName>
    <definedName name="display_area_2" hidden="1">#REF!</definedName>
    <definedName name="DISPLAY_FILTER" localSheetId="19">#REF!</definedName>
    <definedName name="DISPLAY_FILTER">#REF!</definedName>
    <definedName name="DISPLAY_NAME" localSheetId="19">#REF!</definedName>
    <definedName name="DISPLAY_NAME">#REF!</definedName>
    <definedName name="DISPLAY_TICKER" localSheetId="19">#REF!</definedName>
    <definedName name="DISPLAY_TICKER">#REF!</definedName>
    <definedName name="dist" localSheetId="19">#REF!</definedName>
    <definedName name="dist">#REF!</definedName>
    <definedName name="DistinctUsers">#REF!</definedName>
    <definedName name="distribution">#REF!</definedName>
    <definedName name="Distributionexp" localSheetId="19">#REF!</definedName>
    <definedName name="Distributionexp">#REF!</definedName>
    <definedName name="ditto"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itto"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itto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itto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iv" localSheetId="19">#REF!</definedName>
    <definedName name="div">#REF!</definedName>
    <definedName name="div_1">36970.5026157407</definedName>
    <definedName name="Div_Industrial" localSheetId="11" hidden="1">{"adj95mult",#N/A,FALSE,"COMPCO";"adj95est",#N/A,FALSE,"COMPCO"}</definedName>
    <definedName name="Div_Industrial" hidden="1">{"adj95mult",#N/A,FALSE,"COMPCO";"adj95est",#N/A,FALSE,"COMPCO"}</definedName>
    <definedName name="Div_Method" localSheetId="19">#REF!</definedName>
    <definedName name="Div_Method">#REF!</definedName>
    <definedName name="divestcash">#REF!</definedName>
    <definedName name="divestproceeds">#REF!</definedName>
    <definedName name="divestyear">#REF!</definedName>
    <definedName name="DivFpb" hidden="1">#REF!</definedName>
    <definedName name="DIVID_SHARE" hidden="1">"DIVID_SHARE"</definedName>
    <definedName name="divinc">#REF!</definedName>
    <definedName name="Division" localSheetId="19">#REF!</definedName>
    <definedName name="Division">#REF!</definedName>
    <definedName name="Division_ETC" localSheetId="19">#REF!</definedName>
    <definedName name="Division_ETC">#REF!</definedName>
    <definedName name="division_table">#REF!</definedName>
    <definedName name="divisions">#REF!</definedName>
    <definedName name="DivisionSuperG" localSheetId="19">#REF!</definedName>
    <definedName name="DivisionSuperG">#REF!</definedName>
    <definedName name="DivisionSuperGCanada" localSheetId="19">#REF!</definedName>
    <definedName name="DivisionSuperGCanada">#REF!</definedName>
    <definedName name="djd"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hgjdhgj">#REF!</definedName>
    <definedName name="djdjdjdj" localSheetId="4">{"Client Name or Project Name"}</definedName>
    <definedName name="djdjdjdj" localSheetId="11">{"Client Name or Project Name"}</definedName>
    <definedName name="djdjdjdj">{"Client Name or Project Name"}</definedName>
    <definedName name="djdNew"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sjsjsj" localSheetId="4">{"Client Name or Project Name"}</definedName>
    <definedName name="djdsjsjsj" localSheetId="11">{"Client Name or Project Name"}</definedName>
    <definedName name="djdsjsjsj">{"Client Name or Project Name"}</definedName>
    <definedName name="djfdkjf" localSheetId="11" hidden="1">{"PAGE1",#N/A,FALSE,"ADJMODL";"PAGE2",#N/A,FALSE,"ADJMODL";"PAGE3",#N/A,FALSE,"ADJMODL";"PAGE4",#N/A,FALSE,"ADJMODL";"PAGE5",#N/A,FALSE,"ADJMODL";"PAGE6",#N/A,FALSE,"ADJMODL";"PAGE7",#N/A,FALSE,"ADJMODL";"PAGE8",#N/A,FALSE,"ADJMODL"}</definedName>
    <definedName name="djfdkjf" hidden="1">{"PAGE1",#N/A,FALSE,"ADJMODL";"PAGE2",#N/A,FALSE,"ADJMODL";"PAGE3",#N/A,FALSE,"ADJMODL";"PAGE4",#N/A,FALSE,"ADJMODL";"PAGE5",#N/A,FALSE,"ADJMODL";"PAGE6",#N/A,FALSE,"ADJMODL";"PAGE7",#N/A,FALSE,"ADJMODL";"PAGE8",#N/A,FALSE,"ADJMODL"}</definedName>
    <definedName name="DJK" localSheetId="2" hidden="1">{"bs",#N/A,FALSE,"SCF"}</definedName>
    <definedName name="DJK" localSheetId="1" hidden="1">{"bs",#N/A,FALSE,"SCF"}</definedName>
    <definedName name="DJK" localSheetId="19" hidden="1">{"bs",#N/A,FALSE,"SCF"}</definedName>
    <definedName name="DJK" localSheetId="4" hidden="1">{"bs",#N/A,FALSE,"SCF"}</definedName>
    <definedName name="DJK" localSheetId="18" hidden="1">{"bs",#N/A,FALSE,"SCF"}</definedName>
    <definedName name="DJK" localSheetId="15" hidden="1">{"bs",#N/A,FALSE,"SCF"}</definedName>
    <definedName name="DJK" localSheetId="11" hidden="1">{"bs",#N/A,FALSE,"SCF"}</definedName>
    <definedName name="DJK" hidden="1">{"bs",#N/A,FALSE,"SCF"}</definedName>
    <definedName name="djksljd" localSheetId="4" hidden="1">{#N/A,#N/A,FALSE,"Other";#N/A,#N/A,FALSE,"Ace";#N/A,#N/A,FALSE,"Derm"}</definedName>
    <definedName name="djksljd" localSheetId="11" hidden="1">{#N/A,#N/A,FALSE,"Other";#N/A,#N/A,FALSE,"Ace";#N/A,#N/A,FALSE,"Derm"}</definedName>
    <definedName name="djksljd" hidden="1">{#N/A,#N/A,FALSE,"Other";#N/A,#N/A,FALSE,"Ace";#N/A,#N/A,FALSE,"Derm"}</definedName>
    <definedName name="djksljd_1" localSheetId="4" hidden="1">{#N/A,#N/A,FALSE,"Other";#N/A,#N/A,FALSE,"Ace";#N/A,#N/A,FALSE,"Derm"}</definedName>
    <definedName name="djksljd_1" localSheetId="11" hidden="1">{#N/A,#N/A,FALSE,"Other";#N/A,#N/A,FALSE,"Ace";#N/A,#N/A,FALSE,"Derm"}</definedName>
    <definedName name="djksljd_1" hidden="1">{#N/A,#N/A,FALSE,"Other";#N/A,#N/A,FALSE,"Ace";#N/A,#N/A,FALSE,"Derm"}</definedName>
    <definedName name="djsjtyjyj" localSheetId="4">{"Client Name or Project Name"}</definedName>
    <definedName name="djsjtyjyj" localSheetId="11">{"Client Name or Project Name"}</definedName>
    <definedName name="djsjtyjyj">{"Client Name or Project Name"}</definedName>
    <definedName name="djyjyjyjyj" localSheetId="4">{"Client Name or Project Name"}</definedName>
    <definedName name="djyjyjyjyj" localSheetId="11">{"Client Name or Project Name"}</definedName>
    <definedName name="djyjyjyjyj">{"Client Name or Project Name"}</definedName>
    <definedName name="dk" localSheetId="19" hidden="1">{"incomemth",#N/A,TRUE,"forecast01";"incpercentmth",#N/A,TRUE,"forecast01";"balancemth",#N/A,TRUE,"forecast01";"cashmth",#N/A,TRUE,"forecast01";"cov2mth",#N/A,TRUE,"forecast01";"prbexp",#N/A,TRUE,"forecast01";"prbcap",#N/A,TRUE,"forecast01";"coalconsultants",#N/A,TRUE,"forecast01";"prbsum",#N/A,TRUE,"forecast01"}</definedName>
    <definedName name="dk" localSheetId="4" hidden="1">{"incomemth",#N/A,TRUE,"forecast01";"incpercentmth",#N/A,TRUE,"forecast01";"balancemth",#N/A,TRUE,"forecast01";"cashmth",#N/A,TRUE,"forecast01";"cov2mth",#N/A,TRUE,"forecast01";"prbexp",#N/A,TRUE,"forecast01";"prbcap",#N/A,TRUE,"forecast01";"coalconsultants",#N/A,TRUE,"forecast01";"prbsum",#N/A,TRUE,"forecast01"}</definedName>
    <definedName name="dk" localSheetId="15" hidden="1">{"incomemth",#N/A,TRUE,"forecast01";"incpercentmth",#N/A,TRUE,"forecast01";"balancemth",#N/A,TRUE,"forecast01";"cashmth",#N/A,TRUE,"forecast01";"cov2mth",#N/A,TRUE,"forecast01";"prbexp",#N/A,TRUE,"forecast01";"prbcap",#N/A,TRUE,"forecast01";"coalconsultants",#N/A,TRUE,"forecast01";"prbsum",#N/A,TRUE,"forecast01"}</definedName>
    <definedName name="dk" localSheetId="11" hidden="1">{"incomemth",#N/A,TRUE,"forecast01";"incpercentmth",#N/A,TRUE,"forecast01";"balancemth",#N/A,TRUE,"forecast01";"cashmth",#N/A,TRUE,"forecast01";"cov2mth",#N/A,TRUE,"forecast01";"prbexp",#N/A,TRUE,"forecast01";"prbcap",#N/A,TRUE,"forecast01";"coalconsultants",#N/A,TRUE,"forecast01";"prbsum",#N/A,TRUE,"forecast01"}</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dkdkdk" localSheetId="4">{"Client Name or Project Name"}</definedName>
    <definedName name="dkdkdkdk" localSheetId="11">{"Client Name or Project Name"}</definedName>
    <definedName name="dkdkdkdk">{"Client Name or Project Name"}</definedName>
    <definedName name="dkfjdfNew"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4" hidden="1">{#N/A,#N/A,FALSE,"Pharm";#N/A,#N/A,FALSE,"WWCM"}</definedName>
    <definedName name="dkgahirghigf" localSheetId="11" hidden="1">{#N/A,#N/A,FALSE,"Pharm";#N/A,#N/A,FALSE,"WWCM"}</definedName>
    <definedName name="dkgahirghigf" hidden="1">{#N/A,#N/A,FALSE,"Pharm";#N/A,#N/A,FALSE,"WWCM"}</definedName>
    <definedName name="dkgahirghigf_1" localSheetId="4" hidden="1">{#N/A,#N/A,FALSE,"Pharm";#N/A,#N/A,FALSE,"WWCM"}</definedName>
    <definedName name="dkgahirghigf_1" localSheetId="11" hidden="1">{#N/A,#N/A,FALSE,"Pharm";#N/A,#N/A,FALSE,"WWCM"}</definedName>
    <definedName name="dkgahirghigf_1" hidden="1">{#N/A,#N/A,FALSE,"Pharm";#N/A,#N/A,FALSE,"WWCM"}</definedName>
    <definedName name="dkj"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l" localSheetId="11" hidden="1">{#N/A,#N/A,FALSE,"Sheet1"}</definedName>
    <definedName name="dl" hidden="1">{#N/A,#N/A,FALSE,"Sheet1"}</definedName>
    <definedName name="dloct">#REF!</definedName>
    <definedName name="DMC">#REF!</definedName>
    <definedName name="DME_BeforeCloseCompleted">"False"</definedName>
    <definedName name="DME_Dirty">"False"</definedName>
    <definedName name="DME_DocumentFlags">"1"</definedName>
    <definedName name="DME_DocumentID">"::ODMA\DME-MSE\London-44356"</definedName>
    <definedName name="DME_DocumentOpened">"True"</definedName>
    <definedName name="DME_DocumentTitle">"London-44356 - impress model"</definedName>
    <definedName name="DME_LocalFile">"False"</definedName>
    <definedName name="DME_NextWindowNumber">"2"</definedName>
    <definedName name="DMM" localSheetId="4" hidden="1">{"'ny_cei'!$A$1:$B$454"}</definedName>
    <definedName name="DMM" localSheetId="11" hidden="1">{"'ny_cei'!$A$1:$B$454"}</definedName>
    <definedName name="DMM" hidden="1">{"'ny_cei'!$A$1:$B$454"}</definedName>
    <definedName name="dModem">OFFSET(#REF!,0,0,COUNTA(#REF!),1)</definedName>
    <definedName name="DMTfee" localSheetId="19">#REF!</definedName>
    <definedName name="DMTfee">#REF!</definedName>
    <definedName name="dNewAcct">OFFSET(#REF!,0,0,COUNTA(#REF!),1)</definedName>
    <definedName name="DNT">#REF!</definedName>
    <definedName name="do"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C" localSheetId="19">#REF!</definedName>
    <definedName name="DOC">#REF!</definedName>
    <definedName name="DocType" localSheetId="4">__APW_RESTORE_DATA1217__</definedName>
    <definedName name="DocType" localSheetId="15">Word</definedName>
    <definedName name="DocType" localSheetId="11">__APW_RESTORE_DATA1217__</definedName>
    <definedName name="DocType" localSheetId="10">Word</definedName>
    <definedName name="DocType">__APW_RESTORE_DATA1217__</definedName>
    <definedName name="dog"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g" localSheetId="1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g"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h" localSheetId="11" hidden="1">{#N/A,#N/A,FALSE,"TS";#N/A,#N/A,FALSE,"Combo";#N/A,#N/A,FALSE,"FAIR";#N/A,#N/A,FALSE,"RBC";#N/A,#N/A,FALSE,"xxxx";#N/A,#N/A,FALSE,"A_D";#N/A,#N/A,FALSE,"WACC";#N/A,#N/A,FALSE,"DCF";#N/A,#N/A,FALSE,"LBO";#N/A,#N/A,FALSE,"AcqMults";#N/A,#N/A,FALSE,"CompMults"}</definedName>
    <definedName name="doh" hidden="1">{#N/A,#N/A,FALSE,"TS";#N/A,#N/A,FALSE,"Combo";#N/A,#N/A,FALSE,"FAIR";#N/A,#N/A,FALSE,"RBC";#N/A,#N/A,FALSE,"xxxx";#N/A,#N/A,FALSE,"A_D";#N/A,#N/A,FALSE,"WACC";#N/A,#N/A,FALSE,"DCF";#N/A,#N/A,FALSE,"LBO";#N/A,#N/A,FALSE,"AcqMults";#N/A,#N/A,FALSE,"CompMults"}</definedName>
    <definedName name="Dollar_Header" localSheetId="19">#REF!</definedName>
    <definedName name="Dollar_Header">#REF!</definedName>
    <definedName name="DollarHeader" localSheetId="19">#REF!</definedName>
    <definedName name="DollarHeader">#REF!</definedName>
    <definedName name="Dollars">#REF!</definedName>
    <definedName name="Dolllar_Header" localSheetId="19">#REF!</definedName>
    <definedName name="Dolllar_Header">#REF!</definedName>
    <definedName name="dolly" hidden="1">#REF!</definedName>
    <definedName name="dome" localSheetId="11" hidden="1">{#N/A,#N/A,TRUE,"Main Issues";#N/A,#N/A,TRUE,"Income statement ($)"}</definedName>
    <definedName name="dome" hidden="1">{#N/A,#N/A,TRUE,"Main Issues";#N/A,#N/A,TRUE,"Income statement ($)"}</definedName>
    <definedName name="don_test" localSheetId="11" hidden="1">{"Year1996",#N/A,FALSE,"1996-1998 Analyst Models";"Year1997",#N/A,FALSE,"1996-1998 Analyst Models";"Year1998",#N/A,FALSE,"1996-1998 Analyst Models"}</definedName>
    <definedName name="don_test" hidden="1">{"Year1996",#N/A,FALSE,"1996-1998 Analyst Models";"Year1997",#N/A,FALSE,"1996-1998 Analyst Models";"Year1998",#N/A,FALSE,"1996-1998 Analyst Models"}</definedName>
    <definedName name="don_test_1" localSheetId="11" hidden="1">{"Year1996",#N/A,FALSE,"1996-1998 Analyst Models";"Year1997",#N/A,FALSE,"1996-1998 Analyst Models";"Year1998",#N/A,FALSE,"1996-1998 Analyst Models"}</definedName>
    <definedName name="don_test_1" hidden="1">{"Year1996",#N/A,FALSE,"1996-1998 Analyst Models";"Year1997",#N/A,FALSE,"1996-1998 Analyst Models";"Year1998",#N/A,FALSE,"1996-1998 Analyst Models"}</definedName>
    <definedName name="donal" hidden="1">#N/A</definedName>
    <definedName name="Donald" localSheetId="4" hidden="1">{#N/A,#N/A,FALSE,"Other";#N/A,#N/A,FALSE,"Corp. Dev.";#N/A,#N/A,FALSE,"Alloc. E.B. &amp; Occy";"Quarter",#N/A,FALSE,"Side by Side"}</definedName>
    <definedName name="Donald" localSheetId="11" hidden="1">{#N/A,#N/A,FALSE,"Other";#N/A,#N/A,FALSE,"Corp. Dev.";#N/A,#N/A,FALSE,"Alloc. E.B. &amp; Occy";"Quarter",#N/A,FALSE,"Side by Side"}</definedName>
    <definedName name="Donald" hidden="1">{#N/A,#N/A,FALSE,"Other";#N/A,#N/A,FALSE,"Corp. Dev.";#N/A,#N/A,FALSE,"Alloc. E.B. &amp; Occy";"Quarter",#N/A,FALSE,"Side by Side"}</definedName>
    <definedName name="Donald_1" localSheetId="4" hidden="1">{#N/A,#N/A,FALSE,"Other";#N/A,#N/A,FALSE,"Corp. Dev.";#N/A,#N/A,FALSE,"Alloc. E.B. &amp; Occy";"Quarter",#N/A,FALSE,"Side by Side"}</definedName>
    <definedName name="Donald_1" localSheetId="11" hidden="1">{#N/A,#N/A,FALSE,"Other";#N/A,#N/A,FALSE,"Corp. Dev.";#N/A,#N/A,FALSE,"Alloc. E.B. &amp; Occy";"Quarter",#N/A,FALSE,"Side by Side"}</definedName>
    <definedName name="Donald_1" hidden="1">{#N/A,#N/A,FALSE,"Other";#N/A,#N/A,FALSE,"Corp. Dev.";#N/A,#N/A,FALSE,"Alloc. E.B. &amp; Occy";"Quarter",#N/A,FALSE,"Side by Side"}</definedName>
    <definedName name="Donald_1_1" localSheetId="4" hidden="1">{#N/A,#N/A,FALSE,"Other";#N/A,#N/A,FALSE,"Corp. Dev.";#N/A,#N/A,FALSE,"Alloc. E.B. &amp; Occy";"Quarter",#N/A,FALSE,"Side by Side"}</definedName>
    <definedName name="Donald_1_1" localSheetId="11" hidden="1">{#N/A,#N/A,FALSE,"Other";#N/A,#N/A,FALSE,"Corp. Dev.";#N/A,#N/A,FALSE,"Alloc. E.B. &amp; Occy";"Quarter",#N/A,FALSE,"Side by Side"}</definedName>
    <definedName name="Donald_1_1" hidden="1">{#N/A,#N/A,FALSE,"Other";#N/A,#N/A,FALSE,"Corp. Dev.";#N/A,#N/A,FALSE,"Alloc. E.B. &amp; Occy";"Quarter",#N/A,FALSE,"Side by Side"}</definedName>
    <definedName name="Donald_1_1_2" localSheetId="4" hidden="1">{#N/A,#N/A,FALSE,"Other";#N/A,#N/A,FALSE,"Corp. Dev.";#N/A,#N/A,FALSE,"Alloc. E.B. &amp; Occy";"Quarter",#N/A,FALSE,"Side by Side"}</definedName>
    <definedName name="Donald_1_1_2" localSheetId="11" hidden="1">{#N/A,#N/A,FALSE,"Other";#N/A,#N/A,FALSE,"Corp. Dev.";#N/A,#N/A,FALSE,"Alloc. E.B. &amp; Occy";"Quarter",#N/A,FALSE,"Side by Side"}</definedName>
    <definedName name="Donald_1_1_2" hidden="1">{#N/A,#N/A,FALSE,"Other";#N/A,#N/A,FALSE,"Corp. Dev.";#N/A,#N/A,FALSE,"Alloc. E.B. &amp; Occy";"Quarter",#N/A,FALSE,"Side by Side"}</definedName>
    <definedName name="Donald_1_3" localSheetId="4" hidden="1">{#N/A,#N/A,FALSE,"Other";#N/A,#N/A,FALSE,"Corp. Dev.";#N/A,#N/A,FALSE,"Alloc. E.B. &amp; Occy";"Quarter",#N/A,FALSE,"Side by Side"}</definedName>
    <definedName name="Donald_1_3" localSheetId="11" hidden="1">{#N/A,#N/A,FALSE,"Other";#N/A,#N/A,FALSE,"Corp. Dev.";#N/A,#N/A,FALSE,"Alloc. E.B. &amp; Occy";"Quarter",#N/A,FALSE,"Side by Side"}</definedName>
    <definedName name="Donald_1_3" hidden="1">{#N/A,#N/A,FALSE,"Other";#N/A,#N/A,FALSE,"Corp. Dev.";#N/A,#N/A,FALSE,"Alloc. E.B. &amp; Occy";"Quarter",#N/A,FALSE,"Side by Side"}</definedName>
    <definedName name="Donald_2" localSheetId="4" hidden="1">{#N/A,#N/A,FALSE,"Other";#N/A,#N/A,FALSE,"Corp. Dev.";#N/A,#N/A,FALSE,"Alloc. E.B. &amp; Occy";"Quarter",#N/A,FALSE,"Side by Side"}</definedName>
    <definedName name="Donald_2" localSheetId="11" hidden="1">{#N/A,#N/A,FALSE,"Other";#N/A,#N/A,FALSE,"Corp. Dev.";#N/A,#N/A,FALSE,"Alloc. E.B. &amp; Occy";"Quarter",#N/A,FALSE,"Side by Side"}</definedName>
    <definedName name="Donald_2" hidden="1">{#N/A,#N/A,FALSE,"Other";#N/A,#N/A,FALSE,"Corp. Dev.";#N/A,#N/A,FALSE,"Alloc. E.B. &amp; Occy";"Quarter",#N/A,FALSE,"Side by Side"}</definedName>
    <definedName name="Donald_2_2" localSheetId="4" hidden="1">{#N/A,#N/A,FALSE,"Other";#N/A,#N/A,FALSE,"Corp. Dev.";#N/A,#N/A,FALSE,"Alloc. E.B. &amp; Occy";"Quarter",#N/A,FALSE,"Side by Side"}</definedName>
    <definedName name="Donald_2_2" localSheetId="11" hidden="1">{#N/A,#N/A,FALSE,"Other";#N/A,#N/A,FALSE,"Corp. Dev.";#N/A,#N/A,FALSE,"Alloc. E.B. &amp; Occy";"Quarter",#N/A,FALSE,"Side by Side"}</definedName>
    <definedName name="Donald_2_2" hidden="1">{#N/A,#N/A,FALSE,"Other";#N/A,#N/A,FALSE,"Corp. Dev.";#N/A,#N/A,FALSE,"Alloc. E.B. &amp; Occy";"Quarter",#N/A,FALSE,"Side by Side"}</definedName>
    <definedName name="Donald_3" localSheetId="4" hidden="1">{#N/A,#N/A,FALSE,"Other";#N/A,#N/A,FALSE,"Corp. Dev.";#N/A,#N/A,FALSE,"Alloc. E.B. &amp; Occy";"Quarter",#N/A,FALSE,"Side by Side"}</definedName>
    <definedName name="Donald_3" localSheetId="11" hidden="1">{#N/A,#N/A,FALSE,"Other";#N/A,#N/A,FALSE,"Corp. Dev.";#N/A,#N/A,FALSE,"Alloc. E.B. &amp; Occy";"Quarter",#N/A,FALSE,"Side by Side"}</definedName>
    <definedName name="Donald_3" hidden="1">{#N/A,#N/A,FALSE,"Other";#N/A,#N/A,FALSE,"Corp. Dev.";#N/A,#N/A,FALSE,"Alloc. E.B. &amp; Occy";"Quarter",#N/A,FALSE,"Side by Side"}</definedName>
    <definedName name="Donald_3_2" localSheetId="4" hidden="1">{#N/A,#N/A,FALSE,"Other";#N/A,#N/A,FALSE,"Corp. Dev.";#N/A,#N/A,FALSE,"Alloc. E.B. &amp; Occy";"Quarter",#N/A,FALSE,"Side by Side"}</definedName>
    <definedName name="Donald_3_2" localSheetId="11" hidden="1">{#N/A,#N/A,FALSE,"Other";#N/A,#N/A,FALSE,"Corp. Dev.";#N/A,#N/A,FALSE,"Alloc. E.B. &amp; Occy";"Quarter",#N/A,FALSE,"Side by Side"}</definedName>
    <definedName name="Donald_3_2" hidden="1">{#N/A,#N/A,FALSE,"Other";#N/A,#N/A,FALSE,"Corp. Dev.";#N/A,#N/A,FALSE,"Alloc. E.B. &amp; Occy";"Quarter",#N/A,FALSE,"Side by Side"}</definedName>
    <definedName name="Donald_5" localSheetId="4" hidden="1">{#N/A,#N/A,FALSE,"Other";#N/A,#N/A,FALSE,"Corp. Dev.";#N/A,#N/A,FALSE,"Alloc. E.B. &amp; Occy";"Quarter",#N/A,FALSE,"Side by Side"}</definedName>
    <definedName name="Donald_5" localSheetId="11" hidden="1">{#N/A,#N/A,FALSE,"Other";#N/A,#N/A,FALSE,"Corp. Dev.";#N/A,#N/A,FALSE,"Alloc. E.B. &amp; Occy";"Quarter",#N/A,FALSE,"Side by Side"}</definedName>
    <definedName name="Donald_5" hidden="1">{#N/A,#N/A,FALSE,"Other";#N/A,#N/A,FALSE,"Corp. Dev.";#N/A,#N/A,FALSE,"Alloc. E.B. &amp; Occy";"Quarter",#N/A,FALSE,"Side by Side"}</definedName>
    <definedName name="donall" hidden="1">#N/A</definedName>
    <definedName name="donna" localSheetId="15" hidden="1">{#N/A,#N/A,FALSE,"Summary";#N/A,#N/A,FALSE,"Lvd";#N/A,#N/A,FALSE,"WP";#N/A,#N/A,FALSE,"Retail";#N/A,#N/A,FALSE,"MIS";#N/A,#N/A,FALSE,"NY";#N/A,#N/A,FALSE,"Corp";#N/A,#N/A,FALSE,"QC LAB";#N/A,#N/A,FALSE,"Foreign";#N/A,#N/A,FALSE,"Canada";#N/A,#N/A,FALSE,"UK";#N/A,#N/A,FALSE,"CIP";#N/A,#N/A,FALSE,"Retdet";#N/A,#N/A,FALSE,"Memo";#N/A,#N/A,FALSE,"Monthly"}</definedName>
    <definedName name="donna" localSheetId="11" hidden="1">{#N/A,#N/A,FALSE,"Summary";#N/A,#N/A,FALSE,"Lvd";#N/A,#N/A,FALSE,"WP";#N/A,#N/A,FALSE,"Retail";#N/A,#N/A,FALSE,"MIS";#N/A,#N/A,FALSE,"NY";#N/A,#N/A,FALSE,"Corp";#N/A,#N/A,FALSE,"QC LAB";#N/A,#N/A,FALSE,"Foreign";#N/A,#N/A,FALSE,"Canada";#N/A,#N/A,FALSE,"UK";#N/A,#N/A,FALSE,"CIP";#N/A,#N/A,FALSE,"Retdet";#N/A,#N/A,FALSE,"Memo";#N/A,#N/A,FALSE,"Monthly"}</definedName>
    <definedName name="donna" hidden="1">{#N/A,#N/A,FALSE,"Summary";#N/A,#N/A,FALSE,"Lvd";#N/A,#N/A,FALSE,"WP";#N/A,#N/A,FALSE,"Retail";#N/A,#N/A,FALSE,"MIS";#N/A,#N/A,FALSE,"NY";#N/A,#N/A,FALSE,"Corp";#N/A,#N/A,FALSE,"QC LAB";#N/A,#N/A,FALSE,"Foreign";#N/A,#N/A,FALSE,"Canada";#N/A,#N/A,FALSE,"UK";#N/A,#N/A,FALSE,"CIP";#N/A,#N/A,FALSE,"Retdet";#N/A,#N/A,FALSE,"Memo";#N/A,#N/A,FALSE,"Monthly"}</definedName>
    <definedName name="dontknow"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ontknow"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Origin">OFFSET(#REF!,0,0,COUNTA(#REF!),1)</definedName>
    <definedName name="dOS">OFFSET(#REF!,0,0,COUNTA(#REF!),1)</definedName>
    <definedName name="Dothan" localSheetId="19">#REF!</definedName>
    <definedName name="Dothan">#REF!</definedName>
    <definedName name="doug"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1"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1"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P1APR" localSheetId="19">#REF!</definedName>
    <definedName name="DP1APR">#REF!</definedName>
    <definedName name="DP1AUG" localSheetId="19">#REF!</definedName>
    <definedName name="DP1AUG">#REF!</definedName>
    <definedName name="DP1DEC">#REF!</definedName>
    <definedName name="DP1FEB">#REF!</definedName>
    <definedName name="DP1FEBA">#REF!</definedName>
    <definedName name="DP1JAN">#REF!</definedName>
    <definedName name="DP1JANA">#REF!</definedName>
    <definedName name="DP1JUL">#REF!</definedName>
    <definedName name="DP1JUN">#REF!</definedName>
    <definedName name="DP1MAR">#REF!</definedName>
    <definedName name="DP1MAY">#REF!</definedName>
    <definedName name="DP1NOV">#REF!</definedName>
    <definedName name="DP1OCT">#REF!</definedName>
    <definedName name="DP1SEP">#REF!</definedName>
    <definedName name="DP2APR">#REF!</definedName>
    <definedName name="DP2AUG">#REF!</definedName>
    <definedName name="DP2DEC">#REF!</definedName>
    <definedName name="DP2FEB">#REF!</definedName>
    <definedName name="DP2FEBA">#REF!</definedName>
    <definedName name="DP2JAN">#REF!</definedName>
    <definedName name="DP2JANA">#REF!</definedName>
    <definedName name="DP2JUL">#REF!</definedName>
    <definedName name="DP2JUN">#REF!</definedName>
    <definedName name="DP2MAR">#REF!</definedName>
    <definedName name="DP2MAY">#REF!</definedName>
    <definedName name="DP2NOV">#REF!</definedName>
    <definedName name="DP2OCT">#REF!</definedName>
    <definedName name="DP2SEP">#REF!</definedName>
    <definedName name="dpaoct">#REF!</definedName>
    <definedName name="dPartner">OFFSET(#REF!,0,0,COUNTA(#REF!),1)</definedName>
    <definedName name="dPaymentMethod">OFFSET(#REF!,0,0,COUNTA(#REF!),1)</definedName>
    <definedName name="dpi">4.5</definedName>
    <definedName name="dpoct">#REF!</definedName>
    <definedName name="dPOPSupplier">OFFSET(#REF!,0,0,COUNTA(#REF!),1)</definedName>
    <definedName name="dprice">#REF!</definedName>
    <definedName name="dPrimaryProduct">OFFSET(#REF!,0,0,COUNTA(#REF!),1)</definedName>
    <definedName name="dProductType">OFFSET(#REF!,0,0,COUNTA(#REF!),1)</definedName>
    <definedName name="dPromoCode">OFFSET(#REF!,0,0,COUNTA(#REF!),1)</definedName>
    <definedName name="DQ_OPR_Max">#REF!</definedName>
    <definedName name="DQ_OPR_Min">#REF!</definedName>
    <definedName name="DQ_WPR_Max">#REF!</definedName>
    <definedName name="DQ_WPR_Min">#REF!</definedName>
    <definedName name="dqwdewf" localSheetId="11" hidden="1">{#N/A,#N/A,TRUE,"Proposal";#N/A,#N/A,TRUE,"Assumptions";#N/A,#N/A,TRUE,"Net Income";#N/A,#N/A,TRUE,"Balsheet";#N/A,#N/A,TRUE,"Capex";#N/A,#N/A,TRUE,"Volumes";#N/A,#N/A,TRUE,"Revenues";#N/A,#N/A,TRUE,"Var.Costs";#N/A,#N/A,TRUE,"Personnel";#N/A,#N/A,TRUE,"Other costs";#N/A,#N/A,TRUE,"MKTG and G&amp;A"}</definedName>
    <definedName name="dqwdewf" hidden="1">{#N/A,#N/A,TRUE,"Proposal";#N/A,#N/A,TRUE,"Assumptions";#N/A,#N/A,TRUE,"Net Income";#N/A,#N/A,TRUE,"Balsheet";#N/A,#N/A,TRUE,"Capex";#N/A,#N/A,TRUE,"Volumes";#N/A,#N/A,TRUE,"Revenues";#N/A,#N/A,TRUE,"Var.Costs";#N/A,#N/A,TRUE,"Personnel";#N/A,#N/A,TRUE,"Other costs";#N/A,#N/A,TRUE,"MKTG and G&amp;A"}</definedName>
    <definedName name="dr">#REF!</definedName>
    <definedName name="draft">#REF!</definedName>
    <definedName name="draft1">#REF!</definedName>
    <definedName name="draft2">#REF!</definedName>
    <definedName name="draftdatetime_toggle">#REF!</definedName>
    <definedName name="dre" localSheetId="11" hidden="1">{"comp1",#N/A,FALSE,"COMPS";"footnotes",#N/A,FALSE,"COMPS"}</definedName>
    <definedName name="dre" hidden="1">{"comp1",#N/A,FALSE,"COMPS";"footnotes",#N/A,FALSE,"COMPS"}</definedName>
    <definedName name="dReferredBy">OFFSET(#REF!,0,0,COUNTA(#REF!),1)</definedName>
    <definedName name="dRefundAmount">OFFSET(#REF!,0,0,COUNTA(#REF!),1)</definedName>
    <definedName name="dRefundBalance">OFFSET(#REF!,0,0,COUNTA(#REF!),1)</definedName>
    <definedName name="dRepeatCall">OFFSET(#REF!,0,0,COUNTA(#REF!),1)</definedName>
    <definedName name="dRepeatCaller">OFFSET(#REF!,0,0,COUNTA(#REF!),1)</definedName>
    <definedName name="DRes" localSheetId="4" hidden="1">{"'April 24'!$J$11"}</definedName>
    <definedName name="DRes" localSheetId="11" hidden="1">{"'April 24'!$J$11"}</definedName>
    <definedName name="DRes" hidden="1">{"'April 24'!$J$11"}</definedName>
    <definedName name="dResolved">OFFSET(#REF!,0,0,COUNTA(#REF!),1)</definedName>
    <definedName name="drew" localSheetId="11" hidden="1">{#N/A,#N/A,TRUE,"Assumptions";#N/A,#N/A,TRUE,"Book Annual";#N/A,#N/A,TRUE,"Tax Annual";#N/A,#N/A,TRUE,"Valuation";#N/A,#N/A,TRUE,"Tax Dep'n";#N/A,#N/A,TRUE,"Book Dep'n";#N/A,#N/A,TRUE,"Monthly"}</definedName>
    <definedName name="drew" hidden="1">{#N/A,#N/A,TRUE,"Assumptions";#N/A,#N/A,TRUE,"Book Annual";#N/A,#N/A,TRUE,"Tax Annual";#N/A,#N/A,TRUE,"Valuation";#N/A,#N/A,TRUE,"Tax Dep'n";#N/A,#N/A,TRUE,"Book Dep'n";#N/A,#N/A,TRUE,"Monthly"}</definedName>
    <definedName name="dreyer" localSheetId="4" hidden="1">{"FCB_ALL",#N/A,FALSE,"FCB"}</definedName>
    <definedName name="dreyer" localSheetId="11" hidden="1">{"FCB_ALL",#N/A,FALSE,"FCB"}</definedName>
    <definedName name="dreyer" hidden="1">{"FCB_ALL",#N/A,FALSE,"FCB"}</definedName>
    <definedName name="dreyer_1" localSheetId="4" hidden="1">{"FCB_ALL",#N/A,FALSE,"FCB"}</definedName>
    <definedName name="dreyer_1" localSheetId="11" hidden="1">{"FCB_ALL",#N/A,FALSE,"FCB"}</definedName>
    <definedName name="dreyer_1" hidden="1">{"FCB_ALL",#N/A,FALSE,"FCB"}</definedName>
    <definedName name="drg" localSheetId="11" hidden="1">{"cover",#N/A,TRUE,"Cover";"toc5",#N/A,TRUE,"TOC";"over",#N/A,TRUE,"Overview";"ts2",#N/A,TRUE,"Det_Trans_Sum";"ei3",#N/A,TRUE,"Earnings Impact";"ad3",#N/A,TRUE,"accretion dilution";"pfis3",#N/A,TRUE,"Pro Forma Income Statement";"ca3",#N/A,TRUE,"Contribution_Analysis";"acq3",#N/A,TRUE,"Acquirer";"tar3",#N/A,TRUE,"Target"}</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g_provider_detail">#REF!</definedName>
    <definedName name="drg_provider_detail_update">#REF!</definedName>
    <definedName name="drgd" localSheetId="11" hidden="1">{"FCB_ALL",#N/A,FALSE,"FCB"}</definedName>
    <definedName name="drgd" hidden="1">{"FCB_ALL",#N/A,FALSE,"FCB"}</definedName>
    <definedName name="drgdrrg" localSheetId="11" hidden="1">{0,0,"",0}</definedName>
    <definedName name="drgdrrg" hidden="1">{0,0,"",0}</definedName>
    <definedName name="Drill_Plan" localSheetId="19">#REF!</definedName>
    <definedName name="Drill_Plan">#REF!</definedName>
    <definedName name="DrillDownBOBSIKeyStats" hidden="1">#REF!</definedName>
    <definedName name="DrillDownRow17Row27SIKeyStats" hidden="1">#REF!</definedName>
    <definedName name="driver" localSheetId="19">#REF!</definedName>
    <definedName name="driver">#REF!</definedName>
    <definedName name="Driver_LeaseEsc">#REF!</definedName>
    <definedName name="Driver_LeaseRate">#REF!</definedName>
    <definedName name="Driver_PurchPrice">#REF!</definedName>
    <definedName name="DRT" hidden="1">#REF!</definedName>
    <definedName name="drtd" localSheetId="11" hidden="1">{"FCB_ALL",#N/A,FALSE,"FCB"}</definedName>
    <definedName name="drtd" hidden="1">{"FCB_ALL",#N/A,FALSE,"FCB"}</definedName>
    <definedName name="drtg" localSheetId="11" hidden="1">{"FCB_ALL",#N/A,FALSE,"FCB"}</definedName>
    <definedName name="drtg" hidden="1">{"FCB_ALL",#N/A,FALSE,"FCB"}</definedName>
    <definedName name="drtgdg" localSheetId="11" hidden="1">{"FCB_ALL",#N/A,FALSE,"FCB"}</definedName>
    <definedName name="drtgdg" hidden="1">{"FCB_ALL",#N/A,FALSE,"FCB"}</definedName>
    <definedName name="ds" localSheetId="19">#REF!</definedName>
    <definedName name="ds">#REF!</definedName>
    <definedName name="dsa" hidden="1">#REF!</definedName>
    <definedName name="dsadsadsadsadsadasdsadsadsadsadsadsadasdasdsadsadsadsadas" hidden="1">#REF!</definedName>
    <definedName name="dsaf" localSheetId="19" hidden="1">{"incomemth",#N/A,TRUE,"forecast01";"incpercentmth",#N/A,TRUE,"forecast01";"balancemth",#N/A,TRUE,"forecast01";"cashmth",#N/A,TRUE,"forecast01";"cov2mth",#N/A,TRUE,"forecast01";"prbexp",#N/A,TRUE,"forecast01";"prbcap",#N/A,TRUE,"forecast01";"coalconsultants",#N/A,TRUE,"forecast01";"prbsum",#N/A,TRUE,"forecast01"}</definedName>
    <definedName name="dsaf" localSheetId="4" hidden="1">{"incomemth",#N/A,TRUE,"forecast01";"incpercentmth",#N/A,TRUE,"forecast01";"balancemth",#N/A,TRUE,"forecast01";"cashmth",#N/A,TRUE,"forecast01";"cov2mth",#N/A,TRUE,"forecast01";"prbexp",#N/A,TRUE,"forecast01";"prbcap",#N/A,TRUE,"forecast01";"coalconsultants",#N/A,TRUE,"forecast01";"prbsum",#N/A,TRUE,"forecast01"}</definedName>
    <definedName name="dsaf" localSheetId="15" hidden="1">{"incomemth",#N/A,TRUE,"forecast01";"incpercentmth",#N/A,TRUE,"forecast01";"balancemth",#N/A,TRUE,"forecast01";"cashmth",#N/A,TRUE,"forecast01";"cov2mth",#N/A,TRUE,"forecast01";"prbexp",#N/A,TRUE,"forecast01";"prbcap",#N/A,TRUE,"forecast01";"coalconsultants",#N/A,TRUE,"forecast01";"prbsum",#N/A,TRUE,"forecast01"}</definedName>
    <definedName name="dsaf" localSheetId="11" hidden="1">{"incomemth",#N/A,TRUE,"forecast01";"incpercentmth",#N/A,TRUE,"forecast01";"balancemth",#N/A,TRUE,"forecast01";"cashmth",#N/A,TRUE,"forecast01";"cov2mth",#N/A,TRUE,"forecast01";"prbexp",#N/A,TRUE,"forecast01";"prbcap",#N/A,TRUE,"forecast01";"coalconsultants",#N/A,TRUE,"forecast01";"prbsum",#N/A,TRUE,"forecast01"}</definedName>
    <definedName name="dsaf" hidden="1">{"incomemth",#N/A,TRUE,"forecast01";"incpercentmth",#N/A,TRUE,"forecast01";"balancemth",#N/A,TRUE,"forecast01";"cashmth",#N/A,TRUE,"forecast01";"cov2mth",#N/A,TRUE,"forecast01";"prbexp",#N/A,TRUE,"forecast01";"prbcap",#N/A,TRUE,"forecast01";"coalconsultants",#N/A,TRUE,"forecast01";"prbsum",#N/A,TRUE,"forecast01"}</definedName>
    <definedName name="dsaf1" localSheetId="19" hidden="1">{"incomemth",#N/A,TRUE,"forecast01";"incpercentmth",#N/A,TRUE,"forecast01";"balancemth",#N/A,TRUE,"forecast01";"cashmth",#N/A,TRUE,"forecast01";"cov2mth",#N/A,TRUE,"forecast01";"prbexp",#N/A,TRUE,"forecast01";"prbcap",#N/A,TRUE,"forecast01";"coalconsultants",#N/A,TRUE,"forecast01";"prbsum",#N/A,TRUE,"forecast01"}</definedName>
    <definedName name="dsaf1" localSheetId="4" hidden="1">{"incomemth",#N/A,TRUE,"forecast01";"incpercentmth",#N/A,TRUE,"forecast01";"balancemth",#N/A,TRUE,"forecast01";"cashmth",#N/A,TRUE,"forecast01";"cov2mth",#N/A,TRUE,"forecast01";"prbexp",#N/A,TRUE,"forecast01";"prbcap",#N/A,TRUE,"forecast01";"coalconsultants",#N/A,TRUE,"forecast01";"prbsum",#N/A,TRUE,"forecast01"}</definedName>
    <definedName name="dsaf1" localSheetId="15" hidden="1">{"incomemth",#N/A,TRUE,"forecast01";"incpercentmth",#N/A,TRUE,"forecast01";"balancemth",#N/A,TRUE,"forecast01";"cashmth",#N/A,TRUE,"forecast01";"cov2mth",#N/A,TRUE,"forecast01";"prbexp",#N/A,TRUE,"forecast01";"prbcap",#N/A,TRUE,"forecast01";"coalconsultants",#N/A,TRUE,"forecast01";"prbsum",#N/A,TRUE,"forecast01"}</definedName>
    <definedName name="dsaf1" localSheetId="11"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d" localSheetId="11" hidden="1">{"COMBINED94",#N/A,FALSE,"BALANCE SHEET";"KRONE94",#N/A,FALSE,"BALANCE SHEET";"PENNTECH94",#N/A,FALSE,"BALANCE SHEET";"INTERSYSTEMS94",#N/A,FALSE,"BALANCE SHEET";"COMBINED94",#N/A,FALSE,"USCASH";"KRONE94",#N/A,FALSE,"USCASH";"PENNTECH94",#N/A,FALSE,"USCASH";"INTERSYSTEMS94",#N/A,FALSE,"USCASH"}</definedName>
    <definedName name="dsafd" hidden="1">{"COMBINED94",#N/A,FALSE,"BALANCE SHEET";"KRONE94",#N/A,FALSE,"BALANCE SHEET";"PENNTECH94",#N/A,FALSE,"BALANCE SHEET";"INTERSYSTEMS94",#N/A,FALSE,"BALANCE SHEET";"COMBINED94",#N/A,FALSE,"USCASH";"KRONE94",#N/A,FALSE,"USCASH";"PENNTECH94",#N/A,FALSE,"USCASH";"INTERSYSTEMS94",#N/A,FALSE,"USCASH"}</definedName>
    <definedName name="dsaffeesf34" hidden="1">#REF!</definedName>
    <definedName name="dsaflkj" localSheetId="11" hidden="1">{"FCB_ALL",#N/A,FALSE,"FCB";"GREY_ALL",#N/A,FALSE,"GREY"}</definedName>
    <definedName name="dsaflkj" hidden="1">{"FCB_ALL",#N/A,FALSE,"FCB";"GREY_ALL",#N/A,FALSE,"GREY"}</definedName>
    <definedName name="dsaflkje" localSheetId="11" hidden="1">{"FCB_ALL",#N/A,FALSE,"FCB"}</definedName>
    <definedName name="dsaflkje" hidden="1">{"FCB_ALL",#N/A,FALSE,"FCB"}</definedName>
    <definedName name="dsafwlekj" localSheetId="11" hidden="1">{"FCB_ALL",#N/A,FALSE,"FCB";"GREY_ALL",#N/A,FALSE,"GREY"}</definedName>
    <definedName name="dsafwlekj" hidden="1">{"FCB_ALL",#N/A,FALSE,"FCB";"GREY_ALL",#N/A,FALSE,"GREY"}</definedName>
    <definedName name="dsavarsfga"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dsavarsfga"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dsd" localSheetId="4" hidden="1">{#N/A,#N/A,FALSE,"PMTABB";#N/A,#N/A,FALSE,"PMTABB"}</definedName>
    <definedName name="dsd" localSheetId="11" hidden="1">{#N/A,#N/A,FALSE,"PMTABB";#N/A,#N/A,FALSE,"PMTABB"}</definedName>
    <definedName name="dsd" hidden="1">{#N/A,#N/A,FALSE,"PMTABB";#N/A,#N/A,FALSE,"PMTABB"}</definedName>
    <definedName name="dsdd" localSheetId="15" hidden="1">{"'Sheet1'!$A$1:$E$287"}</definedName>
    <definedName name="dsdd" localSheetId="11" hidden="1">{"'Sheet1'!$A$1:$E$287"}</definedName>
    <definedName name="dsdd" hidden="1">{"'Sheet1'!$A$1:$E$287"}</definedName>
    <definedName name="DSDF" localSheetId="11" hidden="1">{#N/A,#N/A,FALSE,"UNIT";#N/A,#N/A,FALSE,"UNIT";#N/A,#N/A,FALSE,"계정"}</definedName>
    <definedName name="DSDF" hidden="1">{#N/A,#N/A,FALSE,"UNIT";#N/A,#N/A,FALSE,"UNIT";#N/A,#N/A,FALSE,"계정"}</definedName>
    <definedName name="DSDF_1" localSheetId="11" hidden="1">{#N/A,#N/A,FALSE,"UNIT";#N/A,#N/A,FALSE,"UNIT";#N/A,#N/A,FALSE,"계정"}</definedName>
    <definedName name="DSDF_1" hidden="1">{#N/A,#N/A,FALSE,"UNIT";#N/A,#N/A,FALSE,"UNIT";#N/A,#N/A,FALSE,"계정"}</definedName>
    <definedName name="dsds" localSheetId="4" hidden="1">{#N/A,#N/A,FALSE,"CMN_FE"}</definedName>
    <definedName name="dsds" localSheetId="11" hidden="1">{#N/A,#N/A,FALSE,"CMN_FE"}</definedName>
    <definedName name="dsds" hidden="1">{#N/A,#N/A,FALSE,"CMN_FE"}</definedName>
    <definedName name="dsds_1" localSheetId="11" hidden="1">{#N/A,#N/A,FALSE,"Hoja10";#N/A,#N/A,FALSE,"Hoja9";#N/A,#N/A,FALSE,"Hoja8";#N/A,#N/A,FALSE,"Hoja7";#N/A,#N/A,FALSE,"Hoja6";#N/A,#N/A,FALSE,"Hoja5";#N/A,#N/A,FALSE,"Hoja4";#N/A,#N/A,FALSE,"Hoja2";#N/A,#N/A,FALSE,"Hoja3";#N/A,#N/A,FALSE,"HOJA1";#N/A,#N/A,FALSE,"CashFlow";#N/A,#N/A,FALSE,"FinStmts"}</definedName>
    <definedName name="dsds_1" hidden="1">{#N/A,#N/A,FALSE,"Hoja10";#N/A,#N/A,FALSE,"Hoja9";#N/A,#N/A,FALSE,"Hoja8";#N/A,#N/A,FALSE,"Hoja7";#N/A,#N/A,FALSE,"Hoja6";#N/A,#N/A,FALSE,"Hoja5";#N/A,#N/A,FALSE,"Hoja4";#N/A,#N/A,FALSE,"Hoja2";#N/A,#N/A,FALSE,"Hoja3";#N/A,#N/A,FALSE,"HOJA1";#N/A,#N/A,FALSE,"CashFlow";#N/A,#N/A,FALSE,"FinStmts"}</definedName>
    <definedName name="dsea" localSheetId="11" hidden="1">{"FCB_ALL",#N/A,FALSE,"FCB"}</definedName>
    <definedName name="dsea" hidden="1">{"FCB_ALL",#N/A,FALSE,"FCB"}</definedName>
    <definedName name="DSF" localSheetId="11" hidden="1">{#N/A,#N/A,FALSE,"Renewals In Process";#N/A,#N/A,FALSE,"New Clients In Process";#N/A,#N/A,FALSE,"Completed New Clients";#N/A,#N/A,FALSE,"Completed Renewals"}</definedName>
    <definedName name="DSF" hidden="1">{#N/A,#N/A,FALSE,"Renewals In Process";#N/A,#N/A,FALSE,"New Clients In Process";#N/A,#N/A,FALSE,"Completed New Clients";#N/A,#N/A,FALSE,"Completed Renewals"}</definedName>
    <definedName name="DSFADSAF" localSheetId="11" hidden="1">{#N/A,#N/A,FALSE,"HIGHNEW";#N/A,#N/A,FALSE,"HIGHOLD";#N/A,#N/A,FALSE,"MTHDET"}</definedName>
    <definedName name="DSFADSAF" hidden="1">{#N/A,#N/A,FALSE,"HIGHNEW";#N/A,#N/A,FALSE,"HIGHOLD";#N/A,#N/A,FALSE,"MTHDET"}</definedName>
    <definedName name="dsfadsf" localSheetId="11" hidden="1">{"histincome",#N/A,FALSE,"hyfins";"closing balance",#N/A,FALSE,"hyfins"}</definedName>
    <definedName name="dsfadsf" hidden="1">{"histincome",#N/A,FALSE,"hyfins";"closing balance",#N/A,FALSE,"hyfins"}</definedName>
    <definedName name="dsfarteza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farteza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farteza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FASADF" localSheetId="11" hidden="1">{#N/A,#N/A,FALSE,"pl_cons";#N/A,#N/A,FALSE,"pl_grup";#N/A,#N/A,FALSE,"pl_umpl";#N/A,#N/A,FALSE,"pl_bim";#N/A,#N/A,FALSE,"pl_bdb";#N/A,#N/A,FALSE,"pl_mq32";#N/A,#N/A,FALSE,"pl_bsrl"}</definedName>
    <definedName name="DSFASADF" hidden="1">{#N/A,#N/A,FALSE,"pl_cons";#N/A,#N/A,FALSE,"pl_grup";#N/A,#N/A,FALSE,"pl_umpl";#N/A,#N/A,FALSE,"pl_bim";#N/A,#N/A,FALSE,"pl_bdb";#N/A,#N/A,FALSE,"pl_mq32";#N/A,#N/A,FALSE,"pl_bsrl"}</definedName>
    <definedName name="dsfdsf" hidden="1">#REF!</definedName>
    <definedName name="dsfgdfhgter43" hidden="1">#REF!</definedName>
    <definedName name="dsfgdfklhglkdflkglkjh" localSheetId="4" hidden="1">{#N/A,#N/A,FALSE,"PMTABB";#N/A,#N/A,FALSE,"PMTABB"}</definedName>
    <definedName name="dsfgdfklhglkdflkglkjh" localSheetId="11" hidden="1">{#N/A,#N/A,FALSE,"PMTABB";#N/A,#N/A,FALSE,"PMTABB"}</definedName>
    <definedName name="dsfgdfklhglkdflkglkjh" hidden="1">{#N/A,#N/A,FALSE,"PMTABB";#N/A,#N/A,FALSE,"PMTABB"}</definedName>
    <definedName name="dsfgr" localSheetId="11" hidden="1">{"FCB_ALL",#N/A,FALSE,"FCB"}</definedName>
    <definedName name="dsfgr" hidden="1">{"FCB_ALL",#N/A,FALSE,"FCB"}</definedName>
    <definedName name="dsfsd" localSheetId="11" hidden="1">{"Total",#N/A,FALSE,"Six Fields";"PDP",#N/A,FALSE,"Six Fields";"PNP",#N/A,FALSE,"Six Fields";"PUD",#N/A,FALSE,"Six Fields";"Prob",#N/A,FALSE,"Six Fields"}</definedName>
    <definedName name="dsfsd" hidden="1">{"Total",#N/A,FALSE,"Six Fields";"PDP",#N/A,FALSE,"Six Fields";"PNP",#N/A,FALSE,"Six Fields";"PUD",#N/A,FALSE,"Six Fields";"Prob",#N/A,FALSE,"Six Fields"}</definedName>
    <definedName name="DSFSDF" localSheetId="11" hidden="1">{#N/A,#N/A,FALSE,"UNIT";#N/A,#N/A,FALSE,"UNIT";#N/A,#N/A,FALSE,"계정"}</definedName>
    <definedName name="DSFSDF" hidden="1">{#N/A,#N/A,FALSE,"UNIT";#N/A,#N/A,FALSE,"UNIT";#N/A,#N/A,FALSE,"계정"}</definedName>
    <definedName name="DSFSDF_1" localSheetId="11" hidden="1">{#N/A,#N/A,FALSE,"UNIT";#N/A,#N/A,FALSE,"UNIT";#N/A,#N/A,FALSE,"계정"}</definedName>
    <definedName name="DSFSDF_1" hidden="1">{#N/A,#N/A,FALSE,"UNIT";#N/A,#N/A,FALSE,"UNIT";#N/A,#N/A,FALSE,"계정"}</definedName>
    <definedName name="dsfsf" localSheetId="11" hidden="1">{"MODEL","ALL STOCK",FALSE,"CS First Boston Merger Model";"MODEL","ALL CASH",FALSE,"CS First Boston Merger Model";"MODEL","ALL CASH WITH EQUITY OFFERING",FALSE,"CS First Boston Merger Model";"MODEL","HALF CASH/HALF STOCK",FALSE,"CS First Boston Merger Model"}</definedName>
    <definedName name="dsfsf" hidden="1">{"MODEL","ALL STOCK",FALSE,"CS First Boston Merger Model";"MODEL","ALL CASH",FALSE,"CS First Boston Merger Model";"MODEL","ALL CASH WITH EQUITY OFFERING",FALSE,"CS First Boston Merger Model";"MODEL","HALF CASH/HALF STOCK",FALSE,"CS First Boston Merger Model"}</definedName>
    <definedName name="dsfsf4w" hidden="1">#REF!</definedName>
    <definedName name="dsfsfdsfsf" localSheetId="11"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dsfsfdsfsf"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dsfsfdsfsfdsfsf" localSheetId="11" hidden="1">{"Comp1",#N/A,FALSE,"COMP";"Comp2",#N/A,FALSE,"COMP";"Comp3",#N/A,FALSE,"COMP";"Comp4",#N/A,FALSE,"COMP"}</definedName>
    <definedName name="dsfsfdsfsfdsfsf" hidden="1">{"Comp1",#N/A,FALSE,"COMP";"Comp2",#N/A,FALSE,"COMP";"Comp3",#N/A,FALSE,"COMP";"Comp4",#N/A,FALSE,"COMP"}</definedName>
    <definedName name="dsfsfdsfsfdsfsfdsfsf"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dsfsfdsfsfdsfsfdsfsf"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dsfsffss" localSheetId="4" hidden="1">{#N/A,#N/A,FALSE,"Pharm";#N/A,#N/A,FALSE,"WWCM"}</definedName>
    <definedName name="dsfsffss" localSheetId="11" hidden="1">{#N/A,#N/A,FALSE,"Pharm";#N/A,#N/A,FALSE,"WWCM"}</definedName>
    <definedName name="dsfsffss" hidden="1">{#N/A,#N/A,FALSE,"Pharm";#N/A,#N/A,FALSE,"WWCM"}</definedName>
    <definedName name="dsfsffss_1" localSheetId="4" hidden="1">{#N/A,#N/A,FALSE,"Pharm";#N/A,#N/A,FALSE,"WWCM"}</definedName>
    <definedName name="dsfsffss_1" localSheetId="11" hidden="1">{#N/A,#N/A,FALSE,"Pharm";#N/A,#N/A,FALSE,"WWCM"}</definedName>
    <definedName name="dsfsffss_1" hidden="1">{#N/A,#N/A,FALSE,"Pharm";#N/A,#N/A,FALSE,"WWCM"}</definedName>
    <definedName name="dsfsgfdg54" hidden="1">#REF!</definedName>
    <definedName name="dsfsrga54" hidden="1">#REF!</definedName>
    <definedName name="dsg" localSheetId="4" hidden="1">{#N/A,#N/A,FALSE,"Calc";#N/A,#N/A,FALSE,"Sensitivity";#N/A,#N/A,FALSE,"LT Earn.Dil.";#N/A,#N/A,FALSE,"Dil. AVP"}</definedName>
    <definedName name="dsg" localSheetId="11" hidden="1">{#N/A,#N/A,FALSE,"Calc";#N/A,#N/A,FALSE,"Sensitivity";#N/A,#N/A,FALSE,"LT Earn.Dil.";#N/A,#N/A,FALSE,"Dil. AVP"}</definedName>
    <definedName name="dsg" hidden="1">{#N/A,#N/A,FALSE,"Calc";#N/A,#N/A,FALSE,"Sensitivity";#N/A,#N/A,FALSE,"LT Earn.Dil.";#N/A,#N/A,FALSE,"Dil. AVP"}</definedName>
    <definedName name="dsg_1" localSheetId="4" hidden="1">{#N/A,#N/A,FALSE,"Calc";#N/A,#N/A,FALSE,"Sensitivity";#N/A,#N/A,FALSE,"LT Earn.Dil.";#N/A,#N/A,FALSE,"Dil. AVP"}</definedName>
    <definedName name="dsg_1" localSheetId="11" hidden="1">{#N/A,#N/A,FALSE,"Calc";#N/A,#N/A,FALSE,"Sensitivity";#N/A,#N/A,FALSE,"LT Earn.Dil.";#N/A,#N/A,FALSE,"Dil. AVP"}</definedName>
    <definedName name="dsg_1" hidden="1">{#N/A,#N/A,FALSE,"Calc";#N/A,#N/A,FALSE,"Sensitivity";#N/A,#N/A,FALSE,"LT Earn.Dil.";#N/A,#N/A,FALSE,"Dil. AVP"}</definedName>
    <definedName name="dsgsdgdfgdf" localSheetId="11" hidden="1">{"DCF","UPSIDE CASE",FALSE,"Sheet1";"DCF","BASE CASE",FALSE,"Sheet1";"DCF","DOWNSIDE CASE",FALSE,"Sheet1"}</definedName>
    <definedName name="dsgsdgdfgdf" hidden="1">{"DCF","UPSIDE CASE",FALSE,"Sheet1";"DCF","BASE CASE",FALSE,"Sheet1";"DCF","DOWNSIDE CASE",FALSE,"Sheet1"}</definedName>
    <definedName name="dshdshdh" localSheetId="19">{0;0;0;0;1;#N/A;0.25;0.25;0.25;0.25;2;FALSE;FALSE;FALSE;FALSE;FALSE;#N/A;1;#N/A;1;1;"";"&amp;L&amp;""Arial,Italic""&amp;8&amp;F Page &amp;P of &amp;N &amp;D &amp;T "}</definedName>
    <definedName name="dshdshdh" localSheetId="4">{0;0;0;0;1;#N/A;0.25;0.25;0.25;0.25;2;FALSE;FALSE;FALSE;FALSE;FALSE;#N/A;1;#N/A;1;1;"";"&amp;L&amp;""Arial,Italic""&amp;8&amp;F Page &amp;P of &amp;N &amp;D &amp;T "}</definedName>
    <definedName name="dshdshdh" localSheetId="15">{0;0;0;0;1;#N/A;0.25;0.25;0.25;0.25;2;FALSE;FALSE;FALSE;FALSE;FALSE;#N/A;1;#N/A;1;1;"";"&amp;L&amp;""Arial,Italic""&amp;8&amp;F Page &amp;P of &amp;N &amp;D &amp;T "}</definedName>
    <definedName name="dshdshdh" localSheetId="11">{0;0;0;0;1;#N/A;0.25;0.25;0.25;0.25;2;FALSE;FALSE;FALSE;FALSE;FALSE;#N/A;1;#N/A;1;1;"";"&amp;L&amp;""Arial,Italic""&amp;8&amp;F Page &amp;P of &amp;N &amp;D &amp;T "}</definedName>
    <definedName name="dshdshdh">{0;0;0;0;1;#N/A;0.25;0.25;0.25;0.25;2;FALSE;FALSE;FALSE;FALSE;FALSE;#N/A;1;#N/A;1;1;"";"&amp;L&amp;""Arial,Italic""&amp;8&amp;F Page &amp;P of &amp;N &amp;D &amp;T "}</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klgjdfgjrenbori" localSheetId="11" hidden="1">{"multiple",#N/A,FALSE,"client (2)";"margins",#N/A,FALSE,"client (2)";"data",#N/A,FALSE,"client (2)";"multiple",#N/A,FALSE,"client";"margins",#N/A,FALSE,"client";"data",#N/A,FALSE,"client"}</definedName>
    <definedName name="dsklgjdfgjrenbori" hidden="1">{"multiple",#N/A,FALSE,"client (2)";"margins",#N/A,FALSE,"client (2)";"data",#N/A,FALSE,"client (2)";"multiple",#N/A,FALSE,"client";"margins",#N/A,FALSE,"client";"data",#N/A,FALSE,"client"}</definedName>
    <definedName name="DSLCustomers">#REF!</definedName>
    <definedName name="DSLForecast">#REF!</definedName>
    <definedName name="DSO" localSheetId="11" hidden="1">{#N/A,#N/A,TRUE,"index";#N/A,#N/A,TRUE,"Summary";#N/A,#N/A,TRUE,"Continuing Business";#N/A,#N/A,TRUE,"Disposals";#N/A,#N/A,TRUE,"Acquisitions";#N/A,#N/A,TRUE,"Actual &amp; Plan Reconciliation"}</definedName>
    <definedName name="DSO" hidden="1">{#N/A,#N/A,TRUE,"index";#N/A,#N/A,TRUE,"Summary";#N/A,#N/A,TRUE,"Continuing Business";#N/A,#N/A,TRUE,"Disposals";#N/A,#N/A,TRUE,"Acquisitions";#N/A,#N/A,TRUE,"Actual &amp; Plan Reconciliation"}</definedName>
    <definedName name="dSource">OFFSET(#REF!,0,0,COUNTA(#REF!),1)</definedName>
    <definedName name="dsqfdqsfdq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fdq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fd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g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g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g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sqf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sqf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sqf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rezatyae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rezatyae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rezatya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vqeza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vqeza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vqeza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RA_CALC" localSheetId="19">#REF!</definedName>
    <definedName name="DSRA_CALC">#REF!</definedName>
    <definedName name="dsra4wrt4" hidden="1">#REF!</definedName>
    <definedName name="dss" localSheetId="4" hidden="1">{#N/A,#N/A,FALSE,"ACQ_GRAPHS";#N/A,#N/A,FALSE,"T_1 GRAPHS";#N/A,#N/A,FALSE,"T_2 GRAPHS";#N/A,#N/A,FALSE,"COMB_GRAPHS"}</definedName>
    <definedName name="dss" localSheetId="11" hidden="1">{#N/A,#N/A,FALSE,"ACQ_GRAPHS";#N/A,#N/A,FALSE,"T_1 GRAPHS";#N/A,#N/A,FALSE,"T_2 GRAPHS";#N/A,#N/A,FALSE,"COMB_GRAPHS"}</definedName>
    <definedName name="dss" hidden="1">{#N/A,#N/A,FALSE,"ACQ_GRAPHS";#N/A,#N/A,FALSE,"T_1 GRAPHS";#N/A,#N/A,FALSE,"T_2 GRAPHS";#N/A,#N/A,FALSE,"COMB_GRAPHS"}</definedName>
    <definedName name="dsss" localSheetId="19" hidden="1">{"incomemth",#N/A,TRUE,"forecast01";"incpercentmth",#N/A,TRUE,"forecast01";"balancemth",#N/A,TRUE,"forecast01";"cashmth",#N/A,TRUE,"forecast01";"cov2mth",#N/A,TRUE,"forecast01";"prbexp",#N/A,TRUE,"forecast01";"prbcap",#N/A,TRUE,"forecast01";"coalconsultants",#N/A,TRUE,"forecast01";"prbsum",#N/A,TRUE,"forecast01"}</definedName>
    <definedName name="dsss" localSheetId="4" hidden="1">{"incomemth",#N/A,TRUE,"forecast01";"incpercentmth",#N/A,TRUE,"forecast01";"balancemth",#N/A,TRUE,"forecast01";"cashmth",#N/A,TRUE,"forecast01";"cov2mth",#N/A,TRUE,"forecast01";"prbexp",#N/A,TRUE,"forecast01";"prbcap",#N/A,TRUE,"forecast01";"coalconsultants",#N/A,TRUE,"forecast01";"prbsum",#N/A,TRUE,"forecast01"}</definedName>
    <definedName name="dsss" localSheetId="15" hidden="1">{"incomemth",#N/A,TRUE,"forecast01";"incpercentmth",#N/A,TRUE,"forecast01";"balancemth",#N/A,TRUE,"forecast01";"cashmth",#N/A,TRUE,"forecast01";"cov2mth",#N/A,TRUE,"forecast01";"prbexp",#N/A,TRUE,"forecast01";"prbcap",#N/A,TRUE,"forecast01";"coalconsultants",#N/A,TRUE,"forecast01";"prbsum",#N/A,TRUE,"forecast01"}</definedName>
    <definedName name="dsss" localSheetId="11"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19" hidden="1">{"incomemth",#N/A,TRUE,"forecast01";"incpercentmth",#N/A,TRUE,"forecast01";"balancemth",#N/A,TRUE,"forecast01";"cashmth",#N/A,TRUE,"forecast01";"cov2mth",#N/A,TRUE,"forecast01";"prbexp",#N/A,TRUE,"forecast01";"prbcap",#N/A,TRUE,"forecast01";"coalconsultants",#N/A,TRUE,"forecast01";"prbsum",#N/A,TRUE,"forecast01"}</definedName>
    <definedName name="dsss1" localSheetId="4" hidden="1">{"incomemth",#N/A,TRUE,"forecast01";"incpercentmth",#N/A,TRUE,"forecast01";"balancemth",#N/A,TRUE,"forecast01";"cashmth",#N/A,TRUE,"forecast01";"cov2mth",#N/A,TRUE,"forecast01";"prbexp",#N/A,TRUE,"forecast01";"prbcap",#N/A,TRUE,"forecast01";"coalconsultants",#N/A,TRUE,"forecast01";"prbsum",#N/A,TRUE,"forecast01"}</definedName>
    <definedName name="dsss1" localSheetId="15" hidden="1">{"incomemth",#N/A,TRUE,"forecast01";"incpercentmth",#N/A,TRUE,"forecast01";"balancemth",#N/A,TRUE,"forecast01";"cashmth",#N/A,TRUE,"forecast01";"cov2mth",#N/A,TRUE,"forecast01";"prbexp",#N/A,TRUE,"forecast01";"prbcap",#N/A,TRUE,"forecast01";"coalconsultants",#N/A,TRUE,"forecast01";"prbsum",#N/A,TRUE,"forecast01"}</definedName>
    <definedName name="dsss1" localSheetId="11"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vww"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vww"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vw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zfg">#REF!</definedName>
    <definedName name="dszfgdb" localSheetId="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19"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18"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1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1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TAPR">#REF!</definedName>
    <definedName name="DTAUG">#REF!</definedName>
    <definedName name="DTDEC">#REF!</definedName>
    <definedName name="DTF_1">#REF!</definedName>
    <definedName name="DTF_10">#REF!</definedName>
    <definedName name="DTF_11">#REF!</definedName>
    <definedName name="DTF_12">#REF!</definedName>
    <definedName name="DTF_2">#REF!</definedName>
    <definedName name="DTF_3">#REF!</definedName>
    <definedName name="DTF_4">#REF!</definedName>
    <definedName name="DTF_5">#REF!</definedName>
    <definedName name="DTF_6">#REF!</definedName>
    <definedName name="DTF_7">#REF!</definedName>
    <definedName name="DTF_8">#REF!</definedName>
    <definedName name="DTF_9">#REF!</definedName>
    <definedName name="DTFEB">#REF!</definedName>
    <definedName name="DTFEBA">#REF!</definedName>
    <definedName name="DTJAN">#REF!</definedName>
    <definedName name="DTJANA">#REF!</definedName>
    <definedName name="DTJUL">#REF!</definedName>
    <definedName name="DTJUN">#REF!</definedName>
    <definedName name="DTL_K_GOPB_7__DEBT_1_1">#N/A</definedName>
    <definedName name="DTL_K_GOPB_7__STOCK_2_1">#N/A</definedName>
    <definedName name="DTL_K_GOPD_6__DEBT_3_1">#N/A</definedName>
    <definedName name="DTL_K_GOPD_6__STOCK_4_1">#N/A</definedName>
    <definedName name="DTL_K_GOPOPT_STOCK_5_1">#N/A</definedName>
    <definedName name="DTL_K_POS_1_1">#N/A</definedName>
    <definedName name="DTL_L__1_1">#N/A</definedName>
    <definedName name="DTL_L_GOPB_7__2_1">#N/A</definedName>
    <definedName name="DTL_L_GOPD_6__3_1">#N/A</definedName>
    <definedName name="DTL_L_POS_1_1">#N/A</definedName>
    <definedName name="DTL_M_POS_1_1">#N/A</definedName>
    <definedName name="DTL_N_POS_1_1">#N/A</definedName>
    <definedName name="DTL_O_POS_1_1">#N/A</definedName>
    <definedName name="DTL_P__1_1">#N/A</definedName>
    <definedName name="DTL_P_GOPB_7__2_1">#N/A</definedName>
    <definedName name="DTL_P_GOPB_7__DEBT_1_1">#N/A</definedName>
    <definedName name="DTL_P_GOPB_7__STOCK_2_1">#N/A</definedName>
    <definedName name="DTL_P_GOPD_6__3_1">#N/A</definedName>
    <definedName name="DTL_P_GOPD_6__DEBT_3_1">#N/A</definedName>
    <definedName name="DTL_P_GOPD_6__STOCK_4_1">#N/A</definedName>
    <definedName name="DTL_P_GOPOPT_STOCK_5_1">#N/A</definedName>
    <definedName name="DTL_P_POS_1_1">#N/A</definedName>
    <definedName name="DTL_Q__1_1">#N/A</definedName>
    <definedName name="DTL_Q_GOPB_7__2_1">#N/A</definedName>
    <definedName name="DTL_Q_GOPB_7__DEBT_1_1">#N/A</definedName>
    <definedName name="DTL_Q_GOPB_7__STOCK_2_1">#N/A</definedName>
    <definedName name="DTL_Q_GOPD_6__3_1">#N/A</definedName>
    <definedName name="DTL_Q_GOPD_6__DEBT_3_1">#N/A</definedName>
    <definedName name="DTL_Q_GOPD_6__STOCK_4_1">#N/A</definedName>
    <definedName name="DTL_Q_GOPOPT_STOCK_5_1">#N/A</definedName>
    <definedName name="DTL_Q_POS_1_1">#N/A</definedName>
    <definedName name="DTL_R__1_1">#N/A</definedName>
    <definedName name="DTL_R_GOPB_7__2_1">#N/A</definedName>
    <definedName name="DTL_R_GOPB_7__DEBT_1_1">#N/A</definedName>
    <definedName name="DTL_R_GOPB_7__STOCK_2_1">#N/A</definedName>
    <definedName name="DTL_R_GOPD_6__3_1">#N/A</definedName>
    <definedName name="DTL_R_GOPD_6__DEBT_3_1">#N/A</definedName>
    <definedName name="DTL_R_GOPD_6__STOCK_4_1">#N/A</definedName>
    <definedName name="DTL_R_GOPOPT_STOCK_5_1">#N/A</definedName>
    <definedName name="DTL_R_POS_1_1">#N/A</definedName>
    <definedName name="DTL_S_POS_1_1">#N/A</definedName>
    <definedName name="DTL_SumIf_GOPB_7__DEBT_1_1">#N/A</definedName>
    <definedName name="DTL_SumIf_GOPB_7__STOCK_2_1">#N/A</definedName>
    <definedName name="DTL_SumIf_GOPD_6__DEBT_3_1">#N/A</definedName>
    <definedName name="DTL_SumIf_GOPD_6__STOCK_4_1">#N/A</definedName>
    <definedName name="DTL_SumIf_GOPOPT_STOCK_5_1">#N/A</definedName>
    <definedName name="DTL_SumIf_POS_1_1">#N/A</definedName>
    <definedName name="DTL_T_GOPB_7__DEBT_1_1">#N/A</definedName>
    <definedName name="DTL_T_GOPB_7__STOCK_2_1">#N/A</definedName>
    <definedName name="DTL_T_GOPD_6__DEBT_3_1">#N/A</definedName>
    <definedName name="DTL_T_GOPD_6__STOCK_4_1">#N/A</definedName>
    <definedName name="DTL_T_GOPOPT_STOCK_5_1">#N/A</definedName>
    <definedName name="DTL_T_POS_1_1">#N/A</definedName>
    <definedName name="DTL_U__1_1">#N/A</definedName>
    <definedName name="DTL_U_GOPB_7__2_1">#N/A</definedName>
    <definedName name="DTL_U_GOPB_7__DEBT_1_1">#N/A</definedName>
    <definedName name="DTL_U_GOPB_7__STOCK_2_1">#N/A</definedName>
    <definedName name="DTL_U_GOPD_6__3_1">#N/A</definedName>
    <definedName name="DTL_U_GOPD_6__DEBT_3_1">#N/A</definedName>
    <definedName name="DTL_U_GOPD_6__STOCK_4_1">#N/A</definedName>
    <definedName name="DTL_U_GOPOPT_STOCK_5_1">#N/A</definedName>
    <definedName name="DTL_V_GOPB_7__DEBT_1_1">#N/A</definedName>
    <definedName name="DTL_V_GOPB_7__STOCK_2_1">#N/A</definedName>
    <definedName name="DTL_V_GOPD_6__DEBT_3_1">#N/A</definedName>
    <definedName name="DTL_V_GOPD_6__STOCK_4_1">#N/A</definedName>
    <definedName name="DTL_V_GOPOPT_STOCK_5_1">#N/A</definedName>
    <definedName name="DTL_W_GOPB_7__DEBT_1_1">#N/A</definedName>
    <definedName name="DTL_W_GOPB_7__STOCK_2_1">#N/A</definedName>
    <definedName name="DTL_W_GOPD_6__DEBT_3_1">#N/A</definedName>
    <definedName name="DTL_W_GOPD_6__STOCK_4_1">#N/A</definedName>
    <definedName name="DTL_W_GOPOPT_STOCK_5_1">#N/A</definedName>
    <definedName name="DTL_X_GOPB_7__DEBT_1_1">#N/A</definedName>
    <definedName name="DTL_X_GOPB_7__STOCK_2_1">#N/A</definedName>
    <definedName name="DTL_X_GOPD_6__DEBT_3_1">#N/A</definedName>
    <definedName name="DTL_X_GOPD_6__STOCK_4_1">#N/A</definedName>
    <definedName name="DTL_X_GOPOPT_STOCK_5_1">#N/A</definedName>
    <definedName name="DTL_Y_GOPB_7__DEBT_1_1">#N/A</definedName>
    <definedName name="DTL_Y_GOPB_7__STOCK_2_1">#N/A</definedName>
    <definedName name="DTL_Y_GOPD_6__DEBT_3_1">#N/A</definedName>
    <definedName name="DTL_Y_GOPD_6__STOCK_4_1">#N/A</definedName>
    <definedName name="DTL_Y_GOPOPT_STOCK_5_1">#N/A</definedName>
    <definedName name="DTMAR">#REF!</definedName>
    <definedName name="DTMAY">#REF!</definedName>
    <definedName name="DTNOV">#REF!</definedName>
    <definedName name="DTOCT">#REF!</definedName>
    <definedName name="dToday">OFFSET(#REF!,0,0,COUNTA(#REF!),1)</definedName>
    <definedName name="dTransferReason">OFFSET(#REF!,0,0,COUNTA(#REF!),1)</definedName>
    <definedName name="DTSEP">#REF!</definedName>
    <definedName name="DTT" hidden="1">#REF!</definedName>
    <definedName name="dtu" localSheetId="4" hidden="1">{#N/A,#N/A,TRUE,"financial";#N/A,#N/A,TRUE,"plants"}</definedName>
    <definedName name="dtu" localSheetId="15" hidden="1">{#N/A,#N/A,TRUE,"financial";#N/A,#N/A,TRUE,"plants"}</definedName>
    <definedName name="dtu" localSheetId="11" hidden="1">{#N/A,#N/A,TRUE,"financial";#N/A,#N/A,TRUE,"plants"}</definedName>
    <definedName name="dtu" hidden="1">{#N/A,#N/A,TRUE,"financial";#N/A,#N/A,TRUE,"plants"}</definedName>
    <definedName name="dtu_1" localSheetId="4" hidden="1">{#N/A,#N/A,TRUE,"financial";#N/A,#N/A,TRUE,"plants"}</definedName>
    <definedName name="dtu_1" localSheetId="11" hidden="1">{#N/A,#N/A,TRUE,"financial";#N/A,#N/A,TRUE,"plants"}</definedName>
    <definedName name="dtu_1" hidden="1">{#N/A,#N/A,TRUE,"financial";#N/A,#N/A,TRUE,"plants"}</definedName>
    <definedName name="dtuykdkrdkdk" localSheetId="4">{"Client Name or Project Name"}</definedName>
    <definedName name="dtuykdkrdkdk" localSheetId="11">{"Client Name or Project Name"}</definedName>
    <definedName name="dtuykdkrdkdk">{"Client Name or Project Name"}</definedName>
    <definedName name="dty" localSheetId="11" hidden="1">{"one",#N/A,FALSE,"SNIP&amp;L_2";"two",#N/A,FALSE,"SNIP&amp;L_2";"three",#N/A,FALSE,"SNIP&amp;L_2";"four",#N/A,FALSE,"SNIP&amp;L_2";"five",#N/A,FALSE,"SNIP&amp;L_2";"six",#N/A,FALSE,"SNIP&amp;L_2";"seven",#N/A,FALSE,"SNIP&amp;L_2";"eight",#N/A,FALSE,"SNIP&amp;L_2";"nine",#N/A,FALSE,"SNIP&amp;L_2"}</definedName>
    <definedName name="dty" hidden="1">{"one",#N/A,FALSE,"SNIP&amp;L_2";"two",#N/A,FALSE,"SNIP&amp;L_2";"three",#N/A,FALSE,"SNIP&amp;L_2";"four",#N/A,FALSE,"SNIP&amp;L_2";"five",#N/A,FALSE,"SNIP&amp;L_2";"six",#N/A,FALSE,"SNIP&amp;L_2";"seven",#N/A,FALSE,"SNIP&amp;L_2";"eight",#N/A,FALSE,"SNIP&amp;L_2";"nine",#N/A,FALSE,"SNIP&amp;L_2"}</definedName>
    <definedName name="dty_1" localSheetId="11" hidden="1">{"one",#N/A,FALSE,"SNIP&amp;L_2";"two",#N/A,FALSE,"SNIP&amp;L_2";"three",#N/A,FALSE,"SNIP&amp;L_2";"four",#N/A,FALSE,"SNIP&amp;L_2";"five",#N/A,FALSE,"SNIP&amp;L_2";"six",#N/A,FALSE,"SNIP&amp;L_2";"seven",#N/A,FALSE,"SNIP&amp;L_2";"eight",#N/A,FALSE,"SNIP&amp;L_2";"nine",#N/A,FALSE,"SNIP&amp;L_2"}</definedName>
    <definedName name="dty_1" hidden="1">{"one",#N/A,FALSE,"SNIP&amp;L_2";"two",#N/A,FALSE,"SNIP&amp;L_2";"three",#N/A,FALSE,"SNIP&amp;L_2";"four",#N/A,FALSE,"SNIP&amp;L_2";"five",#N/A,FALSE,"SNIP&amp;L_2";"six",#N/A,FALSE,"SNIP&amp;L_2";"seven",#N/A,FALSE,"SNIP&amp;L_2";"eight",#N/A,FALSE,"SNIP&amp;L_2";"nine",#N/A,FALSE,"SNIP&amp;L_2"}</definedName>
    <definedName name="dtyjudtryr" localSheetId="11"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tyjudtryr"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ubuqueStations">#REF!</definedName>
    <definedName name="duck" localSheetId="11" hidden="1">{"'Grill_Objective'!$A$1:$AF$101"}</definedName>
    <definedName name="duck" hidden="1">{"'Grill_Objective'!$A$1:$AF$101"}</definedName>
    <definedName name="dude" localSheetId="4">{"'Server Configuration'!$A$1:$DB$281"}</definedName>
    <definedName name="dude" localSheetId="11">{"'Server Configuration'!$A$1:$DB$281"}</definedName>
    <definedName name="dude">{"'Server Configuration'!$A$1:$DB$281"}</definedName>
    <definedName name="dudu" localSheetId="19">#REF!</definedName>
    <definedName name="dudu">#REF!</definedName>
    <definedName name="dufvupbupzupuz" localSheetId="4">{"Client Name or Project Name"}</definedName>
    <definedName name="dufvupbupzupuz" localSheetId="11">{"Client Name or Project Name"}</definedName>
    <definedName name="dufvupbupzupuz">{"Client Name or Project Name"}</definedName>
    <definedName name="Dummy" localSheetId="4" hidden="1">#REF!</definedName>
    <definedName name="Dummy" localSheetId="15" hidden="1">#REF!</definedName>
    <definedName name="Dummy" hidden="1">#REF!</definedName>
    <definedName name="dummy10" localSheetId="4" hidden="1">{"IncStatement 6 years",#N/A,FALSE,"FinStateUS"}</definedName>
    <definedName name="dummy10" localSheetId="11" hidden="1">{"IncStatement 6 years",#N/A,FALSE,"FinStateUS"}</definedName>
    <definedName name="dummy10" hidden="1">{"IncStatement 6 years",#N/A,FALSE,"FinStateUS"}</definedName>
    <definedName name="dummy10_1" localSheetId="4" hidden="1">{"IncStatement 6 years",#N/A,FALSE,"FinStateUS"}</definedName>
    <definedName name="dummy10_1" localSheetId="11" hidden="1">{"IncStatement 6 years",#N/A,FALSE,"FinStateUS"}</definedName>
    <definedName name="dummy10_1" hidden="1">{"IncStatement 6 years",#N/A,FALSE,"FinStateUS"}</definedName>
    <definedName name="dummy11" localSheetId="4" hidden="1">{"PA1",#N/A,TRUE,"BORDMW";"pa2",#N/A,TRUE,"BORDMW";"PA3",#N/A,TRUE,"BORDMW";"PA4",#N/A,TRUE,"BORDMW"}</definedName>
    <definedName name="dummy11" localSheetId="11" hidden="1">{"PA1",#N/A,TRUE,"BORDMW";"pa2",#N/A,TRUE,"BORDMW";"PA3",#N/A,TRUE,"BORDMW";"PA4",#N/A,TRUE,"BORDMW"}</definedName>
    <definedName name="dummy11" hidden="1">{"PA1",#N/A,TRUE,"BORDMW";"pa2",#N/A,TRUE,"BORDMW";"PA3",#N/A,TRUE,"BORDMW";"PA4",#N/A,TRUE,"BORDMW"}</definedName>
    <definedName name="dummy11_1" localSheetId="4" hidden="1">{"PA1",#N/A,TRUE,"BORDMW";"pa2",#N/A,TRUE,"BORDMW";"PA3",#N/A,TRUE,"BORDMW";"PA4",#N/A,TRUE,"BORDMW"}</definedName>
    <definedName name="dummy11_1" localSheetId="11" hidden="1">{"PA1",#N/A,TRUE,"BORDMW";"pa2",#N/A,TRUE,"BORDMW";"PA3",#N/A,TRUE,"BORDMW";"PA4",#N/A,TRUE,"BORDMW"}</definedName>
    <definedName name="dummy11_1" hidden="1">{"PA1",#N/A,TRUE,"BORDMW";"pa2",#N/A,TRUE,"BORDMW";"PA3",#N/A,TRUE,"BORDMW";"PA4",#N/A,TRUE,"BORDMW"}</definedName>
    <definedName name="dummy12" localSheetId="4" hidden="1">{"sales",#N/A,FALSE,"Sales";"sales existing",#N/A,FALSE,"Sales";"sales rd1",#N/A,FALSE,"Sales";"sales rd2",#N/A,FALSE,"Sales"}</definedName>
    <definedName name="dummy12" localSheetId="11" hidden="1">{"sales",#N/A,FALSE,"Sales";"sales existing",#N/A,FALSE,"Sales";"sales rd1",#N/A,FALSE,"Sales";"sales rd2",#N/A,FALSE,"Sales"}</definedName>
    <definedName name="dummy12" hidden="1">{"sales",#N/A,FALSE,"Sales";"sales existing",#N/A,FALSE,"Sales";"sales rd1",#N/A,FALSE,"Sales";"sales rd2",#N/A,FALSE,"Sales"}</definedName>
    <definedName name="dummy12_1" localSheetId="4" hidden="1">{"sales",#N/A,FALSE,"Sales";"sales existing",#N/A,FALSE,"Sales";"sales rd1",#N/A,FALSE,"Sales";"sales rd2",#N/A,FALSE,"Sales"}</definedName>
    <definedName name="dummy12_1" localSheetId="11" hidden="1">{"sales",#N/A,FALSE,"Sales";"sales existing",#N/A,FALSE,"Sales";"sales rd1",#N/A,FALSE,"Sales";"sales rd2",#N/A,FALSE,"Sales"}</definedName>
    <definedName name="dummy12_1" hidden="1">{"sales",#N/A,FALSE,"Sales";"sales existing",#N/A,FALSE,"Sales";"sales rd1",#N/A,FALSE,"Sales";"sales rd2",#N/A,FALSE,"Sales"}</definedName>
    <definedName name="dummy13" localSheetId="4" hidden="1">{"Area1",#N/A,FALSE,"OREWACC";"Area2",#N/A,FALSE,"OREWACC"}</definedName>
    <definedName name="dummy13" localSheetId="11" hidden="1">{"Area1",#N/A,FALSE,"OREWACC";"Area2",#N/A,FALSE,"OREWACC"}</definedName>
    <definedName name="dummy13" hidden="1">{"Area1",#N/A,FALSE,"OREWACC";"Area2",#N/A,FALSE,"OREWACC"}</definedName>
    <definedName name="dummy13_1" localSheetId="4" hidden="1">{"Area1",#N/A,FALSE,"OREWACC";"Area2",#N/A,FALSE,"OREWACC"}</definedName>
    <definedName name="dummy13_1" localSheetId="11" hidden="1">{"Area1",#N/A,FALSE,"OREWACC";"Area2",#N/A,FALSE,"OREWACC"}</definedName>
    <definedName name="dummy13_1" hidden="1">{"Area1",#N/A,FALSE,"OREWACC";"Area2",#N/A,FALSE,"OREWACC"}</definedName>
    <definedName name="dummy5" localSheetId="4" hidden="1">{"value box",#N/A,TRUE,"DPL Inc. Fin Statements";"unlevered free cash flows",#N/A,TRUE,"DPL Inc. Fin Statements"}</definedName>
    <definedName name="dummy5" localSheetId="11" hidden="1">{"value box",#N/A,TRUE,"DPL Inc. Fin Statements";"unlevered free cash flows",#N/A,TRUE,"DPL Inc. Fin Statements"}</definedName>
    <definedName name="dummy5" hidden="1">{"value box",#N/A,TRUE,"DPL Inc. Fin Statements";"unlevered free cash flows",#N/A,TRUE,"DPL Inc. Fin Statements"}</definedName>
    <definedName name="dummy5_1" localSheetId="4" hidden="1">{"value box",#N/A,TRUE,"DPL Inc. Fin Statements";"unlevered free cash flows",#N/A,TRUE,"DPL Inc. Fin Statements"}</definedName>
    <definedName name="dummy5_1" localSheetId="11" hidden="1">{"value box",#N/A,TRUE,"DPL Inc. Fin Statements";"unlevered free cash flows",#N/A,TRUE,"DPL Inc. Fin Statements"}</definedName>
    <definedName name="dummy5_1" hidden="1">{"value box",#N/A,TRUE,"DPL Inc. Fin Statements";"unlevered free cash flows",#N/A,TRUE,"DPL Inc. Fin Statements"}</definedName>
    <definedName name="dummy6" localSheetId="4" hidden="1">{#N/A,#N/A,TRUE,"Income Statement";#N/A,#N/A,TRUE,"Balance Sheet";#N/A,#N/A,TRUE,"Cash Flow"}</definedName>
    <definedName name="dummy6" localSheetId="11" hidden="1">{#N/A,#N/A,TRUE,"Income Statement";#N/A,#N/A,TRUE,"Balance Sheet";#N/A,#N/A,TRUE,"Cash Flow"}</definedName>
    <definedName name="dummy6" hidden="1">{#N/A,#N/A,TRUE,"Income Statement";#N/A,#N/A,TRUE,"Balance Sheet";#N/A,#N/A,TRUE,"Cash Flow"}</definedName>
    <definedName name="dummy6_1" localSheetId="4" hidden="1">{#N/A,#N/A,TRUE,"Income Statement";#N/A,#N/A,TRUE,"Balance Sheet";#N/A,#N/A,TRUE,"Cash Flow"}</definedName>
    <definedName name="dummy6_1" localSheetId="11" hidden="1">{#N/A,#N/A,TRUE,"Income Statement";#N/A,#N/A,TRUE,"Balance Sheet";#N/A,#N/A,TRUE,"Cash Flow"}</definedName>
    <definedName name="dummy6_1" hidden="1">{#N/A,#N/A,TRUE,"Income Statement";#N/A,#N/A,TRUE,"Balance Sheet";#N/A,#N/A,TRUE,"Cash Flow"}</definedName>
    <definedName name="dummy7" localSheetId="4" hidden="1">{#N/A,#N/A,FALSE,"AltFuel"}</definedName>
    <definedName name="dummy7" localSheetId="11" hidden="1">{#N/A,#N/A,FALSE,"AltFuel"}</definedName>
    <definedName name="dummy7" hidden="1">{#N/A,#N/A,FALSE,"AltFuel"}</definedName>
    <definedName name="dummy7_1" localSheetId="4" hidden="1">{#N/A,#N/A,FALSE,"AltFuel"}</definedName>
    <definedName name="dummy7_1" localSheetId="11" hidden="1">{#N/A,#N/A,FALSE,"AltFuel"}</definedName>
    <definedName name="dummy7_1" hidden="1">{#N/A,#N/A,FALSE,"AltFuel"}</definedName>
    <definedName name="dummy8"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9" localSheetId="4" hidden="1">{#N/A,#N/A,FALSE,"FinStateUS"}</definedName>
    <definedName name="dummy9" localSheetId="11" hidden="1">{#N/A,#N/A,FALSE,"FinStateUS"}</definedName>
    <definedName name="dummy9" hidden="1">{#N/A,#N/A,FALSE,"FinStateUS"}</definedName>
    <definedName name="dummy9_1" localSheetId="4" hidden="1">{#N/A,#N/A,FALSE,"FinStateUS"}</definedName>
    <definedName name="dummy9_1" localSheetId="11" hidden="1">{#N/A,#N/A,FALSE,"FinStateUS"}</definedName>
    <definedName name="dummy9_1" hidden="1">{#N/A,#N/A,FALSE,"FinStateUS"}</definedName>
    <definedName name="dummyname" localSheetId="4" hidden="1">{#N/A,#N/A,FALSE,"AltFuel"}</definedName>
    <definedName name="dummyname" localSheetId="11" hidden="1">{#N/A,#N/A,FALSE,"AltFuel"}</definedName>
    <definedName name="dummyname" hidden="1">{#N/A,#N/A,FALSE,"AltFuel"}</definedName>
    <definedName name="dummyname_1" localSheetId="4" hidden="1">{#N/A,#N/A,FALSE,"AltFuel"}</definedName>
    <definedName name="dummyname_1" localSheetId="11" hidden="1">{#N/A,#N/A,FALSE,"AltFuel"}</definedName>
    <definedName name="dummyname_1" hidden="1">{#N/A,#N/A,FALSE,"AltFuel"}</definedName>
    <definedName name="dummyname2" localSheetId="4" hidden="1">{#N/A,#N/A,FALSE,"FinStateUS"}</definedName>
    <definedName name="dummyname2" localSheetId="11" hidden="1">{#N/A,#N/A,FALSE,"FinStateUS"}</definedName>
    <definedName name="dummyname2" hidden="1">{#N/A,#N/A,FALSE,"FinStateUS"}</definedName>
    <definedName name="dummyname2_1" localSheetId="4" hidden="1">{#N/A,#N/A,FALSE,"FinStateUS"}</definedName>
    <definedName name="dummyname2_1" localSheetId="11" hidden="1">{#N/A,#N/A,FALSE,"FinStateUS"}</definedName>
    <definedName name="dummyname2_1" hidden="1">{#N/A,#N/A,FALSE,"FinStateUS"}</definedName>
    <definedName name="dummyname3"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_1"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_1"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4" localSheetId="4" hidden="1">{#N/A,#N/A,FALSE,"BidCo Assumptions";#N/A,#N/A,FALSE,"Credit Stats";#N/A,#N/A,FALSE,"Bidco Summary";#N/A,#N/A,FALSE,"BIDCO Consolidated"}</definedName>
    <definedName name="dummyname4" localSheetId="11" hidden="1">{#N/A,#N/A,FALSE,"BidCo Assumptions";#N/A,#N/A,FALSE,"Credit Stats";#N/A,#N/A,FALSE,"Bidco Summary";#N/A,#N/A,FALSE,"BIDCO Consolidated"}</definedName>
    <definedName name="dummyname4" hidden="1">{#N/A,#N/A,FALSE,"BidCo Assumptions";#N/A,#N/A,FALSE,"Credit Stats";#N/A,#N/A,FALSE,"Bidco Summary";#N/A,#N/A,FALSE,"BIDCO Consolidated"}</definedName>
    <definedName name="dummyname4_1" localSheetId="4" hidden="1">{#N/A,#N/A,FALSE,"BidCo Assumptions";#N/A,#N/A,FALSE,"Credit Stats";#N/A,#N/A,FALSE,"Bidco Summary";#N/A,#N/A,FALSE,"BIDCO Consolidated"}</definedName>
    <definedName name="dummyname4_1" localSheetId="11" hidden="1">{#N/A,#N/A,FALSE,"BidCo Assumptions";#N/A,#N/A,FALSE,"Credit Stats";#N/A,#N/A,FALSE,"Bidco Summary";#N/A,#N/A,FALSE,"BIDCO Consolidated"}</definedName>
    <definedName name="dummyname4_1" hidden="1">{#N/A,#N/A,FALSE,"BidCo Assumptions";#N/A,#N/A,FALSE,"Credit Stats";#N/A,#N/A,FALSE,"Bidco Summary";#N/A,#N/A,FALSE,"BIDCO Consolidated"}</definedName>
    <definedName name="dUnknownTenure">OFFSET(#REF!,0,0,COUNTA(#REF!),1)</definedName>
    <definedName name="Duplicate_Print_Titles">#REF!,#REF!</definedName>
    <definedName name="duplicate123A" hidden="1">#REF!</definedName>
    <definedName name="Düs"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1"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üs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VAIG">OFFSET(#REF!,0,0,COUNTA(#REF!),1)</definedName>
    <definedName name="dValueAdded">OFFSET(#REF!,0,0,COUNTA(#REF!),1)</definedName>
    <definedName name="dVASOffered">OFFSET(#REF!,0,0,COUNTA(#REF!),1)</definedName>
    <definedName name="dVASSold">OFFSET(#REF!,0,0,COUNTA(#REF!),1)</definedName>
    <definedName name="dvdfv" localSheetId="15" hidden="1">{"VWJECAN",#N/A,FALSE,"D"}</definedName>
    <definedName name="dvdfv" localSheetId="11" hidden="1">{"VWJECAN",#N/A,FALSE,"D"}</definedName>
    <definedName name="dvdfv" hidden="1">{"VWJECAN",#N/A,FALSE,"D"}</definedName>
    <definedName name="DVI_Data">#REF!</definedName>
    <definedName name="dvv" localSheetId="4" hidden="1">{#N/A,#N/A,TRUE,"NIE_C";#N/A,#N/A,TRUE,"NIE";#N/A,#N/A,TRUE,"NIE_D";#N/A,#N/A,TRUE,"NIE_D_CC";#N/A,#N/A,TRUE,"HEA -- EXP"}</definedName>
    <definedName name="dvv" localSheetId="11" hidden="1">{#N/A,#N/A,TRUE,"NIE_C";#N/A,#N/A,TRUE,"NIE";#N/A,#N/A,TRUE,"NIE_D";#N/A,#N/A,TRUE,"NIE_D_CC";#N/A,#N/A,TRUE,"HEA -- EXP"}</definedName>
    <definedName name="dvv" hidden="1">{#N/A,#N/A,TRUE,"NIE_C";#N/A,#N/A,TRUE,"NIE";#N/A,#N/A,TRUE,"NIE_D";#N/A,#N/A,TRUE,"NIE_D_CC";#N/A,#N/A,TRUE,"HEA -- EXP"}</definedName>
    <definedName name="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cwc" localSheetId="11"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dyfhn" localSheetId="11" hidden="1">{#N/A,#N/A,FALSE,"Aging Summary";#N/A,#N/A,FALSE,"Ratio Analysis";#N/A,#N/A,FALSE,"Test 120 Day Accts";#N/A,#N/A,FALSE,"Tickmarks"}</definedName>
    <definedName name="dyfhn" hidden="1">{#N/A,#N/A,FALSE,"Aging Summary";#N/A,#N/A,FALSE,"Ratio Analysis";#N/A,#N/A,FALSE,"Test 120 Day Accts";#N/A,#N/A,FALSE,"Tickmarks"}</definedName>
    <definedName name="dyfhn_1" localSheetId="11" hidden="1">{#N/A,#N/A,FALSE,"Aging Summary";#N/A,#N/A,FALSE,"Ratio Analysis";#N/A,#N/A,FALSE,"Test 120 Day Accts";#N/A,#N/A,FALSE,"Tickmarks"}</definedName>
    <definedName name="dyfhn_1" hidden="1">{#N/A,#N/A,FALSE,"Aging Summary";#N/A,#N/A,FALSE,"Ratio Analysis";#N/A,#N/A,FALSE,"Test 120 Day Accts";#N/A,#N/A,FALSE,"Tickmarks"}</definedName>
    <definedName name="dyfhna" localSheetId="11" hidden="1">{#N/A,#N/A,FALSE,"Aging Summary";#N/A,#N/A,FALSE,"Ratio Analysis";#N/A,#N/A,FALSE,"Test 120 Day Accts";#N/A,#N/A,FALSE,"Tickmarks"}</definedName>
    <definedName name="dyfhna" hidden="1">{#N/A,#N/A,FALSE,"Aging Summary";#N/A,#N/A,FALSE,"Ratio Analysis";#N/A,#N/A,FALSE,"Test 120 Day Accts";#N/A,#N/A,FALSE,"Tickmarks"}</definedName>
    <definedName name="dyfjdghmn"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yfjdghmn"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yfjdghmn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yfjdghmn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ykls" localSheetId="11" hidden="1">{"one",#N/A,FALSE,"SNIP&amp;L_2";"two",#N/A,FALSE,"SNIP&amp;L_2";"three",#N/A,FALSE,"SNIP&amp;L_2";"four",#N/A,FALSE,"SNIP&amp;L_2";"five",#N/A,FALSE,"SNIP&amp;L_2";"six",#N/A,FALSE,"SNIP&amp;L_2";"seven",#N/A,FALSE,"SNIP&amp;L_2";"eight",#N/A,FALSE,"SNIP&amp;L_2";"nine",#N/A,FALSE,"SNIP&amp;L_2"}</definedName>
    <definedName name="dykls" hidden="1">{"one",#N/A,FALSE,"SNIP&amp;L_2";"two",#N/A,FALSE,"SNIP&amp;L_2";"three",#N/A,FALSE,"SNIP&amp;L_2";"four",#N/A,FALSE,"SNIP&amp;L_2";"five",#N/A,FALSE,"SNIP&amp;L_2";"six",#N/A,FALSE,"SNIP&amp;L_2";"seven",#N/A,FALSE,"SNIP&amp;L_2";"eight",#N/A,FALSE,"SNIP&amp;L_2";"nine",#N/A,FALSE,"SNIP&amp;L_2"}</definedName>
    <definedName name="dykls_1" localSheetId="11" hidden="1">{"one",#N/A,FALSE,"SNIP&amp;L_2";"two",#N/A,FALSE,"SNIP&amp;L_2";"three",#N/A,FALSE,"SNIP&amp;L_2";"four",#N/A,FALSE,"SNIP&amp;L_2";"five",#N/A,FALSE,"SNIP&amp;L_2";"six",#N/A,FALSE,"SNIP&amp;L_2";"seven",#N/A,FALSE,"SNIP&amp;L_2";"eight",#N/A,FALSE,"SNIP&amp;L_2";"nine",#N/A,FALSE,"SNIP&amp;L_2"}</definedName>
    <definedName name="dykls_1" hidden="1">{"one",#N/A,FALSE,"SNIP&amp;L_2";"two",#N/A,FALSE,"SNIP&amp;L_2";"three",#N/A,FALSE,"SNIP&amp;L_2";"four",#N/A,FALSE,"SNIP&amp;L_2";"five",#N/A,FALSE,"SNIP&amp;L_2";"six",#N/A,FALSE,"SNIP&amp;L_2";"seven",#N/A,FALSE,"SNIP&amp;L_2";"eight",#N/A,FALSE,"SNIP&amp;L_2";"nine",#N/A,FALSE,"SNIP&amp;L_2"}</definedName>
    <definedName name="dynamoPkg001" hidden="1">"Consol Reports"</definedName>
    <definedName name="dynamoPkg001.Actions" hidden="1">"Calculate Excel"</definedName>
    <definedName name="dynamoPkg001.CreateFile" hidden="1">TRUE</definedName>
    <definedName name="dynamoPkg001.CreateSheets" hidden="1">TRUE</definedName>
    <definedName name="dynamoPkg001.EmailAttach" hidden="1">FALSE</definedName>
    <definedName name="dynamoPkg001.FileName" hidden="1">"4 year Summary"</definedName>
    <definedName name="dynamoPkg001.FilePath" hidden="1">"R:\Barb\TM1 Report for Warren"</definedName>
    <definedName name="dynamoPkg001.FileType" hidden="1">"xls"</definedName>
    <definedName name="dynamoPkg001.Inner" hidden="1">TRUE</definedName>
    <definedName name="dynamoPkg001.Loops" hidden="1">"consol Reports"</definedName>
    <definedName name="dynamoPkg001.SendEmail" hidden="1">FALSE</definedName>
    <definedName name="dynamoPkg001.Sheets" hidden="1">"MAIN"</definedName>
    <definedName name="dynamoPkg001.Zap" hidden="1">TRUE</definedName>
    <definedName name="dynamoPkg001.ZapNoDBS" hidden="1">FALSE</definedName>
    <definedName name="dynamoPkg001.ZeroSuppress" hidden="1">FALSE</definedName>
    <definedName name="DYNO">"TARGET"</definedName>
    <definedName name="dyudf" localSheetId="11" hidden="1">{#N/A,#N/A,FALSE,"Projections";#N/A,#N/A,FALSE,"Multiples Valuation";#N/A,#N/A,FALSE,"LBO";#N/A,#N/A,FALSE,"Multiples_Sensitivity";#N/A,#N/A,FALSE,"Summary"}</definedName>
    <definedName name="dyudf" hidden="1">{#N/A,#N/A,FALSE,"Projections";#N/A,#N/A,FALSE,"Multiples Valuation";#N/A,#N/A,FALSE,"LBO";#N/A,#N/A,FALSE,"Multiples_Sensitivity";#N/A,#N/A,FALSE,"Summary"}</definedName>
    <definedName name="DZ.IndSpec_Left" hidden="1">#REF!</definedName>
    <definedName name="DZ.IndSpec_Right" hidden="1">#REF!</definedName>
    <definedName name="DZ.LTM" hidden="1">#REF!</definedName>
    <definedName name="DZ.LTMPlus" hidden="1">#REF!</definedName>
    <definedName name="dzfhadfhadhfadhf" localSheetId="4">{"Client Name or Project Name"}</definedName>
    <definedName name="dzfhadfhadhfadhf" localSheetId="11">{"Client Name or Project Name"}</definedName>
    <definedName name="dzfhadfhadhfadhf">{"Client Name or Project Name"}</definedName>
    <definedName name="dzsf" localSheetId="4">{"Client Name or Project Name"}</definedName>
    <definedName name="dzsf" localSheetId="11">{"Client Name or Project Name"}</definedName>
    <definedName name="dzsf">{"Client Name or Project Name"}</definedName>
    <definedName name="e" localSheetId="19" hidden="1">#REF!</definedName>
    <definedName name="e" hidden="1">#REF!</definedName>
    <definedName name="e.xls" localSheetId="11" hidden="1">{#N/A,#N/A,FALSE,"OffAdvance";#N/A,#N/A,FALSE,"OffExpRprt";#N/A,#N/A,FALSE,"Entertmnt";#N/A,#N/A,FALSE,"Promotion";#N/A,#N/A,FALSE,"Travelling"}</definedName>
    <definedName name="e.xls" hidden="1">{#N/A,#N/A,FALSE,"OffAdvance";#N/A,#N/A,FALSE,"OffExpRprt";#N/A,#N/A,FALSE,"Entertmnt";#N/A,#N/A,FALSE,"Promotion";#N/A,#N/A,FALSE,"Travelling"}</definedName>
    <definedName name="e_1" localSheetId="4" hidden="1">{#N/A,#N/A,FALSE,"1- Cover";#N/A,#N/A,FALSE,"2 - TSF Headcount Summary";#N/A,#N/A,FALSE,"3 - New Total Population"}</definedName>
    <definedName name="e_1" localSheetId="11" hidden="1">{#N/A,#N/A,FALSE,"1- Cover";#N/A,#N/A,FALSE,"2 - TSF Headcount Summary";#N/A,#N/A,FALSE,"3 - New Total Population"}</definedName>
    <definedName name="e_1" hidden="1">{#N/A,#N/A,FALSE,"1- Cover";#N/A,#N/A,FALSE,"2 - TSF Headcount Summary";#N/A,#N/A,FALSE,"3 - New Total Population"}</definedName>
    <definedName name="e_int">#REF!</definedName>
    <definedName name="e_mat">#REF!</definedName>
    <definedName name="e3232rd" localSheetId="4" hidden="1">{#N/A,#N/A,FALSE,"CMN_FE"}</definedName>
    <definedName name="e3232rd" localSheetId="11" hidden="1">{#N/A,#N/A,FALSE,"CMN_FE"}</definedName>
    <definedName name="e3232rd" hidden="1">{#N/A,#N/A,FALSE,"CMN_FE"}</definedName>
    <definedName name="e5hehahah" localSheetId="4">{"Client Name or Project Name"}</definedName>
    <definedName name="e5hehahah" localSheetId="11">{"Client Name or Project Name"}</definedName>
    <definedName name="e5hehahah">{"Client Name or Project Name"}</definedName>
    <definedName name="eaaaaaaaa" localSheetId="11" hidden="1">{#N/A,#N/A,FALSE,"MONTHDET";#N/A,#N/A,FALSE,"ACTUAL"}</definedName>
    <definedName name="eaaaaaaaa" hidden="1">{#N/A,#N/A,FALSE,"MONTHDET";#N/A,#N/A,FALSE,"ACTUAL"}</definedName>
    <definedName name="eaf" hidden="1">#REF!</definedName>
    <definedName name="eare" localSheetId="11" hidden="1">{"FCB_ALL",#N/A,FALSE,"FCB"}</definedName>
    <definedName name="eare" hidden="1">{"FCB_ALL",#N/A,FALSE,"FCB"}</definedName>
    <definedName name="earea" localSheetId="11" hidden="1">{#N/A,#N/A,FALSE,"Sheet1"}</definedName>
    <definedName name="earea" hidden="1">{#N/A,#N/A,FALSE,"Sheet1"}</definedName>
    <definedName name="eareare" localSheetId="11" hidden="1">{"FCB_ALL",#N/A,FALSE,"FCB"}</definedName>
    <definedName name="eareare" hidden="1">{"FCB_ALL",#N/A,FALSE,"FCB"}</definedName>
    <definedName name="earer" localSheetId="11" hidden="1">{#N/A,#N/A,FALSE,"Sheet1"}</definedName>
    <definedName name="earer" hidden="1">{#N/A,#N/A,FALSE,"Sheet1"}</definedName>
    <definedName name="earfe"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HAEHAH" localSheetId="4">{"Client Name or Project Name"}</definedName>
    <definedName name="EARHAEHAH" localSheetId="11">{"Client Name or Project Name"}</definedName>
    <definedName name="EARHAEHAH">{"Client Name or Project Name"}</definedName>
    <definedName name="East" localSheetId="1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1" hidden="1">{"FY04_Assets",#N/A,FALSE,"Fin Stmt Budget";"FY04_Liabilities",#N/A,FALSE,"Fin Stmt Budget";"FY04_Inc_Stmt",#N/A,FALSE,"Fin Stmt Budget";"FY04_SOCF",#N/A,FALSE,"Fin Stmt Budget"}</definedName>
    <definedName name="Eastcoast" hidden="1">{"FY04_Assets",#N/A,FALSE,"Fin Stmt Budget";"FY04_Liabilities",#N/A,FALSE,"Fin Stmt Budget";"FY04_Inc_Stmt",#N/A,FALSE,"Fin Stmt Budget";"FY04_SOCF",#N/A,FALSE,"Fin Stmt Budget"}</definedName>
    <definedName name="Eastern" localSheetId="11" hidden="1">{"FY03_Assets",#N/A,FALSE,"Fin Stmt Budget";"FY03_Liabilities",#N/A,FALSE,"Fin Stmt Budget";"FY03_Inc_Stmt",#N/A,FALSE,"Fin Stmt Budget";"FY03_SOCF",#N/A,FALSE,"Fin Stmt Budget"}</definedName>
    <definedName name="Eastern" hidden="1">{"FY03_Assets",#N/A,FALSE,"Fin Stmt Budget";"FY03_Liabilities",#N/A,FALSE,"Fin Stmt Budget";"FY03_Inc_Stmt",#N/A,FALSE,"Fin Stmt Budget";"FY03_SOCF",#N/A,FALSE,"Fin Stmt Budget"}</definedName>
    <definedName name="EBCASH01" localSheetId="19">#REF!</definedName>
    <definedName name="EBCASH01">#REF!</definedName>
    <definedName name="EBCASH02" localSheetId="19">#REF!</definedName>
    <definedName name="EBCASH02">#REF!</definedName>
    <definedName name="EBIT" localSheetId="19">#REF!</definedName>
    <definedName name="EBIT">#REF!</definedName>
    <definedName name="EBIT_10K" hidden="1">"EBIT_10K"</definedName>
    <definedName name="EBIT_10Q" hidden="1">"EBIT_10Q"</definedName>
    <definedName name="EBIT_10Q1" hidden="1">"EBIT_10Q1"</definedName>
    <definedName name="EBIT_2">#REF!</definedName>
    <definedName name="EBIT_F">#REF!</definedName>
    <definedName name="EBIT_GROWTH_1" hidden="1">"EBIT_GROWTH_1"</definedName>
    <definedName name="EBIT_GROWTH_2" hidden="1">"EBIT_GROWTH_2"</definedName>
    <definedName name="EBIT_MARGIN" hidden="1">"EBIT_MARGIN"</definedName>
    <definedName name="EBIT_new">#REF!</definedName>
    <definedName name="EBIT_neweq">#REF!</definedName>
    <definedName name="EBIT_OVER_IE" hidden="1">"EBIT_OVER_IE"</definedName>
    <definedName name="EBIT2Rev">#REF!</definedName>
    <definedName name="ebit3" localSheetId="19">#REF!</definedName>
    <definedName name="ebit3">#REF!</definedName>
    <definedName name="EBIT4" localSheetId="19">#REF!</definedName>
    <definedName name="EBIT4">#REF!</definedName>
    <definedName name="ebitbud">#REF!</definedName>
    <definedName name="EBITDA" localSheetId="19">#REF!</definedName>
    <definedName name="EBITDA">#REF!</definedName>
    <definedName name="EBITDA_1" localSheetId="4">{"Client Name or Project Name"}</definedName>
    <definedName name="EBITDA_1" localSheetId="11">{"Client Name or Project Name"}</definedName>
    <definedName name="EBITDA_1">{"Client Name or Project Name"}</definedName>
    <definedName name="EBITDA_10K" hidden="1">"EBITDA_10K"</definedName>
    <definedName name="EBITDA_10Q" hidden="1">"EBITDA_10Q"</definedName>
    <definedName name="EBITDA_10Q1" hidden="1">"EBITDA_10Q1"</definedName>
    <definedName name="EBITDA_2">#REF!</definedName>
    <definedName name="EBITDA_CAPEX_OVER_TOTAL_IE" hidden="1">"EBITDA_CAPEX_OVER_TOTAL_IE"</definedName>
    <definedName name="EBITDA_F">#REF!</definedName>
    <definedName name="EBITDA_GROWTH_1" hidden="1">"EBITDA_GROWTH_1"</definedName>
    <definedName name="EBITDA_GROWTH_2" hidden="1">"EBITDA_GROWTH_2"</definedName>
    <definedName name="EBITDA_MARGIN" hidden="1">"EBITDA_MARGIN"</definedName>
    <definedName name="EBITDA_mult" localSheetId="19">#REF!</definedName>
    <definedName name="EBITDA_mult">#REF!</definedName>
    <definedName name="EBITDA_mult1" localSheetId="19">#REF!</definedName>
    <definedName name="EBITDA_mult1">#REF!</definedName>
    <definedName name="EBITDA_mult2" localSheetId="19">#REF!</definedName>
    <definedName name="EBITDA_mult2">#REF!</definedName>
    <definedName name="EBITDA_mult3">#REF!</definedName>
    <definedName name="EBITDA_mult4">#REF!</definedName>
    <definedName name="EBITDA_mult5">#REF!</definedName>
    <definedName name="EBITDA_new">#REF!</definedName>
    <definedName name="EBITDA_neweq">#REF!</definedName>
    <definedName name="EBITDA_OVER_TOTAL_IE" hidden="1">"EBITDA_OVER_TOTAL_IE"</definedName>
    <definedName name="EBITDA2Rev">#REF!</definedName>
    <definedName name="EBITDA4">#REF!</definedName>
    <definedName name="EBITDALTM">#REF!</definedName>
    <definedName name="EBITLTM">#REF!</definedName>
    <definedName name="EbitTop">#REF!</definedName>
    <definedName name="ECASH">#REF!</definedName>
    <definedName name="eccsecse" localSheetId="11" hidden="1">{0,0,"",0}</definedName>
    <definedName name="eccsecse" hidden="1">{0,0,"",0}</definedName>
    <definedName name="ecercerc" hidden="1">#REF!</definedName>
    <definedName name="ECF">#REF!</definedName>
    <definedName name="ECIfee" localSheetId="19">#REF!</definedName>
    <definedName name="ECIfee">#REF!</definedName>
    <definedName name="ECNOFIBRAS" localSheetId="15" hidden="1">{"'PXR_6500'!$A$1:$I$124"}</definedName>
    <definedName name="ECNOFIBRAS" localSheetId="11" hidden="1">{"'PXR_6500'!$A$1:$I$124"}</definedName>
    <definedName name="ECNOFIBRAS" hidden="1">{"'PXR_6500'!$A$1:$I$124"}</definedName>
    <definedName name="ECNOFIBRAS2" localSheetId="15" hidden="1">{"'PXR_6500'!$A$1:$I$124"}</definedName>
    <definedName name="ECNOFIBRAS2" localSheetId="11" hidden="1">{"'PXR_6500'!$A$1:$I$124"}</definedName>
    <definedName name="ECNOFIBRAS2" hidden="1">{"'PXR_6500'!$A$1:$I$124"}</definedName>
    <definedName name="EcommerceCategory">#REF!</definedName>
    <definedName name="Ecuador" localSheetId="11" hidden="1">{#N/A,#N/A,FALSE,"Summary";#N/A,#N/A,FALSE,"DCF US$";#N/A,#N/A,FALSE,"WACC"}</definedName>
    <definedName name="Ecuador" hidden="1">{#N/A,#N/A,FALSE,"Summary";#N/A,#N/A,FALSE,"DCF US$";#N/A,#N/A,FALSE,"WACC"}</definedName>
    <definedName name="ed" localSheetId="11" hidden="1">{"GLI-Income Statement",#N/A,FALSE,"gli";"GLI - Balance Sheet Wksht",#N/A,FALSE,"gli";"GLI-Cash Flow",#N/A,FALSE,"gli";"GLI Qtrly Stats",#N/A,FALSE,"gli"}</definedName>
    <definedName name="ed" hidden="1">{"GLI-Income Statement",#N/A,FALSE,"gli";"GLI - Balance Sheet Wksht",#N/A,FALSE,"gli";"GLI-Cash Flow",#N/A,FALSE,"gli";"GLI Qtrly Stats",#N/A,FALSE,"gli"}</definedName>
    <definedName name="ed5dyx" localSheetId="4" hidden="1">{#N/A,#N/A,FALSE,"CBE";#N/A,#N/A,FALSE,"SWK"}</definedName>
    <definedName name="ed5dyx" localSheetId="15" hidden="1">{#N/A,#N/A,FALSE,"CBE";#N/A,#N/A,FALSE,"SWK"}</definedName>
    <definedName name="ed5dyx" localSheetId="11" hidden="1">{#N/A,#N/A,FALSE,"CBE";#N/A,#N/A,FALSE,"SWK"}</definedName>
    <definedName name="ed5dyx" hidden="1">{#N/A,#N/A,FALSE,"CBE";#N/A,#N/A,FALSE,"SWK"}</definedName>
    <definedName name="ed5dyx_1" localSheetId="4" hidden="1">{#N/A,#N/A,FALSE,"CBE";#N/A,#N/A,FALSE,"SWK"}</definedName>
    <definedName name="ed5dyx_1" localSheetId="11" hidden="1">{#N/A,#N/A,FALSE,"CBE";#N/A,#N/A,FALSE,"SWK"}</definedName>
    <definedName name="ed5dyx_1" hidden="1">{#N/A,#N/A,FALSE,"CBE";#N/A,#N/A,FALSE,"SWK"}</definedName>
    <definedName name="edate">#REF!</definedName>
    <definedName name="EDD" localSheetId="4" hidden="1">{#N/A,#N/A,FALSE,"PMTABB";#N/A,#N/A,FALSE,"PMTABB"}</definedName>
    <definedName name="EDD" localSheetId="11" hidden="1">{#N/A,#N/A,FALSE,"PMTABB";#N/A,#N/A,FALSE,"PMTABB"}</definedName>
    <definedName name="EDD" hidden="1">{#N/A,#N/A,FALSE,"PMTABB";#N/A,#N/A,FALSE,"PMTABB"}</definedName>
    <definedName name="eddf44" localSheetId="15" hidden="1">{"'Sheet1'!$A$1:$E$287"}</definedName>
    <definedName name="eddf44" localSheetId="11" hidden="1">{"'Sheet1'!$A$1:$E$287"}</definedName>
    <definedName name="eddf44" hidden="1">{"'Sheet1'!$A$1:$E$287"}</definedName>
    <definedName name="EDE"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DE"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DE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DE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ditable" hidden="1">#REF!,#REF!,#REF!,#REF!</definedName>
    <definedName name="editorial">#REF!</definedName>
    <definedName name="edp" localSheetId="4" hidden="1">{"assumption 50 50",#N/A,TRUE,"Merger";"has gets cash",#N/A,TRUE,"Merger";"accretion dilution",#N/A,TRUE,"Merger";"comparison credit stats",#N/A,TRUE,"Merger";"pf credit stats",#N/A,TRUE,"Merger";"pf sheets",#N/A,TRUE,"Merger"}</definedName>
    <definedName name="edp" localSheetId="15" hidden="1">{"assumption 50 50",#N/A,TRUE,"Merger";"has gets cash",#N/A,TRUE,"Merger";"accretion dilution",#N/A,TRUE,"Merger";"comparison credit stats",#N/A,TRUE,"Merger";"pf credit stats",#N/A,TRUE,"Merger";"pf sheets",#N/A,TRUE,"Merger"}</definedName>
    <definedName name="edp" localSheetId="11"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dp_1" localSheetId="4" hidden="1">{"assumption 50 50",#N/A,TRUE,"Merger";"has gets cash",#N/A,TRUE,"Merger";"accretion dilution",#N/A,TRUE,"Merger";"comparison credit stats",#N/A,TRUE,"Merger";"pf credit stats",#N/A,TRUE,"Merger";"pf sheets",#N/A,TRUE,"Merger"}</definedName>
    <definedName name="edp_1" localSheetId="11" hidden="1">{"assumption 50 50",#N/A,TRUE,"Merger";"has gets cash",#N/A,TRUE,"Merger";"accretion dilution",#N/A,TRUE,"Merger";"comparison credit stats",#N/A,TRUE,"Merger";"pf credit stats",#N/A,TRUE,"Merger";"pf sheets",#N/A,TRUE,"Merger"}</definedName>
    <definedName name="edp_1" hidden="1">{"assumption 50 50",#N/A,TRUE,"Merger";"has gets cash",#N/A,TRUE,"Merger";"accretion dilution",#N/A,TRUE,"Merger";"comparison credit stats",#N/A,TRUE,"Merger";"pf credit stats",#N/A,TRUE,"Merger";"pf sheets",#N/A,TRUE,"Merger"}</definedName>
    <definedName name="edr"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s" localSheetId="15" hidden="1">{"'Sheet1'!$A$1:$E$287"}</definedName>
    <definedName name="eds" localSheetId="11" hidden="1">{"'Sheet1'!$A$1:$E$287"}</definedName>
    <definedName name="eds" hidden="1">{"'Sheet1'!$A$1:$E$287"}</definedName>
    <definedName name="edsafsefs" localSheetId="11" hidden="1">{0,0,TRUE,0}</definedName>
    <definedName name="edsafsefs" hidden="1">{0,0,TRUE,0}</definedName>
    <definedName name="edy" hidden="1">#REF!</definedName>
    <definedName name="ee" localSheetId="4" hidden="1">{"YearGoal",#N/A,FALSE,"EPS";"yeargoal without",#N/A,FALSE,"EPS";"eps",#N/A,FALSE,"EPS"}</definedName>
    <definedName name="ee" localSheetId="11" hidden="1">{"YearGoal",#N/A,FALSE,"EPS";"yeargoal without",#N/A,FALSE,"EPS";"eps",#N/A,FALSE,"EPS"}</definedName>
    <definedName name="ee" hidden="1">{"YearGoal",#N/A,FALSE,"EPS";"yeargoal without",#N/A,FALSE,"EPS";"eps",#N/A,FALSE,"EPS"}</definedName>
    <definedName name="ee_1" localSheetId="4" hidden="1">{"YearGoal",#N/A,FALSE,"EPS";"yeargoal without",#N/A,FALSE,"EPS";"eps",#N/A,FALSE,"EPS"}</definedName>
    <definedName name="ee_1" localSheetId="11" hidden="1">{"YearGoal",#N/A,FALSE,"EPS";"yeargoal without",#N/A,FALSE,"EPS";"eps",#N/A,FALSE,"EPS"}</definedName>
    <definedName name="ee_1" hidden="1">{"YearGoal",#N/A,FALSE,"EPS";"yeargoal without",#N/A,FALSE,"EPS";"eps",#N/A,FALSE,"EPS"}</definedName>
    <definedName name="eee" localSheetId="19" hidden="1">{#N/A,#N/A,FALSE,"NOI"}</definedName>
    <definedName name="eee" localSheetId="4" hidden="1">{#N/A,#N/A,FALSE,"NOI"}</definedName>
    <definedName name="eee" localSheetId="15" hidden="1">{#N/A,#N/A,FALSE,"NOI"}</definedName>
    <definedName name="eee" localSheetId="11" hidden="1">{#N/A,#N/A,FALSE,"NOI"}</definedName>
    <definedName name="eee" hidden="1">{#N/A,#N/A,FALSE,"NOI"}</definedName>
    <definedName name="eee_1" localSheetId="4" hidden="1">{"corp f",#N/A,FALSE,"Corp";"f corp b",#N/A,FALSE,"F"}</definedName>
    <definedName name="eee_1" localSheetId="11" hidden="1">{"corp f",#N/A,FALSE,"Corp";"f corp b",#N/A,FALSE,"F"}</definedName>
    <definedName name="eee_1" hidden="1">{"corp f",#N/A,FALSE,"Corp";"f corp b",#N/A,FALSE,"F"}</definedName>
    <definedName name="eee_2" localSheetId="11" hidden="1">{#N/A,#N/A,FALSE,"Income State.";#N/A,#N/A,FALSE,"B-S"}</definedName>
    <definedName name="eee_2" hidden="1">{#N/A,#N/A,FALSE,"Income State.";#N/A,#N/A,FALSE,"B-S"}</definedName>
    <definedName name="eee_3" localSheetId="11" hidden="1">{#N/A,#N/A,FALSE,"Income State.";#N/A,#N/A,FALSE,"B-S"}</definedName>
    <definedName name="eee_3" hidden="1">{#N/A,#N/A,FALSE,"Income State.";#N/A,#N/A,FALSE,"B-S"}</definedName>
    <definedName name="eee_4" localSheetId="11" hidden="1">{#N/A,#N/A,FALSE,"Income State.";#N/A,#N/A,FALSE,"B-S"}</definedName>
    <definedName name="eee_4" hidden="1">{#N/A,#N/A,FALSE,"Income State.";#N/A,#N/A,FALSE,"B-S"}</definedName>
    <definedName name="eee_5" localSheetId="11" hidden="1">{#N/A,#N/A,FALSE,"Income State.";#N/A,#N/A,FALSE,"B-S"}</definedName>
    <definedName name="eee_5" hidden="1">{#N/A,#N/A,FALSE,"Income State.";#N/A,#N/A,FALSE,"B-S"}</definedName>
    <definedName name="eeee" localSheetId="4" hidden="1">{"QTRINC1",#N/A,FALSE,"QTRINC";"QTRINC2",#N/A,FALSE,"QTRINC";"QTRSALES",#N/A,FALSE,"QTRSALES";"ANNSALES",#N/A,FALSE,"ANNSALES";"CASHFLOW",#N/A,FALSE,"CASHFLOW"}</definedName>
    <definedName name="eeee" localSheetId="15" hidden="1">{"'Tilte'!$E$23"}</definedName>
    <definedName name="eeee" localSheetId="11" hidden="1">{"'Tilte'!$E$23"}</definedName>
    <definedName name="eeee" hidden="1">{"'Tilte'!$E$23"}</definedName>
    <definedName name="eeee_1" localSheetId="11" hidden="1">{#N/A,#N/A,FALSE,"Hoja10";#N/A,#N/A,FALSE,"Hoja9";#N/A,#N/A,FALSE,"Hoja8";#N/A,#N/A,FALSE,"Hoja7";#N/A,#N/A,FALSE,"Hoja6";#N/A,#N/A,FALSE,"Hoja5";#N/A,#N/A,FALSE,"Hoja4";#N/A,#N/A,FALSE,"Hoja2";#N/A,#N/A,FALSE,"Hoja3";#N/A,#N/A,FALSE,"HOJA1";#N/A,#N/A,FALSE,"CashFlow";#N/A,#N/A,FALSE,"FinStmts"}</definedName>
    <definedName name="eeee_1" hidden="1">{#N/A,#N/A,FALSE,"Hoja10";#N/A,#N/A,FALSE,"Hoja9";#N/A,#N/A,FALSE,"Hoja8";#N/A,#N/A,FALSE,"Hoja7";#N/A,#N/A,FALSE,"Hoja6";#N/A,#N/A,FALSE,"Hoja5";#N/A,#N/A,FALSE,"Hoja4";#N/A,#N/A,FALSE,"Hoja2";#N/A,#N/A,FALSE,"Hoja3";#N/A,#N/A,FALSE,"HOJA1";#N/A,#N/A,FALSE,"CashFlow";#N/A,#N/A,FALSE,"FinStmts"}</definedName>
    <definedName name="eeeee" localSheetId="4" hidden="1">{#N/A,#N/A,FALSE,"Pharm";#N/A,#N/A,FALSE,"WWCM"}</definedName>
    <definedName name="eeeee" localSheetId="15" hidden="1">{"'Tilte'!$E$23"}</definedName>
    <definedName name="eeeee" localSheetId="11" hidden="1">{"'Tilte'!$E$23"}</definedName>
    <definedName name="eeeee" hidden="1">{"'Tilte'!$E$23"}</definedName>
    <definedName name="eeeee_1" localSheetId="4" hidden="1">{#N/A,#N/A,FALSE,"Pharm";#N/A,#N/A,FALSE,"WWCM"}</definedName>
    <definedName name="eeeee_1" localSheetId="11" hidden="1">{#N/A,#N/A,FALSE,"Pharm";#N/A,#N/A,FALSE,"WWCM"}</definedName>
    <definedName name="eeeee_1" hidden="1">{#N/A,#N/A,FALSE,"Pharm";#N/A,#N/A,FALSE,"WWCM"}</definedName>
    <definedName name="eeeeeee" hidden="1">#REF!</definedName>
    <definedName name="eeeeeeee" localSheetId="4">{"Client Name or Project Name"}</definedName>
    <definedName name="eeeeeeee" localSheetId="15" hidden="1">{"'Tilte'!$E$23"}</definedName>
    <definedName name="eeeeeeee" localSheetId="11" hidden="1">{"'Tilte'!$E$23"}</definedName>
    <definedName name="eeeeeeee" hidden="1">{"'Tilte'!$E$23"}</definedName>
    <definedName name="eeeeeeeee" localSheetId="4" hidden="1">#REF!</definedName>
    <definedName name="eeeeeeeee" localSheetId="15" hidden="1">{"'Tilte'!$E$23"}</definedName>
    <definedName name="eeeeeeeee" localSheetId="11" hidden="1">{"'Tilte'!$E$23"}</definedName>
    <definedName name="eeeeeeeee" hidden="1">{"'Tilte'!$E$23"}</definedName>
    <definedName name="eeeeeeeeee" localSheetId="15" hidden="1">{"'Tilte'!$E$23"}</definedName>
    <definedName name="eeeeeeeeee" localSheetId="11" hidden="1">{"'Tilte'!$E$23"}</definedName>
    <definedName name="eeeeeeeeee" hidden="1">{"'Tilte'!$E$23"}</definedName>
    <definedName name="eeeeeeeeeee" localSheetId="15" hidden="1">{"'Tilte'!$E$23"}</definedName>
    <definedName name="eeeeeeeeeee" localSheetId="11" hidden="1">{"'Tilte'!$E$23"}</definedName>
    <definedName name="eeeeeeeeeee" hidden="1">{"'Tilte'!$E$23"}</definedName>
    <definedName name="eeeeeeeeeeee" localSheetId="19">#REF!</definedName>
    <definedName name="eeeeeeeeeeee">#REF!</definedName>
    <definedName name="eeeeeeeeeeeee" localSheetId="4">{"Client Name or Project Name"}</definedName>
    <definedName name="eeeeeeeeeeeee" localSheetId="11">{"Client Name or Project Name"}</definedName>
    <definedName name="eeeeeeeeeeeee">{"Client Name or Project Name"}</definedName>
    <definedName name="eeeeeeeeeeeeeeee" localSheetId="4">{"Client Name or Project Name"}</definedName>
    <definedName name="eeeeeeeeeeeeeeee" localSheetId="11">{"Client Name or Project Name"}</definedName>
    <definedName name="eeeeeeeeeeeeeeee">{"Client Name or Project Name"}</definedName>
    <definedName name="eeew" localSheetId="15" hidden="1">{#N/A,#N/A,TRUE,"Acq-Ass";#N/A,#N/A,TRUE,"Acq-IS";#N/A,#N/A,TRUE,"Acq-BS";#N/A,#N/A,TRUE,"Acq-CF"}</definedName>
    <definedName name="eeew" localSheetId="11" hidden="1">{#N/A,#N/A,TRUE,"Acq-Ass";#N/A,#N/A,TRUE,"Acq-IS";#N/A,#N/A,TRUE,"Acq-BS";#N/A,#N/A,TRUE,"Acq-CF"}</definedName>
    <definedName name="eeew" hidden="1">{#N/A,#N/A,TRUE,"Acq-Ass";#N/A,#N/A,TRUE,"Acq-IS";#N/A,#N/A,TRUE,"Acq-BS";#N/A,#N/A,TRUE,"Acq-CF"}</definedName>
    <definedName name="EERR">#REF!</definedName>
    <definedName name="eerre" localSheetId="1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E" localSheetId="1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w" localSheetId="11" hidden="1">{#N/A,#N/A,FALSE,"bs_cons";#N/A,#N/A,FALSE,"bs_grup";#N/A,#N/A,FALSE,"bs_umpl";#N/A,#N/A,FALSE,"bs_bim";#N/A,#N/A,FALSE,"bs_bdb";#N/A,#N/A,FALSE,"bs_mq32";#N/A,#N/A,FALSE,"bs_bsrl"}</definedName>
    <definedName name="eerw" hidden="1">{#N/A,#N/A,FALSE,"bs_cons";#N/A,#N/A,FALSE,"bs_grup";#N/A,#N/A,FALSE,"bs_umpl";#N/A,#N/A,FALSE,"bs_bim";#N/A,#N/A,FALSE,"bs_bdb";#N/A,#N/A,FALSE,"bs_mq32";#N/A,#N/A,FALSE,"bs_bsrl"}</definedName>
    <definedName name="ef" hidden="1">#REF!</definedName>
    <definedName name="ef_1" localSheetId="11" hidden="1">{"A COM Detail YTD",#N/A,FALSE,"DATA";"B Exp Detail YTD",#N/A,FALSE,"DATA";"C COM Detail Qtr of",#N/A,FALSE,"DATA";"D Exp Detail Qtr of",#N/A,FALSE,"DATA";"A Performance Report",#N/A,FALSE,"%Performance"}</definedName>
    <definedName name="ef_1" hidden="1">{"A COM Detail YTD",#N/A,FALSE,"DATA";"B Exp Detail YTD",#N/A,FALSE,"DATA";"C COM Detail Qtr of",#N/A,FALSE,"DATA";"D Exp Detail Qtr of",#N/A,FALSE,"DATA";"A Performance Report",#N/A,FALSE,"%Performance"}</definedName>
    <definedName name="efaf" localSheetId="15" hidden="1">{"'SIVA Pricing Model'!$A$1:$F$39"}</definedName>
    <definedName name="efaf" localSheetId="11" hidden="1">{"'SIVA Pricing Model'!$A$1:$F$39"}</definedName>
    <definedName name="efaf" hidden="1">{"'SIVA Pricing Model'!$A$1:$F$39"}</definedName>
    <definedName name="eferferfge_1" localSheetId="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localSheetId="1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aceQ">#REF!,#REF!,#REF!,#REF!</definedName>
    <definedName name="EffaceY">#REF!,#REF!</definedName>
    <definedName name="EFFECT_SPECIAL_CHARGE" hidden="1">"EFFECT_SPECIAL_CHARGE"</definedName>
    <definedName name="EFFICIENCY1">#REF!</definedName>
    <definedName name="EFFICIENCY2">#REF!</definedName>
    <definedName name="EFFICIENCY3">#REF!</definedName>
    <definedName name="effodd" localSheetId="2" hidden="1">{"'Standalone List Price Trends'!$A$1:$X$56"}</definedName>
    <definedName name="effodd" localSheetId="19" hidden="1">{"'Standalone List Price Trends'!$A$1:$X$56"}</definedName>
    <definedName name="effodd" localSheetId="4" hidden="1">{"'Standalone List Price Trends'!$A$1:$X$56"}</definedName>
    <definedName name="effodd" localSheetId="15" hidden="1">{"'Standalone List Price Trends'!$A$1:$X$56"}</definedName>
    <definedName name="effodd" localSheetId="11" hidden="1">{"'Standalone List Price Trends'!$A$1:$X$56"}</definedName>
    <definedName name="effodd" hidden="1">{"'Standalone List Price Trends'!$A$1:$X$56"}</definedName>
    <definedName name="efwefwefasfafqwfe" localSheetId="4" hidden="1">{#N/A,#N/A,FALSE,"PMTABB";#N/A,#N/A,FALSE,"PMTABB"}</definedName>
    <definedName name="efwefwefasfafqwfe" localSheetId="11" hidden="1">{#N/A,#N/A,FALSE,"PMTABB";#N/A,#N/A,FALSE,"PMTABB"}</definedName>
    <definedName name="efwefwefasfafqwfe" hidden="1">{#N/A,#N/A,FALSE,"PMTABB";#N/A,#N/A,FALSE,"PMTABB"}</definedName>
    <definedName name="EFX" localSheetId="19">#REF!</definedName>
    <definedName name="EFX">#REF!</definedName>
    <definedName name="efz"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efz"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efz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efz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eg" localSheetId="11" hidden="1">{"A COM Detail YTD",#N/A,FALSE,"DATA";"B Exp Detail YTD",#N/A,FALSE,"DATA";"C COM Detail Qtr of",#N/A,FALSE,"DATA";"D Exp Detail Qtr of",#N/A,FALSE,"DATA";"A Performance Report",#N/A,FALSE,"%Performance"}</definedName>
    <definedName name="eg" hidden="1">{"A COM Detail YTD",#N/A,FALSE,"DATA";"B Exp Detail YTD",#N/A,FALSE,"DATA";"C COM Detail Qtr of",#N/A,FALSE,"DATA";"D Exp Detail Qtr of",#N/A,FALSE,"DATA";"A Performance Report",#N/A,FALSE,"%Performance"}</definedName>
    <definedName name="eg_1" localSheetId="11" hidden="1">{"A COM Detail YTD",#N/A,FALSE,"DATA";"B Exp Detail YTD",#N/A,FALSE,"DATA";"C COM Detail Qtr of",#N/A,FALSE,"DATA";"D Exp Detail Qtr of",#N/A,FALSE,"DATA";"A Performance Report",#N/A,FALSE,"%Performance"}</definedName>
    <definedName name="eg_1" hidden="1">{"A COM Detail YTD",#N/A,FALSE,"DATA";"B Exp Detail YTD",#N/A,FALSE,"DATA";"C COM Detail Qtr of",#N/A,FALSE,"DATA";"D Exp Detail Qtr of",#N/A,FALSE,"DATA";"A Performance Report",#N/A,FALSE,"%Performance"}</definedName>
    <definedName name="egaweg" localSheetId="11" hidden="1">{#N/A,#N/A,FALSE,"bs_cons";#N/A,#N/A,FALSE,"bs_grup";#N/A,#N/A,FALSE,"bs_umpl";#N/A,#N/A,FALSE,"bs_bim";#N/A,#N/A,FALSE,"bs_bdb";#N/A,#N/A,FALSE,"bs_mq32";#N/A,#N/A,FALSE,"bs_bsrl"}</definedName>
    <definedName name="egaweg" hidden="1">{#N/A,#N/A,FALSE,"bs_cons";#N/A,#N/A,FALSE,"bs_grup";#N/A,#N/A,FALSE,"bs_umpl";#N/A,#N/A,FALSE,"bs_bim";#N/A,#N/A,FALSE,"bs_bdb";#N/A,#N/A,FALSE,"bs_mq32";#N/A,#N/A,FALSE,"bs_bsrl"}</definedName>
    <definedName name="egfh"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f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h" localSheetId="11" hidden="1">{"cover",#N/A,TRUE,"Cover";"toc3",#N/A,TRUE,"TOC";"over",#N/A,TRUE,"Overview";"ts2",#N/A,TRUE,"Det_Trans_Sum";"ei2c",#N/A,TRUE,"Earnings Impact";"ad2",#N/A,TRUE,"accretion dilution";"pfis2",#N/A,TRUE,"Pro Forma Income Statement";"acq2c",#N/A,TRUE,"Acquirer";"tar2c",#N/A,TRUE,"Target"}</definedName>
    <definedName name="eh" hidden="1">{"cover",#N/A,TRUE,"Cover";"toc3",#N/A,TRUE,"TOC";"over",#N/A,TRUE,"Overview";"ts2",#N/A,TRUE,"Det_Trans_Sum";"ei2c",#N/A,TRUE,"Earnings Impact";"ad2",#N/A,TRUE,"accretion dilution";"pfis2",#N/A,TRUE,"Pro Forma Income Statement";"acq2c",#N/A,TRUE,"Acquirer";"tar2c",#N/A,TRUE,"Target"}</definedName>
    <definedName name="ehsi" localSheetId="19">#REF!</definedName>
    <definedName name="ehsi">#REF!</definedName>
    <definedName name="EI" localSheetId="4" hidden="1">{#N/A,#N/A,FALSE,"5 - Headcount Ratios";#N/A,#N/A,FALSE,"6 - Support Ratio Data";#N/A,#N/A,FALSE,"8 - A1 - Asia";#N/A,#N/A,FALSE,"10 - A1 - North America";#N/A,#N/A,FALSE,"11 - A2 - North Sea - Norway";#N/A,#N/A,FALSE,"12 - A2 - North Sea - UK";#N/A,#N/A,FALSE,"14 - A1 - South America"}</definedName>
    <definedName name="EI" localSheetId="11" hidden="1">{#N/A,#N/A,FALSE,"5 - Headcount Ratios";#N/A,#N/A,FALSE,"6 - Support Ratio Data";#N/A,#N/A,FALSE,"8 - A1 - Asia";#N/A,#N/A,FALSE,"10 - A1 - North America";#N/A,#N/A,FALSE,"11 - A2 - North Sea - Norway";#N/A,#N/A,FALSE,"12 - A2 - North Sea - UK";#N/A,#N/A,FALSE,"14 - A1 - South America"}</definedName>
    <definedName name="EI" hidden="1">{#N/A,#N/A,FALSE,"5 - Headcount Ratios";#N/A,#N/A,FALSE,"6 - Support Ratio Data";#N/A,#N/A,FALSE,"8 - A1 - Asia";#N/A,#N/A,FALSE,"10 - A1 - North America";#N/A,#N/A,FALSE,"11 - A2 - North Sea - Norway";#N/A,#N/A,FALSE,"12 - A2 - North Sea - UK";#N/A,#N/A,FALSE,"14 - A1 - South America"}</definedName>
    <definedName name="EI_1" localSheetId="4" hidden="1">{#N/A,#N/A,FALSE,"5 - Headcount Ratios";#N/A,#N/A,FALSE,"6 - Support Ratio Data";#N/A,#N/A,FALSE,"8 - A1 - Asia";#N/A,#N/A,FALSE,"10 - A1 - North America";#N/A,#N/A,FALSE,"11 - A2 - North Sea - Norway";#N/A,#N/A,FALSE,"12 - A2 - North Sea - UK";#N/A,#N/A,FALSE,"14 - A1 - South America"}</definedName>
    <definedName name="EI_1" localSheetId="11" hidden="1">{#N/A,#N/A,FALSE,"5 - Headcount Ratios";#N/A,#N/A,FALSE,"6 - Support Ratio Data";#N/A,#N/A,FALSE,"8 - A1 - Asia";#N/A,#N/A,FALSE,"10 - A1 - North America";#N/A,#N/A,FALSE,"11 - A2 - North Sea - Norway";#N/A,#N/A,FALSE,"12 - A2 - North Sea - UK";#N/A,#N/A,FALSE,"14 - A1 - South America"}</definedName>
    <definedName name="EI_1" hidden="1">{#N/A,#N/A,FALSE,"5 - Headcount Ratios";#N/A,#N/A,FALSE,"6 - Support Ratio Data";#N/A,#N/A,FALSE,"8 - A1 - Asia";#N/A,#N/A,FALSE,"10 - A1 - North America";#N/A,#N/A,FALSE,"11 - A2 - North Sea - Norway";#N/A,#N/A,FALSE,"12 - A2 - North Sea - UK";#N/A,#N/A,FALSE,"14 - A1 - South America"}</definedName>
    <definedName name="EIC" hidden="1">#REF!</definedName>
    <definedName name="eight" localSheetId="19">#REF!</definedName>
    <definedName name="eight">#REF!</definedName>
    <definedName name="EIRA" localSheetId="4" hidden="1">{#N/A,#N/A,FALSE,"5 - Headcount Ratios";#N/A,#N/A,FALSE,"6 - Support Ratio Data";#N/A,#N/A,FALSE,"8 - A1 - Asia";#N/A,#N/A,FALSE,"10 - A1 - North America";#N/A,#N/A,FALSE,"11 - A2 - North Sea - Norway";#N/A,#N/A,FALSE,"12 - A2 - North Sea - UK";#N/A,#N/A,FALSE,"14 - A1 - South America"}</definedName>
    <definedName name="EIRA" localSheetId="11" hidden="1">{#N/A,#N/A,FALSE,"5 - Headcount Ratios";#N/A,#N/A,FALSE,"6 - Support Ratio Data";#N/A,#N/A,FALSE,"8 - A1 - Asia";#N/A,#N/A,FALSE,"10 - A1 - North America";#N/A,#N/A,FALSE,"11 - A2 - North Sea - Norway";#N/A,#N/A,FALSE,"12 - A2 - North Sea - UK";#N/A,#N/A,FALSE,"14 - A1 - South America"}</definedName>
    <definedName name="EIRA" hidden="1">{#N/A,#N/A,FALSE,"5 - Headcount Ratios";#N/A,#N/A,FALSE,"6 - Support Ratio Data";#N/A,#N/A,FALSE,"8 - A1 - Asia";#N/A,#N/A,FALSE,"10 - A1 - North America";#N/A,#N/A,FALSE,"11 - A2 - North Sea - Norway";#N/A,#N/A,FALSE,"12 - A2 - North Sea - UK";#N/A,#N/A,FALSE,"14 - A1 - South America"}</definedName>
    <definedName name="EIRA_1" localSheetId="4" hidden="1">{#N/A,#N/A,FALSE,"5 - Headcount Ratios";#N/A,#N/A,FALSE,"6 - Support Ratio Data";#N/A,#N/A,FALSE,"8 - A1 - Asia";#N/A,#N/A,FALSE,"10 - A1 - North America";#N/A,#N/A,FALSE,"11 - A2 - North Sea - Norway";#N/A,#N/A,FALSE,"12 - A2 - North Sea - UK";#N/A,#N/A,FALSE,"14 - A1 - South America"}</definedName>
    <definedName name="EIRA_1" localSheetId="11" hidden="1">{#N/A,#N/A,FALSE,"5 - Headcount Ratios";#N/A,#N/A,FALSE,"6 - Support Ratio Data";#N/A,#N/A,FALSE,"8 - A1 - Asia";#N/A,#N/A,FALSE,"10 - A1 - North America";#N/A,#N/A,FALSE,"11 - A2 - North Sea - Norway";#N/A,#N/A,FALSE,"12 - A2 - North Sea - UK";#N/A,#N/A,FALSE,"14 - A1 - South America"}</definedName>
    <definedName name="EIRA_1" hidden="1">{#N/A,#N/A,FALSE,"5 - Headcount Ratios";#N/A,#N/A,FALSE,"6 - Support Ratio Data";#N/A,#N/A,FALSE,"8 - A1 - Asia";#N/A,#N/A,FALSE,"10 - A1 - North America";#N/A,#N/A,FALSE,"11 - A2 - North Sea - Norway";#N/A,#N/A,FALSE,"12 - A2 - North Sea - UK";#N/A,#N/A,FALSE,"14 - A1 - South America"}</definedName>
    <definedName name="ej" localSheetId="11" hidden="1">{"targetdcf",#N/A,FALSE,"Merger consequences";"TARGETASSU",#N/A,FALSE,"Merger consequences";"TERMINAL VALUE",#N/A,FALSE,"Merger consequences"}</definedName>
    <definedName name="ej" hidden="1">{"targetdcf",#N/A,FALSE,"Merger consequences";"TARGETASSU",#N/A,FALSE,"Merger consequences";"TERMINAL VALUE",#N/A,FALSE,"Merger consequences"}</definedName>
    <definedName name="ejejejej"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TJS" hidden="1">#REF!</definedName>
    <definedName name="ejkfgkjze" localSheetId="4" hidden="1">{#N/A,#N/A,FALSE,"Pharm";#N/A,#N/A,FALSE,"WWCM"}</definedName>
    <definedName name="ejkfgkjze" localSheetId="11" hidden="1">{#N/A,#N/A,FALSE,"Pharm";#N/A,#N/A,FALSE,"WWCM"}</definedName>
    <definedName name="ejkfgkjze" hidden="1">{#N/A,#N/A,FALSE,"Pharm";#N/A,#N/A,FALSE,"WWCM"}</definedName>
    <definedName name="ejkfgkjze_1" localSheetId="4" hidden="1">{#N/A,#N/A,FALSE,"Pharm";#N/A,#N/A,FALSE,"WWCM"}</definedName>
    <definedName name="ejkfgkjze_1" localSheetId="11" hidden="1">{#N/A,#N/A,FALSE,"Pharm";#N/A,#N/A,FALSE,"WWCM"}</definedName>
    <definedName name="ejkfgkjze_1" hidden="1">{#N/A,#N/A,FALSE,"Pharm";#N/A,#N/A,FALSE,"WWCM"}</definedName>
    <definedName name="EJTRJ" hidden="1">#REF!</definedName>
    <definedName name="ELEC_OPS">#REF!</definedName>
    <definedName name="Eletropaulo_Interunion_AO_Par_Bond">#REF!</definedName>
    <definedName name="Eletropaulo_Interunion_Bond">#REF!</definedName>
    <definedName name="Eletropaulo_Interunion_Bond_I">#REF!</definedName>
    <definedName name="Eletropaulo_Interunion_Bond_II">#REF!</definedName>
    <definedName name="Eletropaulo_Interunion_Bond_w_Cap">#REF!</definedName>
    <definedName name="Eletropaulo_Interunion_Bond_w_Disc">#REF!</definedName>
    <definedName name="Eletropaulo_Interunion_Lei_7976">#REF!</definedName>
    <definedName name="ELIMLUCRO_1" localSheetId="11" hidden="1">{TRUE,TRUE,-1.25,-15.5,484.5,278.25,FALSE,FALSE,TRUE,FALSE,0,3,#N/A,574,#N/A,6.75,22.5714285714286,1,FALSE,FALSE,3,TRUE,1,FALSE,100,"Swvu.ELIMLUCRO.","ACwvu.ELIMLUCRO.",#N/A,FALSE,FALSE,0,0,0,0,2,"","",FALSE,FALSE,FALSE,FALSE,1,90,#N/A,#N/A,"=R1C1:R650C11",FALSE,#N/A,#N/A,FALSE,FALSE,FALSE,1,65532,65532,FALSE,FALSE,TRUE,TRUE,TRUE}</definedName>
    <definedName name="ELIMLUCRO_1" hidden="1">{TRUE,TRUE,-1.25,-15.5,484.5,278.25,FALSE,FALSE,TRUE,FALSE,0,3,#N/A,574,#N/A,6.75,22.5714285714286,1,FALSE,FALSE,3,TRUE,1,FALSE,100,"Swvu.ELIMLUCRO.","ACwvu.ELIMLUCRO.",#N/A,FALSE,FALSE,0,0,0,0,2,"","",FALSE,FALSE,FALSE,FALSE,1,90,#N/A,#N/A,"=R1C1:R650C11",FALSE,#N/A,#N/A,FALSE,FALSE,FALSE,1,65532,65532,FALSE,FALSE,TRUE,TRUE,TRUE}</definedName>
    <definedName name="ELNKCosts">#REF!</definedName>
    <definedName name="Elw_USB" localSheetId="4" hidden="1">{"orixcsc",#N/A,FALSE,"ORIX CSC";"orixcsc2",#N/A,FALSE,"ORIX CSC"}</definedName>
    <definedName name="Elw_USB" localSheetId="11" hidden="1">{"orixcsc",#N/A,FALSE,"ORIX CSC";"orixcsc2",#N/A,FALSE,"ORIX CSC"}</definedName>
    <definedName name="Elw_USB" hidden="1">{"orixcsc",#N/A,FALSE,"ORIX CSC";"orixcsc2",#N/A,FALSE,"ORIX CSC"}</definedName>
    <definedName name="Elw_USB_1" localSheetId="4" hidden="1">{"orixcsc",#N/A,FALSE,"ORIX CSC";"orixcsc2",#N/A,FALSE,"ORIX CSC"}</definedName>
    <definedName name="Elw_USB_1" localSheetId="11" hidden="1">{"orixcsc",#N/A,FALSE,"ORIX CSC";"orixcsc2",#N/A,FALSE,"ORIX CSC"}</definedName>
    <definedName name="Elw_USB_1" hidden="1">{"orixcsc",#N/A,FALSE,"ORIX CSC";"orixcsc2",#N/A,FALSE,"ORIX CSC"}</definedName>
    <definedName name="EMA_DCF">#REF!</definedName>
    <definedName name="EMANUELE" hidden="1">#REF!,#REF!</definedName>
    <definedName name="Emergency">#REF!</definedName>
    <definedName name="emil1" localSheetId="4" hidden="1">{#N/A,#N/A,FALSE,"Calc";#N/A,#N/A,FALSE,"Sensitivity";#N/A,#N/A,FALSE,"LT Earn.Dil.";#N/A,#N/A,FALSE,"Dil. AVP"}</definedName>
    <definedName name="emil1" localSheetId="11" hidden="1">{#N/A,#N/A,FALSE,"Calc";#N/A,#N/A,FALSE,"Sensitivity";#N/A,#N/A,FALSE,"LT Earn.Dil.";#N/A,#N/A,FALSE,"Dil. AVP"}</definedName>
    <definedName name="emil1" hidden="1">{#N/A,#N/A,FALSE,"Calc";#N/A,#N/A,FALSE,"Sensitivity";#N/A,#N/A,FALSE,"LT Earn.Dil.";#N/A,#N/A,FALSE,"Dil. AVP"}</definedName>
    <definedName name="emil1_1" localSheetId="4" hidden="1">{#N/A,#N/A,FALSE,"Calc";#N/A,#N/A,FALSE,"Sensitivity";#N/A,#N/A,FALSE,"LT Earn.Dil.";#N/A,#N/A,FALSE,"Dil. AVP"}</definedName>
    <definedName name="emil1_1" localSheetId="11" hidden="1">{#N/A,#N/A,FALSE,"Calc";#N/A,#N/A,FALSE,"Sensitivity";#N/A,#N/A,FALSE,"LT Earn.Dil.";#N/A,#N/A,FALSE,"Dil. AVP"}</definedName>
    <definedName name="emil1_1" hidden="1">{#N/A,#N/A,FALSE,"Calc";#N/A,#N/A,FALSE,"Sensitivity";#N/A,#N/A,FALSE,"LT Earn.Dil.";#N/A,#N/A,FALSE,"Dil. AVP"}</definedName>
    <definedName name="emily" localSheetId="4" hidden="1">{#N/A,#N/A,FALSE,"Calc";#N/A,#N/A,FALSE,"Sensitivity";#N/A,#N/A,FALSE,"LT Earn.Dil.";#N/A,#N/A,FALSE,"Dil. AVP"}</definedName>
    <definedName name="emily" localSheetId="11" hidden="1">{#N/A,#N/A,FALSE,"Calc";#N/A,#N/A,FALSE,"Sensitivity";#N/A,#N/A,FALSE,"LT Earn.Dil.";#N/A,#N/A,FALSE,"Dil. AVP"}</definedName>
    <definedName name="emily" hidden="1">{#N/A,#N/A,FALSE,"Calc";#N/A,#N/A,FALSE,"Sensitivity";#N/A,#N/A,FALSE,"LT Earn.Dil.";#N/A,#N/A,FALSE,"Dil. AVP"}</definedName>
    <definedName name="emily_1" localSheetId="4" hidden="1">{#N/A,#N/A,FALSE,"Calc";#N/A,#N/A,FALSE,"Sensitivity";#N/A,#N/A,FALSE,"LT Earn.Dil.";#N/A,#N/A,FALSE,"Dil. AVP"}</definedName>
    <definedName name="emily_1" localSheetId="11" hidden="1">{#N/A,#N/A,FALSE,"Calc";#N/A,#N/A,FALSE,"Sensitivity";#N/A,#N/A,FALSE,"LT Earn.Dil.";#N/A,#N/A,FALSE,"Dil. AVP"}</definedName>
    <definedName name="emily_1" hidden="1">{#N/A,#N/A,FALSE,"Calc";#N/A,#N/A,FALSE,"Sensitivity";#N/A,#N/A,FALSE,"LT Earn.Dil.";#N/A,#N/A,FALSE,"Dil. AVP"}</definedName>
    <definedName name="emily1" localSheetId="4" hidden="1">{#N/A,#N/A,FALSE,"Calc";#N/A,#N/A,FALSE,"Sensitivity";#N/A,#N/A,FALSE,"LT Earn.Dil.";#N/A,#N/A,FALSE,"Dil. AVP"}</definedName>
    <definedName name="emily1" localSheetId="11" hidden="1">{#N/A,#N/A,FALSE,"Calc";#N/A,#N/A,FALSE,"Sensitivity";#N/A,#N/A,FALSE,"LT Earn.Dil.";#N/A,#N/A,FALSE,"Dil. AVP"}</definedName>
    <definedName name="emily1" hidden="1">{#N/A,#N/A,FALSE,"Calc";#N/A,#N/A,FALSE,"Sensitivity";#N/A,#N/A,FALSE,"LT Earn.Dil.";#N/A,#N/A,FALSE,"Dil. AVP"}</definedName>
    <definedName name="emily1_1" localSheetId="4" hidden="1">{#N/A,#N/A,FALSE,"Calc";#N/A,#N/A,FALSE,"Sensitivity";#N/A,#N/A,FALSE,"LT Earn.Dil.";#N/A,#N/A,FALSE,"Dil. AVP"}</definedName>
    <definedName name="emily1_1" localSheetId="11" hidden="1">{#N/A,#N/A,FALSE,"Calc";#N/A,#N/A,FALSE,"Sensitivity";#N/A,#N/A,FALSE,"LT Earn.Dil.";#N/A,#N/A,FALSE,"Dil. AVP"}</definedName>
    <definedName name="emily1_1" hidden="1">{#N/A,#N/A,FALSE,"Calc";#N/A,#N/A,FALSE,"Sensitivity";#N/A,#N/A,FALSE,"LT Earn.Dil.";#N/A,#N/A,FALSE,"Dil. AVP"}</definedName>
    <definedName name="emily10" localSheetId="4" hidden="1">{#N/A,#N/A,FALSE,"Calc";#N/A,#N/A,FALSE,"Sensitivity";#N/A,#N/A,FALSE,"LT Earn.Dil.";#N/A,#N/A,FALSE,"Dil. AVP"}</definedName>
    <definedName name="emily10" localSheetId="11" hidden="1">{#N/A,#N/A,FALSE,"Calc";#N/A,#N/A,FALSE,"Sensitivity";#N/A,#N/A,FALSE,"LT Earn.Dil.";#N/A,#N/A,FALSE,"Dil. AVP"}</definedName>
    <definedName name="emily10" hidden="1">{#N/A,#N/A,FALSE,"Calc";#N/A,#N/A,FALSE,"Sensitivity";#N/A,#N/A,FALSE,"LT Earn.Dil.";#N/A,#N/A,FALSE,"Dil. AVP"}</definedName>
    <definedName name="emily10_1" localSheetId="4" hidden="1">{#N/A,#N/A,FALSE,"Calc";#N/A,#N/A,FALSE,"Sensitivity";#N/A,#N/A,FALSE,"LT Earn.Dil.";#N/A,#N/A,FALSE,"Dil. AVP"}</definedName>
    <definedName name="emily10_1" localSheetId="11" hidden="1">{#N/A,#N/A,FALSE,"Calc";#N/A,#N/A,FALSE,"Sensitivity";#N/A,#N/A,FALSE,"LT Earn.Dil.";#N/A,#N/A,FALSE,"Dil. AVP"}</definedName>
    <definedName name="emily10_1" hidden="1">{#N/A,#N/A,FALSE,"Calc";#N/A,#N/A,FALSE,"Sensitivity";#N/A,#N/A,FALSE,"LT Earn.Dil.";#N/A,#N/A,FALSE,"Dil. AVP"}</definedName>
    <definedName name="emily100" localSheetId="4" hidden="1">{#N/A,#N/A,FALSE,"Calc";#N/A,#N/A,FALSE,"Sensitivity";#N/A,#N/A,FALSE,"LT Earn.Dil.";#N/A,#N/A,FALSE,"Dil. AVP"}</definedName>
    <definedName name="emily100" localSheetId="11" hidden="1">{#N/A,#N/A,FALSE,"Calc";#N/A,#N/A,FALSE,"Sensitivity";#N/A,#N/A,FALSE,"LT Earn.Dil.";#N/A,#N/A,FALSE,"Dil. AVP"}</definedName>
    <definedName name="emily100" hidden="1">{#N/A,#N/A,FALSE,"Calc";#N/A,#N/A,FALSE,"Sensitivity";#N/A,#N/A,FALSE,"LT Earn.Dil.";#N/A,#N/A,FALSE,"Dil. AVP"}</definedName>
    <definedName name="emily100_1" localSheetId="4" hidden="1">{#N/A,#N/A,FALSE,"Calc";#N/A,#N/A,FALSE,"Sensitivity";#N/A,#N/A,FALSE,"LT Earn.Dil.";#N/A,#N/A,FALSE,"Dil. AVP"}</definedName>
    <definedName name="emily100_1" localSheetId="11" hidden="1">{#N/A,#N/A,FALSE,"Calc";#N/A,#N/A,FALSE,"Sensitivity";#N/A,#N/A,FALSE,"LT Earn.Dil.";#N/A,#N/A,FALSE,"Dil. AVP"}</definedName>
    <definedName name="emily100_1" hidden="1">{#N/A,#N/A,FALSE,"Calc";#N/A,#N/A,FALSE,"Sensitivity";#N/A,#N/A,FALSE,"LT Earn.Dil.";#N/A,#N/A,FALSE,"Dil. AVP"}</definedName>
    <definedName name="emir" localSheetId="11" hidden="1">{#N/A,#N/A,FALSE,"Aging Summary";#N/A,#N/A,FALSE,"Ratio Analysis";#N/A,#N/A,FALSE,"Test 120 Day Accts";#N/A,#N/A,FALSE,"Tickmarks"}</definedName>
    <definedName name="emir" hidden="1">{#N/A,#N/A,FALSE,"Aging Summary";#N/A,#N/A,FALSE,"Ratio Analysis";#N/A,#N/A,FALSE,"Test 120 Day Accts";#N/A,#N/A,FALSE,"Tickmarks"}</definedName>
    <definedName name="Emp">#REF!</definedName>
    <definedName name="Empeq">#REF!</definedName>
    <definedName name="Employee_Compensation_and_Benefits" localSheetId="19">#REF!</definedName>
    <definedName name="Employee_Compensation_and_Benefits">#REF!</definedName>
    <definedName name="EMPLOYEES" hidden="1">"EMPLOYEES"</definedName>
    <definedName name="Employees_2">#REF!</definedName>
    <definedName name="Employees_F">#REF!</definedName>
    <definedName name="end" hidden="1">#REF!</definedName>
    <definedName name="End_Bal">#REF!</definedName>
    <definedName name="End_Date">#REF!</definedName>
    <definedName name="ENDAA">#REF!</definedName>
    <definedName name="endcell" localSheetId="19">#REF!</definedName>
    <definedName name="endcell">#REF!</definedName>
    <definedName name="EndDate" localSheetId="19">#REF!</definedName>
    <definedName name="EndDate" hidden="1">#REF!</definedName>
    <definedName name="EndDate2" localSheetId="19">#REF!</definedName>
    <definedName name="EndDate2">#REF!</definedName>
    <definedName name="EndDate3" localSheetId="19">#REF!</definedName>
    <definedName name="EndDate3">#REF!</definedName>
    <definedName name="EndDate4" localSheetId="19">#REF!</definedName>
    <definedName name="EndDate4">#REF!</definedName>
    <definedName name="Ending_Balance" localSheetId="19">-FV(Holders!Interest_Rate/12,Holders!Payment_Number,-Holders!Monthly_Payment,Holders!Loan_Amount)</definedName>
    <definedName name="Ending_Balance" localSheetId="4">-FV(Interest_Rate/12,'Liquidity Model'!Payment_Number,-'Liquidity Model'!Monthly_Payment,Loan_Amount)</definedName>
    <definedName name="Ending_Balance" localSheetId="15">-FV(Interest_Rate/12,'Tariff Slide'!Payment_Number,-'Tariff Slide'!Monthly_Payment,Loan_Amount)</definedName>
    <definedName name="Ending_Balance" localSheetId="11">-FV(Interest_Rate/12,'Uptier + New Money - Interest'!Payment_Number,-'Uptier + New Money - Interest'!Monthly_Payment,Loan_Amount)</definedName>
    <definedName name="Ending_Balance">-FV(Interest_Rate/12,Payment_Number,-Monthly_Payment,Loan_Amount)</definedName>
    <definedName name="ENDPERIODNAME1">#REF!</definedName>
    <definedName name="ENDPERIODNAME6">#REF!</definedName>
    <definedName name="ENDPERIODNUM1">#REF!</definedName>
    <definedName name="ENDPERIODNUM6">#REF!</definedName>
    <definedName name="ENDPERIODYEAR6">#REF!</definedName>
    <definedName name="ENERG" localSheetId="19">#REF!</definedName>
    <definedName name="ENERG" localSheetId="4">#REF!</definedName>
    <definedName name="ENERG">#REF!</definedName>
    <definedName name="EnEsMode" hidden="1">#REF!</definedName>
    <definedName name="Eng" localSheetId="4" hidden="1">{"PAGE 1",#N/A,FALSE,"WEST_OT"}</definedName>
    <definedName name="Eng" localSheetId="11" hidden="1">{"PAGE 1",#N/A,FALSE,"WEST_OT"}</definedName>
    <definedName name="Eng" hidden="1">{"PAGE 1",#N/A,FALSE,"WEST_OT"}</definedName>
    <definedName name="Eng_1" localSheetId="4" hidden="1">{"PAGE 1",#N/A,FALSE,"WEST_OT"}</definedName>
    <definedName name="Eng_1" localSheetId="11" hidden="1">{"PAGE 1",#N/A,FALSE,"WEST_OT"}</definedName>
    <definedName name="Eng_1" hidden="1">{"PAGE 1",#N/A,FALSE,"WEST_OT"}</definedName>
    <definedName name="Eng_1_1" localSheetId="4" hidden="1">{"PAGE 1",#N/A,FALSE,"WEST_OT"}</definedName>
    <definedName name="Eng_1_1" localSheetId="11" hidden="1">{"PAGE 1",#N/A,FALSE,"WEST_OT"}</definedName>
    <definedName name="Eng_1_1" hidden="1">{"PAGE 1",#N/A,FALSE,"WEST_OT"}</definedName>
    <definedName name="Eng_1_1_2" localSheetId="4" hidden="1">{"PAGE 1",#N/A,FALSE,"WEST_OT"}</definedName>
    <definedName name="Eng_1_1_2" localSheetId="11" hidden="1">{"PAGE 1",#N/A,FALSE,"WEST_OT"}</definedName>
    <definedName name="Eng_1_1_2" hidden="1">{"PAGE 1",#N/A,FALSE,"WEST_OT"}</definedName>
    <definedName name="Eng_1_3" localSheetId="4" hidden="1">{"PAGE 1",#N/A,FALSE,"WEST_OT"}</definedName>
    <definedName name="Eng_1_3" localSheetId="11" hidden="1">{"PAGE 1",#N/A,FALSE,"WEST_OT"}</definedName>
    <definedName name="Eng_1_3" hidden="1">{"PAGE 1",#N/A,FALSE,"WEST_OT"}</definedName>
    <definedName name="Eng_2" localSheetId="4" hidden="1">{"PAGE 1",#N/A,FALSE,"WEST_OT"}</definedName>
    <definedName name="Eng_2" localSheetId="11" hidden="1">{"PAGE 1",#N/A,FALSE,"WEST_OT"}</definedName>
    <definedName name="Eng_2" hidden="1">{"PAGE 1",#N/A,FALSE,"WEST_OT"}</definedName>
    <definedName name="Eng_2_2" localSheetId="4" hidden="1">{"PAGE 1",#N/A,FALSE,"WEST_OT"}</definedName>
    <definedName name="Eng_2_2" localSheetId="11" hidden="1">{"PAGE 1",#N/A,FALSE,"WEST_OT"}</definedName>
    <definedName name="Eng_2_2" hidden="1">{"PAGE 1",#N/A,FALSE,"WEST_OT"}</definedName>
    <definedName name="Eng_3" localSheetId="4" hidden="1">{"PAGE 1",#N/A,FALSE,"WEST_OT"}</definedName>
    <definedName name="Eng_3" localSheetId="11" hidden="1">{"PAGE 1",#N/A,FALSE,"WEST_OT"}</definedName>
    <definedName name="Eng_3" hidden="1">{"PAGE 1",#N/A,FALSE,"WEST_OT"}</definedName>
    <definedName name="Eng_3_2" localSheetId="4" hidden="1">{"PAGE 1",#N/A,FALSE,"WEST_OT"}</definedName>
    <definedName name="Eng_3_2" localSheetId="11" hidden="1">{"PAGE 1",#N/A,FALSE,"WEST_OT"}</definedName>
    <definedName name="Eng_3_2" hidden="1">{"PAGE 1",#N/A,FALSE,"WEST_OT"}</definedName>
    <definedName name="Eng_5" localSheetId="4" hidden="1">{"PAGE 1",#N/A,FALSE,"WEST_OT"}</definedName>
    <definedName name="Eng_5" localSheetId="11" hidden="1">{"PAGE 1",#N/A,FALSE,"WEST_OT"}</definedName>
    <definedName name="Eng_5" hidden="1">{"PAGE 1",#N/A,FALSE,"WEST_OT"}</definedName>
    <definedName name="ENG_BI_EXE_NAME" hidden="1">"BICORE.EXE"</definedName>
    <definedName name="ENG_BI_EXEC_CMD_ARGS" localSheetId="4" hidden="1">"03304607810610611611410904104507303704607512708407308306508709109606708806907006606607207512513207706608809408107006504905305812513210211311411411909812110107207108307809108607308706209309609810710510212412511509209209810410609208710210311004104905205"</definedName>
    <definedName name="ENG_BI_EXEC_CMD_ARGS" hidden="1">"03304607808308008406709408603204907403304607812308807407807408508509507608006907406106908108507707408412912806906708808908407406106213212409512111510612309712010606807509206908609107008306506708009208307408308507009208207705304912912809512112310512210"</definedName>
    <definedName name="ENG_BI_EXEC_CMD_ARGS_10" hidden="1">"010064052070111122105118116110118108111116071126124084082072074082078077080069087066078087061053130"</definedName>
    <definedName name="ENG_BI_EXEC_CMD_ARGS_11" hidden="1">"0080082077070083074068084070082074086083065054126"</definedName>
    <definedName name="ENG_BI_EXEC_CMD_ARGS_2" localSheetId="4" hidden="1">"30330841200971141050971231070330500570500570970770690880570571011251271001131151091181011211010770730680650930660770840710650710680791341230991171151061220971201060680750920840690910621071071111181051251321041121181101190981201010720710800740900840870"</definedName>
    <definedName name="ENG_BI_EXEC_CMD_ARGS_2" hidden="1">"21171020720660710700840740830800710700660770900680690891251321041121181101190981201010720710850920760830611061001001170971031301231041211141091230981171050680700850650920900880790910690620880670860700770670610500630570600510580590600610590590560600500"</definedName>
    <definedName name="ENG_BI_EXEC_CMD_ARGS_3" localSheetId="4" hidden="1">"88083069066083071087065086067052061064051049056059057058059058056054059059050051064049059058059059061054063059056060053052063054055066066051048058060050059053063054057064068050055056060057056059053056051068062056059059050057064055054064050059068050054"</definedName>
    <definedName name="ENG_BI_EXEC_CMD_ARGS_3" hidden="1">"62053060055048063055057068058054052064056053063049058057059059057055059059053055064050055055059059062050063054058058063054054064049063057060049066053060060048063055048060068050052054060051052052063061052134130096112126099109110099080070078080076079072"</definedName>
    <definedName name="ENG_BI_EXEC_CMD_ARGS_4" localSheetId="4" hidden="1">"055060050054055063062055068059054125132096113122098112110099085074078075072080069073061105115125132086083068078083070073080069087065086092061053130"</definedName>
    <definedName name="ENG_BI_EXEC_CMD_ARGS_4" hidden="1">"074062102114125127100112126105109105108066068072080069072068075093089084074062054129123099117117107115106099074068068085065071081079080088078089088070083065083080084067094084126123088083069074082073073080074091065081088062050129"</definedName>
    <definedName name="ENG_BI_EXEC_CMD_ARGS_5" hidden="1">"50910840850700820880660500570580531291280961131210981121100990760920830820860800790890720730830680770740840730660520500360771011190991130390510480580541261280951161220981171140990710900830830810790820890720920910660820930690660890690650530490410860971"</definedName>
    <definedName name="ENG_BI_EXEC_CMD_ARGS_6" hidden="1">"18104105033054048053058125132102113114114119098121101081070083076088077081070079069088069092089061069076111118114115112115109105115116071019060087106116116109111114067010069092116101123063011065085119106114082077032090102109118105061038120107120106105"</definedName>
    <definedName name="ENG_BI_EXEC_CMD_ARGS_7" hidden="1">"03405606301106506911410411413012111608410211611612311111810503209510410911711006203508911412110603405607101006408509811611911911511910004109309810812610206203903405106701006909311412112011710210406711511511011010611710512011103309109711212210107004307"</definedName>
    <definedName name="ENG_BI_EXEC_CMD_ARGS_8" hidden="1">"01011131161020380320510670100690540861151101150630150600870860760921101141221061150791011091050370861061151181010700350850840710830880830900850340360520630110640680700830971181080330861061091181060610381200971121100530520530960981161120380370470710390"</definedName>
    <definedName name="ENG_BI_EXEC_CMD_ARGS_9" hidden="1">"11060076112110117097114126073077041086101113118102065034071084082043039048062041011061052083105120115114120110066015061085101115111067010069091098115116074069037086101113117110070034053053050049054049052053048063041033047071033011065047088102115116071"</definedName>
    <definedName name="ENG_BI_GEN_LIC" hidden="1">"0"</definedName>
    <definedName name="ENG_BI_GEN_LIC_WS" hidden="1">"False"</definedName>
    <definedName name="ENG_BI_LANG_CODE" hidden="1">"en"</definedName>
    <definedName name="ENG_BI_LBI" localSheetId="4" hidden="1">"YD6Z9H44VM"</definedName>
    <definedName name="ENG_BI_LBI" hidden="1">"8NG9JQFE5W"</definedName>
    <definedName name="ENG_BI_PROFILE_PATH" hidden="1">"C:\ProgramData\Alchemex\AlchemexSmartReporting\MetaData\MAS\Report Designer Add-In S500 Demo 1-0-2\BICORE_profiler_20130111_145418.csv"</definedName>
    <definedName name="ENG_BI_REPOS_FILE" localSheetId="4" hidden="1">"\\BGDFSVR\Sage\Intelligence Templates\alchemex.svd"</definedName>
    <definedName name="ENG_BI_REPOS_FILE" hidden="1">"D:\Sage\Sage Accpac\BXDATA\SQL\alchemex.svd"</definedName>
    <definedName name="ENG_BI_REPOS_PATH" localSheetId="4" hidden="1">"\\BGDFSVR\Sage\Intelligence Templates\"</definedName>
    <definedName name="ENG_BI_REPOS_PATH" hidden="1">"D:\Sage\Sage Accpac\BXDATA\SQL\"</definedName>
    <definedName name="ENG_BI_TLA" localSheetId="4" hidden="1">"63;174;246;63;236;51;147;48;133;78;172;95;116;188;99;199;145;220;238;115;132;271;114;231;64;191;224;194;242;68;65;175"</definedName>
    <definedName name="ENG_BI_TLA" hidden="1">"123;16;133;47;63;234;216;45;53;166;199;59;228;172;133;162;162;65;127;102;166;164;111;233;82;142;281;234;130;71;136;122"</definedName>
    <definedName name="ENG_BI_TLA2" hidden="1">"47;87;67;208;152;157;197;13;31;66;169;164;81;71;39;145;194;87;56;173;93;163;168;20;113;162;252;68;52;228;18;153"</definedName>
    <definedName name="ENG_BI_TLA3" hidden="1">"52;54;29;76;208;57;17;10;211;226;49;169;84;245;122;32;10;203;49;147;98;26;100;117;202;137;79;76;46;182;56;145"</definedName>
    <definedName name="Engineering" localSheetId="19">#REF!</definedName>
    <definedName name="Engineering">#REF!</definedName>
    <definedName name="Ennis" localSheetId="11" hidden="1">{#N/A,#N/A,FALSE,"changes";#N/A,#N/A,FALSE,"Assumptions";"view1",#N/A,FALSE,"BE Analysis";"view2",#N/A,FALSE,"BE Analysis";#N/A,#N/A,FALSE,"DCF Calculation - Scenario 1";"Dollar",#N/A,FALSE,"Consolidated - Scenario 1";"CS",#N/A,FALSE,"Consolidated - Scenario 1"}</definedName>
    <definedName name="Ennis" hidden="1">{#N/A,#N/A,FALSE,"changes";#N/A,#N/A,FALSE,"Assumptions";"view1",#N/A,FALSE,"BE Analysis";"view2",#N/A,FALSE,"BE Analysis";#N/A,#N/A,FALSE,"DCF Calculation - Scenario 1";"Dollar",#N/A,FALSE,"Consolidated - Scenario 1";"CS",#N/A,FALSE,"Consolidated - Scenario 1"}</definedName>
    <definedName name="Ennis_1" localSheetId="11" hidden="1">{#N/A,#N/A,FALSE,"changes";#N/A,#N/A,FALSE,"Assumptions";"view1",#N/A,FALSE,"BE Analysis";"view2",#N/A,FALSE,"BE Analysis";#N/A,#N/A,FALSE,"DCF Calculation - Scenario 1";"Dollar",#N/A,FALSE,"Consolidated - Scenario 1";"CS",#N/A,FALSE,"Consolidated - Scenario 1"}</definedName>
    <definedName name="Ennis_1" hidden="1">{#N/A,#N/A,FALSE,"changes";#N/A,#N/A,FALSE,"Assumptions";"view1",#N/A,FALSE,"BE Analysis";"view2",#N/A,FALSE,"BE Analysis";#N/A,#N/A,FALSE,"DCF Calculation - Scenario 1";"Dollar",#N/A,FALSE,"Consolidated - Scenario 1";"CS",#N/A,FALSE,"Consolidated - Scenario 1"}</definedName>
    <definedName name="enrique" localSheetId="11" hidden="1">{#N/A,#N/A,FALSE,"Aging Summary";#N/A,#N/A,FALSE,"Ratio Analysis";#N/A,#N/A,FALSE,"Test 120 Day Accts";#N/A,#N/A,FALSE,"Tickmarks"}</definedName>
    <definedName name="enrique" hidden="1">{#N/A,#N/A,FALSE,"Aging Summary";#N/A,#N/A,FALSE,"Ratio Analysis";#N/A,#N/A,FALSE,"Test 120 Day Accts";#N/A,#N/A,FALSE,"Tickmarks"}</definedName>
    <definedName name="Ent_List">#REF!</definedName>
    <definedName name="Ent_RptHeading">#REF!</definedName>
    <definedName name="Entergy" localSheetId="8">segments</definedName>
    <definedName name="Entergy" localSheetId="4">segments</definedName>
    <definedName name="Entergy" localSheetId="7">segments</definedName>
    <definedName name="Entergy" localSheetId="11">segments</definedName>
    <definedName name="Entergy" localSheetId="10">segments</definedName>
    <definedName name="Entergy">segments</definedName>
    <definedName name="entergy2" localSheetId="8">segments</definedName>
    <definedName name="entergy2" localSheetId="4">segments</definedName>
    <definedName name="entergy2" localSheetId="7">segments</definedName>
    <definedName name="entergy2" localSheetId="11">segments</definedName>
    <definedName name="entergy2" localSheetId="10">segments</definedName>
    <definedName name="entergy2">segments</definedName>
    <definedName name="ENTITIES" localSheetId="4">#REF!</definedName>
    <definedName name="ENTITIES">#REF!</definedName>
    <definedName name="Entity" localSheetId="19">#REF!</definedName>
    <definedName name="Entity" localSheetId="4">#REF!</definedName>
    <definedName name="Entity">#REF!</definedName>
    <definedName name="Entity_List">#REF!</definedName>
    <definedName name="EnYrRng" hidden="1">#REF!</definedName>
    <definedName name="EOLsupplyLC" localSheetId="4" hidden="1">{#N/A,#N/A,FALSE,"PMTABB";#N/A,#N/A,FALSE,"PMTABB"}</definedName>
    <definedName name="EOLsupplyLC" localSheetId="11" hidden="1">{#N/A,#N/A,FALSE,"PMTABB";#N/A,#N/A,FALSE,"PMTABB"}</definedName>
    <definedName name="EOLsupplyLC" hidden="1">{#N/A,#N/A,FALSE,"PMTABB";#N/A,#N/A,FALSE,"PMTABB"}</definedName>
    <definedName name="eor" hidden="1">#REF!</definedName>
    <definedName name="eotrmnj" hidden="1">#REF!</definedName>
    <definedName name="EPMWorkbookOptions_1" localSheetId="4"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 hidden="1">"SAEAAB|LCAAAAAAABACFkDsPgjAUhXcT/0PTHQqaOBAeg44ajAy6Vrg8AtyStlJ|vkiCCTi4nvt9ObnHj4a2IT1IVQkMqGs7lACmIquwCOhL55Z7oFG43fh3IeunEHXc6RFVZPRQeYOqAlpq3XmMGWNss7eFLNjOcVz2uJyTtISWWxUqzTEF|rWy/xYdWwnxb5BLUGWMcQcY5rxR4LNlOHHHBrg8cc1jTHgPM7mOJ3b|5SqFhlRDNtO/hyVvMsI"</definedName>
    <definedName name="EPMWorkbookOptions_10" hidden="1">"7md39/5/MWioqh/7k5/9f59BvihKvf/|z1/9fp8X/m6SVQvazN1/fwt67d//|/v7|7YV17/|PwipEFA79/PmXT/6/ny38fw|LmsW|r82inz7Y3Tk4eHB7Fr33/z8W7a8dk1r9//yK6TdDDSLEV//fF9hvhhbgjB9RgpODv8|PJMTQ4slXT///QIz/99i0D1u63tn59NN7994jQNr//59B|9Ei3O0I8qOl6/7C5I9o0qXJ7o9o0qPJzv8/aPL/Hq"</definedName>
    <definedName name="EPMWorkbookOptions_11" hidden="1">"P3c7CGff//f4bv/59L2N8gl96i0Q9h5db/8E3VHfzjV/l5nTfzL5dfrvKlWcILP|R2J2We1QD65fJ1dpmblt2Pue13q/rtpKreEm|2TEbTuv9F2P5qxrPmGn65kvH9PwEAAP//lH8cPs9dAAA="</definedName>
    <definedName name="EPMWorkbookOptions_12" hidden="1">"H8141lzDb9cyfj|nwAAAP//bfuYaC5lAAA="</definedName>
    <definedName name="EPMWorkbookOptions_2" localSheetId="4" hidden="1">"jqr64u7ezs3v39/7i|evpPF9k28WyabPlNP/IvjW7|a2PqNc0ffwqP6/zZv7l8stVvjw6z8omf3w3/JDbnZR5Vj/N2uzL5evsMjctux9zWzOWl3XV5tM2n5nW/S/C9lez9C6IYRsqNY7|H0p|MExIAQAA"</definedName>
    <definedName name="EPMWorkbookOptions_2" hidden="1">"|Y7DVGuEbSn4wTEgBAAA="</definedName>
    <definedName name="EPMWorkbookOptions_3" localSheetId="4" hidden="1">"je8iQ3Pn7paKJEIi9Bz1racAuxHxK34eifJO3x76fReH0YYD2f1bhl69fBvQvlKbciPf/ecRxXduAFUTeSqr6z0LCW8yy+s0w7aYDQNZTyLWVbGDcIfmqeQi03o486wXDQczhKOXDlNv1CfInlTqDYercLVJu9KqI1ShLVTjHLvJNW12MXJaK8OwbIWRgTwy4ZEzRFOb5K0MsXRIZgoQkUR/A9NtjPCueqsJuqjAAUMuDVNRFZFM3h3pN6wO"</definedName>
    <definedName name="EPMWorkbookOptions_3" hidden="1">"nmEfHWCBoYIRTvYx33kUOj07uQzFExvTv41beL2SxfPi0W|bJhXIebOjyboA21ej2vriyMk6qs6qO2XueP70a|2PQqjyLyZm90|iKxRZu/a59ll1VdtIQXT4a83PvuFu8/K|qm9RCIf98BZLEcJtBtW/ntvloWv2idm4k|Pjn58qsXbx7fjX2/CYwQneT7/s7uvYNdD0BsOvjdL|tZXh/tPL4rv0ShN6syu35ZV6u8bq|Pdu9/ev88n5xv3/90t"</definedName>
    <definedName name="EPMWorkbookOptions_4" localSheetId="4" hidden="1">"XIQtPH54WYuWSJK88F3vsrwImvLW7Hn/se6ny1Pv3y9P7QNu49n/b1EqAKCOFPgf4rTJMG22sX+cMsWL0yXErUiVoGiKXQn2hLyH60G5qJp5RpONBqpQkE3BMERonMFsgFFEaEoKODPZCZauIAsKEE1jIIow73yOpyzqGgQjnbAGN59YGmu/URot1Lbbba5dcWybrXB1plWxJ02rYjUc1m6z9Vpt4hxBadwASWKW/I2MXt7D9GAs5JPNaDso"</definedName>
    <definedName name="EPMWorkbookOptions_4" hidden="1">"r|9v3f|cPvgfp5v72T53v5s8mD/weQeeg7figB|njXt67wkUc9nX|SLCWmsSLOQL6MNqIm875Hpe46O3x9/7|Xxq9MXb769S7||OH1z9uLkyy9Of/8vTr84IVnuvTrQxbeLvM7q6fzaNU1JVz5aFuVnH4GNPurIk/duZCJv9|7juzcN/pulzpPj59Axr799evrmR7QJafPl8e|/u7O7t/P/dbo8vnsbyfOUx8|qrvvq6dmbN6|Oz55/fXW3s7NP"</definedName>
    <definedName name="EPMWorkbookOptions_5" localSheetId="4" hidden="1">"urqcdxbHk716AhQMHXw4c7Fsvc5x3P6Jiy3emn7JcF1zuaTmmrIwUsDAvB6QRayhCSD3L6MHI7RYlQi9P8880qu0awkOBFlWTzbZZ4L5u6sBk8l90j8okyS15B3J8dRBwlWCH1/Ak/U73Wo19y+DXPHKYIIwHaaiqcgMl/cwPSyRv24Y+kwkIdJY1D1zZDDNM5HNGDkTySDSyjuR4yl3fVm9/vjXKppuNFiW3r/a1YtX7RYE0zHaN+PvrHkP"</definedName>
    <definedName name="EPMWorkbookOptions_5" hidden="1">"Fvz22m73/5/azlIyZFv5/Ms3x8//v8643zBx9uhXpst3j59|56vXb76gD1//iEYBje79iEa3otHrr56cfPni9Zf//xG2/1dZiZPjN6eff/nq9/naNuLevfv39/f3b28j9v5/aSMMHYljYRlO3nz1I0YNm92q1TCjkj44e/P12fTTB7s7BwcPbs|m9/5/yaZCxdCNeXr67Pir52/Md/8fZ9pvmDhvTl|9On725asvfv|XX7568|zL52df/ohCAYV"</definedName>
    <definedName name="EPMWorkbookOptions_6" localSheetId="4" hidden="1">"0sMBUVQzbjwDWQIB/UIAOZ40JilQ1IH6iVsnGsXLZEuIWx9nZNlcdeQ8XA/KheS0gmA5nllsAFERdOkzp3GzeNN4RXEdr7XFPAZwdLprkmwm8tXpvoBnE+mOen/kf0/AYZl8hz2TzJ4zlPTUoRt5J3I8hQ9Kw8/c9tsq3p6RBcH0Aq1GM/UqU8t7kB4UCFs93YL3RoSc9KeaTCbcmUlWJmHyDuR4yt1QFIyRLhqfWPLaxXvPW1FMNsNpIlmj"</definedName>
    <definedName name="EPMWorkbookOptions_6" hidden="1">"Ovnz18kckCQOD58dffPn6|EdUCajy1evf//UbMpO//8tXyAC/pp9ffuf05P/7Xu//q|zks|dffvdrW0kK|D/99N6994j49/9/aSZBxJB5n/3|T4hh/z/v0n2jNNGU5v/XafL/KvF99fLNyVeviMQnX9/Xff9VivvvIcVZ/nDy8OH|w|3ZZHJve//|7sH25PxBtp19Ors3eXjv/t7e|ez/HVLs0VLCsq9eP/3/OrN|k|R4/v/5RZofruiaTgdE98"</definedName>
    <definedName name="EPMWorkbookOptions_7" localSheetId="4" hidden="1">"9aST3TCSpnEDT3bHaBrE9/yDOJ68BVQDAqh/PG39xomnAh7NW+Lb+ikEmAxN535VesAg3UMo5U22EE9lHStOta7EibXdA9ibjbuHtnkdTTAKH1RfnSF/dRo33RjLAQ9ZeGFU9Q3rCa0kt5tj2dXpdBKhUYxxJb3bkZafO8unxkvhlYVdy/bQEOH7tYWd9q9f1maXp+E7/wLvV7aISD8AAA=="</definedName>
    <definedName name="EPMWorkbookOptions_7" hidden="1">"3ZF6c/RJn99D1kdv/Bw3t75/ufbk8eTHbJ8u482J58|vDe9uwhSe7uQZZl|f9LZBZEDK3M3s7u/njn4f/XWfWbp8nu/|fXy755mvz/IkH8TZPl3o/IMqBVPv3/Ok3|32MAvzg9fv3Vq9PXP0QL|OA9LOD/R2JPQ0Vx0F6evjr78unZj9y092oUYBNv9Pju8WpVFtOsJTj28|BT05ygVcslIU6fPc3ajD/2P3xTdQf/|FV|XufN/Mvll6t8eXSel"</definedName>
    <definedName name="EPMWorkbookOptions_8" localSheetId="4" hidden="1">"Xnrhw0RZP9HBPEIsjfe/f|8f/r/Hlv3xenx669enb7|Idq73Z3//xk8Q0YJHF6eUgzx9OznbYo0pMbv8|b/82nzb1Beb9EowCbe6PHd49WqLKZZS3Ds58GnpjlBq5ZLQpw|e5q1mfk4|il9LlRblMvms4/mbbt6dPdumy9W67oYV/XF3a|avHY4jd81s4|Ofv9nL7/4/Z|8PHnx3d2d3/97|tL5sm0m1Wo2bq6X0zqvluNptXh0sHOwc7fJVncn"</definedName>
    <definedName name="EPMWorkbookOptions_8" hidden="1">"U3||G74Ibc7KfOsBtAvl6|zy9y07H7Mbb9b1W8nVfWWeLNlMprW/S/C9lcznjXX8MuVjO//CQAA//835r8wzyoAAA=="</definedName>
    <definedName name="EPMWorkbookOptions_9" localSheetId="4" hidden="1">"q|nd7//|33v9|7w4eXX65Qv69VXW5g39PM/KJieO8bkkfeyP7D3R88gWo5od9RFj0OlYaOXmo8NB/lffLmazfGmnt9nQdAN/vJ5XVx1VCtZ9fDfyxaZXeRSRNyPCxy8SP7T5u/ZZdlnVBdHhiOdBXu59d4v3nxV103oIxL/vALpRNm7fKq4PaDX/5Vc/Fwuk/z80egEpRdf/PF4ijVDj|PT/89T4Bi3fBwruq9//|OTky69evPn6Qruzs3|ws3N"</definedName>
    <definedName name="EPMWorkbookOptions_9" hidden="1">"19llblp2P|a2363qt5OqekvaqmUymtb9L8L2VzOdtcdnzU9Sni2blPkXeX3hIPQ|/40TB/bLlVDj/wFU/8S8OUcAAA=="</definedName>
    <definedName name="EPS" hidden="1">"EPS"</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PSM_Dental_Graph_Page" hidden="1">#REF!</definedName>
    <definedName name="epssens" localSheetId="19">#REF!</definedName>
    <definedName name="epssens">#REF!</definedName>
    <definedName name="epvrevrunrate">"'ENT:PSIX'!$N$49"</definedName>
    <definedName name="EQ_COM" localSheetId="19">#REF!</definedName>
    <definedName name="EQ_COM">#REF!</definedName>
    <definedName name="EQ_EX" localSheetId="19">#REF!</definedName>
    <definedName name="EQ_EX">#REF!</definedName>
    <definedName name="EQ_JSD">#REF!</definedName>
    <definedName name="EQ_PREF">#REF!</definedName>
    <definedName name="EQ_PRFD">#REF!</definedName>
    <definedName name="EQ_SSN">#REF!</definedName>
    <definedName name="EqMult" hidden="1">#REF!</definedName>
    <definedName name="eqn">#REF!</definedName>
    <definedName name="equip">#REF!</definedName>
    <definedName name="Equipment_Slide">#REF!</definedName>
    <definedName name="Equipvalue" localSheetId="19">#REF!</definedName>
    <definedName name="Equipvalue">#REF!</definedName>
    <definedName name="equity" localSheetId="19">#REF!</definedName>
    <definedName name="equity">#REF!</definedName>
    <definedName name="equity_1" localSheetId="4" hidden="1">{"Balance Sheet",#N/A,FALSE,"Annual Summary";"Cashflows",#N/A,FALSE,"Annual Summary";"Summary Earnings",#N/A,FALSE,"Annual Summary"}</definedName>
    <definedName name="equity_1" localSheetId="11" hidden="1">{"Balance Sheet",#N/A,FALSE,"Annual Summary";"Cashflows",#N/A,FALSE,"Annual Summary";"Summary Earnings",#N/A,FALSE,"Annual Summary"}</definedName>
    <definedName name="equity_1" hidden="1">{"Balance Sheet",#N/A,FALSE,"Annual Summary";"Cashflows",#N/A,FALSE,"Annual Summary";"Summary Earnings",#N/A,FALSE,"Annual Summary"}</definedName>
    <definedName name="equity_1_1" localSheetId="4" hidden="1">{"Balance Sheet",#N/A,FALSE,"Annual Summary";"Cashflows",#N/A,FALSE,"Annual Summary";"Summary Earnings",#N/A,FALSE,"Annual Summary"}</definedName>
    <definedName name="equity_1_1" localSheetId="11" hidden="1">{"Balance Sheet",#N/A,FALSE,"Annual Summary";"Cashflows",#N/A,FALSE,"Annual Summary";"Summary Earnings",#N/A,FALSE,"Annual Summary"}</definedName>
    <definedName name="equity_1_1" hidden="1">{"Balance Sheet",#N/A,FALSE,"Annual Summary";"Cashflows",#N/A,FALSE,"Annual Summary";"Summary Earnings",#N/A,FALSE,"Annual Summary"}</definedName>
    <definedName name="equity_1_1_2" localSheetId="4" hidden="1">{"Balance Sheet",#N/A,FALSE,"Annual Summary";"Cashflows",#N/A,FALSE,"Annual Summary";"Summary Earnings",#N/A,FALSE,"Annual Summary"}</definedName>
    <definedName name="equity_1_1_2" localSheetId="11" hidden="1">{"Balance Sheet",#N/A,FALSE,"Annual Summary";"Cashflows",#N/A,FALSE,"Annual Summary";"Summary Earnings",#N/A,FALSE,"Annual Summary"}</definedName>
    <definedName name="equity_1_1_2" hidden="1">{"Balance Sheet",#N/A,FALSE,"Annual Summary";"Cashflows",#N/A,FALSE,"Annual Summary";"Summary Earnings",#N/A,FALSE,"Annual Summary"}</definedName>
    <definedName name="equity_1_3" localSheetId="4" hidden="1">{"Balance Sheet",#N/A,FALSE,"Annual Summary";"Cashflows",#N/A,FALSE,"Annual Summary";"Summary Earnings",#N/A,FALSE,"Annual Summary"}</definedName>
    <definedName name="equity_1_3" localSheetId="11" hidden="1">{"Balance Sheet",#N/A,FALSE,"Annual Summary";"Cashflows",#N/A,FALSE,"Annual Summary";"Summary Earnings",#N/A,FALSE,"Annual Summary"}</definedName>
    <definedName name="equity_1_3" hidden="1">{"Balance Sheet",#N/A,FALSE,"Annual Summary";"Cashflows",#N/A,FALSE,"Annual Summary";"Summary Earnings",#N/A,FALSE,"Annual Summary"}</definedName>
    <definedName name="equity_2" localSheetId="4" hidden="1">{"Balance Sheet",#N/A,FALSE,"Annual Summary";"Cashflows",#N/A,FALSE,"Annual Summary";"Summary Earnings",#N/A,FALSE,"Annual Summary"}</definedName>
    <definedName name="equity_2" localSheetId="11" hidden="1">{"Balance Sheet",#N/A,FALSE,"Annual Summary";"Cashflows",#N/A,FALSE,"Annual Summary";"Summary Earnings",#N/A,FALSE,"Annual Summary"}</definedName>
    <definedName name="equity_2" hidden="1">{"Balance Sheet",#N/A,FALSE,"Annual Summary";"Cashflows",#N/A,FALSE,"Annual Summary";"Summary Earnings",#N/A,FALSE,"Annual Summary"}</definedName>
    <definedName name="equity_2_2" localSheetId="4" hidden="1">{"Balance Sheet",#N/A,FALSE,"Annual Summary";"Cashflows",#N/A,FALSE,"Annual Summary";"Summary Earnings",#N/A,FALSE,"Annual Summary"}</definedName>
    <definedName name="equity_2_2" localSheetId="11" hidden="1">{"Balance Sheet",#N/A,FALSE,"Annual Summary";"Cashflows",#N/A,FALSE,"Annual Summary";"Summary Earnings",#N/A,FALSE,"Annual Summary"}</definedName>
    <definedName name="equity_2_2" hidden="1">{"Balance Sheet",#N/A,FALSE,"Annual Summary";"Cashflows",#N/A,FALSE,"Annual Summary";"Summary Earnings",#N/A,FALSE,"Annual Summary"}</definedName>
    <definedName name="equity_3" localSheetId="4" hidden="1">{"Balance Sheet",#N/A,FALSE,"Annual Summary";"Cashflows",#N/A,FALSE,"Annual Summary";"Summary Earnings",#N/A,FALSE,"Annual Summary"}</definedName>
    <definedName name="equity_3" localSheetId="11" hidden="1">{"Balance Sheet",#N/A,FALSE,"Annual Summary";"Cashflows",#N/A,FALSE,"Annual Summary";"Summary Earnings",#N/A,FALSE,"Annual Summary"}</definedName>
    <definedName name="equity_3" hidden="1">{"Balance Sheet",#N/A,FALSE,"Annual Summary";"Cashflows",#N/A,FALSE,"Annual Summary";"Summary Earnings",#N/A,FALSE,"Annual Summary"}</definedName>
    <definedName name="equity_3_2" localSheetId="4" hidden="1">{"Balance Sheet",#N/A,FALSE,"Annual Summary";"Cashflows",#N/A,FALSE,"Annual Summary";"Summary Earnings",#N/A,FALSE,"Annual Summary"}</definedName>
    <definedName name="equity_3_2" localSheetId="11" hidden="1">{"Balance Sheet",#N/A,FALSE,"Annual Summary";"Cashflows",#N/A,FALSE,"Annual Summary";"Summary Earnings",#N/A,FALSE,"Annual Summary"}</definedName>
    <definedName name="equity_3_2" hidden="1">{"Balance Sheet",#N/A,FALSE,"Annual Summary";"Cashflows",#N/A,FALSE,"Annual Summary";"Summary Earnings",#N/A,FALSE,"Annual Summary"}</definedName>
    <definedName name="equity_5" localSheetId="4" hidden="1">{"Balance Sheet",#N/A,FALSE,"Annual Summary";"Cashflows",#N/A,FALSE,"Annual Summary";"Summary Earnings",#N/A,FALSE,"Annual Summary"}</definedName>
    <definedName name="equity_5" localSheetId="11" hidden="1">{"Balance Sheet",#N/A,FALSE,"Annual Summary";"Cashflows",#N/A,FALSE,"Annual Summary";"Summary Earnings",#N/A,FALSE,"Annual Summary"}</definedName>
    <definedName name="equity_5" hidden="1">{"Balance Sheet",#N/A,FALSE,"Annual Summary";"Cashflows",#N/A,FALSE,"Annual Summary";"Summary Earnings",#N/A,FALSE,"Annual Summary"}</definedName>
    <definedName name="EQUITY_AFFIL" hidden="1">"EQUITY_AFFIL"</definedName>
    <definedName name="Equity_in_and_advances_to_related_companies" localSheetId="19">#REF!</definedName>
    <definedName name="Equity_in_and_advances_to_related_companies">#REF!</definedName>
    <definedName name="EQUITY_MARKET_VAL" hidden="1">"EQUITY_MARKET_VAL"</definedName>
    <definedName name="Equity_ticker" localSheetId="19">#REF!</definedName>
    <definedName name="Equity_ticker">#REF!</definedName>
    <definedName name="EQUITY1" localSheetId="19">#REF!</definedName>
    <definedName name="EQUITY1">#REF!</definedName>
    <definedName name="EQUITY2" localSheetId="19">#REF!</definedName>
    <definedName name="EQUITY2">#REF!</definedName>
    <definedName name="EquityAdjustments">0</definedName>
    <definedName name="EquityBeta" localSheetId="19">#REF!</definedName>
    <definedName name="EquityBeta">#REF!</definedName>
    <definedName name="EquityEmployeeStockOwnershipPlan">0</definedName>
    <definedName name="EquityOther">0</definedName>
    <definedName name="EquityPaidInCapital">0</definedName>
    <definedName name="EquityParentIndex">#REF!</definedName>
    <definedName name="equityratio">#REF!</definedName>
    <definedName name="EquityRiskPremium">#REF!</definedName>
    <definedName name="EquityTreasuryStock">0</definedName>
    <definedName name="EquityVariantMatch">#REF!</definedName>
    <definedName name="EQV_OVER_BV" hidden="1">"EQV_OVER_BV"</definedName>
    <definedName name="EQV_OVER_LTM_PRETAX_INC" hidden="1">"EQV_OVER_LTM_PRETAX_INC"</definedName>
    <definedName name="eqw"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eqw"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eqwe" localSheetId="11" hidden="1">{#N/A,#N/A,FALSE,"Prodotti"}</definedName>
    <definedName name="eqwe" hidden="1">{#N/A,#N/A,FALSE,"Prodotti"}</definedName>
    <definedName name="er" localSheetId="15" hidden="1">{#N/A,#N/A,TRUE,"Acq-Ass";#N/A,#N/A,TRUE,"Acq-IS";#N/A,#N/A,TRUE,"Acq-BS";#N/A,#N/A,TRUE,"Acq-CF"}</definedName>
    <definedName name="er" localSheetId="11" hidden="1">{#N/A,#N/A,TRUE,"Acq-Ass";#N/A,#N/A,TRUE,"Acq-IS";#N/A,#N/A,TRUE,"Acq-BS";#N/A,#N/A,TRUE,"Acq-CF"}</definedName>
    <definedName name="er" hidden="1">{#N/A,#N/A,TRUE,"Acq-Ass";#N/A,#N/A,TRUE,"Acq-IS";#N/A,#N/A,TRUE,"Acq-BS";#N/A,#N/A,TRUE,"Acq-CF"}</definedName>
    <definedName name="er." localSheetId="11" hidden="1">{#N/A,#N/A,TRUE,"Historicals";#N/A,#N/A,TRUE,"Charts";#N/A,#N/A,TRUE,"Forecasts"}</definedName>
    <definedName name="er." hidden="1">{#N/A,#N/A,TRUE,"Historicals";#N/A,#N/A,TRUE,"Charts";#N/A,#N/A,TRUE,"Forecasts"}</definedName>
    <definedName name="er.t" localSheetId="11" hidden="1">{"AQUIRORDCF",#N/A,FALSE,"Merger consequences";"Acquirorassns",#N/A,FALSE,"Merger consequences"}</definedName>
    <definedName name="er.t" hidden="1">{"AQUIRORDCF",#N/A,FALSE,"Merger consequences";"Acquirorassns",#N/A,FALSE,"Merger consequences"}</definedName>
    <definedName name="er_1" localSheetId="4" hidden="1">{#N/A,#N/A,FALSE,"Brad_DCFM";#N/A,#N/A,FALSE,"Nick_DCFM";#N/A,#N/A,FALSE,"Mobile_DCFM"}</definedName>
    <definedName name="er_1" localSheetId="11" hidden="1">{#N/A,#N/A,FALSE,"Brad_DCFM";#N/A,#N/A,FALSE,"Nick_DCFM";#N/A,#N/A,FALSE,"Mobile_DCFM"}</definedName>
    <definedName name="er_1" hidden="1">{#N/A,#N/A,FALSE,"Brad_DCFM";#N/A,#N/A,FALSE,"Nick_DCFM";#N/A,#N/A,FALSE,"Mobile_DCFM"}</definedName>
    <definedName name="ER_Visits_1000_Members" hidden="1">#REF!</definedName>
    <definedName name="er45gg" hidden="1">#REF!</definedName>
    <definedName name="erarea" localSheetId="11" hidden="1">{#N/A,#N/A,FALSE,"Trading-Mult ";#N/A,#N/A,FALSE,"Trading-Cap";#N/A,#N/A,FALSE,"Trading-Inc";#N/A,#N/A,FALSE,"Cash Flow";#N/A,#N/A,FALSE,"M&amp;A info"}</definedName>
    <definedName name="erarea" hidden="1">{#N/A,#N/A,FALSE,"Trading-Mult ";#N/A,#N/A,FALSE,"Trading-Cap";#N/A,#N/A,FALSE,"Trading-Inc";#N/A,#N/A,FALSE,"Cash Flow";#N/A,#N/A,FALSE,"M&amp;A info"}</definedName>
    <definedName name="erase2" localSheetId="4" hidden="1">{#N/A,#N/A,FALSE,"Summary";#N/A,#N/A,FALSE,"CF";#N/A,#N/A,FALSE,"P&amp;L";#N/A,#N/A,FALSE,"BS";#N/A,#N/A,FALSE,"Returns";#N/A,#N/A,FALSE,"Assumptions";#N/A,#N/A,FALSE,"Analysis"}</definedName>
    <definedName name="erase2" localSheetId="11" hidden="1">{#N/A,#N/A,FALSE,"Summary";#N/A,#N/A,FALSE,"CF";#N/A,#N/A,FALSE,"P&amp;L";#N/A,#N/A,FALSE,"BS";#N/A,#N/A,FALSE,"Returns";#N/A,#N/A,FALSE,"Assumptions";#N/A,#N/A,FALSE,"Analysis"}</definedName>
    <definedName name="erase2" hidden="1">{#N/A,#N/A,FALSE,"Summary";#N/A,#N/A,FALSE,"CF";#N/A,#N/A,FALSE,"P&amp;L";#N/A,#N/A,FALSE,"BS";#N/A,#N/A,FALSE,"Returns";#N/A,#N/A,FALSE,"Assumptions";#N/A,#N/A,FALSE,"Analysis"}</definedName>
    <definedName name="erase2_1" localSheetId="4" hidden="1">{#N/A,#N/A,FALSE,"Summary";#N/A,#N/A,FALSE,"CF";#N/A,#N/A,FALSE,"P&amp;L";#N/A,#N/A,FALSE,"BS";#N/A,#N/A,FALSE,"Returns";#N/A,#N/A,FALSE,"Assumptions";#N/A,#N/A,FALSE,"Analysis"}</definedName>
    <definedName name="erase2_1" localSheetId="11" hidden="1">{#N/A,#N/A,FALSE,"Summary";#N/A,#N/A,FALSE,"CF";#N/A,#N/A,FALSE,"P&amp;L";#N/A,#N/A,FALSE,"BS";#N/A,#N/A,FALSE,"Returns";#N/A,#N/A,FALSE,"Assumptions";#N/A,#N/A,FALSE,"Analysis"}</definedName>
    <definedName name="erase2_1" hidden="1">{#N/A,#N/A,FALSE,"Summary";#N/A,#N/A,FALSE,"CF";#N/A,#N/A,FALSE,"P&amp;L";#N/A,#N/A,FALSE,"BS";#N/A,#N/A,FALSE,"Returns";#N/A,#N/A,FALSE,"Assumptions";#N/A,#N/A,FALSE,"Analysis"}</definedName>
    <definedName name="erase3" localSheetId="4" hidden="1">{#N/A,#N/A,FALSE,"Summary";#N/A,#N/A,FALSE,"CF";#N/A,#N/A,FALSE,"P&amp;L";"summary",#N/A,FALSE,"Returns";#N/A,#N/A,FALSE,"BS";"summary",#N/A,FALSE,"Analysis";#N/A,#N/A,FALSE,"Assumptions"}</definedName>
    <definedName name="erase3" localSheetId="11" hidden="1">{#N/A,#N/A,FALSE,"Summary";#N/A,#N/A,FALSE,"CF";#N/A,#N/A,FALSE,"P&amp;L";"summary",#N/A,FALSE,"Returns";#N/A,#N/A,FALSE,"BS";"summary",#N/A,FALSE,"Analysis";#N/A,#N/A,FALSE,"Assumptions"}</definedName>
    <definedName name="erase3" hidden="1">{#N/A,#N/A,FALSE,"Summary";#N/A,#N/A,FALSE,"CF";#N/A,#N/A,FALSE,"P&amp;L";"summary",#N/A,FALSE,"Returns";#N/A,#N/A,FALSE,"BS";"summary",#N/A,FALSE,"Analysis";#N/A,#N/A,FALSE,"Assumptions"}</definedName>
    <definedName name="erase3_1" localSheetId="4" hidden="1">{#N/A,#N/A,FALSE,"Summary";#N/A,#N/A,FALSE,"CF";#N/A,#N/A,FALSE,"P&amp;L";"summary",#N/A,FALSE,"Returns";#N/A,#N/A,FALSE,"BS";"summary",#N/A,FALSE,"Analysis";#N/A,#N/A,FALSE,"Assumptions"}</definedName>
    <definedName name="erase3_1" localSheetId="11" hidden="1">{#N/A,#N/A,FALSE,"Summary";#N/A,#N/A,FALSE,"CF";#N/A,#N/A,FALSE,"P&amp;L";"summary",#N/A,FALSE,"Returns";#N/A,#N/A,FALSE,"BS";"summary",#N/A,FALSE,"Analysis";#N/A,#N/A,FALSE,"Assumptions"}</definedName>
    <definedName name="erase3_1" hidden="1">{#N/A,#N/A,FALSE,"Summary";#N/A,#N/A,FALSE,"CF";#N/A,#N/A,FALSE,"P&amp;L";"summary",#N/A,FALSE,"Returns";#N/A,#N/A,FALSE,"BS";"summary",#N/A,FALSE,"Analysis";#N/A,#N/A,FALSE,"Assumptions"}</definedName>
    <definedName name="EraseMe" localSheetId="4" hidden="1">{#N/A,#N/A,FALSE,"Job Sched"}</definedName>
    <definedName name="EraseMe" localSheetId="11" hidden="1">{#N/A,#N/A,FALSE,"Job Sched"}</definedName>
    <definedName name="EraseMe" hidden="1">{#N/A,#N/A,FALSE,"Job Sched"}</definedName>
    <definedName name="EraseMe_1" localSheetId="4" hidden="1">{#N/A,#N/A,FALSE,"Job Sched"}</definedName>
    <definedName name="EraseMe_1" localSheetId="11" hidden="1">{#N/A,#N/A,FALSE,"Job Sched"}</definedName>
    <definedName name="EraseMe_1" hidden="1">{#N/A,#N/A,FALSE,"Job Sched"}</definedName>
    <definedName name="EraseMe_1_1" localSheetId="4" hidden="1">{#N/A,#N/A,FALSE,"Job Sched"}</definedName>
    <definedName name="EraseMe_1_1" localSheetId="11" hidden="1">{#N/A,#N/A,FALSE,"Job Sched"}</definedName>
    <definedName name="EraseMe_1_1" hidden="1">{#N/A,#N/A,FALSE,"Job Sched"}</definedName>
    <definedName name="EraseMe_1_1_2" localSheetId="4" hidden="1">{#N/A,#N/A,FALSE,"Job Sched"}</definedName>
    <definedName name="EraseMe_1_1_2" localSheetId="11" hidden="1">{#N/A,#N/A,FALSE,"Job Sched"}</definedName>
    <definedName name="EraseMe_1_1_2" hidden="1">{#N/A,#N/A,FALSE,"Job Sched"}</definedName>
    <definedName name="EraseMe_1_3" localSheetId="4" hidden="1">{#N/A,#N/A,FALSE,"Job Sched"}</definedName>
    <definedName name="EraseMe_1_3" localSheetId="11" hidden="1">{#N/A,#N/A,FALSE,"Job Sched"}</definedName>
    <definedName name="EraseMe_1_3" hidden="1">{#N/A,#N/A,FALSE,"Job Sched"}</definedName>
    <definedName name="EraseMe_2" localSheetId="4" hidden="1">{#N/A,#N/A,FALSE,"Job Sched"}</definedName>
    <definedName name="EraseMe_2" localSheetId="11" hidden="1">{#N/A,#N/A,FALSE,"Job Sched"}</definedName>
    <definedName name="EraseMe_2" hidden="1">{#N/A,#N/A,FALSE,"Job Sched"}</definedName>
    <definedName name="EraseMe_2_2" localSheetId="4" hidden="1">{#N/A,#N/A,FALSE,"Job Sched"}</definedName>
    <definedName name="EraseMe_2_2" localSheetId="11" hidden="1">{#N/A,#N/A,FALSE,"Job Sched"}</definedName>
    <definedName name="EraseMe_2_2" hidden="1">{#N/A,#N/A,FALSE,"Job Sched"}</definedName>
    <definedName name="EraseMe_3" localSheetId="4" hidden="1">{#N/A,#N/A,FALSE,"Job Sched"}</definedName>
    <definedName name="EraseMe_3" localSheetId="11" hidden="1">{#N/A,#N/A,FALSE,"Job Sched"}</definedName>
    <definedName name="EraseMe_3" hidden="1">{#N/A,#N/A,FALSE,"Job Sched"}</definedName>
    <definedName name="EraseMe_3_2" localSheetId="4" hidden="1">{#N/A,#N/A,FALSE,"Job Sched"}</definedName>
    <definedName name="EraseMe_3_2" localSheetId="11" hidden="1">{#N/A,#N/A,FALSE,"Job Sched"}</definedName>
    <definedName name="EraseMe_3_2" hidden="1">{#N/A,#N/A,FALSE,"Job Sched"}</definedName>
    <definedName name="EraseMe_5" localSheetId="4" hidden="1">{#N/A,#N/A,FALSE,"Job Sched"}</definedName>
    <definedName name="EraseMe_5" localSheetId="11" hidden="1">{#N/A,#N/A,FALSE,"Job Sched"}</definedName>
    <definedName name="EraseMe_5" hidden="1">{#N/A,#N/A,FALSE,"Job Sched"}</definedName>
    <definedName name="erd" localSheetId="4" hidden="1">{#N/A,#N/A,FALSE,"Pharm";#N/A,#N/A,FALSE,"WWCM"}</definedName>
    <definedName name="erd" localSheetId="11" hidden="1">{#N/A,#N/A,FALSE,"Pharm";#N/A,#N/A,FALSE,"WWCM"}</definedName>
    <definedName name="erd" hidden="1">{#N/A,#N/A,FALSE,"Pharm";#N/A,#N/A,FALSE,"WWCM"}</definedName>
    <definedName name="erd_1" localSheetId="4" hidden="1">{#N/A,#N/A,FALSE,"Pharm";#N/A,#N/A,FALSE,"WWCM"}</definedName>
    <definedName name="erd_1" localSheetId="11" hidden="1">{#N/A,#N/A,FALSE,"Pharm";#N/A,#N/A,FALSE,"WWCM"}</definedName>
    <definedName name="erd_1" hidden="1">{#N/A,#N/A,FALSE,"Pharm";#N/A,#N/A,FALSE,"WWCM"}</definedName>
    <definedName name="erd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d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d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e" localSheetId="11" hidden="1">{"orixcsc",#N/A,FALSE,"ORIX CSC";"orixcsc2",#N/A,FALSE,"ORIX CSC"}</definedName>
    <definedName name="ere" hidden="1">{"orixcsc",#N/A,FALSE,"ORIX CSC";"orixcsc2",#N/A,FALSE,"ORIX CSC"}</definedName>
    <definedName name="erer" localSheetId="11" hidden="1">{"FCB_ALL",#N/A,FALSE,"FCB";"GREY_ALL",#N/A,FALSE,"GREY"}</definedName>
    <definedName name="erer" hidden="1">{"FCB_ALL",#N/A,FALSE,"FCB";"GREY_ALL",#N/A,FALSE,"GREY"}</definedName>
    <definedName name="erer_1" localSheetId="11" hidden="1">{#N/A,#N/A,FALSE,"Hoja10";#N/A,#N/A,FALSE,"Hoja9";#N/A,#N/A,FALSE,"Hoja8";#N/A,#N/A,FALSE,"Hoja7";#N/A,#N/A,FALSE,"Hoja6";#N/A,#N/A,FALSE,"Hoja5";#N/A,#N/A,FALSE,"Hoja4";#N/A,#N/A,FALSE,"Hoja2";#N/A,#N/A,FALSE,"Hoja3";#N/A,#N/A,FALSE,"HOJA1";#N/A,#N/A,FALSE,"CashFlow";#N/A,#N/A,FALSE,"FinStmts"}</definedName>
    <definedName name="erer_1" hidden="1">{#N/A,#N/A,FALSE,"Hoja10";#N/A,#N/A,FALSE,"Hoja9";#N/A,#N/A,FALSE,"Hoja8";#N/A,#N/A,FALSE,"Hoja7";#N/A,#N/A,FALSE,"Hoja6";#N/A,#N/A,FALSE,"Hoja5";#N/A,#N/A,FALSE,"Hoja4";#N/A,#N/A,FALSE,"Hoja2";#N/A,#N/A,FALSE,"Hoja3";#N/A,#N/A,FALSE,"HOJA1";#N/A,#N/A,FALSE,"CashFlow";#N/A,#N/A,FALSE,"FinStmts"}</definedName>
    <definedName name="ererdf" localSheetId="4" hidden="1">{#N/A,#N/A,FALSE,"BS";#N/A,#N/A,FALSE,"IS";#N/A,#N/A,FALSE,"ISYTD";#N/A,#N/A,FALSE,"ARINV";#N/A,#N/A,FALSE,"PPD";#N/A,#N/A,FALSE,"FA";#N/A,#N/A,FALSE,"CAPEXP";#N/A,#N/A,FALSE,"INCTAX";#N/A,#N/A,FALSE,"DEBT";#N/A,#N/A,FALSE,"CFMTH"}</definedName>
    <definedName name="ererdf" localSheetId="11" hidden="1">{#N/A,#N/A,FALSE,"BS";#N/A,#N/A,FALSE,"IS";#N/A,#N/A,FALSE,"ISYTD";#N/A,#N/A,FALSE,"ARINV";#N/A,#N/A,FALSE,"PPD";#N/A,#N/A,FALSE,"FA";#N/A,#N/A,FALSE,"CAPEXP";#N/A,#N/A,FALSE,"INCTAX";#N/A,#N/A,FALSE,"DEBT";#N/A,#N/A,FALSE,"CFMTH"}</definedName>
    <definedName name="ererdf" hidden="1">{#N/A,#N/A,FALSE,"BS";#N/A,#N/A,FALSE,"IS";#N/A,#N/A,FALSE,"ISYTD";#N/A,#N/A,FALSE,"ARINV";#N/A,#N/A,FALSE,"PPD";#N/A,#N/A,FALSE,"FA";#N/A,#N/A,FALSE,"CAPEXP";#N/A,#N/A,FALSE,"INCTAX";#N/A,#N/A,FALSE,"DEBT";#N/A,#N/A,FALSE,"CFMTH"}</definedName>
    <definedName name="ererer" localSheetId="11" hidden="1">{#N/A,#N/A,FALSE,"OUT  AREC"}</definedName>
    <definedName name="ererer" hidden="1">{#N/A,#N/A,FALSE,"OUT  AREC"}</definedName>
    <definedName name="erererer"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erererer"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erererer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erererer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ERERWE"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serweer" localSheetId="11" hidden="1">{#N/A,#N/A,FALSE,"mfg - consol";#N/A,#N/A,FALSE,"mfg - flo";#N/A,#N/A,FALSE,"mfg - lindsay"}</definedName>
    <definedName name="ereserweer" hidden="1">{#N/A,#N/A,FALSE,"mfg - consol";#N/A,#N/A,FALSE,"mfg - flo";#N/A,#N/A,FALSE,"mfg - lindsay"}</definedName>
    <definedName name="erew" localSheetId="4" hidden="1">{#N/A,#N/A,FALSE,"Sheet1"}</definedName>
    <definedName name="erew" localSheetId="11" hidden="1">{#N/A,#N/A,FALSE,"Sheet1"}</definedName>
    <definedName name="erew" hidden="1">{#N/A,#N/A,FALSE,"Sheet1"}</definedName>
    <definedName name="erfg" localSheetId="2" hidden="1">{"Reported Loss Inverse Power Curve",#N/A,FALSE,"IPC";"Paid Inverse Power Curve",#N/A,FALSE,"IPC";"Reported Claim Inverse Power Curve",#N/A,FALSE,"IPC"}</definedName>
    <definedName name="erfg" localSheetId="1" hidden="1">{"Reported Loss Inverse Power Curve",#N/A,FALSE,"IPC";"Paid Inverse Power Curve",#N/A,FALSE,"IPC";"Reported Claim Inverse Power Curve",#N/A,FALSE,"IPC"}</definedName>
    <definedName name="erfg" localSheetId="19" hidden="1">{"Reported Loss Inverse Power Curve",#N/A,FALSE,"IPC";"Paid Inverse Power Curve",#N/A,FALSE,"IPC";"Reported Claim Inverse Power Curve",#N/A,FALSE,"IPC"}</definedName>
    <definedName name="erfg" localSheetId="4" hidden="1">{"Reported Loss Inverse Power Curve",#N/A,FALSE,"IPC";"Paid Inverse Power Curve",#N/A,FALSE,"IPC";"Reported Claim Inverse Power Curve",#N/A,FALSE,"IPC"}</definedName>
    <definedName name="erfg" localSheetId="18" hidden="1">{"Reported Loss Inverse Power Curve",#N/A,FALSE,"IPC";"Paid Inverse Power Curve",#N/A,FALSE,"IPC";"Reported Claim Inverse Power Curve",#N/A,FALSE,"IPC"}</definedName>
    <definedName name="erfg" localSheetId="15" hidden="1">{"Reported Loss Inverse Power Curve",#N/A,FALSE,"IPC";"Paid Inverse Power Curve",#N/A,FALSE,"IPC";"Reported Claim Inverse Power Curve",#N/A,FALSE,"IPC"}</definedName>
    <definedName name="erfg" localSheetId="11" hidden="1">{"Reported Loss Inverse Power Curve",#N/A,FALSE,"IPC";"Paid Inverse Power Curve",#N/A,FALSE,"IPC";"Reported Claim Inverse Power Curve",#N/A,FALSE,"IPC"}</definedName>
    <definedName name="erfg" hidden="1">{"Reported Loss Inverse Power Curve",#N/A,FALSE,"IPC";"Paid Inverse Power Curve",#N/A,FALSE,"IPC";"Reported Claim Inverse Power Curve",#N/A,FALSE,"IPC"}</definedName>
    <definedName name="erfgh" localSheetId="2" hidden="1">{"PAIDLOSS",#N/A,FALSE,"PAIDLOSS";"INCLOSS",#N/A,FALSE,"INCLOSS";"pdcts",#N/A,FALSE,"PAIDCTS";"INCCTS",#N/A,FALSE,"INCCTS";"AVGCASE",#N/A,FALSE,"AVG CASE";"SUM",#N/A,FALSE,"SUM STAT";"UNPAID",#N/A,FALSE,"AVG UNPD 2"}</definedName>
    <definedName name="erfgh" localSheetId="1" hidden="1">{"PAIDLOSS",#N/A,FALSE,"PAIDLOSS";"INCLOSS",#N/A,FALSE,"INCLOSS";"pdcts",#N/A,FALSE,"PAIDCTS";"INCCTS",#N/A,FALSE,"INCCTS";"AVGCASE",#N/A,FALSE,"AVG CASE";"SUM",#N/A,FALSE,"SUM STAT";"UNPAID",#N/A,FALSE,"AVG UNPD 2"}</definedName>
    <definedName name="erfgh" localSheetId="19" hidden="1">{"PAIDLOSS",#N/A,FALSE,"PAIDLOSS";"INCLOSS",#N/A,FALSE,"INCLOSS";"pdcts",#N/A,FALSE,"PAIDCTS";"INCCTS",#N/A,FALSE,"INCCTS";"AVGCASE",#N/A,FALSE,"AVG CASE";"SUM",#N/A,FALSE,"SUM STAT";"UNPAID",#N/A,FALSE,"AVG UNPD 2"}</definedName>
    <definedName name="erfgh" localSheetId="4" hidden="1">{"PAIDLOSS",#N/A,FALSE,"PAIDLOSS";"INCLOSS",#N/A,FALSE,"INCLOSS";"pdcts",#N/A,FALSE,"PAIDCTS";"INCCTS",#N/A,FALSE,"INCCTS";"AVGCASE",#N/A,FALSE,"AVG CASE";"SUM",#N/A,FALSE,"SUM STAT";"UNPAID",#N/A,FALSE,"AVG UNPD 2"}</definedName>
    <definedName name="erfgh" localSheetId="18" hidden="1">{"PAIDLOSS",#N/A,FALSE,"PAIDLOSS";"INCLOSS",#N/A,FALSE,"INCLOSS";"pdcts",#N/A,FALSE,"PAIDCTS";"INCCTS",#N/A,FALSE,"INCCTS";"AVGCASE",#N/A,FALSE,"AVG CASE";"SUM",#N/A,FALSE,"SUM STAT";"UNPAID",#N/A,FALSE,"AVG UNPD 2"}</definedName>
    <definedName name="erfgh" localSheetId="15" hidden="1">{"PAIDLOSS",#N/A,FALSE,"PAIDLOSS";"INCLOSS",#N/A,FALSE,"INCLOSS";"pdcts",#N/A,FALSE,"PAIDCTS";"INCCTS",#N/A,FALSE,"INCCTS";"AVGCASE",#N/A,FALSE,"AVG CASE";"SUM",#N/A,FALSE,"SUM STAT";"UNPAID",#N/A,FALSE,"AVG UNPD 2"}</definedName>
    <definedName name="erfgh" localSheetId="11" hidden="1">{"PAIDLOSS",#N/A,FALSE,"PAIDLOSS";"INCLOSS",#N/A,FALSE,"INCLOSS";"pdcts",#N/A,FALSE,"PAIDCTS";"INCCTS",#N/A,FALSE,"INCCTS";"AVGCASE",#N/A,FALSE,"AVG CASE";"SUM",#N/A,FALSE,"SUM STAT";"UNPAID",#N/A,FALSE,"AVG UNPD 2"}</definedName>
    <definedName name="erfgh" hidden="1">{"PAIDLOSS",#N/A,FALSE,"PAIDLOSS";"INCLOSS",#N/A,FALSE,"INCLOSS";"pdcts",#N/A,FALSE,"PAIDCTS";"INCCTS",#N/A,FALSE,"INCCTS";"AVGCASE",#N/A,FALSE,"AVG CASE";"SUM",#N/A,FALSE,"SUM STAT";"UNPAID",#N/A,FALSE,"AVG UNPD 2"}</definedName>
    <definedName name="Erfolgsplanung" localSheetId="11" hidden="1">{"'Internat.oper.netti'!$B$1:$J$25"}</definedName>
    <definedName name="Erfolgsplanung" hidden="1">{"'Internat.oper.netti'!$B$1:$J$25"}</definedName>
    <definedName name="erg" localSheetId="11" hidden="1">{#N/A,#N/A,FALSE,"A";#N/A,#N/A,FALSE,"B"}</definedName>
    <definedName name="erg" hidden="1">{#N/A,#N/A,FALSE,"A";#N/A,#N/A,FALSE,"B"}</definedName>
    <definedName name="ergegdb" localSheetId="1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r" localSheetId="11" hidden="1">{#N/A,#N/A,TRUE,"CIN-11";#N/A,#N/A,TRUE,"CIN-13";#N/A,#N/A,TRUE,"CIN-14";#N/A,#N/A,TRUE,"CIN-16";#N/A,#N/A,TRUE,"CIN-17";#N/A,#N/A,TRUE,"CIN-18";#N/A,#N/A,TRUE,"CIN Earnings To Fixed Charges";#N/A,#N/A,TRUE,"CIN Financial Ratios";#N/A,#N/A,TRUE,"CIN-IS";#N/A,#N/A,TRUE,"CIN-BS";#N/A,#N/A,TRUE,"CIN-CS";#N/A,#N/A,TRUE,"Invest In Unconsol Subs"}</definedName>
    <definedName name="erger" hidden="1">{#N/A,#N/A,TRUE,"CIN-11";#N/A,#N/A,TRUE,"CIN-13";#N/A,#N/A,TRUE,"CIN-14";#N/A,#N/A,TRUE,"CIN-16";#N/A,#N/A,TRUE,"CIN-17";#N/A,#N/A,TRUE,"CIN-18";#N/A,#N/A,TRUE,"CIN Earnings To Fixed Charges";#N/A,#N/A,TRUE,"CIN Financial Ratios";#N/A,#N/A,TRUE,"CIN-IS";#N/A,#N/A,TRUE,"CIN-BS";#N/A,#N/A,TRUE,"CIN-CS";#N/A,#N/A,TRUE,"Invest In Unconsol Subs"}</definedName>
    <definedName name="erghr" localSheetId="11" hidden="1">{"graph",#N/A,FALSE,"WWJU";"graph",#N/A,FALSE,"WWSEM";"graph",#N/A,FALSE,"GOMJU";"graph",#N/A,FALSE,"GOMSEM";"graph",#N/A,FALSE,"NSJU";"graph",#N/A,FALSE,"NSSEM";"graph",#N/A,FALSE,"WAJU";"graph",#N/A,FALSE,"STOCKPRI";"graph",#N/A,FALSE,"CFTEV";"graph",#N/A,FALSE,"NAV-RCV";"graph",#N/A,FALSE,"CRUDEWW"}</definedName>
    <definedName name="erghr" hidden="1">{"graph",#N/A,FALSE,"WWJU";"graph",#N/A,FALSE,"WWSEM";"graph",#N/A,FALSE,"GOMJU";"graph",#N/A,FALSE,"GOMSEM";"graph",#N/A,FALSE,"NSJU";"graph",#N/A,FALSE,"NSSEM";"graph",#N/A,FALSE,"WAJU";"graph",#N/A,FALSE,"STOCKPRI";"graph",#N/A,FALSE,"CFTEV";"graph",#N/A,FALSE,"NAV-RCV";"graph",#N/A,FALSE,"CRUDEWW"}</definedName>
    <definedName name="ergr" localSheetId="11" hidden="1">{#N/A,#N/A,FALSE,"A";#N/A,#N/A,FALSE,"B"}</definedName>
    <definedName name="ergr" hidden="1">{#N/A,#N/A,FALSE,"A";#N/A,#N/A,FALSE,"B"}</definedName>
    <definedName name="erh" localSheetId="11" hidden="1">{#N/A,#N/A,TRUE,"CIN-11";#N/A,#N/A,TRUE,"CIN-13";#N/A,#N/A,TRUE,"CIN-14";#N/A,#N/A,TRUE,"CIN-16";#N/A,#N/A,TRUE,"CIN-17";#N/A,#N/A,TRUE,"CIN-18";#N/A,#N/A,TRUE,"CIN Earnings To Fixed Charges";#N/A,#N/A,TRUE,"CIN Financial Ratios";#N/A,#N/A,TRUE,"CIN-IS";#N/A,#N/A,TRUE,"CIN-BS";#N/A,#N/A,TRUE,"CIN-CS";#N/A,#N/A,TRUE,"Invest In Unconsol Subs"}</definedName>
    <definedName name="erh" hidden="1">{#N/A,#N/A,TRUE,"CIN-11";#N/A,#N/A,TRUE,"CIN-13";#N/A,#N/A,TRUE,"CIN-14";#N/A,#N/A,TRUE,"CIN-16";#N/A,#N/A,TRUE,"CIN-17";#N/A,#N/A,TRUE,"CIN-18";#N/A,#N/A,TRUE,"CIN Earnings To Fixed Charges";#N/A,#N/A,TRUE,"CIN Financial Ratios";#N/A,#N/A,TRUE,"CIN-IS";#N/A,#N/A,TRUE,"CIN-BS";#N/A,#N/A,TRUE,"CIN-CS";#N/A,#N/A,TRUE,"Invest In Unconsol Subs"}</definedName>
    <definedName name="erh35h34hh" localSheetId="4">{"Client Name or Project Name"}</definedName>
    <definedName name="erh35h34hh" localSheetId="11">{"Client Name or Project Name"}</definedName>
    <definedName name="erh35h34hh">{"Client Name or Project Name"}</definedName>
    <definedName name="erhhahahah" localSheetId="4">{"Client Name or Project Name"}</definedName>
    <definedName name="erhhahahah" localSheetId="11">{"Client Name or Project Name"}</definedName>
    <definedName name="erhhahahah">{"Client Name or Project Name"}</definedName>
    <definedName name="erhy" localSheetId="11" hidden="1">{"value box",#N/A,TRUE,"DPL Inc. Fin Statements";"unlevered free cash flows",#N/A,TRUE,"DPL Inc. Fin Statements"}</definedName>
    <definedName name="erhy" hidden="1">{"value box",#N/A,TRUE,"DPL Inc. Fin Statements";"unlevered free cash flows",#N/A,TRUE,"DPL Inc. Fin Statements"}</definedName>
    <definedName name="erj">#REF!</definedName>
    <definedName name="ERJWEAS" hidden="1">#REF!</definedName>
    <definedName name="erm"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m"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NESTO" hidden="1">#REF!</definedName>
    <definedName name="ero" localSheetId="19" hidden="1">{"incomemth",#N/A,TRUE,"forecast01";"incpercentmth",#N/A,TRUE,"forecast01";"balancemth",#N/A,TRUE,"forecast01";"cashmth",#N/A,TRUE,"forecast01";"cov2mth",#N/A,TRUE,"forecast01";"prbexp",#N/A,TRUE,"forecast01";"prbcap",#N/A,TRUE,"forecast01";"coalconsultants",#N/A,TRUE,"forecast01";"prbsum",#N/A,TRUE,"forecast01"}</definedName>
    <definedName name="ero" localSheetId="4" hidden="1">{"incomemth",#N/A,TRUE,"forecast01";"incpercentmth",#N/A,TRUE,"forecast01";"balancemth",#N/A,TRUE,"forecast01";"cashmth",#N/A,TRUE,"forecast01";"cov2mth",#N/A,TRUE,"forecast01";"prbexp",#N/A,TRUE,"forecast01";"prbcap",#N/A,TRUE,"forecast01";"coalconsultants",#N/A,TRUE,"forecast01";"prbsum",#N/A,TRUE,"forecast01"}</definedName>
    <definedName name="ero" localSheetId="15" hidden="1">{"incomemth",#N/A,TRUE,"forecast01";"incpercentmth",#N/A,TRUE,"forecast01";"balancemth",#N/A,TRUE,"forecast01";"cashmth",#N/A,TRUE,"forecast01";"cov2mth",#N/A,TRUE,"forecast01";"prbexp",#N/A,TRUE,"forecast01";"prbcap",#N/A,TRUE,"forecast01";"coalconsultants",#N/A,TRUE,"forecast01";"prbsum",#N/A,TRUE,"forecast01"}</definedName>
    <definedName name="ero" localSheetId="11" hidden="1">{"incomemth",#N/A,TRUE,"forecast01";"incpercentmth",#N/A,TRUE,"forecast01";"balancemth",#N/A,TRUE,"forecast01";"cashmth",#N/A,TRUE,"forecast01";"cov2mth",#N/A,TRUE,"forecast01";"prbexp",#N/A,TRUE,"forecast01";"prbcap",#N/A,TRUE,"forecast01";"coalconsultants",#N/A,TRUE,"forecast01";"prbsum",#N/A,TRUE,"forecast01"}</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qweqw" localSheetId="11" hidden="1">{#N/A,#N/A,FALSE,"MONTHDET";#N/A,#N/A,FALSE,"ACTUAL"}</definedName>
    <definedName name="erqweqw" hidden="1">{#N/A,#N/A,FALSE,"MONTHDET";#N/A,#N/A,FALSE,"ACTUAL"}</definedName>
    <definedName name="ERR.MSG">"Calculation not valid for total year."</definedName>
    <definedName name="Err_Chk_2_Hdg" hidden="1">#REF!</definedName>
    <definedName name="Err_Chk_3_Hdg" hidden="1">#REF!</definedName>
    <definedName name="Err_Chk_4_Hdg" hidden="1">#REF!</definedName>
    <definedName name="Err_Chk_5_Hdg" hidden="1">#REF!</definedName>
    <definedName name="erreebebb" localSheetId="4">{"Client Name or Project Name"}</definedName>
    <definedName name="erreebebb" localSheetId="11">{"Client Name or Project Name"}</definedName>
    <definedName name="erreebebb">{"Client Name or Project Name"}</definedName>
    <definedName name="errr" localSheetId="11" hidden="1">{#N/A,#N/A,FALSE,"OUT  AREC"}</definedName>
    <definedName name="errr" hidden="1">{#N/A,#N/A,FALSE,"OUT  AREC"}</definedName>
    <definedName name="errrr" localSheetId="4" hidden="1">{"CSC_1",#N/A,FALSE,"CSC Outputs";"CSC_2",#N/A,FALSE,"CSC Outputs"}</definedName>
    <definedName name="errrr" localSheetId="11" hidden="1">{"CSC_1",#N/A,FALSE,"CSC Outputs";"CSC_2",#N/A,FALSE,"CSC Outputs"}</definedName>
    <definedName name="errrr" hidden="1">{"CSC_1",#N/A,FALSE,"CSC Outputs";"CSC_2",#N/A,FALSE,"CSC Outputs"}</definedName>
    <definedName name="errrr_1" localSheetId="4" hidden="1">{"CSC_1",#N/A,FALSE,"CSC Outputs";"CSC_2",#N/A,FALSE,"CSC Outputs"}</definedName>
    <definedName name="errrr_1" localSheetId="11" hidden="1">{"CSC_1",#N/A,FALSE,"CSC Outputs";"CSC_2",#N/A,FALSE,"CSC Outputs"}</definedName>
    <definedName name="errrr_1" hidden="1">{"CSC_1",#N/A,FALSE,"CSC Outputs";"CSC_2",#N/A,FALSE,"CSC Outputs"}</definedName>
    <definedName name="errt" localSheetId="4" hidden="1">{#N/A,#N/A,FALSE,"INT INCOME";#N/A,#N/A,FALSE,"INT EXP"}</definedName>
    <definedName name="errt" localSheetId="11" hidden="1">{#N/A,#N/A,FALSE,"INT INCOME";#N/A,#N/A,FALSE,"INT EXP"}</definedName>
    <definedName name="errt" hidden="1">{#N/A,#N/A,FALSE,"INT INCOME";#N/A,#N/A,FALSE,"INT EXP"}</definedName>
    <definedName name="errt_1" localSheetId="4" hidden="1">{#N/A,#N/A,FALSE,"INT INCOME";#N/A,#N/A,FALSE,"INT EXP"}</definedName>
    <definedName name="errt_1" localSheetId="11" hidden="1">{#N/A,#N/A,FALSE,"INT INCOME";#N/A,#N/A,FALSE,"INT EXP"}</definedName>
    <definedName name="errt_1" hidden="1">{#N/A,#N/A,FALSE,"INT INCOME";#N/A,#N/A,FALSE,"INT EXP"}</definedName>
    <definedName name="erryeyetyuu" localSheetId="4" hidden="1">{#N/A,#N/A,FALSE,"Pharm";#N/A,#N/A,FALSE,"WWCM"}</definedName>
    <definedName name="erryeyetyuu" localSheetId="11" hidden="1">{#N/A,#N/A,FALSE,"Pharm";#N/A,#N/A,FALSE,"WWCM"}</definedName>
    <definedName name="erryeyetyuu" hidden="1">{#N/A,#N/A,FALSE,"Pharm";#N/A,#N/A,FALSE,"WWCM"}</definedName>
    <definedName name="erryeyetyuu_1" localSheetId="4" hidden="1">{#N/A,#N/A,FALSE,"Pharm";#N/A,#N/A,FALSE,"WWCM"}</definedName>
    <definedName name="erryeyetyuu_1" localSheetId="11" hidden="1">{#N/A,#N/A,FALSE,"Pharm";#N/A,#N/A,FALSE,"WWCM"}</definedName>
    <definedName name="erryeyetyuu_1" hidden="1">{#N/A,#N/A,FALSE,"Pharm";#N/A,#N/A,FALSE,"WWCM"}</definedName>
    <definedName name="ers" localSheetId="11" hidden="1">{"FCB_ALL",#N/A,FALSE,"FCB";"GREY_ALL",#N/A,FALSE,"GREY"}</definedName>
    <definedName name="ers" hidden="1">{"FCB_ALL",#N/A,FALSE,"FCB";"GREY_ALL",#N/A,FALSE,"GREY"}</definedName>
    <definedName name="ersdf" localSheetId="11" hidden="1">{"FCB_ALL",#N/A,FALSE,"FCB";"GREY_ALL",#N/A,FALSE,"GREY"}</definedName>
    <definedName name="ersdf" hidden="1">{"FCB_ALL",#N/A,FALSE,"FCB";"GREY_ALL",#N/A,FALSE,"GREY"}</definedName>
    <definedName name="erser" localSheetId="11" hidden="1">{"FCB_ALL",#N/A,FALSE,"FCB"}</definedName>
    <definedName name="erser" hidden="1">{"FCB_ALL",#N/A,FALSE,"FCB"}</definedName>
    <definedName name="ert"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er.ter" localSheetId="11" hidden="1">{"GasDistBud",#N/A,FALSE,"Budget";"ElecDist to ElecTransBud",#N/A,FALSE,"Budget";"SGuard to CompEnergyBud",#N/A,FALSE,"Budget";"NonRegBud",#N/A,FALSE,"Budget";"ENA to TotalBud",#N/A,FALSE,"Budget";"GenCoBud",#N/A,FALSE,"Budget"}</definedName>
    <definedName name="ert.er.ter" hidden="1">{"GasDistBud",#N/A,FALSE,"Budget";"ElecDist to ElecTransBud",#N/A,FALSE,"Budget";"SGuard to CompEnergyBud",#N/A,FALSE,"Budget";"NonRegBud",#N/A,FALSE,"Budget";"ENA to TotalBud",#N/A,FALSE,"Budget";"GenCoBud",#N/A,FALSE,"Budget"}</definedName>
    <definedName name="ert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er" localSheetId="19">{0;0;0;0;1;#N/A;0.75;0.75;1;1;2;FALSE;FALSE;FALSE;FALSE;FALSE;#N/A;1;#N/A;1;1;"";"&amp;L&amp;""Arial,Italic""&amp;8&amp;F Page &amp;P of &amp;N &amp;D &amp;T "}</definedName>
    <definedName name="erter" localSheetId="4">{0;0;0;0;1;#N/A;0.75;0.75;1;1;2;FALSE;FALSE;FALSE;FALSE;FALSE;#N/A;1;#N/A;1;1;"";"&amp;L&amp;""Arial,Italic""&amp;8&amp;F Page &amp;P of &amp;N &amp;D &amp;T "}</definedName>
    <definedName name="erter" localSheetId="15">{0;0;0;0;1;#N/A;0.75;0.75;1;1;2;FALSE;FALSE;FALSE;FALSE;FALSE;#N/A;1;#N/A;1;1;"";"&amp;L&amp;""Arial,Italic""&amp;8&amp;F Page &amp;P of &amp;N &amp;D &amp;T "}</definedName>
    <definedName name="erter" localSheetId="11">{0;0;0;0;1;#N/A;0.75;0.75;1;1;2;FALSE;FALSE;FALSE;FALSE;FALSE;#N/A;1;#N/A;1;1;"";"&amp;L&amp;""Arial,Italic""&amp;8&amp;F Page &amp;P of &amp;N &amp;D &amp;T "}</definedName>
    <definedName name="erter">{0;0;0;0;1;#N/A;0.75;0.75;1;1;2;FALSE;FALSE;FALSE;FALSE;FALSE;#N/A;1;#N/A;1;1;"";"&amp;L&amp;""Arial,Italic""&amp;8&amp;F Page &amp;P of &amp;N &amp;D &amp;T "}</definedName>
    <definedName name="erterte" localSheetId="11" hidden="1">{"Quarterly Earnings",#N/A,FALSE,"FTS";"Quarterly Margins",#N/A,FALSE,"FTS";"Q Sales",#N/A,FALSE,"FTS";"Q EBIT",#N/A,FALSE,"FTS";"Unit Analysis",#N/A,FALSE,"FTS";"Inventory Analysis",#N/A,FALSE,"FTS"}</definedName>
    <definedName name="erterte" hidden="1">{"Quarterly Earnings",#N/A,FALSE,"FTS";"Quarterly Margins",#N/A,FALSE,"FTS";"Q Sales",#N/A,FALSE,"FTS";"Q EBIT",#N/A,FALSE,"FTS";"Unit Analysis",#N/A,FALSE,"FTS";"Inventory Analysis",#N/A,FALSE,"FTS"}</definedName>
    <definedName name="erterter" localSheetId="11" hidden="1">{"Matrix",#N/A,FALSE,"ACQMTRX";"Fees",#N/A,FALSE,"ACQMTRX"}</definedName>
    <definedName name="erterter" hidden="1">{"Matrix",#N/A,FALSE,"ACQMTRX";"Fees",#N/A,FALSE,"ACQMTRX"}</definedName>
    <definedName name="ertertert"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ertertert"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erterteter" localSheetId="11" hidden="1">{"Pulp Production",#N/A,FALSE,"Pulp";"Pulp Earnings",#N/A,FALSE,"Pulp"}</definedName>
    <definedName name="erterteter" hidden="1">{"Pulp Production",#N/A,FALSE,"Pulp";"Pulp Earnings",#N/A,FALSE,"Pulp"}</definedName>
    <definedName name="ertetete" localSheetId="1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ertetete"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ERTFDSG" localSheetId="4" hidden="1">{#N/A,#N/A,FALSE,"PGW"}</definedName>
    <definedName name="ERTFDSG" localSheetId="11" hidden="1">{#N/A,#N/A,FALSE,"PGW"}</definedName>
    <definedName name="ERTFDSG" hidden="1">{#N/A,#N/A,FALSE,"PGW"}</definedName>
    <definedName name="ERTRET" localSheetId="11" hidden="1">{#N/A,#N/A,FALSE,"Aging Summary";#N/A,#N/A,FALSE,"Ratio Analysis";#N/A,#N/A,FALSE,"Test 120 Day Accts";#N/A,#N/A,FALSE,"Tickmarks"}</definedName>
    <definedName name="ERTRET" hidden="1">{#N/A,#N/A,FALSE,"Aging Summary";#N/A,#N/A,FALSE,"Ratio Analysis";#N/A,#N/A,FALSE,"Test 120 Day Accts";#N/A,#N/A,FALSE,"Tickmarks"}</definedName>
    <definedName name="ertrtr" localSheetId="19">{0;0;0;0;1;#N/A;0.75;0.75;1;1;2;FALSE;FALSE;FALSE;FALSE;FALSE;#N/A;1;#N/A;1;1;"";"&amp;L&amp;""Arial,Italic""&amp;8&amp;F Page &amp;P of &amp;N &amp;D &amp;T "}</definedName>
    <definedName name="ertrtr" localSheetId="4">{0;0;0;0;1;#N/A;0.75;0.75;1;1;2;FALSE;FALSE;FALSE;FALSE;FALSE;#N/A;1;#N/A;1;1;"";"&amp;L&amp;""Arial,Italic""&amp;8&amp;F Page &amp;P of &amp;N &amp;D &amp;T "}</definedName>
    <definedName name="ertrtr" localSheetId="15">{0;0;0;0;1;#N/A;0.75;0.75;1;1;2;FALSE;FALSE;FALSE;FALSE;FALSE;#N/A;1;#N/A;1;1;"";"&amp;L&amp;""Arial,Italic""&amp;8&amp;F Page &amp;P of &amp;N &amp;D &amp;T "}</definedName>
    <definedName name="ertrtr" localSheetId="11">{0;0;0;0;1;#N/A;0.75;0.75;1;1;2;FALSE;FALSE;FALSE;FALSE;FALSE;#N/A;1;#N/A;1;1;"";"&amp;L&amp;""Arial,Italic""&amp;8&amp;F Page &amp;P of &amp;N &amp;D &amp;T "}</definedName>
    <definedName name="ertrtr">{0;0;0;0;1;#N/A;0.75;0.75;1;1;2;FALSE;FALSE;FALSE;FALSE;FALSE;#N/A;1;#N/A;1;1;"";"&amp;L&amp;""Arial,Italic""&amp;8&amp;F Page &amp;P of &amp;N &amp;D &amp;T "}</definedName>
    <definedName name="erttt" localSheetId="11" hidden="1">{#N/A,#N/A,FALSE,"L. Zottola";#N/A,#N/A,FALSE,"M. Ruggi";#N/A,#N/A,FALSE,"M. Valenti";#N/A,#N/A,FALSE,"C. Mazza";#N/A,#N/A,FALSE,"G. Bellinzona";#N/A,#N/A,FALSE,"M. Carletti";#N/A,#N/A,FALSE,"P. Maresca";#N/A,#N/A,FALSE,"L. Tondi";#N/A,#N/A,FALSE,"M. Marani";#N/A,#N/A,FALSE,"R. Ruggerini";#N/A,#N/A,FALSE,"L. Liguori";#N/A,#N/A,FALSE,"D. Battistel"}</definedName>
    <definedName name="erttt" hidden="1">{#N/A,#N/A,FALSE,"L. Zottola";#N/A,#N/A,FALSE,"M. Ruggi";#N/A,#N/A,FALSE,"M. Valenti";#N/A,#N/A,FALSE,"C. Mazza";#N/A,#N/A,FALSE,"G. Bellinzona";#N/A,#N/A,FALSE,"M. Carletti";#N/A,#N/A,FALSE,"P. Maresca";#N/A,#N/A,FALSE,"L. Tondi";#N/A,#N/A,FALSE,"M. Marani";#N/A,#N/A,FALSE,"R. Ruggerini";#N/A,#N/A,FALSE,"L. Liguori";#N/A,#N/A,FALSE,"D. Battistel"}</definedName>
    <definedName name="ertweryer" localSheetId="11" hidden="1">{"SourcesUses",#N/A,TRUE,#N/A;"TransOverview",#N/A,TRUE,"CFMODEL"}</definedName>
    <definedName name="ertweryer" hidden="1">{"SourcesUses",#N/A,TRUE,#N/A;"TransOverview",#N/A,TRUE,"CFMODEL"}</definedName>
    <definedName name="ERTY" hidden="1">#REF!</definedName>
    <definedName name="erwerer" localSheetId="11" hidden="1">{#N/A,#N/A,FALSE,"mfg - consol";#N/A,#N/A,FALSE,"mfg - flo";#N/A,#N/A,FALSE,"mfg - lindsay"}</definedName>
    <definedName name="erwerer" hidden="1">{#N/A,#N/A,FALSE,"mfg - consol";#N/A,#N/A,FALSE,"mfg - flo";#N/A,#N/A,FALSE,"mfg - lindsay"}</definedName>
    <definedName name="ERWERHH" hidden="1">#REF!</definedName>
    <definedName name="erwerwe" localSheetId="11" hidden="1">{"fuz_inc_a",#N/A,FALSE,"BKS";"fuz_inc_q",#N/A,FALSE,"BKS";"fuz_bal_a",#N/A,FALSE,"BKS";"fuz_cash_a",#N/A,FALSE,"BKS";"fuz_prod_a",#N/A,FALSE,"BKS";"fuz_div_a",#N/A,FALSE,"BKS";"fuz_div2_a",#N/A,FALSE,"BKS"}</definedName>
    <definedName name="erwerwe" hidden="1">{"fuz_inc_a",#N/A,FALSE,"BKS";"fuz_inc_q",#N/A,FALSE,"BKS";"fuz_bal_a",#N/A,FALSE,"BKS";"fuz_cash_a",#N/A,FALSE,"BKS";"fuz_prod_a",#N/A,FALSE,"BKS";"fuz_div_a",#N/A,FALSE,"BKS";"fuz_div2_a",#N/A,FALSE,"BKS"}</definedName>
    <definedName name="erwerwet" localSheetId="11" hidden="1">{#N/A,#N/A,FALSE,"pl_cons";#N/A,#N/A,FALSE,"pl_grup";#N/A,#N/A,FALSE,"pl_umpl";#N/A,#N/A,FALSE,"pl_bim";#N/A,#N/A,FALSE,"pl_bdb";#N/A,#N/A,FALSE,"pl_mq32";#N/A,#N/A,FALSE,"pl_bsrl"}</definedName>
    <definedName name="erwerwet" hidden="1">{#N/A,#N/A,FALSE,"pl_cons";#N/A,#N/A,FALSE,"pl_grup";#N/A,#N/A,FALSE,"pl_umpl";#N/A,#N/A,FALSE,"pl_bim";#N/A,#N/A,FALSE,"pl_bdb";#N/A,#N/A,FALSE,"pl_mq32";#N/A,#N/A,FALSE,"pl_bsrl"}</definedName>
    <definedName name="erwhqwrh" localSheetId="1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y" localSheetId="11" hidden="1">{#N/A,#N/A,FALSE,"Aging Summary";#N/A,#N/A,FALSE,"Ratio Analysis";#N/A,#N/A,FALSE,"Test 120 Day Accts";#N/A,#N/A,FALSE,"Tickmarks"}</definedName>
    <definedName name="ery" hidden="1">{#N/A,#N/A,FALSE,"Aging Summary";#N/A,#N/A,FALSE,"Ratio Analysis";#N/A,#N/A,FALSE,"Test 120 Day Accts";#N/A,#N/A,FALSE,"Tickmarks"}</definedName>
    <definedName name="eryersh" localSheetId="11" hidden="1">{"AQUIRORDCF",#N/A,FALSE,"Merger consequences";"Acquirorassns",#N/A,FALSE,"Merger consequences"}</definedName>
    <definedName name="eryersh" hidden="1">{"AQUIRORDCF",#N/A,FALSE,"Merger consequences";"Acquirorassns",#N/A,FALSE,"Merger consequences"}</definedName>
    <definedName name="eryer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er" localSheetId="11" hidden="1">{"SourcesUses",#N/A,TRUE,"FundsFlow";"TransOverview",#N/A,TRUE,"FundsFlow"}</definedName>
    <definedName name="eryeryer" hidden="1">{"SourcesUses",#N/A,TRUE,"FundsFlow";"TransOverview",#N/A,TRUE,"FundsFlow"}</definedName>
    <definedName name="eryeryery" localSheetId="11" hidden="1">{"Co1statements",#N/A,FALSE,"Cmpy1";"Co2statement",#N/A,FALSE,"Cmpy2";"co1pm",#N/A,FALSE,"Co1PM";"co2PM",#N/A,FALSE,"Co2PM";"value",#N/A,FALSE,"value";"opco",#N/A,FALSE,"NewSparkle";"adjusts",#N/A,FALSE,"Adjustments"}</definedName>
    <definedName name="eryeryery" hidden="1">{"Co1statements",#N/A,FALSE,"Cmpy1";"Co2statement",#N/A,FALSE,"Cmpy2";"co1pm",#N/A,FALSE,"Co1PM";"co2PM",#N/A,FALSE,"Co2PM";"value",#N/A,FALSE,"value";"opco",#N/A,FALSE,"NewSparkle";"adjusts",#N/A,FALSE,"Adjustments"}</definedName>
    <definedName name="eryeryery34" localSheetId="11" hidden="1">{"qtr_is_94_95",#N/A,FALSE,"MA";"ann_is_96",#N/A,FALSE,"MA";"seg_sales_96",#N/A,FALSE,"MA";"seg_inc_96",#N/A,FALSE,"MA";"divisional_91_95",#N/A,FALSE,"MA";"ann_bs_96",#N/A,FALSE,"MA";"ann_cf_96",#N/A,FALSE,"MA"}</definedName>
    <definedName name="eryeryery34" hidden="1">{"qtr_is_94_95",#N/A,FALSE,"MA";"ann_is_96",#N/A,FALSE,"MA";"seg_sales_96",#N/A,FALSE,"MA";"seg_inc_96",#N/A,FALSE,"MA";"divisional_91_95",#N/A,FALSE,"MA";"ann_bs_96",#N/A,FALSE,"MA";"ann_cf_96",#N/A,FALSE,"MA"}</definedName>
    <definedName name="eryeryeryd" localSheetId="11" hidden="1">{#N/A,#N/A,FALSE,"Aging Summary";#N/A,#N/A,FALSE,"Ratio Analysis";#N/A,#N/A,FALSE,"Test 120 Day Accts";#N/A,#N/A,FALSE,"Tickmarks"}</definedName>
    <definedName name="eryeryeryd" hidden="1">{#N/A,#N/A,FALSE,"Aging Summary";#N/A,#N/A,FALSE,"Ratio Analysis";#N/A,#N/A,FALSE,"Test 120 Day Accts";#N/A,#N/A,FALSE,"Tickmarks"}</definedName>
    <definedName name="eryerygjfg" localSheetId="11" hidden="1">{"GasDistAct",#N/A,FALSE,"Actual";"ElectDist to ElecTransAct",#N/A,FALSE,"Actual";"SGuard to CompEnergyAct",#N/A,FALSE,"Actual";"NonRegAct",#N/A,FALSE,"Actual";"ENA to TotalAct",#N/A,FALSE,"Actual";"GenCoAct",#N/A,FALSE,"Actual"}</definedName>
    <definedName name="eryerygjfg" hidden="1">{"GasDistAct",#N/A,FALSE,"Actual";"ElectDist to ElecTransAct",#N/A,FALSE,"Actual";"SGuard to CompEnergyAct",#N/A,FALSE,"Actual";"NonRegAct",#N/A,FALSE,"Actual";"ENA to TotalAct",#N/A,FALSE,"Actual";"GenCoAct",#N/A,FALSE,"Actual"}</definedName>
    <definedName name="erza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za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za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 localSheetId="11" hidden="1">{"FCB_ALL",#N/A,FALSE,"FCB"}</definedName>
    <definedName name="es" hidden="1">{"FCB_ALL",#N/A,FALSE,"FCB"}</definedName>
    <definedName name="ESC_BASE" localSheetId="19">#REF!</definedName>
    <definedName name="ESC_BASE">#REF!</definedName>
    <definedName name="esdfdas" localSheetId="11" hidden="1">{"incomemth",#N/A,TRUE,"forecast01";"incpercentmth",#N/A,TRUE,"forecast01";"balancemth",#N/A,TRUE,"forecast01";"cashmth",#N/A,TRUE,"forecast01";"cov2mth",#N/A,TRUE,"forecast01";"prbexp",#N/A,TRUE,"forecast01";"prbcap",#N/A,TRUE,"forecast01";"coalconsultants",#N/A,TRUE,"forecast01";"prbsum",#N/A,TRUE,"forecast01"}</definedName>
    <definedName name="esdfdas" hidden="1">{"incomemth",#N/A,TRUE,"forecast01";"incpercentmth",#N/A,TRUE,"forecast01";"balancemth",#N/A,TRUE,"forecast01";"cashmth",#N/A,TRUE,"forecast01";"cov2mth",#N/A,TRUE,"forecast01";"prbexp",#N/A,TRUE,"forecast01";"prbcap",#N/A,TRUE,"forecast01";"coalconsultants",#N/A,TRUE,"forecast01";"prbsum",#N/A,TRUE,"forecast01"}</definedName>
    <definedName name="esdfgsdfgd" localSheetId="11" hidden="1">{"sales",#N/A,FALSE,"Sales";"sales existing",#N/A,FALSE,"Sales";"sales rd1",#N/A,FALSE,"Sales";"sales rd2",#N/A,FALSE,"Sales"}</definedName>
    <definedName name="esdfgsdfgd" hidden="1">{"sales",#N/A,FALSE,"Sales";"sales existing",#N/A,FALSE,"Sales";"sales rd1",#N/A,FALSE,"Sales";"sales rd2",#N/A,FALSE,"Sales"}</definedName>
    <definedName name="esnrc100c1_values" localSheetId="15" hidden="1">{"FTSE100","COMPANIES",TRUE}</definedName>
    <definedName name="esnrc100c1_values" localSheetId="11" hidden="1">{"FTSE100","COMPANIES",TRUE}</definedName>
    <definedName name="esnrc100c1_values" hidden="1">{"FTSE100","COMPANIES",TRUE}</definedName>
    <definedName name="esnrc198c1_values" localSheetId="15" hidden="1">{"EUENG","COMPANIES",TRUE}</definedName>
    <definedName name="esnrc198c1_values" localSheetId="11" hidden="1">{"EUENG","COMPANIES",TRUE}</definedName>
    <definedName name="esnrc198c1_values" hidden="1">{"EUENG","COMPANIES",TRUE}</definedName>
    <definedName name="esnrc1c1_values" localSheetId="11" hidden="1">{"HUBAN","COMPANIES",TRUE}</definedName>
    <definedName name="esnrc1c1_values" hidden="1">{"HUBAN","COMPANIES",TRUE}</definedName>
    <definedName name="esnrc33c1_values" localSheetId="15" hidden="1">{"EUMOT","COMPANIES",TRUE}</definedName>
    <definedName name="esnrc33c1_values" localSheetId="11" hidden="1">{"EUMOT","COMPANIES",TRUE}</definedName>
    <definedName name="esnrc33c1_values" hidden="1">{"EUMOT","COMPANIES",TRUE}</definedName>
    <definedName name="esnrc39c1_values" localSheetId="11" hidden="1">{"AT","COMPANIES",TRUE}</definedName>
    <definedName name="esnrc39c1_values" hidden="1">{"AT","COMPANIES",TRUE}</definedName>
    <definedName name="esnrc46c1_values" localSheetId="11" hidden="1">{"PL","COMPANIES",TRUE}</definedName>
    <definedName name="esnrc46c1_values" hidden="1">{"PL","COMPANIES",TRUE}</definedName>
    <definedName name="esnrc4c1_values" localSheetId="11" hidden="1">{"GRBAN","COMPANIES",TRUE}</definedName>
    <definedName name="esnrc4c1_values" hidden="1">{"GRBAN","COMPANIES",TRUE}</definedName>
    <definedName name="esnrc56c1_values" localSheetId="15" hidden="1">{"ASCONGRP","COMPANIES",TRUE}</definedName>
    <definedName name="esnrc56c1_values" localSheetId="11" hidden="1">{"ASCONGRP","COMPANIES",TRUE}</definedName>
    <definedName name="esnrc56c1_values" hidden="1">{"ASCONGRP","COMPANIES",TRUE}</definedName>
    <definedName name="esnrc63c1_values" localSheetId="15" hidden="1">{"EUUTIGRP","COMPANIES",TRUE}</definedName>
    <definedName name="esnrc63c1_values" localSheetId="11" hidden="1">{"EUUTIGRP","COMPANIES",TRUE}</definedName>
    <definedName name="esnrc63c1_values" hidden="1">{"EUUTIGRP","COMPANIES",TRUE}</definedName>
    <definedName name="esnrc91c1_values" localSheetId="15" hidden="1">{"EUUTI","COMPANIES",TRUE}</definedName>
    <definedName name="esnrc91c1_values" localSheetId="11" hidden="1">{"EUUTI","COMPANIES",TRUE}</definedName>
    <definedName name="esnrc91c1_values" hidden="1">{"EUUTI","COMPANIES",TRUE}</definedName>
    <definedName name="ESOP_DEBT" hidden="1">"ESOP_DEBT"</definedName>
    <definedName name="ESPeXToEUR" localSheetId="8" hidden="1">1/EUReXToESP</definedName>
    <definedName name="ESPeXToEUR" localSheetId="11" hidden="1">1/EUReXToESP</definedName>
    <definedName name="ESPeXToEUR" localSheetId="10" hidden="1">1/EUReXToESP</definedName>
    <definedName name="ESPeXToEUR" hidden="1">1/EUReXToESP</definedName>
    <definedName name="esr" localSheetId="11" hidden="1">{"FCB_ALL",#N/A,FALSE,"FCB"}</definedName>
    <definedName name="esr" hidden="1">{"FCB_ALL",#N/A,FALSE,"FCB"}</definedName>
    <definedName name="esr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r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r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rfase" localSheetId="11" hidden="1">{#N/A,#N/A,FALSE,"3mos";#N/A,#N/A,FALSE,"dedicated"}</definedName>
    <definedName name="esrfase" hidden="1">{#N/A,#N/A,FALSE,"3mos";#N/A,#N/A,FALSE,"dedicated"}</definedName>
    <definedName name="esrfgh" localSheetId="2" hidden="1">{"Reported Interpolated Dev Factors",#N/A,FALSE,"Interpolation";"Paid Interpolated Dev Factors",#N/A,FALSE,"Interpolation";"Reported Claim Interpolated Dev Factors",#N/A,FALSE,"Interpolation"}</definedName>
    <definedName name="esrfgh" localSheetId="1" hidden="1">{"Reported Interpolated Dev Factors",#N/A,FALSE,"Interpolation";"Paid Interpolated Dev Factors",#N/A,FALSE,"Interpolation";"Reported Claim Interpolated Dev Factors",#N/A,FALSE,"Interpolation"}</definedName>
    <definedName name="esrfgh" localSheetId="19" hidden="1">{"Reported Interpolated Dev Factors",#N/A,FALSE,"Interpolation";"Paid Interpolated Dev Factors",#N/A,FALSE,"Interpolation";"Reported Claim Interpolated Dev Factors",#N/A,FALSE,"Interpolation"}</definedName>
    <definedName name="esrfgh" localSheetId="4" hidden="1">{"Reported Interpolated Dev Factors",#N/A,FALSE,"Interpolation";"Paid Interpolated Dev Factors",#N/A,FALSE,"Interpolation";"Reported Claim Interpolated Dev Factors",#N/A,FALSE,"Interpolation"}</definedName>
    <definedName name="esrfgh" localSheetId="18" hidden="1">{"Reported Interpolated Dev Factors",#N/A,FALSE,"Interpolation";"Paid Interpolated Dev Factors",#N/A,FALSE,"Interpolation";"Reported Claim Interpolated Dev Factors",#N/A,FALSE,"Interpolation"}</definedName>
    <definedName name="esrfgh" localSheetId="15" hidden="1">{"Reported Interpolated Dev Factors",#N/A,FALSE,"Interpolation";"Paid Interpolated Dev Factors",#N/A,FALSE,"Interpolation";"Reported Claim Interpolated Dev Factors",#N/A,FALSE,"Interpolation"}</definedName>
    <definedName name="esrfgh" localSheetId="11" hidden="1">{"Reported Interpolated Dev Factors",#N/A,FALSE,"Interpolation";"Paid Interpolated Dev Factors",#N/A,FALSE,"Interpolation";"Reported Claim Interpolated Dev Factors",#N/A,FALSE,"Interpolation"}</definedName>
    <definedName name="esrfgh" hidden="1">{"Reported Interpolated Dev Factors",#N/A,FALSE,"Interpolation";"Paid Interpolated Dev Factors",#N/A,FALSE,"Interpolation";"Reported Claim Interpolated Dev Factors",#N/A,FALSE,"Interpolation"}</definedName>
    <definedName name="esrs" localSheetId="11" hidden="1">{"FCB_ALL",#N/A,FALSE,"FCB"}</definedName>
    <definedName name="esrs" hidden="1">{"FCB_ALL",#N/A,FALSE,"FCB"}</definedName>
    <definedName name="ess" localSheetId="11" hidden="1">{#N/A,#N/A,TRUE,"PSG Total Contacts";#N/A,#N/A,TRUE,"PSG Rep Total";#N/A,#N/A,TRUE,"Core Rep Detail";#N/A,#N/A,TRUE,"BC Rep Detail";#N/A,#N/A,TRUE,"Marlboro";#N/A,#N/A,TRUE,"Covington";#N/A,#N/A,TRUE,"Dallas";#N/A,#N/A,TRUE,"VRS Stats";#N/A,#N/A,TRUE,"Internet";#N/A,#N/A,TRUE,"NCO and Call Mix";#N/A,#N/A,TRUE,"VRS &amp; Rep Calls"}</definedName>
    <definedName name="ess" hidden="1">{#N/A,#N/A,TRUE,"PSG Total Contacts";#N/A,#N/A,TRUE,"PSG Rep Total";#N/A,#N/A,TRUE,"Core Rep Detail";#N/A,#N/A,TRUE,"BC Rep Detail";#N/A,#N/A,TRUE,"Marlboro";#N/A,#N/A,TRUE,"Covington";#N/A,#N/A,TRUE,"Dallas";#N/A,#N/A,TRUE,"VRS Stats";#N/A,#N/A,TRUE,"Internet";#N/A,#N/A,TRUE,"NCO and Call Mix";#N/A,#N/A,TRUE,"VRS &amp; Rep Calls"}</definedName>
    <definedName name="ESSAI" localSheetId="4" hidden="1">{#N/A,#N/A,FALSE,"Pharm";#N/A,#N/A,FALSE,"WWCM"}</definedName>
    <definedName name="ESSAI" localSheetId="11" hidden="1">{#N/A,#N/A,FALSE,"Pharm";#N/A,#N/A,FALSE,"WWCM"}</definedName>
    <definedName name="ESSAI" hidden="1">{#N/A,#N/A,FALSE,"Pharm";#N/A,#N/A,FALSE,"WWCM"}</definedName>
    <definedName name="ESSAI_1" localSheetId="4" hidden="1">{#N/A,#N/A,FALSE,"Pharm";#N/A,#N/A,FALSE,"WWCM"}</definedName>
    <definedName name="ESSAI_1" localSheetId="11" hidden="1">{#N/A,#N/A,FALSE,"Pharm";#N/A,#N/A,FALSE,"WWCM"}</definedName>
    <definedName name="ESSAI_1" hidden="1">{#N/A,#N/A,FALSE,"Pharm";#N/A,#N/A,FALSE,"WWCM"}</definedName>
    <definedName name="EssAliasTable">"Default"</definedName>
    <definedName name="essb" localSheetId="11" hidden="1">{#N/A,#N/A,TRUE,"PSG Total Contacts";#N/A,#N/A,TRUE,"PSG Rep Total";#N/A,#N/A,TRUE,"Core Rep Detail";#N/A,#N/A,TRUE,"BC Rep Detail";#N/A,#N/A,TRUE,"Marlboro";#N/A,#N/A,TRUE,"Covington";#N/A,#N/A,TRUE,"Dallas";#N/A,#N/A,TRUE,"VRS Stats";#N/A,#N/A,TRUE,"Internet";#N/A,#N/A,TRUE,"NCO and Call Mix";#N/A,#N/A,TRUE,"VRS &amp; Rep Calls"}</definedName>
    <definedName name="essb" hidden="1">{#N/A,#N/A,TRUE,"PSG Total Contacts";#N/A,#N/A,TRUE,"PSG Rep Total";#N/A,#N/A,TRUE,"Core Rep Detail";#N/A,#N/A,TRUE,"BC Rep Detail";#N/A,#N/A,TRUE,"Marlboro";#N/A,#N/A,TRUE,"Covington";#N/A,#N/A,TRUE,"Dallas";#N/A,#N/A,TRUE,"VRS Stats";#N/A,#N/A,TRUE,"Internet";#N/A,#N/A,TRUE,"NCO and Call Mix";#N/A,#N/A,TRUE,"VRS &amp; Rep Calls"}</definedName>
    <definedName name="EssLatest" localSheetId="4">"YTD01"</definedName>
    <definedName name="EssLatest">"Feb1998"</definedName>
    <definedName name="EssOptions" localSheetId="4">"1110011000111001_020 00"</definedName>
    <definedName name="EssOptions">"A1100010000030000000001100000_01000"</definedName>
    <definedName name="EST" localSheetId="11" hidden="1">{#N/A,#N/A,FALSE,"Summary";#N/A,#N/A,FALSE,"Adj to Option C";#N/A,#N/A,FALSE,"Dividend Analysis";#N/A,#N/A,FALSE,"Reserve Analysis";#N/A,#N/A,FALSE,"Depreciation";#N/A,#N/A,FALSE,"Other Tax Adj"}</definedName>
    <definedName name="EST" hidden="1">{#N/A,#N/A,FALSE,"Summary";#N/A,#N/A,FALSE,"Adj to Option C";#N/A,#N/A,FALSE,"Dividend Analysis";#N/A,#N/A,FALSE,"Reserve Analysis";#N/A,#N/A,FALSE,"Depreciation";#N/A,#N/A,FALSE,"Other Tax Adj"}</definedName>
    <definedName name="Estimate" localSheetId="11" hidden="1">{#N/A,#N/A,FALSE,"Summary";#N/A,#N/A,FALSE,"Adj to Option C";#N/A,#N/A,FALSE,"Dividend Analysis";#N/A,#N/A,FALSE,"Reserve Analysis";#N/A,#N/A,FALSE,"Depreciation";#N/A,#N/A,FALSE,"Other Tax Adj"}</definedName>
    <definedName name="Estimate" hidden="1">{#N/A,#N/A,FALSE,"Summary";#N/A,#N/A,FALSE,"Adj to Option C";#N/A,#N/A,FALSE,"Dividend Analysis";#N/A,#N/A,FALSE,"Reserve Analysis";#N/A,#N/A,FALSE,"Depreciation";#N/A,#N/A,FALSE,"Other Tax Adj"}</definedName>
    <definedName name="EstRef" hidden="1">#REF!</definedName>
    <definedName name="esw" localSheetId="4" hidden="1">{#N/A,#N/A,FALSE,"TABLE_1 YTD- VALUES LAST YR(2)"}</definedName>
    <definedName name="esw" localSheetId="11" hidden="1">{#N/A,#N/A,FALSE,"TABLE_1 YTD- VALUES LAST YR(2)"}</definedName>
    <definedName name="esw" hidden="1">{#N/A,#N/A,FALSE,"TABLE_1 YTD- VALUES LAST YR(2)"}</definedName>
    <definedName name="EsYrRng" hidden="1">#REF!</definedName>
    <definedName name="ESYS">#REF!</definedName>
    <definedName name="et" localSheetId="11" hidden="1">{"SumVar",#N/A,FALSE,"Variance";"SumAct",#N/A,FALSE,"Actual";"SumBud",#N/A,FALSE,"Budget"}</definedName>
    <definedName name="et" hidden="1">{"SumVar",#N/A,FALSE,"Variance";"SumAct",#N/A,FALSE,"Actual";"SumBud",#N/A,FALSE,"Budget"}</definedName>
    <definedName name="etet" localSheetId="4" hidden="1">{#N/A,#N/A,FALSE,"Calc";#N/A,#N/A,FALSE,"Sensitivity";#N/A,#N/A,FALSE,"LT Earn.Dil.";#N/A,#N/A,FALSE,"Dil. AVP"}</definedName>
    <definedName name="etet" localSheetId="11" hidden="1">{#N/A,#N/A,FALSE,"Calc";#N/A,#N/A,FALSE,"Sensitivity";#N/A,#N/A,FALSE,"LT Earn.Dil.";#N/A,#N/A,FALSE,"Dil. AVP"}</definedName>
    <definedName name="etet" hidden="1">{#N/A,#N/A,FALSE,"Calc";#N/A,#N/A,FALSE,"Sensitivity";#N/A,#N/A,FALSE,"LT Earn.Dil.";#N/A,#N/A,FALSE,"Dil. AVP"}</definedName>
    <definedName name="etet_1" localSheetId="4" hidden="1">{#N/A,#N/A,FALSE,"Calc";#N/A,#N/A,FALSE,"Sensitivity";#N/A,#N/A,FALSE,"LT Earn.Dil.";#N/A,#N/A,FALSE,"Dil. AVP"}</definedName>
    <definedName name="etet_1" localSheetId="11" hidden="1">{#N/A,#N/A,FALSE,"Calc";#N/A,#N/A,FALSE,"Sensitivity";#N/A,#N/A,FALSE,"LT Earn.Dil.";#N/A,#N/A,FALSE,"Dil. AVP"}</definedName>
    <definedName name="etet_1" hidden="1">{#N/A,#N/A,FALSE,"Calc";#N/A,#N/A,FALSE,"Sensitivity";#N/A,#N/A,FALSE,"LT Earn.Dil.";#N/A,#N/A,FALSE,"Dil. AVP"}</definedName>
    <definedName name="eteterter" localSheetId="11" hidden="1">{"Annual",#N/A,FALSE,"PSS";"Quarterly Earnings",#N/A,FALSE,"PSS";"Quarterly Margins",#N/A,FALSE,"PSS";"Balance Sheet",#N/A,FALSE,"PSS";"Funds Flow",#N/A,FALSE,"PSS";"Q Sales",#N/A,FALSE,"PSS";"Unit Analysis",#N/A,FALSE,"PSS";"Ratio Analysis",#N/A,FALSE,"PSS";"Comps",#N/A,FALSE,"PSS";"Valuation",#N/A,FALSE,"PSS";"Inventory Analysis",#N/A,FALSE,"PSS"}</definedName>
    <definedName name="eteterter" hidden="1">{"Annual",#N/A,FALSE,"PSS";"Quarterly Earnings",#N/A,FALSE,"PSS";"Quarterly Margins",#N/A,FALSE,"PSS";"Balance Sheet",#N/A,FALSE,"PSS";"Funds Flow",#N/A,FALSE,"PSS";"Q Sales",#N/A,FALSE,"PSS";"Unit Analysis",#N/A,FALSE,"PSS";"Ratio Analysis",#N/A,FALSE,"PSS";"Comps",#N/A,FALSE,"PSS";"Valuation",#N/A,FALSE,"PSS";"Inventory Analysis",#N/A,FALSE,"PSS"}</definedName>
    <definedName name="ETHHHSH" localSheetId="4">{"Client Name or Project Name"}</definedName>
    <definedName name="ETHHHSH" localSheetId="11">{"Client Name or Project Name"}</definedName>
    <definedName name="ETHHHSH">{"Client Name or Project Name"}</definedName>
    <definedName name="ethwhhah" localSheetId="4">{"Client Name or Project Name"}</definedName>
    <definedName name="ethwhhah" localSheetId="11">{"Client Name or Project Name"}</definedName>
    <definedName name="ethwhhah">{"Client Name or Project Name"}</definedName>
    <definedName name="ETJTRJRJ" hidden="1">#REF!</definedName>
    <definedName name="etr" localSheetId="11" hidden="1">{#N/A,#N/A,FALSE,"A";#N/A,#N/A,FALSE,"B"}</definedName>
    <definedName name="etr" hidden="1">{#N/A,#N/A,FALSE,"A";#N/A,#N/A,FALSE,"B"}</definedName>
    <definedName name="ETRJE" hidden="1">#REF!</definedName>
    <definedName name="ETSKTRKTRKTRKTRK" hidden="1">#REF!</definedName>
    <definedName name="etyerywery" localSheetId="11" hidden="1">{"DCF","UPSIDE CASE",FALSE,"Sheet1";"DCF","BASE CASE",FALSE,"Sheet1";"DCF","DOWNSIDE CASE",FALSE,"Sheet1"}</definedName>
    <definedName name="etyerywery" hidden="1">{"DCF","UPSIDE CASE",FALSE,"Sheet1";"DCF","BASE CASE",FALSE,"Sheet1";"DCF","DOWNSIDE CASE",FALSE,"Sheet1"}</definedName>
    <definedName name="EUConcessSales">#REF!</definedName>
    <definedName name="EUDailySales">#REF!</definedName>
    <definedName name="EugeneStations">#REF!</definedName>
    <definedName name="EUR_FX">#REF!</definedName>
    <definedName name="Euro">#REF!</definedName>
    <definedName name="Europe_Demand">#REF!</definedName>
    <definedName name="EurTrad" localSheetId="4">{"Comps"}</definedName>
    <definedName name="EurTrad" localSheetId="11">{"Comps"}</definedName>
    <definedName name="EurTrad">{"Comps"}</definedName>
    <definedName name="ev.Calculation" hidden="1">-4135</definedName>
    <definedName name="ev.Initialized" hidden="1">FALSE</definedName>
    <definedName name="EV__ALLOWSTOPEXPAND__" hidden="1">1</definedName>
    <definedName name="EV__CVPARAMS__" localSheetId="4">"Any by Any!$B$17:$C$38;"</definedName>
    <definedName name="EV__CVPARAMS__" hidden="1">"Trend!$B$17:$C$38;"</definedName>
    <definedName name="EV__DECIMALSYMBOL__" hidden="1">"."</definedName>
    <definedName name="EV__EVCOM_OPTIONS__">8</definedName>
    <definedName name="EV__EXPOPTIONS__">0</definedName>
    <definedName name="EV__Lastrefine" hidden="1">39014.4428240741</definedName>
    <definedName name="EV__LASTREFTIME__" localSheetId="18" hidden="1">39563.6944328704</definedName>
    <definedName name="EV__LASTREFTIME__">43312.5855092593</definedName>
    <definedName name="EV__LASTREFTIME___1" hidden="1">39357.7959027778</definedName>
    <definedName name="EV__LASTREFTIME___2" hidden="1">39357.7983796296</definedName>
    <definedName name="EV__LASTREFTIME___3" hidden="1">39357.7994907407</definedName>
    <definedName name="EV__LASTREFTIME___4" hidden="1">39357.8009606482</definedName>
    <definedName name="EV__LASTREFTIME___5" hidden="1">39357.801712963</definedName>
    <definedName name="EV__LOCKEDCVW__" hidden="1">"MAIN,OTHERREV,ACTUAL,USD,E.2990,ALL_JOBS,ALL_ORGS,ALL_PROD,2004.JAN,PERIODIC,;"</definedName>
    <definedName name="EV__LOCKEDCVW__BILLING" hidden="1">"BTR_ALLBTR,BIN_AllBusInd,BAR_ALL_BUS_AREAS,CAT_ACTUAL,ACC_BillQ,CTY_ALLCTRY,P_GBP,DSR_TOTAL_DSRC,BDC_TOTAL_DC,MKT_ALLMK,2006.TOTAL,PIN_Total_Pind,PRD_1.1.2.2,STO_CGROUP_ALLAI,VEN_ALLVENDOR,PERIODIC,"</definedName>
    <definedName name="EV__LOCKEDCVW__BILLING_SUMMARY" hidden="1">"BIN_AllBusInd,CAT_BUDGET_v3,ACC_NetRev,G_EUR,DSR_TOTAL_DSRC,BDC_02,LOB_000,MKT_ALLMK,2008.TOTAL,PIN_Total_Pind,PRD_1.1.2.2,VEN_CGROUP_OTHER,YTD,"</definedName>
    <definedName name="EV__LOCKEDCVW__BOM" hidden="1">"B_llpALLPROD,PLAN,CONIC,ALLCUST,llpALLPROD,2008.TOTAL,PERIODIC,"</definedName>
    <definedName name="EV__LOCKEDCVW__CAPEX" hidden="1">"TotalAssets,AllClasses,Depr_per_period,ACTUAL,Totaladj,AHS,AllProjects,EUR,2007.TOTAL,PERIODIC,"</definedName>
    <definedName name="EV__LOCKEDCVW__CASHFLOW" hidden="1">"A_TOTCFA,AC_CASHAC,ACTUAL,LC,E_QSG,2004.TOTAL,PERIODIC,"</definedName>
    <definedName name="EV__LOCKEDCVW__CONSO" hidden="1">"A_ALLDEP_NETINC,B_ALL,ACTUAL,C_ALL,AUD,IFRS,E_250,2011.APR,PERIODIC,"</definedName>
    <definedName name="EV__LOCKEDCVW__CONSO_1" hidden="1">"A_NODEPT_BALSHT,B_ALL,ACTUAL,C_ALL,LC,IFRS,E_220,2010.NOV,PERIODIC,"</definedName>
    <definedName name="EV__LOCKEDCVW__CORPOPS" hidden="1">"A_None_BALSHT,B_ALL,ACTUAL,C_ALL,LC,TotConso,E_CorpOps,G_ALL,2004.TOTAL,PERIODIC,"</definedName>
    <definedName name="EV__LOCKEDCVW__COSTANALYSIS" hidden="1">"AC_BPC,All_Categories,CO_WW1,C_CostObject,Total_DS_GAAP,DC_WW1,FA_All,PC_CARESTREAMTOTAL,AA_BALANCESHEET,USD,2005.TOTAL,Periodic,"</definedName>
    <definedName name="EV__LOCKEDCVW__CUSTPROFIT" hidden="1">"ACTUAL,CONIC,EBIT,ALLCUST,TotalAll,All_InterCo,llpALLPROD,LC,2003.TOTAL,PERIODIC,"</definedName>
    <definedName name="EV__LOCKEDCVW__DASHBOARD" hidden="1">"AA_STAT_DASHBOARD,All_Categories,CO_NoCompany,DASHSUM_PLAN,DC_STAT,PC_Dashboard,USD,2010.TOTAL,Periodic,"</definedName>
    <definedName name="EV__LOCKEDCVW__DEPARTMENT" hidden="1">"ACTUAL,CONIC,TotalAll,D14909,EBIT,All_InterCo,LC,2009.TOTAL,PERIODIC,"</definedName>
    <definedName name="EV__LOCKEDCVW__DSBM" hidden="1">"AA_NetInc,ACTUAL,CO_WW1,CC_CustID,Total_Mgmt,DC_WW1,PC_CareStreamTotal,USD,2013.DEC.26,MTD,"</definedName>
    <definedName name="EV__LOCKEDCVW__EXPENSE" hidden="1">"COMMENTS,WRG,NO_CCTR,ALL_COST_ELEMENTS,WCC,WRC,FUNCTOTAL,WW_PLANTS,WW_GRACE,LC,2005.TOTAL,UOM_AMT,ACTVERS,PERIODIC"</definedName>
    <definedName name="EV__LOCKEDCVW__FIN_CASHFLOW" hidden="1">"CFA_INC_CLCSHPOS,CFC_ACTUAL,CMP_EAP,P_GBP,FDS_ALL,CFI_ALL_INTCO,1999.TOTAL,PERIODIC,"</definedName>
    <definedName name="EV__LOCKEDCVW__FIN_OPEX" hidden="1">"G_EUR,FIN_GR01,BUN_ALL,CAT_BUDGET_v3,CMP_EAP,FDS_ALL,FDVA_066,MOV_END,MKT_ALLMK,2008.TOTAL,RVP_ALL,YTD,"</definedName>
    <definedName name="EV__LOCKEDCVW__FINANCE" localSheetId="4">"639000,Actual,TotalAdj,ALL_Managed_Strs,Tot_IntCo,LC,2012.FY,Periodic,"</definedName>
    <definedName name="EV__LOCKEDCVW__FINANCE" hidden="1">"15110,Actual,TotalAdj,TOT_DEPT,TOT_COMPANY,TOT_LOB,2009.OCT,PERIODIC,"</definedName>
    <definedName name="EV__LOCKEDCVW__FINANCIALS" hidden="1">"RevenueTotal,TotalCompany,Actual,USDA11,DHRRstd,Worldwide,AllProdTypes,AllBCIProducts,2011.TOTAL,Periodic,"</definedName>
    <definedName name="EV__LOCKEDCVW__FPR" hidden="1">"A_NODEPT_BALSHT,B_ALL,ACTUAL,C_ALL,LC,USMgtRep,D_ALL,E_201,P_ALL,S_ALL,2011.APR,PERIODIC,"</definedName>
    <definedName name="EV__LOCKEDCVW__FPR_1" hidden="1">"A_NODEPT_BALSHT,B_ALL,BUDGET,C_ALL,LC,USMgtRep,D_ALL,E_220,P_ALL,S_ALL,2012.TOTAL,PERIODIC,"</definedName>
    <definedName name="EV__LOCKEDCVW__FPR_2" hidden="1">"A_NODEPT_BALSHT,B_ALL,BUDGET,C_ALL,LC,USMgtRep,D_ALL,E_210,P_ALL,S_ALL,2012.TOTAL,PERIODIC,"</definedName>
    <definedName name="EV__LOCKEDCVW__FPR_3" hidden="1">"A_NODEPT_BALSHT,B_ALL,BUDGET,C_ALL,LC,USMgtRep,D_ALL,E_212,P_ALL,S_ALL,2012.TOTAL,PERIODIC,"</definedName>
    <definedName name="EV__LOCKEDCVW__FPR_4" hidden="1">"A_NODEPT_BALSHT,B_ALL,BUDGET,C_ALL,LC,USMgtRep,D_ALL,E_226,P_ALL,S_ALL,2012.TOTAL,PERIODIC,"</definedName>
    <definedName name="EV__LOCKEDCVW__FPR_5" hidden="1">"A_NODEPT_BALSHT,B_ALL,BUDGET,C_ALL,LC,USMgtRep,D_ALL,E_221,P_ALL,S_ALL,2012.TOTAL,PERIODIC,"</definedName>
    <definedName name="EV__LOCKEDCVW__FPR_NEW" hidden="1">"A_All_RVNUES,B_ALL,ACTUAL,C_ALL,USD,TotConso,D_ALL,E_QSG,P_ALL,S_ALL,2005.Q3,PERIODIC,"</definedName>
    <definedName name="EV__LOCKEDCVW__HBG_REPORTING" hidden="1">"BTO_AllBillTo,CAT_ACTUAL,ACC_NetRev,P_GBP,DSR_TOTAL_DSRC,BDC_TOTAL_DC,MKT_ALLMK,2007.SEP,PRD_TOTAL_HBG,SDT_TOTALSD,STO_AllSoldTo,VEN_ALLVENDOR,PERIODIC,"</definedName>
    <definedName name="EV__LOCKEDCVW__HISTORY" hidden="1">"INP,EINPUT,ACTUAL,GLOBAL,SIGNODE,2000.TOTAL,Non_InterCo,USD,Periodic,"</definedName>
    <definedName name="EV__LOCKEDCVW__HR" hidden="1">"ACTUALS,CO_TOTDEN,D_TOTDEN,E_TOTDEN,F_TOTDEN,HR_SALARY,USD,2002.TOTAL,PERIODIC,"</definedName>
    <definedName name="EV__LOCKEDCVW__INTERCOMATCHING" hidden="1">"ICAssets,Actual,Input,E_All,I_All,2004.TOTAL,USD,PERIODIC,"</definedName>
    <definedName name="EV__LOCKEDCVW__KPI" hidden="1">"KPISales,B_ALL,ACTUAL,C_ALL,LC,E_QuikEur,2006.OCT10,PERIODIC,"</definedName>
    <definedName name="EV__LOCKEDCVW__LEGAL" hidden="1">"F_CLO,NetIncome,ACTUAL,G001,C_TOTALC,TEU4,Inp_Interco,2008.DEC,YTD,"</definedName>
    <definedName name="EV__LOCKEDCVW__OWNERSHIP" hidden="1">"ACTUAL,G004,TOT_ENTITY,Non_Interco,PMIN,2008.DEC,YTD,"</definedName>
    <definedName name="EV__LOCKEDCVW__PAYROLL" localSheetId="4">"Actual,TotalAdj,ALL_EMP,242,2009.PP,DOLLARS,Total_Pay,Tot_Labor_Dist,PERIODIC,"</definedName>
    <definedName name="EV__LOCKEDCVW__PAYROLL" hidden="1">"11250,Actual,TotalAdj,TOT_DEPT,ALLEMPL,TOT_COMPANY_PF,Tot_Job,TOT_LOB,XCG,2008.Total,4215,PERIODIC,"</definedName>
    <definedName name="EV__LOCKEDCVW__PLANNING" hidden="1">"AA_NetInc,Actual_AOP,CO_WW1,Total_Mgmt,DC_CLUSTER4,Trade,PC_SG03,USD,2013.TOTAL,Periodic,"</definedName>
    <definedName name="EV__LOCKEDCVW__PLANNING2005" hidden="1">"ACTUAL,ALLLE,TURBINE,GPPCT,ALLPRODUCTS,USOPS,1998.TOTAL,PERIODIC,"</definedName>
    <definedName name="EV__LOCKEDCVW__PROJ_EVEREST" hidden="1">"ACTUAL,TOTALADJ,TOT_DELIVER,TOT_ANDROID,2000.TOTAL,PERIODIC,"</definedName>
    <definedName name="EV__LOCKEDCVW__RATE" localSheetId="4">"Actual,DZD,Avg,Global,2002.FY,PERIODIC,"</definedName>
    <definedName name="EV__LOCKEDCVW__RATE" hidden="1">"ACTUAL,CAD,YTDAVG,RateInput,2003.TOTAL,PERIODIC,"</definedName>
    <definedName name="EV__LOCKEDCVW__RATE_INTERCO" hidden="1">"Actual,Avg,Default,2004.TOTAL,USD,PERIODIC,"</definedName>
    <definedName name="EV__LOCKEDCVW__RATEKPI" hidden="1">"ACTUAL,USD,Avg,Default,2004.TOTAL,PERIODIC,"</definedName>
    <definedName name="EV__LOCKEDCVW__REPORTING" hidden="1">"AA_BALANCESHEET,All_Categories,CO_WW1,Total_DS_GAAP,DC_WW1,All_Interco_Trade,PC_CARESTREAMTOTAL,USD,2005.TOTAL,PeriodicCTAR,"</definedName>
    <definedName name="EV__LOCKEDCVW__RETAIL" hidden="1">"A_RETAIL_NetInc,B_ALL,ACTUAL,AUD,D_ALL,Input,P_ALL,E_1126,2011.MAY,PERIODIC,"</definedName>
    <definedName name="EV__LOCKEDCVW__RETAIL_1" hidden="1">"A_RETAIL_NetInc,B_ALL,ACTUAL,LC,D_ALL,TotAlloc,P_ALL,E_ALL,2005.TOTAL,PERIODIC,"</definedName>
    <definedName name="EV__LOCKEDCVW__REVENUE" hidden="1">"Balance_Sheet,Actual,TOT_CUSTOMERS,TotalAdj,TOT_COMPANY_PF,TOT_LOB,2005.TOTAL,PERIODIC,"</definedName>
    <definedName name="EV__LOCKEDCVW__SAFETY" hidden="1">"Accidents,Actual,TotalAdj,TOT_DEPT,TOT_COMPANY_PF,TOT_LOB,2005.TOTAL,PERIODIC,"</definedName>
    <definedName name="EV__LOCKEDCVW__SALARYPLANNING" hidden="1">"AllAccounts,grande,ACTUAL,TotalAdj,AllEmployees,AllGrades,2000.TOTAL,PERIODIC,"</definedName>
    <definedName name="EV__LOCKEDCVW__SALES" hidden="1">"ACTUAL,CONIC,ALLCUST,TotalAll,All_InterCo,llpALLPROD,LC,Disc,2003.TOTAL,PERIODIC,"</definedName>
    <definedName name="EV__LOCKEDCVW__SALESPLAN" hidden="1">"PLAN,029DFLAW,ALLCUST,TOTALALL,ALL_INTERCO,LLPALLPROD,USD,GSALE,2008.TOTAL,PERIODIC,"</definedName>
    <definedName name="EV__LOCKEDCVW__SALESREBATE" hidden="1">"ACTUAL,CONIC,ALL_SR_CUST,TotalAll,llpALLPROD,LC,Disc,2003.TOTAL,ALL_VENDORS,PERIODIC,"</definedName>
    <definedName name="EV__LOCKEDCVW__TEST" hidden="1">"Tot_Broker_Rev,Actual,TotalAdj,TOT_COMPANY,TOT_LOB,2008.APR,TOT_DEPT,PERIODIC,"</definedName>
    <definedName name="EV__LOCKEDCVW__TSL_REPORTING" hidden="1">"BTO_AllBillTo,CAT_ACTUAL,ACC_NetRev,P_GBP,DSR_TOTAL_DSRC,BDC_TOTAL_DC,MKT_ALLMK,0000.TOTAL,PRD_TOTAL_TSL,SDT_TOTALSD,STO_AllSoldTo,VEN_ALLVENDOR,PERIODIC,"</definedName>
    <definedName name="EV__LOCKEDCVW__XCHANGE" hidden="1">"ACTUAL,TotalEntity2,TotalRate,USOPS,1998.TOTAL,PERIODIC,"</definedName>
    <definedName name="EV__LOCKSTATUS__" hidden="1">4</definedName>
    <definedName name="EV__MAXEXPCOLS__">100</definedName>
    <definedName name="EV__MAXEXPROWS__">1000</definedName>
    <definedName name="EV__MEMORYCVW__">0</definedName>
    <definedName name="EV__USERCHANGEOPTIONS__" hidden="1">1</definedName>
    <definedName name="EV__WBEVMODE__">0</definedName>
    <definedName name="EV__WBEVMODE___1" hidden="1">1</definedName>
    <definedName name="EV__WBREFOPTIONS__" localSheetId="18" hidden="1">134217735</definedName>
    <definedName name="EV__WBREFOPTIONS__">134217733</definedName>
    <definedName name="EV__WBREFOPTIONS___1" hidden="1">134217790</definedName>
    <definedName name="EV__WBREFOPTIONS___2" hidden="1">134217766</definedName>
    <definedName name="EV__WBREFOPTIONS___3" hidden="1">134217783</definedName>
    <definedName name="EV__WBREFOPTIONS___4" hidden="1">134217782</definedName>
    <definedName name="EV__WBVERSION__">0</definedName>
    <definedName name="EV__WSINFO__" hidden="1">"gjdr09"</definedName>
    <definedName name="ev_lastreftime_2" hidden="1">38610.6177777778</definedName>
    <definedName name="EV_latreftime1_" hidden="1">39027.4279050926</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A" localSheetId="11" hidden="1">{"DCF",#N/A,FALSE,"CF"}</definedName>
    <definedName name="EVA" hidden="1">{"DCF",#N/A,FALSE,"CF"}</definedName>
    <definedName name="EVA_1" localSheetId="11" hidden="1">{"DCF",#N/A,FALSE,"CF"}</definedName>
    <definedName name="EVA_1" hidden="1">{"DCF",#N/A,FALSE,"CF"}</definedName>
    <definedName name="EVA_2" localSheetId="11" hidden="1">{"DCF",#N/A,FALSE,"CF"}</definedName>
    <definedName name="EVA_2" hidden="1">{"DCF",#N/A,FALSE,"CF"}</definedName>
    <definedName name="EVA_3" localSheetId="11" hidden="1">{"DCF",#N/A,FALSE,"CF"}</definedName>
    <definedName name="EVA_3" hidden="1">{"DCF",#N/A,FALSE,"CF"}</definedName>
    <definedName name="EVA_4" localSheetId="11" hidden="1">{"DCF",#N/A,FALSE,"CF"}</definedName>
    <definedName name="EVA_4" hidden="1">{"DCF",#N/A,FALSE,"CF"}</definedName>
    <definedName name="EVA_5" localSheetId="11" hidden="1">{"DCF",#N/A,FALSE,"CF"}</definedName>
    <definedName name="EVA_5" hidden="1">{"DCF",#N/A,FALSE,"CF"}</definedName>
    <definedName name="evergreen_ar">#REF!</definedName>
    <definedName name="evergreen_inv">#REF!</definedName>
    <definedName name="evp">#REF!</definedName>
    <definedName name="evwerv" hidden="1">#REF!</definedName>
    <definedName name="ewew" localSheetId="11" hidden="1">{#N/A,#N/A,FALSE,"Hoja10";#N/A,#N/A,FALSE,"Hoja9";#N/A,#N/A,FALSE,"Hoja8";#N/A,#N/A,FALSE,"Hoja7";#N/A,#N/A,FALSE,"Hoja6";#N/A,#N/A,FALSE,"Hoja5";#N/A,#N/A,FALSE,"Hoja4";#N/A,#N/A,FALSE,"Hoja2";#N/A,#N/A,FALSE,"Hoja3";#N/A,#N/A,FALSE,"HOJA1";#N/A,#N/A,FALSE,"CashFlow";#N/A,#N/A,FALSE,"FinStmts"}</definedName>
    <definedName name="ewew" hidden="1">{#N/A,#N/A,FALSE,"Hoja10";#N/A,#N/A,FALSE,"Hoja9";#N/A,#N/A,FALSE,"Hoja8";#N/A,#N/A,FALSE,"Hoja7";#N/A,#N/A,FALSE,"Hoja6";#N/A,#N/A,FALSE,"Hoja5";#N/A,#N/A,FALSE,"Hoja4";#N/A,#N/A,FALSE,"Hoja2";#N/A,#N/A,FALSE,"Hoja3";#N/A,#N/A,FALSE,"HOJA1";#N/A,#N/A,FALSE,"CashFlow";#N/A,#N/A,FALSE,"FinStmts"}</definedName>
    <definedName name="ewew_1" localSheetId="11" hidden="1">{#N/A,#N/A,FALSE,"Hoja10";#N/A,#N/A,FALSE,"Hoja9";#N/A,#N/A,FALSE,"Hoja8";#N/A,#N/A,FALSE,"Hoja7";#N/A,#N/A,FALSE,"Hoja6";#N/A,#N/A,FALSE,"Hoja5";#N/A,#N/A,FALSE,"Hoja4";#N/A,#N/A,FALSE,"Hoja2";#N/A,#N/A,FALSE,"Hoja3";#N/A,#N/A,FALSE,"HOJA1";#N/A,#N/A,FALSE,"CashFlow";#N/A,#N/A,FALSE,"FinStmts"}</definedName>
    <definedName name="ewew_1" hidden="1">{#N/A,#N/A,FALSE,"Hoja10";#N/A,#N/A,FALSE,"Hoja9";#N/A,#N/A,FALSE,"Hoja8";#N/A,#N/A,FALSE,"Hoja7";#N/A,#N/A,FALSE,"Hoja6";#N/A,#N/A,FALSE,"Hoja5";#N/A,#N/A,FALSE,"Hoja4";#N/A,#N/A,FALSE,"Hoja2";#N/A,#N/A,FALSE,"Hoja3";#N/A,#N/A,FALSE,"HOJA1";#N/A,#N/A,FALSE,"CashFlow";#N/A,#N/A,FALSE,"FinStmts"}</definedName>
    <definedName name="ewewew" localSheetId="15" hidden="1">{#N/A,#N/A,TRUE,"Acq-Ass";#N/A,#N/A,TRUE,"Acq-IS";#N/A,#N/A,TRUE,"Acq-BS";#N/A,#N/A,TRUE,"Acq-CF"}</definedName>
    <definedName name="ewewew" localSheetId="11" hidden="1">{#N/A,#N/A,TRUE,"Acq-Ass";#N/A,#N/A,TRUE,"Acq-IS";#N/A,#N/A,TRUE,"Acq-BS";#N/A,#N/A,TRUE,"Acq-CF"}</definedName>
    <definedName name="ewewew" hidden="1">{#N/A,#N/A,TRUE,"Acq-Ass";#N/A,#N/A,TRUE,"Acq-IS";#N/A,#N/A,TRUE,"Acq-BS";#N/A,#N/A,TRUE,"Acq-CF"}</definedName>
    <definedName name="ewg" hidden="1">#REF!</definedName>
    <definedName name="ewgw" localSheetId="11" hidden="1">{#N/A,#N/A,FALSE,"Admin";#N/A,#N/A,FALSE,"Other"}</definedName>
    <definedName name="ewgw" hidden="1">{#N/A,#N/A,FALSE,"Admin";#N/A,#N/A,FALSE,"Other"}</definedName>
    <definedName name="ewr" localSheetId="19" hidden="1">{"incomemth",#N/A,TRUE,"forecast01";"incpercentmth",#N/A,TRUE,"forecast01";"balancemth",#N/A,TRUE,"forecast01";"cashmth",#N/A,TRUE,"forecast01";"cov2mth",#N/A,TRUE,"forecast01";"prbexp",#N/A,TRUE,"forecast01";"prbcap",#N/A,TRUE,"forecast01";"coalconsultants",#N/A,TRUE,"forecast01";"prbsum",#N/A,TRUE,"forecast01"}</definedName>
    <definedName name="ewr" localSheetId="4" hidden="1">{"incomemth",#N/A,TRUE,"forecast01";"incpercentmth",#N/A,TRUE,"forecast01";"balancemth",#N/A,TRUE,"forecast01";"cashmth",#N/A,TRUE,"forecast01";"cov2mth",#N/A,TRUE,"forecast01";"prbexp",#N/A,TRUE,"forecast01";"prbcap",#N/A,TRUE,"forecast01";"coalconsultants",#N/A,TRUE,"forecast01";"prbsum",#N/A,TRUE,"forecast01"}</definedName>
    <definedName name="ewr" localSheetId="15" hidden="1">{"incomemth",#N/A,TRUE,"forecast01";"incpercentmth",#N/A,TRUE,"forecast01";"balancemth",#N/A,TRUE,"forecast01";"cashmth",#N/A,TRUE,"forecast01";"cov2mth",#N/A,TRUE,"forecast01";"prbexp",#N/A,TRUE,"forecast01";"prbcap",#N/A,TRUE,"forecast01";"coalconsultants",#N/A,TRUE,"forecast01";"prbsum",#N/A,TRUE,"forecast01"}</definedName>
    <definedName name="ewr" localSheetId="11" hidden="1">{"incomemth",#N/A,TRUE,"forecast01";"incpercentmth",#N/A,TRUE,"forecast01";"balancemth",#N/A,TRUE,"forecast01";"cashmth",#N/A,TRUE,"forecast01";"cov2mth",#N/A,TRUE,"forecast01";"prbexp",#N/A,TRUE,"forecast01";"prbcap",#N/A,TRUE,"forecast01";"coalconsultants",#N/A,TRUE,"forecast01";"prbsum",#N/A,TRUE,"forecast01"}</definedName>
    <definedName name="ewr" hidden="1">{"incomemth",#N/A,TRUE,"forecast01";"incpercentmth",#N/A,TRUE,"forecast01";"balancemth",#N/A,TRUE,"forecast01";"cashmth",#N/A,TRUE,"forecast01";"cov2mth",#N/A,TRUE,"forecast01";"prbexp",#N/A,TRUE,"forecast01";"prbcap",#N/A,TRUE,"forecast01";"coalconsultants",#N/A,TRUE,"forecast01";"prbsum",#N/A,TRUE,"forecast01"}</definedName>
    <definedName name="ewrwer" localSheetId="11" hidden="1">{#N/A,#N/A,FALSE,"ORIX CSC"}</definedName>
    <definedName name="ewrwer" hidden="1">{#N/A,#N/A,FALSE,"ORIX CSC"}</definedName>
    <definedName name="ewrwwwwwwwwwwwwwwwwww" localSheetId="11" hidden="1">{#N/A,#N/A,FALSE,"MONTHDET";#N/A,#N/A,FALSE,"ACTUAL"}</definedName>
    <definedName name="ewrwwwwwwwwwwwwwwwwww" hidden="1">{#N/A,#N/A,FALSE,"MONTHDET";#N/A,#N/A,FALSE,"ACTUAL"}</definedName>
    <definedName name="ewwe" localSheetId="4" hidden="1">{#N/A,#N/A,FALSE,"REPORT"}</definedName>
    <definedName name="ewwe" localSheetId="11" hidden="1">{#N/A,#N/A,FALSE,"REPORT"}</definedName>
    <definedName name="ewwe" hidden="1">{#N/A,#N/A,FALSE,"REPORT"}</definedName>
    <definedName name="ewwe_1" localSheetId="4" hidden="1">{#N/A,#N/A,FALSE,"REPORT"}</definedName>
    <definedName name="ewwe_1" localSheetId="11" hidden="1">{#N/A,#N/A,FALSE,"REPORT"}</definedName>
    <definedName name="ewwe_1" hidden="1">{#N/A,#N/A,FALSE,"REPORT"}</definedName>
    <definedName name="ex" localSheetId="11" hidden="1">{#N/A,#N/A,TRUE,"PSG Total Contacts";#N/A,#N/A,TRUE,"PSG Rep Total";#N/A,#N/A,TRUE,"Core Rep Detail";#N/A,#N/A,TRUE,"BC Rep Detail";#N/A,#N/A,TRUE,"Marlboro";#N/A,#N/A,TRUE,"Covington";#N/A,#N/A,TRUE,"Dallas";#N/A,#N/A,TRUE,"VRS Stats";#N/A,#N/A,TRUE,"Internet";#N/A,#N/A,TRUE,"NCO and Call Mix";#N/A,#N/A,TRUE,"VRS &amp; Rep Calls"}</definedName>
    <definedName name="ex" hidden="1">{#N/A,#N/A,TRUE,"PSG Total Contacts";#N/A,#N/A,TRUE,"PSG Rep Total";#N/A,#N/A,TRUE,"Core Rep Detail";#N/A,#N/A,TRUE,"BC Rep Detail";#N/A,#N/A,TRUE,"Marlboro";#N/A,#N/A,TRUE,"Covington";#N/A,#N/A,TRUE,"Dallas";#N/A,#N/A,TRUE,"VRS Stats";#N/A,#N/A,TRUE,"Internet";#N/A,#N/A,TRUE,"NCO and Call Mix";#N/A,#N/A,TRUE,"VRS &amp; Rep Calls"}</definedName>
    <definedName name="ex_1" localSheetId="11" hidden="1">{#N/A,#N/A,FALSE,"OMM III";#N/A,#N/A,FALSE,"1995 PLAN";#N/A,#N/A,FALSE,"1995 TARGET";#N/A,#N/A,FALSE,"1995 ADJUSTED"}</definedName>
    <definedName name="ex_1" hidden="1">{#N/A,#N/A,FALSE,"OMM III";#N/A,#N/A,FALSE,"1995 PLAN";#N/A,#N/A,FALSE,"1995 TARGET";#N/A,#N/A,FALSE,"1995 ADJUSTED"}</definedName>
    <definedName name="ExactAddinConnection" hidden="1">"001"</definedName>
    <definedName name="ExactAddinConnection.001" hidden="1">"NLAMSR043;001;BHni;1"</definedName>
    <definedName name="ExactAddinConnection.002" hidden="1">"NLAMSR043;998;Cbeane;1"</definedName>
    <definedName name="ExactAddinConnection.003" hidden="1">"srv3;003;basilio;0"</definedName>
    <definedName name="ExactAddinConnection.004" hidden="1">"srv3;004;basilio;0"</definedName>
    <definedName name="ExactAddinConnection.005" hidden="1">"srv3;005;basilio;0"</definedName>
    <definedName name="ExactAddinConnection.020" hidden="1">"server01;020;HaraldvS;0"</definedName>
    <definedName name="ExactAddinConnection.040" hidden="1">"BYLSQL;040;lclark;1"</definedName>
    <definedName name="ExactAddinConnection.060" hidden="1">"BYLSQL;060;lclark;1"</definedName>
    <definedName name="ExactAddinConnection.065" hidden="1">"BYLSQL;065;lclark;1"</definedName>
    <definedName name="ExactAddinConnection.070" hidden="1">"Thor;070;lclark;1"</definedName>
    <definedName name="ExactAddinConnection.071" hidden="1">"thor;071;lclark;1"</definedName>
    <definedName name="ExactAddinConnection.099" hidden="1">"cnetpa2;001;mpompe;1"</definedName>
    <definedName name="ExactAddinConnection.100" hidden="1">"MACOLAES;100;mwood;0"</definedName>
    <definedName name="ExactAddinConnection.300" hidden="1">"MACOLAES;300;mwood;0"</definedName>
    <definedName name="ExactAddinConnection.400" hidden="1">"PROMAIN;400;april;1"</definedName>
    <definedName name="ExactAddinConnection.700" hidden="1">"MACOLAES;700;mwood;0"</definedName>
    <definedName name="ExactAddinConnection.905" hidden="1">"SLOEXACT;905;Administrator;1"</definedName>
    <definedName name="ExactAddinReports" hidden="1">1</definedName>
    <definedName name="Example">#REF!</definedName>
    <definedName name="ExbMult_Total" hidden="1">#REF!</definedName>
    <definedName name="exc" localSheetId="4" hidden="1">{"'Sheet1'!$A$4386:$N$4591"}</definedName>
    <definedName name="exc" localSheetId="11" hidden="1">{"'Sheet1'!$A$4386:$N$4591"}</definedName>
    <definedName name="exc" hidden="1">{"'Sheet1'!$A$4386:$N$4591"}</definedName>
    <definedName name="Exc_posttax_gain">#REF!</definedName>
    <definedName name="Exc_posttax_gaineq">#REF!</definedName>
    <definedName name="Exc_pretax_loss">#REF!</definedName>
    <definedName name="Exc_pretax_losseq">#REF!</definedName>
    <definedName name="Excel_BuiltIn__FilterDatabase">#REF!</definedName>
    <definedName name="Excep06" localSheetId="11" hidden="1">{#N/A,#N/A,TRUE,"P&amp;L";#N/A,#N/A,TRUE,"note 1";#N/A,#N/A,TRUE,"note 2";#N/A,#N/A,TRUE,"note 3";#N/A,#N/A,TRUE,"note 4"}</definedName>
    <definedName name="Excep06" hidden="1">{#N/A,#N/A,TRUE,"P&amp;L";#N/A,#N/A,TRUE,"note 1";#N/A,#N/A,TRUE,"note 2";#N/A,#N/A,TRUE,"note 3";#N/A,#N/A,TRUE,"note 4"}</definedName>
    <definedName name="Excep06_1" localSheetId="11" hidden="1">{#N/A,#N/A,TRUE,"P&amp;L";#N/A,#N/A,TRUE,"note 1";#N/A,#N/A,TRUE,"note 2";#N/A,#N/A,TRUE,"note 3";#N/A,#N/A,TRUE,"note 4"}</definedName>
    <definedName name="Excep06_1" hidden="1">{#N/A,#N/A,TRUE,"P&amp;L";#N/A,#N/A,TRUE,"note 1";#N/A,#N/A,TRUE,"note 2";#N/A,#N/A,TRUE,"note 3";#N/A,#N/A,TRUE,"note 4"}</definedName>
    <definedName name="Excep06_2" localSheetId="11" hidden="1">{#N/A,#N/A,TRUE,"P&amp;L";#N/A,#N/A,TRUE,"note 1";#N/A,#N/A,TRUE,"note 2";#N/A,#N/A,TRUE,"note 3";#N/A,#N/A,TRUE,"note 4"}</definedName>
    <definedName name="Excep06_2" hidden="1">{#N/A,#N/A,TRUE,"P&amp;L";#N/A,#N/A,TRUE,"note 1";#N/A,#N/A,TRUE,"note 2";#N/A,#N/A,TRUE,"note 3";#N/A,#N/A,TRUE,"note 4"}</definedName>
    <definedName name="Excep06_3" localSheetId="11" hidden="1">{#N/A,#N/A,TRUE,"P&amp;L";#N/A,#N/A,TRUE,"note 1";#N/A,#N/A,TRUE,"note 2";#N/A,#N/A,TRUE,"note 3";#N/A,#N/A,TRUE,"note 4"}</definedName>
    <definedName name="Excep06_3" hidden="1">{#N/A,#N/A,TRUE,"P&amp;L";#N/A,#N/A,TRUE,"note 1";#N/A,#N/A,TRUE,"note 2";#N/A,#N/A,TRUE,"note 3";#N/A,#N/A,TRUE,"note 4"}</definedName>
    <definedName name="Excep06_4" localSheetId="11" hidden="1">{#N/A,#N/A,TRUE,"P&amp;L";#N/A,#N/A,TRUE,"note 1";#N/A,#N/A,TRUE,"note 2";#N/A,#N/A,TRUE,"note 3";#N/A,#N/A,TRUE,"note 4"}</definedName>
    <definedName name="Excep06_4" hidden="1">{#N/A,#N/A,TRUE,"P&amp;L";#N/A,#N/A,TRUE,"note 1";#N/A,#N/A,TRUE,"note 2";#N/A,#N/A,TRUE,"note 3";#N/A,#N/A,TRUE,"note 4"}</definedName>
    <definedName name="Excep06_5" localSheetId="11" hidden="1">{#N/A,#N/A,TRUE,"P&amp;L";#N/A,#N/A,TRUE,"note 1";#N/A,#N/A,TRUE,"note 2";#N/A,#N/A,TRUE,"note 3";#N/A,#N/A,TRUE,"note 4"}</definedName>
    <definedName name="Excep06_5" hidden="1">{#N/A,#N/A,TRUE,"P&amp;L";#N/A,#N/A,TRUE,"note 1";#N/A,#N/A,TRUE,"note 2";#N/A,#N/A,TRUE,"note 3";#N/A,#N/A,TRUE,"note 4"}</definedName>
    <definedName name="Exceptional_Pretax_Loss__gain_2">#REF!</definedName>
    <definedName name="Exceptional_Pretax_Loss__gain_F">#REF!</definedName>
    <definedName name="Excess_Recovery_Percentage">43%</definedName>
    <definedName name="ExcessCashrate">#REF!</definedName>
    <definedName name="Exch">" Sheet2!$F$2"</definedName>
    <definedName name="EXCHANGE" hidden="1">"EXCHANGE"</definedName>
    <definedName name="Exchange_Rates" hidden="1">#REF!</definedName>
    <definedName name="exchange_ratio">#REF!</definedName>
    <definedName name="Exchange_Type">#REF!</definedName>
    <definedName name="ExchangeRate">#REF!</definedName>
    <definedName name="exchc">#REF!</definedName>
    <definedName name="ExchRate" localSheetId="19">#REF!</definedName>
    <definedName name="ExchRate">#REF!</definedName>
    <definedName name="exchu" localSheetId="19">#REF!</definedName>
    <definedName name="exchu">#REF!</definedName>
    <definedName name="excl" localSheetId="11" hidden="1">{"'Internat.oper.netti'!$B$1:$J$25"}</definedName>
    <definedName name="excl" hidden="1">{"'Internat.oper.netti'!$B$1:$J$25"}</definedName>
    <definedName name="excl_FX" localSheetId="4" hidden="1">{"SCM_Detail",#N/A,FALSE,"SCM";"SCM_Top",#N/A,FALSE,"SCM"}</definedName>
    <definedName name="excl_FX" localSheetId="11" hidden="1">{"SCM_Detail",#N/A,FALSE,"SCM";"SCM_Top",#N/A,FALSE,"SCM"}</definedName>
    <definedName name="excl_FX" hidden="1">{"SCM_Detail",#N/A,FALSE,"SCM";"SCM_Top",#N/A,FALSE,"SCM"}</definedName>
    <definedName name="exec" localSheetId="11" hidden="1">{"Line item exp",#N/A,FALSE,"Total";"Line item exp",#N/A,FALSE,"Exec";"Line item exp",#N/A,FALSE,"Total WC";"Line item exp",#N/A,FALSE,"WC-LB";"Line item exp",#N/A,FALSE,"WC-Prt";"Line item exp",#N/A,FALSE,"Auto";"Line item exp",#N/A,FALSE,"PC"}</definedName>
    <definedName name="exec" hidden="1">{"Line item exp",#N/A,FALSE,"Total";"Line item exp",#N/A,FALSE,"Exec";"Line item exp",#N/A,FALSE,"Total WC";"Line item exp",#N/A,FALSE,"WC-LB";"Line item exp",#N/A,FALSE,"WC-Prt";"Line item exp",#N/A,FALSE,"Auto";"Line item exp",#N/A,FALSE,"PC"}</definedName>
    <definedName name="executive_summary">#REF!,#REF!</definedName>
    <definedName name="EXESUM" localSheetId="11" hidden="1">{#N/A,#N/A,FALSE,"flash-orig";#N/A,#N/A,FALSE,"eco-fin";#N/A,#N/A,FALSE,"usd";#N/A,#N/A,FALSE,"traffico";#N/A,#N/A,FALSE,"mercato";#N/A,#N/A,FALSE,"personale";#N/A,#N/A,FALSE,"FLASH1"}</definedName>
    <definedName name="EXESUM" hidden="1">{#N/A,#N/A,FALSE,"flash-orig";#N/A,#N/A,FALSE,"eco-fin";#N/A,#N/A,FALSE,"usd";#N/A,#N/A,FALSE,"traffico";#N/A,#N/A,FALSE,"mercato";#N/A,#N/A,FALSE,"personale";#N/A,#N/A,FALSE,"FLASH1"}</definedName>
    <definedName name="EXHIBIT" localSheetId="19">#REF!</definedName>
    <definedName name="EXHIBIT">#REF!</definedName>
    <definedName name="Exhibit_Asset_Class">#REF!</definedName>
    <definedName name="Exhibit_FMV">#REF!</definedName>
    <definedName name="exhibits1" localSheetId="1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ibits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T" hidden="1">15</definedName>
    <definedName name="Exist" localSheetId="19">#REF!</definedName>
    <definedName name="Exist">#REF!</definedName>
    <definedName name="EXIT" localSheetId="19">#REF!</definedName>
    <definedName name="EXIT">#REF!</definedName>
    <definedName name="exit_multiple">#REF!</definedName>
    <definedName name="exitmult_1">#REF!</definedName>
    <definedName name="exitmult_2">#REF!</definedName>
    <definedName name="exitmult_3">#REF!</definedName>
    <definedName name="ExitPeriod" localSheetId="15">VLOOKUP(ExitYear&amp;".Q4",t_Calendar,2,0)</definedName>
    <definedName name="ExitPeriod" localSheetId="11">#N/A</definedName>
    <definedName name="ExitPeriod">VLOOKUP(ExitYear&amp;".Q4",'Liquidity Model'!_____________x1,2,0)</definedName>
    <definedName name="ExitYear" localSheetId="19">#REF!</definedName>
    <definedName name="ExitYear">#REF!</definedName>
    <definedName name="exl" localSheetId="11" hidden="1">{"'Internat.oper.netti'!$B$1:$J$25"}</definedName>
    <definedName name="exl" hidden="1">{"'Internat.oper.netti'!$B$1:$J$25"}</definedName>
    <definedName name="EXP" localSheetId="19">#REF!</definedName>
    <definedName name="EXP">#REF!</definedName>
    <definedName name="exp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xp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XPDEP" localSheetId="19">#REF!</definedName>
    <definedName name="EXPDEP">#REF!</definedName>
    <definedName name="EXPDEPBDP" localSheetId="19">#REF!</definedName>
    <definedName name="EXPDEPBDP">#REF!</definedName>
    <definedName name="EXPFXC">#REF!</definedName>
    <definedName name="EXPFXCADM">#REF!</definedName>
    <definedName name="EXPFXCANM">#REF!</definedName>
    <definedName name="EXPFXCCCE">#REF!</definedName>
    <definedName name="EXPFXCCCT">#REF!</definedName>
    <definedName name="EXPFXCCNC">#REF!</definedName>
    <definedName name="EXPFXCEDN">#REF!</definedName>
    <definedName name="EXPFXCFBF">#REF!</definedName>
    <definedName name="EXPFXCGCH">#REF!</definedName>
    <definedName name="EXPFXCINS">#REF!</definedName>
    <definedName name="EXPFXCMJM">#REF!</definedName>
    <definedName name="EXPFXCOMF">#REF!</definedName>
    <definedName name="EXPFXCPAD">#REF!</definedName>
    <definedName name="EXPFXCPLC">#REF!</definedName>
    <definedName name="EXPFXCPLO">#REF!</definedName>
    <definedName name="EXPFXCPMB">#REF!</definedName>
    <definedName name="EXPFXCPOM">#REF!</definedName>
    <definedName name="EXPFXCPTR">#REF!</definedName>
    <definedName name="EXPFXCRTA">#REF!</definedName>
    <definedName name="EXPFXCTAF">#REF!</definedName>
    <definedName name="EXPFXCUSC">#REF!</definedName>
    <definedName name="EXPINT">#REF!</definedName>
    <definedName name="EXPINTESI">#REF!</definedName>
    <definedName name="EXPINTSLI">#REF!</definedName>
    <definedName name="EXPINTWCF">#REF!</definedName>
    <definedName name="Exploer" localSheetId="11" hidden="1">{"Operating Data",#N/A,TRUE,"Sheet1";"Valuation Matrix",#N/A,TRUE,"Sheet1";"Sales Analysis",#N/A,TRUE,"Sheet1";"Closed Remodelled New",#N/A,TRUE,"Sheet1";"Competitive and FSP",#N/A,TRUE,"Sheet1";"Working Capital and Capex",#N/A,TRUE,"Sheet1";"depreciation",#N/A,TRUE,"Sheet1"}</definedName>
    <definedName name="Exploer" hidden="1">{"Operating Data",#N/A,TRUE,"Sheet1";"Valuation Matrix",#N/A,TRUE,"Sheet1";"Sales Analysis",#N/A,TRUE,"Sheet1";"Closed Remodelled New",#N/A,TRUE,"Sheet1";"Competitive and FSP",#N/A,TRUE,"Sheet1";"Working Capital and Capex",#N/A,TRUE,"Sheet1";"depreciation",#N/A,TRUE,"Sheet1"}</definedName>
    <definedName name="explos" localSheetId="11" hidden="1">{#N/A,#N/A,FALSE,"OUT  AREC"}</definedName>
    <definedName name="explos" hidden="1">{#N/A,#N/A,FALSE,"OUT  AREC"}</definedName>
    <definedName name="ExpMfgDmy" hidden="1">#REF!</definedName>
    <definedName name="ExportFile" localSheetId="15">'Tariff Slide'!ExportFile</definedName>
    <definedName name="ExportFile" localSheetId="11">'Uptier + New Money - Interest'!ExportFile</definedName>
    <definedName name="ExportFile">[0]!ExportFile</definedName>
    <definedName name="EXPP">#REF!</definedName>
    <definedName name="ExpPerDmy" hidden="1">#REF!</definedName>
    <definedName name="ExpRowDiff">ROW()-7</definedName>
    <definedName name="ExpSaleDmy" hidden="1">#REF!</definedName>
    <definedName name="EXPVAR">#REF!</definedName>
    <definedName name="EXPVARGTP">#REF!</definedName>
    <definedName name="EXPVARPES">#REF!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s" localSheetId="4" hidden="1">{#N/A,#N/A,FALSE,"E&amp;Y Cash Flow"}</definedName>
    <definedName name="exs" localSheetId="11" hidden="1">{#N/A,#N/A,FALSE,"E&amp;Y Cash Flow"}</definedName>
    <definedName name="exs" hidden="1">{#N/A,#N/A,FALSE,"E&amp;Y Cash Flow"}</definedName>
    <definedName name="EXTRA_ITEMS" hidden="1">"EXTRA_ITEMS"</definedName>
    <definedName name="Extra_Pay">#REF!</definedName>
    <definedName name="_xlnm.Extract">#REF!</definedName>
    <definedName name="ExtraPayments">#REF!</definedName>
    <definedName name="eyh" localSheetId="4" hidden="1">{#N/A,#N/A,FALSE,"BS";#N/A,#N/A,FALSE,"PL";#N/A,#N/A,FALSE,"SOE";#N/A,#N/A,FALSE,"SCF"}</definedName>
    <definedName name="eyh" localSheetId="11" hidden="1">{#N/A,#N/A,FALSE,"BS";#N/A,#N/A,FALSE,"PL";#N/A,#N/A,FALSE,"SOE";#N/A,#N/A,FALSE,"SCF"}</definedName>
    <definedName name="eyh" hidden="1">{#N/A,#N/A,FALSE,"BS";#N/A,#N/A,FALSE,"PL";#N/A,#N/A,FALSE,"SOE";#N/A,#N/A,FALSE,"SCF"}</definedName>
    <definedName name="eyr" localSheetId="4" hidden="1">{"hiden",#N/A,FALSE,"14";"hidden",#N/A,FALSE,"16";"hidden",#N/A,FALSE,"18";"hidden",#N/A,FALSE,"20"}</definedName>
    <definedName name="eyr" localSheetId="11" hidden="1">{"hiden",#N/A,FALSE,"14";"hidden",#N/A,FALSE,"16";"hidden",#N/A,FALSE,"18";"hidden",#N/A,FALSE,"20"}</definedName>
    <definedName name="eyr" hidden="1">{"hiden",#N/A,FALSE,"14";"hidden",#N/A,FALSE,"16";"hidden",#N/A,FALSE,"18";"hidden",#N/A,FALSE,"20"}</definedName>
    <definedName name="eyr_1" localSheetId="4" hidden="1">{"hiden",#N/A,FALSE,"14";"hidden",#N/A,FALSE,"16";"hidden",#N/A,FALSE,"18";"hidden",#N/A,FALSE,"20"}</definedName>
    <definedName name="eyr_1" localSheetId="11" hidden="1">{"hiden",#N/A,FALSE,"14";"hidden",#N/A,FALSE,"16";"hidden",#N/A,FALSE,"18";"hidden",#N/A,FALSE,"20"}</definedName>
    <definedName name="eyr_1" hidden="1">{"hiden",#N/A,FALSE,"14";"hidden",#N/A,FALSE,"16";"hidden",#N/A,FALSE,"18";"hidden",#N/A,FALSE,"20"}</definedName>
    <definedName name="EYZR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YZR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YZ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ezarez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ezarez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ezare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rtrezt" hidden="1">#REF!</definedName>
    <definedName name="f" localSheetId="4">{"Client Name or Project Name"}</definedName>
    <definedName name="f" localSheetId="11">{"Client Name or Project Name"}</definedName>
    <definedName name="f">{"Client Name or Project Name"}</definedName>
    <definedName name="ｆ" hidden="1">"iQShowAnnual"</definedName>
    <definedName name="f.xls" localSheetId="11" hidden="1">{#N/A,#N/A,FALSE,"OffAdvance";#N/A,#N/A,FALSE,"OffExpRprt";#N/A,#N/A,FALSE,"Travelling";#N/A,#N/A,FALSE,"Entertmnt";#N/A,#N/A,FALSE,"Promotion"}</definedName>
    <definedName name="f.xls" hidden="1">{#N/A,#N/A,FALSE,"OffAdvance";#N/A,#N/A,FALSE,"OffExpRprt";#N/A,#N/A,FALSE,"Travelling";#N/A,#N/A,FALSE,"Entertmnt";#N/A,#N/A,FALSE,"Promotion"}</definedName>
    <definedName name="f_1" localSheetId="4" hidden="1">{#N/A,#N/A,FALSE,"Assessment";#N/A,#N/A,FALSE,"Staffing";#N/A,#N/A,FALSE,"Hires";#N/A,#N/A,FALSE,"Assumptions"}</definedName>
    <definedName name="f_1" localSheetId="11" hidden="1">{#N/A,#N/A,FALSE,"Assessment";#N/A,#N/A,FALSE,"Staffing";#N/A,#N/A,FALSE,"Hires";#N/A,#N/A,FALSE,"Assumptions"}</definedName>
    <definedName name="f_1" hidden="1">{#N/A,#N/A,FALSE,"Assessment";#N/A,#N/A,FALSE,"Staffing";#N/A,#N/A,FALSE,"Hires";#N/A,#N/A,FALSE,"Assumptions"}</definedName>
    <definedName name="f_1_2" localSheetId="4" hidden="1">{#N/A,#N/A,FALSE,"Assessment";#N/A,#N/A,FALSE,"Staffing";#N/A,#N/A,FALSE,"Hires";#N/A,#N/A,FALSE,"Assumptions"}</definedName>
    <definedName name="f_1_2" localSheetId="11" hidden="1">{#N/A,#N/A,FALSE,"Assessment";#N/A,#N/A,FALSE,"Staffing";#N/A,#N/A,FALSE,"Hires";#N/A,#N/A,FALSE,"Assumptions"}</definedName>
    <definedName name="f_1_2" hidden="1">{#N/A,#N/A,FALSE,"Assessment";#N/A,#N/A,FALSE,"Staffing";#N/A,#N/A,FALSE,"Hires";#N/A,#N/A,FALSE,"Assumptions"}</definedName>
    <definedName name="f_2" localSheetId="4" hidden="1">{#N/A,#N/A,FALSE,"Assessment";#N/A,#N/A,FALSE,"Staffing";#N/A,#N/A,FALSE,"Hires";#N/A,#N/A,FALSE,"Assumptions"}</definedName>
    <definedName name="f_2" localSheetId="11" hidden="1">{#N/A,#N/A,FALSE,"Assessment";#N/A,#N/A,FALSE,"Staffing";#N/A,#N/A,FALSE,"Hires";#N/A,#N/A,FALSE,"Assumptions"}</definedName>
    <definedName name="f_2" hidden="1">{#N/A,#N/A,FALSE,"Assessment";#N/A,#N/A,FALSE,"Staffing";#N/A,#N/A,FALSE,"Hires";#N/A,#N/A,FALSE,"Assumptions"}</definedName>
    <definedName name="f_2_2" localSheetId="4" hidden="1">{#N/A,#N/A,FALSE,"Assessment";#N/A,#N/A,FALSE,"Staffing";#N/A,#N/A,FALSE,"Hires";#N/A,#N/A,FALSE,"Assumptions"}</definedName>
    <definedName name="f_2_2" localSheetId="11" hidden="1">{#N/A,#N/A,FALSE,"Assessment";#N/A,#N/A,FALSE,"Staffing";#N/A,#N/A,FALSE,"Hires";#N/A,#N/A,FALSE,"Assumptions"}</definedName>
    <definedName name="f_2_2" hidden="1">{#N/A,#N/A,FALSE,"Assessment";#N/A,#N/A,FALSE,"Staffing";#N/A,#N/A,FALSE,"Hires";#N/A,#N/A,FALSE,"Assumptions"}</definedName>
    <definedName name="f_3" localSheetId="4" hidden="1">{#N/A,#N/A,FALSE,"Assessment";#N/A,#N/A,FALSE,"Staffing";#N/A,#N/A,FALSE,"Hires";#N/A,#N/A,FALSE,"Assumptions"}</definedName>
    <definedName name="f_3" localSheetId="11" hidden="1">{#N/A,#N/A,FALSE,"Assessment";#N/A,#N/A,FALSE,"Staffing";#N/A,#N/A,FALSE,"Hires";#N/A,#N/A,FALSE,"Assumptions"}</definedName>
    <definedName name="f_3" hidden="1">{#N/A,#N/A,FALSE,"Assessment";#N/A,#N/A,FALSE,"Staffing";#N/A,#N/A,FALSE,"Hires";#N/A,#N/A,FALSE,"Assumptions"}</definedName>
    <definedName name="f_3_2" localSheetId="4" hidden="1">{#N/A,#N/A,FALSE,"Assessment";#N/A,#N/A,FALSE,"Staffing";#N/A,#N/A,FALSE,"Hires";#N/A,#N/A,FALSE,"Assumptions"}</definedName>
    <definedName name="f_3_2" localSheetId="11" hidden="1">{#N/A,#N/A,FALSE,"Assessment";#N/A,#N/A,FALSE,"Staffing";#N/A,#N/A,FALSE,"Hires";#N/A,#N/A,FALSE,"Assumptions"}</definedName>
    <definedName name="f_3_2" hidden="1">{#N/A,#N/A,FALSE,"Assessment";#N/A,#N/A,FALSE,"Staffing";#N/A,#N/A,FALSE,"Hires";#N/A,#N/A,FALSE,"Assumptions"}</definedName>
    <definedName name="f_4" localSheetId="4" hidden="1">{#N/A,#N/A,FALSE,"Assessment";#N/A,#N/A,FALSE,"Staffing";#N/A,#N/A,FALSE,"Hires";#N/A,#N/A,FALSE,"Assumptions"}</definedName>
    <definedName name="f_4" localSheetId="11" hidden="1">{#N/A,#N/A,FALSE,"Assessment";#N/A,#N/A,FALSE,"Staffing";#N/A,#N/A,FALSE,"Hires";#N/A,#N/A,FALSE,"Assumptions"}</definedName>
    <definedName name="f_4" hidden="1">{#N/A,#N/A,FALSE,"Assessment";#N/A,#N/A,FALSE,"Staffing";#N/A,#N/A,FALSE,"Hires";#N/A,#N/A,FALSE,"Assumptions"}</definedName>
    <definedName name="f_4_2" localSheetId="4" hidden="1">{#N/A,#N/A,FALSE,"Assessment";#N/A,#N/A,FALSE,"Staffing";#N/A,#N/A,FALSE,"Hires";#N/A,#N/A,FALSE,"Assumptions"}</definedName>
    <definedName name="f_4_2" localSheetId="11" hidden="1">{#N/A,#N/A,FALSE,"Assessment";#N/A,#N/A,FALSE,"Staffing";#N/A,#N/A,FALSE,"Hires";#N/A,#N/A,FALSE,"Assumptions"}</definedName>
    <definedName name="f_4_2" hidden="1">{#N/A,#N/A,FALSE,"Assessment";#N/A,#N/A,FALSE,"Staffing";#N/A,#N/A,FALSE,"Hires";#N/A,#N/A,FALSE,"Assumptions"}</definedName>
    <definedName name="f_5" localSheetId="4" hidden="1">{#N/A,#N/A,FALSE,"Assessment";#N/A,#N/A,FALSE,"Staffing";#N/A,#N/A,FALSE,"Hires";#N/A,#N/A,FALSE,"Assumptions"}</definedName>
    <definedName name="f_5" localSheetId="11" hidden="1">{#N/A,#N/A,FALSE,"Assessment";#N/A,#N/A,FALSE,"Staffing";#N/A,#N/A,FALSE,"Hires";#N/A,#N/A,FALSE,"Assumptions"}</definedName>
    <definedName name="f_5" hidden="1">{#N/A,#N/A,FALSE,"Assessment";#N/A,#N/A,FALSE,"Staffing";#N/A,#N/A,FALSE,"Hires";#N/A,#N/A,FALSE,"Assumptions"}</definedName>
    <definedName name="f_5_2" localSheetId="4" hidden="1">{#N/A,#N/A,FALSE,"Assessment";#N/A,#N/A,FALSE,"Staffing";#N/A,#N/A,FALSE,"Hires";#N/A,#N/A,FALSE,"Assumptions"}</definedName>
    <definedName name="f_5_2" localSheetId="11" hidden="1">{#N/A,#N/A,FALSE,"Assessment";#N/A,#N/A,FALSE,"Staffing";#N/A,#N/A,FALSE,"Hires";#N/A,#N/A,FALSE,"Assumptions"}</definedName>
    <definedName name="f_5_2" hidden="1">{#N/A,#N/A,FALSE,"Assessment";#N/A,#N/A,FALSE,"Staffing";#N/A,#N/A,FALSE,"Hires";#N/A,#N/A,FALSE,"Assumptions"}</definedName>
    <definedName name="F_NET">6</definedName>
    <definedName name="F9HorizontalAxis">#REF!</definedName>
    <definedName name="F9ModelCompany">#REF!</definedName>
    <definedName name="F9OtherAxes">#REF!</definedName>
    <definedName name="F9ReportBody">#REF!</definedName>
    <definedName name="F9ReportTitle">#REF!</definedName>
    <definedName name="F9VerticalAxis">#REF!</definedName>
    <definedName name="fa" localSheetId="19">#REF!</definedName>
    <definedName name="fa">#REF!</definedName>
    <definedName name="fa.xls" localSheetId="4" hidden="1">{#N/A,#N/A,FALSE,"Full";#N/A,#N/A,FALSE,"Half";#N/A,#N/A,FALSE,"Op Expenses";#N/A,#N/A,FALSE,"Cap Charge";#N/A,#N/A,FALSE,"Cost C";#N/A,#N/A,FALSE,"PP&amp;E";#N/A,#N/A,FALSE,"R&amp;D"}</definedName>
    <definedName name="fa.xls" localSheetId="11" hidden="1">{#N/A,#N/A,FALSE,"Full";#N/A,#N/A,FALSE,"Half";#N/A,#N/A,FALSE,"Op Expenses";#N/A,#N/A,FALSE,"Cap Charge";#N/A,#N/A,FALSE,"Cost C";#N/A,#N/A,FALSE,"PP&amp;E";#N/A,#N/A,FALSE,"R&amp;D"}</definedName>
    <definedName name="fa.xls" hidden="1">{#N/A,#N/A,FALSE,"Full";#N/A,#N/A,FALSE,"Half";#N/A,#N/A,FALSE,"Op Expenses";#N/A,#N/A,FALSE,"Cap Charge";#N/A,#N/A,FALSE,"Cost C";#N/A,#N/A,FALSE,"PP&amp;E";#N/A,#N/A,FALSE,"R&amp;D"}</definedName>
    <definedName name="FAA" localSheetId="19">#REF!</definedName>
    <definedName name="FAA">#REF!</definedName>
    <definedName name="FAACQ" localSheetId="19">#REF!</definedName>
    <definedName name="FAACQ">#REF!</definedName>
    <definedName name="fab" localSheetId="4" hidden="1">{#N/A,#N/A,FALSE,"Full";#N/A,#N/A,FALSE,"Half";#N/A,#N/A,FALSE,"Op Expenses";#N/A,#N/A,FALSE,"Cap Charge";#N/A,#N/A,FALSE,"Cost C";#N/A,#N/A,FALSE,"PP&amp;E";#N/A,#N/A,FALSE,"R&amp;D"}</definedName>
    <definedName name="fab" localSheetId="11" hidden="1">{#N/A,#N/A,FALSE,"Full";#N/A,#N/A,FALSE,"Half";#N/A,#N/A,FALSE,"Op Expenses";#N/A,#N/A,FALSE,"Cap Charge";#N/A,#N/A,FALSE,"Cost C";#N/A,#N/A,FALSE,"PP&amp;E";#N/A,#N/A,FALSE,"R&amp;D"}</definedName>
    <definedName name="fab" hidden="1">{#N/A,#N/A,FALSE,"Full";#N/A,#N/A,FALSE,"Half";#N/A,#N/A,FALSE,"Op Expenses";#N/A,#N/A,FALSE,"Cap Charge";#N/A,#N/A,FALSE,"Cost C";#N/A,#N/A,FALSE,"PP&amp;E";#N/A,#N/A,FALSE,"R&amp;D"}</definedName>
    <definedName name="FABIO" hidden="1">#REF!</definedName>
    <definedName name="FAC_FWICurrent" hidden="1">#REF!</definedName>
    <definedName name="FAC_FWILookupType" hidden="1">#REF!</definedName>
    <definedName name="FAC_HCMCurrent" hidden="1">#REF!</definedName>
    <definedName name="FAC_HCMLookupType" hidden="1">#REF!</definedName>
    <definedName name="FaceVal" hidden="1">#REF!</definedName>
    <definedName name="factors" localSheetId="19">#REF!</definedName>
    <definedName name="factors">#REF!</definedName>
    <definedName name="FADISP">#REF!</definedName>
    <definedName name="fado" localSheetId="11" hidden="1">{#N/A,#N/A,TRUE,"Regions"}</definedName>
    <definedName name="fado" hidden="1">{#N/A,#N/A,TRUE,"Regions"}</definedName>
    <definedName name="fads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erqawevc" localSheetId="4" hidden="1">{"trans assumptions",#N/A,FALSE,"Merger";"trans accretion",#N/A,FALSE,"Merger"}</definedName>
    <definedName name="faerqawevc" localSheetId="11" hidden="1">{"trans assumptions",#N/A,FALSE,"Merger";"trans accretion",#N/A,FALSE,"Merger"}</definedName>
    <definedName name="faerqawevc" hidden="1">{"trans assumptions",#N/A,FALSE,"Merger";"trans accretion",#N/A,FALSE,"Merger"}</definedName>
    <definedName name="faerqawevc_1" localSheetId="4" hidden="1">{"trans assumptions",#N/A,FALSE,"Merger";"trans accretion",#N/A,FALSE,"Merger"}</definedName>
    <definedName name="faerqawevc_1" localSheetId="11" hidden="1">{"trans assumptions",#N/A,FALSE,"Merger";"trans accretion",#N/A,FALSE,"Merger"}</definedName>
    <definedName name="faerqawevc_1" hidden="1">{"trans assumptions",#N/A,FALSE,"Merger";"trans accretion",#N/A,FALSE,"Merger"}</definedName>
    <definedName name="fafafa" localSheetId="11" hidden="1">{#N/A,#N/A,FALSE,"HIGHNEW";#N/A,#N/A,FALSE,"HIGHOLD";#N/A,#N/A,FALSE,"MTHDET";#N/A,#N/A,FALSE,"ACTDET"}</definedName>
    <definedName name="fafafa" hidden="1">{#N/A,#N/A,FALSE,"HIGHNEW";#N/A,#N/A,FALSE,"HIGHOLD";#N/A,#N/A,FALSE,"MTHDET";#N/A,#N/A,FALSE,"ACTDET"}</definedName>
    <definedName name="fafdg" localSheetId="11" hidden="1">{#N/A,#N/A,TRUE,"Income Statement";#N/A,#N/A,TRUE,"Balance Sheet";#N/A,#N/A,TRUE,"Cash Flow"}</definedName>
    <definedName name="fafdg" hidden="1">{#N/A,#N/A,TRUE,"Income Statement";#N/A,#N/A,TRUE,"Balance Sheet";#N/A,#N/A,TRUE,"Cash Flow"}</definedName>
    <definedName name="fafs" localSheetId="4" hidden="1">{#N/A,#N/A,FALSE,"Brad BANM_S";#N/A,#N/A,FALSE,"Brad SAM_BANM";#N/A,#N/A,FALSE,"Brad_LD";#N/A,#N/A,FALSE,"BANM-&gt;S";#N/A,#N/A,FALSE,"BANM_S";#N/A,#N/A,FALSE,"S-&gt;BANM";#N/A,#N/A,FALSE,"SAM_BANM";#N/A,#N/A,FALSE,"BANM";#N/A,#N/A,FALSE,"Sam"}</definedName>
    <definedName name="fafs" localSheetId="11" hidden="1">{#N/A,#N/A,FALSE,"Brad BANM_S";#N/A,#N/A,FALSE,"Brad SAM_BANM";#N/A,#N/A,FALSE,"Brad_LD";#N/A,#N/A,FALSE,"BANM-&gt;S";#N/A,#N/A,FALSE,"BANM_S";#N/A,#N/A,FALSE,"S-&gt;BANM";#N/A,#N/A,FALSE,"SAM_BANM";#N/A,#N/A,FALSE,"BANM";#N/A,#N/A,FALSE,"Sam"}</definedName>
    <definedName name="fafs" hidden="1">{#N/A,#N/A,FALSE,"Brad BANM_S";#N/A,#N/A,FALSE,"Brad SAM_BANM";#N/A,#N/A,FALSE,"Brad_LD";#N/A,#N/A,FALSE,"BANM-&gt;S";#N/A,#N/A,FALSE,"BANM_S";#N/A,#N/A,FALSE,"S-&gt;BANM";#N/A,#N/A,FALSE,"SAM_BANM";#N/A,#N/A,FALSE,"BANM";#N/A,#N/A,FALSE,"Sam"}</definedName>
    <definedName name="fafs_1" localSheetId="4" hidden="1">{#N/A,#N/A,FALSE,"Brad BANM_S";#N/A,#N/A,FALSE,"Brad SAM_BANM";#N/A,#N/A,FALSE,"Brad_LD";#N/A,#N/A,FALSE,"BANM-&gt;S";#N/A,#N/A,FALSE,"BANM_S";#N/A,#N/A,FALSE,"S-&gt;BANM";#N/A,#N/A,FALSE,"SAM_BANM";#N/A,#N/A,FALSE,"BANM";#N/A,#N/A,FALSE,"Sam"}</definedName>
    <definedName name="fafs_1" localSheetId="11" hidden="1">{#N/A,#N/A,FALSE,"Brad BANM_S";#N/A,#N/A,FALSE,"Brad SAM_BANM";#N/A,#N/A,FALSE,"Brad_LD";#N/A,#N/A,FALSE,"BANM-&gt;S";#N/A,#N/A,FALSE,"BANM_S";#N/A,#N/A,FALSE,"S-&gt;BANM";#N/A,#N/A,FALSE,"SAM_BANM";#N/A,#N/A,FALSE,"BANM";#N/A,#N/A,FALSE,"Sam"}</definedName>
    <definedName name="fafs_1" hidden="1">{#N/A,#N/A,FALSE,"Brad BANM_S";#N/A,#N/A,FALSE,"Brad SAM_BANM";#N/A,#N/A,FALSE,"Brad_LD";#N/A,#N/A,FALSE,"BANM-&gt;S";#N/A,#N/A,FALSE,"BANM_S";#N/A,#N/A,FALSE,"S-&gt;BANM";#N/A,#N/A,FALSE,"SAM_BANM";#N/A,#N/A,FALSE,"BANM";#N/A,#N/A,FALSE,"Sam"}</definedName>
    <definedName name="fairv">#REF!</definedName>
    <definedName name="fairvf">#REF!</definedName>
    <definedName name="fairvp">#REF!</definedName>
    <definedName name="Falc" localSheetId="4">{"Inco"}</definedName>
    <definedName name="Falc" localSheetId="11">{"Inco"}</definedName>
    <definedName name="Falc">{"Inco"}</definedName>
    <definedName name="FALCON">#REF!</definedName>
    <definedName name="fam">#REF!</definedName>
    <definedName name="Family">#REF!</definedName>
    <definedName name="Fan" localSheetId="4" hidden="1">{"'Actual'!$A$1:$F$25"}</definedName>
    <definedName name="Fan" localSheetId="11" hidden="1">{"'Actual'!$A$1:$F$25"}</definedName>
    <definedName name="Fan" hidden="1">{"'Actual'!$A$1:$F$25"}</definedName>
    <definedName name="FaribaultStations">#REF!</definedName>
    <definedName name="FARStations">#REF!</definedName>
    <definedName name="fas" localSheetId="19">#REF!</definedName>
    <definedName name="fas">#REF!</definedName>
    <definedName name="fasasdg" localSheetId="11" hidden="1">{"'Directory'!$A$72:$E$91"}</definedName>
    <definedName name="fasasdg" hidden="1">{"'Directory'!$A$72:$E$91"}</definedName>
    <definedName name="fasd" localSheetId="11" hidden="1">{"'Directory'!$A$72:$E$91"}</definedName>
    <definedName name="fasd" hidden="1">{"'Directory'!$A$72:$E$91"}</definedName>
    <definedName name="fasdasdasd" localSheetId="11" hidden="1">{"'Directory'!$A$72:$E$91"}</definedName>
    <definedName name="fasdasdasd" hidden="1">{"'Directory'!$A$72:$E$91"}</definedName>
    <definedName name="fasdasdfad" localSheetId="11" hidden="1">{"'Directory'!$A$72:$E$91"}</definedName>
    <definedName name="fasdasdfad" hidden="1">{"'Directory'!$A$72:$E$91"}</definedName>
    <definedName name="fasdfad" localSheetId="11" hidden="1">{"'Directory'!$A$72:$E$91"}</definedName>
    <definedName name="fasdfad" hidden="1">{"'Directory'!$A$72:$E$91"}</definedName>
    <definedName name="fasdfadsfasfafaf312321" hidden="1">#REF!</definedName>
    <definedName name="fasdfasdasdf" localSheetId="11" hidden="1">{"'Directory'!$A$72:$E$91"}</definedName>
    <definedName name="fasdfasdasdf" hidden="1">{"'Directory'!$A$72:$E$91"}</definedName>
    <definedName name="fasdfasf" localSheetId="11" hidden="1">{"'Directory'!$A$72:$E$91"}</definedName>
    <definedName name="fasdfasf" hidden="1">{"'Directory'!$A$72:$E$91"}</definedName>
    <definedName name="fasdffff" localSheetId="19">{0;0;0;0;1;#N/A;0.25;0.25;0.8;0.25;2;FALSE;FALSE;FALSE;FALSE;FALSE;#N/A;1;#N/A;1;1;"";"&amp;L&amp;""Arial,Italic""&amp;8&amp;F Page &amp;P of &amp;N &amp;D &amp;T "}</definedName>
    <definedName name="fasdffff" localSheetId="4">{0;0;0;0;1;#N/A;0.25;0.25;0.8;0.25;2;FALSE;FALSE;FALSE;FALSE;FALSE;#N/A;1;#N/A;1;1;"";"&amp;L&amp;""Arial,Italic""&amp;8&amp;F Page &amp;P of &amp;N &amp;D &amp;T "}</definedName>
    <definedName name="fasdffff" localSheetId="15">{0;0;0;0;1;#N/A;0.25;0.25;0.8;0.25;2;FALSE;FALSE;FALSE;FALSE;FALSE;#N/A;1;#N/A;1;1;"";"&amp;L&amp;""Arial,Italic""&amp;8&amp;F Page &amp;P of &amp;N &amp;D &amp;T "}</definedName>
    <definedName name="fasdffff" localSheetId="11">{0;0;0;0;1;#N/A;0.25;0.25;0.8;0.25;2;FALSE;FALSE;FALSE;FALSE;FALSE;#N/A;1;#N/A;1;1;"";"&amp;L&amp;""Arial,Italic""&amp;8&amp;F Page &amp;P of &amp;N &amp;D &amp;T "}</definedName>
    <definedName name="fasdffff">{0;0;0;0;1;#N/A;0.25;0.25;0.8;0.25;2;FALSE;FALSE;FALSE;FALSE;FALSE;#N/A;1;#N/A;1;1;"";"&amp;L&amp;""Arial,Italic""&amp;8&amp;F Page &amp;P of &amp;N &amp;D &amp;T "}</definedName>
    <definedName name="fasdfsd" hidden="1">39166.5621180556</definedName>
    <definedName name="fasdfsdfsegds" localSheetId="4" hidden="1">{#N/A,#N/A,FALSE,"PMTABB";#N/A,#N/A,FALSE,"PMTABB"}</definedName>
    <definedName name="fasdfsdfsegds" localSheetId="11" hidden="1">{#N/A,#N/A,FALSE,"PMTABB";#N/A,#N/A,FALSE,"PMTABB"}</definedName>
    <definedName name="fasdfsdfsegds" hidden="1">{#N/A,#N/A,FALSE,"PMTABB";#N/A,#N/A,FALSE,"PMTABB"}</definedName>
    <definedName name="fasdkjhasdfkj" localSheetId="19">{0;0;0;0;1;#N/A;0.75;0.75;0.25;0.25;2;FALSE;FALSE;FALSE;FALSE;FALSE;#N/A;1;#N/A;1;1;"";"&amp;L&amp;""Arial,Italic""&amp;8&amp;F Page &amp;P of &amp;N &amp;D &amp;T "}</definedName>
    <definedName name="fasdkjhasdfkj" localSheetId="4">{0;0;0;0;1;#N/A;0.75;0.75;0.25;0.25;2;FALSE;FALSE;FALSE;FALSE;FALSE;#N/A;1;#N/A;1;1;"";"&amp;L&amp;""Arial,Italic""&amp;8&amp;F Page &amp;P of &amp;N &amp;D &amp;T "}</definedName>
    <definedName name="fasdkjhasdfkj" localSheetId="15">{0;0;0;0;1;#N/A;0.75;0.75;0.25;0.25;2;FALSE;FALSE;FALSE;FALSE;FALSE;#N/A;1;#N/A;1;1;"";"&amp;L&amp;""Arial,Italic""&amp;8&amp;F Page &amp;P of &amp;N &amp;D &amp;T "}</definedName>
    <definedName name="fasdkjhasdfkj" localSheetId="11">{0;0;0;0;1;#N/A;0.75;0.75;0.25;0.25;2;FALSE;FALSE;FALSE;FALSE;FALSE;#N/A;1;#N/A;1;1;"";"&amp;L&amp;""Arial,Italic""&amp;8&amp;F Page &amp;P of &amp;N &amp;D &amp;T "}</definedName>
    <definedName name="fasdkjhasdfkj">{0;0;0;0;1;#N/A;0.75;0.75;0.25;0.25;2;FALSE;FALSE;FALSE;FALSE;FALSE;#N/A;1;#N/A;1;1;"";"&amp;L&amp;""Arial,Italic""&amp;8&amp;F Page &amp;P of &amp;N &amp;D &amp;T "}</definedName>
    <definedName name="fasefzcxv" localSheetId="4" hidden="1">{#N/A,#N/A,FALSE,"CBE";#N/A,#N/A,FALSE,"SWK"}</definedName>
    <definedName name="fasefzcxv" localSheetId="11" hidden="1">{#N/A,#N/A,FALSE,"CBE";#N/A,#N/A,FALSE,"SWK"}</definedName>
    <definedName name="fasefzcxv" hidden="1">{#N/A,#N/A,FALSE,"CBE";#N/A,#N/A,FALSE,"SWK"}</definedName>
    <definedName name="fasefzcxv_1" localSheetId="4" hidden="1">{#N/A,#N/A,FALSE,"CBE";#N/A,#N/A,FALSE,"SWK"}</definedName>
    <definedName name="fasefzcxv_1" localSheetId="11" hidden="1">{#N/A,#N/A,FALSE,"CBE";#N/A,#N/A,FALSE,"SWK"}</definedName>
    <definedName name="fasefzcxv_1" hidden="1">{#N/A,#N/A,FALSE,"CBE";#N/A,#N/A,FALSE,"SWK"}</definedName>
    <definedName name="FASer" hidden="1">#REF!</definedName>
    <definedName name="faskdjfhaksdfj" localSheetId="19">{0;0;0;0;1;#N/A;0.75;0.75;0.25;0.25;2;FALSE;FALSE;FALSE;FALSE;FALSE;#N/A;1;#N/A;1;1;"";"&amp;L&amp;""Arial,Italic""&amp;8&amp;F Page &amp;P of &amp;N &amp;D &amp;T "}</definedName>
    <definedName name="faskdjfhaksdfj" localSheetId="4">{0;0;0;0;1;#N/A;0.75;0.75;0.25;0.25;2;FALSE;FALSE;FALSE;FALSE;FALSE;#N/A;1;#N/A;1;1;"";"&amp;L&amp;""Arial,Italic""&amp;8&amp;F Page &amp;P of &amp;N &amp;D &amp;T "}</definedName>
    <definedName name="faskdjfhaksdfj" localSheetId="15">{0;0;0;0;1;#N/A;0.75;0.75;0.25;0.25;2;FALSE;FALSE;FALSE;FALSE;FALSE;#N/A;1;#N/A;1;1;"";"&amp;L&amp;""Arial,Italic""&amp;8&amp;F Page &amp;P of &amp;N &amp;D &amp;T "}</definedName>
    <definedName name="faskdjfhaksdfj" localSheetId="11">{0;0;0;0;1;#N/A;0.75;0.75;0.25;0.25;2;FALSE;FALSE;FALSE;FALSE;FALSE;#N/A;1;#N/A;1;1;"";"&amp;L&amp;""Arial,Italic""&amp;8&amp;F Page &amp;P of &amp;N &amp;D &amp;T "}</definedName>
    <definedName name="faskdjfhaksdfj">{0;0;0;0;1;#N/A;0.75;0.75;0.25;0.25;2;FALSE;FALSE;FALSE;FALSE;FALSE;#N/A;1;#N/A;1;1;"";"&amp;L&amp;""Arial,Italic""&amp;8&amp;F Page &amp;P of &amp;N &amp;D &amp;T "}</definedName>
    <definedName name="fassdg" localSheetId="11" hidden="1">{"Income Statement",#N/A,FALSE,"CFMODEL";"Balance Sheet",#N/A,FALSE,"CFMODEL"}</definedName>
    <definedName name="fassdg" hidden="1">{"Income Statement",#N/A,FALSE,"CFMODEL";"Balance Sheet",#N/A,FALSE,"CFMODEL"}</definedName>
    <definedName name="fat" localSheetId="15" hidden="1">{"'RR'!$A$2:$E$81"}</definedName>
    <definedName name="fat" localSheetId="11" hidden="1">{"'RR'!$A$2:$E$81"}</definedName>
    <definedName name="fat" hidden="1">{"'RR'!$A$2:$E$81"}</definedName>
    <definedName name="fawefawfea" localSheetId="4" hidden="1">{"comp1",#N/A,FALSE,"COMPS";"footnotes",#N/A,FALSE,"COMPS"}</definedName>
    <definedName name="fawefawfea" localSheetId="11" hidden="1">{"comp1",#N/A,FALSE,"COMPS";"footnotes",#N/A,FALSE,"COMPS"}</definedName>
    <definedName name="fawefawfea" hidden="1">{"comp1",#N/A,FALSE,"COMPS";"footnotes",#N/A,FALSE,"COMPS"}</definedName>
    <definedName name="fawefawfea_1" localSheetId="4" hidden="1">{"comp1",#N/A,FALSE,"COMPS";"footnotes",#N/A,FALSE,"COMPS"}</definedName>
    <definedName name="fawefawfea_1" localSheetId="11" hidden="1">{"comp1",#N/A,FALSE,"COMPS";"footnotes",#N/A,FALSE,"COMPS"}</definedName>
    <definedName name="fawefawfea_1" hidden="1">{"comp1",#N/A,FALSE,"COMPS";"footnotes",#N/A,FALSE,"COMPS"}</definedName>
    <definedName name="FAX">#REF!</definedName>
    <definedName name="FayNCStations">#REF!</definedName>
    <definedName name="FB_CAPM">#REF!</definedName>
    <definedName name="FB_CoD">#REF!</definedName>
    <definedName name="FBBZB" localSheetId="4">{"Client Name or Project Name"}</definedName>
    <definedName name="FBBZB" localSheetId="11">{"Client Name or Project Name"}</definedName>
    <definedName name="FBBZB">{"Client Name or Project Name"}</definedName>
    <definedName name="fbgbbbb4" hidden="1">#REF!</definedName>
    <definedName name="fbgjkkk" hidden="1">#REF!</definedName>
    <definedName name="fc" localSheetId="11" hidden="1">{"'Grill_Objective'!$A$1:$AF$101"}</definedName>
    <definedName name="fc" hidden="1">{"'Grill_Objective'!$A$1:$AF$101"}</definedName>
    <definedName name="Fcast_Dates">#REF!</definedName>
    <definedName name="Fcast_Members">#REF!</definedName>
    <definedName name="Fcast_New_Members">#REF!</definedName>
    <definedName name="fcb" localSheetId="11" hidden="1">{"FCB_ALL",#N/A,FALSE,"FCB"}</definedName>
    <definedName name="fcb" hidden="1">{"FCB_ALL",#N/A,FALSE,"FCB"}</definedName>
    <definedName name="FCC" localSheetId="11" hidden="1">{#N/A,#N/A,FALSE,"plan";#N/A,#N/A,FALSE,"history";#N/A,#N/A,FALSE,"Prodinv";#N/A,#N/A,FALSE,"HISTGRAPH"}</definedName>
    <definedName name="FCC" hidden="1">{#N/A,#N/A,FALSE,"plan";#N/A,#N/A,FALSE,"history";#N/A,#N/A,FALSE,"Prodinv";#N/A,#N/A,FALSE,"HISTGRAPH"}</definedName>
    <definedName name="FCC_1" localSheetId="11" hidden="1">{#N/A,#N/A,FALSE,"plan";#N/A,#N/A,FALSE,"history";#N/A,#N/A,FALSE,"Prodinv";#N/A,#N/A,FALSE,"HISTGRAPH"}</definedName>
    <definedName name="FCC_1" hidden="1">{#N/A,#N/A,FALSE,"plan";#N/A,#N/A,FALSE,"history";#N/A,#N/A,FALSE,"Prodinv";#N/A,#N/A,FALSE,"HISTGRAPH"}</definedName>
    <definedName name="fcd"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f_lev_terminal1">#REF!</definedName>
    <definedName name="fcf_lev_terminal2">#REF!</definedName>
    <definedName name="fcf_lev_terminal3">#REF!</definedName>
    <definedName name="fcf_lev_terminal4">#REF!</definedName>
    <definedName name="fcf_lev_terminal5">#REF!</definedName>
    <definedName name="fcf_unlev">#REF!</definedName>
    <definedName name="fcf_unlev_terminal1">#REF!</definedName>
    <definedName name="fcf_unlev_terminal2">#REF!</definedName>
    <definedName name="fcf_unlev_terminal3">#REF!</definedName>
    <definedName name="fcf_unlev_terminal4">#REF!</definedName>
    <definedName name="fcf_unlev_terminal5">#REF!</definedName>
    <definedName name="fcf_unlev10">#REF!</definedName>
    <definedName name="fcf_unlev5">#REF!</definedName>
    <definedName name="FCode" hidden="1">#REF!</definedName>
    <definedName name="fcst">#REF!</definedName>
    <definedName name="Fcst_1999">#REF!</definedName>
    <definedName name="Fcst_1999Format">#REF!</definedName>
    <definedName name="fcuk" localSheetId="4" hidden="1">{"by departments",#N/A,TRUE,"FORECAST";"cap_headcount",#N/A,TRUE,"FORECAST";"summary",#N/A,TRUE,"FORECAST"}</definedName>
    <definedName name="fcuk" localSheetId="11" hidden="1">{"by departments",#N/A,TRUE,"FORECAST";"cap_headcount",#N/A,TRUE,"FORECAST";"summary",#N/A,TRUE,"FORECAST"}</definedName>
    <definedName name="fcuk" hidden="1">{"by departments",#N/A,TRUE,"FORECAST";"cap_headcount",#N/A,TRUE,"FORECAST";"summary",#N/A,TRUE,"FORECAST"}</definedName>
    <definedName name="fcxhvf" localSheetId="11" hidden="1">{#N/A,#N/A,TRUE,"Main Issues";#N/A,#N/A,TRUE,"Income statement ($)"}</definedName>
    <definedName name="fcxhvf" hidden="1">{#N/A,#N/A,TRUE,"Main Issues";#N/A,#N/A,TRUE,"Income statement ($)"}</definedName>
    <definedName name="f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 localSheetId="15" hidden="1">{"cvr",#N/A,FALSE,"CVR";"sum",#N/A,FALSE,"SUM";"obal",#N/A,FALSE,"OBAL";#N/A,#N/A,FALSE,"INC1";#N/A,#N/A,FALSE,"INC2";"bal1",#N/A,FALSE,"BAL1";"inc",#N/A,FALSE,"INC";"bal",#N/A,FALSE,"BAL";"cash",#N/A,FALSE,"CASH";"debt",#N/A,FALSE,"DEBT";"eqty",#N/A,FALSE,"EQTY";"tax",#N/A,FALSE,"TAX";"depr",#N/A,FALSE,"DEPR";#N/A,#N/A,FALSE,"IRR";"strip1",#N/A,FALSE,"STRP";"fee",#N/A,FALSE,"FEE"}</definedName>
    <definedName name="fd" localSheetId="11" hidden="1">{"cvr",#N/A,FALSE,"CVR";"sum",#N/A,FALSE,"SUM";"obal",#N/A,FALSE,"OBAL";#N/A,#N/A,FALSE,"INC1";#N/A,#N/A,FALSE,"INC2";"bal1",#N/A,FALSE,"BAL1";"inc",#N/A,FALSE,"INC";"bal",#N/A,FALSE,"BAL";"cash",#N/A,FALSE,"CASH";"debt",#N/A,FALSE,"DEBT";"eqty",#N/A,FALSE,"EQTY";"tax",#N/A,FALSE,"TAX";"depr",#N/A,FALSE,"DEPR";#N/A,#N/A,FALSE,"IRR";"strip1",#N/A,FALSE,"STRP";"fee",#N/A,FALSE,"FEE"}</definedName>
    <definedName name="fd" hidden="1">{"cvr",#N/A,FALSE,"CVR";"sum",#N/A,FALSE,"SUM";"obal",#N/A,FALSE,"OBAL";#N/A,#N/A,FALSE,"INC1";#N/A,#N/A,FALSE,"INC2";"bal1",#N/A,FALSE,"BAL1";"inc",#N/A,FALSE,"INC";"bal",#N/A,FALSE,"BAL";"cash",#N/A,FALSE,"CASH";"debt",#N/A,FALSE,"DEBT";"eqty",#N/A,FALSE,"EQTY";"tax",#N/A,FALSE,"TAX";"depr",#N/A,FALSE,"DEPR";#N/A,#N/A,FALSE,"IRR";"strip1",#N/A,FALSE,"STRP";"fee",#N/A,FALSE,"FEE"}</definedName>
    <definedName name="fd_1" localSheetId="11" hidden="1">{"ProjectInput",#N/A,FALSE,"INPUT-AREA"}</definedName>
    <definedName name="fd_1" hidden="1">{"ProjectInput",#N/A,FALSE,"INPUT-AREA"}</definedName>
    <definedName name="fd_2" localSheetId="11" hidden="1">{"ProjectInput",#N/A,FALSE,"INPUT-AREA"}</definedName>
    <definedName name="fd_2" hidden="1">{"ProjectInput",#N/A,FALSE,"INPUT-AREA"}</definedName>
    <definedName name="fd_3" localSheetId="11" hidden="1">{"ProjectInput",#N/A,FALSE,"INPUT-AREA"}</definedName>
    <definedName name="fd_3" hidden="1">{"ProjectInput",#N/A,FALSE,"INPUT-AREA"}</definedName>
    <definedName name="fd_4" localSheetId="11" hidden="1">{"ProjectInput",#N/A,FALSE,"INPUT-AREA"}</definedName>
    <definedName name="fd_4" hidden="1">{"ProjectInput",#N/A,FALSE,"INPUT-AREA"}</definedName>
    <definedName name="fd_5" localSheetId="11" hidden="1">{"ProjectInput",#N/A,FALSE,"INPUT-AREA"}</definedName>
    <definedName name="fd_5" hidden="1">{"ProjectInput",#N/A,FALSE,"INPUT-AREA"}</definedName>
    <definedName name="FD_SHARES" localSheetId="19">#REF!</definedName>
    <definedName name="FD_SHARES">#REF!</definedName>
    <definedName name="fda" localSheetId="4"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fda" localSheetId="1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fda"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fdafadafafa" localSheetId="4">{"Client Name or Project Name"}</definedName>
    <definedName name="fdafadafafa" localSheetId="11">{"Client Name or Project Name"}</definedName>
    <definedName name="fdafadafafa">{"Client Name or Project Name"}</definedName>
    <definedName name="fdag" localSheetId="11" hidden="1">{#N/A,#N/A,TRUE,"2432"}</definedName>
    <definedName name="fdag" hidden="1">{#N/A,#N/A,TRUE,"2432"}</definedName>
    <definedName name="fdasfasg" localSheetId="11" hidden="1">{"'Directory'!$A$72:$E$91"}</definedName>
    <definedName name="fdasfasg" hidden="1">{"'Directory'!$A$72:$E$91"}</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 localSheetId="11" hidden="1">{"celkový rozpočet - detail",#N/A,FALSE,"Aktualizace č. 1"}</definedName>
    <definedName name="fddf" hidden="1">{"celkový rozpočet - detail",#N/A,FALSE,"Aktualizace č. 1"}</definedName>
    <definedName name="fdes" localSheetId="11" hidden="1">{"Fecha_Novembro",#N/A,FALSE,"FECHAMENTO-2002 ";"Defer_Novembro",#N/A,FALSE,"DIFERIDO";"Pis_Novembro",#N/A,FALSE,"PIS COFINS";"Iss_Novembro",#N/A,FALSE,"ISS"}</definedName>
    <definedName name="fdes" hidden="1">{"Fecha_Novembro",#N/A,FALSE,"FECHAMENTO-2002 ";"Defer_Novembro",#N/A,FALSE,"DIFERIDO";"Pis_Novembro",#N/A,FALSE,"PIS COFINS";"Iss_Novembro",#N/A,FALSE,"ISS"}</definedName>
    <definedName name="fdf" localSheetId="19" hidden="1">{"incomemth",#N/A,TRUE,"forecast00";"incomepercentmth",#N/A,TRUE,"forecast00";"balancemth",#N/A,TRUE,"forecast00";"cashmth",#N/A,TRUE,"forecast00";"covenantmth",#N/A,TRUE,"forecast00"}</definedName>
    <definedName name="fdf" localSheetId="4" hidden="1">{"incomemth",#N/A,TRUE,"forecast00";"incomepercentmth",#N/A,TRUE,"forecast00";"balancemth",#N/A,TRUE,"forecast00";"cashmth",#N/A,TRUE,"forecast00";"covenantmth",#N/A,TRUE,"forecast00"}</definedName>
    <definedName name="fdf" localSheetId="15" hidden="1">{"incomemth",#N/A,TRUE,"forecast00";"incomepercentmth",#N/A,TRUE,"forecast00";"balancemth",#N/A,TRUE,"forecast00";"cashmth",#N/A,TRUE,"forecast00";"covenantmth",#N/A,TRUE,"forecast00"}</definedName>
    <definedName name="fdf" localSheetId="11" hidden="1">{"incomemth",#N/A,TRUE,"forecast00";"incomepercentmth",#N/A,TRUE,"forecast00";"balancemth",#N/A,TRUE,"forecast00";"cashmth",#N/A,TRUE,"forecast00";"covenantmth",#N/A,TRUE,"forecast00"}</definedName>
    <definedName name="fdf" hidden="1">{"incomemth",#N/A,TRUE,"forecast00";"incomepercentmth",#N/A,TRUE,"forecast00";"balancemth",#N/A,TRUE,"forecast00";"cashmth",#N/A,TRUE,"forecast00";"covenantmth",#N/A,TRUE,"forecast00"}</definedName>
    <definedName name="fdf_1" localSheetId="11" hidden="1">{#N/A,#N/A,TRUE,"DCF Summary (2)";#N/A,#N/A,TRUE,"DCF Summary";#N/A,"Middle Case Drivers",TRUE,"DCF"}</definedName>
    <definedName name="fdf_1" hidden="1">{#N/A,#N/A,TRUE,"DCF Summary (2)";#N/A,#N/A,TRUE,"DCF Summary";#N/A,"Middle Case Drivers",TRUE,"DCF"}</definedName>
    <definedName name="FDFD"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 hidden="1">#REF!</definedName>
    <definedName name="fdfdsfd"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ghdf" localSheetId="19" hidden="1">{"inputs raw data",#N/A,TRUE,"INPUT"}</definedName>
    <definedName name="fdfghdf" localSheetId="4" hidden="1">{"inputs raw data",#N/A,TRUE,"INPUT"}</definedName>
    <definedName name="fdfghdf" localSheetId="15" hidden="1">{"inputs raw data",#N/A,TRUE,"INPUT"}</definedName>
    <definedName name="fdfghdf" localSheetId="11" hidden="1">{"inputs raw data",#N/A,TRUE,"INPUT"}</definedName>
    <definedName name="fdfghdf" hidden="1">{"inputs raw data",#N/A,TRUE,"INPUT"}</definedName>
    <definedName name="fdfghdf_1" localSheetId="4" hidden="1">{"inputs raw data",#N/A,TRUE,"INPUT"}</definedName>
    <definedName name="fdfghdf_1" localSheetId="11" hidden="1">{"inputs raw data",#N/A,TRUE,"INPUT"}</definedName>
    <definedName name="fdfghdf_1" hidden="1">{"inputs raw data",#N/A,TRUE,"INPUT"}</definedName>
    <definedName name="fdfghdf_1_1" localSheetId="4" hidden="1">{"inputs raw data",#N/A,TRUE,"INPUT"}</definedName>
    <definedName name="fdfghdf_1_1" localSheetId="11" hidden="1">{"inputs raw data",#N/A,TRUE,"INPUT"}</definedName>
    <definedName name="fdfghdf_1_1" hidden="1">{"inputs raw data",#N/A,TRUE,"INPUT"}</definedName>
    <definedName name="fdfghdf_1_1_2" localSheetId="4" hidden="1">{"inputs raw data",#N/A,TRUE,"INPUT"}</definedName>
    <definedName name="fdfghdf_1_1_2" localSheetId="11" hidden="1">{"inputs raw data",#N/A,TRUE,"INPUT"}</definedName>
    <definedName name="fdfghdf_1_1_2" hidden="1">{"inputs raw data",#N/A,TRUE,"INPUT"}</definedName>
    <definedName name="fdfghdf_1_3" localSheetId="4" hidden="1">{"inputs raw data",#N/A,TRUE,"INPUT"}</definedName>
    <definedName name="fdfghdf_1_3" localSheetId="11" hidden="1">{"inputs raw data",#N/A,TRUE,"INPUT"}</definedName>
    <definedName name="fdfghdf_1_3" hidden="1">{"inputs raw data",#N/A,TRUE,"INPUT"}</definedName>
    <definedName name="fdfghdf_2" localSheetId="4" hidden="1">{"inputs raw data",#N/A,TRUE,"INPUT"}</definedName>
    <definedName name="fdfghdf_2" localSheetId="11" hidden="1">{"inputs raw data",#N/A,TRUE,"INPUT"}</definedName>
    <definedName name="fdfghdf_2" hidden="1">{"inputs raw data",#N/A,TRUE,"INPUT"}</definedName>
    <definedName name="fdfghdf_2_2" localSheetId="4" hidden="1">{"inputs raw data",#N/A,TRUE,"INPUT"}</definedName>
    <definedName name="fdfghdf_2_2" localSheetId="11" hidden="1">{"inputs raw data",#N/A,TRUE,"INPUT"}</definedName>
    <definedName name="fdfghdf_2_2" hidden="1">{"inputs raw data",#N/A,TRUE,"INPUT"}</definedName>
    <definedName name="fdfghdf_3" localSheetId="4" hidden="1">{"inputs raw data",#N/A,TRUE,"INPUT"}</definedName>
    <definedName name="fdfghdf_3" localSheetId="11" hidden="1">{"inputs raw data",#N/A,TRUE,"INPUT"}</definedName>
    <definedName name="fdfghdf_3" hidden="1">{"inputs raw data",#N/A,TRUE,"INPUT"}</definedName>
    <definedName name="fdfghdf_3_2" localSheetId="4" hidden="1">{"inputs raw data",#N/A,TRUE,"INPUT"}</definedName>
    <definedName name="fdfghdf_3_2" localSheetId="11" hidden="1">{"inputs raw data",#N/A,TRUE,"INPUT"}</definedName>
    <definedName name="fdfghdf_3_2" hidden="1">{"inputs raw data",#N/A,TRUE,"INPUT"}</definedName>
    <definedName name="fdfghdf_5" localSheetId="4" hidden="1">{"inputs raw data",#N/A,TRUE,"INPUT"}</definedName>
    <definedName name="fdfghdf_5" localSheetId="11" hidden="1">{"inputs raw data",#N/A,TRUE,"INPUT"}</definedName>
    <definedName name="fdfghdf_5" hidden="1">{"inputs raw data",#N/A,TRUE,"INPUT"}</definedName>
    <definedName name="FDFS" hidden="1">#REF!</definedName>
    <definedName name="FDFSDF"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s" localSheetId="11"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 localSheetId="19" hidden="1">{"incomemth",#N/A,TRUE,"forecast00";"incomepercentmth",#N/A,TRUE,"forecast00";"balancemth",#N/A,TRUE,"forecast00";"cashmth",#N/A,TRUE,"forecast00";"covenantmth",#N/A,TRUE,"forecast00"}</definedName>
    <definedName name="fdg" localSheetId="4" hidden="1">{"incomemth",#N/A,TRUE,"forecast00";"incomepercentmth",#N/A,TRUE,"forecast00";"balancemth",#N/A,TRUE,"forecast00";"cashmth",#N/A,TRUE,"forecast00";"covenantmth",#N/A,TRUE,"forecast00"}</definedName>
    <definedName name="fdg" localSheetId="15" hidden="1">{"incomemth",#N/A,TRUE,"forecast00";"incomepercentmth",#N/A,TRUE,"forecast00";"balancemth",#N/A,TRUE,"forecast00";"cashmth",#N/A,TRUE,"forecast00";"covenantmth",#N/A,TRUE,"forecast00"}</definedName>
    <definedName name="fdg" localSheetId="11"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ad" localSheetId="11" hidden="1">{"inputs raw data",#N/A,TRUE,"INPUT"}</definedName>
    <definedName name="fdgad" hidden="1">{"inputs raw data",#N/A,TRUE,"INPUT"}</definedName>
    <definedName name="fdgagag" localSheetId="4">{"Client Name or Project Name"}</definedName>
    <definedName name="fdgagag" localSheetId="11">{"Client Name or Project Name"}</definedName>
    <definedName name="fdgagag">{"Client Name or Project Name"}</definedName>
    <definedName name="fdgdfgdfg" localSheetId="11" hidden="1">{#N/A,#N/A,FALSE,"Valuation";#N/A,#N/A,FALSE,"MLP Impact"}</definedName>
    <definedName name="fdgdfgdfg" hidden="1">{#N/A,#N/A,FALSE,"Valuation";#N/A,#N/A,FALSE,"MLP Impact"}</definedName>
    <definedName name="fdgfdg" localSheetId="11" hidden="1">{"FCB_ALL",#N/A,FALSE,"FCB";"GREY_ALL",#N/A,FALSE,"GREY"}</definedName>
    <definedName name="fdgfdg" hidden="1">{"FCB_ALL",#N/A,FALSE,"FCB";"GREY_ALL",#N/A,FALSE,"GREY"}</definedName>
    <definedName name="fdhfdh" localSheetId="4" hidden="1">{"First Page",#N/A,FALSE,"Surfactants LBO";"Second Page",#N/A,FALSE,"Surfactants LBO"}</definedName>
    <definedName name="fdhfdh" localSheetId="11" hidden="1">{"First Page",#N/A,FALSE,"Surfactants LBO";"Second Page",#N/A,FALSE,"Surfactants LBO"}</definedName>
    <definedName name="fdhfdh" hidden="1">{"First Page",#N/A,FALSE,"Surfactants LBO";"Second Page",#N/A,FALSE,"Surfactants LBO"}</definedName>
    <definedName name="fdhfdh_1" localSheetId="4" hidden="1">{"First Page",#N/A,FALSE,"Surfactants LBO";"Second Page",#N/A,FALSE,"Surfactants LBO"}</definedName>
    <definedName name="fdhfdh_1" localSheetId="11" hidden="1">{"First Page",#N/A,FALSE,"Surfactants LBO";"Second Page",#N/A,FALSE,"Surfactants LBO"}</definedName>
    <definedName name="fdhfdh_1" hidden="1">{"First Page",#N/A,FALSE,"Surfactants LBO";"Second Page",#N/A,FALSE,"Surfactants LBO"}</definedName>
    <definedName name="fdhfghfdh" localSheetId="4" hidden="1">{"First Page",#N/A,FALSE,"Surfactants LBO";"Second Page",#N/A,FALSE,"Surfactants LBO"}</definedName>
    <definedName name="fdhfghfdh" localSheetId="11" hidden="1">{"First Page",#N/A,FALSE,"Surfactants LBO";"Second Page",#N/A,FALSE,"Surfactants LBO"}</definedName>
    <definedName name="fdhfghfdh" hidden="1">{"First Page",#N/A,FALSE,"Surfactants LBO";"Second Page",#N/A,FALSE,"Surfactants LBO"}</definedName>
    <definedName name="fdhfghfdh_1" localSheetId="4" hidden="1">{"First Page",#N/A,FALSE,"Surfactants LBO";"Second Page",#N/A,FALSE,"Surfactants LBO"}</definedName>
    <definedName name="fdhfghfdh_1" localSheetId="11" hidden="1">{"First Page",#N/A,FALSE,"Surfactants LBO";"Second Page",#N/A,FALSE,"Surfactants LBO"}</definedName>
    <definedName name="fdhfghfdh_1" hidden="1">{"First Page",#N/A,FALSE,"Surfactants LBO";"Second Page",#N/A,FALSE,"Surfactants LBO"}</definedName>
    <definedName name="fdjkei" localSheetId="19" hidden="1">{"bs",#N/A,FALSE,"SCF"}</definedName>
    <definedName name="fdjkei" localSheetId="4" hidden="1">{"bs",#N/A,FALSE,"SCF"}</definedName>
    <definedName name="fdjkei" localSheetId="15" hidden="1">{"bs",#N/A,FALSE,"SCF"}</definedName>
    <definedName name="fdjkei" localSheetId="11" hidden="1">{"bs",#N/A,FALSE,"SCF"}</definedName>
    <definedName name="fdjkei" hidden="1">{"bs",#N/A,FALSE,"SCF"}</definedName>
    <definedName name="fdjsklqmu" localSheetId="4" hidden="1">{#N/A,#N/A,FALSE,"BS";#N/A,#N/A,FALSE,"IS";#N/A,#N/A,FALSE,"ISYTD";#N/A,#N/A,FALSE,"ARINV";#N/A,#N/A,FALSE,"PPD";#N/A,#N/A,FALSE,"FA";#N/A,#N/A,FALSE,"CAPEXP";#N/A,#N/A,FALSE,"INCTAX";#N/A,#N/A,FALSE,"DEBT";#N/A,#N/A,FALSE,"CFMTH"}</definedName>
    <definedName name="fdjsklqmu" localSheetId="11" hidden="1">{#N/A,#N/A,FALSE,"BS";#N/A,#N/A,FALSE,"IS";#N/A,#N/A,FALSE,"ISYTD";#N/A,#N/A,FALSE,"ARINV";#N/A,#N/A,FALSE,"PPD";#N/A,#N/A,FALSE,"FA";#N/A,#N/A,FALSE,"CAPEXP";#N/A,#N/A,FALSE,"INCTAX";#N/A,#N/A,FALSE,"DEBT";#N/A,#N/A,FALSE,"CFMTH"}</definedName>
    <definedName name="fdjsklqmu" hidden="1">{#N/A,#N/A,FALSE,"BS";#N/A,#N/A,FALSE,"IS";#N/A,#N/A,FALSE,"ISYTD";#N/A,#N/A,FALSE,"ARINV";#N/A,#N/A,FALSE,"PPD";#N/A,#N/A,FALSE,"FA";#N/A,#N/A,FALSE,"CAPEXP";#N/A,#N/A,FALSE,"INCTAX";#N/A,#N/A,FALSE,"DEBT";#N/A,#N/A,FALSE,"CFMTH"}</definedName>
    <definedName name="fdnfjdsqlkm"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nfjdsqlkm"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nfjdsqlk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P_0_1_aSrv" hidden="1">#REF!</definedName>
    <definedName name="FDP_0_1_aUrv" hidden="1">#REF!</definedName>
    <definedName name="FDP_1_1_aDrv" hidden="1">#REF!</definedName>
    <definedName name="FDP_1_1_aUrv" hidden="1">#REF!</definedName>
    <definedName name="FDP_10_1_aDrv" hidden="1">#REF!</definedName>
    <definedName name="FDP_10_1_aUrv" hidden="1">#REF!</definedName>
    <definedName name="FDP_100_1_aUrv" hidden="1">#REF!</definedName>
    <definedName name="FDP_101_1_aUrv" hidden="1">#REF!</definedName>
    <definedName name="FDP_102_1_aSrv" hidden="1">#REF!</definedName>
    <definedName name="FDP_102_1_aUrv" hidden="1">#REF!</definedName>
    <definedName name="FDP_103_1_aS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Srv" hidden="1">#REF!</definedName>
    <definedName name="FDP_115_1_aUrv" hidden="1">#REF!</definedName>
    <definedName name="FDP_116_1_aS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S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_1_aUrv" hidden="1">#REF!</definedName>
    <definedName name="FDP_130_1_aUrv" hidden="1">#REF!</definedName>
    <definedName name="FDP_131_1_aUrv" hidden="1">#REF!</definedName>
    <definedName name="FDP_132_1_aSrv" hidden="1">#REF!</definedName>
    <definedName name="FDP_132_1_aUrv" hidden="1">#REF!</definedName>
    <definedName name="FDP_133_1_aSrv" hidden="1">#REF!</definedName>
    <definedName name="FDP_133_1_aUrv" hidden="1">#REF!</definedName>
    <definedName name="FDP_134_1_aUrv" hidden="1">#REF!</definedName>
    <definedName name="FDP_135_1_aUrv" hidden="1">#REF!</definedName>
    <definedName name="FDP_136_1_aSrv" hidden="1">#REF!</definedName>
    <definedName name="FDP_136_1_aUrv" hidden="1">#REF!</definedName>
    <definedName name="FDP_137_1_aSrv" hidden="1">#REF!</definedName>
    <definedName name="FDP_137_1_aUrv" hidden="1">#REF!</definedName>
    <definedName name="FDP_138_1_aSrv" hidden="1">#REF!</definedName>
    <definedName name="FDP_138_1_aUrv" hidden="1">#REF!</definedName>
    <definedName name="FDP_139_1_aSrv" hidden="1">#REF!</definedName>
    <definedName name="FDP_139_1_aUrv" hidden="1">#REF!</definedName>
    <definedName name="FDP_14_1_aDrv" hidden="1">#REF!</definedName>
    <definedName name="FDP_14_1_aUrv" hidden="1">#REF!</definedName>
    <definedName name="FDP_140_1_aSrv" hidden="1">#REF!</definedName>
    <definedName name="FDP_140_1_aUrv" hidden="1">#REF!</definedName>
    <definedName name="FDP_141_1_aS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Srv" hidden="1">#REF!</definedName>
    <definedName name="FDP_155_1_aUrv" hidden="1">#REF!</definedName>
    <definedName name="FDP_156_1_aDrv" hidden="1">#REF!</definedName>
    <definedName name="FDP_156_1_aUrv" hidden="1">#REF!</definedName>
    <definedName name="FDP_157_1_aSrv" hidden="1">#REF!</definedName>
    <definedName name="FDP_157_1_aUrv" hidden="1">#REF!</definedName>
    <definedName name="FDP_158_1_aUrv" hidden="1">#REF!</definedName>
    <definedName name="FDP_159_1_aSrv" hidden="1">#REF!</definedName>
    <definedName name="FDP_16_1_aDrv" hidden="1">#REF!</definedName>
    <definedName name="FDP_16_1_aUrv" hidden="1">#REF!</definedName>
    <definedName name="FDP_160_1_aUrv" hidden="1">#REF!</definedName>
    <definedName name="FDP_161_1_aSrv" hidden="1">#REF!</definedName>
    <definedName name="FDP_161_1_aUrv" hidden="1">#REF!</definedName>
    <definedName name="FDP_162_1_aUrv" hidden="1">#REF!</definedName>
    <definedName name="FDP_163_1_aSrv" hidden="1">#REF!</definedName>
    <definedName name="FDP_163_1_aUrv" hidden="1">#REF!</definedName>
    <definedName name="FDP_164_1_aUrv" hidden="1">#REF!</definedName>
    <definedName name="FDP_165_1_aSrv" hidden="1">#REF!</definedName>
    <definedName name="FDP_165_1_aUrv" hidden="1">#REF!</definedName>
    <definedName name="FDP_166_1_aDrv" hidden="1">#REF!</definedName>
    <definedName name="FDP_166_1_aUrv" hidden="1">#REF!</definedName>
    <definedName name="FDP_167_1_aDrv" hidden="1">#REF!</definedName>
    <definedName name="FDP_167_1_aUrv" hidden="1">#REF!</definedName>
    <definedName name="FDP_168_1_aDrv" hidden="1">#REF!</definedName>
    <definedName name="FDP_168_1_aSrv" hidden="1">#REF!</definedName>
    <definedName name="FDP_169_1_aDrv" hidden="1">#REF!</definedName>
    <definedName name="FDP_169_1_aSrv" hidden="1">#REF!</definedName>
    <definedName name="FDP_17_1_aUrv" hidden="1">#REF!</definedName>
    <definedName name="FDP_170_1_aDrv" hidden="1">#REF!</definedName>
    <definedName name="FDP_170_1_aUrv" hidden="1">#REF!</definedName>
    <definedName name="FDP_171_1_aDrv" hidden="1">#REF!</definedName>
    <definedName name="FDP_171_1_aSrv" hidden="1">#REF!</definedName>
    <definedName name="FDP_172_1_aDrv" hidden="1">#REF!</definedName>
    <definedName name="FDP_172_1_aUrv" hidden="1">#REF!</definedName>
    <definedName name="FDP_173_1_aDrv" hidden="1">#REF!</definedName>
    <definedName name="FDP_173_1_aUrv" hidden="1">#REF!</definedName>
    <definedName name="FDP_174_1_aDrv" hidden="1">#REF!</definedName>
    <definedName name="FDP_174_1_aSrv" hidden="1">#REF!</definedName>
    <definedName name="FDP_175_1_aDrv" hidden="1">#REF!</definedName>
    <definedName name="FDP_175_1_aUrv" hidden="1">#REF!</definedName>
    <definedName name="FDP_176_1_aDrv" hidden="1">#REF!</definedName>
    <definedName name="FDP_176_1_aUrv" hidden="1">#REF!</definedName>
    <definedName name="FDP_177_1_aDrv" hidden="1">#REF!</definedName>
    <definedName name="FDP_177_1_aSrv" hidden="1">#REF!</definedName>
    <definedName name="FDP_178_1_aDrv" hidden="1">#REF!</definedName>
    <definedName name="FDP_178_1_aUrv" hidden="1">#REF!</definedName>
    <definedName name="FDP_179_1_aUrv" hidden="1">#REF!</definedName>
    <definedName name="FDP_18_1_aUrv" hidden="1">#REF!</definedName>
    <definedName name="FDP_18_1_rUrv" hidden="1">#REF!</definedName>
    <definedName name="FDP_180_1_aSrv" hidden="1">#REF!</definedName>
    <definedName name="FDP_180_1_aUrv" hidden="1">#REF!</definedName>
    <definedName name="FDP_181_1_aUrv" hidden="1">#REF!</definedName>
    <definedName name="FDP_182_1_aDrv" hidden="1">#REF!</definedName>
    <definedName name="FDP_182_1_aSrv" hidden="1">#REF!</definedName>
    <definedName name="FDP_183_1_aDrv" hidden="1">#REF!</definedName>
    <definedName name="FDP_183_1_aUrv" hidden="1">#REF!</definedName>
    <definedName name="FDP_184_1_aUdv" hidden="1">#REF!</definedName>
    <definedName name="FDP_184_1_aUrv" hidden="1">#REF!</definedName>
    <definedName name="FDP_185_1_aSrv" hidden="1">#REF!</definedName>
    <definedName name="FDP_185_1_aUdv" hidden="1">#REF!</definedName>
    <definedName name="FDP_186_1_aUdv" hidden="1">#REF!</definedName>
    <definedName name="FDP_186_1_aUrv" hidden="1">#REF!</definedName>
    <definedName name="FDP_187_1_aUdv" hidden="1">#REF!</definedName>
    <definedName name="FDP_187_1_aUrv" hidden="1">#REF!</definedName>
    <definedName name="FDP_188_1_aUdv" hidden="1">#REF!</definedName>
    <definedName name="FDP_188_1_aUrv" hidden="1">#REF!</definedName>
    <definedName name="FDP_189_1_aUdv" hidden="1">#REF!</definedName>
    <definedName name="FDP_189_1_aUrv" hidden="1">#REF!</definedName>
    <definedName name="FDP_19_1_aDrv" hidden="1">#REF!</definedName>
    <definedName name="FDP_19_1_aUrv" hidden="1">#REF!</definedName>
    <definedName name="FDP_190_1_aUdv" hidden="1">#REF!</definedName>
    <definedName name="FDP_190_1_aUrv" hidden="1">#REF!</definedName>
    <definedName name="FDP_191_1_aUdv" hidden="1">#REF!</definedName>
    <definedName name="FDP_191_1_aUrv" hidden="1">#REF!</definedName>
    <definedName name="FDP_192_1_aUdv" hidden="1">#REF!</definedName>
    <definedName name="FDP_192_1_aUrv" hidden="1">#REF!</definedName>
    <definedName name="FDP_193_1_aUdv" hidden="1">#REF!</definedName>
    <definedName name="FDP_193_1_aUrv" hidden="1">#REF!</definedName>
    <definedName name="FDP_194_1_aUdv" hidden="1">#REF!</definedName>
    <definedName name="FDP_194_1_aUrv" hidden="1">#REF!</definedName>
    <definedName name="FDP_195_1_aUdv" hidden="1">#REF!</definedName>
    <definedName name="FDP_195_1_aUrv" hidden="1">#REF!</definedName>
    <definedName name="FDP_196_1_aUdv" hidden="1">#REF!</definedName>
    <definedName name="FDP_196_1_aUrv" hidden="1">#REF!</definedName>
    <definedName name="FDP_197_1_aSrv" hidden="1">#REF!</definedName>
    <definedName name="FDP_197_1_aUdv" hidden="1">#REF!</definedName>
    <definedName name="FDP_198_1_aUdv" hidden="1">#REF!</definedName>
    <definedName name="FDP_198_1_aUrv" hidden="1">#REF!</definedName>
    <definedName name="FDP_199_1_aUdv" hidden="1">#REF!</definedName>
    <definedName name="FDP_199_1_aUrv" hidden="1">#REF!</definedName>
    <definedName name="FDP_2_1_aUrv" hidden="1">#REF!</definedName>
    <definedName name="FDP_20_1_aDrv" hidden="1">#REF!</definedName>
    <definedName name="FDP_20_1_aUrv" hidden="1">#REF!</definedName>
    <definedName name="FDP_200_1_aDdv" hidden="1">#REF!</definedName>
    <definedName name="FDP_200_1_aUrv" hidden="1">#REF!</definedName>
    <definedName name="FDP_201_1_aDdv" hidden="1">#REF!</definedName>
    <definedName name="FDP_201_1_aUrv" hidden="1">#REF!</definedName>
    <definedName name="FDP_202_1_aDdv" hidden="1">#REF!</definedName>
    <definedName name="FDP_202_1_aUrv" hidden="1">#REF!</definedName>
    <definedName name="FDP_203_1_aDdv" hidden="1">#REF!</definedName>
    <definedName name="FDP_203_1_aUrv" hidden="1">#REF!</definedName>
    <definedName name="FDP_204_1_aUrv" hidden="1">#REF!</definedName>
    <definedName name="FDP_205_1_aUrv" hidden="1">#REF!</definedName>
    <definedName name="FDP_206_1_aDrv" hidden="1">#REF!</definedName>
    <definedName name="FDP_206_1_aUrv" hidden="1">#REF!</definedName>
    <definedName name="FDP_207_1_aUrv" hidden="1">#REF!</definedName>
    <definedName name="FDP_208_1_aUrv" hidden="1">#REF!</definedName>
    <definedName name="FDP_209_1_aUrv" hidden="1">#REF!</definedName>
    <definedName name="FDP_21_1_aDrv" hidden="1">#REF!</definedName>
    <definedName name="FDP_21_1_aUrv" hidden="1">#REF!</definedName>
    <definedName name="FDP_210_1_aU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Srv" hidden="1">#REF!</definedName>
    <definedName name="FDP_217_1_aUrv" hidden="1">#REF!</definedName>
    <definedName name="FDP_218_1_aUrv" hidden="1">#REF!</definedName>
    <definedName name="FDP_219_1_aUrv" hidden="1">#REF!</definedName>
    <definedName name="FDP_22_1_aDrv" hidden="1">#REF!</definedName>
    <definedName name="FDP_22_1_aUrv" hidden="1">#REF!</definedName>
    <definedName name="FDP_220_1_aUrv" hidden="1">#REF!</definedName>
    <definedName name="FDP_221_1_aUrv" hidden="1">#REF!</definedName>
    <definedName name="FDP_222_1_aUrv" hidden="1">#REF!</definedName>
    <definedName name="FDP_223_1_aUrv" hidden="1">#REF!</definedName>
    <definedName name="FDP_224_1_aSrv" hidden="1">#REF!</definedName>
    <definedName name="FDP_225_1_aSrv" hidden="1">#REF!</definedName>
    <definedName name="FDP_226_1_aSrv" hidden="1">#REF!</definedName>
    <definedName name="FDP_227_1_aSrv" hidden="1">#REF!</definedName>
    <definedName name="FDP_228_1_aSrv" hidden="1">#REF!</definedName>
    <definedName name="FDP_229_1_aSrv" hidden="1">#REF!</definedName>
    <definedName name="FDP_23_1_aDrv" hidden="1">#REF!</definedName>
    <definedName name="FDP_23_1_aUrv" hidden="1">#REF!</definedName>
    <definedName name="FDP_230_1_aSrv" hidden="1">#REF!</definedName>
    <definedName name="FDP_231_1_aSrv" hidden="1">#REF!</definedName>
    <definedName name="FDP_232_1_aSrv" hidden="1">#REF!</definedName>
    <definedName name="FDP_233_1_aSrv" hidden="1">#REF!</definedName>
    <definedName name="FDP_234_1_aSrv" hidden="1">#REF!</definedName>
    <definedName name="FDP_235_1_aSrv" hidden="1">#REF!</definedName>
    <definedName name="FDP_236_1_aSrv" hidden="1">#REF!</definedName>
    <definedName name="FDP_237_1_aSrv" hidden="1">#REF!</definedName>
    <definedName name="FDP_238_1_aSrv" hidden="1">#REF!</definedName>
    <definedName name="FDP_239_1_aSrv" hidden="1">#REF!</definedName>
    <definedName name="FDP_24_1_aDrv" hidden="1">#REF!</definedName>
    <definedName name="FDP_24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D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Drv" hidden="1">#REF!</definedName>
    <definedName name="FDP_26_1_aU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_1_aDrv" hidden="1">#REF!</definedName>
    <definedName name="FDP_27_1_aU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_1_aD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_1_aDrv" hidden="1">#REF!</definedName>
    <definedName name="FDP_29_1_aU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_1_aDrv" hidden="1">#REF!</definedName>
    <definedName name="FDP_30_1_aSrv" hidden="1">#REF!</definedName>
    <definedName name="FDP_30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_1_aDrv" hidden="1">#REF!</definedName>
    <definedName name="FDP_31_1_aSrv" hidden="1">#REF!</definedName>
    <definedName name="FDP_31_1_aU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2_1_aDrv" hidden="1">#REF!</definedName>
    <definedName name="FDP_32_1_aUrv" hidden="1">#REF!</definedName>
    <definedName name="FDP_33_1_aDrv" hidden="1">#REF!</definedName>
    <definedName name="FDP_33_1_aUrv" hidden="1">#REF!</definedName>
    <definedName name="FDP_34_1_aUrv" hidden="1">#REF!</definedName>
    <definedName name="FDP_35_1_aUrv" hidden="1">#REF!</definedName>
    <definedName name="FDP_36_1_aUrv" hidden="1">#REF!</definedName>
    <definedName name="FDP_37_1_aSrv" hidden="1">#REF!</definedName>
    <definedName name="FDP_37_1_aUrv" hidden="1">#REF!</definedName>
    <definedName name="FDP_38_1_aUrv" hidden="1">#REF!</definedName>
    <definedName name="FDP_39_1_aSrv" hidden="1">#REF!</definedName>
    <definedName name="FDP_39_1_aUrv" hidden="1">#REF!</definedName>
    <definedName name="FDP_4_1_aSrv" hidden="1">#REF!</definedName>
    <definedName name="FDP_4_1_aU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Srv" hidden="1">#REF!</definedName>
    <definedName name="FDP_45_1_aUrv" hidden="1">#REF!</definedName>
    <definedName name="FDP_455_1_aSrv" hidden="1">#REF!</definedName>
    <definedName name="FDP_456_1_aSrv" hidden="1">#REF!</definedName>
    <definedName name="FDP_457_1_aSrv" hidden="1">#REF!</definedName>
    <definedName name="FDP_458_1_aSrv" hidden="1">#REF!</definedName>
    <definedName name="FDP_459_1_aSrv" hidden="1">#REF!</definedName>
    <definedName name="FDP_46_1_aSrv" hidden="1">#REF!</definedName>
    <definedName name="FDP_46_1_aUrv" hidden="1">#REF!</definedName>
    <definedName name="FDP_460_1_aSrv" hidden="1">#REF!</definedName>
    <definedName name="FDP_461_1_aSrv" hidden="1">#REF!</definedName>
    <definedName name="FDP_462_1_aSrv" hidden="1">#REF!</definedName>
    <definedName name="FDP_463_1_aSrv" hidden="1">#REF!</definedName>
    <definedName name="FDP_464_1_aSrv" hidden="1">#REF!</definedName>
    <definedName name="FDP_465_1_aSrv" hidden="1">#REF!</definedName>
    <definedName name="FDP_466_1_aSrv" hidden="1">#REF!</definedName>
    <definedName name="FDP_467_1_aSrv" hidden="1">#REF!</definedName>
    <definedName name="FDP_468_1_aSrv" hidden="1">#REF!</definedName>
    <definedName name="FDP_469_1_aSrv" hidden="1">#REF!</definedName>
    <definedName name="FDP_47_1_aUrv" hidden="1">#REF!</definedName>
    <definedName name="FDP_470_1_aSrv" hidden="1">#REF!</definedName>
    <definedName name="FDP_471_1_aSrv" hidden="1">#REF!</definedName>
    <definedName name="FDP_472_1_aSrv" hidden="1">#REF!</definedName>
    <definedName name="FDP_473_1_aSrv" hidden="1">#REF!</definedName>
    <definedName name="FDP_474_1_aSrv" hidden="1">#REF!</definedName>
    <definedName name="FDP_475_1_aSrv" hidden="1">#REF!</definedName>
    <definedName name="FDP_476_1_aSrv" hidden="1">#REF!</definedName>
    <definedName name="FDP_477_1_aSrv" hidden="1">#REF!</definedName>
    <definedName name="FDP_478_1_aSrv" hidden="1">#REF!</definedName>
    <definedName name="FDP_479_1_aSrv" hidden="1">#REF!</definedName>
    <definedName name="FDP_48_1_aUrv" hidden="1">#REF!</definedName>
    <definedName name="FDP_480_1_aSrv" hidden="1">#REF!</definedName>
    <definedName name="FDP_481_1_aSrv" hidden="1">#REF!</definedName>
    <definedName name="FDP_482_1_aSrv" hidden="1">#REF!</definedName>
    <definedName name="FDP_483_1_aSrv" hidden="1">#REF!</definedName>
    <definedName name="FDP_484_1_aSrv" hidden="1">#REF!</definedName>
    <definedName name="FDP_485_1_aSrv" hidden="1">#REF!</definedName>
    <definedName name="FDP_486_1_aSrv" hidden="1">#REF!</definedName>
    <definedName name="FDP_487_1_aSrv" hidden="1">#REF!</definedName>
    <definedName name="FDP_488_1_aSrv" hidden="1">#REF!</definedName>
    <definedName name="FDP_489_1_aSrv" hidden="1">#REF!</definedName>
    <definedName name="FDP_49_1_aUrv" hidden="1">#REF!</definedName>
    <definedName name="FDP_490_1_aSrv" hidden="1">#REF!</definedName>
    <definedName name="FDP_491_1_aSrv" hidden="1">#REF!</definedName>
    <definedName name="FDP_492_1_aSrv" hidden="1">#REF!</definedName>
    <definedName name="FDP_493_1_aSrv" hidden="1">#REF!</definedName>
    <definedName name="FDP_494_1_aSrv" hidden="1">#REF!</definedName>
    <definedName name="FDP_495_1_aSrv" hidden="1">#REF!</definedName>
    <definedName name="FDP_496_1_aSrv" hidden="1">#REF!</definedName>
    <definedName name="FDP_497_1_aSrv" hidden="1">#REF!</definedName>
    <definedName name="FDP_498_1_aSrv" hidden="1">#REF!</definedName>
    <definedName name="FDP_499_1_aSrv" hidden="1">#REF!</definedName>
    <definedName name="FDP_5_1_aDrv" hidden="1">#REF!</definedName>
    <definedName name="FDP_5_1_aUrv" hidden="1">#REF!</definedName>
    <definedName name="FDP_50_1_aSrv" hidden="1">#REF!</definedName>
    <definedName name="FDP_50_1_aUrv" hidden="1">#REF!</definedName>
    <definedName name="FDP_500_1_aSrv" hidden="1">#REF!</definedName>
    <definedName name="FDP_501_1_aS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_1_aSrv" hidden="1">#REF!</definedName>
    <definedName name="FDP_51_1_aU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_1_aSrv" hidden="1">#REF!</definedName>
    <definedName name="FDP_52_1_aU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Srv" hidden="1">#REF!</definedName>
    <definedName name="FDP_529_1_aSrv" hidden="1">#REF!</definedName>
    <definedName name="FDP_53_1_aU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Ddv" hidden="1">#REF!</definedName>
    <definedName name="FDP_54_1_aU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Urv" hidden="1">#REF!</definedName>
    <definedName name="FDP_55_1_aUrv" hidden="1">#REF!</definedName>
    <definedName name="FDP_550_1_aUrv" hidden="1">#REF!</definedName>
    <definedName name="FDP_551_1_aUrv" hidden="1">#REF!</definedName>
    <definedName name="FDP_552_1_aUrv" hidden="1">#REF!</definedName>
    <definedName name="FDP_553_1_aUrv" hidden="1">#REF!</definedName>
    <definedName name="FDP_554_1_aUrv" hidden="1">#REF!</definedName>
    <definedName name="FDP_56_1_aUrv" hidden="1">#REF!</definedName>
    <definedName name="FDP_57_1_aSrv" hidden="1">#REF!</definedName>
    <definedName name="FDP_57_1_aUrv" hidden="1">#REF!</definedName>
    <definedName name="FDP_58_1_aUrv" hidden="1">#REF!</definedName>
    <definedName name="FDP_59_1_aSrv" hidden="1">#REF!</definedName>
    <definedName name="FDP_59_1_aUrv" hidden="1">#REF!</definedName>
    <definedName name="FDP_6_1_aSrv" hidden="1">#REF!</definedName>
    <definedName name="FDP_6_1_aUrv" hidden="1">#REF!</definedName>
    <definedName name="FDP_60_1_aUrv" hidden="1">#REF!</definedName>
    <definedName name="FDP_608_1_aUrv" hidden="1">#REF!</definedName>
    <definedName name="FDP_609_1_aSrv" hidden="1">#REF!</definedName>
    <definedName name="FDP_61_1_aUrv" hidden="1">#REF!</definedName>
    <definedName name="FDP_610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Urv" hidden="1">#REF!</definedName>
    <definedName name="FDP_620_1_aSrv" hidden="1">#REF!</definedName>
    <definedName name="FDP_63_1_aUrv" hidden="1">#REF!</definedName>
    <definedName name="FDP_64_1_aUrv" hidden="1">#REF!</definedName>
    <definedName name="FDP_65_1_aSrv" hidden="1">#REF!</definedName>
    <definedName name="FDP_65_1_aUrv" hidden="1">#REF!</definedName>
    <definedName name="FDP_66_1_aSrv" hidden="1">#REF!</definedName>
    <definedName name="FDP_66_1_aUrv" hidden="1">#REF!</definedName>
    <definedName name="FDP_67_1_aSrv" hidden="1">#REF!</definedName>
    <definedName name="FDP_67_1_aUrv" hidden="1">#REF!</definedName>
    <definedName name="FDP_67_1_rUrv" hidden="1">#REF!</definedName>
    <definedName name="FDP_68_1_aSrv" hidden="1">#REF!</definedName>
    <definedName name="FDP_68_1_aUrv" hidden="1">#REF!</definedName>
    <definedName name="FDP_69_1_aSrv" hidden="1">#REF!</definedName>
    <definedName name="FDP_69_1_aUrv" hidden="1">#REF!</definedName>
    <definedName name="FDP_7_1_aSrv" hidden="1">#REF!</definedName>
    <definedName name="FDP_7_1_aUrv" hidden="1">#REF!</definedName>
    <definedName name="FDP_70_1_aSrv" hidden="1">#REF!</definedName>
    <definedName name="FDP_70_1_aUrv" hidden="1">#REF!</definedName>
    <definedName name="FDP_71_1_aUrv" hidden="1">#REF!</definedName>
    <definedName name="FDP_72_1_aUrv" hidden="1">#REF!</definedName>
    <definedName name="FDP_73_1_aSrv" hidden="1">#REF!</definedName>
    <definedName name="FDP_74_1_aDrv" hidden="1">#REF!</definedName>
    <definedName name="FDP_74_1_aSrv" hidden="1">#REF!</definedName>
    <definedName name="FDP_75_1_aUrv" hidden="1">#REF!</definedName>
    <definedName name="FDP_76_1_aDrv" hidden="1">#REF!</definedName>
    <definedName name="FDP_76_1_aSrv" hidden="1">#REF!</definedName>
    <definedName name="FDP_77_1_aSrv" hidden="1">#REF!</definedName>
    <definedName name="FDP_77_1_aUrv" hidden="1">#REF!</definedName>
    <definedName name="FDP_78_1_aSrv" hidden="1">#REF!</definedName>
    <definedName name="FDP_78_1_aUrv" hidden="1">#REF!</definedName>
    <definedName name="FDP_79_1_aUrv" hidden="1">#REF!</definedName>
    <definedName name="FDP_8_1_aUrv" hidden="1">#REF!</definedName>
    <definedName name="FDP_80_1_aS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Srv" hidden="1">#REF!</definedName>
    <definedName name="FDP_86_1_aUrv" hidden="1">#REF!</definedName>
    <definedName name="FDP_87_1_aUrv" hidden="1">#REF!</definedName>
    <definedName name="FDP_88_1_aSrv" hidden="1">#REF!</definedName>
    <definedName name="FDP_88_1_aUrv" hidden="1">#REF!</definedName>
    <definedName name="FDP_89_1_aUrv" hidden="1">#REF!</definedName>
    <definedName name="FDP_9_1_aSrv" hidden="1">#REF!</definedName>
    <definedName name="FDP_9_1_aUrv" hidden="1">#REF!</definedName>
    <definedName name="FDP_90_1_aUrv" hidden="1">#REF!</definedName>
    <definedName name="FDP_91_1_aUrv" hidden="1">#REF!</definedName>
    <definedName name="FDP_92_1_aSrv" hidden="1">#REF!</definedName>
    <definedName name="FDP_92_1_aUrv" hidden="1">#REF!</definedName>
    <definedName name="FDP_93_1_aUrv" hidden="1">#REF!</definedName>
    <definedName name="FDP_94_1_aSrv" hidden="1">#REF!</definedName>
    <definedName name="FDP_94_1_aUrv" hidden="1">#REF!</definedName>
    <definedName name="FDP_95_1_aUrv" hidden="1">#REF!</definedName>
    <definedName name="FDP_96_1_aUrv" hidden="1">#REF!</definedName>
    <definedName name="FDP_97_1_aSrv" hidden="1">#REF!</definedName>
    <definedName name="FDP_97_1_aUrv" hidden="1">#REF!</definedName>
    <definedName name="FDP_98_1_aDrv" hidden="1">#REF!</definedName>
    <definedName name="FDP_98_1_aUrv" hidden="1">#REF!</definedName>
    <definedName name="FDP_99_1_aUrv" hidden="1">#REF!</definedName>
    <definedName name="fds" localSheetId="19" hidden="1">{"incomemth",#N/A,TRUE,"forecast01";"incpercentmth",#N/A,TRUE,"forecast01";"balancemth",#N/A,TRUE,"forecast01";"cashmth",#N/A,TRUE,"forecast01";"cov2mth",#N/A,TRUE,"forecast01";"prbexp",#N/A,TRUE,"forecast01";"prbcap",#N/A,TRUE,"forecast01";"coalconsultants",#N/A,TRUE,"forecast01";"prbsum",#N/A,TRUE,"forecast01"}</definedName>
    <definedName name="fds" localSheetId="4" hidden="1">{"incomemth",#N/A,TRUE,"forecast01";"incpercentmth",#N/A,TRUE,"forecast01";"balancemth",#N/A,TRUE,"forecast01";"cashmth",#N/A,TRUE,"forecast01";"cov2mth",#N/A,TRUE,"forecast01";"prbexp",#N/A,TRUE,"forecast01";"prbcap",#N/A,TRUE,"forecast01";"coalconsultants",#N/A,TRUE,"forecast01";"prbsum",#N/A,TRUE,"forecast01"}</definedName>
    <definedName name="fds" localSheetId="15" hidden="1">{"incomemth",#N/A,TRUE,"forecast01";"incpercentmth",#N/A,TRUE,"forecast01";"balancemth",#N/A,TRUE,"forecast01";"cashmth",#N/A,TRUE,"forecast01";"cov2mth",#N/A,TRUE,"forecast01";"prbexp",#N/A,TRUE,"forecast01";"prbcap",#N/A,TRUE,"forecast01";"coalconsultants",#N/A,TRUE,"forecast01";"prbsum",#N/A,TRUE,"forecast01"}</definedName>
    <definedName name="fds" localSheetId="11" hidden="1">{"incomemth",#N/A,TRUE,"forecast01";"incpercentmth",#N/A,TRUE,"forecast01";"balancemth",#N/A,TRUE,"forecast01";"cashmth",#N/A,TRUE,"forecast01";"cov2mth",#N/A,TRUE,"forecast01";"prbexp",#N/A,TRUE,"forecast01";"prbcap",#N/A,TRUE,"forecast01";"coalconsultants",#N/A,TRUE,"forecast01";"prbsum",#N/A,TRUE,"forecast01"}</definedName>
    <definedName name="fds" hidden="1">{"incomemth",#N/A,TRUE,"forecast01";"incpercentmth",#N/A,TRUE,"forecast01";"balancemth",#N/A,TRUE,"forecast01";"cashmth",#N/A,TRUE,"forecast01";"cov2mth",#N/A,TRUE,"forecast01";"prbexp",#N/A,TRUE,"forecast01";"prbcap",#N/A,TRUE,"forecast01";"coalconsultants",#N/A,TRUE,"forecast01";"prbsum",#N/A,TRUE,"forecast01"}</definedName>
    <definedName name="fds_1" localSheetId="4" hidden="1">{"CASHFLOW",#N/A,FALSE,"CF";"TAX",#N/A,FALSE,"CF"}</definedName>
    <definedName name="fds_1" localSheetId="11" hidden="1">{"CASHFLOW",#N/A,FALSE,"CF";"TAX",#N/A,FALSE,"CF"}</definedName>
    <definedName name="fds_1" hidden="1">{"CASHFLOW",#N/A,FALSE,"CF";"TAX",#N/A,FALSE,"CF"}</definedName>
    <definedName name="fds_new" localSheetId="11" hidden="1">{#N/A,#N/A,FALSE,"Cover";#N/A,#N/A,FALSE,"OFF";#N/A,#N/A,FALSE," ON";#N/A,#N/A,FALSE,"SUM";#N/A,#N/A,FALSE,"VPOP-POP"}</definedName>
    <definedName name="fds_new" hidden="1">{#N/A,#N/A,FALSE,"Cover";#N/A,#N/A,FALSE,"OFF";#N/A,#N/A,FALSE," ON";#N/A,#N/A,FALSE,"SUM";#N/A,#N/A,FALSE,"VPOP-POP"}</definedName>
    <definedName name="fdsa" localSheetId="2" hidden="1">{"'Standalone List Price Trends'!$A$1:$X$56"}</definedName>
    <definedName name="fdsa" localSheetId="19" hidden="1">{"'Standalone List Price Trends'!$A$1:$X$56"}</definedName>
    <definedName name="fdsa" localSheetId="4" hidden="1">{"'Standalone List Price Trends'!$A$1:$X$56"}</definedName>
    <definedName name="fdsa" localSheetId="15" hidden="1">{"'Standalone List Price Trends'!$A$1:$X$56"}</definedName>
    <definedName name="fdsa" localSheetId="11" hidden="1">{"'Standalone List Price Trends'!$A$1:$X$56"}</definedName>
    <definedName name="fdsa" hidden="1">{"'Standalone List Price Trends'!$A$1:$X$56"}</definedName>
    <definedName name="fdsa_1"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1"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fa" localSheetId="4">{"Client Name or Project Name"}</definedName>
    <definedName name="fdsafa" localSheetId="11">{"Client Name or Project Name"}</definedName>
    <definedName name="fdsafa">{"Client Name or Project Name"}</definedName>
    <definedName name="fdsafdsa" localSheetId="19">{"Price","ICTG","TS131","D","0","0","H"}</definedName>
    <definedName name="fdsafdsa" localSheetId="4">{"Price","ICTG","TS131","D","0","0","H"}</definedName>
    <definedName name="fdsafdsa" localSheetId="15">{"Price","ICTG","TS131","D","0","0","H"}</definedName>
    <definedName name="fdsafdsa" localSheetId="11">{"Price","ICTG","TS131","D","0","0","H"}</definedName>
    <definedName name="fdsafdsa">{"Price","ICTG","TS131","D","0","0","H"}</definedName>
    <definedName name="fdsag" localSheetId="11" hidden="1">{"FCB_ALL",#N/A,FALSE,"FCB"}</definedName>
    <definedName name="fdsag" hidden="1">{"FCB_ALL",#N/A,FALSE,"FCB"}</definedName>
    <definedName name="fdsakfjds" localSheetId="11" hidden="1">{"FCB_ALL",#N/A,FALSE,"FCB";"GREY_ALL",#N/A,FALSE,"GREY"}</definedName>
    <definedName name="fdsakfjds" hidden="1">{"FCB_ALL",#N/A,FALSE,"FCB";"GREY_ALL",#N/A,FALSE,"GREY"}</definedName>
    <definedName name="fdsd" localSheetId="11" hidden="1">{#N/A,#N/A,FALSE,"Aging Summary";#N/A,#N/A,FALSE,"Ratio Analysis";#N/A,#N/A,FALSE,"Test 120 Day Accts";#N/A,#N/A,FALSE,"Tickmarks"}</definedName>
    <definedName name="fdsd" hidden="1">{#N/A,#N/A,FALSE,"Aging Summary";#N/A,#N/A,FALSE,"Ratio Analysis";#N/A,#N/A,FALSE,"Test 120 Day Accts";#N/A,#N/A,FALSE,"Tickmarks"}</definedName>
    <definedName name="fdsdfsdf" localSheetId="11" hidden="1">{"Index",#N/A,FALSE,"Index"}</definedName>
    <definedName name="fdsdfsdf" hidden="1">{"Index",#N/A,FALSE,"Index"}</definedName>
    <definedName name="fdsf" localSheetId="4" hidden="1">{"general",#N/A,FALSE,"Assumptions"}</definedName>
    <definedName name="fdsf" localSheetId="15" hidden="1">{"general",#N/A,FALSE,"Assumptions"}</definedName>
    <definedName name="fdsf" localSheetId="11" hidden="1">{"general",#N/A,FALSE,"Assumptions"}</definedName>
    <definedName name="fdsf" hidden="1">{"general",#N/A,FALSE,"Assumptions"}</definedName>
    <definedName name="fdsf_1" localSheetId="4" hidden="1">{"general",#N/A,FALSE,"Assumptions"}</definedName>
    <definedName name="fdsf_1" localSheetId="11" hidden="1">{"general",#N/A,FALSE,"Assumptions"}</definedName>
    <definedName name="fdsf_1" hidden="1">{"general",#N/A,FALSE,"Assumptions"}</definedName>
    <definedName name="fdsf2" localSheetId="4" hidden="1">{"general",#N/A,FALSE,"Assumptions"}</definedName>
    <definedName name="fdsf2" localSheetId="11" hidden="1">{"general",#N/A,FALSE,"Assumptions"}</definedName>
    <definedName name="fdsf2" hidden="1">{"general",#N/A,FALSE,"Assumptions"}</definedName>
    <definedName name="fdsf2_1" localSheetId="4" hidden="1">{"general",#N/A,FALSE,"Assumptions"}</definedName>
    <definedName name="fdsf2_1" localSheetId="11" hidden="1">{"general",#N/A,FALSE,"Assumptions"}</definedName>
    <definedName name="fdsf2_1" hidden="1">{"general",#N/A,FALSE,"Assumptions"}</definedName>
    <definedName name="fdsfdsf" localSheetId="11" hidden="1">{0,0,FALSE,0}</definedName>
    <definedName name="fdsfdsf" hidden="1">{0,0,FALSE,0}</definedName>
    <definedName name="fdsfgfhgdht" hidden="1">#REF!</definedName>
    <definedName name="fdsfs" localSheetId="11"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2" localSheetId="11" hidden="1">{"GLI-Income Statement",#N/A,FALSE,"gli";"GLI - Balance Sheet Wksht",#N/A,FALSE,"gli";"GLI-Cash Flow",#N/A,FALSE,"gli";"GLI Qtrly Stats",#N/A,FALSE,"gli"}</definedName>
    <definedName name="fdsfs2" hidden="1">{"GLI-Income Statement",#N/A,FALSE,"gli";"GLI - Balance Sheet Wksht",#N/A,FALSE,"gli";"GLI-Cash Flow",#N/A,FALSE,"gli";"GLI Qtrly Stats",#N/A,FALSE,"gli"}</definedName>
    <definedName name="fdsfsd" localSheetId="19" hidden="1">{"incomemth",#N/A,TRUE,"forecast01";"incpercentmth",#N/A,TRUE,"forecast01";"balancemth",#N/A,TRUE,"forecast01";"cashmth",#N/A,TRUE,"forecast01";"cov2mth",#N/A,TRUE,"forecast01";"prbexp",#N/A,TRUE,"forecast01";"prbcap",#N/A,TRUE,"forecast01";"coalconsultants",#N/A,TRUE,"forecast01";"prbsum",#N/A,TRUE,"forecast01"}</definedName>
    <definedName name="fdsfsd" localSheetId="4" hidden="1">{"incomemth",#N/A,TRUE,"forecast01";"incpercentmth",#N/A,TRUE,"forecast01";"balancemth",#N/A,TRUE,"forecast01";"cashmth",#N/A,TRUE,"forecast01";"cov2mth",#N/A,TRUE,"forecast01";"prbexp",#N/A,TRUE,"forecast01";"prbcap",#N/A,TRUE,"forecast01";"coalconsultants",#N/A,TRUE,"forecast01";"prbsum",#N/A,TRUE,"forecast01"}</definedName>
    <definedName name="fdsfsd" localSheetId="15" hidden="1">{"incomemth",#N/A,TRUE,"forecast01";"incpercentmth",#N/A,TRUE,"forecast01";"balancemth",#N/A,TRUE,"forecast01";"cashmth",#N/A,TRUE,"forecast01";"cov2mth",#N/A,TRUE,"forecast01";"prbexp",#N/A,TRUE,"forecast01";"prbcap",#N/A,TRUE,"forecast01";"coalconsultants",#N/A,TRUE,"forecast01";"prbsum",#N/A,TRUE,"forecast01"}</definedName>
    <definedName name="fdsfsd" localSheetId="11"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fse" localSheetId="11" hidden="1">{0,0,"",0}</definedName>
    <definedName name="fdsfse" hidden="1">{0,0,"",0}</definedName>
    <definedName name="fdsg" localSheetId="19" hidden="1">{"incomemth",#N/A,TRUE,"forecast00";"incomepercentmth",#N/A,TRUE,"forecast00";"balancemth",#N/A,TRUE,"forecast00";"cashmth",#N/A,TRUE,"forecast00";"covenantmth",#N/A,TRUE,"forecast00"}</definedName>
    <definedName name="fdsg" localSheetId="4" hidden="1">{"incomemth",#N/A,TRUE,"forecast00";"incomepercentmth",#N/A,TRUE,"forecast00";"balancemth",#N/A,TRUE,"forecast00";"cashmth",#N/A,TRUE,"forecast00";"covenantmth",#N/A,TRUE,"forecast00"}</definedName>
    <definedName name="fdsg" localSheetId="15" hidden="1">{"incomemth",#N/A,TRUE,"forecast00";"incomepercentmth",#N/A,TRUE,"forecast00";"balancemth",#N/A,TRUE,"forecast00";"cashmth",#N/A,TRUE,"forecast00";"covenantmth",#N/A,TRUE,"forecast00"}</definedName>
    <definedName name="fdsg" localSheetId="11" hidden="1">{"incomemth",#N/A,TRUE,"forecast00";"incomepercentmth",#N/A,TRUE,"forecast00";"balancemth",#N/A,TRUE,"forecast00";"cashmth",#N/A,TRUE,"forecast00";"covenantmth",#N/A,TRUE,"forecast00"}</definedName>
    <definedName name="fdsg" hidden="1">{"incomemth",#N/A,TRUE,"forecast00";"incomepercentmth",#N/A,TRUE,"forecast00";"balancemth",#N/A,TRUE,"forecast00";"cashmth",#N/A,TRUE,"forecast00";"covenantmth",#N/A,TRUE,"forecast00"}</definedName>
    <definedName name="fdsg1" localSheetId="19" hidden="1">{"incomemth",#N/A,TRUE,"forecast00";"incomepercentmth",#N/A,TRUE,"forecast00";"balancemth",#N/A,TRUE,"forecast00";"cashmth",#N/A,TRUE,"forecast00";"covenantmth",#N/A,TRUE,"forecast00"}</definedName>
    <definedName name="fdsg1" localSheetId="4" hidden="1">{"incomemth",#N/A,TRUE,"forecast00";"incomepercentmth",#N/A,TRUE,"forecast00";"balancemth",#N/A,TRUE,"forecast00";"cashmth",#N/A,TRUE,"forecast00";"covenantmth",#N/A,TRUE,"forecast00"}</definedName>
    <definedName name="fdsg1" localSheetId="15" hidden="1">{"incomemth",#N/A,TRUE,"forecast00";"incomepercentmth",#N/A,TRUE,"forecast00";"balancemth",#N/A,TRUE,"forecast00";"cashmth",#N/A,TRUE,"forecast00";"covenantmth",#N/A,TRUE,"forecast00"}</definedName>
    <definedName name="fdsg1" localSheetId="11"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dsgsdfg" localSheetId="11" hidden="1">{#N/A,#N/A,FALSE,"Initial Year";#N/A,#N/A,FALSE,"Historical";#N/A,#N/A,FALSE,"balsheet";#N/A,#N/A,FALSE,"incstate";#N/A,#N/A,FALSE,"Fleet"}</definedName>
    <definedName name="fdsgdsgsdfg" hidden="1">{#N/A,#N/A,FALSE,"Initial Year";#N/A,#N/A,FALSE,"Historical";#N/A,#N/A,FALSE,"balsheet";#N/A,#N/A,FALSE,"incstate";#N/A,#N/A,FALSE,"Fleet"}</definedName>
    <definedName name="fdsgfsdgfsd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f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f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kj" localSheetId="4" hidden="1">{#N/A,#N/A,FALSE,"Model";#N/A,#N/A,FALSE,"Division"}</definedName>
    <definedName name="fdskj" localSheetId="11" hidden="1">{#N/A,#N/A,FALSE,"Model";#N/A,#N/A,FALSE,"Division"}</definedName>
    <definedName name="fdskj" hidden="1">{#N/A,#N/A,FALSE,"Model";#N/A,#N/A,FALSE,"Division"}</definedName>
    <definedName name="fdsqfdate" localSheetId="4" hidden="1">{#N/A,#N/A,FALSE,"BS";#N/A,#N/A,FALSE,"IS";#N/A,#N/A,FALSE,"ISYTD";#N/A,#N/A,FALSE,"ARINV";#N/A,#N/A,FALSE,"PPD";#N/A,#N/A,FALSE,"FA";#N/A,#N/A,FALSE,"CAPEXP";#N/A,#N/A,FALSE,"INCTAX";#N/A,#N/A,FALSE,"DEBT";#N/A,#N/A,FALSE,"CFMTH"}</definedName>
    <definedName name="fdsqfdate" localSheetId="11" hidden="1">{#N/A,#N/A,FALSE,"BS";#N/A,#N/A,FALSE,"IS";#N/A,#N/A,FALSE,"ISYTD";#N/A,#N/A,FALSE,"ARINV";#N/A,#N/A,FALSE,"PPD";#N/A,#N/A,FALSE,"FA";#N/A,#N/A,FALSE,"CAPEXP";#N/A,#N/A,FALSE,"INCTAX";#N/A,#N/A,FALSE,"DEBT";#N/A,#N/A,FALSE,"CFMTH"}</definedName>
    <definedName name="fdsqfdate" hidden="1">{#N/A,#N/A,FALSE,"BS";#N/A,#N/A,FALSE,"IS";#N/A,#N/A,FALSE,"ISYTD";#N/A,#N/A,FALSE,"ARINV";#N/A,#N/A,FALSE,"PPD";#N/A,#N/A,FALSE,"FA";#N/A,#N/A,FALSE,"CAPEXP";#N/A,#N/A,FALSE,"INCTAX";#N/A,#N/A,FALSE,"DEBT";#N/A,#N/A,FALSE,"CFMTH"}</definedName>
    <definedName name="fdsqfdq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ds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ds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q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q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q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vwx" localSheetId="4" hidden="1">{#N/A,#N/A,FALSE,"BS";#N/A,#N/A,FALSE,"IS";#N/A,#N/A,FALSE,"ISYTD";#N/A,#N/A,FALSE,"ARINV";#N/A,#N/A,FALSE,"PPD";#N/A,#N/A,FALSE,"FA";#N/A,#N/A,FALSE,"CAPEXP";#N/A,#N/A,FALSE,"INCTAX";#N/A,#N/A,FALSE,"DEBT";#N/A,#N/A,FALSE,"CFMTH"}</definedName>
    <definedName name="fdsqfdqsvwx" localSheetId="11" hidden="1">{#N/A,#N/A,FALSE,"BS";#N/A,#N/A,FALSE,"IS";#N/A,#N/A,FALSE,"ISYTD";#N/A,#N/A,FALSE,"ARINV";#N/A,#N/A,FALSE,"PPD";#N/A,#N/A,FALSE,"FA";#N/A,#N/A,FALSE,"CAPEXP";#N/A,#N/A,FALSE,"INCTAX";#N/A,#N/A,FALSE,"DEBT";#N/A,#N/A,FALSE,"CFMTH"}</definedName>
    <definedName name="fdsqfdqsvwx" hidden="1">{#N/A,#N/A,FALSE,"BS";#N/A,#N/A,FALSE,"IS";#N/A,#N/A,FALSE,"ISYTD";#N/A,#N/A,FALSE,"ARINV";#N/A,#N/A,FALSE,"PPD";#N/A,#N/A,FALSE,"FA";#N/A,#N/A,FALSE,"CAPEXP";#N/A,#N/A,FALSE,"INCTAX";#N/A,#N/A,FALSE,"DEBT";#N/A,#N/A,FALSE,"CFMTH"}</definedName>
    <definedName name="fdsqfds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qs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qs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qs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sq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sq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sq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dsqgdsqgfds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dsqgdsqgfds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dsqgdsqg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sd" localSheetId="11" hidden="1">{0,0,"",0}</definedName>
    <definedName name="fdssd" hidden="1">{0,0,"",0}</definedName>
    <definedName name="fdvbavav" localSheetId="4">{"Client Name or Project Name"}</definedName>
    <definedName name="fdvbavav" localSheetId="11">{"Client Name or Project Name"}</definedName>
    <definedName name="fdvbavav">{"Client Name or Project Name"}</definedName>
    <definedName name="fdzbsdfgz"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fdzbsdfgz"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fdzbsdfgz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fdzbsdfgz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fe" localSheetId="4" hidden="1">{#N/A,#N/A,FALSE,"Layout GuV"}</definedName>
    <definedName name="FE" localSheetId="15" hidden="1">{"'Tilte'!$E$23"}</definedName>
    <definedName name="FE" localSheetId="11" hidden="1">{"'Tilte'!$E$23"}</definedName>
    <definedName name="FE" hidden="1">{"'Tilte'!$E$23"}</definedName>
    <definedName name="Feb">#REF!</definedName>
    <definedName name="Feb_Construction">#REF!</definedName>
    <definedName name="FEBACT">#REF!</definedName>
    <definedName name="FEBCANACT">#REF!</definedName>
    <definedName name="FebLocData" localSheetId="19">#REF!</definedName>
    <definedName name="FebLocData">#REF!</definedName>
    <definedName name="FEBUKACT" localSheetId="19">#REF!</definedName>
    <definedName name="FEBUKACT">#REF!</definedName>
    <definedName name="FebVariance" localSheetId="1">#REF!</definedName>
    <definedName name="FebVariance" localSheetId="19">#REF!</definedName>
    <definedName name="FebVariance">#REF!</definedName>
    <definedName name="FED_Equity_Return_Analysis">#REF!</definedName>
    <definedName name="Fed_New" localSheetId="15" hidden="1">{"'SGI_Opex'!$A$1:$O$187"}</definedName>
    <definedName name="Fed_New" localSheetId="11" hidden="1">{"'SGI_Opex'!$A$1:$O$187"}</definedName>
    <definedName name="Fed_New" hidden="1">{"'SGI_Opex'!$A$1:$O$187"}</definedName>
    <definedName name="FEDERAL" localSheetId="15" hidden="1">{"'SGI_Opex'!$A$1:$O$187"}</definedName>
    <definedName name="FEDERAL" localSheetId="11" hidden="1">{"'SGI_Opex'!$A$1:$O$187"}</definedName>
    <definedName name="FEDERAL" hidden="1">{"'SGI_Opex'!$A$1:$O$187"}</definedName>
    <definedName name="Federal_Tax">#REF!</definedName>
    <definedName name="fedfd"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SYS" localSheetId="19">#REF!</definedName>
    <definedName name="FEDSYS">#REF!</definedName>
    <definedName name="fedvvvcvcvcvcv" localSheetId="11" hidden="1">{#N/A,#N/A,FALSE,"bs_cons";#N/A,#N/A,FALSE,"bs_grup";#N/A,#N/A,FALSE,"bs_umpl";#N/A,#N/A,FALSE,"bs_bim";#N/A,#N/A,FALSE,"bs_bdb";#N/A,#N/A,FALSE,"bs_mq32";#N/A,#N/A,FALSE,"bs_bsrl"}</definedName>
    <definedName name="fedvvvcvcvcvcv" hidden="1">{#N/A,#N/A,FALSE,"bs_cons";#N/A,#N/A,FALSE,"bs_grup";#N/A,#N/A,FALSE,"bs_umpl";#N/A,#N/A,FALSE,"bs_bim";#N/A,#N/A,FALSE,"bs_bdb";#N/A,#N/A,FALSE,"bs_mq32";#N/A,#N/A,FALSE,"bs_bsrl"}</definedName>
    <definedName name="FEE">#REF!</definedName>
    <definedName name="FEEFIND">#REF!</definedName>
    <definedName name="Fees">#REF!</definedName>
    <definedName name="FEESYEAR">#REF!</definedName>
    <definedName name="FeeTable" localSheetId="19">#REF!</definedName>
    <definedName name="FeeTable">#REF!</definedName>
    <definedName name="feffdfbgbd" hidden="1">#REF!</definedName>
    <definedName name="fefsf" localSheetId="19" hidden="1">{"incomemth",#N/A,TRUE,"forecast01";"incpercentmth",#N/A,TRUE,"forecast01";"balancemth",#N/A,TRUE,"forecast01";"cashmth",#N/A,TRUE,"forecast01";"cov2mth",#N/A,TRUE,"forecast01";"prbexp",#N/A,TRUE,"forecast01";"prbcap",#N/A,TRUE,"forecast01";"coalconsultants",#N/A,TRUE,"forecast01";"prbsum",#N/A,TRUE,"forecast01"}</definedName>
    <definedName name="fefsf" localSheetId="4" hidden="1">{"incomemth",#N/A,TRUE,"forecast01";"incpercentmth",#N/A,TRUE,"forecast01";"balancemth",#N/A,TRUE,"forecast01";"cashmth",#N/A,TRUE,"forecast01";"cov2mth",#N/A,TRUE,"forecast01";"prbexp",#N/A,TRUE,"forecast01";"prbcap",#N/A,TRUE,"forecast01";"coalconsultants",#N/A,TRUE,"forecast01";"prbsum",#N/A,TRUE,"forecast01"}</definedName>
    <definedName name="fefsf" localSheetId="15" hidden="1">{"incomemth",#N/A,TRUE,"forecast01";"incpercentmth",#N/A,TRUE,"forecast01";"balancemth",#N/A,TRUE,"forecast01";"cashmth",#N/A,TRUE,"forecast01";"cov2mth",#N/A,TRUE,"forecast01";"prbexp",#N/A,TRUE,"forecast01";"prbcap",#N/A,TRUE,"forecast01";"coalconsultants",#N/A,TRUE,"forecast01";"prbsum",#N/A,TRUE,"forecast01"}</definedName>
    <definedName name="fefsf" localSheetId="11"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19" hidden="1">{"incomemth",#N/A,TRUE,"forecast01";"incpercentmth",#N/A,TRUE,"forecast01";"balancemth",#N/A,TRUE,"forecast01";"cashmth",#N/A,TRUE,"forecast01";"cov2mth",#N/A,TRUE,"forecast01";"prbexp",#N/A,TRUE,"forecast01";"prbcap",#N/A,TRUE,"forecast01";"coalconsultants",#N/A,TRUE,"forecast01";"prbsum",#N/A,TRUE,"forecast01"}</definedName>
    <definedName name="fefsf1" localSheetId="4" hidden="1">{"incomemth",#N/A,TRUE,"forecast01";"incpercentmth",#N/A,TRUE,"forecast01";"balancemth",#N/A,TRUE,"forecast01";"cashmth",#N/A,TRUE,"forecast01";"cov2mth",#N/A,TRUE,"forecast01";"prbexp",#N/A,TRUE,"forecast01";"prbcap",#N/A,TRUE,"forecast01";"coalconsultants",#N/A,TRUE,"forecast01";"prbsum",#N/A,TRUE,"forecast01"}</definedName>
    <definedName name="fefsf1" localSheetId="15" hidden="1">{"incomemth",#N/A,TRUE,"forecast01";"incpercentmth",#N/A,TRUE,"forecast01";"balancemth",#N/A,TRUE,"forecast01";"cashmth",#N/A,TRUE,"forecast01";"cov2mth",#N/A,TRUE,"forecast01";"prbexp",#N/A,TRUE,"forecast01";"prbcap",#N/A,TRUE,"forecast01";"coalconsultants",#N/A,TRUE,"forecast01";"prbsum",#N/A,TRUE,"forecast01"}</definedName>
    <definedName name="fefsf1" localSheetId="11"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ret" localSheetId="4" hidden="1">{#N/A,#N/A,FALSE,"FREE"}</definedName>
    <definedName name="feret" localSheetId="11" hidden="1">{#N/A,#N/A,FALSE,"FREE"}</definedName>
    <definedName name="feret" hidden="1">{#N/A,#N/A,FALSE,"FREE"}</definedName>
    <definedName name="ferf" hidden="1">#REF!</definedName>
    <definedName name="ferfe" localSheetId="11"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nando_II" localSheetId="11" hidden="1">{"CONSOLIDADO",#N/A,FALSE,"COMENTARIOS"}</definedName>
    <definedName name="Fernando_II" hidden="1">{"CONSOLIDADO",#N/A,FALSE,"COMENTARIOS"}</definedName>
    <definedName name="ferrell" localSheetId="19">#REF!</definedName>
    <definedName name="ferrell">#REF!</definedName>
    <definedName name="few" localSheetId="4" hidden="1">{#N/A,#N/A,FALSE,"PMTABB";#N/A,#N/A,FALSE,"PMTABB"}</definedName>
    <definedName name="few" localSheetId="11" hidden="1">{#N/A,#N/A,FALSE,"PMTABB";#N/A,#N/A,FALSE,"PMTABB"}</definedName>
    <definedName name="few" hidden="1">{#N/A,#N/A,FALSE,"PMTABB";#N/A,#N/A,FALSE,"PMTABB"}</definedName>
    <definedName name="fewt" localSheetId="4" hidden="1">{#N/A,#N/A,FALSE,"EW"}</definedName>
    <definedName name="fewt" localSheetId="11" hidden="1">{#N/A,#N/A,FALSE,"EW"}</definedName>
    <definedName name="fewt" hidden="1">{#N/A,#N/A,FALSE,"EW"}</definedName>
    <definedName name="ff" localSheetId="4" hidden="1">{#N/A,#N/A,FALSE,"Pharm";#N/A,#N/A,FALSE,"WWCM"}</definedName>
    <definedName name="ff" localSheetId="15" hidden="1">{"'SIVA Pricing Model'!$A$1:$F$39"}</definedName>
    <definedName name="ff" localSheetId="11" hidden="1">{"'SIVA Pricing Model'!$A$1:$F$39"}</definedName>
    <definedName name="ff" hidden="1">{"'SIVA Pricing Model'!$A$1:$F$39"}</definedName>
    <definedName name="ff_1" localSheetId="4" hidden="1">{#N/A,#N/A,FALSE,"Pharm";#N/A,#N/A,FALSE,"WWCM"}</definedName>
    <definedName name="ff_1" localSheetId="11" hidden="1">{#N/A,#N/A,FALSE,"Pharm";#N/A,#N/A,FALSE,"WWCM"}</definedName>
    <definedName name="ff_1" hidden="1">{#N/A,#N/A,FALSE,"Pharm";#N/A,#N/A,FALSE,"WWCM"}</definedName>
    <definedName name="FFACTOR">#REF!</definedName>
    <definedName name="FFAPPCOLNAME1_1">#REF!</definedName>
    <definedName name="FFAPPCOLNAME1_6">#REF!</definedName>
    <definedName name="FFAPPCOLNAME2_1">#REF!</definedName>
    <definedName name="FFAPPCOLNAME2_6">#REF!</definedName>
    <definedName name="FFAPPCOLNAME3_1">#REF!</definedName>
    <definedName name="FFAPPCOLNAME3_6">#REF!</definedName>
    <definedName name="FFAPPCOLNAME4_1">#REF!</definedName>
    <definedName name="FFAPPCOLNAME4_6">#REF!</definedName>
    <definedName name="ffasdgwet" localSheetId="11" hidden="1">{"background",#N/A,FALSE,"CS First Boston Merger Model";"inputs",#N/A,FALSE,"CS First Boston Merger Model"}</definedName>
    <definedName name="ffasdgwet" hidden="1">{"background",#N/A,FALSE,"CS First Boston Merger Model";"inputs",#N/A,FALSE,"CS First Boston Merger Model"}</definedName>
    <definedName name="ffd" localSheetId="11" hidden="1">{#N/A,#N/A,FALSE,"A";#N/A,#N/A,FALSE,"B"}</definedName>
    <definedName name="ffd" hidden="1">{#N/A,#N/A,FALSE,"A";#N/A,#N/A,FALSE,"B"}</definedName>
    <definedName name="ffd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ffd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ffdata" localSheetId="19">#REF!</definedName>
    <definedName name="ffdata">#REF!</definedName>
    <definedName name="ffddf" localSheetId="15" hidden="1">{"'Sheet1'!$A$1:$E$287"}</definedName>
    <definedName name="ffddf" localSheetId="11" hidden="1">{"'Sheet1'!$A$1:$E$287"}</definedName>
    <definedName name="ffddf" hidden="1">{"'Sheet1'!$A$1:$E$287"}</definedName>
    <definedName name="FFDFDFSD"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edws" localSheetId="11" hidden="1">{#N/A,#N/A,TRUE,"Proposal";#N/A,#N/A,TRUE,"Assumptions";#N/A,#N/A,TRUE,"Net Income";#N/A,#N/A,TRUE,"Balsheet";#N/A,#N/A,TRUE,"Capex";#N/A,#N/A,TRUE,"Volumes";#N/A,#N/A,TRUE,"Revenues";#N/A,#N/A,TRUE,"Var.Costs";#N/A,#N/A,TRUE,"Personnel";#N/A,#N/A,TRUE,"Other costs";#N/A,#N/A,TRUE,"MKTG and G&amp;A"}</definedName>
    <definedName name="ffdfedws" hidden="1">{#N/A,#N/A,TRUE,"Proposal";#N/A,#N/A,TRUE,"Assumptions";#N/A,#N/A,TRUE,"Net Income";#N/A,#N/A,TRUE,"Balsheet";#N/A,#N/A,TRUE,"Capex";#N/A,#N/A,TRUE,"Volumes";#N/A,#N/A,TRUE,"Revenues";#N/A,#N/A,TRUE,"Var.Costs";#N/A,#N/A,TRUE,"Personnel";#N/A,#N/A,TRUE,"Other costs";#N/A,#N/A,TRUE,"MKTG and G&amp;A"}</definedName>
    <definedName name="fff" localSheetId="4" hidden="1">{#N/A,#N/A,FALSE,"NET INT EXP"}</definedName>
    <definedName name="fff" localSheetId="11" hidden="1">{#N/A,#N/A,FALSE,"NET INT EXP"}</definedName>
    <definedName name="fff" hidden="1">{#N/A,#N/A,FALSE,"NET INT EXP"}</definedName>
    <definedName name="fff_1" localSheetId="4" hidden="1">{#N/A,#N/A,FALSE,"NET INT EXP"}</definedName>
    <definedName name="fff_1" localSheetId="11" hidden="1">{#N/A,#N/A,FALSE,"NET INT EXP"}</definedName>
    <definedName name="fff_1" hidden="1">{#N/A,#N/A,FALSE,"NET INT EXP"}</definedName>
    <definedName name="ffff" localSheetId="19">{0;0;0;0;1;#N/A;0.75;0.75;0.25;0.25;2;FALSE;FALSE;FALSE;FALSE;FALSE;#N/A;1;#N/A;1;1;"";"&amp;L&amp;""Arial,Italic""&amp;8&amp;F Page &amp;P of &amp;N &amp;D &amp;T "}</definedName>
    <definedName name="ffff" localSheetId="4">{0;0;0;0;1;#N/A;0.75;0.75;0.25;0.25;2;FALSE;FALSE;FALSE;FALSE;FALSE;#N/A;1;#N/A;1;1;"";"&amp;L&amp;""Arial,Italic""&amp;8&amp;F Page &amp;P of &amp;N &amp;D &amp;T "}</definedName>
    <definedName name="ffff" localSheetId="15">{0;0;0;0;1;#N/A;0.75;0.75;0.25;0.25;2;FALSE;FALSE;FALSE;FALSE;FALSE;#N/A;1;#N/A;1;1;"";"&amp;L&amp;""Arial,Italic""&amp;8&amp;F Page &amp;P of &amp;N &amp;D &amp;T "}</definedName>
    <definedName name="ffff" localSheetId="11">{0;0;0;0;1;#N/A;0.75;0.75;0.25;0.25;2;FALSE;FALSE;FALSE;FALSE;FALSE;#N/A;1;#N/A;1;1;"";"&amp;L&amp;""Arial,Italic""&amp;8&amp;F Page &amp;P of &amp;N &amp;D &amp;T "}</definedName>
    <definedName name="ffff">{0;0;0;0;1;#N/A;0.75;0.75;0.25;0.25;2;FALSE;FALSE;FALSE;FALSE;FALSE;#N/A;1;#N/A;1;1;"";"&amp;L&amp;""Arial,Italic""&amp;8&amp;F Page &amp;P of &amp;N &amp;D &amp;T "}</definedName>
    <definedName name="ffff_1" localSheetId="4" hidden="1">{"comps",#N/A,FALSE,"comps";"notes",#N/A,FALSE,"comps"}</definedName>
    <definedName name="ffff_1" localSheetId="11" hidden="1">{"comps",#N/A,FALSE,"comps";"notes",#N/A,FALSE,"comps"}</definedName>
    <definedName name="ffff_1" hidden="1">{"comps",#N/A,FALSE,"comps";"notes",#N/A,FALSE,"comps"}</definedName>
    <definedName name="fffff" localSheetId="19">{0;0;0;0;1;#N/A;0.25;0.25;1;1;2;FALSE;FALSE;FALSE;FALSE;FALSE;#N/A;1;#N/A;1;1;"";"&amp;L&amp;""Arial,Italic""&amp;8&amp;F Page &amp;P of &amp;N &amp;D &amp;T "}</definedName>
    <definedName name="fffff" localSheetId="4">{0;0;0;0;1;#N/A;0.25;0.25;1;1;2;FALSE;FALSE;FALSE;FALSE;FALSE;#N/A;1;#N/A;1;1;"";"&amp;L&amp;""Arial,Italic""&amp;8&amp;F Page &amp;P of &amp;N &amp;D &amp;T "}</definedName>
    <definedName name="fffff" localSheetId="15">{0;0;0;0;1;#N/A;0.25;0.25;1;1;2;FALSE;FALSE;FALSE;FALSE;FALSE;#N/A;1;#N/A;1;1;"";"&amp;L&amp;""Arial,Italic""&amp;8&amp;F Page &amp;P of &amp;N &amp;D &amp;T "}</definedName>
    <definedName name="fffff" localSheetId="11">{0;0;0;0;1;#N/A;0.25;0.25;1;1;2;FALSE;FALSE;FALSE;FALSE;FALSE;#N/A;1;#N/A;1;1;"";"&amp;L&amp;""Arial,Italic""&amp;8&amp;F Page &amp;P of &amp;N &amp;D &amp;T "}</definedName>
    <definedName name="fffff">{0;0;0;0;1;#N/A;0.25;0.25;1;1;2;FALSE;FALSE;FALSE;FALSE;FALSE;#N/A;1;#N/A;1;1;"";"&amp;L&amp;""Arial,Italic""&amp;8&amp;F Page &amp;P of &amp;N &amp;D &amp;T "}</definedName>
    <definedName name="fffff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ffff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ffff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fffff" localSheetId="19">{0;0;0;0;1;#N/A;0.25;0.25;0.8;0.25;2;FALSE;FALSE;FALSE;FALSE;FALSE;#N/A;1;#N/A;1;1;"";""}</definedName>
    <definedName name="ffffff" localSheetId="4">{0;0;0;0;1;#N/A;0.25;0.25;0.8;0.25;2;FALSE;FALSE;FALSE;FALSE;FALSE;#N/A;1;#N/A;1;1;"";""}</definedName>
    <definedName name="ffffff" localSheetId="15">{0;0;0;0;1;#N/A;0.25;0.25;0.8;0.25;2;FALSE;FALSE;FALSE;FALSE;FALSE;#N/A;1;#N/A;1;1;"";""}</definedName>
    <definedName name="ffffff" localSheetId="11">{0;0;0;0;1;#N/A;0.25;0.25;0.8;0.25;2;FALSE;FALSE;FALSE;FALSE;FALSE;#N/A;1;#N/A;1;1;"";""}</definedName>
    <definedName name="ffffff">{0;0;0;0;1;#N/A;0.25;0.25;0.8;0.25;2;FALSE;FALSE;FALSE;FALSE;FALSE;#N/A;1;#N/A;1;1;"";""}</definedName>
    <definedName name="ffffff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_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localSheetId="4" hidden="1">{#N/A,#N/A,FALSE,"Pharm";#N/A,#N/A,FALSE,"WWCM"}</definedName>
    <definedName name="fffffff" localSheetId="11" hidden="1">{#N/A,#N/A,FALSE,"Pharm";#N/A,#N/A,FALSE,"WWCM"}</definedName>
    <definedName name="fffffff" hidden="1">{#N/A,#N/A,FALSE,"Pharm";#N/A,#N/A,FALSE,"WWCM"}</definedName>
    <definedName name="fffffff_1" localSheetId="4" hidden="1">{#N/A,#N/A,FALSE,"Pharm";#N/A,#N/A,FALSE,"WWCM"}</definedName>
    <definedName name="fffffff_1" localSheetId="11" hidden="1">{#N/A,#N/A,FALSE,"Pharm";#N/A,#N/A,FALSE,"WWCM"}</definedName>
    <definedName name="fffffff_1" hidden="1">{#N/A,#N/A,FALSE,"Pharm";#N/A,#N/A,FALSE,"WWCM"}</definedName>
    <definedName name="fffffffff" localSheetId="11" hidden="1">{#N/A,#N/A,TRUE,"Asmp";#N/A,#N/A,TRUE,"CF"}</definedName>
    <definedName name="fffffffff" hidden="1">{#N/A,#N/A,TRUE,"Asmp";#N/A,#N/A,TRUE,"CF"}</definedName>
    <definedName name="ffffffffff"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_1"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f" localSheetId="2" hidden="1">{"'Standalone List Price Trends'!$A$1:$X$56"}</definedName>
    <definedName name="fffffffffff" localSheetId="19" hidden="1">{"'Standalone List Price Trends'!$A$1:$X$56"}</definedName>
    <definedName name="fffffffffff" localSheetId="4" hidden="1">{"'Standalone List Price Trends'!$A$1:$X$56"}</definedName>
    <definedName name="fffffffffff" localSheetId="15" hidden="1">{"'Standalone List Price Trends'!$A$1:$X$56"}</definedName>
    <definedName name="fffffffffff" localSheetId="11" hidden="1">{"'Standalone List Price Trends'!$A$1:$X$56"}</definedName>
    <definedName name="fffffffffff" hidden="1">{"'Standalone List Price Trends'!$A$1:$X$56"}</definedName>
    <definedName name="ffffffffffffffffffff" localSheetId="19">{0;0;0;0;1;#N/A;0.75;0.75;1;1;2;FALSE;FALSE;FALSE;FALSE;FALSE;#N/A;1;#N/A;1;1;"";"&amp;L&amp;""Arial,Italic""&amp;8&amp;F Page &amp;P of &amp;N &amp;D &amp;T "}</definedName>
    <definedName name="ffffffffffffffffffff" localSheetId="4">{0;0;0;0;1;#N/A;0.75;0.75;1;1;2;FALSE;FALSE;FALSE;FALSE;FALSE;#N/A;1;#N/A;1;1;"";"&amp;L&amp;""Arial,Italic""&amp;8&amp;F Page &amp;P of &amp;N &amp;D &amp;T "}</definedName>
    <definedName name="ffffffffffffffffffff" localSheetId="15">{0;0;0;0;1;#N/A;0.75;0.75;1;1;2;FALSE;FALSE;FALSE;FALSE;FALSE;#N/A;1;#N/A;1;1;"";"&amp;L&amp;""Arial,Italic""&amp;8&amp;F Page &amp;P of &amp;N &amp;D &amp;T "}</definedName>
    <definedName name="ffffffffffffffffffff" localSheetId="11">{0;0;0;0;1;#N/A;0.75;0.75;1;1;2;FALSE;FALSE;FALSE;FALSE;FALSE;#N/A;1;#N/A;1;1;"";"&amp;L&amp;""Arial,Italic""&amp;8&amp;F Page &amp;P of &amp;N &amp;D &amp;T "}</definedName>
    <definedName name="ffffffffffffffffffff">{0;0;0;0;1;#N/A;0.75;0.75;1;1;2;FALSE;FALSE;FALSE;FALSE;FALSE;#N/A;1;#N/A;1;1;"";"&amp;L&amp;""Arial,Italic""&amp;8&amp;F Page &amp;P of &amp;N &amp;D &amp;T "}</definedName>
    <definedName name="ffffffffffffffffffff_1" localSheetId="11" hidden="1">{#N/A,#N/A,FALSE,"plan";#N/A,#N/A,FALSE,"history";#N/A,#N/A,FALSE,"Prodinv";#N/A,#N/A,FALSE,"HISTGRAPH"}</definedName>
    <definedName name="ffffffffffffffffffff_1" hidden="1">{#N/A,#N/A,FALSE,"plan";#N/A,#N/A,FALSE,"history";#N/A,#N/A,FALSE,"Prodinv";#N/A,#N/A,FALSE,"HISTGRAPH"}</definedName>
    <definedName name="fffffffffffffffffffffffffffffffffffff" localSheetId="4">{"Client Name or Project Name"}</definedName>
    <definedName name="fffffffffffffffffffffffffffffffffffff" localSheetId="11">{"Client Name or Project Name"}</definedName>
    <definedName name="fffffffffffffffffffffffffffffffffffff">{"Client Name or Project Name"}</definedName>
    <definedName name="ffffffffggggggggggggg" localSheetId="11" hidden="1">{#N/A,#N/A,TRUE,"Proposal";#N/A,#N/A,TRUE,"Assumptions";#N/A,#N/A,TRUE,"Net Income";#N/A,#N/A,TRUE,"Balsheet";#N/A,#N/A,TRUE,"Capex";#N/A,#N/A,TRUE,"Volumes";#N/A,#N/A,TRUE,"Revenues";#N/A,#N/A,TRUE,"Var.Costs";#N/A,#N/A,TRUE,"Personnel";#N/A,#N/A,TRUE,"Other costs";#N/A,#N/A,TRUE,"MKTG and G&amp;A"}</definedName>
    <definedName name="ffffffffggggggggggggg" hidden="1">{#N/A,#N/A,TRUE,"Proposal";#N/A,#N/A,TRUE,"Assumptions";#N/A,#N/A,TRUE,"Net Income";#N/A,#N/A,TRUE,"Balsheet";#N/A,#N/A,TRUE,"Capex";#N/A,#N/A,TRUE,"Volumes";#N/A,#N/A,TRUE,"Revenues";#N/A,#N/A,TRUE,"Var.Costs";#N/A,#N/A,TRUE,"Personnel";#N/A,#N/A,TRUE,"Other costs";#N/A,#N/A,TRUE,"MKTG and G&amp;A"}</definedName>
    <definedName name="fffgggg" localSheetId="11" hidden="1">{#N/A,#N/A,FALSE,"L. Zottola";#N/A,#N/A,FALSE,"M. Ruggi";#N/A,#N/A,FALSE,"M. Valenti";#N/A,#N/A,FALSE,"C. Mazza";#N/A,#N/A,FALSE,"G. Bellinzona";#N/A,#N/A,FALSE,"M. Carletti";#N/A,#N/A,FALSE,"P. Maresca";#N/A,#N/A,FALSE,"L. Tondi";#N/A,#N/A,FALSE,"M. Marani";#N/A,#N/A,FALSE,"R. Ruggerini";#N/A,#N/A,FALSE,"L. Liguori";#N/A,#N/A,FALSE,"D. Battistel"}</definedName>
    <definedName name="fffgggg" hidden="1">{#N/A,#N/A,FALSE,"L. Zottola";#N/A,#N/A,FALSE,"M. Ruggi";#N/A,#N/A,FALSE,"M. Valenti";#N/A,#N/A,FALSE,"C. Mazza";#N/A,#N/A,FALSE,"G. Bellinzona";#N/A,#N/A,FALSE,"M. Carletti";#N/A,#N/A,FALSE,"P. Maresca";#N/A,#N/A,FALSE,"L. Tondi";#N/A,#N/A,FALSE,"M. Marani";#N/A,#N/A,FALSE,"R. Ruggerini";#N/A,#N/A,FALSE,"L. Liguori";#N/A,#N/A,FALSE,"D. Battistel"}</definedName>
    <definedName name="fffs">#REF!</definedName>
    <definedName name="ffgg"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ffgg"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ffghnbbb5" hidden="1">#REF!</definedName>
    <definedName name="ffnbv">#REF!</definedName>
    <definedName name="ffs" hidden="1">#REF!</definedName>
    <definedName name="FFSDGAGAGAG" localSheetId="4">{"Client Name or Project Name"}</definedName>
    <definedName name="FFSDGAGAGAG" localSheetId="11">{"Client Name or Project Name"}</definedName>
    <definedName name="FFSDGAGAGAG">{"Client Name or Project Name"}</definedName>
    <definedName name="FFSEGDESC1_1">#REF!</definedName>
    <definedName name="FFSEGDESC1_6">#REF!</definedName>
    <definedName name="FFSEGDESC2_1">#REF!</definedName>
    <definedName name="FFSEGDESC2_6">#REF!</definedName>
    <definedName name="FFSEGDESC2_7">#REF!</definedName>
    <definedName name="FFSEGDESC3_1">#REF!</definedName>
    <definedName name="FFSEGDESC3_6">#REF!</definedName>
    <definedName name="FFSEGDESC4_1">#REF!</definedName>
    <definedName name="FFSEGDESC4_6">#REF!</definedName>
    <definedName name="FFSEGMENT1_1">#REF!</definedName>
    <definedName name="FFSEGMENT1_6">#REF!</definedName>
    <definedName name="FFSEGMENT2_1">#REF!</definedName>
    <definedName name="FFSEGMENT2_6">#REF!</definedName>
    <definedName name="FFSEGMENT3_1">#REF!</definedName>
    <definedName name="FFSEGMENT3_6">#REF!</definedName>
    <definedName name="FFSEGMENT4_1">#REF!</definedName>
    <definedName name="FFSEGMENT4_6">#REF!</definedName>
    <definedName name="FFSEGSEPARATOR1">#REF!</definedName>
    <definedName name="FFSEGSEPARATOR6">#REF!</definedName>
    <definedName name="ffsgsdgsd" localSheetId="11" hidden="1">{#N/A,#N/A,FALSE,"Aging Summary";#N/A,#N/A,FALSE,"Ratio Analysis";#N/A,#N/A,FALSE,"Test 120 Day Accts";#N/A,#N/A,FALSE,"Tickmarks"}</definedName>
    <definedName name="ffsgsdgsd" hidden="1">{#N/A,#N/A,FALSE,"Aging Summary";#N/A,#N/A,FALSE,"Ratio Analysis";#N/A,#N/A,FALSE,"Test 120 Day Accts";#N/A,#N/A,FALSE,"Tickmarks"}</definedName>
    <definedName name="ffy" localSheetId="4" hidden="1">{#N/A,#N/A,FALSE,"FY97";#N/A,#N/A,FALSE,"FY98";#N/A,#N/A,FALSE,"FY99";#N/A,#N/A,FALSE,"FY00";#N/A,#N/A,FALSE,"FY01"}</definedName>
    <definedName name="ffy" localSheetId="11" hidden="1">{#N/A,#N/A,FALSE,"FY97";#N/A,#N/A,FALSE,"FY98";#N/A,#N/A,FALSE,"FY99";#N/A,#N/A,FALSE,"FY00";#N/A,#N/A,FALSE,"FY01"}</definedName>
    <definedName name="ffy" hidden="1">{#N/A,#N/A,FALSE,"FY97";#N/A,#N/A,FALSE,"FY98";#N/A,#N/A,FALSE,"FY99";#N/A,#N/A,FALSE,"FY00";#N/A,#N/A,FALSE,"FY01"}</definedName>
    <definedName name="fg" localSheetId="4" hidden="1">#REF!</definedName>
    <definedName name="fg" localSheetId="15" hidden="1">{"'Tilte'!$E$23"}</definedName>
    <definedName name="fg" localSheetId="11" hidden="1">{"'Tilte'!$E$23"}</definedName>
    <definedName name="fg" hidden="1">{"'Tilte'!$E$23"}</definedName>
    <definedName name="fg_1" localSheetId="4" hidden="1">{#N/A,#N/A,FALSE,"REPORT"}</definedName>
    <definedName name="fg_1" localSheetId="11" hidden="1">{#N/A,#N/A,FALSE,"REPORT"}</definedName>
    <definedName name="fg_1" hidden="1">{#N/A,#N/A,FALSE,"REPORT"}</definedName>
    <definedName name="fga" localSheetId="11" hidden="1">{#N/A,#N/A,FALSE,"Aging Summary";#N/A,#N/A,FALSE,"Ratio Analysis";#N/A,#N/A,FALSE,"Test 120 Day Accts";#N/A,#N/A,FALSE,"Tickmarks"}</definedName>
    <definedName name="fga" hidden="1">{#N/A,#N/A,FALSE,"Aging Summary";#N/A,#N/A,FALSE,"Ratio Analysis";#N/A,#N/A,FALSE,"Test 120 Day Accts";#N/A,#N/A,FALSE,"Tickmarks"}</definedName>
    <definedName name="fgbtrt5" hidden="1">#REF!</definedName>
    <definedName name="fgbvbgfs4" hidden="1">#REF!</definedName>
    <definedName name="fgdfg5" hidden="1">#REF!</definedName>
    <definedName name="fgdfgdfg" localSheetId="11" hidden="1">{"Income Statement",#N/A,FALSE,"CFMODEL";"Balance Sheet",#N/A,FALSE,"CFMODEL"}</definedName>
    <definedName name="fgdfgdfg" hidden="1">{"Income Statement",#N/A,FALSE,"CFMODEL";"Balance Sheet",#N/A,FALSE,"CFMODEL"}</definedName>
    <definedName name="fgdfghtrh5" hidden="1">#REF!</definedName>
    <definedName name="fgdfgrdfg45" hidden="1">#REF!</definedName>
    <definedName name="fgdgdgd" hidden="1">#REF!</definedName>
    <definedName name="fgdhnnbb5" hidden="1">#REF!</definedName>
    <definedName name="FgDohTokCan">#REF!</definedName>
    <definedName name="FgDohTokGas">#REF!</definedName>
    <definedName name="FgDohTokInt">#REF!</definedName>
    <definedName name="FgDohTokOth">#REF!</definedName>
    <definedName name="FgDohTokSer">#REF!</definedName>
    <definedName name="FgDohTokUs">#REF!</definedName>
    <definedName name="fgefgef" localSheetId="11" hidden="1">{"qchm_dcf",#N/A,FALSE,"QCHMDCF2";"qchm_terminal",#N/A,FALSE,"QCHMDCF2"}</definedName>
    <definedName name="fgefgef" hidden="1">{"qchm_dcf",#N/A,FALSE,"QCHMDCF2";"qchm_terminal",#N/A,FALSE,"QCHMDCF2"}</definedName>
    <definedName name="fgf" localSheetId="4" hidden="1">{#N/A,#N/A,FALSE,"COVER";#N/A,#N/A,FALSE,"RATIOS";#N/A,#N/A,FALSE,"LEVERAGE";#N/A,#N/A,FALSE,"TIER-1";#N/A,#N/A,FALSE,"RISK BASED ASSETS";#N/A,#N/A,FALSE,"TIER-2"}</definedName>
    <definedName name="fgf" localSheetId="11" hidden="1">{#N/A,#N/A,FALSE,"COVER";#N/A,#N/A,FALSE,"RATIOS";#N/A,#N/A,FALSE,"LEVERAGE";#N/A,#N/A,FALSE,"TIER-1";#N/A,#N/A,FALSE,"RISK BASED ASSETS";#N/A,#N/A,FALSE,"TIER-2"}</definedName>
    <definedName name="fgf" hidden="1">{#N/A,#N/A,FALSE,"COVER";#N/A,#N/A,FALSE,"RATIOS";#N/A,#N/A,FALSE,"LEVERAGE";#N/A,#N/A,FALSE,"TIER-1";#N/A,#N/A,FALSE,"RISK BASED ASSETS";#N/A,#N/A,FALSE,"TIER-2"}</definedName>
    <definedName name="fgfagdfg54" hidden="1">#REF!</definedName>
    <definedName name="fgfdg" localSheetId="11" hidden="1">{"FCB_ALL",#N/A,FALSE,"FCB";"GREY_ALL",#N/A,FALSE,"GREY"}</definedName>
    <definedName name="fgfdg" hidden="1">{"FCB_ALL",#N/A,FALSE,"FCB";"GREY_ALL",#N/A,FALSE,"GREY"}</definedName>
    <definedName name="fgfdgdfh54" hidden="1">#REF!</definedName>
    <definedName name="fgfdggghhhh" hidden="1">#REF!</definedName>
    <definedName name="fgfdgtg4" hidden="1">#REF!</definedName>
    <definedName name="fgfg" localSheetId="11" hidden="1">{#N/A,#N/A,FALSE,"Hoja10";#N/A,#N/A,FALSE,"Hoja9";#N/A,#N/A,FALSE,"Hoja8";#N/A,#N/A,FALSE,"Hoja7";#N/A,#N/A,FALSE,"Hoja6";#N/A,#N/A,FALSE,"Hoja5";#N/A,#N/A,FALSE,"Hoja4";#N/A,#N/A,FALSE,"Hoja2";#N/A,#N/A,FALSE,"Hoja3";#N/A,#N/A,FALSE,"HOJA1";#N/A,#N/A,FALSE,"CashFlow";#N/A,#N/A,FALSE,"FinStmts"}</definedName>
    <definedName name="fgfg" hidden="1">{#N/A,#N/A,FALSE,"Hoja10";#N/A,#N/A,FALSE,"Hoja9";#N/A,#N/A,FALSE,"Hoja8";#N/A,#N/A,FALSE,"Hoja7";#N/A,#N/A,FALSE,"Hoja6";#N/A,#N/A,FALSE,"Hoja5";#N/A,#N/A,FALSE,"Hoja4";#N/A,#N/A,FALSE,"Hoja2";#N/A,#N/A,FALSE,"Hoja3";#N/A,#N/A,FALSE,"HOJA1";#N/A,#N/A,FALSE,"CashFlow";#N/A,#N/A,FALSE,"FinStmts"}</definedName>
    <definedName name="fgfg_1" localSheetId="11" hidden="1">{#N/A,#N/A,FALSE,"Hoja10";#N/A,#N/A,FALSE,"Hoja9";#N/A,#N/A,FALSE,"Hoja8";#N/A,#N/A,FALSE,"Hoja7";#N/A,#N/A,FALSE,"Hoja6";#N/A,#N/A,FALSE,"Hoja5";#N/A,#N/A,FALSE,"Hoja4";#N/A,#N/A,FALSE,"Hoja2";#N/A,#N/A,FALSE,"Hoja3";#N/A,#N/A,FALSE,"HOJA1";#N/A,#N/A,FALSE,"CashFlow";#N/A,#N/A,FALSE,"FinStmts"}</definedName>
    <definedName name="fgfg_1" hidden="1">{#N/A,#N/A,FALSE,"Hoja10";#N/A,#N/A,FALSE,"Hoja9";#N/A,#N/A,FALSE,"Hoja8";#N/A,#N/A,FALSE,"Hoja7";#N/A,#N/A,FALSE,"Hoja6";#N/A,#N/A,FALSE,"Hoja5";#N/A,#N/A,FALSE,"Hoja4";#N/A,#N/A,FALSE,"Hoja2";#N/A,#N/A,FALSE,"Hoja3";#N/A,#N/A,FALSE,"HOJA1";#N/A,#N/A,FALSE,"CashFlow";#N/A,#N/A,FALSE,"FinStmts"}</definedName>
    <definedName name="fgfgf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gfgf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gfgf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gfgfg4" hidden="1">#REF!</definedName>
    <definedName name="fgfgrg554" hidden="1">#REF!</definedName>
    <definedName name="fgfhgfjhj7" hidden="1">#REF!</definedName>
    <definedName name="fgg" localSheetId="11" hidden="1">_752__123Graph_XCHART_6()</definedName>
    <definedName name="fgg" hidden="1">_752__123Graph_XCHART_6()</definedName>
    <definedName name="fggfdfgf" localSheetId="11" hidden="1">{#N/A,#N/A,FALSE,"Aging Summary";#N/A,#N/A,FALSE,"Ratio Analysis";#N/A,#N/A,FALSE,"Test 120 Day Accts";#N/A,#N/A,FALSE,"Tickmarks"}</definedName>
    <definedName name="fggfdfgf" hidden="1">{#N/A,#N/A,FALSE,"Aging Summary";#N/A,#N/A,FALSE,"Ratio Analysis";#N/A,#N/A,FALSE,"Test 120 Day Accts";#N/A,#N/A,FALSE,"Tickmarks"}</definedName>
    <definedName name="fgggg" hidden="1">#REF!</definedName>
    <definedName name="fgh" localSheetId="11" hidden="1">{#N/A,#N/A,FALSE,"Aging Summary";#N/A,#N/A,FALSE,"Ratio Analysis";#N/A,#N/A,FALSE,"Test 120 Day Accts";#N/A,#N/A,FALSE,"Tickmarks"}</definedName>
    <definedName name="fgh" hidden="1">{#N/A,#N/A,FALSE,"Aging Summary";#N/A,#N/A,FALSE,"Ratio Analysis";#N/A,#N/A,FALSE,"Test 120 Day Accts";#N/A,#N/A,FALSE,"Tickmarks"}</definedName>
    <definedName name="fghf" localSheetId="11" hidden="1">{#N/A,#N/A,FALSE,"A";#N/A,#N/A,FALSE,"B"}</definedName>
    <definedName name="fghf" hidden="1">{#N/A,#N/A,FALSE,"A";#N/A,#N/A,FALSE,"B"}</definedName>
    <definedName name="FGHFD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ghr" localSheetId="4" hidden="1">{#N/A,#N/A,FALSE,"PGW"}</definedName>
    <definedName name="fghfghr" localSheetId="11" hidden="1">{#N/A,#N/A,FALSE,"PGW"}</definedName>
    <definedName name="fghfghr" hidden="1">{#N/A,#N/A,FALSE,"PGW"}</definedName>
    <definedName name="FGHFH" localSheetId="2" hidden="1">{"' calendrier 2000'!$A$1:$Q$38"}</definedName>
    <definedName name="FGHFH" localSheetId="19" hidden="1">{"' calendrier 2000'!$A$1:$Q$38"}</definedName>
    <definedName name="FGHFH" localSheetId="4" hidden="1">{"' calendrier 2000'!$A$1:$Q$38"}</definedName>
    <definedName name="FGHFH" localSheetId="15" hidden="1">{"' calendrier 2000'!$A$1:$Q$38"}</definedName>
    <definedName name="FGHFH" localSheetId="11" hidden="1">{"' calendrier 2000'!$A$1:$Q$38"}</definedName>
    <definedName name="FGHFH" hidden="1">{"' calendrier 2000'!$A$1:$Q$38"}</definedName>
    <definedName name="fghgf" localSheetId="11" hidden="1">{"value box",#N/A,TRUE,"DPL Inc. Fin Statements";"unlevered free cash flows",#N/A,TRUE,"DPL Inc. Fin Statements"}</definedName>
    <definedName name="fghgf" hidden="1">{"value box",#N/A,TRUE,"DPL Inc. Fin Statements";"unlevered free cash flows",#N/A,TRUE,"DPL Inc. Fin Statements"}</definedName>
    <definedName name="fghggger" hidden="1">#REF!</definedName>
    <definedName name="fghgh6" hidden="1">#REF!</definedName>
    <definedName name="fghkghkdghk"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fghkghkdghk"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fghkghkdghk_1" localSheetId="1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fghkghkdghk_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fghngnn" localSheetId="4">{"Client Name or Project Name"}</definedName>
    <definedName name="fghngnn" localSheetId="11">{"Client Name or Project Name"}</definedName>
    <definedName name="fghngnn">{"Client Name or Project Name"}</definedName>
    <definedName name="fghnsdfhahr" localSheetId="4">{"Client Name or Project Name"}</definedName>
    <definedName name="fghnsdfhahr" localSheetId="11">{"Client Name or Project Name"}</definedName>
    <definedName name="fghnsdfhahr">{"Client Name or Project Name"}</definedName>
    <definedName name="fghv" localSheetId="4" hidden="1">{#N/A,#N/A,FALSE,"Audit Program";#N/A,#N/A,FALSE,"T&amp;D Total";#N/A,#N/A,FALSE,"LNG Total";#N/A,#N/A,FALSE,"Power Total";#N/A,#N/A,FALSE,"Other Total";#N/A,#N/A,FALSE,"E&amp;P Total"}</definedName>
    <definedName name="fghv" localSheetId="11" hidden="1">{#N/A,#N/A,FALSE,"Audit Program";#N/A,#N/A,FALSE,"T&amp;D Total";#N/A,#N/A,FALSE,"LNG Total";#N/A,#N/A,FALSE,"Power Total";#N/A,#N/A,FALSE,"Other Total";#N/A,#N/A,FALSE,"E&amp;P Total"}</definedName>
    <definedName name="fghv" hidden="1">{#N/A,#N/A,FALSE,"Audit Program";#N/A,#N/A,FALSE,"T&amp;D Total";#N/A,#N/A,FALSE,"LNG Total";#N/A,#N/A,FALSE,"Power Total";#N/A,#N/A,FALSE,"Other Total";#N/A,#N/A,FALSE,"E&amp;P Total"}</definedName>
    <definedName name="fghv_1" localSheetId="4" hidden="1">{#N/A,#N/A,FALSE,"Audit Program";#N/A,#N/A,FALSE,"T&amp;D Total";#N/A,#N/A,FALSE,"LNG Total";#N/A,#N/A,FALSE,"Power Total";#N/A,#N/A,FALSE,"Other Total";#N/A,#N/A,FALSE,"E&amp;P Total"}</definedName>
    <definedName name="fghv_1" localSheetId="11" hidden="1">{#N/A,#N/A,FALSE,"Audit Program";#N/A,#N/A,FALSE,"T&amp;D Total";#N/A,#N/A,FALSE,"LNG Total";#N/A,#N/A,FALSE,"Power Total";#N/A,#N/A,FALSE,"Other Total";#N/A,#N/A,FALSE,"E&amp;P Total"}</definedName>
    <definedName name="fghv_1" hidden="1">{#N/A,#N/A,FALSE,"Audit Program";#N/A,#N/A,FALSE,"T&amp;D Total";#N/A,#N/A,FALSE,"LNG Total";#N/A,#N/A,FALSE,"Power Total";#N/A,#N/A,FALSE,"Other Total";#N/A,#N/A,FALSE,"E&amp;P Total"}</definedName>
    <definedName name="fghv1" localSheetId="4" hidden="1">{#N/A,#N/A,FALSE,"Audit Program";#N/A,#N/A,FALSE,"T&amp;D Total";#N/A,#N/A,FALSE,"LNG Total";#N/A,#N/A,FALSE,"Power Total";#N/A,#N/A,FALSE,"Other Total";#N/A,#N/A,FALSE,"E&amp;P Total"}</definedName>
    <definedName name="fghv1" localSheetId="11" hidden="1">{#N/A,#N/A,FALSE,"Audit Program";#N/A,#N/A,FALSE,"T&amp;D Total";#N/A,#N/A,FALSE,"LNG Total";#N/A,#N/A,FALSE,"Power Total";#N/A,#N/A,FALSE,"Other Total";#N/A,#N/A,FALSE,"E&amp;P Total"}</definedName>
    <definedName name="fghv1" hidden="1">{#N/A,#N/A,FALSE,"Audit Program";#N/A,#N/A,FALSE,"T&amp;D Total";#N/A,#N/A,FALSE,"LNG Total";#N/A,#N/A,FALSE,"Power Total";#N/A,#N/A,FALSE,"Other Total";#N/A,#N/A,FALSE,"E&amp;P Total"}</definedName>
    <definedName name="fghv1_1" localSheetId="4" hidden="1">{#N/A,#N/A,FALSE,"Audit Program";#N/A,#N/A,FALSE,"T&amp;D Total";#N/A,#N/A,FALSE,"LNG Total";#N/A,#N/A,FALSE,"Power Total";#N/A,#N/A,FALSE,"Other Total";#N/A,#N/A,FALSE,"E&amp;P Total"}</definedName>
    <definedName name="fghv1_1" localSheetId="11" hidden="1">{#N/A,#N/A,FALSE,"Audit Program";#N/A,#N/A,FALSE,"T&amp;D Total";#N/A,#N/A,FALSE,"LNG Total";#N/A,#N/A,FALSE,"Power Total";#N/A,#N/A,FALSE,"Other Total";#N/A,#N/A,FALSE,"E&amp;P Total"}</definedName>
    <definedName name="fghv1_1" hidden="1">{#N/A,#N/A,FALSE,"Audit Program";#N/A,#N/A,FALSE,"T&amp;D Total";#N/A,#N/A,FALSE,"LNG Total";#N/A,#N/A,FALSE,"Power Total";#N/A,#N/A,FALSE,"Other Total";#N/A,#N/A,FALSE,"E&amp;P Total"}</definedName>
    <definedName name="fgish" localSheetId="4" hidden="1">{#N/A,#N/A,FALSE,"Audit Program";#N/A,#N/A,FALSE,"T&amp;D Total";#N/A,#N/A,FALSE,"LNG Total";#N/A,#N/A,FALSE,"Power Total";#N/A,#N/A,FALSE,"Other Total";#N/A,#N/A,FALSE,"E&amp;P Total"}</definedName>
    <definedName name="fgish" localSheetId="11" hidden="1">{#N/A,#N/A,FALSE,"Audit Program";#N/A,#N/A,FALSE,"T&amp;D Total";#N/A,#N/A,FALSE,"LNG Total";#N/A,#N/A,FALSE,"Power Total";#N/A,#N/A,FALSE,"Other Total";#N/A,#N/A,FALSE,"E&amp;P Total"}</definedName>
    <definedName name="fgish" hidden="1">{#N/A,#N/A,FALSE,"Audit Program";#N/A,#N/A,FALSE,"T&amp;D Total";#N/A,#N/A,FALSE,"LNG Total";#N/A,#N/A,FALSE,"Power Total";#N/A,#N/A,FALSE,"Other Total";#N/A,#N/A,FALSE,"E&amp;P Total"}</definedName>
    <definedName name="fgish_1" localSheetId="4" hidden="1">{#N/A,#N/A,FALSE,"Audit Program";#N/A,#N/A,FALSE,"T&amp;D Total";#N/A,#N/A,FALSE,"LNG Total";#N/A,#N/A,FALSE,"Power Total";#N/A,#N/A,FALSE,"Other Total";#N/A,#N/A,FALSE,"E&amp;P Total"}</definedName>
    <definedName name="fgish_1" localSheetId="11" hidden="1">{#N/A,#N/A,FALSE,"Audit Program";#N/A,#N/A,FALSE,"T&amp;D Total";#N/A,#N/A,FALSE,"LNG Total";#N/A,#N/A,FALSE,"Power Total";#N/A,#N/A,FALSE,"Other Total";#N/A,#N/A,FALSE,"E&amp;P Total"}</definedName>
    <definedName name="fgish_1" hidden="1">{#N/A,#N/A,FALSE,"Audit Program";#N/A,#N/A,FALSE,"T&amp;D Total";#N/A,#N/A,FALSE,"LNG Total";#N/A,#N/A,FALSE,"Power Total";#N/A,#N/A,FALSE,"Other Total";#N/A,#N/A,FALSE,"E&amp;P Total"}</definedName>
    <definedName name="fgjdf" localSheetId="11" hidden="1">{"base",#N/A,TRUE,"Nav_Base";"stg",#N/A,TRUE,"Nav_stg£";"mgtfees",#N/A,TRUE,"Mgt_Fees";"mgp1",#N/A,TRUE,"MgFee_PA";"mgp2",#N/A,TRUE,"MgFee_PA";"admin",#N/A,TRUE,"Admin_Fee";"custody",#N/A,TRUE,"Cust_Fee";#N/A,#N/A,TRUE,"GEM";"gem",#N/A,TRUE,"GEM"}</definedName>
    <definedName name="fgjdf" hidden="1">{"base",#N/A,TRUE,"Nav_Base";"stg",#N/A,TRUE,"Nav_stg£";"mgtfees",#N/A,TRUE,"Mgt_Fees";"mgp1",#N/A,TRUE,"MgFee_PA";"mgp2",#N/A,TRUE,"MgFee_PA";"admin",#N/A,TRUE,"Admin_Fee";"custody",#N/A,TRUE,"Cust_Fee";#N/A,#N/A,TRUE,"GEM";"gem",#N/A,TRUE,"GEM"}</definedName>
    <definedName name="fgjdf_1" localSheetId="11" hidden="1">{"base",#N/A,TRUE,"Nav_Base";"stg",#N/A,TRUE,"Nav_stg£";"mgtfees",#N/A,TRUE,"Mgt_Fees";"mgp1",#N/A,TRUE,"MgFee_PA";"mgp2",#N/A,TRUE,"MgFee_PA";"admin",#N/A,TRUE,"Admin_Fee";"custody",#N/A,TRUE,"Cust_Fee";#N/A,#N/A,TRUE,"GEM";"gem",#N/A,TRUE,"GEM"}</definedName>
    <definedName name="fgjdf_1" hidden="1">{"base",#N/A,TRUE,"Nav_Base";"stg",#N/A,TRUE,"Nav_stg£";"mgtfees",#N/A,TRUE,"Mgt_Fees";"mgp1",#N/A,TRUE,"MgFee_PA";"mgp2",#N/A,TRUE,"MgFee_PA";"admin",#N/A,TRUE,"Admin_Fee";"custody",#N/A,TRUE,"Cust_Fee";#N/A,#N/A,TRUE,"GEM";"gem",#N/A,TRUE,"GEM"}</definedName>
    <definedName name="fgjdf_2" localSheetId="11" hidden="1">{"base",#N/A,TRUE,"Nav_Base";"stg",#N/A,TRUE,"Nav_stg£";"mgtfees",#N/A,TRUE,"Mgt_Fees";"mgp1",#N/A,TRUE,"MgFee_PA";"mgp2",#N/A,TRUE,"MgFee_PA";"admin",#N/A,TRUE,"Admin_Fee";"custody",#N/A,TRUE,"Cust_Fee";#N/A,#N/A,TRUE,"GEM";"gem",#N/A,TRUE,"GEM"}</definedName>
    <definedName name="fgjdf_2" hidden="1">{"base",#N/A,TRUE,"Nav_Base";"stg",#N/A,TRUE,"Nav_stg£";"mgtfees",#N/A,TRUE,"Mgt_Fees";"mgp1",#N/A,TRUE,"MgFee_PA";"mgp2",#N/A,TRUE,"MgFee_PA";"admin",#N/A,TRUE,"Admin_Fee";"custody",#N/A,TRUE,"Cust_Fee";#N/A,#N/A,TRUE,"GEM";"gem",#N/A,TRUE,"GEM"}</definedName>
    <definedName name="fgjxfyj" localSheetId="11" hidden="1">{#N/A,#N/A,FALSE,"plan";#N/A,#N/A,FALSE,"history";#N/A,#N/A,FALSE,"Prodinv";#N/A,#N/A,FALSE,"HISTGRAPH"}</definedName>
    <definedName name="fgjxfyj" hidden="1">{#N/A,#N/A,FALSE,"plan";#N/A,#N/A,FALSE,"history";#N/A,#N/A,FALSE,"Prodinv";#N/A,#N/A,FALSE,"HISTGRAPH"}</definedName>
    <definedName name="fgjxfyj_1" localSheetId="11" hidden="1">{#N/A,#N/A,FALSE,"plan";#N/A,#N/A,FALSE,"history";#N/A,#N/A,FALSE,"Prodinv";#N/A,#N/A,FALSE,"HISTGRAPH"}</definedName>
    <definedName name="fgjxfyj_1" hidden="1">{#N/A,#N/A,FALSE,"plan";#N/A,#N/A,FALSE,"history";#N/A,#N/A,FALSE,"Prodinv";#N/A,#N/A,FALSE,"HISTGRAPH"}</definedName>
    <definedName name="fgkjkh" localSheetId="4" hidden="1">{#N/A,#N/A,FALSE,"REPORT"}</definedName>
    <definedName name="fgkjkh" localSheetId="11" hidden="1">{#N/A,#N/A,FALSE,"REPORT"}</definedName>
    <definedName name="fgkjkh" hidden="1">{#N/A,#N/A,FALSE,"REPORT"}</definedName>
    <definedName name="fgkjkh_1" localSheetId="4" hidden="1">{#N/A,#N/A,FALSE,"REPORT"}</definedName>
    <definedName name="fgkjkh_1" localSheetId="11" hidden="1">{#N/A,#N/A,FALSE,"REPORT"}</definedName>
    <definedName name="fgkjkh_1" hidden="1">{#N/A,#N/A,FALSE,"REPORT"}</definedName>
    <definedName name="fgr" localSheetId="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dtgdt" hidden="1">#REF!</definedName>
    <definedName name="fgrertet" hidden="1">#REF!</definedName>
    <definedName name="fgsdfgsdfgdsf" localSheetId="11" hidden="1">{"Annual Income",#N/A,FALSE,"LTD";"D Op. Profit",#N/A,FALSE,"LTD";"D Op. Profit Continued",#N/A,FALSE,"LTD";"Segment Analysis",#N/A,FALSE,"LTD";"Segment Analysis Continued",#N/A,FALSE,"LTD";"Breakdown1",#N/A,FALSE,"LTD";"Breakdown2",#N/A,FALSE,"LTD";"Breakdown3",#N/A,FALSE,"LTD";"p",#N/A,FALSE,"LTD";"pp",#N/A,FALSE,"LTD";"ppp",#N/A,FALSE,"LTD";"Before",#N/A,FALSE,"LTD";"After",#N/A,FALSE,"LTD";"Credit",#N/A,FALSE,"LTD";"Segment Analysis Continued",#N/A,FALSE,"LTD"}</definedName>
    <definedName name="fgsdfgsdfgdsf" hidden="1">{"Annual Income",#N/A,FALSE,"LTD";"D Op. Profit",#N/A,FALSE,"LTD";"D Op. Profit Continued",#N/A,FALSE,"LTD";"Segment Analysis",#N/A,FALSE,"LTD";"Segment Analysis Continued",#N/A,FALSE,"LTD";"Breakdown1",#N/A,FALSE,"LTD";"Breakdown2",#N/A,FALSE,"LTD";"Breakdown3",#N/A,FALSE,"LTD";"p",#N/A,FALSE,"LTD";"pp",#N/A,FALSE,"LTD";"ppp",#N/A,FALSE,"LTD";"Before",#N/A,FALSE,"LTD";"After",#N/A,FALSE,"LTD";"Credit",#N/A,FALSE,"LTD";"Segment Analysis Continued",#N/A,FALSE,"LTD"}</definedName>
    <definedName name="fgsdgdfgsdf" localSheetId="11" hidden="1">{"quarter",#N/A,FALSE,"MOB"}</definedName>
    <definedName name="fgsdgdfgsdf" hidden="1">{"quarter",#N/A,FALSE,"MOB"}</definedName>
    <definedName name="fgsfgs" hidden="1">#REF!</definedName>
    <definedName name="fgsg" localSheetId="4" hidden="1">{"consolidated",#N/A,FALSE,"Sheet1";"cms",#N/A,FALSE,"Sheet1";"fse",#N/A,FALSE,"Sheet1"}</definedName>
    <definedName name="fgsg" localSheetId="11" hidden="1">{"consolidated",#N/A,FALSE,"Sheet1";"cms",#N/A,FALSE,"Sheet1";"fse",#N/A,FALSE,"Sheet1"}</definedName>
    <definedName name="fgsg" hidden="1">{"consolidated",#N/A,FALSE,"Sheet1";"cms",#N/A,FALSE,"Sheet1";"fse",#N/A,FALSE,"Sheet1"}</definedName>
    <definedName name="fgsg_1" localSheetId="4" hidden="1">{"consolidated",#N/A,FALSE,"Sheet1";"cms",#N/A,FALSE,"Sheet1";"fse",#N/A,FALSE,"Sheet1"}</definedName>
    <definedName name="fgsg_1" localSheetId="11" hidden="1">{"consolidated",#N/A,FALSE,"Sheet1";"cms",#N/A,FALSE,"Sheet1";"fse",#N/A,FALSE,"Sheet1"}</definedName>
    <definedName name="fgsg_1" hidden="1">{"consolidated",#N/A,FALSE,"Sheet1";"cms",#N/A,FALSE,"Sheet1";"fse",#N/A,FALSE,"Sheet1"}</definedName>
    <definedName name="fgsgf" hidden="1">#REF!</definedName>
    <definedName name="fgsrete4" hidden="1">#REF!</definedName>
    <definedName name="FGVDFG" localSheetId="4" hidden="1">{#N/A,#N/A,FALSE,"Staffnos &amp; cost"}</definedName>
    <definedName name="FGVDFG" localSheetId="11" hidden="1">{#N/A,#N/A,FALSE,"Staffnos &amp; cost"}</definedName>
    <definedName name="FGVDFG" hidden="1">{#N/A,#N/A,FALSE,"Staffnos &amp; cost"}</definedName>
    <definedName name="fh" localSheetId="1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c" localSheetId="11" hidden="1">{"cover",#N/A,FALSE,"Cover Sheet";"cash",#N/A,FALSE,"Cash Recon";"rent",#N/A,FALSE,"Rent Page";"ADVERT",#N/A,FALSE,"Promo Costs";"LOCAL1",#N/A,FALSE,"Local Costs"}</definedName>
    <definedName name="fhc" hidden="1">{"cover",#N/A,FALSE,"Cover Sheet";"cash",#N/A,FALSE,"Cash Recon";"rent",#N/A,FALSE,"Rent Page";"ADVERT",#N/A,FALSE,"Promo Costs";"LOCAL1",#N/A,FALSE,"Local Costs"}</definedName>
    <definedName name="fhc_1" localSheetId="11" hidden="1">{"cover",#N/A,FALSE,"Cover Sheet";"cash",#N/A,FALSE,"Cash Recon";"rent",#N/A,FALSE,"Rent Page";"ADVERT",#N/A,FALSE,"Promo Costs";"LOCAL1",#N/A,FALSE,"Local Costs"}</definedName>
    <definedName name="fhc_1" hidden="1">{"cover",#N/A,FALSE,"Cover Sheet";"cash",#N/A,FALSE,"Cash Recon";"rent",#N/A,FALSE,"Rent Page";"ADVERT",#N/A,FALSE,"Promo Costs";"LOCAL1",#N/A,FALSE,"Local Costs"}</definedName>
    <definedName name="fhg"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fthfgh" localSheetId="11" hidden="1">{"EVA",#N/A,FALSE,"EVA";"WACC",#N/A,FALSE,"WACC"}</definedName>
    <definedName name="fhgfthfgh" hidden="1">{"EVA",#N/A,FALSE,"EVA";"WACC",#N/A,FALSE,"WACC"}</definedName>
    <definedName name="fhghlhlahg" localSheetId="4">{"Client Name or Project Name"}</definedName>
    <definedName name="fhghlhlahg" localSheetId="11">{"Client Name or Project Name"}</definedName>
    <definedName name="fhghlhlahg">{"Client Name or Project Name"}</definedName>
    <definedName name="FHJ" hidden="1">#REF!</definedName>
    <definedName name="FHJFJ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HD" localSheetId="11" hidden="1">{#N/A,#N/A,FALSE,"UNIT";#N/A,#N/A,FALSE,"UNIT";#N/A,#N/A,FALSE,"계정"}</definedName>
    <definedName name="FHJHD" hidden="1">{#N/A,#N/A,FALSE,"UNIT";#N/A,#N/A,FALSE,"UNIT";#N/A,#N/A,FALSE,"계정"}</definedName>
    <definedName name="FHJHD_1" localSheetId="11" hidden="1">{#N/A,#N/A,FALSE,"UNIT";#N/A,#N/A,FALSE,"UNIT";#N/A,#N/A,FALSE,"계정"}</definedName>
    <definedName name="FHJHD_1" hidden="1">{#N/A,#N/A,FALSE,"UNIT";#N/A,#N/A,FALSE,"UNIT";#N/A,#N/A,FALSE,"계정"}</definedName>
    <definedName name="FHJM" localSheetId="11" hidden="1">{#N/A,#N/A,FALSE,"Aging Summary";#N/A,#N/A,FALSE,"Ratio Analysis";#N/A,#N/A,FALSE,"Test 120 Day Accts";#N/A,#N/A,FALSE,"Tickmarks"}</definedName>
    <definedName name="FHJM" hidden="1">{#N/A,#N/A,FALSE,"Aging Summary";#N/A,#N/A,FALSE,"Ratio Analysis";#N/A,#N/A,FALSE,"Test 120 Day Accts";#N/A,#N/A,FALSE,"Tickmarks"}</definedName>
    <definedName name="fhrghgrd" localSheetId="11" hidden="1">{"DCF1",#N/A,FALSE,"SIERRA DCF";"MATRIX1",#N/A,FALSE,"SIERRA DCF"}</definedName>
    <definedName name="fhrghgrd" hidden="1">{"DCF1",#N/A,FALSE,"SIERRA DCF";"MATRIX1",#N/A,FALSE,"SIERRA DCF"}</definedName>
    <definedName name="fi" hidden="1">#REF!</definedName>
    <definedName name="FI_comm_rated_gloss_med_billed_amt_per_emp" hidden="1">#REF!</definedName>
    <definedName name="FI_comm_rated_gloss_num_of_emp" hidden="1">#REF!</definedName>
    <definedName name="FI_comm_rated_gloss_ratio_of_mem_to_emp" hidden="1">#REF!</definedName>
    <definedName name="FI_Demographics_Medical_Range" hidden="1">#REF!</definedName>
    <definedName name="FI_ER_Visits_1000_Members" hidden="1">#REF!</definedName>
    <definedName name="FI_EXEC_SUMMARY_RANGE_ROW66_ROW73" hidden="1">#REF!</definedName>
    <definedName name="FI_EXEC_SUMMARY_RANGE_ROW7_ROW73" hidden="1">#REF!</definedName>
    <definedName name="fi_exec_summary_row41" hidden="1">#REF!</definedName>
    <definedName name="fi_exec_summary_rows11" hidden="1">#REF!</definedName>
    <definedName name="fi_exec_summary_rows52_rows61" hidden="1">#REF!</definedName>
    <definedName name="fi_exec_summary_rows66_rows74" hidden="1">#REF!</definedName>
    <definedName name="fi_exec_summary_rows7_rows74" hidden="1">#REF!</definedName>
    <definedName name="FI_Executive_Summary_Home" hidden="1">#REF!</definedName>
    <definedName name="FI_Executive_Summary_Page" hidden="1">#REF!</definedName>
    <definedName name="FI_Executive_Summary_Page_NoData_Text" hidden="1">#REF!</definedName>
    <definedName name="FI_Executive_Summary_Range" hidden="1">#REF!</definedName>
    <definedName name="FI_Key_Statistics_Medical_Range" hidden="1">#REF!</definedName>
    <definedName name="FI_Key_Stats_BOB_Range" hidden="1">#REF!</definedName>
    <definedName name="FI_Key_Stats_Footnote1_Range" hidden="1">#REF!</definedName>
    <definedName name="FI_Key_Stats_Footnote2_Range" hidden="1">#REF!</definedName>
    <definedName name="FI_Key_Stats_Footnote3_Range" hidden="1">#REF!</definedName>
    <definedName name="FI_Key_Stats_Footnote4_Range" hidden="1">#REF!</definedName>
    <definedName name="FI_Key_Stats_Med_Paid_per_Employee" hidden="1">#REF!</definedName>
    <definedName name="FI_Key_Stats_Number_of_Employees" hidden="1">#REF!</definedName>
    <definedName name="FI_Key_Stats_Ratio_Members_To_Employees" hidden="1">#REF!</definedName>
    <definedName name="FI_Key_Stats_Row36_Range" hidden="1">#REF!</definedName>
    <definedName name="FI_Key_Stats_Rows23_Rows27_Range" hidden="1">#REF!</definedName>
    <definedName name="FI_medicare_Rx_Key_Stats_Number_of_Employees" hidden="1">#REF!</definedName>
    <definedName name="FI_medicare_Rx_Key_Stats_ratio_of_members_to_employees" hidden="1">#REF!</definedName>
    <definedName name="FI_Provider_Network_Exp_Medical_Range" hidden="1">#REF!</definedName>
    <definedName name="FI_Rx_Key_Statistics_Range" hidden="1">#REF!</definedName>
    <definedName name="FI_Rx_Paid_Current" hidden="1">#REF!</definedName>
    <definedName name="FI_Trend_Analysis_Medical_Range" hidden="1">#REF!</definedName>
    <definedName name="Fig4_2" localSheetId="19" hidden="1">{"monthly",#N/A,FALSE,"GASODEM";"qtr to yr",#N/A,FALSE,"GASODEM"}</definedName>
    <definedName name="Fig4_2" localSheetId="4" hidden="1">{"monthly",#N/A,FALSE,"GASODEM";"qtr to yr",#N/A,FALSE,"GASODEM"}</definedName>
    <definedName name="Fig4_2" localSheetId="15" hidden="1">{"monthly",#N/A,FALSE,"GASODEM";"qtr to yr",#N/A,FALSE,"GASODEM"}</definedName>
    <definedName name="Fig4_2" localSheetId="11" hidden="1">{"monthly",#N/A,FALSE,"GASODEM";"qtr to yr",#N/A,FALSE,"GASODEM"}</definedName>
    <definedName name="Fig4_2" hidden="1">{"monthly",#N/A,FALSE,"GASODEM";"qtr to yr",#N/A,FALSE,"GASODEM"}</definedName>
    <definedName name="fil" hidden="1">#REF!</definedName>
    <definedName name="File.Type" hidden="1">#REF!</definedName>
    <definedName name="File_Name" localSheetId="8">OFFSET([0]!START,0,0,1,1)</definedName>
    <definedName name="File_Name" localSheetId="7">OFFSET([0]!START,0,0,1,1)</definedName>
    <definedName name="File_Name" localSheetId="15">OFFSET([0]!START,0,0,1,1)</definedName>
    <definedName name="File_Name" localSheetId="11">OFFSET([0]!START,0,0,1,1)</definedName>
    <definedName name="File_Name">OFFSET([0]!START,0,0,1,1)</definedName>
    <definedName name="FILL" hidden="1">#REF!</definedName>
    <definedName name="Fill2" hidden="1">#REF!</definedName>
    <definedName name="fillll" hidden="1">#REF!</definedName>
    <definedName name="FilterDatabase" hidden="1">#REF!</definedName>
    <definedName name="FIMeXToEUR" localSheetId="8" hidden="1">1/EUReXToFIM</definedName>
    <definedName name="FIMeXToEUR" localSheetId="11" hidden="1">1/EUReXToFIM</definedName>
    <definedName name="FIMeXToEUR" localSheetId="10" hidden="1">1/EUReXToFIM</definedName>
    <definedName name="FIMeXToEUR" hidden="1">1/EUReXToFIM</definedName>
    <definedName name="fin_case">#REF!</definedName>
    <definedName name="FIN_NET">102</definedName>
    <definedName name="finadmnumber">#REF!</definedName>
    <definedName name="Final" localSheetId="4" hidden="1">{"cap_structure",#N/A,FALSE,"Graph-Mkt Cap";"price",#N/A,FALSE,"Graph-Price";"ebit",#N/A,FALSE,"Graph-EBITDA";"ebitda",#N/A,FALSE,"Graph-EBITDA"}</definedName>
    <definedName name="Final" localSheetId="11"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_1" localSheetId="4" hidden="1">{"cap_structure",#N/A,FALSE,"Graph-Mkt Cap";"price",#N/A,FALSE,"Graph-Price";"ebit",#N/A,FALSE,"Graph-EBITDA";"ebitda",#N/A,FALSE,"Graph-EBITDA"}</definedName>
    <definedName name="Final_1" localSheetId="11" hidden="1">{"cap_structure",#N/A,FALSE,"Graph-Mkt Cap";"price",#N/A,FALSE,"Graph-Price";"ebit",#N/A,FALSE,"Graph-EBITDA";"ebitda",#N/A,FALSE,"Graph-EBITDA"}</definedName>
    <definedName name="Final_1" hidden="1">{"cap_structure",#N/A,FALSE,"Graph-Mkt Cap";"price",#N/A,FALSE,"Graph-Price";"ebit",#N/A,FALSE,"Graph-EBITDA";"ebitda",#N/A,FALSE,"Graph-EBITDA"}</definedName>
    <definedName name="Final_1_1" localSheetId="4" hidden="1">{"cap_structure",#N/A,FALSE,"Graph-Mkt Cap";"price",#N/A,FALSE,"Graph-Price";"ebit",#N/A,FALSE,"Graph-EBITDA";"ebitda",#N/A,FALSE,"Graph-EBITDA"}</definedName>
    <definedName name="Final_1_1" localSheetId="11" hidden="1">{"cap_structure",#N/A,FALSE,"Graph-Mkt Cap";"price",#N/A,FALSE,"Graph-Price";"ebit",#N/A,FALSE,"Graph-EBITDA";"ebitda",#N/A,FALSE,"Graph-EBITDA"}</definedName>
    <definedName name="Final_1_1" hidden="1">{"cap_structure",#N/A,FALSE,"Graph-Mkt Cap";"price",#N/A,FALSE,"Graph-Price";"ebit",#N/A,FALSE,"Graph-EBITDA";"ebitda",#N/A,FALSE,"Graph-EBITDA"}</definedName>
    <definedName name="Final_1_1_2" localSheetId="4" hidden="1">{"cap_structure",#N/A,FALSE,"Graph-Mkt Cap";"price",#N/A,FALSE,"Graph-Price";"ebit",#N/A,FALSE,"Graph-EBITDA";"ebitda",#N/A,FALSE,"Graph-EBITDA"}</definedName>
    <definedName name="Final_1_1_2" localSheetId="11" hidden="1">{"cap_structure",#N/A,FALSE,"Graph-Mkt Cap";"price",#N/A,FALSE,"Graph-Price";"ebit",#N/A,FALSE,"Graph-EBITDA";"ebitda",#N/A,FALSE,"Graph-EBITDA"}</definedName>
    <definedName name="Final_1_1_2" hidden="1">{"cap_structure",#N/A,FALSE,"Graph-Mkt Cap";"price",#N/A,FALSE,"Graph-Price";"ebit",#N/A,FALSE,"Graph-EBITDA";"ebitda",#N/A,FALSE,"Graph-EBITDA"}</definedName>
    <definedName name="Final_1_3" localSheetId="4" hidden="1">{"cap_structure",#N/A,FALSE,"Graph-Mkt Cap";"price",#N/A,FALSE,"Graph-Price";"ebit",#N/A,FALSE,"Graph-EBITDA";"ebitda",#N/A,FALSE,"Graph-EBITDA"}</definedName>
    <definedName name="Final_1_3" localSheetId="11" hidden="1">{"cap_structure",#N/A,FALSE,"Graph-Mkt Cap";"price",#N/A,FALSE,"Graph-Price";"ebit",#N/A,FALSE,"Graph-EBITDA";"ebitda",#N/A,FALSE,"Graph-EBITDA"}</definedName>
    <definedName name="Final_1_3" hidden="1">{"cap_structure",#N/A,FALSE,"Graph-Mkt Cap";"price",#N/A,FALSE,"Graph-Price";"ebit",#N/A,FALSE,"Graph-EBITDA";"ebitda",#N/A,FALSE,"Graph-EBITDA"}</definedName>
    <definedName name="Final_2" localSheetId="4" hidden="1">{"cap_structure",#N/A,FALSE,"Graph-Mkt Cap";"price",#N/A,FALSE,"Graph-Price";"ebit",#N/A,FALSE,"Graph-EBITDA";"ebitda",#N/A,FALSE,"Graph-EBITDA"}</definedName>
    <definedName name="Final_2" localSheetId="11" hidden="1">{"cap_structure",#N/A,FALSE,"Graph-Mkt Cap";"price",#N/A,FALSE,"Graph-Price";"ebit",#N/A,FALSE,"Graph-EBITDA";"ebitda",#N/A,FALSE,"Graph-EBITDA"}</definedName>
    <definedName name="Final_2" hidden="1">{"cap_structure",#N/A,FALSE,"Graph-Mkt Cap";"price",#N/A,FALSE,"Graph-Price";"ebit",#N/A,FALSE,"Graph-EBITDA";"ebitda",#N/A,FALSE,"Graph-EBITDA"}</definedName>
    <definedName name="Final_2_2" localSheetId="4" hidden="1">{"cap_structure",#N/A,FALSE,"Graph-Mkt Cap";"price",#N/A,FALSE,"Graph-Price";"ebit",#N/A,FALSE,"Graph-EBITDA";"ebitda",#N/A,FALSE,"Graph-EBITDA"}</definedName>
    <definedName name="Final_2_2" localSheetId="11" hidden="1">{"cap_structure",#N/A,FALSE,"Graph-Mkt Cap";"price",#N/A,FALSE,"Graph-Price";"ebit",#N/A,FALSE,"Graph-EBITDA";"ebitda",#N/A,FALSE,"Graph-EBITDA"}</definedName>
    <definedName name="Final_2_2" hidden="1">{"cap_structure",#N/A,FALSE,"Graph-Mkt Cap";"price",#N/A,FALSE,"Graph-Price";"ebit",#N/A,FALSE,"Graph-EBITDA";"ebitda",#N/A,FALSE,"Graph-EBITDA"}</definedName>
    <definedName name="Final_3" localSheetId="4" hidden="1">{"cap_structure",#N/A,FALSE,"Graph-Mkt Cap";"price",#N/A,FALSE,"Graph-Price";"ebit",#N/A,FALSE,"Graph-EBITDA";"ebitda",#N/A,FALSE,"Graph-EBITDA"}</definedName>
    <definedName name="Final_3" localSheetId="11" hidden="1">{"cap_structure",#N/A,FALSE,"Graph-Mkt Cap";"price",#N/A,FALSE,"Graph-Price";"ebit",#N/A,FALSE,"Graph-EBITDA";"ebitda",#N/A,FALSE,"Graph-EBITDA"}</definedName>
    <definedName name="Final_3" hidden="1">{"cap_structure",#N/A,FALSE,"Graph-Mkt Cap";"price",#N/A,FALSE,"Graph-Price";"ebit",#N/A,FALSE,"Graph-EBITDA";"ebitda",#N/A,FALSE,"Graph-EBITDA"}</definedName>
    <definedName name="Final_3_2" localSheetId="4" hidden="1">{"cap_structure",#N/A,FALSE,"Graph-Mkt Cap";"price",#N/A,FALSE,"Graph-Price";"ebit",#N/A,FALSE,"Graph-EBITDA";"ebitda",#N/A,FALSE,"Graph-EBITDA"}</definedName>
    <definedName name="Final_3_2" localSheetId="11" hidden="1">{"cap_structure",#N/A,FALSE,"Graph-Mkt Cap";"price",#N/A,FALSE,"Graph-Price";"ebit",#N/A,FALSE,"Graph-EBITDA";"ebitda",#N/A,FALSE,"Graph-EBITDA"}</definedName>
    <definedName name="Final_3_2" hidden="1">{"cap_structure",#N/A,FALSE,"Graph-Mkt Cap";"price",#N/A,FALSE,"Graph-Price";"ebit",#N/A,FALSE,"Graph-EBITDA";"ebitda",#N/A,FALSE,"Graph-EBITDA"}</definedName>
    <definedName name="Final_5" localSheetId="4" hidden="1">{"cap_structure",#N/A,FALSE,"Graph-Mkt Cap";"price",#N/A,FALSE,"Graph-Price";"ebit",#N/A,FALSE,"Graph-EBITDA";"ebitda",#N/A,FALSE,"Graph-EBITDA"}</definedName>
    <definedName name="Final_5" localSheetId="11" hidden="1">{"cap_structure",#N/A,FALSE,"Graph-Mkt Cap";"price",#N/A,FALSE,"Graph-Price";"ebit",#N/A,FALSE,"Graph-EBITDA";"ebitda",#N/A,FALSE,"Graph-EBITDA"}</definedName>
    <definedName name="Final_5" hidden="1">{"cap_structure",#N/A,FALSE,"Graph-Mkt Cap";"price",#N/A,FALSE,"Graph-Price";"ebit",#N/A,FALSE,"Graph-EBITDA";"ebitda",#N/A,FALSE,"Graph-EBITDA"}</definedName>
    <definedName name="Final_FM_Inputs">#REF!</definedName>
    <definedName name="Final_Summary"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_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ise_DD">#REF!</definedName>
    <definedName name="financial" localSheetId="4" hidden="1">{#N/A,#N/A,FALSE,"Summary";#N/A,#N/A,FALSE,"Projections";#N/A,#N/A,FALSE,"Mkt Mults";#N/A,#N/A,FALSE,"DCF";#N/A,#N/A,FALSE,"Accr Dil";#N/A,#N/A,FALSE,"PIC LBO";#N/A,#N/A,FALSE,"MULT10_4";#N/A,#N/A,FALSE,"CBI LBO"}</definedName>
    <definedName name="financial" localSheetId="11"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ancial_1" localSheetId="4" hidden="1">{#N/A,#N/A,FALSE,"Summary";#N/A,#N/A,FALSE,"Projections";#N/A,#N/A,FALSE,"Mkt Mults";#N/A,#N/A,FALSE,"DCF";#N/A,#N/A,FALSE,"Accr Dil";#N/A,#N/A,FALSE,"PIC LBO";#N/A,#N/A,FALSE,"MULT10_4";#N/A,#N/A,FALSE,"CBI LBO"}</definedName>
    <definedName name="financial_1" localSheetId="11" hidden="1">{#N/A,#N/A,FALSE,"Summary";#N/A,#N/A,FALSE,"Projections";#N/A,#N/A,FALSE,"Mkt Mults";#N/A,#N/A,FALSE,"DCF";#N/A,#N/A,FALSE,"Accr Dil";#N/A,#N/A,FALSE,"PIC LBO";#N/A,#N/A,FALSE,"MULT10_4";#N/A,#N/A,FALSE,"CBI LBO"}</definedName>
    <definedName name="financial_1" hidden="1">{#N/A,#N/A,FALSE,"Summary";#N/A,#N/A,FALSE,"Projections";#N/A,#N/A,FALSE,"Mkt Mults";#N/A,#N/A,FALSE,"DCF";#N/A,#N/A,FALSE,"Accr Dil";#N/A,#N/A,FALSE,"PIC LBO";#N/A,#N/A,FALSE,"MULT10_4";#N/A,#N/A,FALSE,"CBI LBO"}</definedName>
    <definedName name="financial_1_2" localSheetId="4" hidden="1">{#N/A,#N/A,FALSE,"Summary";#N/A,#N/A,FALSE,"Projections";#N/A,#N/A,FALSE,"Mkt Mults";#N/A,#N/A,FALSE,"DCF";#N/A,#N/A,FALSE,"Accr Dil";#N/A,#N/A,FALSE,"PIC LBO";#N/A,#N/A,FALSE,"MULT10_4";#N/A,#N/A,FALSE,"CBI LBO"}</definedName>
    <definedName name="financial_1_2" localSheetId="11" hidden="1">{#N/A,#N/A,FALSE,"Summary";#N/A,#N/A,FALSE,"Projections";#N/A,#N/A,FALSE,"Mkt Mults";#N/A,#N/A,FALSE,"DCF";#N/A,#N/A,FALSE,"Accr Dil";#N/A,#N/A,FALSE,"PIC LBO";#N/A,#N/A,FALSE,"MULT10_4";#N/A,#N/A,FALSE,"CBI LBO"}</definedName>
    <definedName name="financial_1_2" hidden="1">{#N/A,#N/A,FALSE,"Summary";#N/A,#N/A,FALSE,"Projections";#N/A,#N/A,FALSE,"Mkt Mults";#N/A,#N/A,FALSE,"DCF";#N/A,#N/A,FALSE,"Accr Dil";#N/A,#N/A,FALSE,"PIC LBO";#N/A,#N/A,FALSE,"MULT10_4";#N/A,#N/A,FALSE,"CBI LBO"}</definedName>
    <definedName name="financial_2" localSheetId="4" hidden="1">{#N/A,#N/A,FALSE,"Summary";#N/A,#N/A,FALSE,"Projections";#N/A,#N/A,FALSE,"Mkt Mults";#N/A,#N/A,FALSE,"DCF";#N/A,#N/A,FALSE,"Accr Dil";#N/A,#N/A,FALSE,"PIC LBO";#N/A,#N/A,FALSE,"MULT10_4";#N/A,#N/A,FALSE,"CBI LBO"}</definedName>
    <definedName name="financial_2" localSheetId="11" hidden="1">{#N/A,#N/A,FALSE,"Summary";#N/A,#N/A,FALSE,"Projections";#N/A,#N/A,FALSE,"Mkt Mults";#N/A,#N/A,FALSE,"DCF";#N/A,#N/A,FALSE,"Accr Dil";#N/A,#N/A,FALSE,"PIC LBO";#N/A,#N/A,FALSE,"MULT10_4";#N/A,#N/A,FALSE,"CBI LBO"}</definedName>
    <definedName name="financial_2" hidden="1">{#N/A,#N/A,FALSE,"Summary";#N/A,#N/A,FALSE,"Projections";#N/A,#N/A,FALSE,"Mkt Mults";#N/A,#N/A,FALSE,"DCF";#N/A,#N/A,FALSE,"Accr Dil";#N/A,#N/A,FALSE,"PIC LBO";#N/A,#N/A,FALSE,"MULT10_4";#N/A,#N/A,FALSE,"CBI LBO"}</definedName>
    <definedName name="financial_2_2" localSheetId="4" hidden="1">{#N/A,#N/A,FALSE,"Summary";#N/A,#N/A,FALSE,"Projections";#N/A,#N/A,FALSE,"Mkt Mults";#N/A,#N/A,FALSE,"DCF";#N/A,#N/A,FALSE,"Accr Dil";#N/A,#N/A,FALSE,"PIC LBO";#N/A,#N/A,FALSE,"MULT10_4";#N/A,#N/A,FALSE,"CBI LBO"}</definedName>
    <definedName name="financial_2_2" localSheetId="11" hidden="1">{#N/A,#N/A,FALSE,"Summary";#N/A,#N/A,FALSE,"Projections";#N/A,#N/A,FALSE,"Mkt Mults";#N/A,#N/A,FALSE,"DCF";#N/A,#N/A,FALSE,"Accr Dil";#N/A,#N/A,FALSE,"PIC LBO";#N/A,#N/A,FALSE,"MULT10_4";#N/A,#N/A,FALSE,"CBI LBO"}</definedName>
    <definedName name="financial_2_2" hidden="1">{#N/A,#N/A,FALSE,"Summary";#N/A,#N/A,FALSE,"Projections";#N/A,#N/A,FALSE,"Mkt Mults";#N/A,#N/A,FALSE,"DCF";#N/A,#N/A,FALSE,"Accr Dil";#N/A,#N/A,FALSE,"PIC LBO";#N/A,#N/A,FALSE,"MULT10_4";#N/A,#N/A,FALSE,"CBI LBO"}</definedName>
    <definedName name="financial_3" localSheetId="4" hidden="1">{#N/A,#N/A,FALSE,"Summary";#N/A,#N/A,FALSE,"Projections";#N/A,#N/A,FALSE,"Mkt Mults";#N/A,#N/A,FALSE,"DCF";#N/A,#N/A,FALSE,"Accr Dil";#N/A,#N/A,FALSE,"PIC LBO";#N/A,#N/A,FALSE,"MULT10_4";#N/A,#N/A,FALSE,"CBI LBO"}</definedName>
    <definedName name="financial_3" localSheetId="11" hidden="1">{#N/A,#N/A,FALSE,"Summary";#N/A,#N/A,FALSE,"Projections";#N/A,#N/A,FALSE,"Mkt Mults";#N/A,#N/A,FALSE,"DCF";#N/A,#N/A,FALSE,"Accr Dil";#N/A,#N/A,FALSE,"PIC LBO";#N/A,#N/A,FALSE,"MULT10_4";#N/A,#N/A,FALSE,"CBI LBO"}</definedName>
    <definedName name="financial_3" hidden="1">{#N/A,#N/A,FALSE,"Summary";#N/A,#N/A,FALSE,"Projections";#N/A,#N/A,FALSE,"Mkt Mults";#N/A,#N/A,FALSE,"DCF";#N/A,#N/A,FALSE,"Accr Dil";#N/A,#N/A,FALSE,"PIC LBO";#N/A,#N/A,FALSE,"MULT10_4";#N/A,#N/A,FALSE,"CBI LBO"}</definedName>
    <definedName name="financial_3_2" localSheetId="4" hidden="1">{#N/A,#N/A,FALSE,"Summary";#N/A,#N/A,FALSE,"Projections";#N/A,#N/A,FALSE,"Mkt Mults";#N/A,#N/A,FALSE,"DCF";#N/A,#N/A,FALSE,"Accr Dil";#N/A,#N/A,FALSE,"PIC LBO";#N/A,#N/A,FALSE,"MULT10_4";#N/A,#N/A,FALSE,"CBI LBO"}</definedName>
    <definedName name="financial_3_2" localSheetId="11" hidden="1">{#N/A,#N/A,FALSE,"Summary";#N/A,#N/A,FALSE,"Projections";#N/A,#N/A,FALSE,"Mkt Mults";#N/A,#N/A,FALSE,"DCF";#N/A,#N/A,FALSE,"Accr Dil";#N/A,#N/A,FALSE,"PIC LBO";#N/A,#N/A,FALSE,"MULT10_4";#N/A,#N/A,FALSE,"CBI LBO"}</definedName>
    <definedName name="financial_3_2" hidden="1">{#N/A,#N/A,FALSE,"Summary";#N/A,#N/A,FALSE,"Projections";#N/A,#N/A,FALSE,"Mkt Mults";#N/A,#N/A,FALSE,"DCF";#N/A,#N/A,FALSE,"Accr Dil";#N/A,#N/A,FALSE,"PIC LBO";#N/A,#N/A,FALSE,"MULT10_4";#N/A,#N/A,FALSE,"CBI LBO"}</definedName>
    <definedName name="financial_4" localSheetId="4" hidden="1">{#N/A,#N/A,FALSE,"Summary";#N/A,#N/A,FALSE,"Projections";#N/A,#N/A,FALSE,"Mkt Mults";#N/A,#N/A,FALSE,"DCF";#N/A,#N/A,FALSE,"Accr Dil";#N/A,#N/A,FALSE,"PIC LBO";#N/A,#N/A,FALSE,"MULT10_4";#N/A,#N/A,FALSE,"CBI LBO"}</definedName>
    <definedName name="financial_4" localSheetId="11" hidden="1">{#N/A,#N/A,FALSE,"Summary";#N/A,#N/A,FALSE,"Projections";#N/A,#N/A,FALSE,"Mkt Mults";#N/A,#N/A,FALSE,"DCF";#N/A,#N/A,FALSE,"Accr Dil";#N/A,#N/A,FALSE,"PIC LBO";#N/A,#N/A,FALSE,"MULT10_4";#N/A,#N/A,FALSE,"CBI LBO"}</definedName>
    <definedName name="financial_4" hidden="1">{#N/A,#N/A,FALSE,"Summary";#N/A,#N/A,FALSE,"Projections";#N/A,#N/A,FALSE,"Mkt Mults";#N/A,#N/A,FALSE,"DCF";#N/A,#N/A,FALSE,"Accr Dil";#N/A,#N/A,FALSE,"PIC LBO";#N/A,#N/A,FALSE,"MULT10_4";#N/A,#N/A,FALSE,"CBI LBO"}</definedName>
    <definedName name="financial_4_2" localSheetId="4" hidden="1">{#N/A,#N/A,FALSE,"Summary";#N/A,#N/A,FALSE,"Projections";#N/A,#N/A,FALSE,"Mkt Mults";#N/A,#N/A,FALSE,"DCF";#N/A,#N/A,FALSE,"Accr Dil";#N/A,#N/A,FALSE,"PIC LBO";#N/A,#N/A,FALSE,"MULT10_4";#N/A,#N/A,FALSE,"CBI LBO"}</definedName>
    <definedName name="financial_4_2" localSheetId="11" hidden="1">{#N/A,#N/A,FALSE,"Summary";#N/A,#N/A,FALSE,"Projections";#N/A,#N/A,FALSE,"Mkt Mults";#N/A,#N/A,FALSE,"DCF";#N/A,#N/A,FALSE,"Accr Dil";#N/A,#N/A,FALSE,"PIC LBO";#N/A,#N/A,FALSE,"MULT10_4";#N/A,#N/A,FALSE,"CBI LBO"}</definedName>
    <definedName name="financial_4_2" hidden="1">{#N/A,#N/A,FALSE,"Summary";#N/A,#N/A,FALSE,"Projections";#N/A,#N/A,FALSE,"Mkt Mults";#N/A,#N/A,FALSE,"DCF";#N/A,#N/A,FALSE,"Accr Dil";#N/A,#N/A,FALSE,"PIC LBO";#N/A,#N/A,FALSE,"MULT10_4";#N/A,#N/A,FALSE,"CBI LBO"}</definedName>
    <definedName name="financial_5" localSheetId="4" hidden="1">{#N/A,#N/A,FALSE,"Summary";#N/A,#N/A,FALSE,"Projections";#N/A,#N/A,FALSE,"Mkt Mults";#N/A,#N/A,FALSE,"DCF";#N/A,#N/A,FALSE,"Accr Dil";#N/A,#N/A,FALSE,"PIC LBO";#N/A,#N/A,FALSE,"MULT10_4";#N/A,#N/A,FALSE,"CBI LBO"}</definedName>
    <definedName name="financial_5" localSheetId="11" hidden="1">{#N/A,#N/A,FALSE,"Summary";#N/A,#N/A,FALSE,"Projections";#N/A,#N/A,FALSE,"Mkt Mults";#N/A,#N/A,FALSE,"DCF";#N/A,#N/A,FALSE,"Accr Dil";#N/A,#N/A,FALSE,"PIC LBO";#N/A,#N/A,FALSE,"MULT10_4";#N/A,#N/A,FALSE,"CBI LBO"}</definedName>
    <definedName name="financial_5" hidden="1">{#N/A,#N/A,FALSE,"Summary";#N/A,#N/A,FALSE,"Projections";#N/A,#N/A,FALSE,"Mkt Mults";#N/A,#N/A,FALSE,"DCF";#N/A,#N/A,FALSE,"Accr Dil";#N/A,#N/A,FALSE,"PIC LBO";#N/A,#N/A,FALSE,"MULT10_4";#N/A,#N/A,FALSE,"CBI LBO"}</definedName>
    <definedName name="financial_5_2" localSheetId="4" hidden="1">{#N/A,#N/A,FALSE,"Summary";#N/A,#N/A,FALSE,"Projections";#N/A,#N/A,FALSE,"Mkt Mults";#N/A,#N/A,FALSE,"DCF";#N/A,#N/A,FALSE,"Accr Dil";#N/A,#N/A,FALSE,"PIC LBO";#N/A,#N/A,FALSE,"MULT10_4";#N/A,#N/A,FALSE,"CBI LBO"}</definedName>
    <definedName name="financial_5_2" localSheetId="11" hidden="1">{#N/A,#N/A,FALSE,"Summary";#N/A,#N/A,FALSE,"Projections";#N/A,#N/A,FALSE,"Mkt Mults";#N/A,#N/A,FALSE,"DCF";#N/A,#N/A,FALSE,"Accr Dil";#N/A,#N/A,FALSE,"PIC LBO";#N/A,#N/A,FALSE,"MULT10_4";#N/A,#N/A,FALSE,"CBI LBO"}</definedName>
    <definedName name="financial_5_2" hidden="1">{#N/A,#N/A,FALSE,"Summary";#N/A,#N/A,FALSE,"Projections";#N/A,#N/A,FALSE,"Mkt Mults";#N/A,#N/A,FALSE,"DCF";#N/A,#N/A,FALSE,"Accr Dil";#N/A,#N/A,FALSE,"PIC LBO";#N/A,#N/A,FALSE,"MULT10_4";#N/A,#N/A,FALSE,"CBI LBO"}</definedName>
    <definedName name="Financial_Overview_Dental_Range" hidden="1">#REF!</definedName>
    <definedName name="Financial_Overview_Medical_Range" hidden="1">#REF!</definedName>
    <definedName name="Financials" localSheetId="19">#REF!</definedName>
    <definedName name="Financials">#REF!</definedName>
    <definedName name="financials_1" localSheetId="4" hidden="1">{"PAGE1",#N/A,FALSE,"BID (3)";"PAGE2",#N/A,FALSE,"BID (3)"}</definedName>
    <definedName name="financials_1" localSheetId="11" hidden="1">{"PAGE1",#N/A,FALSE,"BID (3)";"PAGE2",#N/A,FALSE,"BID (3)"}</definedName>
    <definedName name="financials_1" hidden="1">{"PAGE1",#N/A,FALSE,"BID (3)";"PAGE2",#N/A,FALSE,"BID (3)"}</definedName>
    <definedName name="Financials2" localSheetId="19">#REF!</definedName>
    <definedName name="Financials2">#REF!</definedName>
    <definedName name="FINANCING_CASH" hidden="1">"FINANCING_CASH"</definedName>
    <definedName name="financing_received" localSheetId="19">#REF!</definedName>
    <definedName name="financing_received">#REF!</definedName>
    <definedName name="Financing_Sources_and_Uses">#REF!</definedName>
    <definedName name="finc"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c"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case">#REF!</definedName>
    <definedName name="FINCopyDirection">1</definedName>
    <definedName name="FINCriteriaType">1</definedName>
    <definedName name="Find" localSheetId="11" hidden="1">{"'Grill_Objective'!$A$1:$AF$101"}</definedName>
    <definedName name="Find" hidden="1">{"'Grill_Objective'!$A$1:$AF$101"}</definedName>
    <definedName name="FIND_ME" localSheetId="4" hidden="1">{"MO BUDGET",#N/A,FALSE,"MO CIP"}</definedName>
    <definedName name="FIND_ME" localSheetId="11" hidden="1">{"MO BUDGET",#N/A,FALSE,"MO CIP"}</definedName>
    <definedName name="FIND_ME" hidden="1">{"MO BUDGET",#N/A,FALSE,"MO CIP"}</definedName>
    <definedName name="FindGroupwithoutReserves" localSheetId="15">'Tariff Slide'!FindGroupwithoutReserves</definedName>
    <definedName name="FindGroupwithoutReserves" localSheetId="11">'Uptier + New Money - Interest'!FindGroupwithoutReserves</definedName>
    <definedName name="FindGroupwithoutReserves">[0]!FindGroupwithoutReserves</definedName>
    <definedName name="FindGroupwithReserves" localSheetId="15">'Tariff Slide'!FindGroupwithReserves</definedName>
    <definedName name="FindGroupwithReserves" localSheetId="11">'Uptier + New Money - Interest'!FindGroupwithReserves</definedName>
    <definedName name="FindGroupwithReserves">[0]!FindGroupwithReserves</definedName>
    <definedName name="findme" localSheetId="19">#REF!</definedName>
    <definedName name="findme">#REF!</definedName>
    <definedName name="FineUS" localSheetId="4">{"Client Name or Project Name"}</definedName>
    <definedName name="FineUS" localSheetId="11">{"Client Name or Project Name"}</definedName>
    <definedName name="FineUS">{"Client Name or Project Name"}</definedName>
    <definedName name="finres" hidden="1">#REF!</definedName>
    <definedName name="fins1" localSheetId="4" hidden="1">{#N/A,#N/A,FALSE,"Calc";#N/A,#N/A,FALSE,"Sensitivity";#N/A,#N/A,FALSE,"LT Earn.Dil.";#N/A,#N/A,FALSE,"Dil. AVP"}</definedName>
    <definedName name="fins1" localSheetId="11" hidden="1">{#N/A,#N/A,FALSE,"Calc";#N/A,#N/A,FALSE,"Sensitivity";#N/A,#N/A,FALSE,"LT Earn.Dil.";#N/A,#N/A,FALSE,"Dil. AVP"}</definedName>
    <definedName name="fins1" hidden="1">{#N/A,#N/A,FALSE,"Calc";#N/A,#N/A,FALSE,"Sensitivity";#N/A,#N/A,FALSE,"LT Earn.Dil.";#N/A,#N/A,FALSE,"Dil. AVP"}</definedName>
    <definedName name="fins1_1" localSheetId="4" hidden="1">{#N/A,#N/A,FALSE,"Calc";#N/A,#N/A,FALSE,"Sensitivity";#N/A,#N/A,FALSE,"LT Earn.Dil.";#N/A,#N/A,FALSE,"Dil. AVP"}</definedName>
    <definedName name="fins1_1" localSheetId="11" hidden="1">{#N/A,#N/A,FALSE,"Calc";#N/A,#N/A,FALSE,"Sensitivity";#N/A,#N/A,FALSE,"LT Earn.Dil.";#N/A,#N/A,FALSE,"Dil. AVP"}</definedName>
    <definedName name="fins1_1" hidden="1">{#N/A,#N/A,FALSE,"Calc";#N/A,#N/A,FALSE,"Sensitivity";#N/A,#N/A,FALSE,"LT Earn.Dil.";#N/A,#N/A,FALSE,"Dil. AVP"}</definedName>
    <definedName name="FinScenario">#REF!</definedName>
    <definedName name="finsum">#REF!</definedName>
    <definedName name="firstcalldate">#REF!</definedName>
    <definedName name="FirstColumn">#REF!</definedName>
    <definedName name="FirstDate" localSheetId="19">#REF!</definedName>
    <definedName name="FirstDate">#REF!</definedName>
    <definedName name="FirstPlotDate" hidden="1">#REF!</definedName>
    <definedName name="FirstRow">#REF!</definedName>
    <definedName name="fiscal_year">#REF!</definedName>
    <definedName name="FiscalMonthSelection">#REF!</definedName>
    <definedName name="fiscalt">#REF!</definedName>
    <definedName name="five" localSheetId="19">#REF!</definedName>
    <definedName name="five">#REF!</definedName>
    <definedName name="fiveyears">#REF!</definedName>
    <definedName name="fjdf" localSheetId="11" hidden="1">{#N/A,#N/A,FALSE,"Hoja10";#N/A,#N/A,FALSE,"Hoja9";#N/A,#N/A,FALSE,"Hoja8";#N/A,#N/A,FALSE,"Hoja7";#N/A,#N/A,FALSE,"Hoja6";#N/A,#N/A,FALSE,"Hoja5";#N/A,#N/A,FALSE,"Hoja4";#N/A,#N/A,FALSE,"Hoja2";#N/A,#N/A,FALSE,"Hoja3";#N/A,#N/A,FALSE,"HOJA1";#N/A,#N/A,FALSE,"CashFlow";#N/A,#N/A,FALSE,"FinStmts"}</definedName>
    <definedName name="fjdf" hidden="1">{#N/A,#N/A,FALSE,"Hoja10";#N/A,#N/A,FALSE,"Hoja9";#N/A,#N/A,FALSE,"Hoja8";#N/A,#N/A,FALSE,"Hoja7";#N/A,#N/A,FALSE,"Hoja6";#N/A,#N/A,FALSE,"Hoja5";#N/A,#N/A,FALSE,"Hoja4";#N/A,#N/A,FALSE,"Hoja2";#N/A,#N/A,FALSE,"Hoja3";#N/A,#N/A,FALSE,"HOJA1";#N/A,#N/A,FALSE,"CashFlow";#N/A,#N/A,FALSE,"FinStmts"}</definedName>
    <definedName name="fjdf_1" localSheetId="11" hidden="1">{#N/A,#N/A,FALSE,"Hoja10";#N/A,#N/A,FALSE,"Hoja9";#N/A,#N/A,FALSE,"Hoja8";#N/A,#N/A,FALSE,"Hoja7";#N/A,#N/A,FALSE,"Hoja6";#N/A,#N/A,FALSE,"Hoja5";#N/A,#N/A,FALSE,"Hoja4";#N/A,#N/A,FALSE,"Hoja2";#N/A,#N/A,FALSE,"Hoja3";#N/A,#N/A,FALSE,"HOJA1";#N/A,#N/A,FALSE,"CashFlow";#N/A,#N/A,FALSE,"FinStmts"}</definedName>
    <definedName name="fjdf_1" hidden="1">{#N/A,#N/A,FALSE,"Hoja10";#N/A,#N/A,FALSE,"Hoja9";#N/A,#N/A,FALSE,"Hoja8";#N/A,#N/A,FALSE,"Hoja7";#N/A,#N/A,FALSE,"Hoja6";#N/A,#N/A,FALSE,"Hoja5";#N/A,#N/A,FALSE,"Hoja4";#N/A,#N/A,FALSE,"Hoja2";#N/A,#N/A,FALSE,"Hoja3";#N/A,#N/A,FALSE,"HOJA1";#N/A,#N/A,FALSE,"CashFlow";#N/A,#N/A,FALSE,"FinStmts"}</definedName>
    <definedName name="fjdslkqm"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jdslkqm"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jdslkq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JEZK" localSheetId="4" hidden="1">{#N/A,#N/A,FALSE,"Pharm";#N/A,#N/A,FALSE,"WWCM"}</definedName>
    <definedName name="FJEZK" localSheetId="11" hidden="1">{#N/A,#N/A,FALSE,"Pharm";#N/A,#N/A,FALSE,"WWCM"}</definedName>
    <definedName name="FJEZK" hidden="1">{#N/A,#N/A,FALSE,"Pharm";#N/A,#N/A,FALSE,"WWCM"}</definedName>
    <definedName name="FJEZK_1" localSheetId="4" hidden="1">{#N/A,#N/A,FALSE,"Pharm";#N/A,#N/A,FALSE,"WWCM"}</definedName>
    <definedName name="FJEZK_1" localSheetId="11" hidden="1">{#N/A,#N/A,FALSE,"Pharm";#N/A,#N/A,FALSE,"WWCM"}</definedName>
    <definedName name="FJEZK_1" hidden="1">{#N/A,#N/A,FALSE,"Pharm";#N/A,#N/A,FALSE,"WWCM"}</definedName>
    <definedName name="FJKGLJG" localSheetId="4" hidden="1">{0,0,0,0;0,0,0,0;0,0,0,0;0,0,0,0;"",0,0,0}</definedName>
    <definedName name="FJKGLJG" localSheetId="15" hidden="1">{0,0,0,0;0,0,0,0;0,0,0,0;0,0,0,0;"",0,0,0}</definedName>
    <definedName name="FJKGLJG" localSheetId="11" hidden="1">{0,0,0,0;0,0,0,0;0,0,0,0;0,0,0,0;"",0,0,0}</definedName>
    <definedName name="FJKGLJG" hidden="1">{0,0,0,0;0,0,0,0;0,0,0,0;0,0,0,0;"",0,0,0}</definedName>
    <definedName name="fjlk" localSheetId="19" hidden="1">{"incomemth",#N/A,TRUE,"forecast01";"incpercentmth",#N/A,TRUE,"forecast01";"balancemth",#N/A,TRUE,"forecast01";"cashmth",#N/A,TRUE,"forecast01";"cov2mth",#N/A,TRUE,"forecast01";"prbexp",#N/A,TRUE,"forecast01";"prbcap",#N/A,TRUE,"forecast01";"coalconsultants",#N/A,TRUE,"forecast01";"prbsum",#N/A,TRUE,"forecast01"}</definedName>
    <definedName name="fjlk" localSheetId="4" hidden="1">{"incomemth",#N/A,TRUE,"forecast01";"incpercentmth",#N/A,TRUE,"forecast01";"balancemth",#N/A,TRUE,"forecast01";"cashmth",#N/A,TRUE,"forecast01";"cov2mth",#N/A,TRUE,"forecast01";"prbexp",#N/A,TRUE,"forecast01";"prbcap",#N/A,TRUE,"forecast01";"coalconsultants",#N/A,TRUE,"forecast01";"prbsum",#N/A,TRUE,"forecast01"}</definedName>
    <definedName name="fjlk" localSheetId="15" hidden="1">{"incomemth",#N/A,TRUE,"forecast01";"incpercentmth",#N/A,TRUE,"forecast01";"balancemth",#N/A,TRUE,"forecast01";"cashmth",#N/A,TRUE,"forecast01";"cov2mth",#N/A,TRUE,"forecast01";"prbexp",#N/A,TRUE,"forecast01";"prbcap",#N/A,TRUE,"forecast01";"coalconsultants",#N/A,TRUE,"forecast01";"prbsum",#N/A,TRUE,"forecast01"}</definedName>
    <definedName name="fjlk" localSheetId="11"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jujo" localSheetId="11" hidden="1">{#N/A,#N/A,FALSE,"BALAJUS";#N/A,#N/A,FALSE,"GYPAJAUS";#N/A,#N/A,FALSE,"PATRIAJUS";#N/A,#N/A,FALSE,"FLUJOAJUS";#N/A,#N/A,FALSE,"BALANC_hist";#N/A,#N/A,FALSE,"GYP_hist";#N/A,#N/A,FALSE,"PATRIM-hist";#N/A,#N/A,FALSE,"FLUJ-hist"}</definedName>
    <definedName name="fjujo" hidden="1">{#N/A,#N/A,FALSE,"BALAJUS";#N/A,#N/A,FALSE,"GYPAJAUS";#N/A,#N/A,FALSE,"PATRIAJUS";#N/A,#N/A,FALSE,"FLUJOAJUS";#N/A,#N/A,FALSE,"BALANC_hist";#N/A,#N/A,FALSE,"GYP_hist";#N/A,#N/A,FALSE,"PATRIM-hist";#N/A,#N/A,FALSE,"FLUJ-hist"}</definedName>
    <definedName name="fk" localSheetId="19">{0;0;0;0;1;#N/A;0.75;0.75;0.25;0.25;2;FALSE;FALSE;FALSE;FALSE;FALSE;#N/A;1;#N/A;1;1;"";"&amp;L&amp;""Arial,Italic""&amp;8&amp;F Page &amp;P of &amp;N &amp;D &amp;T "}</definedName>
    <definedName name="fk" localSheetId="4">{0;0;0;0;1;#N/A;0.75;0.75;0.25;0.25;2;FALSE;FALSE;FALSE;FALSE;FALSE;#N/A;1;#N/A;1;1;"";"&amp;L&amp;""Arial,Italic""&amp;8&amp;F Page &amp;P of &amp;N &amp;D &amp;T "}</definedName>
    <definedName name="fk" localSheetId="15">{0;0;0;0;1;#N/A;0.75;0.75;0.25;0.25;2;FALSE;FALSE;FALSE;FALSE;FALSE;#N/A;1;#N/A;1;1;"";"&amp;L&amp;""Arial,Italic""&amp;8&amp;F Page &amp;P of &amp;N &amp;D &amp;T "}</definedName>
    <definedName name="fk" localSheetId="11">{0;0;0;0;1;#N/A;0.75;0.75;0.25;0.25;2;FALSE;FALSE;FALSE;FALSE;FALSE;#N/A;1;#N/A;1;1;"";"&amp;L&amp;""Arial,Italic""&amp;8&amp;F Page &amp;P of &amp;N &amp;D &amp;T "}</definedName>
    <definedName name="fk">{0;0;0;0;1;#N/A;0.75;0.75;0.25;0.25;2;FALSE;FALSE;FALSE;FALSE;FALSE;#N/A;1;#N/A;1;1;"";"&amp;L&amp;""Arial,Italic""&amp;8&amp;F Page &amp;P of &amp;N &amp;D &amp;T "}</definedName>
    <definedName name="fkgavfglivhgliv" localSheetId="4">{"Client Name or Project Name"}</definedName>
    <definedName name="fkgavfglivhgliv" localSheetId="11">{"Client Name or Project Name"}</definedName>
    <definedName name="fkgavfglivhgliv">{"Client Name or Project Name"}</definedName>
    <definedName name="fkmc" localSheetId="11" hidden="1">{#N/A,#N/A,FALSE,"OMM III";#N/A,#N/A,FALSE,"1995 PLAN";#N/A,#N/A,FALSE,"1995 TARGET";#N/A,#N/A,FALSE,"1995 ADJUSTED"}</definedName>
    <definedName name="fkmc" hidden="1">{#N/A,#N/A,FALSE,"OMM III";#N/A,#N/A,FALSE,"1995 PLAN";#N/A,#N/A,FALSE,"1995 TARGET";#N/A,#N/A,FALSE,"1995 ADJUSTED"}</definedName>
    <definedName name="fkmc_1" localSheetId="11" hidden="1">{#N/A,#N/A,FALSE,"OMM III";#N/A,#N/A,FALSE,"1995 PLAN";#N/A,#N/A,FALSE,"1995 TARGET";#N/A,#N/A,FALSE,"1995 ADJUSTED"}</definedName>
    <definedName name="fkmc_1" hidden="1">{#N/A,#N/A,FALSE,"OMM III";#N/A,#N/A,FALSE,"1995 PLAN";#N/A,#N/A,FALSE,"1995 TARGET";#N/A,#N/A,FALSE,"1995 ADJUSTED"}</definedName>
    <definedName name="Flash">#REF!</definedName>
    <definedName name="Flat_Gas" localSheetId="19">#REF!</definedName>
    <definedName name="Flat_Gas">#REF!</definedName>
    <definedName name="Flat_Oil" localSheetId="19">#REF!</definedName>
    <definedName name="Flat_Oil">#REF!</definedName>
    <definedName name="Flat_Pricing" localSheetId="19">#REF!</definedName>
    <definedName name="Flat_Pricing">#REF!</definedName>
    <definedName name="fldfjlsd" hidden="1">#REF!</definedName>
    <definedName name="Flight" localSheetId="11" hidden="1">{#N/A,#N/A,FALSE,"OMM III";#N/A,#N/A,FALSE,"1995 PLAN";#N/A,#N/A,FALSE,"1995 TARGET";#N/A,#N/A,FALSE,"1995 ADJUSTED"}</definedName>
    <definedName name="Flight" hidden="1">{#N/A,#N/A,FALSE,"OMM III";#N/A,#N/A,FALSE,"1995 PLAN";#N/A,#N/A,FALSE,"1995 TARGET";#N/A,#N/A,FALSE,"1995 ADJUSTED"}</definedName>
    <definedName name="Flight_1" localSheetId="11" hidden="1">{#N/A,#N/A,FALSE,"OMM III";#N/A,#N/A,FALSE,"1995 PLAN";#N/A,#N/A,FALSE,"1995 TARGET";#N/A,#N/A,FALSE,"1995 ADJUSTED"}</definedName>
    <definedName name="Flight_1" hidden="1">{#N/A,#N/A,FALSE,"OMM III";#N/A,#N/A,FALSE,"1995 PLAN";#N/A,#N/A,FALSE,"1995 TARGET";#N/A,#N/A,FALSE,"1995 ADJUSTED"}</definedName>
    <definedName name="FlintStations">#REF!</definedName>
    <definedName name="FlorenceStations">#REF!</definedName>
    <definedName name="FLOW" localSheetId="4">#REF!</definedName>
    <definedName name="FLOW" localSheetId="15">#REF!</definedName>
    <definedName name="FLOW">#REF!</definedName>
    <definedName name="fm" localSheetId="11" hidden="1">{"summary1",#N/A,TRUE,"Comps";"summary2",#N/A,TRUE,"Comps";"summary3",#N/A,TRUE,"Comps"}</definedName>
    <definedName name="fm" hidden="1">{"summary1",#N/A,TRUE,"Comps";"summary2",#N/A,TRUE,"Comps";"summary3",#N/A,TRUE,"Comps"}</definedName>
    <definedName name="FNDNAM1">#REF!</definedName>
    <definedName name="FNDNAM6">#REF!</definedName>
    <definedName name="fndsqm"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ndsqm"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ndsq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NDUSERID1">#REF!</definedName>
    <definedName name="FNDUSERID6">#REF!</definedName>
    <definedName name="FO" hidden="1">#REF!</definedName>
    <definedName name="Foamtrigger" localSheetId="19">#REF!</definedName>
    <definedName name="Foamtrigger">#REF!</definedName>
    <definedName name="fONDI" localSheetId="11" hidden="1">{#N/A,#N/A,FALSE,"bs_cons";#N/A,#N/A,FALSE,"bs_grup";#N/A,#N/A,FALSE,"bs_umpl";#N/A,#N/A,FALSE,"bs_bim";#N/A,#N/A,FALSE,"bs_bdb";#N/A,#N/A,FALSE,"bs_mq32";#N/A,#N/A,FALSE,"bs_bsrl"}</definedName>
    <definedName name="fONDI" hidden="1">{#N/A,#N/A,FALSE,"bs_cons";#N/A,#N/A,FALSE,"bs_grup";#N/A,#N/A,FALSE,"bs_umpl";#N/A,#N/A,FALSE,"bs_bim";#N/A,#N/A,FALSE,"bs_bdb";#N/A,#N/A,FALSE,"bs_mq32";#N/A,#N/A,FALSE,"bs_bsrl"}</definedName>
    <definedName name="FOOD1">#REF!</definedName>
    <definedName name="FOOD2">#REF!</definedName>
    <definedName name="FOOD3">#REF!</definedName>
    <definedName name="Footer">#REF!</definedName>
    <definedName name="FootNote" localSheetId="19">#REF!</definedName>
    <definedName name="FootNote">#REF!</definedName>
    <definedName name="footnote_1">#REF!</definedName>
    <definedName name="Footnote1" localSheetId="19">#REF!</definedName>
    <definedName name="Footnote1">#REF!</definedName>
    <definedName name="Footnote2" localSheetId="19">#REF!</definedName>
    <definedName name="Footnote2">#REF!</definedName>
    <definedName name="Footnote3" localSheetId="19">#REF!</definedName>
    <definedName name="Footnote3">#REF!</definedName>
    <definedName name="Footnote5" hidden="1">#REF!</definedName>
    <definedName name="Footnote6" hidden="1">#REF!</definedName>
    <definedName name="Footnote7" hidden="1">#REF!</definedName>
    <definedName name="Footnote8" hidden="1">#REF!</definedName>
    <definedName name="FootnoteAnchor">#REF!</definedName>
    <definedName name="FootnoteDefaults" localSheetId="11" hidden="1">{1;TRUE;5;"Times New Roman";FALSE;FALSE;TRUE;18;8;-4.5;-4;1;2;2;1;TRUE;5}</definedName>
    <definedName name="FootnoteDefaults" hidden="1">{1;TRUE;5;"Times New Roman";FALSE;FALSE;TRUE;18;8;-4.5;-4;1;2;2;1;TRUE;5}</definedName>
    <definedName name="FootnoteRange">#REF!</definedName>
    <definedName name="ForBettyPivot">#REF!</definedName>
    <definedName name="for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r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r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recast" hidden="1">#REF!</definedName>
    <definedName name="Foreign" localSheetId="4" hidden="1">{#N/A,#N/A,FALSE,"PMTABB";#N/A,#N/A,FALSE,"PMTABB"}</definedName>
    <definedName name="Foreign" localSheetId="11" hidden="1">{#N/A,#N/A,FALSE,"PMTABB";#N/A,#N/A,FALSE,"PMTABB"}</definedName>
    <definedName name="Foreign" hidden="1">{#N/A,#N/A,FALSE,"PMTABB";#N/A,#N/A,FALSE,"PMTABB"}</definedName>
    <definedName name="FOREIGN_EXCHANGE" hidden="1">"FOREIGN_EXCHANGE"</definedName>
    <definedName name="forejgme">#REF!</definedName>
    <definedName name="forest" localSheetId="4">{"Client Name or Project Name"}</definedName>
    <definedName name="forest" localSheetId="11">{"Client Name or Project Name"}</definedName>
    <definedName name="forest">{"Client Name or Project Name"}</definedName>
    <definedName name="forest2" localSheetId="4">{"Client Name or Project Name"}</definedName>
    <definedName name="forest2" localSheetId="11">{"Client Name or Project Name"}</definedName>
    <definedName name="forest2">{"Client Name or Project Name"}</definedName>
    <definedName name="forgetit"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 localSheetId="11" hidden="1">{#N/A,#N/A,FALSE,"A";#N/A,#N/A,FALSE,"B"}</definedName>
    <definedName name="form" hidden="1">{#N/A,#N/A,FALSE,"A";#N/A,#N/A,FALSE,"B"}</definedName>
    <definedName name="Form5472Data1" hidden="1">#REF!,#REF!,#REF!,#REF!</definedName>
    <definedName name="Form5472Data2" hidden="1">#REF!,#REF!,#REF!,#REF!</definedName>
    <definedName name="Form5472Data3" hidden="1">#REF!,#REF!,#REF!,#REF!</definedName>
    <definedName name="Form5472Data4" hidden="1">#REF!,#REF!,#REF!</definedName>
    <definedName name="Formatted" localSheetId="4" hidden="1">{"'Sheet1'!$A$1:$F$101"}</definedName>
    <definedName name="Formatted" localSheetId="15" hidden="1">{"'Sheet1'!$A$1:$F$101"}</definedName>
    <definedName name="Formatted" localSheetId="11" hidden="1">{"'Sheet1'!$A$1:$F$101"}</definedName>
    <definedName name="Formatted" hidden="1">{"'Sheet1'!$A$1:$F$101"}</definedName>
    <definedName name="Formatted_1" localSheetId="4" hidden="1">{"'Sheet1'!$A$1:$F$101"}</definedName>
    <definedName name="Formatted_1" localSheetId="11" hidden="1">{"'Sheet1'!$A$1:$F$101"}</definedName>
    <definedName name="Formatted_1" hidden="1">{"'Sheet1'!$A$1:$F$101"}</definedName>
    <definedName name="Formatted_3" localSheetId="4">{"'Sheet1'!$A$1:$F$101"}</definedName>
    <definedName name="Formatted_3" localSheetId="11">{"'Sheet1'!$A$1:$F$101"}</definedName>
    <definedName name="Formatted_3">{"'Sheet1'!$A$1:$F$101"}</definedName>
    <definedName name="Formulas">OFFSET(#REF!,0,0,COUNTA(#REF!),6)</definedName>
    <definedName name="Forward_EPS_2">#REF!</definedName>
    <definedName name="Forward_EPS_F">#REF!</definedName>
    <definedName name="four" localSheetId="19">#REF!</definedName>
    <definedName name="four">#REF!</definedName>
    <definedName name="FOV_01_Range" hidden="1">#REF!</definedName>
    <definedName name="FOV_02_Range" hidden="1">#REF!</definedName>
    <definedName name="FOV_03_Range" hidden="1">#REF!</definedName>
    <definedName name="FOV_04_Range" hidden="1">#REF!</definedName>
    <definedName name="FOV_05_Range" hidden="1">#REF!</definedName>
    <definedName name="FOV_06_Range" hidden="1">#REF!</definedName>
    <definedName name="FOV_07_Range" hidden="1">#REF!</definedName>
    <definedName name="FOV_08_Range" hidden="1">#REF!</definedName>
    <definedName name="FOV_09_Range" hidden="1">#REF!</definedName>
    <definedName name="FOV_10_Range" hidden="1">#REF!</definedName>
    <definedName name="FOV_11_Range" hidden="1">#REF!</definedName>
    <definedName name="FOV_12_Range" hidden="1">#REF!</definedName>
    <definedName name="FOV_13_Range" hidden="1">#REF!</definedName>
    <definedName name="FOV_14_Range" hidden="1">#REF!</definedName>
    <definedName name="FOV_15_Range" hidden="1">#REF!</definedName>
    <definedName name="FOV_30_Range" hidden="1">#REF!</definedName>
    <definedName name="FOV_40_Range" hidden="1">#REF!</definedName>
    <definedName name="FOV_41_Range" hidden="1">#REF!</definedName>
    <definedName name="FOV_42_Range" hidden="1">#REF!</definedName>
    <definedName name="FOV_43_Range" hidden="1">#REF!</definedName>
    <definedName name="FOV_44_Range" hidden="1">#REF!</definedName>
    <definedName name="FOV_45_Range" hidden="1">#REF!</definedName>
    <definedName name="FOV_46_Range" hidden="1">#REF!</definedName>
    <definedName name="FOV_47_Range" hidden="1">#REF!</definedName>
    <definedName name="FOV_48_Range" hidden="1">#REF!</definedName>
    <definedName name="FOV_49_Range" hidden="1">#REF!</definedName>
    <definedName name="FOV_50_Range" hidden="1">#REF!</definedName>
    <definedName name="FOV_51_Range" hidden="1">#REF!</definedName>
    <definedName name="FOV_52_Range" hidden="1">#REF!</definedName>
    <definedName name="FOV_53_Range" hidden="1">#REF!</definedName>
    <definedName name="FOV_54_Range" hidden="1">#REF!</definedName>
    <definedName name="FOV_55_Range" hidden="1">#REF!</definedName>
    <definedName name="FOV_56_Range" hidden="1">#REF!</definedName>
    <definedName name="FOV_57_Range" hidden="1">#REF!</definedName>
    <definedName name="FOV_58_Range" hidden="1">#REF!</definedName>
    <definedName name="FOV_59_Range" hidden="1">#REF!</definedName>
    <definedName name="FOV_68_Range" hidden="1">#REF!</definedName>
    <definedName name="FOV_69_Range" hidden="1">#REF!</definedName>
    <definedName name="FOV_70_Range" hidden="1">#REF!</definedName>
    <definedName name="FOV_71_Range" hidden="1">#REF!</definedName>
    <definedName name="FOV_72_Range" hidden="1">#REF!</definedName>
    <definedName name="FOV_73_Range" hidden="1">#REF!</definedName>
    <definedName name="FOV_74_Range" hidden="1">#REF!</definedName>
    <definedName name="FOV_75_Range" hidden="1">#REF!</definedName>
    <definedName name="FOV_76_Range" hidden="1">#REF!</definedName>
    <definedName name="FOV_99_Range" hidden="1">#REF!</definedName>
    <definedName name="FOV_DN_Range" hidden="1">#REF!</definedName>
    <definedName name="FOV_RX_Range" hidden="1">#REF!</definedName>
    <definedName name="FOV_SI_Dental_Range" hidden="1">#REF!</definedName>
    <definedName name="FOV_SI_Pharmacy_Range" hidden="1">#REF!</definedName>
    <definedName name="FOV_SI_Product_01_Range" hidden="1">#REF!</definedName>
    <definedName name="FOV_SI_Product_05_Range" hidden="1">#REF!</definedName>
    <definedName name="FP" localSheetId="4" hidden="1">{#N/A,#N/A,TRUE,"Summary - 1";#N/A,#N/A,TRUE,"Summary - 2";#N/A,#N/A,TRUE,"Group Analysis";#N/A,#N/A,TRUE,"FM Analysis";#N/A,#N/A,TRUE,"T&amp;M-Onsite";#N/A,#N/A,TRUE,"FP-Onsite";#N/A,#N/A,TRUE,"NB-Onsite";#N/A,#N/A,TRUE,"T&amp;M-Offshore";#N/A,#N/A,TRUE,"FP-Offshore";#N/A,#N/A,TRUE,"Appendix-A";#N/A,#N/A,TRUE,"Appendix-B"}</definedName>
    <definedName name="FP" localSheetId="11" hidden="1">{#N/A,#N/A,TRUE,"Summary - 1";#N/A,#N/A,TRUE,"Summary - 2";#N/A,#N/A,TRUE,"Group Analysis";#N/A,#N/A,TRUE,"FM Analysis";#N/A,#N/A,TRUE,"T&amp;M-Onsite";#N/A,#N/A,TRUE,"FP-Onsite";#N/A,#N/A,TRUE,"NB-Onsite";#N/A,#N/A,TRUE,"T&amp;M-Offshore";#N/A,#N/A,TRUE,"FP-Offshore";#N/A,#N/A,TRUE,"Appendix-A";#N/A,#N/A,TRUE,"Appendix-B"}</definedName>
    <definedName name="FP" hidden="1">{#N/A,#N/A,TRUE,"Summary - 1";#N/A,#N/A,TRUE,"Summary - 2";#N/A,#N/A,TRUE,"Group Analysis";#N/A,#N/A,TRUE,"FM Analysis";#N/A,#N/A,TRUE,"T&amp;M-Onsite";#N/A,#N/A,TRUE,"FP-Onsite";#N/A,#N/A,TRUE,"NB-Onsite";#N/A,#N/A,TRUE,"T&amp;M-Offshore";#N/A,#N/A,TRUE,"FP-Offshore";#N/A,#N/A,TRUE,"Appendix-A";#N/A,#N/A,TRUE,"Appendix-B"}</definedName>
    <definedName name="fr" localSheetId="11" hidden="1">{#N/A,#N/A,TRUE,"DCF Summary (2)";#N/A,#N/A,TRUE,"DCF Summary";#N/A,"Middle Case Drivers",TRUE,"DCF"}</definedName>
    <definedName name="fr" hidden="1">{#N/A,#N/A,TRUE,"DCF Summary (2)";#N/A,#N/A,TRUE,"DCF Summary";#N/A,"Middle Case Drivers",TRUE,"DCF"}</definedName>
    <definedName name="FR_CODE_COPY_LINK">" "</definedName>
    <definedName name="FR_CODE_DOWNLOAD_START">" "</definedName>
    <definedName name="FR_CODE_STOCK_LINK">" "</definedName>
    <definedName name="FR_COM_ABBR">"BAY.L"</definedName>
    <definedName name="FR_COM_ABBR_LINK">" "</definedName>
    <definedName name="FR_COM_AGG">0</definedName>
    <definedName name="FR_COM_NAME_LINK">" "</definedName>
    <definedName name="FR_COU_ABBR">"uk"</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SYBASE_SERVER">"PNYEQFRD01"</definedName>
    <definedName name="FR_TEMPLATE_KEY">"53900|1"</definedName>
    <definedName name="FR_USE_BILLIONS">FALSE</definedName>
    <definedName name="FR_USE_DIMFAC">TRUE</definedName>
    <definedName name="FR_USE_LOCAL_CCY">FALSE</definedName>
    <definedName name="FRA_NET">112</definedName>
    <definedName name="frage" localSheetId="11" hidden="1">{#N/A,#N/A,FALSE,"incomeA";#N/A,#N/A,FALSE,"scenariosA";#N/A,#N/A,FALSE,"marginsA";#N/A,#N/A,FALSE,"balanceA";#N/A,#N/A,FALSE,"cashflowA";#N/A,#N/A,FALSE,"ratiosa";#N/A,#N/A,FALSE,"depreciationA"}</definedName>
    <definedName name="frage" hidden="1">{#N/A,#N/A,FALSE,"incomeA";#N/A,#N/A,FALSE,"scenariosA";#N/A,#N/A,FALSE,"marginsA";#N/A,#N/A,FALSE,"balanceA";#N/A,#N/A,FALSE,"cashflowA";#N/A,#N/A,FALSE,"ratiosa";#N/A,#N/A,FALSE,"depreciationA"}</definedName>
    <definedName name="FranchRcpts">#REF!</definedName>
    <definedName name="frank" localSheetId="11" hidden="1">{"'Boston'!$A$1:$AQ$152","'Summary'!$R$37","'Summary'!$A$1:$P$44"}</definedName>
    <definedName name="frank" hidden="1">{"'Boston'!$A$1:$AQ$152","'Summary'!$R$37","'Summary'!$A$1:$P$44"}</definedName>
    <definedName name="frank2" localSheetId="11" hidden="1">{"'Boston'!$A$1:$AQ$152","'Summary'!$R$37","'Summary'!$A$1:$P$44"}</definedName>
    <definedName name="frank2" hidden="1">{"'Boston'!$A$1:$AQ$152","'Summary'!$R$37","'Summary'!$A$1:$P$44"}</definedName>
    <definedName name="Frankfort">#REF!</definedName>
    <definedName name="FRCustomers">#REF!</definedName>
    <definedName name="fred" localSheetId="11" hidden="1">{"'Boston'!$A$1:$AQ$152","'Summary'!$R$37","'Summary'!$A$1:$P$44"}</definedName>
    <definedName name="fred" hidden="1">{"'Boston'!$A$1:$AQ$152","'Summary'!$R$37","'Summary'!$A$1:$P$44"}</definedName>
    <definedName name="FreezeCell" localSheetId="19">#REF!</definedName>
    <definedName name="FreezeCell">#REF!</definedName>
    <definedName name="Fremont__fka_Grand_Island">#REF!</definedName>
    <definedName name="FreqName" localSheetId="19">#REF!</definedName>
    <definedName name="FreqName">#REF!</definedName>
    <definedName name="Frequency" localSheetId="19">#REF!</definedName>
    <definedName name="Frequency" hidden="1">#REF!</definedName>
    <definedName name="fresfg"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5"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5"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localSheetId="4" hidden="1">{#N/A,#N/A,FALSE,"1";#N/A,#N/A,FALSE,"2";#N/A,#N/A,FALSE,"16 - 17";#N/A,#N/A,FALSE,"18 - 19";#N/A,#N/A,FALSE,"26";#N/A,#N/A,FALSE,"27";#N/A,#N/A,FALSE,"28"}</definedName>
    <definedName name="FRF" localSheetId="11" hidden="1">{#N/A,#N/A,FALSE,"1";#N/A,#N/A,FALSE,"2";#N/A,#N/A,FALSE,"16 - 17";#N/A,#N/A,FALSE,"18 - 19";#N/A,#N/A,FALSE,"26";#N/A,#N/A,FALSE,"27";#N/A,#N/A,FALSE,"28"}</definedName>
    <definedName name="FRF" hidden="1">{#N/A,#N/A,FALSE,"1";#N/A,#N/A,FALSE,"2";#N/A,#N/A,FALSE,"16 - 17";#N/A,#N/A,FALSE,"18 - 19";#N/A,#N/A,FALSE,"26";#N/A,#N/A,FALSE,"27";#N/A,#N/A,FALSE,"28"}</definedName>
    <definedName name="FRF_1" localSheetId="4" hidden="1">{#N/A,#N/A,FALSE,"1";#N/A,#N/A,FALSE,"2";#N/A,#N/A,FALSE,"16 - 17";#N/A,#N/A,FALSE,"18 - 19";#N/A,#N/A,FALSE,"26";#N/A,#N/A,FALSE,"27";#N/A,#N/A,FALSE,"28"}</definedName>
    <definedName name="FRF_1" localSheetId="11" hidden="1">{#N/A,#N/A,FALSE,"1";#N/A,#N/A,FALSE,"2";#N/A,#N/A,FALSE,"16 - 17";#N/A,#N/A,FALSE,"18 - 19";#N/A,#N/A,FALSE,"26";#N/A,#N/A,FALSE,"27";#N/A,#N/A,FALSE,"28"}</definedName>
    <definedName name="FRF_1" hidden="1">{#N/A,#N/A,FALSE,"1";#N/A,#N/A,FALSE,"2";#N/A,#N/A,FALSE,"16 - 17";#N/A,#N/A,FALSE,"18 - 19";#N/A,#N/A,FALSE,"26";#N/A,#N/A,FALSE,"27";#N/A,#N/A,FALSE,"28"}</definedName>
    <definedName name="FRFERFE" localSheetId="4" hidden="1">{#N/A,#N/A,FALSE,"Pharm";#N/A,#N/A,FALSE,"WWCM"}</definedName>
    <definedName name="FRFERFE" localSheetId="11" hidden="1">{#N/A,#N/A,FALSE,"Pharm";#N/A,#N/A,FALSE,"WWCM"}</definedName>
    <definedName name="FRFERFE" hidden="1">{#N/A,#N/A,FALSE,"Pharm";#N/A,#N/A,FALSE,"WWCM"}</definedName>
    <definedName name="FRFERFE_1" localSheetId="4" hidden="1">{#N/A,#N/A,FALSE,"Pharm";#N/A,#N/A,FALSE,"WWCM"}</definedName>
    <definedName name="FRFERFE_1" localSheetId="11" hidden="1">{#N/A,#N/A,FALSE,"Pharm";#N/A,#N/A,FALSE,"WWCM"}</definedName>
    <definedName name="FRFERFE_1" hidden="1">{#N/A,#N/A,FALSE,"Pharm";#N/A,#N/A,FALSE,"WWCM"}</definedName>
    <definedName name="FRFeXToEUR" localSheetId="8" hidden="1">1/EUReXToFRF</definedName>
    <definedName name="FRFeXToEUR" localSheetId="11" hidden="1">1/EUReXToFRF</definedName>
    <definedName name="FRFeXToEUR" localSheetId="10" hidden="1">1/EUReXToFRF</definedName>
    <definedName name="FRFeXToEUR" hidden="1">1/EUReXToFRF</definedName>
    <definedName name="FRINGE">#REF!</definedName>
    <definedName name="FRINGE99">#REF!</definedName>
    <definedName name="From1_3_to_2" localSheetId="11" hidden="1">OFFSET(From1_3Begin,0,0,COUNTA(#REF!)-2,2)</definedName>
    <definedName name="From1_3_to_2" hidden="1">OFFSET(From1_3Begin,0,0,COUNTA(#REF!)-2,2)</definedName>
    <definedName name="From1_3Begin" hidden="1">#REF!</definedName>
    <definedName name="From2_Begin" hidden="1">#REF!</definedName>
    <definedName name="From2_to_3" localSheetId="11" hidden="1">OFFSET(From2_Begin,0,0,COUNTA(#REF!)-2,2)</definedName>
    <definedName name="From2_to_3" hidden="1">OFFSET(From2_Begin,0,0,COUNTA(#REF!)-2,2)</definedName>
    <definedName name="FromTable" localSheetId="11" hidden="1">OFFSET(FromTableBegin,0,0,COUNTA(#REF!)-1,2)</definedName>
    <definedName name="FromTable" hidden="1">OFFSET(FromTableBegin,0,0,COUNTA(#REF!)-1,2)</definedName>
    <definedName name="FromTableBegin" hidden="1">#REF!</definedName>
    <definedName name="frq"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frq"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FRT" hidden="1">#REF!</definedName>
    <definedName name="FrtAp">#REF!</definedName>
    <definedName name="frtfdg" localSheetId="11" hidden="1">{#N/A,#N/A,FALSE,"A";#N/A,#N/A,FALSE,"B-TOT";#N/A,#N/A,FALSE,"Declaration1";#N/A,#N/A,FALSE,"Spravka1";#N/A,#N/A,FALSE,"A (2)";#N/A,#N/A,FALSE,"B-TOT (2)"}</definedName>
    <definedName name="frtfdg" hidden="1">{#N/A,#N/A,FALSE,"A";#N/A,#N/A,FALSE,"B-TOT";#N/A,#N/A,FALSE,"Declaration1";#N/A,#N/A,FALSE,"Spravka1";#N/A,#N/A,FALSE,"A (2)";#N/A,#N/A,FALSE,"B-TOT (2)"}</definedName>
    <definedName name="frtin">#REF!</definedName>
    <definedName name="FrtInAP">#REF!</definedName>
    <definedName name="frtout">#REF!</definedName>
    <definedName name="fs" localSheetId="4" hidden="1">{"Contracts",#N/A,FALSE,"Contracts";"cccont",#N/A,FALSE,"Contracts"}</definedName>
    <definedName name="fs" localSheetId="11" hidden="1">{"Contracts",#N/A,FALSE,"Contracts";"cccont",#N/A,FALSE,"Contracts"}</definedName>
    <definedName name="fs" hidden="1">{"Contracts",#N/A,FALSE,"Contracts";"cccont",#N/A,FALSE,"Contracts"}</definedName>
    <definedName name="fs_1" localSheetId="4" hidden="1">{"Contracts",#N/A,FALSE,"Contracts";"cccont",#N/A,FALSE,"Contracts"}</definedName>
    <definedName name="fs_1" localSheetId="11" hidden="1">{"Contracts",#N/A,FALSE,"Contracts";"cccont",#N/A,FALSE,"Contracts"}</definedName>
    <definedName name="fs_1" hidden="1">{"Contracts",#N/A,FALSE,"Contracts";"cccont",#N/A,FALSE,"Contracts"}</definedName>
    <definedName name="fs_1_1" localSheetId="4" hidden="1">{#N/A,#N/A,FALSE,"TS";#N/A,#N/A,FALSE,"Combo";#N/A,#N/A,FALSE,"FAIR";#N/A,#N/A,FALSE,"RBC";#N/A,#N/A,FALSE,"xxxx";#N/A,#N/A,FALSE,"A_D";#N/A,#N/A,FALSE,"WACC";#N/A,#N/A,FALSE,"DCF";#N/A,#N/A,FALSE,"LBO";#N/A,#N/A,FALSE,"AcqMults";#N/A,#N/A,FALSE,"CompMults"}</definedName>
    <definedName name="fs_1_1" localSheetId="11" hidden="1">{#N/A,#N/A,FALSE,"TS";#N/A,#N/A,FALSE,"Combo";#N/A,#N/A,FALSE,"FAIR";#N/A,#N/A,FALSE,"RBC";#N/A,#N/A,FALSE,"xxxx";#N/A,#N/A,FALSE,"A_D";#N/A,#N/A,FALSE,"WACC";#N/A,#N/A,FALSE,"DCF";#N/A,#N/A,FALSE,"LBO";#N/A,#N/A,FALSE,"AcqMults";#N/A,#N/A,FALSE,"CompMults"}</definedName>
    <definedName name="fs_1_1" hidden="1">{#N/A,#N/A,FALSE,"TS";#N/A,#N/A,FALSE,"Combo";#N/A,#N/A,FALSE,"FAIR";#N/A,#N/A,FALSE,"RBC";#N/A,#N/A,FALSE,"xxxx";#N/A,#N/A,FALSE,"A_D";#N/A,#N/A,FALSE,"WACC";#N/A,#N/A,FALSE,"DCF";#N/A,#N/A,FALSE,"LBO";#N/A,#N/A,FALSE,"AcqMults";#N/A,#N/A,FALSE,"CompMults"}</definedName>
    <definedName name="fs_1_1_2" localSheetId="4" hidden="1">{#N/A,#N/A,FALSE,"TS";#N/A,#N/A,FALSE,"Combo";#N/A,#N/A,FALSE,"FAIR";#N/A,#N/A,FALSE,"RBC";#N/A,#N/A,FALSE,"xxxx";#N/A,#N/A,FALSE,"A_D";#N/A,#N/A,FALSE,"WACC";#N/A,#N/A,FALSE,"DCF";#N/A,#N/A,FALSE,"LBO";#N/A,#N/A,FALSE,"AcqMults";#N/A,#N/A,FALSE,"CompMults"}</definedName>
    <definedName name="fs_1_1_2" localSheetId="11" hidden="1">{#N/A,#N/A,FALSE,"TS";#N/A,#N/A,FALSE,"Combo";#N/A,#N/A,FALSE,"FAIR";#N/A,#N/A,FALSE,"RBC";#N/A,#N/A,FALSE,"xxxx";#N/A,#N/A,FALSE,"A_D";#N/A,#N/A,FALSE,"WACC";#N/A,#N/A,FALSE,"DCF";#N/A,#N/A,FALSE,"LBO";#N/A,#N/A,FALSE,"AcqMults";#N/A,#N/A,FALSE,"CompMults"}</definedName>
    <definedName name="fs_1_1_2" hidden="1">{#N/A,#N/A,FALSE,"TS";#N/A,#N/A,FALSE,"Combo";#N/A,#N/A,FALSE,"FAIR";#N/A,#N/A,FALSE,"RBC";#N/A,#N/A,FALSE,"xxxx";#N/A,#N/A,FALSE,"A_D";#N/A,#N/A,FALSE,"WACC";#N/A,#N/A,FALSE,"DCF";#N/A,#N/A,FALSE,"LBO";#N/A,#N/A,FALSE,"AcqMults";#N/A,#N/A,FALSE,"CompMults"}</definedName>
    <definedName name="fs_1_3" localSheetId="4" hidden="1">{#N/A,#N/A,FALSE,"TS";#N/A,#N/A,FALSE,"Combo";#N/A,#N/A,FALSE,"FAIR";#N/A,#N/A,FALSE,"RBC";#N/A,#N/A,FALSE,"xxxx";#N/A,#N/A,FALSE,"A_D";#N/A,#N/A,FALSE,"WACC";#N/A,#N/A,FALSE,"DCF";#N/A,#N/A,FALSE,"LBO";#N/A,#N/A,FALSE,"AcqMults";#N/A,#N/A,FALSE,"CompMults"}</definedName>
    <definedName name="fs_1_3" localSheetId="11" hidden="1">{#N/A,#N/A,FALSE,"TS";#N/A,#N/A,FALSE,"Combo";#N/A,#N/A,FALSE,"FAIR";#N/A,#N/A,FALSE,"RBC";#N/A,#N/A,FALSE,"xxxx";#N/A,#N/A,FALSE,"A_D";#N/A,#N/A,FALSE,"WACC";#N/A,#N/A,FALSE,"DCF";#N/A,#N/A,FALSE,"LBO";#N/A,#N/A,FALSE,"AcqMults";#N/A,#N/A,FALSE,"CompMults"}</definedName>
    <definedName name="fs_1_3" hidden="1">{#N/A,#N/A,FALSE,"TS";#N/A,#N/A,FALSE,"Combo";#N/A,#N/A,FALSE,"FAIR";#N/A,#N/A,FALSE,"RBC";#N/A,#N/A,FALSE,"xxxx";#N/A,#N/A,FALSE,"A_D";#N/A,#N/A,FALSE,"WACC";#N/A,#N/A,FALSE,"DCF";#N/A,#N/A,FALSE,"LBO";#N/A,#N/A,FALSE,"AcqMults";#N/A,#N/A,FALSE,"CompMults"}</definedName>
    <definedName name="fs_2" localSheetId="4" hidden="1">{#N/A,#N/A,FALSE,"TS";#N/A,#N/A,FALSE,"Combo";#N/A,#N/A,FALSE,"FAIR";#N/A,#N/A,FALSE,"RBC";#N/A,#N/A,FALSE,"xxxx";#N/A,#N/A,FALSE,"A_D";#N/A,#N/A,FALSE,"WACC";#N/A,#N/A,FALSE,"DCF";#N/A,#N/A,FALSE,"LBO";#N/A,#N/A,FALSE,"AcqMults";#N/A,#N/A,FALSE,"CompMults"}</definedName>
    <definedName name="fs_2" localSheetId="11" hidden="1">{#N/A,#N/A,FALSE,"TS";#N/A,#N/A,FALSE,"Combo";#N/A,#N/A,FALSE,"FAIR";#N/A,#N/A,FALSE,"RBC";#N/A,#N/A,FALSE,"xxxx";#N/A,#N/A,FALSE,"A_D";#N/A,#N/A,FALSE,"WACC";#N/A,#N/A,FALSE,"DCF";#N/A,#N/A,FALSE,"LBO";#N/A,#N/A,FALSE,"AcqMults";#N/A,#N/A,FALSE,"CompMults"}</definedName>
    <definedName name="fs_2" hidden="1">{#N/A,#N/A,FALSE,"TS";#N/A,#N/A,FALSE,"Combo";#N/A,#N/A,FALSE,"FAIR";#N/A,#N/A,FALSE,"RBC";#N/A,#N/A,FALSE,"xxxx";#N/A,#N/A,FALSE,"A_D";#N/A,#N/A,FALSE,"WACC";#N/A,#N/A,FALSE,"DCF";#N/A,#N/A,FALSE,"LBO";#N/A,#N/A,FALSE,"AcqMults";#N/A,#N/A,FALSE,"CompMults"}</definedName>
    <definedName name="fs_2_2" localSheetId="4" hidden="1">{#N/A,#N/A,FALSE,"TS";#N/A,#N/A,FALSE,"Combo";#N/A,#N/A,FALSE,"FAIR";#N/A,#N/A,FALSE,"RBC";#N/A,#N/A,FALSE,"xxxx";#N/A,#N/A,FALSE,"A_D";#N/A,#N/A,FALSE,"WACC";#N/A,#N/A,FALSE,"DCF";#N/A,#N/A,FALSE,"LBO";#N/A,#N/A,FALSE,"AcqMults";#N/A,#N/A,FALSE,"CompMults"}</definedName>
    <definedName name="fs_2_2" localSheetId="11" hidden="1">{#N/A,#N/A,FALSE,"TS";#N/A,#N/A,FALSE,"Combo";#N/A,#N/A,FALSE,"FAIR";#N/A,#N/A,FALSE,"RBC";#N/A,#N/A,FALSE,"xxxx";#N/A,#N/A,FALSE,"A_D";#N/A,#N/A,FALSE,"WACC";#N/A,#N/A,FALSE,"DCF";#N/A,#N/A,FALSE,"LBO";#N/A,#N/A,FALSE,"AcqMults";#N/A,#N/A,FALSE,"CompMults"}</definedName>
    <definedName name="fs_2_2" hidden="1">{#N/A,#N/A,FALSE,"TS";#N/A,#N/A,FALSE,"Combo";#N/A,#N/A,FALSE,"FAIR";#N/A,#N/A,FALSE,"RBC";#N/A,#N/A,FALSE,"xxxx";#N/A,#N/A,FALSE,"A_D";#N/A,#N/A,FALSE,"WACC";#N/A,#N/A,FALSE,"DCF";#N/A,#N/A,FALSE,"LBO";#N/A,#N/A,FALSE,"AcqMults";#N/A,#N/A,FALSE,"CompMults"}</definedName>
    <definedName name="fs_3" localSheetId="4" hidden="1">{#N/A,#N/A,FALSE,"TS";#N/A,#N/A,FALSE,"Combo";#N/A,#N/A,FALSE,"FAIR";#N/A,#N/A,FALSE,"RBC";#N/A,#N/A,FALSE,"xxxx";#N/A,#N/A,FALSE,"A_D";#N/A,#N/A,FALSE,"WACC";#N/A,#N/A,FALSE,"DCF";#N/A,#N/A,FALSE,"LBO";#N/A,#N/A,FALSE,"AcqMults";#N/A,#N/A,FALSE,"CompMults"}</definedName>
    <definedName name="fs_3" localSheetId="11" hidden="1">{#N/A,#N/A,FALSE,"TS";#N/A,#N/A,FALSE,"Combo";#N/A,#N/A,FALSE,"FAIR";#N/A,#N/A,FALSE,"RBC";#N/A,#N/A,FALSE,"xxxx";#N/A,#N/A,FALSE,"A_D";#N/A,#N/A,FALSE,"WACC";#N/A,#N/A,FALSE,"DCF";#N/A,#N/A,FALSE,"LBO";#N/A,#N/A,FALSE,"AcqMults";#N/A,#N/A,FALSE,"CompMults"}</definedName>
    <definedName name="fs_3" hidden="1">{#N/A,#N/A,FALSE,"TS";#N/A,#N/A,FALSE,"Combo";#N/A,#N/A,FALSE,"FAIR";#N/A,#N/A,FALSE,"RBC";#N/A,#N/A,FALSE,"xxxx";#N/A,#N/A,FALSE,"A_D";#N/A,#N/A,FALSE,"WACC";#N/A,#N/A,FALSE,"DCF";#N/A,#N/A,FALSE,"LBO";#N/A,#N/A,FALSE,"AcqMults";#N/A,#N/A,FALSE,"CompMults"}</definedName>
    <definedName name="fs_3_2" localSheetId="4" hidden="1">{#N/A,#N/A,FALSE,"TS";#N/A,#N/A,FALSE,"Combo";#N/A,#N/A,FALSE,"FAIR";#N/A,#N/A,FALSE,"RBC";#N/A,#N/A,FALSE,"xxxx";#N/A,#N/A,FALSE,"A_D";#N/A,#N/A,FALSE,"WACC";#N/A,#N/A,FALSE,"DCF";#N/A,#N/A,FALSE,"LBO";#N/A,#N/A,FALSE,"AcqMults";#N/A,#N/A,FALSE,"CompMults"}</definedName>
    <definedName name="fs_3_2" localSheetId="11" hidden="1">{#N/A,#N/A,FALSE,"TS";#N/A,#N/A,FALSE,"Combo";#N/A,#N/A,FALSE,"FAIR";#N/A,#N/A,FALSE,"RBC";#N/A,#N/A,FALSE,"xxxx";#N/A,#N/A,FALSE,"A_D";#N/A,#N/A,FALSE,"WACC";#N/A,#N/A,FALSE,"DCF";#N/A,#N/A,FALSE,"LBO";#N/A,#N/A,FALSE,"AcqMults";#N/A,#N/A,FALSE,"CompMults"}</definedName>
    <definedName name="fs_3_2" hidden="1">{#N/A,#N/A,FALSE,"TS";#N/A,#N/A,FALSE,"Combo";#N/A,#N/A,FALSE,"FAIR";#N/A,#N/A,FALSE,"RBC";#N/A,#N/A,FALSE,"xxxx";#N/A,#N/A,FALSE,"A_D";#N/A,#N/A,FALSE,"WACC";#N/A,#N/A,FALSE,"DCF";#N/A,#N/A,FALSE,"LBO";#N/A,#N/A,FALSE,"AcqMults";#N/A,#N/A,FALSE,"CompMults"}</definedName>
    <definedName name="fs_5" localSheetId="4" hidden="1">{#N/A,#N/A,FALSE,"TS";#N/A,#N/A,FALSE,"Combo";#N/A,#N/A,FALSE,"FAIR";#N/A,#N/A,FALSE,"RBC";#N/A,#N/A,FALSE,"xxxx";#N/A,#N/A,FALSE,"A_D";#N/A,#N/A,FALSE,"WACC";#N/A,#N/A,FALSE,"DCF";#N/A,#N/A,FALSE,"LBO";#N/A,#N/A,FALSE,"AcqMults";#N/A,#N/A,FALSE,"CompMults"}</definedName>
    <definedName name="fs_5" localSheetId="11" hidden="1">{#N/A,#N/A,FALSE,"TS";#N/A,#N/A,FALSE,"Combo";#N/A,#N/A,FALSE,"FAIR";#N/A,#N/A,FALSE,"RBC";#N/A,#N/A,FALSE,"xxxx";#N/A,#N/A,FALSE,"A_D";#N/A,#N/A,FALSE,"WACC";#N/A,#N/A,FALSE,"DCF";#N/A,#N/A,FALSE,"LBO";#N/A,#N/A,FALSE,"AcqMults";#N/A,#N/A,FALSE,"CompMults"}</definedName>
    <definedName name="fs_5" hidden="1">{#N/A,#N/A,FALSE,"TS";#N/A,#N/A,FALSE,"Combo";#N/A,#N/A,FALSE,"FAIR";#N/A,#N/A,FALSE,"RBC";#N/A,#N/A,FALSE,"xxxx";#N/A,#N/A,FALSE,"A_D";#N/A,#N/A,FALSE,"WACC";#N/A,#N/A,FALSE,"DCF";#N/A,#N/A,FALSE,"LBO";#N/A,#N/A,FALSE,"AcqMults";#N/A,#N/A,FALSE,"CompMults"}</definedName>
    <definedName name="FS30_">#REF!</definedName>
    <definedName name="fsafwtwerh" localSheetId="11" hidden="1">{"Page1",#N/A,FALSE,"CompCo";"Page2",#N/A,FALSE,"CompCo"}</definedName>
    <definedName name="fsafwtwerh" hidden="1">{"Page1",#N/A,FALSE,"CompCo";"Page2",#N/A,FALSE,"CompCo"}</definedName>
    <definedName name="fsd" localSheetId="11" hidden="1">{TRUE,TRUE,-2.75,-17,484.5,255.75,FALSE,TRUE,TRUE,TRUE,0,1,18,272,#N/A,4,26.0909090909091,2,TRUE,FALSE,3,TRUE,1,TRUE,50,"Swvu.uctad.","ACwvu.uctad.",#N/A,FALSE,FALSE,0.47,0.54,0.25,0.25,2,"","",FALSE,FALSE,FALSE,FALSE,1,#N/A,1,1,"=R125C3:R166C23",FALSE,#N/A,#N/A,FALSE,FALSE,FALSE,1,600,600,FALSE,FALSE,TRUE,TRUE,TRUE}</definedName>
    <definedName name="fsd" hidden="1">{TRUE,TRUE,-2.75,-17,484.5,255.75,FALSE,TRUE,TRUE,TRUE,0,1,18,272,#N/A,4,26.0909090909091,2,TRUE,FALSE,3,TRUE,1,TRUE,50,"Swvu.uctad.","ACwvu.uctad.",#N/A,FALSE,FALSE,0.47,0.54,0.25,0.25,2,"","",FALSE,FALSE,FALSE,FALSE,1,#N/A,1,1,"=R125C3:R166C23",FALSE,#N/A,#N/A,FALSE,FALSE,FALSE,1,600,600,FALSE,FALSE,TRUE,TRUE,TRUE}</definedName>
    <definedName name="fsda" localSheetId="11" hidden="1">{#N/A,#N/A,FALSE,"WkChange EM"}</definedName>
    <definedName name="fsda" hidden="1">{#N/A,#N/A,FALSE,"WkChange EM"}</definedName>
    <definedName name="fsdbdf" hidden="1">"c330"</definedName>
    <definedName name="fsdf" localSheetId="11" hidden="1">{#N/A,#N/A,FALSE,"PRESENT";#N/A,#N/A,FALSE,"INDICE";#N/A,#N/A,FALSE,"DIV_CONS";#N/A,#N/A,FALSE,"DIV_GRUP";#N/A,#N/A,FALSE,"DIV_BIM";#N/A,#N/A,FALSE,"DIV_UMPL";#N/A,#N/A,FALSE,"DIV_BDBAS";#N/A,#N/A,FALSE,"B_SRL";#N/A,#N/A,FALSE,"MQ_SRL"}</definedName>
    <definedName name="fsdf" hidden="1">{#N/A,#N/A,FALSE,"PRESENT";#N/A,#N/A,FALSE,"INDICE";#N/A,#N/A,FALSE,"DIV_CONS";#N/A,#N/A,FALSE,"DIV_GRUP";#N/A,#N/A,FALSE,"DIV_BIM";#N/A,#N/A,FALSE,"DIV_UMPL";#N/A,#N/A,FALSE,"DIV_BDBAS";#N/A,#N/A,FALSE,"B_SRL";#N/A,#N/A,FALSE,"MQ_SRL"}</definedName>
    <definedName name="fsdfdfa" localSheetId="11" hidden="1">{"page1",#N/A,FALSE,"BHCOMPC5";"page2",#N/A,FALSE,"BHCOMPC5";"page3",#N/A,FALSE,"BHCOMPC5";"page4",#N/A,FALSE,"BHCOMPC5"}</definedName>
    <definedName name="fsdfdfa" hidden="1">{"page1",#N/A,FALSE,"BHCOMPC5";"page2",#N/A,FALSE,"BHCOMPC5";"page3",#N/A,FALSE,"BHCOMPC5";"page4",#N/A,FALSE,"BHCOMPC5"}</definedName>
    <definedName name="FSDFDS" localSheetId="4" hidden="1">{#N/A,#N/A,FALSE,"PMTABB";#N/A,#N/A,FALSE,"PMTABB"}</definedName>
    <definedName name="FSDFDS" localSheetId="11" hidden="1">{#N/A,#N/A,FALSE,"PMTABB";#N/A,#N/A,FALSE,"PMTABB"}</definedName>
    <definedName name="FSDFDS" hidden="1">{#N/A,#N/A,FALSE,"PMTABB";#N/A,#N/A,FALSE,"PMTABB"}</definedName>
    <definedName name="fsdfsd" localSheetId="11" hidden="1">{"Divisional",#N/A,FALSE,"IBI";"Divisional II",#N/A,FALSE,"IBI";"Breakdown",#N/A,FALSE,"IBI"}</definedName>
    <definedName name="fsdfsd" hidden="1">{"Divisional",#N/A,FALSE,"IBI";"Divisional II",#N/A,FALSE,"IBI";"Breakdown",#N/A,FALSE,"IBI"}</definedName>
    <definedName name="fsdfsdf" localSheetId="11" hidden="1">{"Schedule_1D",#N/A,FALSE,"I-D"}</definedName>
    <definedName name="fsdfsdf" hidden="1">{"Schedule_1D",#N/A,FALSE,"I-D"}</definedName>
    <definedName name="fsdfwe" localSheetId="11" hidden="1">{"comp1",#N/A,FALSE,"COMPS";"footnotes",#N/A,FALSE,"COMPS"}</definedName>
    <definedName name="fsdfwe" hidden="1">{"comp1",#N/A,FALSE,"COMPS";"footnotes",#N/A,FALSE,"COMPS"}</definedName>
    <definedName name="fsdsfafd" localSheetId="11" hidden="1">{"CSheet",#N/A,FALSE,"C";"SmCap",#N/A,FALSE,"VAL1";"GulfCoast",#N/A,FALSE,"VAL1";"nav",#N/A,FALSE,"NAV";"Summary",#N/A,FALSE,"NAV"}</definedName>
    <definedName name="fsdsfafd" hidden="1">{"CSheet",#N/A,FALSE,"C";"SmCap",#N/A,FALSE,"VAL1";"GulfCoast",#N/A,FALSE,"VAL1";"nav",#N/A,FALSE,"NAV";"Summary",#N/A,FALSE,"NAV"}</definedName>
    <definedName name="fse" localSheetId="11" hidden="1">{#N/A,#N/A,FALSE,"Sheet1"}</definedName>
    <definedName name="fse" hidden="1">{#N/A,#N/A,FALSE,"Sheet1"}</definedName>
    <definedName name="fsfafasfas" localSheetId="11" hidden="1">{"Annual Income",#N/A,FALSE,"ANF"}</definedName>
    <definedName name="fsfafasfas" hidden="1">{"Annual Income",#N/A,FALSE,"ANF"}</definedName>
    <definedName name="fsfas" localSheetId="11" hidden="1">{"'Directory'!$A$72:$E$91"}</definedName>
    <definedName name="fsfas" hidden="1">{"'Directory'!$A$72:$E$91"}</definedName>
    <definedName name="FSFF">#REF!</definedName>
    <definedName name="fsfs" localSheetId="4" hidden="1">{#N/A,#N/A,FALSE,"Calc";#N/A,#N/A,FALSE,"Sensitivity";#N/A,#N/A,FALSE,"LT Earn.Dil.";#N/A,#N/A,FALSE,"Dil. AVP"}</definedName>
    <definedName name="fsfs" localSheetId="11" hidden="1">{#N/A,#N/A,FALSE,"Calc";#N/A,#N/A,FALSE,"Sensitivity";#N/A,#N/A,FALSE,"LT Earn.Dil.";#N/A,#N/A,FALSE,"Dil. AVP"}</definedName>
    <definedName name="fsfs" hidden="1">{#N/A,#N/A,FALSE,"Calc";#N/A,#N/A,FALSE,"Sensitivity";#N/A,#N/A,FALSE,"LT Earn.Dil.";#N/A,#N/A,FALSE,"Dil. AVP"}</definedName>
    <definedName name="fsfs_1" localSheetId="4" hidden="1">{#N/A,#N/A,FALSE,"Calc";#N/A,#N/A,FALSE,"Sensitivity";#N/A,#N/A,FALSE,"LT Earn.Dil.";#N/A,#N/A,FALSE,"Dil. AVP"}</definedName>
    <definedName name="fsfs_1" localSheetId="11" hidden="1">{#N/A,#N/A,FALSE,"Calc";#N/A,#N/A,FALSE,"Sensitivity";#N/A,#N/A,FALSE,"LT Earn.Dil.";#N/A,#N/A,FALSE,"Dil. AVP"}</definedName>
    <definedName name="fsfs_1" hidden="1">{#N/A,#N/A,FALSE,"Calc";#N/A,#N/A,FALSE,"Sensitivity";#N/A,#N/A,FALSE,"LT Earn.Dil.";#N/A,#N/A,FALSE,"Dil. AVP"}</definedName>
    <definedName name="fsgdr" localSheetId="11" hidden="1">{"FCB_ALL",#N/A,FALSE,"FCB"}</definedName>
    <definedName name="fsgdr" hidden="1">{"FCB_ALL",#N/A,FALSE,"FCB"}</definedName>
    <definedName name="fsgfgd45" hidden="1">#REF!</definedName>
    <definedName name="FSME">#REF!</definedName>
    <definedName name="FSoPacific" localSheetId="4" hidden="1">{"BS",#N/A,FALSE,"USA"}</definedName>
    <definedName name="FSoPacific" localSheetId="11" hidden="1">{"BS",#N/A,FALSE,"USA"}</definedName>
    <definedName name="FSoPacific" hidden="1">{"BS",#N/A,FALSE,"USA"}</definedName>
    <definedName name="FSoPacific_1" localSheetId="4" hidden="1">{"BS",#N/A,FALSE,"USA"}</definedName>
    <definedName name="FSoPacific_1" localSheetId="11" hidden="1">{"BS",#N/A,FALSE,"USA"}</definedName>
    <definedName name="FSoPacific_1" hidden="1">{"BS",#N/A,FALSE,"USA"}</definedName>
    <definedName name="fsr" localSheetId="11" hidden="1">{"FCB_ALL",#N/A,FALSE,"FCB"}</definedName>
    <definedName name="fsr" hidden="1">{"FCB_ALL",#N/A,FALSE,"FCB"}</definedName>
    <definedName name="fsssadfdf"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U">#REF!,#REF!,#REF!</definedName>
    <definedName name="FSU_Demand">#REF!</definedName>
    <definedName name="fsv" localSheetId="11" hidden="1">{"FCB_ALL",#N/A,FALSE,"FCB";"GREY_ALL",#N/A,FALSE,"GREY"}</definedName>
    <definedName name="fsv" hidden="1">{"FCB_ALL",#N/A,FALSE,"FCB";"GREY_ALL",#N/A,FALSE,"GREY"}</definedName>
    <definedName name="FSVE">#REF!</definedName>
    <definedName name="fsvfsvree4" hidden="1">#REF!</definedName>
    <definedName name="FTEGrowth">#REF!</definedName>
    <definedName name="FTEs">#REF!</definedName>
    <definedName name="FtSmithStations">#REF!</definedName>
    <definedName name="ftss" localSheetId="4" hidden="1">{"FTS",#N/A,FALSE,"E"}</definedName>
    <definedName name="ftss" localSheetId="11" hidden="1">{"FTS",#N/A,FALSE,"E"}</definedName>
    <definedName name="ftss" hidden="1">{"FTS",#N/A,FALSE,"E"}</definedName>
    <definedName name="FtWaltonStations">#REF!</definedName>
    <definedName name="ftyf" localSheetId="11" hidden="1">{"FCB_ALL",#N/A,FALSE,"FCB";"GREY_ALL",#N/A,FALSE,"GREY"}</definedName>
    <definedName name="ftyf" hidden="1">{"FCB_ALL",#N/A,FALSE,"FCB";"GREY_ALL",#N/A,FALSE,"GREY"}</definedName>
    <definedName name="fu" localSheetId="11" hidden="1">{"CHART3A",#N/A,FALSE,"CHART12"}</definedName>
    <definedName name="fu" hidden="1">{"CHART3A",#N/A,FALSE,"CHART12"}</definedName>
    <definedName name="fuck" localSheetId="4" hidden="1">{"by departments",#N/A,TRUE,"FORECAST";"cap_headcount",#N/A,TRUE,"FORECAST";"summary",#N/A,TRUE,"FORECAST"}</definedName>
    <definedName name="fuck" localSheetId="11" hidden="1">{"by departments",#N/A,TRUE,"FORECAST";"cap_headcount",#N/A,TRUE,"FORECAST";"summary",#N/A,TRUE,"FORECAST"}</definedName>
    <definedName name="fuck" hidden="1">{"by departments",#N/A,TRUE,"FORECAST";"cap_headcount",#N/A,TRUE,"FORECAST";"summary",#N/A,TRUE,"FORECAST"}</definedName>
    <definedName name="fuckme" localSheetId="4" hidden="1">{"SUMMARY",#N/A,TRUE,"SUMMARY";"compare",#N/A,TRUE,"Vs. Bus Plan";"ratios",#N/A,TRUE,"Ratios";"REVENUE",#N/A,TRUE,"Revenue";"expenses",#N/A,TRUE,"1996 budget";"payroll",#N/A,TRUE,"Payroll"}</definedName>
    <definedName name="fuckme" localSheetId="11"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el"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co_wrn.test1." localSheetId="4" hidden="1">{"Income Statement",#N/A,FALSE,"CFMODEL";"Balance Sheet",#N/A,FALSE,"CFMODEL"}</definedName>
    <definedName name="fuelco_wrn.test1." localSheetId="11" hidden="1">{"Income Statement",#N/A,FALSE,"CFMODEL";"Balance Sheet",#N/A,FALSE,"CFMODEL"}</definedName>
    <definedName name="fuelco_wrn.test1." hidden="1">{"Income Statement",#N/A,FALSE,"CFMODEL";"Balance Sheet",#N/A,FALSE,"CFMODEL"}</definedName>
    <definedName name="fuelco_wrn.test1._1" localSheetId="4" hidden="1">{"Income Statement",#N/A,FALSE,"CFMODEL";"Balance Sheet",#N/A,FALSE,"CFMODEL"}</definedName>
    <definedName name="fuelco_wrn.test1._1" localSheetId="11" hidden="1">{"Income Statement",#N/A,FALSE,"CFMODEL";"Balance Sheet",#N/A,FALSE,"CFMODEL"}</definedName>
    <definedName name="fuelco_wrn.test1._1" hidden="1">{"Income Statement",#N/A,FALSE,"CFMODEL";"Balance Sheet",#N/A,FALSE,"CFMODEL"}</definedName>
    <definedName name="fuelco_wrn.test2." localSheetId="4" hidden="1">{"SourcesUses",#N/A,TRUE,"CFMODEL";"TransOverview",#N/A,TRUE,"CFMODEL"}</definedName>
    <definedName name="fuelco_wrn.test2." localSheetId="11" hidden="1">{"SourcesUses",#N/A,TRUE,"CFMODEL";"TransOverview",#N/A,TRUE,"CFMODEL"}</definedName>
    <definedName name="fuelco_wrn.test2." hidden="1">{"SourcesUses",#N/A,TRUE,"CFMODEL";"TransOverview",#N/A,TRUE,"CFMODEL"}</definedName>
    <definedName name="fuelco_wrn.test2._1" localSheetId="4" hidden="1">{"SourcesUses",#N/A,TRUE,"CFMODEL";"TransOverview",#N/A,TRUE,"CFMODEL"}</definedName>
    <definedName name="fuelco_wrn.test2._1" localSheetId="11" hidden="1">{"SourcesUses",#N/A,TRUE,"CFMODEL";"TransOverview",#N/A,TRUE,"CFMODEL"}</definedName>
    <definedName name="fuelco_wrn.test2._1" hidden="1">{"SourcesUses",#N/A,TRUE,"CFMODEL";"TransOverview",#N/A,TRUE,"CFMODEL"}</definedName>
    <definedName name="fuelco_wrn.test3." localSheetId="4" hidden="1">{"SourcesUses",#N/A,TRUE,#N/A;"TransOverview",#N/A,TRUE,"CFMODEL"}</definedName>
    <definedName name="fuelco_wrn.test3." localSheetId="11" hidden="1">{"SourcesUses",#N/A,TRUE,#N/A;"TransOverview",#N/A,TRUE,"CFMODEL"}</definedName>
    <definedName name="fuelco_wrn.test3." hidden="1">{"SourcesUses",#N/A,TRUE,#N/A;"TransOverview",#N/A,TRUE,"CFMODEL"}</definedName>
    <definedName name="fuelco_wrn.test3._1" localSheetId="4" hidden="1">{"SourcesUses",#N/A,TRUE,#N/A;"TransOverview",#N/A,TRUE,"CFMODEL"}</definedName>
    <definedName name="fuelco_wrn.test3._1" localSheetId="11" hidden="1">{"SourcesUses",#N/A,TRUE,#N/A;"TransOverview",#N/A,TRUE,"CFMODEL"}</definedName>
    <definedName name="fuelco_wrn.test3._1" hidden="1">{"SourcesUses",#N/A,TRUE,#N/A;"TransOverview",#N/A,TRUE,"CFMODEL"}</definedName>
    <definedName name="fuelco_wrn.test4." localSheetId="4" hidden="1">{"SourcesUses",#N/A,TRUE,"FundsFlow";"TransOverview",#N/A,TRUE,"FundsFlow"}</definedName>
    <definedName name="fuelco_wrn.test4." localSheetId="11" hidden="1">{"SourcesUses",#N/A,TRUE,"FundsFlow";"TransOverview",#N/A,TRUE,"FundsFlow"}</definedName>
    <definedName name="fuelco_wrn.test4." hidden="1">{"SourcesUses",#N/A,TRUE,"FundsFlow";"TransOverview",#N/A,TRUE,"FundsFlow"}</definedName>
    <definedName name="fuelco_wrn.test4._1" localSheetId="4" hidden="1">{"SourcesUses",#N/A,TRUE,"FundsFlow";"TransOverview",#N/A,TRUE,"FundsFlow"}</definedName>
    <definedName name="fuelco_wrn.test4._1" localSheetId="11" hidden="1">{"SourcesUses",#N/A,TRUE,"FundsFlow";"TransOverview",#N/A,TRUE,"FundsFlow"}</definedName>
    <definedName name="fuelco_wrn.test4._1" hidden="1">{"SourcesUses",#N/A,TRUE,"FundsFlow";"TransOverview",#N/A,TRUE,"FundsFlow"}</definedName>
    <definedName name="FuelCycle" localSheetId="4" hidden="1">{#N/A,#N/A,FALSE,"AltFuel"}</definedName>
    <definedName name="FuelCycle" localSheetId="11" hidden="1">{#N/A,#N/A,FALSE,"AltFuel"}</definedName>
    <definedName name="FuelCycle" hidden="1">{#N/A,#N/A,FALSE,"AltFuel"}</definedName>
    <definedName name="FuelCycle_1" localSheetId="4" hidden="1">{#N/A,#N/A,FALSE,"AltFuel"}</definedName>
    <definedName name="FuelCycle_1" localSheetId="11" hidden="1">{#N/A,#N/A,FALSE,"AltFuel"}</definedName>
    <definedName name="FuelCycle_1" hidden="1">{#N/A,#N/A,FALSE,"AltFuel"}</definedName>
    <definedName name="Full_Print">#REF!</definedName>
    <definedName name="full_year">#REF!</definedName>
    <definedName name="fun"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ctionraw">#REF!</definedName>
    <definedName name="FundingDate">#REF!</definedName>
    <definedName name="fundIV"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Proj">#REF!</definedName>
    <definedName name="furnfs">#REF!</definedName>
    <definedName name="furnnbv">#REF!</definedName>
    <definedName name="futacq">#REF!</definedName>
    <definedName name="FUTFGLBLB" localSheetId="11" hidden="1">{#VALUE!,#N/A,FALSE,0;#N/A,#N/A,FALSE,0;#N/A,#N/A,FALSE,0}</definedName>
    <definedName name="FUTFGLBLB" hidden="1">{#VALUE!,#N/A,FALSE,0;#N/A,#N/A,FALSE,0;#N/A,#N/A,FALSE,0}</definedName>
    <definedName name="FUTFGLBLB_1" localSheetId="11" hidden="1">{#VALUE!,#N/A,FALSE,0;#N/A,#N/A,FALSE,0;#N/A,#N/A,FALSE,0}</definedName>
    <definedName name="FUTFGLBLB_1" hidden="1">{#VALUE!,#N/A,FALSE,0;#N/A,#N/A,FALSE,0;#N/A,#N/A,FALSE,0}</definedName>
    <definedName name="future">#REF!</definedName>
    <definedName name="Future_Year" localSheetId="4">#REF!</definedName>
    <definedName name="Future_Year" localSheetId="15">#REF!</definedName>
    <definedName name="Future_Year">#REF!</definedName>
    <definedName name="FVG" localSheetId="4" hidden="1">{#N/A,#N/A,FALSE,"Pharm";#N/A,#N/A,FALSE,"WWCM"}</definedName>
    <definedName name="FVG" localSheetId="11" hidden="1">{#N/A,#N/A,FALSE,"Pharm";#N/A,#N/A,FALSE,"WWCM"}</definedName>
    <definedName name="FVG" hidden="1">{#N/A,#N/A,FALSE,"Pharm";#N/A,#N/A,FALSE,"WWCM"}</definedName>
    <definedName name="FVG_1" localSheetId="4" hidden="1">{#N/A,#N/A,FALSE,"Pharm";#N/A,#N/A,FALSE,"WWCM"}</definedName>
    <definedName name="FVG_1" localSheetId="11" hidden="1">{#N/A,#N/A,FALSE,"Pharm";#N/A,#N/A,FALSE,"WWCM"}</definedName>
    <definedName name="FVG_1" hidden="1">{#N/A,#N/A,FALSE,"Pharm";#N/A,#N/A,FALSE,"WWCM"}</definedName>
    <definedName name="fvhvhdf" localSheetId="11" hidden="1">{#N/A,#N/A,TRUE,"Proposal";#N/A,#N/A,TRUE,"Assumptions";#N/A,#N/A,TRUE,"Net Income";#N/A,#N/A,TRUE,"Balsheet";#N/A,#N/A,TRUE,"Capex";#N/A,#N/A,TRUE,"Volumes";#N/A,#N/A,TRUE,"Revenues";#N/A,#N/A,TRUE,"Var.Costs";#N/A,#N/A,TRUE,"Personnel";#N/A,#N/A,TRUE,"Other costs";#N/A,#N/A,TRUE,"MKTG and G&amp;A"}</definedName>
    <definedName name="fvhvhdf" hidden="1">{#N/A,#N/A,TRUE,"Proposal";#N/A,#N/A,TRUE,"Assumptions";#N/A,#N/A,TRUE,"Net Income";#N/A,#N/A,TRUE,"Balsheet";#N/A,#N/A,TRUE,"Capex";#N/A,#N/A,TRUE,"Volumes";#N/A,#N/A,TRUE,"Revenues";#N/A,#N/A,TRUE,"Var.Costs";#N/A,#N/A,TRUE,"Personnel";#N/A,#N/A,TRUE,"Other costs";#N/A,#N/A,TRUE,"MKTG and G&amp;A"}</definedName>
    <definedName name="FWDCI_FICurrent" hidden="1">#REF!</definedName>
    <definedName name="FWDCI_FILookupType" hidden="1">#REF!</definedName>
    <definedName name="fwdswap">#REF!</definedName>
    <definedName name="fweefw" localSheetId="11" hidden="1">{#N/A,#N/A,TRUE,"Proposal";#N/A,#N/A,TRUE,"Assumptions";#N/A,#N/A,TRUE,"Net Income";#N/A,#N/A,TRUE,"Balsheet";#N/A,#N/A,TRUE,"Capex";#N/A,#N/A,TRUE,"Volumes";#N/A,#N/A,TRUE,"Revenues";#N/A,#N/A,TRUE,"Var.Costs";#N/A,#N/A,TRUE,"Personnel";#N/A,#N/A,TRUE,"Other costs";#N/A,#N/A,TRUE,"MKTG and G&amp;A"}</definedName>
    <definedName name="fweefw" hidden="1">{#N/A,#N/A,TRUE,"Proposal";#N/A,#N/A,TRUE,"Assumptions";#N/A,#N/A,TRUE,"Net Income";#N/A,#N/A,TRUE,"Balsheet";#N/A,#N/A,TRUE,"Capex";#N/A,#N/A,TRUE,"Volumes";#N/A,#N/A,TRUE,"Revenues";#N/A,#N/A,TRUE,"Var.Costs";#N/A,#N/A,TRUE,"Personnel";#N/A,#N/A,TRUE,"Other costs";#N/A,#N/A,TRUE,"MKTG and G&amp;A"}</definedName>
    <definedName name="fwef" localSheetId="4" hidden="1">{#N/A,#N/A,FALSE,"OSBL"}</definedName>
    <definedName name="fwef" localSheetId="11" hidden="1">{#N/A,#N/A,FALSE,"OSBL"}</definedName>
    <definedName name="fwef" hidden="1">{#N/A,#N/A,FALSE,"OSBL"}</definedName>
    <definedName name="FWEg" localSheetId="11"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I_HCMCurrent" hidden="1">#REF!</definedName>
    <definedName name="FWI_HCMLookupType" hidden="1">#REF!</definedName>
    <definedName name="fwrtergfre" hidden="1">10001</definedName>
    <definedName name="fwuqu"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fwuqu"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fx" localSheetId="19">#REF!</definedName>
    <definedName name="fx">#REF!</definedName>
    <definedName name="FX_RATE_TYPE">#REF!</definedName>
    <definedName name="FX_Type">#REF!</definedName>
    <definedName name="fxfh" localSheetId="11" hidden="1">{#N/A,#N/A,TRUE,"Main Issues";#N/A,#N/A,TRUE,"Income statement ($)"}</definedName>
    <definedName name="fxfh" hidden="1">{#N/A,#N/A,TRUE,"Main Issues";#N/A,#N/A,TRUE,"Income statement ($)"}</definedName>
    <definedName name="fxjnn" localSheetId="11" hidden="1">{#N/A,#N/A,FALSE,"WEEK (2)"}</definedName>
    <definedName name="fxjnn" hidden="1">{#N/A,#N/A,FALSE,"WEEK (2)"}</definedName>
    <definedName name="fxjnn_1" localSheetId="11" hidden="1">{#N/A,#N/A,FALSE,"WEEK (2)"}</definedName>
    <definedName name="fxjnn_1" hidden="1">{#N/A,#N/A,FALSE,"WEEK (2)"}</definedName>
    <definedName name="fxjnn1" localSheetId="11" hidden="1">{#N/A,#N/A,FALSE,"WEEK (2)"}</definedName>
    <definedName name="fxjnn1" hidden="1">{#N/A,#N/A,FALSE,"WEEK (2)"}</definedName>
    <definedName name="fxjnn1_1" localSheetId="11" hidden="1">{#N/A,#N/A,FALSE,"WEEK (2)"}</definedName>
    <definedName name="fxjnn1_1" hidden="1">{#N/A,#N/A,FALSE,"WEEK (2)"}</definedName>
    <definedName name="fy" localSheetId="19">#REF!</definedName>
    <definedName name="fy">#REF!</definedName>
    <definedName name="FY_93">#REF!</definedName>
    <definedName name="FY_94">#REF!</definedName>
    <definedName name="FY_DATE" hidden="1">"FY_DATE"</definedName>
    <definedName name="FY_heading" localSheetId="19">#REF!</definedName>
    <definedName name="FY_heading">#REF!</definedName>
    <definedName name="FY04APDays">#REF!</definedName>
    <definedName name="FY04ARDays">#REF!</definedName>
    <definedName name="FY05APDays">#REF!</definedName>
    <definedName name="FY05ARDays">#REF!</definedName>
    <definedName name="FY06APDays">#REF!</definedName>
    <definedName name="FY06ARDays">#REF!</definedName>
    <definedName name="FY07APDays">#REF!</definedName>
    <definedName name="FY07ARDays">#REF!</definedName>
    <definedName name="FY08.Activity.Detail" localSheetId="11" hidden="1">{#N/A,#N/A,FALSE,"COVER";#N/A,#N/A,FALSE,"ITP-1";#N/A,#N/A,FALSE,"ITP-2";#N/A,#N/A,FALSE,"ITP-3";#N/A,#N/A,FALSE,"ITP-4";#N/A,#N/A,FALSE,"ITP-5";#N/A,#N/A,FALSE,"ITP-6";#N/A,#N/A,FALSE,"ITP-7";#N/A,#N/A,FALSE,"ITP-8";#N/A,#N/A,FALSE,"ITP-9";#N/A,#N/A,FALSE,"ITP-10";#N/A,#N/A,FALSE,"ITP-11";#N/A,#N/A,FALSE,"ITP-12";#N/A,#N/A,FALSE,"ITP-13";#N/A,#N/A,FALSE,"ITP-14";#N/A,#N/A,FALSE,"ITP-15";#N/A,#N/A,FALSE,"ITP-16";#N/A,#N/A,FALSE,"ITP-17";#N/A,#N/A,FALSE,"ITP-18";#N/A,#N/A,FALSE,"ITP-19";#N/A,#N/A,FALSE,"ITP-20";#N/A,#N/A,FALSE,"ITP-21"}</definedName>
    <definedName name="FY08.Activity.Detail" hidden="1">{#N/A,#N/A,FALSE,"COVER";#N/A,#N/A,FALSE,"ITP-1";#N/A,#N/A,FALSE,"ITP-2";#N/A,#N/A,FALSE,"ITP-3";#N/A,#N/A,FALSE,"ITP-4";#N/A,#N/A,FALSE,"ITP-5";#N/A,#N/A,FALSE,"ITP-6";#N/A,#N/A,FALSE,"ITP-7";#N/A,#N/A,FALSE,"ITP-8";#N/A,#N/A,FALSE,"ITP-9";#N/A,#N/A,FALSE,"ITP-10";#N/A,#N/A,FALSE,"ITP-11";#N/A,#N/A,FALSE,"ITP-12";#N/A,#N/A,FALSE,"ITP-13";#N/A,#N/A,FALSE,"ITP-14";#N/A,#N/A,FALSE,"ITP-15";#N/A,#N/A,FALSE,"ITP-16";#N/A,#N/A,FALSE,"ITP-17";#N/A,#N/A,FALSE,"ITP-18";#N/A,#N/A,FALSE,"ITP-19";#N/A,#N/A,FALSE,"ITP-20";#N/A,#N/A,FALSE,"ITP-21"}</definedName>
    <definedName name="FY08APDays">#REF!</definedName>
    <definedName name="FY08ARDays">#REF!</definedName>
    <definedName name="FY09APDays">#REF!</definedName>
    <definedName name="FY09ARDays">#REF!</definedName>
    <definedName name="FY10APDays">#REF!</definedName>
    <definedName name="FY10ARDays">#REF!</definedName>
    <definedName name="FY11APDays">#REF!</definedName>
    <definedName name="FY11ARDays">#REF!</definedName>
    <definedName name="FY12APDays">#REF!</definedName>
    <definedName name="FY12ARDays">#REF!</definedName>
    <definedName name="FY13APDays">#REF!</definedName>
    <definedName name="FY13ARDays">#REF!</definedName>
    <definedName name="FY14APDays">#REF!</definedName>
    <definedName name="FY14ARDays">#REF!</definedName>
    <definedName name="FY15APDays">#REF!</definedName>
    <definedName name="FY15ARDays">#REF!</definedName>
    <definedName name="FY16APDays">#REF!</definedName>
    <definedName name="FY16ARDays">#REF!</definedName>
    <definedName name="FY17APDays">#REF!</definedName>
    <definedName name="FY17ARDays">#REF!</definedName>
    <definedName name="FYE" localSheetId="19">#REF!</definedName>
    <definedName name="FYE">#REF!</definedName>
    <definedName name="fyeryer" localSheetId="11" hidden="1">{"Annual Income",#N/A,FALSE,"ANF"}</definedName>
    <definedName name="fyeryer" hidden="1">{"Annual Income",#N/A,FALSE,"ANF"}</definedName>
    <definedName name="FYJDJDJ" localSheetId="4">{"Client Name or Project Name"}</definedName>
    <definedName name="FYJDJDJ" localSheetId="11">{"Client Name or Project Name"}</definedName>
    <definedName name="FYJDJDJ">{"Client Name or Project Name"}</definedName>
    <definedName name="fyjhgjdtyh"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fyjhgjdtyh"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fyjhgjdtyh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fyjhgjdtyh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fzeartezagreq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zeartezagreq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zeartezagreq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 localSheetId="19">#REF!</definedName>
    <definedName name="g">#REF!</definedName>
    <definedName name="ｇ" localSheetId="11" hidden="1">{"'下期集計（10.27迄・速報値）'!$Q$16"}</definedName>
    <definedName name="ｇ" hidden="1">{"'下期集計（10.27迄・速報値）'!$Q$16"}</definedName>
    <definedName name="G.Assumptions" localSheetId="19">#REF!</definedName>
    <definedName name="G.Assumptions">#REF!</definedName>
    <definedName name="G.BalanceSheet" localSheetId="19">#REF!</definedName>
    <definedName name="G.BalanceSheet">#REF!</definedName>
    <definedName name="G.BookDeprec" localSheetId="19">#REF!</definedName>
    <definedName name="G.BookDeprec">#REF!</definedName>
    <definedName name="G.CashFlow">#REF!</definedName>
    <definedName name="G.CloseBalSheet">#REF!</definedName>
    <definedName name="G.ControlPanel">#REF!</definedName>
    <definedName name="G.Debt">#REF!</definedName>
    <definedName name="G.DebtTables">#REF!</definedName>
    <definedName name="G.EquitySplit">#REF!</definedName>
    <definedName name="G.IncomeStmt">#REF!</definedName>
    <definedName name="G.Inputs">#REF!</definedName>
    <definedName name="G.IntRates">#REF!</definedName>
    <definedName name="G.Returns">#REF!</definedName>
    <definedName name="G.TaxDeprec">#REF!</definedName>
    <definedName name="G.Triggers">#REF!</definedName>
    <definedName name="g.xls" localSheetId="11" hidden="1">{#N/A,#N/A,FALSE,"Marketing";#N/A,#N/A,FALSE,"Selling";#N/A,#N/A,FALSE,"Promotional";#N/A,#N/A,FALSE,"Advertising"}</definedName>
    <definedName name="g.xls" hidden="1">{#N/A,#N/A,FALSE,"Marketing";#N/A,#N/A,FALSE,"Selling";#N/A,#N/A,FALSE,"Promotional";#N/A,#N/A,FALSE,"Advertising"}</definedName>
    <definedName name="g_1" localSheetId="4" hidden="1">{#N/A,#N/A,FALSE,"Pharm";#N/A,#N/A,FALSE,"WWCM"}</definedName>
    <definedName name="g_1" localSheetId="11" hidden="1">{#N/A,#N/A,FALSE,"Pharm";#N/A,#N/A,FALSE,"WWCM"}</definedName>
    <definedName name="g_1" hidden="1">{#N/A,#N/A,FALSE,"Pharm";#N/A,#N/A,FALSE,"WWCM"}</definedName>
    <definedName name="g_1_2" localSheetId="4" hidden="1">{#N/A,#N/A,FALSE,"Assessment";#N/A,#N/A,FALSE,"Staffing";#N/A,#N/A,FALSE,"Hires";#N/A,#N/A,FALSE,"Assumptions"}</definedName>
    <definedName name="g_1_2" localSheetId="11" hidden="1">{#N/A,#N/A,FALSE,"Assessment";#N/A,#N/A,FALSE,"Staffing";#N/A,#N/A,FALSE,"Hires";#N/A,#N/A,FALSE,"Assumptions"}</definedName>
    <definedName name="g_1_2" hidden="1">{#N/A,#N/A,FALSE,"Assessment";#N/A,#N/A,FALSE,"Staffing";#N/A,#N/A,FALSE,"Hires";#N/A,#N/A,FALSE,"Assumptions"}</definedName>
    <definedName name="g_2" localSheetId="4" hidden="1">{#N/A,#N/A,FALSE,"Assessment";#N/A,#N/A,FALSE,"Staffing";#N/A,#N/A,FALSE,"Hires";#N/A,#N/A,FALSE,"Assumptions"}</definedName>
    <definedName name="g_2" localSheetId="11" hidden="1">{#N/A,#N/A,FALSE,"Assessment";#N/A,#N/A,FALSE,"Staffing";#N/A,#N/A,FALSE,"Hires";#N/A,#N/A,FALSE,"Assumptions"}</definedName>
    <definedName name="g_2" hidden="1">{#N/A,#N/A,FALSE,"Assessment";#N/A,#N/A,FALSE,"Staffing";#N/A,#N/A,FALSE,"Hires";#N/A,#N/A,FALSE,"Assumptions"}</definedName>
    <definedName name="g_2_2" localSheetId="4" hidden="1">{#N/A,#N/A,FALSE,"Assessment";#N/A,#N/A,FALSE,"Staffing";#N/A,#N/A,FALSE,"Hires";#N/A,#N/A,FALSE,"Assumptions"}</definedName>
    <definedName name="g_2_2" localSheetId="11" hidden="1">{#N/A,#N/A,FALSE,"Assessment";#N/A,#N/A,FALSE,"Staffing";#N/A,#N/A,FALSE,"Hires";#N/A,#N/A,FALSE,"Assumptions"}</definedName>
    <definedName name="g_2_2" hidden="1">{#N/A,#N/A,FALSE,"Assessment";#N/A,#N/A,FALSE,"Staffing";#N/A,#N/A,FALSE,"Hires";#N/A,#N/A,FALSE,"Assumptions"}</definedName>
    <definedName name="g_3" localSheetId="4" hidden="1">{#N/A,#N/A,FALSE,"Assessment";#N/A,#N/A,FALSE,"Staffing";#N/A,#N/A,FALSE,"Hires";#N/A,#N/A,FALSE,"Assumptions"}</definedName>
    <definedName name="g_3" localSheetId="11" hidden="1">{#N/A,#N/A,FALSE,"Assessment";#N/A,#N/A,FALSE,"Staffing";#N/A,#N/A,FALSE,"Hires";#N/A,#N/A,FALSE,"Assumptions"}</definedName>
    <definedName name="g_3" hidden="1">{#N/A,#N/A,FALSE,"Assessment";#N/A,#N/A,FALSE,"Staffing";#N/A,#N/A,FALSE,"Hires";#N/A,#N/A,FALSE,"Assumptions"}</definedName>
    <definedName name="g_3_2" localSheetId="4" hidden="1">{#N/A,#N/A,FALSE,"Assessment";#N/A,#N/A,FALSE,"Staffing";#N/A,#N/A,FALSE,"Hires";#N/A,#N/A,FALSE,"Assumptions"}</definedName>
    <definedName name="g_3_2" localSheetId="11" hidden="1">{#N/A,#N/A,FALSE,"Assessment";#N/A,#N/A,FALSE,"Staffing";#N/A,#N/A,FALSE,"Hires";#N/A,#N/A,FALSE,"Assumptions"}</definedName>
    <definedName name="g_3_2" hidden="1">{#N/A,#N/A,FALSE,"Assessment";#N/A,#N/A,FALSE,"Staffing";#N/A,#N/A,FALSE,"Hires";#N/A,#N/A,FALSE,"Assumptions"}</definedName>
    <definedName name="g_4" localSheetId="4" hidden="1">{#N/A,#N/A,FALSE,"Assessment";#N/A,#N/A,FALSE,"Staffing";#N/A,#N/A,FALSE,"Hires";#N/A,#N/A,FALSE,"Assumptions"}</definedName>
    <definedName name="g_4" localSheetId="11" hidden="1">{#N/A,#N/A,FALSE,"Assessment";#N/A,#N/A,FALSE,"Staffing";#N/A,#N/A,FALSE,"Hires";#N/A,#N/A,FALSE,"Assumptions"}</definedName>
    <definedName name="g_4" hidden="1">{#N/A,#N/A,FALSE,"Assessment";#N/A,#N/A,FALSE,"Staffing";#N/A,#N/A,FALSE,"Hires";#N/A,#N/A,FALSE,"Assumptions"}</definedName>
    <definedName name="g_4_2" localSheetId="4" hidden="1">{#N/A,#N/A,FALSE,"Assessment";#N/A,#N/A,FALSE,"Staffing";#N/A,#N/A,FALSE,"Hires";#N/A,#N/A,FALSE,"Assumptions"}</definedName>
    <definedName name="g_4_2" localSheetId="11" hidden="1">{#N/A,#N/A,FALSE,"Assessment";#N/A,#N/A,FALSE,"Staffing";#N/A,#N/A,FALSE,"Hires";#N/A,#N/A,FALSE,"Assumptions"}</definedName>
    <definedName name="g_4_2" hidden="1">{#N/A,#N/A,FALSE,"Assessment";#N/A,#N/A,FALSE,"Staffing";#N/A,#N/A,FALSE,"Hires";#N/A,#N/A,FALSE,"Assumptions"}</definedName>
    <definedName name="g_5" localSheetId="4" hidden="1">{#N/A,#N/A,FALSE,"Assessment";#N/A,#N/A,FALSE,"Staffing";#N/A,#N/A,FALSE,"Hires";#N/A,#N/A,FALSE,"Assumptions"}</definedName>
    <definedName name="g_5" localSheetId="11" hidden="1">{#N/A,#N/A,FALSE,"Assessment";#N/A,#N/A,FALSE,"Staffing";#N/A,#N/A,FALSE,"Hires";#N/A,#N/A,FALSE,"Assumptions"}</definedName>
    <definedName name="g_5" hidden="1">{#N/A,#N/A,FALSE,"Assessment";#N/A,#N/A,FALSE,"Staffing";#N/A,#N/A,FALSE,"Hires";#N/A,#N/A,FALSE,"Assumptions"}</definedName>
    <definedName name="g_5_2" localSheetId="4" hidden="1">{#N/A,#N/A,FALSE,"Assessment";#N/A,#N/A,FALSE,"Staffing";#N/A,#N/A,FALSE,"Hires";#N/A,#N/A,FALSE,"Assumptions"}</definedName>
    <definedName name="g_5_2" localSheetId="11" hidden="1">{#N/A,#N/A,FALSE,"Assessment";#N/A,#N/A,FALSE,"Staffing";#N/A,#N/A,FALSE,"Hires";#N/A,#N/A,FALSE,"Assumptions"}</definedName>
    <definedName name="g_5_2" hidden="1">{#N/A,#N/A,FALSE,"Assessment";#N/A,#N/A,FALSE,"Staffing";#N/A,#N/A,FALSE,"Hires";#N/A,#N/A,FALSE,"Assumptions"}</definedName>
    <definedName name="G1ClearAll" localSheetId="8" hidden="1">g1clear,G1Clear2</definedName>
    <definedName name="G1ClearAll" localSheetId="11" hidden="1">g1clear,G1Clear2</definedName>
    <definedName name="G1ClearAll" localSheetId="10" hidden="1">g1clear,G1Clear2</definedName>
    <definedName name="G1ClearAll" hidden="1">g1clear,G1Clear2</definedName>
    <definedName name="G5749ACT">#REF!</definedName>
    <definedName name="G5749PRO">#REF!</definedName>
    <definedName name="GA">#REF!</definedName>
    <definedName name="GA_1" localSheetId="4" hidden="1">{#N/A,#N/A,FALSE,"Job Sched"}</definedName>
    <definedName name="GA_1" localSheetId="11" hidden="1">{#N/A,#N/A,FALSE,"Job Sched"}</definedName>
    <definedName name="GA_1" hidden="1">{#N/A,#N/A,FALSE,"Job Sched"}</definedName>
    <definedName name="GA_1_1" localSheetId="4" hidden="1">{#N/A,#N/A,FALSE,"Job Sched"}</definedName>
    <definedName name="GA_1_1" localSheetId="11" hidden="1">{#N/A,#N/A,FALSE,"Job Sched"}</definedName>
    <definedName name="GA_1_1" hidden="1">{#N/A,#N/A,FALSE,"Job Sched"}</definedName>
    <definedName name="GA_1_1_2" localSheetId="4" hidden="1">{#N/A,#N/A,FALSE,"Job Sched"}</definedName>
    <definedName name="GA_1_1_2" localSheetId="11" hidden="1">{#N/A,#N/A,FALSE,"Job Sched"}</definedName>
    <definedName name="GA_1_1_2" hidden="1">{#N/A,#N/A,FALSE,"Job Sched"}</definedName>
    <definedName name="GA_1_3" localSheetId="4" hidden="1">{#N/A,#N/A,FALSE,"Job Sched"}</definedName>
    <definedName name="GA_1_3" localSheetId="11" hidden="1">{#N/A,#N/A,FALSE,"Job Sched"}</definedName>
    <definedName name="GA_1_3" hidden="1">{#N/A,#N/A,FALSE,"Job Sched"}</definedName>
    <definedName name="GA_2" localSheetId="4" hidden="1">{#N/A,#N/A,FALSE,"Job Sched"}</definedName>
    <definedName name="GA_2" localSheetId="11" hidden="1">{#N/A,#N/A,FALSE,"Job Sched"}</definedName>
    <definedName name="GA_2" hidden="1">{#N/A,#N/A,FALSE,"Job Sched"}</definedName>
    <definedName name="GA_2_2" localSheetId="4" hidden="1">{#N/A,#N/A,FALSE,"Job Sched"}</definedName>
    <definedName name="GA_2_2" localSheetId="11" hidden="1">{#N/A,#N/A,FALSE,"Job Sched"}</definedName>
    <definedName name="GA_2_2" hidden="1">{#N/A,#N/A,FALSE,"Job Sched"}</definedName>
    <definedName name="GA_3" localSheetId="4" hidden="1">{#N/A,#N/A,FALSE,"Job Sched"}</definedName>
    <definedName name="GA_3" localSheetId="11" hidden="1">{#N/A,#N/A,FALSE,"Job Sched"}</definedName>
    <definedName name="GA_3" hidden="1">{#N/A,#N/A,FALSE,"Job Sched"}</definedName>
    <definedName name="GA_3_2" localSheetId="4" hidden="1">{#N/A,#N/A,FALSE,"Job Sched"}</definedName>
    <definedName name="GA_3_2" localSheetId="11" hidden="1">{#N/A,#N/A,FALSE,"Job Sched"}</definedName>
    <definedName name="GA_3_2" hidden="1">{#N/A,#N/A,FALSE,"Job Sched"}</definedName>
    <definedName name="GA_5" localSheetId="4" hidden="1">{#N/A,#N/A,FALSE,"Job Sched"}</definedName>
    <definedName name="GA_5" localSheetId="11" hidden="1">{#N/A,#N/A,FALSE,"Job Sched"}</definedName>
    <definedName name="GA_5" hidden="1">{#N/A,#N/A,FALSE,"Job Sched"}</definedName>
    <definedName name="GAdepr">#REF!</definedName>
    <definedName name="gadew" localSheetId="11" hidden="1">{"FCB_ALL",#N/A,FALSE,"FCB"}</definedName>
    <definedName name="gadew" hidden="1">{"FCB_ALL",#N/A,FALSE,"FCB"}</definedName>
    <definedName name="gadfsh" localSheetId="11" hidden="1">{"FCB_ALL",#N/A,FALSE,"FCB"}</definedName>
    <definedName name="gadfsh" hidden="1">{"FCB_ALL",#N/A,FALSE,"FCB"}</definedName>
    <definedName name="gads" localSheetId="11" hidden="1">{"FCB_ALL",#N/A,FALSE,"FCB"}</definedName>
    <definedName name="gads" hidden="1">{"FCB_ALL",#N/A,FALSE,"FCB"}</definedName>
    <definedName name="gadse" localSheetId="11" hidden="1">{"FCB_ALL",#N/A,FALSE,"FCB"}</definedName>
    <definedName name="gadse" hidden="1">{"FCB_ALL",#N/A,FALSE,"FCB"}</definedName>
    <definedName name="Gain__Loss__Post_tax_2">#REF!</definedName>
    <definedName name="Gain_Loss__Post_tax_F">#REF!</definedName>
    <definedName name="GAIN_SALE_ASSETS" hidden="1">"GAIN_SALE_ASSETS"</definedName>
    <definedName name="galo" localSheetId="11" hidden="1">{#N/A,#N/A,FALSE,"Aging Summary";#N/A,#N/A,FALSE,"Ratio Analysis";#N/A,#N/A,FALSE,"Test 120 Day Accts";#N/A,#N/A,FALSE,"Tickmarks"}</definedName>
    <definedName name="galo" hidden="1">{#N/A,#N/A,FALSE,"Aging Summary";#N/A,#N/A,FALSE,"Ratio Analysis";#N/A,#N/A,FALSE,"Test 120 Day Accts";#N/A,#N/A,FALSE,"Tickmarks"}</definedName>
    <definedName name="galoa" localSheetId="11" hidden="1">{#N/A,#N/A,FALSE,"Aging Summary";#N/A,#N/A,FALSE,"Ratio Analysis";#N/A,#N/A,FALSE,"Test 120 Day Accts";#N/A,#N/A,FALSE,"Tickmarks"}</definedName>
    <definedName name="galoa" hidden="1">{#N/A,#N/A,FALSE,"Aging Summary";#N/A,#N/A,FALSE,"Ratio Analysis";#N/A,#N/A,FALSE,"Test 120 Day Accts";#N/A,#N/A,FALSE,"Tickmarks"}</definedName>
    <definedName name="gary" localSheetId="11" hidden="1">{#N/A,#N/A,TRUE,"Tar-Ass";#N/A,#N/A,TRUE,"Tar-Ass LBO";#N/A,#N/A,TRUE,"LBO Ret";#N/A,#N/A,TRUE,"Tar-BS LBO";#N/A,#N/A,TRUE,"Tar-IS LBO";#N/A,#N/A,TRUE,"Tar-CF LBO";#N/A,#N/A,TRUE,"Tar-Debt LBO";#N/A,#N/A,TRUE,"Tar-Int LBO";#N/A,#N/A,TRUE,"Tar-Taxes LBO";#N/A,#N/A,TRUE,"Tar-Val LBO"}</definedName>
    <definedName name="gary" hidden="1">{#N/A,#N/A,TRUE,"Tar-Ass";#N/A,#N/A,TRUE,"Tar-Ass LBO";#N/A,#N/A,TRUE,"LBO Ret";#N/A,#N/A,TRUE,"Tar-BS LBO";#N/A,#N/A,TRUE,"Tar-IS LBO";#N/A,#N/A,TRUE,"Tar-CF LBO";#N/A,#N/A,TRUE,"Tar-Debt LBO";#N/A,#N/A,TRUE,"Tar-Int LBO";#N/A,#N/A,TRUE,"Tar-Taxes LBO";#N/A,#N/A,TRUE,"Tar-Val LBO"}</definedName>
    <definedName name="gas" hidden="1">#N/A</definedName>
    <definedName name="gasagsag" localSheetId="4">{"Client Name or Project Name"}</definedName>
    <definedName name="gasagsag" localSheetId="11">{"Client Name or Project Name"}</definedName>
    <definedName name="gasagsag">{"Client Name or Project Name"}</definedName>
    <definedName name="GASDFG" localSheetId="4" hidden="1">{#N/A,#N/A,TRUE,"Staffnos &amp; cost"}</definedName>
    <definedName name="GASDFG" localSheetId="11" hidden="1">{#N/A,#N/A,TRUE,"Staffnos &amp; cost"}</definedName>
    <definedName name="GASDFG" hidden="1">{#N/A,#N/A,TRUE,"Staffnos &amp; cost"}</definedName>
    <definedName name="gawea" localSheetId="11" hidden="1">{"FCB_ALL",#N/A,FALSE,"FCB"}</definedName>
    <definedName name="gawea" hidden="1">{"FCB_ALL",#N/A,FALSE,"FCB"}</definedName>
    <definedName name="gawen" localSheetId="11" hidden="1">{"FCB_ALL",#N/A,FALSE,"FCB"}</definedName>
    <definedName name="gawen" hidden="1">{"FCB_ALL",#N/A,FALSE,"FCB"}</definedName>
    <definedName name="gbbsabab" localSheetId="4">{"Client Name or Project Name"}</definedName>
    <definedName name="gbbsabab" localSheetId="11">{"Client Name or Project Name"}</definedName>
    <definedName name="gbbsabab">{"Client Name or Project Name"}</definedName>
    <definedName name="gbfdhbd" localSheetId="11" hidden="1">{0,0,0,0}</definedName>
    <definedName name="gbfdhbd" hidden="1">{0,0,0,0}</definedName>
    <definedName name="GBP" localSheetId="19">#REF!</definedName>
    <definedName name="GBP">#REF!</definedName>
    <definedName name="GBStations">#REF!</definedName>
    <definedName name="gc" localSheetId="11" hidden="1">{"Annual",#N/A,FALSE,"Sales &amp; Market";"Quarterly",#N/A,FALSE,"Sales &amp; Market"}</definedName>
    <definedName name="gc" hidden="1">{"Annual",#N/A,FALSE,"Sales &amp; Market";"Quarterly",#N/A,FALSE,"Sales &amp; Market"}</definedName>
    <definedName name="gcfk" localSheetId="11" hidden="1">{#N/A,#N/A,TRUE,"Main Issues";#N/A,#N/A,TRUE,"Income statement ($)"}</definedName>
    <definedName name="gcfk" hidden="1">{#N/A,#N/A,TRUE,"Main Issues";#N/A,#N/A,TRUE,"Income statement ($)"}</definedName>
    <definedName name="gcgc" localSheetId="11" hidden="1">{"Annual",#N/A,FALSE,"Sales &amp; Market";"Quarterly",#N/A,FALSE,"Sales &amp; Market"}</definedName>
    <definedName name="gcgc" hidden="1">{"Annual",#N/A,FALSE,"Sales &amp; Market";"Quarterly",#N/A,FALSE,"Sales &amp; Market"}</definedName>
    <definedName name="gcgc1" localSheetId="11" hidden="1">{"Annual",#N/A,FALSE,"Sales &amp; Market";"Quarterly",#N/A,FALSE,"Sales &amp; Market"}</definedName>
    <definedName name="gcgc1" hidden="1">{"Annual",#N/A,FALSE,"Sales &amp; Market";"Quarterly",#N/A,FALSE,"Sales &amp; Market"}</definedName>
    <definedName name="gchfc" localSheetId="11" hidden="1">{#N/A,#N/A,TRUE,"Proposal";#N/A,#N/A,TRUE,"Assumptions";#N/A,#N/A,TRUE,"Net Income";#N/A,#N/A,TRUE,"Balsheet";#N/A,#N/A,TRUE,"Capex";#N/A,#N/A,TRUE,"Volumes";#N/A,#N/A,TRUE,"Revenues";#N/A,#N/A,TRUE,"Var.Costs";#N/A,#N/A,TRUE,"Personnel";#N/A,#N/A,TRUE,"Other costs";#N/A,#N/A,TRUE,"MKTG and G&amp;A"}</definedName>
    <definedName name="gchfc" hidden="1">{#N/A,#N/A,TRUE,"Proposal";#N/A,#N/A,TRUE,"Assumptions";#N/A,#N/A,TRUE,"Net Income";#N/A,#N/A,TRUE,"Balsheet";#N/A,#N/A,TRUE,"Capex";#N/A,#N/A,TRUE,"Volumes";#N/A,#N/A,TRUE,"Revenues";#N/A,#N/A,TRUE,"Var.Costs";#N/A,#N/A,TRUE,"Personnel";#N/A,#N/A,TRUE,"Other costs";#N/A,#N/A,TRUE,"MKTG and G&amp;A"}</definedName>
    <definedName name="gcjhvjhjkkj" localSheetId="1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cjhvjhjkkj"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ckcgm" localSheetId="11" hidden="1">{#N/A,#N/A,FALSE,"OMM III";#N/A,#N/A,FALSE,"1995 PLAN";#N/A,#N/A,FALSE,"1995 TARGET";#N/A,#N/A,FALSE,"1995 ADJUSTED"}</definedName>
    <definedName name="gckcgm" hidden="1">{#N/A,#N/A,FALSE,"OMM III";#N/A,#N/A,FALSE,"1995 PLAN";#N/A,#N/A,FALSE,"1995 TARGET";#N/A,#N/A,FALSE,"1995 ADJUSTED"}</definedName>
    <definedName name="gckcgm_1" localSheetId="11" hidden="1">{#N/A,#N/A,FALSE,"OMM III";#N/A,#N/A,FALSE,"1995 PLAN";#N/A,#N/A,FALSE,"1995 TARGET";#N/A,#N/A,FALSE,"1995 ADJUSTED"}</definedName>
    <definedName name="gckcgm_1" hidden="1">{#N/A,#N/A,FALSE,"OMM III";#N/A,#N/A,FALSE,"1995 PLAN";#N/A,#N/A,FALSE,"1995 TARGET";#N/A,#N/A,FALSE,"1995 ADJUSTED"}</definedName>
    <definedName name="gcprod" localSheetId="19">#REF!</definedName>
    <definedName name="gcprod">#REF!</definedName>
    <definedName name="GD" localSheetId="15" hidden="1">{"'Tilte'!$E$23"}</definedName>
    <definedName name="GD" localSheetId="11" hidden="1">{"'Tilte'!$E$23"}</definedName>
    <definedName name="GD" hidden="1">{"'Tilte'!$E$23"}</definedName>
    <definedName name="gda" localSheetId="11" hidden="1">{"'下期集計（10.27迄・速報値）'!$Q$16"}</definedName>
    <definedName name="gda" hidden="1">{"'下期集計（10.27迄・速報値）'!$Q$16"}</definedName>
    <definedName name="gdaezatez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aezatez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aezate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ag" localSheetId="11" hidden="1">{#N/A,#N/A,TRUE,"2432"}</definedName>
    <definedName name="gdag" hidden="1">{#N/A,#N/A,TRUE,"2432"}</definedName>
    <definedName name="GDE" localSheetId="19">#REF!</definedName>
    <definedName name="GDE">#REF!</definedName>
    <definedName name="gdfg" hidden="1">#REF!</definedName>
    <definedName name="gdfg5e4" hidden="1">#REF!</definedName>
    <definedName name="gdfgdf" localSheetId="4" hidden="1">{#N/A,#N/A,FALSE,"Pharm";#N/A,#N/A,FALSE,"WWCM"}</definedName>
    <definedName name="gdfgdf" localSheetId="11" hidden="1">{#N/A,#N/A,FALSE,"Pharm";#N/A,#N/A,FALSE,"WWCM"}</definedName>
    <definedName name="gdfgdf" hidden="1">{#N/A,#N/A,FALSE,"Pharm";#N/A,#N/A,FALSE,"WWCM"}</definedName>
    <definedName name="gdfgdf_1" localSheetId="4" hidden="1">{#N/A,#N/A,FALSE,"Pharm";#N/A,#N/A,FALSE,"WWCM"}</definedName>
    <definedName name="gdfgdf_1" localSheetId="11" hidden="1">{#N/A,#N/A,FALSE,"Pharm";#N/A,#N/A,FALSE,"WWCM"}</definedName>
    <definedName name="gdfgdf_1" hidden="1">{#N/A,#N/A,FALSE,"Pharm";#N/A,#N/A,FALSE,"WWCM"}</definedName>
    <definedName name="gdfgdfg4" hidden="1">#REF!</definedName>
    <definedName name="gdfgdfgdf" localSheetId="11" hidden="1">{#N/A,#N/A,FALSE,"Summary";#N/A,#N/A,FALSE,"Base Materials";#N/A,#N/A,FALSE,"Construction";#N/A,#N/A,FALSE,"Packaging";#N/A,#N/A,FALSE,"Transportation"}</definedName>
    <definedName name="gdfgdfgdf" hidden="1">{#N/A,#N/A,FALSE,"Summary";#N/A,#N/A,FALSE,"Base Materials";#N/A,#N/A,FALSE,"Construction";#N/A,#N/A,FALSE,"Packaging";#N/A,#N/A,FALSE,"Transportation"}</definedName>
    <definedName name="gdfgdfgdfg" localSheetId="11" hidden="1">{"Income Statement",#N/A,FALSE,"CFMODEL";"Balance Sheet",#N/A,FALSE,"CFMODEL"}</definedName>
    <definedName name="gdfgdfgdfg" hidden="1">{"Income Statement",#N/A,FALSE,"CFMODEL";"Balance Sheet",#N/A,FALSE,"CFMODEL"}</definedName>
    <definedName name="gdfgdftwt" localSheetId="11" hidden="1">{#N/A,#N/A,FALSE,"Summary";#N/A,#N/A,FALSE,"Base Materials";#N/A,#N/A,FALSE,"Construction";#N/A,#N/A,FALSE,"Packaging";#N/A,#N/A,FALSE,"Transportation"}</definedName>
    <definedName name="gdfgdftwt" hidden="1">{#N/A,#N/A,FALSE,"Summary";#N/A,#N/A,FALSE,"Base Materials";#N/A,#N/A,FALSE,"Construction";#N/A,#N/A,FALSE,"Packaging";#N/A,#N/A,FALSE,"Transportation"}</definedName>
    <definedName name="gdfgfdgfdgfdgdf"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dfgfdgfdgfdgdf"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dfgfdgfdgfdgdf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dfgfdgfdgfdgdf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dfs" hidden="1">#REF!</definedName>
    <definedName name="gdgd" localSheetId="4" hidden="1">{#N/A,#N/A,FALSE,"Calc";#N/A,#N/A,FALSE,"Sensitivity";#N/A,#N/A,FALSE,"LT Earn.Dil.";#N/A,#N/A,FALSE,"Dil. AVP"}</definedName>
    <definedName name="gdgd" localSheetId="11" hidden="1">{#N/A,#N/A,FALSE,"Calc";#N/A,#N/A,FALSE,"Sensitivity";#N/A,#N/A,FALSE,"LT Earn.Dil.";#N/A,#N/A,FALSE,"Dil. AVP"}</definedName>
    <definedName name="gdgd" hidden="1">{#N/A,#N/A,FALSE,"Calc";#N/A,#N/A,FALSE,"Sensitivity";#N/A,#N/A,FALSE,"LT Earn.Dil.";#N/A,#N/A,FALSE,"Dil. AVP"}</definedName>
    <definedName name="gdgdfgdfg" localSheetId="11" hidden="1">{"SourcesUses",#N/A,TRUE,#N/A;"TransOverview",#N/A,TRUE,"CFMODEL"}</definedName>
    <definedName name="gdgdfgdfg" hidden="1">{"SourcesUses",#N/A,TRUE,#N/A;"TransOverview",#N/A,TRUE,"CFMODEL"}</definedName>
    <definedName name="gdgrtdg" localSheetId="11" hidden="1">{0,0,"",0}</definedName>
    <definedName name="gdgrtdg" hidden="1">{0,0,"",0}</definedName>
    <definedName name="GDM_II_1_Data" localSheetId="19">#REF!</definedName>
    <definedName name="GDM_II_1_Data">#REF!</definedName>
    <definedName name="GDM_II_1_Forecast" localSheetId="19">#REF!</definedName>
    <definedName name="GDM_II_1_Forecast">#REF!</definedName>
    <definedName name="GDM_II_2_Data">#REF!</definedName>
    <definedName name="GDM_II_2_Forecast">#REF!</definedName>
    <definedName name="GDM_II_3_Data">#REF!</definedName>
    <definedName name="GDM_II_3_Forecast">#REF!</definedName>
    <definedName name="GDM_II_4_Data">#REF!</definedName>
    <definedName name="GDM_II_4_Forecast">#REF!</definedName>
    <definedName name="GDM_II_5_Data">#REF!</definedName>
    <definedName name="GDM_II_5_Forecast">#REF!</definedName>
    <definedName name="GDM_II_6_Data">#REF!</definedName>
    <definedName name="GDM_II_6_Forecast">#REF!</definedName>
    <definedName name="GDM_III_1_Data_Curr_Year">#REF!</definedName>
    <definedName name="GDM_III_1_Data_Next_Year">#REF!</definedName>
    <definedName name="GDM_III_1_Data_Prev_Year">#REF!</definedName>
    <definedName name="GDM_III_1_Data_Years">#REF!</definedName>
    <definedName name="GDM_III_1_Forecast">#REF!</definedName>
    <definedName name="GDM_III_2A_Data_Months">#REF!</definedName>
    <definedName name="GDM_III_2A_Data_Quarters">#REF!</definedName>
    <definedName name="GDM_III_2A_Data_Year">#REF!</definedName>
    <definedName name="GDM_III_2A_Forecast">#REF!</definedName>
    <definedName name="GDM_III_2B_Data_Months">#REF!</definedName>
    <definedName name="GDM_III_2B_Data_Quarters">#REF!</definedName>
    <definedName name="GDM_III_2B_Data_Year">#REF!</definedName>
    <definedName name="GDM_III_2B_Forecast">#REF!</definedName>
    <definedName name="GDM_III_2C_Data_Months">#REF!</definedName>
    <definedName name="GDM_III_2C_Data_Quarters">#REF!</definedName>
    <definedName name="GDM_III_2C_Data_Year">#REF!</definedName>
    <definedName name="GDM_III_2C_Forecast">#REF!</definedName>
    <definedName name="GDM_III_3_Data_Curr_Year">#REF!</definedName>
    <definedName name="GDM_III_3_Data_Next_Year">#REF!</definedName>
    <definedName name="GDM_III_3_Data_Prev_Year">#REF!</definedName>
    <definedName name="GDM_III_3_Data_Years">#REF!</definedName>
    <definedName name="GDM_III_3_Forecast">#REF!</definedName>
    <definedName name="GDM_III_4A_Data_Months">#REF!</definedName>
    <definedName name="GDM_III_4A_Data_Quarters">#REF!</definedName>
    <definedName name="GDM_III_4A_Data_Year">#REF!</definedName>
    <definedName name="GDM_III_4A_Forecast">#REF!</definedName>
    <definedName name="GDM_III_4B_Data_Months">#REF!</definedName>
    <definedName name="GDM_III_4B_Data_Quarters">#REF!</definedName>
    <definedName name="GDM_III_4B_Data_Year">#REF!</definedName>
    <definedName name="GDM_III_4B_Forecast">#REF!</definedName>
    <definedName name="GDM_III_4C_Data_Months">#REF!</definedName>
    <definedName name="GDM_III_4C_Data_Quarters">#REF!</definedName>
    <definedName name="GDM_III_4C_Data_Year">#REF!</definedName>
    <definedName name="GDM_III_4C_Forecast">#REF!</definedName>
    <definedName name="GDM_IV_1_Data">#REF!</definedName>
    <definedName name="GDM_IV_1_Footer">#REF!</definedName>
    <definedName name="GDM_IV_1_Forecast">#REF!</definedName>
    <definedName name="GDM_IV_1_Sidebar_A">#REF!</definedName>
    <definedName name="GDM_IV_1_Sidebar_B">#REF!</definedName>
    <definedName name="GDM_IV_7A_Data_Months">#REF!</definedName>
    <definedName name="GDM_IV_7A_Data_Quarters">#REF!</definedName>
    <definedName name="GDM_IV_7A_Data_Year">#REF!</definedName>
    <definedName name="GDM_IV_7A_Forecast">#REF!</definedName>
    <definedName name="GDM_V_10A_Data_Months">#REF!</definedName>
    <definedName name="GDM_V_10A_Data_Quarters">#REF!</definedName>
    <definedName name="GDM_V_10A_Data_Year">#REF!</definedName>
    <definedName name="GDM_V_10A_Forecast">#REF!</definedName>
    <definedName name="GDM_V_12A_Data_Months">#REF!</definedName>
    <definedName name="GDM_V_12A_Data_Quarters">#REF!</definedName>
    <definedName name="GDM_V_12A_Data_Year">#REF!</definedName>
    <definedName name="GDM_V_12A_Forecast">#REF!</definedName>
    <definedName name="GDM_V_2_Data_BalanceFactor">#REF!</definedName>
    <definedName name="GDM_V_2_Data_Capacities">#REF!</definedName>
    <definedName name="GDM_V_2_Data_Distillate">#REF!</definedName>
    <definedName name="GDM_V_2_Data_Gasoline">#REF!</definedName>
    <definedName name="GDM_V_2_Data_JetA">#REF!</definedName>
    <definedName name="GDM_V_2_Data_Other">#REF!</definedName>
    <definedName name="GDM_V_2_Data_Residual">#REF!</definedName>
    <definedName name="GDM_V_2_Data_Total">#REF!</definedName>
    <definedName name="GDM_V_2_Data_Utilization">#REF!</definedName>
    <definedName name="GDM_V_2_Footer">#REF!</definedName>
    <definedName name="GDM_V_2_Forecast">#REF!</definedName>
    <definedName name="GDM_V_2_Sidebar_A">#REF!</definedName>
    <definedName name="GDM_V_2_Sidebar_B">#REF!</definedName>
    <definedName name="GDM_V_4A_Data_Months">#REF!</definedName>
    <definedName name="GDM_V_4A_Data_Quarters">#REF!</definedName>
    <definedName name="GDM_V_4A_Data_Year">#REF!</definedName>
    <definedName name="GDM_V_4A_Forecast">#REF!</definedName>
    <definedName name="GDM_V_6A_Data_Months">#REF!</definedName>
    <definedName name="GDM_V_6A_Data_Quarters">#REF!</definedName>
    <definedName name="GDM_V_6A_Data_Year">#REF!</definedName>
    <definedName name="GDM_V_6A_Forecast">#REF!</definedName>
    <definedName name="GDM_V_6C_Data_Months">#REF!</definedName>
    <definedName name="GDM_V_6C_Data_Quarters">#REF!</definedName>
    <definedName name="GDM_V_6C_Data_Year">#REF!</definedName>
    <definedName name="GDM_V_6C_Forecast">#REF!</definedName>
    <definedName name="GDM_V_8A_Data_Months">#REF!</definedName>
    <definedName name="GDM_V_8A_Data_Quarters">#REF!</definedName>
    <definedName name="GDM_V_8A_Data_Year">#REF!</definedName>
    <definedName name="GDM_V_8A_Forecast">#REF!</definedName>
    <definedName name="gdqgdqsgq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gdqsgq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gdqsg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ztgezt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ztgezt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ztgezt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a" localSheetId="11" hidden="1">{"'下期集計（10.27迄・速報値）'!$Q$16"}</definedName>
    <definedName name="gdsa" hidden="1">{"'下期集計（10.27迄・速報値）'!$Q$16"}</definedName>
    <definedName name="gdsdfs" localSheetId="4" hidden="1">{"SCM_Detail",#N/A,FALSE,"SCM";"SCM_Top",#N/A,FALSE,"SCM"}</definedName>
    <definedName name="gdsdfs" localSheetId="11" hidden="1">{"SCM_Detail",#N/A,FALSE,"SCM";"SCM_Top",#N/A,FALSE,"SCM"}</definedName>
    <definedName name="gdsdfs" hidden="1">{"SCM_Detail",#N/A,FALSE,"SCM";"SCM_Top",#N/A,FALSE,"SCM"}</definedName>
    <definedName name="gdsgf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gf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gf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qgdq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qgdq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qgd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YN">#REF!</definedName>
    <definedName name="gdzb" localSheetId="11" hidden="1">{#N/A,#N/A,FALSE,"plan";#N/A,#N/A,FALSE,"history";#N/A,#N/A,FALSE,"Prodinv";#N/A,#N/A,FALSE,"HISTGRAPH"}</definedName>
    <definedName name="gdzb" hidden="1">{#N/A,#N/A,FALSE,"plan";#N/A,#N/A,FALSE,"history";#N/A,#N/A,FALSE,"Prodinv";#N/A,#N/A,FALSE,"HISTGRAPH"}</definedName>
    <definedName name="gdzb_1" localSheetId="11" hidden="1">{#N/A,#N/A,FALSE,"plan";#N/A,#N/A,FALSE,"history";#N/A,#N/A,FALSE,"Prodinv";#N/A,#N/A,FALSE,"HISTGRAPH"}</definedName>
    <definedName name="gdzb_1" hidden="1">{#N/A,#N/A,FALSE,"plan";#N/A,#N/A,FALSE,"history";#N/A,#N/A,FALSE,"Prodinv";#N/A,#N/A,FALSE,"HISTGRAPH"}</definedName>
    <definedName name="ge" localSheetId="4" hidden="1">{#N/A,#N/A,FALSE,"EW"}</definedName>
    <definedName name="ge" localSheetId="11" hidden="1">{#N/A,#N/A,FALSE,"EW"}</definedName>
    <definedName name="ge" hidden="1">{#N/A,#N/A,FALSE,"EW"}</definedName>
    <definedName name="GeelCapexFcst" localSheetId="4" hidden="1">{#N/A,#N/A,FALSE,"SUMMARY";#N/A,#N/A,FALSE,"mcsh";#N/A,#N/A,FALSE,"vol&amp;rev";#N/A,#N/A,FALSE,"wkgcap";#N/A,#N/A,FALSE,"DEPR&amp;DT";#N/A,#N/A,FALSE,"ASSETS";#N/A,#N/A,FALSE,"NI&amp;OTH&amp;DIV";#N/A,#N/A,FALSE,"CASHFLOW";#N/A,#N/A,FALSE,"CAPEMPL";#N/A,#N/A,FALSE,"ROCE"}</definedName>
    <definedName name="GeelCapexFcst" localSheetId="11"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elCapexFcsts" localSheetId="11"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R_NET">101</definedName>
    <definedName name="GermBase" localSheetId="19">#REF!</definedName>
    <definedName name="GermBase">#REF!</definedName>
    <definedName name="GermInv" localSheetId="19">#REF!</definedName>
    <definedName name="GermInv">#REF!</definedName>
    <definedName name="gervferver" hidden="1">#REF!</definedName>
    <definedName name="GestionaleBaroni14" hidden="1">#REF!</definedName>
    <definedName name="Get_Quote">#REF!</definedName>
    <definedName name="GETADR" localSheetId="19">#REF!</definedName>
    <definedName name="GETADR">#REF!</definedName>
    <definedName name="GetAllData" localSheetId="15">'Tariff Slide'!GetAllData</definedName>
    <definedName name="GetAllData" localSheetId="11">'Uptier + New Money - Interest'!GetAllData</definedName>
    <definedName name="GetAllData">[0]!GetAllData</definedName>
    <definedName name="gethjkkii" hidden="1">#REF!</definedName>
    <definedName name="GETOCC" localSheetId="19">#REF!</definedName>
    <definedName name="GETOCC">#REF!</definedName>
    <definedName name="gewewetxcv" localSheetId="11" hidden="1">{"FCB_ALL",#N/A,FALSE,"FCB";"GREY_ALL",#N/A,FALSE,"GREY"}</definedName>
    <definedName name="gewewetxcv" hidden="1">{"FCB_ALL",#N/A,FALSE,"FCB";"GREY_ALL",#N/A,FALSE,"GREY"}</definedName>
    <definedName name="geww" localSheetId="11"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EZ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ytretyz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ytretyz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ytrety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 localSheetId="2" hidden="1">#REF!</definedName>
    <definedName name="gf" localSheetId="19" hidden="1">#REF!</definedName>
    <definedName name="gf" hidden="1">#REF!</definedName>
    <definedName name="gfasd" localSheetId="11" hidden="1">{"FCB_ALL",#N/A,FALSE,"FCB"}</definedName>
    <definedName name="gfasd" hidden="1">{"FCB_ALL",#N/A,FALSE,"FCB"}</definedName>
    <definedName name="gfd" localSheetId="11" hidden="1">{"FCB_ALL",#N/A,FALSE,"FCB";"GREY_ALL",#N/A,FALSE,"GREY"}</definedName>
    <definedName name="gfd" hidden="1">{"FCB_ALL",#N/A,FALSE,"FCB";"GREY_ALL",#N/A,FALSE,"GREY"}</definedName>
    <definedName name="gfdagf" localSheetId="11" hidden="1">{#N/A,#N/A,FALSE,"Cover";#N/A,#N/A,FALSE,"OFF";#N/A,#N/A,FALSE," ON";#N/A,#N/A,FALSE,"SUM";#N/A,#N/A,FALSE,"VPOP-POP"}</definedName>
    <definedName name="gfdagf" hidden="1">{#N/A,#N/A,FALSE,"Cover";#N/A,#N/A,FALSE,"OFF";#N/A,#N/A,FALSE," ON";#N/A,#N/A,FALSE,"SUM";#N/A,#N/A,FALSE,"VPOP-POP"}</definedName>
    <definedName name="gfdagf_new" localSheetId="11" hidden="1">{#N/A,#N/A,FALSE,"Cover";#N/A,#N/A,FALSE,"OFF";#N/A,#N/A,FALSE," ON";#N/A,#N/A,FALSE,"SUM";#N/A,#N/A,FALSE,"VPOP-POP"}</definedName>
    <definedName name="gfdagf_new" hidden="1">{#N/A,#N/A,FALSE,"Cover";#N/A,#N/A,FALSE,"OFF";#N/A,#N/A,FALSE," ON";#N/A,#N/A,FALSE,"SUM";#N/A,#N/A,FALSE,"VPOP-POP"}</definedName>
    <definedName name="gfdbbbbb54" hidden="1">#REF!</definedName>
    <definedName name="gfdgsdfgsfg" localSheetId="11" hidden="1">{"LBO Summary",#N/A,FALSE,"Summary"}</definedName>
    <definedName name="gfdgsdfgsfg" hidden="1">{"LBO Summary",#N/A,FALSE,"Summary"}</definedName>
    <definedName name="gfdgsfgfdgfds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sfgfdgfds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sfgfdgfds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eyrrezyr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eyrrezyr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eyrrezy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reygf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reygf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reygf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hk"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dhk"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dhk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dhk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djhjh" localSheetId="4" hidden="1">{#N/A,#N/A,FALSE,"Pharm";#N/A,#N/A,FALSE,"WWCM"}</definedName>
    <definedName name="gfdjhjh" localSheetId="11" hidden="1">{#N/A,#N/A,FALSE,"Pharm";#N/A,#N/A,FALSE,"WWCM"}</definedName>
    <definedName name="gfdjhjh" hidden="1">{#N/A,#N/A,FALSE,"Pharm";#N/A,#N/A,FALSE,"WWCM"}</definedName>
    <definedName name="gfdjhjh_1" localSheetId="4" hidden="1">{#N/A,#N/A,FALSE,"Pharm";#N/A,#N/A,FALSE,"WWCM"}</definedName>
    <definedName name="gfdjhjh_1" localSheetId="11" hidden="1">{#N/A,#N/A,FALSE,"Pharm";#N/A,#N/A,FALSE,"WWCM"}</definedName>
    <definedName name="gfdjhjh_1" hidden="1">{#N/A,#N/A,FALSE,"Pharm";#N/A,#N/A,FALSE,"WWCM"}</definedName>
    <definedName name="gfdse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e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bf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bf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b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sdtgf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sdtgf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sdtgf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gsfd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gsfd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gsfd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sfdjhdx" localSheetId="4" hidden="1">{#N/A,#N/A,FALSE,"BS";#N/A,#N/A,FALSE,"IS";#N/A,#N/A,FALSE,"ISYTD";#N/A,#N/A,FALSE,"ARINV";#N/A,#N/A,FALSE,"PPD";#N/A,#N/A,FALSE,"FA";#N/A,#N/A,FALSE,"CAPEXP";#N/A,#N/A,FALSE,"INCTAX";#N/A,#N/A,FALSE,"DEBT";#N/A,#N/A,FALSE,"CFMTH"}</definedName>
    <definedName name="gfdshsfdjhdx" localSheetId="11" hidden="1">{#N/A,#N/A,FALSE,"BS";#N/A,#N/A,FALSE,"IS";#N/A,#N/A,FALSE,"ISYTD";#N/A,#N/A,FALSE,"ARINV";#N/A,#N/A,FALSE,"PPD";#N/A,#N/A,FALSE,"FA";#N/A,#N/A,FALSE,"CAPEXP";#N/A,#N/A,FALSE,"INCTAX";#N/A,#N/A,FALSE,"DEBT";#N/A,#N/A,FALSE,"CFMTH"}</definedName>
    <definedName name="gfdshsfdjhdx" hidden="1">{#N/A,#N/A,FALSE,"BS";#N/A,#N/A,FALSE,"IS";#N/A,#N/A,FALSE,"ISYTD";#N/A,#N/A,FALSE,"ARINV";#N/A,#N/A,FALSE,"PPD";#N/A,#N/A,FALSE,"FA";#N/A,#N/A,FALSE,"CAPEXP";#N/A,#N/A,FALSE,"INCTAX";#N/A,#N/A,FALSE,"DEBT";#N/A,#N/A,FALSE,"CFMTH"}</definedName>
    <definedName name="gfdshsgfjh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sgfjh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sgfjh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qs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qs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qs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yhreyze" localSheetId="4" hidden="1">{#N/A,#N/A,FALSE,"BS";#N/A,#N/A,FALSE,"IS";#N/A,#N/A,FALSE,"ISYTD";#N/A,#N/A,FALSE,"ARINV";#N/A,#N/A,FALSE,"PPD";#N/A,#N/A,FALSE,"FA";#N/A,#N/A,FALSE,"CAPEXP";#N/A,#N/A,FALSE,"INCTAX";#N/A,#N/A,FALSE,"DEBT";#N/A,#N/A,FALSE,"CFMTH"}</definedName>
    <definedName name="gfdsyhreyze" localSheetId="11" hidden="1">{#N/A,#N/A,FALSE,"BS";#N/A,#N/A,FALSE,"IS";#N/A,#N/A,FALSE,"ISYTD";#N/A,#N/A,FALSE,"ARINV";#N/A,#N/A,FALSE,"PPD";#N/A,#N/A,FALSE,"FA";#N/A,#N/A,FALSE,"CAPEXP";#N/A,#N/A,FALSE,"INCTAX";#N/A,#N/A,FALSE,"DEBT";#N/A,#N/A,FALSE,"CFMTH"}</definedName>
    <definedName name="gfdsyhreyze" hidden="1">{#N/A,#N/A,FALSE,"BS";#N/A,#N/A,FALSE,"IS";#N/A,#N/A,FALSE,"ISYTD";#N/A,#N/A,FALSE,"ARINV";#N/A,#N/A,FALSE,"PPD";#N/A,#N/A,FALSE,"FA";#N/A,#N/A,FALSE,"CAPEXP";#N/A,#N/A,FALSE,"INCTAX";#N/A,#N/A,FALSE,"DEBT";#N/A,#N/A,FALSE,"CFMTH"}</definedName>
    <definedName name="gfdsyhrezjh" localSheetId="4" hidden="1">{#N/A,#N/A,FALSE,"BS";#N/A,#N/A,FALSE,"IS";#N/A,#N/A,FALSE,"ISYTD";#N/A,#N/A,FALSE,"ARINV";#N/A,#N/A,FALSE,"PPD";#N/A,#N/A,FALSE,"FA";#N/A,#N/A,FALSE,"CAPEXP";#N/A,#N/A,FALSE,"INCTAX";#N/A,#N/A,FALSE,"DEBT";#N/A,#N/A,FALSE,"CFMTH"}</definedName>
    <definedName name="gfdsyhrezjh" localSheetId="11" hidden="1">{#N/A,#N/A,FALSE,"BS";#N/A,#N/A,FALSE,"IS";#N/A,#N/A,FALSE,"ISYTD";#N/A,#N/A,FALSE,"ARINV";#N/A,#N/A,FALSE,"PPD";#N/A,#N/A,FALSE,"FA";#N/A,#N/A,FALSE,"CAPEXP";#N/A,#N/A,FALSE,"INCTAX";#N/A,#N/A,FALSE,"DEBT";#N/A,#N/A,FALSE,"CFMTH"}</definedName>
    <definedName name="gfdsyhrezjh" hidden="1">{#N/A,#N/A,FALSE,"BS";#N/A,#N/A,FALSE,"IS";#N/A,#N/A,FALSE,"ISYTD";#N/A,#N/A,FALSE,"ARINV";#N/A,#N/A,FALSE,"PPD";#N/A,#N/A,FALSE,"FA";#N/A,#N/A,FALSE,"CAPEXP";#N/A,#N/A,FALSE,"INCTAX";#N/A,#N/A,FALSE,"DEBT";#N/A,#N/A,FALSE,"CFMTH"}</definedName>
    <definedName name="gffghht5" hidden="1">#REF!</definedName>
    <definedName name="gfg" localSheetId="11" hidden="1">{#N/A,#N/A,FALSE,"Projections";#N/A,#N/A,FALSE,"Multiples Valuation";#N/A,#N/A,FALSE,"LBO";#N/A,#N/A,FALSE,"Multiples_Sensitivity";#N/A,#N/A,FALSE,"Summary"}</definedName>
    <definedName name="gfg" hidden="1">{#N/A,#N/A,FALSE,"Projections";#N/A,#N/A,FALSE,"Multiples Valuation";#N/A,#N/A,FALSE,"LBO";#N/A,#N/A,FALSE,"Multiples_Sensitivity";#N/A,#N/A,FALSE,"Summary"}</definedName>
    <definedName name="gfgafga" hidden="1">#REF!</definedName>
    <definedName name="gfgdfgklo9" hidden="1">#REF!</definedName>
    <definedName name="gfgdh5" hidden="1">#REF!</definedName>
    <definedName name="gfgdhgh5" hidden="1">#REF!</definedName>
    <definedName name="gfgdrgre45" hidden="1">#REF!</definedName>
    <definedName name="gfgfgfg" localSheetId="11" hidden="1">{#N/A,#N/A,FALSE,"OffAdvance";#N/A,#N/A,FALSE,"OffExpRprt";#N/A,#N/A,FALSE,"Entertmnt";#N/A,#N/A,FALSE,"Promotion";#N/A,#N/A,FALSE,"Travelling"}</definedName>
    <definedName name="gfgfgfg" hidden="1">{#N/A,#N/A,FALSE,"OffAdvance";#N/A,#N/A,FALSE,"OffExpRprt";#N/A,#N/A,FALSE,"Entertmnt";#N/A,#N/A,FALSE,"Promotion";#N/A,#N/A,FALSE,"Travelling"}</definedName>
    <definedName name="gfgfgtgh5" hidden="1">#REF!</definedName>
    <definedName name="gfh" localSheetId="4" hidden="1">{#N/A,#N/A,FALSE,"PMTABB";#N/A,#N/A,FALSE,"PMTABB"}</definedName>
    <definedName name="gfh" localSheetId="11" hidden="1">{#N/A,#N/A,FALSE,"PMTABB";#N/A,#N/A,FALSE,"PMTABB"}</definedName>
    <definedName name="gfh" hidden="1">{#N/A,#N/A,FALSE,"PMTABB";#N/A,#N/A,FALSE,"PMTABB"}</definedName>
    <definedName name="gfhdf" hidden="1">"KPISales,B_ALL,ACTUAL,C_ALL,LC,E_QuikEur,2006.OCT10,PERIODIC,"</definedName>
    <definedName name="gfhf" localSheetId="11" hidden="1">{"FCB_ALL",#N/A,FALSE,"FCB"}</definedName>
    <definedName name="gfhf" hidden="1">{"FCB_ALL",#N/A,FALSE,"FCB"}</definedName>
    <definedName name="gfhfg" localSheetId="11" hidden="1">{"mult96",#N/A,FALSE,"PETCOMP";"est96",#N/A,FALSE,"PETCOMP";"mult95",#N/A,FALSE,"PETCOMP";"est95",#N/A,FALSE,"PETCOMP";"multltm",#N/A,FALSE,"PETCOMP";"resultltm",#N/A,FALSE,"PETCOMP"}</definedName>
    <definedName name="gfhfg" hidden="1">{"mult96",#N/A,FALSE,"PETCOMP";"est96",#N/A,FALSE,"PETCOMP";"mult95",#N/A,FALSE,"PETCOMP";"est95",#N/A,FALSE,"PETCOMP";"multltm",#N/A,FALSE,"PETCOMP";"resultltm",#N/A,FALSE,"PETCOMP"}</definedName>
    <definedName name="gfhg" localSheetId="11" hidden="1">{"'Directory'!$A$72:$E$91"}</definedName>
    <definedName name="gfhg" hidden="1">{"'Directory'!$A$72:$E$91"}</definedName>
    <definedName name="gfhgf" hidden="1">#REF!</definedName>
    <definedName name="gfhs" localSheetId="11" hidden="1">{"summary1",#N/A,TRUE,"Comps";"summary2",#N/A,TRUE,"Comps";"summary3",#N/A,TRUE,"Comps"}</definedName>
    <definedName name="gfhs" hidden="1">{"summary1",#N/A,TRUE,"Comps";"summary2",#N/A,TRUE,"Comps";"summary3",#N/A,TRUE,"Comps"}</definedName>
    <definedName name="gfie" localSheetId="19" hidden="1">{"bs",#N/A,FALSE,"SCF"}</definedName>
    <definedName name="gfie" localSheetId="4" hidden="1">{"bs",#N/A,FALSE,"SCF"}</definedName>
    <definedName name="gfie" localSheetId="15" hidden="1">{"bs",#N/A,FALSE,"SCF"}</definedName>
    <definedName name="gfie" localSheetId="11" hidden="1">{"bs",#N/A,FALSE,"SCF"}</definedName>
    <definedName name="gfie" hidden="1">{"bs",#N/A,FALSE,"SCF"}</definedName>
    <definedName name="gfj" localSheetId="11"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gfj"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gfjh" localSheetId="11" hidden="1">{"one",#N/A,FALSE,"SNIP&amp;L_2";"two",#N/A,FALSE,"SNIP&amp;L_2";"three",#N/A,FALSE,"SNIP&amp;L_2";"four",#N/A,FALSE,"SNIP&amp;L_2";"five",#N/A,FALSE,"SNIP&amp;L_2";"six",#N/A,FALSE,"SNIP&amp;L_2";"seven",#N/A,FALSE,"SNIP&amp;L_2";"eight",#N/A,FALSE,"SNIP&amp;L_2";"nine",#N/A,FALSE,"SNIP&amp;L_2"}</definedName>
    <definedName name="gfjh" hidden="1">{"one",#N/A,FALSE,"SNIP&amp;L_2";"two",#N/A,FALSE,"SNIP&amp;L_2";"three",#N/A,FALSE,"SNIP&amp;L_2";"four",#N/A,FALSE,"SNIP&amp;L_2";"five",#N/A,FALSE,"SNIP&amp;L_2";"six",#N/A,FALSE,"SNIP&amp;L_2";"seven",#N/A,FALSE,"SNIP&amp;L_2";"eight",#N/A,FALSE,"SNIP&amp;L_2";"nine",#N/A,FALSE,"SNIP&amp;L_2"}</definedName>
    <definedName name="gfjh_1" localSheetId="11" hidden="1">{"one",#N/A,FALSE,"SNIP&amp;L_2";"two",#N/A,FALSE,"SNIP&amp;L_2";"three",#N/A,FALSE,"SNIP&amp;L_2";"four",#N/A,FALSE,"SNIP&amp;L_2";"five",#N/A,FALSE,"SNIP&amp;L_2";"six",#N/A,FALSE,"SNIP&amp;L_2";"seven",#N/A,FALSE,"SNIP&amp;L_2";"eight",#N/A,FALSE,"SNIP&amp;L_2";"nine",#N/A,FALSE,"SNIP&amp;L_2"}</definedName>
    <definedName name="gfjh_1" hidden="1">{"one",#N/A,FALSE,"SNIP&amp;L_2";"two",#N/A,FALSE,"SNIP&amp;L_2";"three",#N/A,FALSE,"SNIP&amp;L_2";"four",#N/A,FALSE,"SNIP&amp;L_2";"five",#N/A,FALSE,"SNIP&amp;L_2";"six",#N/A,FALSE,"SNIP&amp;L_2";"seven",#N/A,FALSE,"SNIP&amp;L_2";"eight",#N/A,FALSE,"SNIP&amp;L_2";"nine",#N/A,FALSE,"SNIP&amp;L_2"}</definedName>
    <definedName name="GFNFGJH" localSheetId="4" hidden="1">{#N/A,#N/A,FALSE,"TOWNSHIP"}</definedName>
    <definedName name="GFNFGJH" localSheetId="11" hidden="1">{#N/A,#N/A,FALSE,"TOWNSHIP"}</definedName>
    <definedName name="GFNFGJH" hidden="1">{#N/A,#N/A,FALSE,"TOWNSHIP"}</definedName>
    <definedName name="gfs" localSheetId="4" hidden="1">{#N/A,#N/A,FALSE,"BS";#N/A,#N/A,FALSE,"IS";#N/A,#N/A,FALSE,"ISYTD";#N/A,#N/A,FALSE,"ARINV";#N/A,#N/A,FALSE,"PPD";#N/A,#N/A,FALSE,"FA";#N/A,#N/A,FALSE,"CAPEXP";#N/A,#N/A,FALSE,"INCTAX";#N/A,#N/A,FALSE,"DEBT";#N/A,#N/A,FALSE,"CFMTH"}</definedName>
    <definedName name="gfs" localSheetId="11" hidden="1">{#N/A,#N/A,FALSE,"BS";#N/A,#N/A,FALSE,"IS";#N/A,#N/A,FALSE,"ISYTD";#N/A,#N/A,FALSE,"ARINV";#N/A,#N/A,FALSE,"PPD";#N/A,#N/A,FALSE,"FA";#N/A,#N/A,FALSE,"CAPEXP";#N/A,#N/A,FALSE,"INCTAX";#N/A,#N/A,FALSE,"DEBT";#N/A,#N/A,FALSE,"CFMTH"}</definedName>
    <definedName name="gfs" hidden="1">{#N/A,#N/A,FALSE,"BS";#N/A,#N/A,FALSE,"IS";#N/A,#N/A,FALSE,"ISYTD";#N/A,#N/A,FALSE,"ARINV";#N/A,#N/A,FALSE,"PPD";#N/A,#N/A,FALSE,"FA";#N/A,#N/A,FALSE,"CAPEXP";#N/A,#N/A,FALSE,"INCTAX";#N/A,#N/A,FALSE,"DEBT";#N/A,#N/A,FALSE,"CFMTH"}</definedName>
    <definedName name="gfsd" localSheetId="4" hidden="1">{"consolidated",#N/A,FALSE,"Sheet1";"cms",#N/A,FALSE,"Sheet1";"fse",#N/A,FALSE,"Sheet1"}</definedName>
    <definedName name="gfsd" localSheetId="11" hidden="1">{"consolidated",#N/A,FALSE,"Sheet1";"cms",#N/A,FALSE,"Sheet1";"fse",#N/A,FALSE,"Sheet1"}</definedName>
    <definedName name="gfsd" hidden="1">{"consolidated",#N/A,FALSE,"Sheet1";"cms",#N/A,FALSE,"Sheet1";"fse",#N/A,FALSE,"Sheet1"}</definedName>
    <definedName name="gfsdfgsfgdfg4" hidden="1">#REF!</definedName>
    <definedName name="gfsdgzt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sdgzt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sdgzt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sdn" localSheetId="11" hidden="1">{"FCB_ALL",#N/A,FALSE,"FCB";"GREY_ALL",#N/A,FALSE,"GREY"}</definedName>
    <definedName name="gfsdn" hidden="1">{"FCB_ALL",#N/A,FALSE,"FCB";"GREY_ALL",#N/A,FALSE,"GREY"}</definedName>
    <definedName name="gfsf4t43trtn" hidden="1">#REF!</definedName>
    <definedName name="gfsngfnbxc"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sngfnbxc"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sngfnbxc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sngfnbxc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G"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_1" localSheetId="4" hidden="1">{"Balance Sheet",#N/A,FALSE,"Balance Sheet";"Detail Lines",#N/A,FALSE,"Balance Sheet"}</definedName>
    <definedName name="GG_1_1" localSheetId="11" hidden="1">{"Balance Sheet",#N/A,FALSE,"Balance Sheet";"Detail Lines",#N/A,FALSE,"Balance Sheet"}</definedName>
    <definedName name="GG_1_1" hidden="1">{"Balance Sheet",#N/A,FALSE,"Balance Sheet";"Detail Lines",#N/A,FALSE,"Balance Sheet"}</definedName>
    <definedName name="GG_1_1_2" localSheetId="4" hidden="1">{"Balance Sheet",#N/A,FALSE,"Balance Sheet";"Detail Lines",#N/A,FALSE,"Balance Sheet"}</definedName>
    <definedName name="GG_1_1_2" localSheetId="11" hidden="1">{"Balance Sheet",#N/A,FALSE,"Balance Sheet";"Detail Lines",#N/A,FALSE,"Balance Sheet"}</definedName>
    <definedName name="GG_1_1_2" hidden="1">{"Balance Sheet",#N/A,FALSE,"Balance Sheet";"Detail Lines",#N/A,FALSE,"Balance Sheet"}</definedName>
    <definedName name="GG_1_3" localSheetId="4" hidden="1">{"Balance Sheet",#N/A,FALSE,"Balance Sheet";"Detail Lines",#N/A,FALSE,"Balance Sheet"}</definedName>
    <definedName name="GG_1_3" localSheetId="11" hidden="1">{"Balance Sheet",#N/A,FALSE,"Balance Sheet";"Detail Lines",#N/A,FALSE,"Balance Sheet"}</definedName>
    <definedName name="GG_1_3" hidden="1">{"Balance Sheet",#N/A,FALSE,"Balance Sheet";"Detail Lines",#N/A,FALSE,"Balance Sheet"}</definedName>
    <definedName name="GG_2" localSheetId="4" hidden="1">{"Balance Sheet",#N/A,FALSE,"Balance Sheet";"Detail Lines",#N/A,FALSE,"Balance Sheet"}</definedName>
    <definedName name="GG_2" localSheetId="11" hidden="1">{"Balance Sheet",#N/A,FALSE,"Balance Sheet";"Detail Lines",#N/A,FALSE,"Balance Sheet"}</definedName>
    <definedName name="GG_2" hidden="1">{"Balance Sheet",#N/A,FALSE,"Balance Sheet";"Detail Lines",#N/A,FALSE,"Balance Sheet"}</definedName>
    <definedName name="GG_2_2" localSheetId="4" hidden="1">{"Balance Sheet",#N/A,FALSE,"Balance Sheet";"Detail Lines",#N/A,FALSE,"Balance Sheet"}</definedName>
    <definedName name="GG_2_2" localSheetId="11" hidden="1">{"Balance Sheet",#N/A,FALSE,"Balance Sheet";"Detail Lines",#N/A,FALSE,"Balance Sheet"}</definedName>
    <definedName name="GG_2_2" hidden="1">{"Balance Sheet",#N/A,FALSE,"Balance Sheet";"Detail Lines",#N/A,FALSE,"Balance Sheet"}</definedName>
    <definedName name="GG_3" localSheetId="4" hidden="1">{"Balance Sheet",#N/A,FALSE,"Balance Sheet";"Detail Lines",#N/A,FALSE,"Balance Sheet"}</definedName>
    <definedName name="GG_3" localSheetId="11" hidden="1">{"Balance Sheet",#N/A,FALSE,"Balance Sheet";"Detail Lines",#N/A,FALSE,"Balance Sheet"}</definedName>
    <definedName name="GG_3" hidden="1">{"Balance Sheet",#N/A,FALSE,"Balance Sheet";"Detail Lines",#N/A,FALSE,"Balance Sheet"}</definedName>
    <definedName name="GG_3_2" localSheetId="4" hidden="1">{"Balance Sheet",#N/A,FALSE,"Balance Sheet";"Detail Lines",#N/A,FALSE,"Balance Sheet"}</definedName>
    <definedName name="GG_3_2" localSheetId="11" hidden="1">{"Balance Sheet",#N/A,FALSE,"Balance Sheet";"Detail Lines",#N/A,FALSE,"Balance Sheet"}</definedName>
    <definedName name="GG_3_2" hidden="1">{"Balance Sheet",#N/A,FALSE,"Balance Sheet";"Detail Lines",#N/A,FALSE,"Balance Sheet"}</definedName>
    <definedName name="GG_5" localSheetId="4" hidden="1">{"Balance Sheet",#N/A,FALSE,"Balance Sheet";"Detail Lines",#N/A,FALSE,"Balance Sheet"}</definedName>
    <definedName name="GG_5" localSheetId="11" hidden="1">{"Balance Sheet",#N/A,FALSE,"Balance Sheet";"Detail Lines",#N/A,FALSE,"Balance Sheet"}</definedName>
    <definedName name="GG_5" hidden="1">{"Balance Sheet",#N/A,FALSE,"Balance Sheet";"Detail Lines",#N/A,FALSE,"Balance Sheet"}</definedName>
    <definedName name="GGa" localSheetId="11" hidden="1">{#N/A,#N/A,FALSE,"Aging Summary";#N/A,#N/A,FALSE,"Ratio Analysis";#N/A,#N/A,FALSE,"Test 120 Day Accts";#N/A,#N/A,FALSE,"Tickmarks"}</definedName>
    <definedName name="GGa" hidden="1">{#N/A,#N/A,FALSE,"Aging Summary";#N/A,#N/A,FALSE,"Ratio Analysis";#N/A,#N/A,FALSE,"Test 120 Day Accts";#N/A,#N/A,FALSE,"Tickmarks"}</definedName>
    <definedName name="ggafgaga" localSheetId="11" hidden="1">{"MDS BUDGET ASSUMPTIONS",#N/A,FALSE,"MDS 97";"MDS MAJOR EXP",#N/A,FALSE,"MDS 97";"SCH100 MDS",#N/A,FALSE,"MDS 97"}</definedName>
    <definedName name="ggafgaga" hidden="1">{"MDS BUDGET ASSUMPTIONS",#N/A,FALSE,"MDS 97";"MDS MAJOR EXP",#N/A,FALSE,"MDS 97";"SCH100 MDS",#N/A,FALSE,"MDS 97"}</definedName>
    <definedName name="ggdg" hidden="1">#REF!</definedName>
    <definedName name="ggf" localSheetId="4" hidden="1">{"comps",#N/A,FALSE,"comps";"notes",#N/A,FALSE,"comps"}</definedName>
    <definedName name="ggf" localSheetId="11" hidden="1">{"comps",#N/A,FALSE,"comps";"notes",#N/A,FALSE,"comps"}</definedName>
    <definedName name="ggf" hidden="1">{"comps",#N/A,FALSE,"comps";"notes",#N/A,FALSE,"comps"}</definedName>
    <definedName name="ggf_1" localSheetId="4" hidden="1">{"comps",#N/A,FALSE,"comps";"notes",#N/A,FALSE,"comps"}</definedName>
    <definedName name="ggf_1" localSheetId="11" hidden="1">{"comps",#N/A,FALSE,"comps";"notes",#N/A,FALSE,"comps"}</definedName>
    <definedName name="ggf_1" hidden="1">{"comps",#N/A,FALSE,"comps";"notes",#N/A,FALSE,"comps"}</definedName>
    <definedName name="ggg" localSheetId="4" hidden="1">{#N/A,#N/A,FALSE,"A"}</definedName>
    <definedName name="ggg" localSheetId="11" hidden="1">{#N/A,#N/A,FALSE,"A"}</definedName>
    <definedName name="ggg" hidden="1">{#N/A,#N/A,FALSE,"A"}</definedName>
    <definedName name="ggg_1" localSheetId="4" hidden="1">{#N/A,#N/A,FALSE,"A"}</definedName>
    <definedName name="ggg_1" localSheetId="11" hidden="1">{#N/A,#N/A,FALSE,"A"}</definedName>
    <definedName name="ggg_1" hidden="1">{#N/A,#N/A,FALSE,"A"}</definedName>
    <definedName name="ggg_1_1" localSheetId="4" hidden="1">{#N/A,#N/A,FALSE,"A"}</definedName>
    <definedName name="ggg_1_1" localSheetId="11" hidden="1">{#N/A,#N/A,FALSE,"A"}</definedName>
    <definedName name="ggg_1_1" hidden="1">{#N/A,#N/A,FALSE,"A"}</definedName>
    <definedName name="ggg_1_1_2" localSheetId="4" hidden="1">{#N/A,#N/A,FALSE,"A"}</definedName>
    <definedName name="ggg_1_1_2" localSheetId="11" hidden="1">{#N/A,#N/A,FALSE,"A"}</definedName>
    <definedName name="ggg_1_1_2" hidden="1">{#N/A,#N/A,FALSE,"A"}</definedName>
    <definedName name="ggg_1_3" localSheetId="4" hidden="1">{#N/A,#N/A,FALSE,"A"}</definedName>
    <definedName name="ggg_1_3" localSheetId="11" hidden="1">{#N/A,#N/A,FALSE,"A"}</definedName>
    <definedName name="ggg_1_3" hidden="1">{#N/A,#N/A,FALSE,"A"}</definedName>
    <definedName name="ggg_2" localSheetId="4" hidden="1">{#N/A,#N/A,FALSE,"A"}</definedName>
    <definedName name="ggg_2" localSheetId="11" hidden="1">{#N/A,#N/A,FALSE,"A"}</definedName>
    <definedName name="ggg_2" hidden="1">{#N/A,#N/A,FALSE,"A"}</definedName>
    <definedName name="ggg_2_2" localSheetId="4" hidden="1">{#N/A,#N/A,FALSE,"A"}</definedName>
    <definedName name="ggg_2_2" localSheetId="11" hidden="1">{#N/A,#N/A,FALSE,"A"}</definedName>
    <definedName name="ggg_2_2" hidden="1">{#N/A,#N/A,FALSE,"A"}</definedName>
    <definedName name="ggg_3" localSheetId="4" hidden="1">{#N/A,#N/A,FALSE,"A"}</definedName>
    <definedName name="ggg_3" localSheetId="11" hidden="1">{#N/A,#N/A,FALSE,"A"}</definedName>
    <definedName name="ggg_3" hidden="1">{#N/A,#N/A,FALSE,"A"}</definedName>
    <definedName name="ggg_3_2" localSheetId="4" hidden="1">{#N/A,#N/A,FALSE,"A"}</definedName>
    <definedName name="ggg_3_2" localSheetId="11" hidden="1">{#N/A,#N/A,FALSE,"A"}</definedName>
    <definedName name="ggg_3_2" hidden="1">{#N/A,#N/A,FALSE,"A"}</definedName>
    <definedName name="ggg_5" localSheetId="4" hidden="1">{#N/A,#N/A,FALSE,"A"}</definedName>
    <definedName name="ggg_5" localSheetId="11" hidden="1">{#N/A,#N/A,FALSE,"A"}</definedName>
    <definedName name="ggg_5" hidden="1">{#N/A,#N/A,FALSE,"A"}</definedName>
    <definedName name="gggb" localSheetId="11" hidden="1">{#N/A,#N/A,FALSE,"Aging Summary";#N/A,#N/A,FALSE,"Ratio Analysis";#N/A,#N/A,FALSE,"Test 120 Day Accts";#N/A,#N/A,FALSE,"Tickmarks"}</definedName>
    <definedName name="gggb" hidden="1">{#N/A,#N/A,FALSE,"Aging Summary";#N/A,#N/A,FALSE,"Ratio Analysis";#N/A,#N/A,FALSE,"Test 120 Day Accts";#N/A,#N/A,FALSE,"Tickmarks"}</definedName>
    <definedName name="gggdd" localSheetId="11" hidden="1">{#N/A,#N/A,FALSE,"Aging Summary";#N/A,#N/A,FALSE,"Ratio Analysis";#N/A,#N/A,FALSE,"Test 120 Day Accts";#N/A,#N/A,FALSE,"Tickmarks"}</definedName>
    <definedName name="gggdd" hidden="1">{#N/A,#N/A,FALSE,"Aging Summary";#N/A,#N/A,FALSE,"Ratio Analysis";#N/A,#N/A,FALSE,"Test 120 Day Accts";#N/A,#N/A,FALSE,"Tickmarks"}</definedName>
    <definedName name="gggf" localSheetId="11" hidden="1">{#N/A,#N/A,TRUE,"Proposal";#N/A,#N/A,TRUE,"Assumptions";#N/A,#N/A,TRUE,"Net Income";#N/A,#N/A,TRUE,"Balsheet";#N/A,#N/A,TRUE,"Capex";#N/A,#N/A,TRUE,"Volumes";#N/A,#N/A,TRUE,"Revenues";#N/A,#N/A,TRUE,"Var.Costs";#N/A,#N/A,TRUE,"Personnel";#N/A,#N/A,TRUE,"Other costs";#N/A,#N/A,TRUE,"MKTG and G&amp;A"}</definedName>
    <definedName name="gggf" hidden="1">{#N/A,#N/A,TRUE,"Proposal";#N/A,#N/A,TRUE,"Assumptions";#N/A,#N/A,TRUE,"Net Income";#N/A,#N/A,TRUE,"Balsheet";#N/A,#N/A,TRUE,"Capex";#N/A,#N/A,TRUE,"Volumes";#N/A,#N/A,TRUE,"Revenues";#N/A,#N/A,TRUE,"Var.Costs";#N/A,#N/A,TRUE,"Personnel";#N/A,#N/A,TRUE,"Other costs";#N/A,#N/A,TRUE,"MKTG and G&amp;A"}</definedName>
    <definedName name="gggg" localSheetId="11" hidden="1">{#N/A,#N/A,FALSE,"Aging Summary";#N/A,#N/A,FALSE,"Ratio Analysis";#N/A,#N/A,FALSE,"Test 120 Day Accts";#N/A,#N/A,FALSE,"Tickmarks"}</definedName>
    <definedName name="gggg" hidden="1">{#N/A,#N/A,FALSE,"Aging Summary";#N/A,#N/A,FALSE,"Ratio Analysis";#N/A,#N/A,FALSE,"Test 120 Day Accts";#N/A,#N/A,FALSE,"Tickmarks"}</definedName>
    <definedName name="ggggg" localSheetId="4">{"Client Name or Project Name"}</definedName>
    <definedName name="ggggg" localSheetId="11">{"Client Name or Project Name"}</definedName>
    <definedName name="ggggg">{"Client Name or Project Name"}</definedName>
    <definedName name="gggggg" hidden="1">#REF!</definedName>
    <definedName name="ggggggg" localSheetId="4">{"Client Name or Project Name"}</definedName>
    <definedName name="ggggggg" localSheetId="11">{"Client Name or Project Name"}</definedName>
    <definedName name="ggggggg">{"Client Name or Project Name"}</definedName>
    <definedName name="gggggggg" hidden="1">#REF!</definedName>
    <definedName name="ggggggggggg" localSheetId="1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ggggggggggg"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gggggggggggggg" hidden="1">#REF!</definedName>
    <definedName name="ggggggggggggggg" hidden="1">#REF!</definedName>
    <definedName name="GGHHGK" localSheetId="4">{"Client Name or Project Name"}</definedName>
    <definedName name="GGHHGK" localSheetId="11">{"Client Name or Project Name"}</definedName>
    <definedName name="GGHHGK">{"Client Name or Project Name"}</definedName>
    <definedName name="gghhjy56" hidden="1">#REF!</definedName>
    <definedName name="ggjk"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gjk"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grr" localSheetId="11" hidden="1">{#N/A,#N/A,FALSE,"CSLECS";#N/A,#N/A,FALSE,"CSLECSLRU";#N/A,#N/A,FALSE,"CSLECSDET"}</definedName>
    <definedName name="ggrr" hidden="1">{#N/A,#N/A,FALSE,"CSLECS";#N/A,#N/A,FALSE,"CSLECSLRU";#N/A,#N/A,FALSE,"CSLECSDET"}</definedName>
    <definedName name="ggrr_1" localSheetId="11" hidden="1">{#N/A,#N/A,FALSE,"CSLECS";#N/A,#N/A,FALSE,"CSLECSLRU";#N/A,#N/A,FALSE,"CSLECSDET"}</definedName>
    <definedName name="ggrr_1" hidden="1">{#N/A,#N/A,FALSE,"CSLECS";#N/A,#N/A,FALSE,"CSLECSLRU";#N/A,#N/A,FALSE,"CSLECSDET"}</definedName>
    <definedName name="GH" localSheetId="19">#REF!</definedName>
    <definedName name="GH">#REF!</definedName>
    <definedName name="gh_1"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_1"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adhfah" localSheetId="4">{"Client Name or Project Name"}</definedName>
    <definedName name="ghadhfah" localSheetId="11">{"Client Name or Project Name"}</definedName>
    <definedName name="ghadhfah">{"Client Name or Project Name"}</definedName>
    <definedName name="ghdfhd" localSheetId="11" hidden="1">{"EDEL",#N/A,FALSE,"EDEL"}</definedName>
    <definedName name="ghdfhd" hidden="1">{"EDEL",#N/A,FALSE,"EDEL"}</definedName>
    <definedName name="ghdfhd_1" localSheetId="11" hidden="1">{"EDEL",#N/A,FALSE,"EDEL"}</definedName>
    <definedName name="ghdfhd_1" hidden="1">{"EDEL",#N/A,FALSE,"EDEL"}</definedName>
    <definedName name="ghdfhd_2" localSheetId="11" hidden="1">{"EDEL",#N/A,FALSE,"EDEL"}</definedName>
    <definedName name="ghdfhd_2" hidden="1">{"EDEL",#N/A,FALSE,"EDEL"}</definedName>
    <definedName name="ghf" localSheetId="4" hidden="1">#N/A</definedName>
    <definedName name="ghf">#REF!,#REF!</definedName>
    <definedName name="ghfghdfyery" localSheetId="11" hidden="1">{"adj95mult",#N/A,FALSE,"COMPCO";"adj95est",#N/A,FALSE,"COMPCO"}</definedName>
    <definedName name="ghfghdfyery" hidden="1">{"adj95mult",#N/A,FALSE,"COMPCO";"adj95est",#N/A,FALSE,"COMPCO"}</definedName>
    <definedName name="ghfghfghgf" localSheetId="11" hidden="1">{"FCB_ALL",#N/A,FALSE,"FCB"}</definedName>
    <definedName name="ghfghfghgf" hidden="1">{"FCB_ALL",#N/A,FALSE,"FCB"}</definedName>
    <definedName name="ghfghtr" hidden="1">#REF!</definedName>
    <definedName name="ghfgsf" localSheetId="11" hidden="1">{0,0,0,0;0,0,0,0;0,0,0,0;0,0,TRUE,0}</definedName>
    <definedName name="ghfgsf" hidden="1">{0,0,0,0;0,0,0,0;0,0,0,0;0,0,TRUE,0}</definedName>
    <definedName name="ghgf" hidden="1">#REF!</definedName>
    <definedName name="ghh" localSheetId="11" hidden="1">{#N/A,#N/A,FALSE,"Aging Summary";#N/A,#N/A,FALSE,"Ratio Analysis";#N/A,#N/A,FALSE,"Test 120 Day Accts";#N/A,#N/A,FALSE,"Tickmarks"}</definedName>
    <definedName name="ghh" hidden="1">{#N/A,#N/A,FALSE,"Aging Summary";#N/A,#N/A,FALSE,"Ratio Analysis";#N/A,#N/A,FALSE,"Test 120 Day Accts";#N/A,#N/A,FALSE,"Tickmarks"}</definedName>
    <definedName name="ghhghd" localSheetId="11" hidden="1">{"mgmt forecast",#N/A,FALSE,"Mgmt Forecast";"dcf table",#N/A,FALSE,"Mgmt Forecast";"sensitivity",#N/A,FALSE,"Mgmt Forecast";"table inputs",#N/A,FALSE,"Mgmt Forecast";"calculations",#N/A,FALSE,"Mgmt Forecast"}</definedName>
    <definedName name="ghhghd" hidden="1">{"mgmt forecast",#N/A,FALSE,"Mgmt Forecast";"dcf table",#N/A,FALSE,"Mgmt Forecast";"sensitivity",#N/A,FALSE,"Mgmt Forecast";"table inputs",#N/A,FALSE,"Mgmt Forecast";"calculations",#N/A,FALSE,"Mgmt Forecast"}</definedName>
    <definedName name="ghhhg" localSheetId="11" hidden="1">{#N/A,#N/A,FALSE,"ORIX CSC"}</definedName>
    <definedName name="ghhhg" hidden="1">{#N/A,#N/A,FALSE,"ORIX CSC"}</definedName>
    <definedName name="GHHJJ" localSheetId="11" hidden="1">{#N/A,#N/A,FALSE,"Aging Summary";#N/A,#N/A,FALSE,"Ratio Analysis";#N/A,#N/A,FALSE,"Test 120 Day Accts";#N/A,#N/A,FALSE,"Tickmarks"}</definedName>
    <definedName name="GHHJJ" hidden="1">{#N/A,#N/A,FALSE,"Aging Summary";#N/A,#N/A,FALSE,"Ratio Analysis";#N/A,#N/A,FALSE,"Test 120 Day Accts";#N/A,#N/A,FALSE,"Tickmarks"}</definedName>
    <definedName name="ghj">#REF!</definedName>
    <definedName name="ghjdd" hidden="1">#REF!</definedName>
    <definedName name="ghjfg" localSheetId="4" hidden="1">{#N/A,#N/A,TRUE,"ALLL";#N/A,#N/A,TRUE,"DEL";#N/A,#N/A,TRUE,"Reserve Analysis";#N/A,#N/A,TRUE,"C_OFF HISTORY";#N/A,#N/A,TRUE,"ALLL_QTR";#N/A,#N/A,TRUE,"HEA_M";#N/A,#N/A,TRUE,"BL_DET";#N/A,#N/A,TRUE,"3YRS+";#N/A,#N/A,TRUE,"CONSTR_DET"}</definedName>
    <definedName name="ghjfg" localSheetId="11" hidden="1">{#N/A,#N/A,TRUE,"ALLL";#N/A,#N/A,TRUE,"DEL";#N/A,#N/A,TRUE,"Reserve Analysis";#N/A,#N/A,TRUE,"C_OFF HISTORY";#N/A,#N/A,TRUE,"ALLL_QTR";#N/A,#N/A,TRUE,"HEA_M";#N/A,#N/A,TRUE,"BL_DET";#N/A,#N/A,TRUE,"3YRS+";#N/A,#N/A,TRUE,"CONSTR_DET"}</definedName>
    <definedName name="ghjfg" hidden="1">{#N/A,#N/A,TRUE,"ALLL";#N/A,#N/A,TRUE,"DEL";#N/A,#N/A,TRUE,"Reserve Analysis";#N/A,#N/A,TRUE,"C_OFF HISTORY";#N/A,#N/A,TRUE,"ALLL_QTR";#N/A,#N/A,TRUE,"HEA_M";#N/A,#N/A,TRUE,"BL_DET";#N/A,#N/A,TRUE,"3YRS+";#N/A,#N/A,TRUE,"CONSTR_DET"}</definedName>
    <definedName name="ghjgfye" localSheetId="11" hidden="1">{"SourcesUses",#N/A,TRUE,"CFMODEL";"TransOverview",#N/A,TRUE,"CFMODEL"}</definedName>
    <definedName name="ghjgfye" hidden="1">{"SourcesUses",#N/A,TRUE,"CFMODEL";"TransOverview",#N/A,TRUE,"CFMODEL"}</definedName>
    <definedName name="ghjggjh" localSheetId="4" hidden="1">{#N/A,#N/A,FALSE,"Pharm";#N/A,#N/A,FALSE,"WWCM"}</definedName>
    <definedName name="ghjggjh" localSheetId="11" hidden="1">{#N/A,#N/A,FALSE,"Pharm";#N/A,#N/A,FALSE,"WWCM"}</definedName>
    <definedName name="ghjggjh" hidden="1">{#N/A,#N/A,FALSE,"Pharm";#N/A,#N/A,FALSE,"WWCM"}</definedName>
    <definedName name="ghjggjh_1" localSheetId="4" hidden="1">{#N/A,#N/A,FALSE,"Pharm";#N/A,#N/A,FALSE,"WWCM"}</definedName>
    <definedName name="ghjggjh_1" localSheetId="11" hidden="1">{#N/A,#N/A,FALSE,"Pharm";#N/A,#N/A,FALSE,"WWCM"}</definedName>
    <definedName name="ghjggjh_1" hidden="1">{#N/A,#N/A,FALSE,"Pharm";#N/A,#N/A,FALSE,"WWCM"}</definedName>
    <definedName name="ghjgh"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ghjgh"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ghjghj" localSheetId="11" hidden="1">{"adj95mult",#N/A,FALSE,"COMPCO";"adj95est",#N/A,FALSE,"COMPCO"}</definedName>
    <definedName name="ghjghj" hidden="1">{"adj95mult",#N/A,FALSE,"COMPCO";"adj95est",#N/A,FALSE,"COMPCO"}</definedName>
    <definedName name="ghjghjg" localSheetId="11" hidden="1">{"adj95mult",#N/A,FALSE,"COMPCO";"adj95est",#N/A,FALSE,"COMPCO"}</definedName>
    <definedName name="ghjghjg" hidden="1">{"adj95mult",#N/A,FALSE,"COMPCO";"adj95est",#N/A,FALSE,"COMPCO"}</definedName>
    <definedName name="ghjjy" localSheetId="11" hidden="1">{"Area1",#N/A,FALSE,"OREWACC";"Area2",#N/A,FALSE,"OREWACC"}</definedName>
    <definedName name="ghjjy" hidden="1">{"Area1",#N/A,FALSE,"OREWACC";"Area2",#N/A,FALSE,"OREWACC"}</definedName>
    <definedName name="ghjk"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ghj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ghjkl"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hjkl"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HJTI" localSheetId="4" hidden="1">{#N/A,#N/A,FALSE,"FREE"}</definedName>
    <definedName name="GHJTI" localSheetId="11" hidden="1">{#N/A,#N/A,FALSE,"FREE"}</definedName>
    <definedName name="GHJTI" hidden="1">{#N/A,#N/A,FALSE,"FREE"}</definedName>
    <definedName name="ghm" hidden="1">#REF!</definedName>
    <definedName name="ghmc"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hmc"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hmc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hmc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hsf" localSheetId="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 localSheetId="1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1" localSheetId="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1" localSheetId="1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HSHSHSH" localSheetId="4">{"Client Name or Project Name"}</definedName>
    <definedName name="GHSHSHSHSH" localSheetId="11">{"Client Name or Project Name"}</definedName>
    <definedName name="GHSHSHSHSH">{"Client Name or Project Name"}</definedName>
    <definedName name="ghu"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hu"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hz" localSheetId="11" hidden="1">{#N/A,#N/A,FALSE,"Aging Summary";#N/A,#N/A,FALSE,"Ratio Analysis";#N/A,#N/A,FALSE,"Test 120 Day Accts";#N/A,#N/A,FALSE,"Tickmarks"}</definedName>
    <definedName name="ghz" hidden="1">{#N/A,#N/A,FALSE,"Aging Summary";#N/A,#N/A,FALSE,"Ratio Analysis";#N/A,#N/A,FALSE,"Test 120 Day Accts";#N/A,#N/A,FALSE,"Tickmarks"}</definedName>
    <definedName name="GIG" hidden="1">#REF!</definedName>
    <definedName name="gigiu" localSheetId="11" hidden="1">{#N/A,#N/A,FALSE,"BALAJUS";#N/A,#N/A,FALSE,"GYPAJAUS";#N/A,#N/A,FALSE,"PATRIAJUS";#N/A,#N/A,FALSE,"FLUJOAJUS";#N/A,#N/A,FALSE,"BALANC_hist";#N/A,#N/A,FALSE,"GYP_hist";#N/A,#N/A,FALSE,"PATRIM-hist";#N/A,#N/A,FALSE,"FLUJ-hist"}</definedName>
    <definedName name="gigiu" hidden="1">{#N/A,#N/A,FALSE,"BALAJUS";#N/A,#N/A,FALSE,"GYPAJAUS";#N/A,#N/A,FALSE,"PATRIAJUS";#N/A,#N/A,FALSE,"FLUJOAJUS";#N/A,#N/A,FALSE,"BALANC_hist";#N/A,#N/A,FALSE,"GYP_hist";#N/A,#N/A,FALSE,"PATRIM-hist";#N/A,#N/A,FALSE,"FLUJ-hist"}</definedName>
    <definedName name="gilb.wrn.test2." localSheetId="4" hidden="1">{"SourcesUses",#N/A,TRUE,"CFMODEL";"TransOverview",#N/A,TRUE,"CFMODEL"}</definedName>
    <definedName name="gilb.wrn.test2." localSheetId="11" hidden="1">{"SourcesUses",#N/A,TRUE,"CFMODEL";"TransOverview",#N/A,TRUE,"CFMODEL"}</definedName>
    <definedName name="gilb.wrn.test2." hidden="1">{"SourcesUses",#N/A,TRUE,"CFMODEL";"TransOverview",#N/A,TRUE,"CFMODEL"}</definedName>
    <definedName name="gilb.wrn.test2._1" localSheetId="4" hidden="1">{"SourcesUses",#N/A,TRUE,"CFMODEL";"TransOverview",#N/A,TRUE,"CFMODEL"}</definedName>
    <definedName name="gilb.wrn.test2._1" localSheetId="11" hidden="1">{"SourcesUses",#N/A,TRUE,"CFMODEL";"TransOverview",#N/A,TRUE,"CFMODEL"}</definedName>
    <definedName name="gilb.wrn.test2._1" hidden="1">{"SourcesUses",#N/A,TRUE,"CFMODEL";"TransOverview",#N/A,TRUE,"CFMODEL"}</definedName>
    <definedName name="gilb.wrn.test3." localSheetId="4" hidden="1">{"SourcesUses",#N/A,TRUE,#N/A;"TransOverview",#N/A,TRUE,"CFMODEL"}</definedName>
    <definedName name="gilb.wrn.test3." localSheetId="11" hidden="1">{"SourcesUses",#N/A,TRUE,#N/A;"TransOverview",#N/A,TRUE,"CFMODEL"}</definedName>
    <definedName name="gilb.wrn.test3." hidden="1">{"SourcesUses",#N/A,TRUE,#N/A;"TransOverview",#N/A,TRUE,"CFMODEL"}</definedName>
    <definedName name="gilb.wrn.test3._1" localSheetId="4" hidden="1">{"SourcesUses",#N/A,TRUE,#N/A;"TransOverview",#N/A,TRUE,"CFMODEL"}</definedName>
    <definedName name="gilb.wrn.test3._1" localSheetId="11" hidden="1">{"SourcesUses",#N/A,TRUE,#N/A;"TransOverview",#N/A,TRUE,"CFMODEL"}</definedName>
    <definedName name="gilb.wrn.test3._1" hidden="1">{"SourcesUses",#N/A,TRUE,#N/A;"TransOverview",#N/A,TRUE,"CFMODEL"}</definedName>
    <definedName name="gilb.wrn.test4." localSheetId="4" hidden="1">{"SourcesUses",#N/A,TRUE,"FundsFlow";"TransOverview",#N/A,TRUE,"FundsFlow"}</definedName>
    <definedName name="gilb.wrn.test4." localSheetId="11" hidden="1">{"SourcesUses",#N/A,TRUE,"FundsFlow";"TransOverview",#N/A,TRUE,"FundsFlow"}</definedName>
    <definedName name="gilb.wrn.test4." hidden="1">{"SourcesUses",#N/A,TRUE,"FundsFlow";"TransOverview",#N/A,TRUE,"FundsFlow"}</definedName>
    <definedName name="gilb.wrn.test4._1" localSheetId="4" hidden="1">{"SourcesUses",#N/A,TRUE,"FundsFlow";"TransOverview",#N/A,TRUE,"FundsFlow"}</definedName>
    <definedName name="gilb.wrn.test4._1" localSheetId="11" hidden="1">{"SourcesUses",#N/A,TRUE,"FundsFlow";"TransOverview",#N/A,TRUE,"FundsFlow"}</definedName>
    <definedName name="gilb.wrn.test4._1" hidden="1">{"SourcesUses",#N/A,TRUE,"FundsFlow";"TransOverview",#N/A,TRUE,"FundsFlow"}</definedName>
    <definedName name="gilb_wrn.test1" localSheetId="4" hidden="1">{"Income Statement",#N/A,FALSE,"CFMODEL";"Balance Sheet",#N/A,FALSE,"CFMODEL"}</definedName>
    <definedName name="gilb_wrn.test1" localSheetId="11" hidden="1">{"Income Statement",#N/A,FALSE,"CFMODEL";"Balance Sheet",#N/A,FALSE,"CFMODEL"}</definedName>
    <definedName name="gilb_wrn.test1" hidden="1">{"Income Statement",#N/A,FALSE,"CFMODEL";"Balance Sheet",#N/A,FALSE,"CFMODEL"}</definedName>
    <definedName name="gilb_wrn.test1_1" localSheetId="4" hidden="1">{"Income Statement",#N/A,FALSE,"CFMODEL";"Balance Sheet",#N/A,FALSE,"CFMODEL"}</definedName>
    <definedName name="gilb_wrn.test1_1" localSheetId="11" hidden="1">{"Income Statement",#N/A,FALSE,"CFMODEL";"Balance Sheet",#N/A,FALSE,"CFMODEL"}</definedName>
    <definedName name="gilb_wrn.test1_1" hidden="1">{"Income Statement",#N/A,FALSE,"CFMODEL";"Balance Sheet",#N/A,FALSE,"CFMODEL"}</definedName>
    <definedName name="giveittome"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iveittome"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iveittome"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iveittomemf"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giveittomemf"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giveittomemf"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gjbutbjnb" localSheetId="4">{"Client Name or Project Name"}</definedName>
    <definedName name="gjbutbjnb" localSheetId="11">{"Client Name or Project Name"}</definedName>
    <definedName name="gjbutbjnb">{"Client Name or Project Name"}</definedName>
    <definedName name="gjgfdjgf" localSheetId="4" hidden="1">{#N/A,#N/A,FALSE,"BS";#N/A,#N/A,FALSE,"IS";#N/A,#N/A,FALSE,"ISYTD";#N/A,#N/A,FALSE,"ARINV";#N/A,#N/A,FALSE,"PPD";#N/A,#N/A,FALSE,"FA";#N/A,#N/A,FALSE,"CAPEXP";#N/A,#N/A,FALSE,"INCTAX";#N/A,#N/A,FALSE,"DEBT";#N/A,#N/A,FALSE,"CFMTH"}</definedName>
    <definedName name="gjgfdjgf" localSheetId="11" hidden="1">{#N/A,#N/A,FALSE,"BS";#N/A,#N/A,FALSE,"IS";#N/A,#N/A,FALSE,"ISYTD";#N/A,#N/A,FALSE,"ARINV";#N/A,#N/A,FALSE,"PPD";#N/A,#N/A,FALSE,"FA";#N/A,#N/A,FALSE,"CAPEXP";#N/A,#N/A,FALSE,"INCTAX";#N/A,#N/A,FALSE,"DEBT";#N/A,#N/A,FALSE,"CFMTH"}</definedName>
    <definedName name="gjgfdjgf" hidden="1">{#N/A,#N/A,FALSE,"BS";#N/A,#N/A,FALSE,"IS";#N/A,#N/A,FALSE,"ISYTD";#N/A,#N/A,FALSE,"ARINV";#N/A,#N/A,FALSE,"PPD";#N/A,#N/A,FALSE,"FA";#N/A,#N/A,FALSE,"CAPEXP";#N/A,#N/A,FALSE,"INCTAX";#N/A,#N/A,FALSE,"DEBT";#N/A,#N/A,FALSE,"CFMTH"}</definedName>
    <definedName name="gjghj" localSheetId="4" hidden="1">{#N/A,#N/A,TRUE,"constb"}</definedName>
    <definedName name="gjghj" localSheetId="11" hidden="1">{#N/A,#N/A,TRUE,"constb"}</definedName>
    <definedName name="gjghj" hidden="1">{#N/A,#N/A,TRUE,"constb"}</definedName>
    <definedName name="gjghj_1" localSheetId="4" hidden="1">{#N/A,#N/A,TRUE,"constb"}</definedName>
    <definedName name="gjghj_1" localSheetId="11" hidden="1">{#N/A,#N/A,TRUE,"constb"}</definedName>
    <definedName name="gjghj_1" hidden="1">{#N/A,#N/A,TRUE,"constb"}</definedName>
    <definedName name="gjghj_1_1" localSheetId="4" hidden="1">{#N/A,#N/A,TRUE,"constb"}</definedName>
    <definedName name="gjghj_1_1" localSheetId="11" hidden="1">{#N/A,#N/A,TRUE,"constb"}</definedName>
    <definedName name="gjghj_1_1" hidden="1">{#N/A,#N/A,TRUE,"constb"}</definedName>
    <definedName name="gjghj_1_1_2" localSheetId="4" hidden="1">{#N/A,#N/A,TRUE,"constb"}</definedName>
    <definedName name="gjghj_1_1_2" localSheetId="11" hidden="1">{#N/A,#N/A,TRUE,"constb"}</definedName>
    <definedName name="gjghj_1_1_2" hidden="1">{#N/A,#N/A,TRUE,"constb"}</definedName>
    <definedName name="gjghj_1_3" localSheetId="4" hidden="1">{#N/A,#N/A,TRUE,"constb"}</definedName>
    <definedName name="gjghj_1_3" localSheetId="11" hidden="1">{#N/A,#N/A,TRUE,"constb"}</definedName>
    <definedName name="gjghj_1_3" hidden="1">{#N/A,#N/A,TRUE,"constb"}</definedName>
    <definedName name="gjghj_2" localSheetId="4" hidden="1">{#N/A,#N/A,TRUE,"constb"}</definedName>
    <definedName name="gjghj_2" localSheetId="11" hidden="1">{#N/A,#N/A,TRUE,"constb"}</definedName>
    <definedName name="gjghj_2" hidden="1">{#N/A,#N/A,TRUE,"constb"}</definedName>
    <definedName name="gjghj_2_2" localSheetId="4" hidden="1">{#N/A,#N/A,TRUE,"constb"}</definedName>
    <definedName name="gjghj_2_2" localSheetId="11" hidden="1">{#N/A,#N/A,TRUE,"constb"}</definedName>
    <definedName name="gjghj_2_2" hidden="1">{#N/A,#N/A,TRUE,"constb"}</definedName>
    <definedName name="gjghj_3" localSheetId="4" hidden="1">{#N/A,#N/A,TRUE,"constb"}</definedName>
    <definedName name="gjghj_3" localSheetId="11" hidden="1">{#N/A,#N/A,TRUE,"constb"}</definedName>
    <definedName name="gjghj_3" hidden="1">{#N/A,#N/A,TRUE,"constb"}</definedName>
    <definedName name="gjghj_3_2" localSheetId="4" hidden="1">{#N/A,#N/A,TRUE,"constb"}</definedName>
    <definedName name="gjghj_3_2" localSheetId="11" hidden="1">{#N/A,#N/A,TRUE,"constb"}</definedName>
    <definedName name="gjghj_3_2" hidden="1">{#N/A,#N/A,TRUE,"constb"}</definedName>
    <definedName name="gjghj_5" localSheetId="4" hidden="1">{#N/A,#N/A,TRUE,"constb"}</definedName>
    <definedName name="gjghj_5" localSheetId="11" hidden="1">{#N/A,#N/A,TRUE,"constb"}</definedName>
    <definedName name="gjghj_5" hidden="1">{#N/A,#N/A,TRUE,"constb"}</definedName>
    <definedName name="gjghjg">#REF!</definedName>
    <definedName name="gjgjgjg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gjgjg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gjgjg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io" localSheetId="11" hidden="1">{"cred comp",#N/A,FALSE,"Comparable Credit Analysis";"IS",#N/A,FALSE,"IS";"Sensitivity",#N/A,FALSE,"Sensitivity";"BS",#N/A,FALSE,"BS";"Bond Summary",#N/A,FALSE,"B Summary";"AD",#N/A,FALSE,"Accretion";"NAV",#N/A,FALSE,"NAV";"SU",#N/A,FALSE,"S&amp;U";"acq. study",#N/A,FALSE,"Acq. Study";"F Charges",#N/A,FALSE,"Fixed Charges"}</definedName>
    <definedName name="gjio" hidden="1">{"cred comp",#N/A,FALSE,"Comparable Credit Analysis";"IS",#N/A,FALSE,"IS";"Sensitivity",#N/A,FALSE,"Sensitivity";"BS",#N/A,FALSE,"BS";"Bond Summary",#N/A,FALSE,"B Summary";"AD",#N/A,FALSE,"Accretion";"NAV",#N/A,FALSE,"NAV";"SU",#N/A,FALSE,"S&amp;U";"acq. study",#N/A,FALSE,"Acq. Study";"F Charges",#N/A,FALSE,"Fixed Charges"}</definedName>
    <definedName name="gjjj656" hidden="1">#REF!</definedName>
    <definedName name="gjkghjkm"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kghjkm"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kghjk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Stations">#REF!</definedName>
    <definedName name="gk" localSheetId="19" hidden="1">{"incomemth",#N/A,TRUE,"forecast00";"incomepercentmth",#N/A,TRUE,"forecast00";"balancemth",#N/A,TRUE,"forecast00";"cashmth",#N/A,TRUE,"forecast00";"covenantmth",#N/A,TRUE,"forecast00"}</definedName>
    <definedName name="gk" localSheetId="4" hidden="1">{"incomemth",#N/A,TRUE,"forecast00";"incomepercentmth",#N/A,TRUE,"forecast00";"balancemth",#N/A,TRUE,"forecast00";"cashmth",#N/A,TRUE,"forecast00";"covenantmth",#N/A,TRUE,"forecast00"}</definedName>
    <definedName name="gk" localSheetId="15" hidden="1">{"incomemth",#N/A,TRUE,"forecast00";"incomepercentmth",#N/A,TRUE,"forecast00";"balancemth",#N/A,TRUE,"forecast00";"cashmth",#N/A,TRUE,"forecast00";"covenantmth",#N/A,TRUE,"forecast00"}</definedName>
    <definedName name="gk" localSheetId="11" hidden="1">{"incomemth",#N/A,TRUE,"forecast00";"incomepercentmth",#N/A,TRUE,"forecast00";"balancemth",#N/A,TRUE,"forecast00";"cashmth",#N/A,TRUE,"forecast00";"covenantmth",#N/A,TRUE,"forecast00"}</definedName>
    <definedName name="gk" hidden="1">{"incomemth",#N/A,TRUE,"forecast00";"incomepercentmth",#N/A,TRUE,"forecast00";"balancemth",#N/A,TRUE,"forecast00";"cashmth",#N/A,TRUE,"forecast00";"covenantmth",#N/A,TRUE,"forecast00"}</definedName>
    <definedName name="gk0901int" localSheetId="4" hidden="1">{#N/A,#N/A,FALSE,"PMTABB";#N/A,#N/A,FALSE,"PMTABB"}</definedName>
    <definedName name="gk0901int" localSheetId="11" hidden="1">{#N/A,#N/A,FALSE,"PMTABB";#N/A,#N/A,FALSE,"PMTABB"}</definedName>
    <definedName name="gk0901int" hidden="1">{#N/A,#N/A,FALSE,"PMTABB";#N/A,#N/A,FALSE,"PMTABB"}</definedName>
    <definedName name="GKUY"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BL">#REF!</definedName>
    <definedName name="GLCodes">#REF!</definedName>
    <definedName name="glenrev" localSheetId="19">#REF!</definedName>
    <definedName name="glenrev">#REF!</definedName>
    <definedName name="GLFF">#REF!</definedName>
    <definedName name="GlideChartMarker" hidden="1">"Chart!A1"</definedName>
    <definedName name="GlideDataMarker" hidden="1">"Data!A1"</definedName>
    <definedName name="GlideHiddenMarker" hidden="1">"Costcurvedata!A1"</definedName>
    <definedName name="GlideMaxCharts" hidden="1">7</definedName>
    <definedName name="glim" hidden="1">#REF!</definedName>
    <definedName name="glim2" hidden="1">#REF!</definedName>
    <definedName name="glim3" hidden="1">#REF!</definedName>
    <definedName name="glim4" hidden="1">#REF!</definedName>
    <definedName name="glim5" localSheetId="19" hidden="1">#REF!</definedName>
    <definedName name="glim5" hidden="1">#REF!</definedName>
    <definedName name="glim6" localSheetId="19" hidden="1">#REF!</definedName>
    <definedName name="glim6" hidden="1">#REF!</definedName>
    <definedName name="Global1" localSheetId="4" hidden="1">{#N/A,#N/A,FALSE,"Pharm";#N/A,#N/A,FALSE,"WWCM"}</definedName>
    <definedName name="Global1" localSheetId="11" hidden="1">{#N/A,#N/A,FALSE,"Pharm";#N/A,#N/A,FALSE,"WWCM"}</definedName>
    <definedName name="Global1" hidden="1">{#N/A,#N/A,FALSE,"Pharm";#N/A,#N/A,FALSE,"WWCM"}</definedName>
    <definedName name="Global1_1" localSheetId="4" hidden="1">{#N/A,#N/A,FALSE,"Pharm";#N/A,#N/A,FALSE,"WWCM"}</definedName>
    <definedName name="Global1_1" localSheetId="11" hidden="1">{#N/A,#N/A,FALSE,"Pharm";#N/A,#N/A,FALSE,"WWCM"}</definedName>
    <definedName name="Global1_1" hidden="1">{#N/A,#N/A,FALSE,"Pharm";#N/A,#N/A,FALSE,"WWCM"}</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_case">#REF!</definedName>
    <definedName name="gmarg" localSheetId="19">#REF!</definedName>
    <definedName name="gmarg">#REF!</definedName>
    <definedName name="gme" localSheetId="1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_1" localSheetId="1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_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ng" localSheetId="11" hidden="1">{#N/A,#N/A,TRUE,"CIN-11";#N/A,#N/A,TRUE,"CIN-13";#N/A,#N/A,TRUE,"CIN-14";#N/A,#N/A,TRUE,"CIN-16";#N/A,#N/A,TRUE,"CIN-17";#N/A,#N/A,TRUE,"CIN-18";#N/A,#N/A,TRUE,"CIN Earnings To Fixed Charges";#N/A,#N/A,TRUE,"CIN Financial Ratios";#N/A,#N/A,TRUE,"CIN-IS";#N/A,#N/A,TRUE,"CIN-BS";#N/A,#N/A,TRUE,"CIN-CS";#N/A,#N/A,TRUE,"Invest In Unconsol Subs"}</definedName>
    <definedName name="gng" hidden="1">{#N/A,#N/A,TRUE,"CIN-11";#N/A,#N/A,TRUE,"CIN-13";#N/A,#N/A,TRUE,"CIN-14";#N/A,#N/A,TRUE,"CIN-16";#N/A,#N/A,TRUE,"CIN-17";#N/A,#N/A,TRUE,"CIN-18";#N/A,#N/A,TRUE,"CIN Earnings To Fixed Charges";#N/A,#N/A,TRUE,"CIN Financial Ratios";#N/A,#N/A,TRUE,"CIN-IS";#N/A,#N/A,TRUE,"CIN-BS";#N/A,#N/A,TRUE,"CIN-CS";#N/A,#N/A,TRUE,"Invest In Unconsol Subs"}</definedName>
    <definedName name="gnsgnsn" localSheetId="4">{"Client Name or Project Name"}</definedName>
    <definedName name="gnsgnsn" localSheetId="11">{"Client Name or Project Name"}</definedName>
    <definedName name="gnsgnsn">{"Client Name or Project Name"}</definedName>
    <definedName name="GO" localSheetId="19">#REF!</definedName>
    <definedName name="GO">#REF!</definedName>
    <definedName name="GOD" localSheetId="4" hidden="1">{#N/A,#N/A,TRUE,"Facility-Input";#N/A,#N/A,TRUE,"Graphs";#N/A,#N/A,TRUE,"TOTAL"}</definedName>
    <definedName name="GOD" localSheetId="11" hidden="1">{#N/A,#N/A,TRUE,"Facility-Input";#N/A,#N/A,TRUE,"Graphs";#N/A,#N/A,TRUE,"TOTAL"}</definedName>
    <definedName name="GOD" hidden="1">{#N/A,#N/A,TRUE,"Facility-Input";#N/A,#N/A,TRUE,"Graphs";#N/A,#N/A,TRUE,"TOTAL"}</definedName>
    <definedName name="GOD_1" localSheetId="4" hidden="1">{#N/A,#N/A,TRUE,"Facility-Input";#N/A,#N/A,TRUE,"Graphs";#N/A,#N/A,TRUE,"TOTAL"}</definedName>
    <definedName name="GOD_1" localSheetId="11" hidden="1">{#N/A,#N/A,TRUE,"Facility-Input";#N/A,#N/A,TRUE,"Graphs";#N/A,#N/A,TRUE,"TOTAL"}</definedName>
    <definedName name="GOD_1" hidden="1">{#N/A,#N/A,TRUE,"Facility-Input";#N/A,#N/A,TRUE,"Graphs";#N/A,#N/A,TRUE,"TOTAL"}</definedName>
    <definedName name="gods" localSheetId="4" hidden="1">{"consolidated",#N/A,FALSE,"Sheet1";"cms",#N/A,FALSE,"Sheet1";"fse",#N/A,FALSE,"Sheet1"}</definedName>
    <definedName name="gods" localSheetId="11" hidden="1">{"consolidated",#N/A,FALSE,"Sheet1";"cms",#N/A,FALSE,"Sheet1";"fse",#N/A,FALSE,"Sheet1"}</definedName>
    <definedName name="gods" hidden="1">{"consolidated",#N/A,FALSE,"Sheet1";"cms",#N/A,FALSE,"Sheet1";"fse",#N/A,FALSE,"Sheet1"}</definedName>
    <definedName name="GOHD" localSheetId="19">#REF!</definedName>
    <definedName name="GOHD">#REF!</definedName>
    <definedName name="goi" localSheetId="4" hidden="1">{#N/A,#N/A,FALSE,"1998"}</definedName>
    <definedName name="goi" localSheetId="11" hidden="1">{#N/A,#N/A,FALSE,"1998"}</definedName>
    <definedName name="goi" hidden="1">{#N/A,#N/A,FALSE,"1998"}</definedName>
    <definedName name="goi_1" localSheetId="4" hidden="1">{#N/A,#N/A,FALSE,"1998"}</definedName>
    <definedName name="goi_1" localSheetId="11" hidden="1">{#N/A,#N/A,FALSE,"1998"}</definedName>
    <definedName name="goi_1" hidden="1">{#N/A,#N/A,FALSE,"1998"}</definedName>
    <definedName name="gold_print">#REF!,#REF!,#REF!,#REF!,#REF!,#REF!,#REF!,#REF!</definedName>
    <definedName name="golly" localSheetId="4" hidden="1">{#N/A,#N/A,TRUE,"Facility-Input";#N/A,#N/A,TRUE,"Graphs";#N/A,#N/A,TRUE,"TOTAL"}</definedName>
    <definedName name="golly" localSheetId="11" hidden="1">{#N/A,#N/A,TRUE,"Facility-Input";#N/A,#N/A,TRUE,"Graphs";#N/A,#N/A,TRUE,"TOTAL"}</definedName>
    <definedName name="golly" hidden="1">{#N/A,#N/A,TRUE,"Facility-Input";#N/A,#N/A,TRUE,"Graphs";#N/A,#N/A,TRUE,"TOTAL"}</definedName>
    <definedName name="golly_1" localSheetId="4" hidden="1">{#N/A,#N/A,TRUE,"Facility-Input";#N/A,#N/A,TRUE,"Graphs";#N/A,#N/A,TRUE,"TOTAL"}</definedName>
    <definedName name="golly_1" localSheetId="11" hidden="1">{#N/A,#N/A,TRUE,"Facility-Input";#N/A,#N/A,TRUE,"Graphs";#N/A,#N/A,TRUE,"TOTAL"}</definedName>
    <definedName name="golly_1" hidden="1">{#N/A,#N/A,TRUE,"Facility-Input";#N/A,#N/A,TRUE,"Graphs";#N/A,#N/A,TRUE,"TOTAL"}</definedName>
    <definedName name="gooch" localSheetId="11" hidden="1">{#N/A,#N/A,FALSE,"Projections";#N/A,#N/A,FALSE,"Multiples Valuation";#N/A,#N/A,FALSE,"LBO";#N/A,#N/A,FALSE,"Multiples_Sensitivity";#N/A,#N/A,FALSE,"Summary"}</definedName>
    <definedName name="gooch" hidden="1">{#N/A,#N/A,FALSE,"Projections";#N/A,#N/A,FALSE,"Multiples Valuation";#N/A,#N/A,FALSE,"LBO";#N/A,#N/A,FALSE,"Multiples_Sensitivity";#N/A,#N/A,FALSE,"Summary"}</definedName>
    <definedName name="GOODBYE" localSheetId="4" hidden="1">{#N/A,#N/A,TRUE,"Facility-Input";#N/A,#N/A,TRUE,"Graphs";#N/A,#N/A,TRUE,"TOTAL"}</definedName>
    <definedName name="GOODBYE" localSheetId="11" hidden="1">{#N/A,#N/A,TRUE,"Facility-Input";#N/A,#N/A,TRUE,"Graphs";#N/A,#N/A,TRUE,"TOTAL"}</definedName>
    <definedName name="GOODBYE" hidden="1">{#N/A,#N/A,TRUE,"Facility-Input";#N/A,#N/A,TRUE,"Graphs";#N/A,#N/A,TRUE,"TOTAL"}</definedName>
    <definedName name="GOODBYE_1" localSheetId="4" hidden="1">{#N/A,#N/A,TRUE,"Facility-Input";#N/A,#N/A,TRUE,"Graphs";#N/A,#N/A,TRUE,"TOTAL"}</definedName>
    <definedName name="GOODBYE_1" localSheetId="11" hidden="1">{#N/A,#N/A,TRUE,"Facility-Input";#N/A,#N/A,TRUE,"Graphs";#N/A,#N/A,TRUE,"TOTAL"}</definedName>
    <definedName name="GOODBYE_1" hidden="1">{#N/A,#N/A,TRUE,"Facility-Input";#N/A,#N/A,TRUE,"Graphs";#N/A,#N/A,TRUE,"TOTAL"}</definedName>
    <definedName name="Goodwill" localSheetId="19">#REF!</definedName>
    <definedName name="Goodwill">#REF!</definedName>
    <definedName name="goodwill.amort" localSheetId="19">#REF!</definedName>
    <definedName name="goodwill.amort">#REF!</definedName>
    <definedName name="Goodwill__Net" localSheetId="19">#REF!</definedName>
    <definedName name="Goodwill__Net">#REF!</definedName>
    <definedName name="Goodwill_Amortization">20</definedName>
    <definedName name="GOODWILL_NET" hidden="1">"GOODWILL_NET"</definedName>
    <definedName name="GOODYEAR">#REF!</definedName>
    <definedName name="goose" localSheetId="11" hidden="1">{"'Grill_Objective'!$A$1:$AF$101"}</definedName>
    <definedName name="goose" hidden="1">{"'Grill_Objective'!$A$1:$AF$101"}</definedName>
    <definedName name="gososo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ososo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ososo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otfff"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p">#REF!</definedName>
    <definedName name="gqarefg" localSheetId="4" hidden="1">{#N/A,#N/A,FALSE,"PMTABB";#N/A,#N/A,FALSE,"PMTABB"}</definedName>
    <definedName name="gqarefg" localSheetId="11" hidden="1">{#N/A,#N/A,FALSE,"PMTABB";#N/A,#N/A,FALSE,"PMTABB"}</definedName>
    <definedName name="gqarefg" hidden="1">{#N/A,#N/A,FALSE,"PMTABB";#N/A,#N/A,FALSE,"PMTABB"}</definedName>
    <definedName name="gr" localSheetId="4" hidden="1">{#N/A,#N/A,FALSE,"SUMMARY";#N/A,#N/A,FALSE,"SUMMARY"}</definedName>
    <definedName name="GR" localSheetId="15" hidden="1">{"'Tilte'!$E$23"}</definedName>
    <definedName name="GR" localSheetId="11" hidden="1">{"'Tilte'!$E$23"}</definedName>
    <definedName name="GR" hidden="1">{"'Tilte'!$E$23"}</definedName>
    <definedName name="GRADE">#REF!</definedName>
    <definedName name="grafico" localSheetId="11" hidden="1">{#N/A,#N/A,TRUE,"Main Issues";#N/A,#N/A,TRUE,"Income statement ($)"}</definedName>
    <definedName name="grafico" hidden="1">{#N/A,#N/A,TRUE,"Main Issues";#N/A,#N/A,TRUE,"Income statement ($)"}</definedName>
    <definedName name="Grand_Total">#REF!</definedName>
    <definedName name="graph" localSheetId="19" hidden="1">{"monthly",#N/A,FALSE,"GASODEM";"qtr to yr",#N/A,FALSE,"GASODEM"}</definedName>
    <definedName name="graph" localSheetId="4" hidden="1">{"monthly",#N/A,FALSE,"GASODEM";"qtr to yr",#N/A,FALSE,"GASODEM"}</definedName>
    <definedName name="graph" localSheetId="15" hidden="1">{"monthly",#N/A,FALSE,"GASODEM";"qtr to yr",#N/A,FALSE,"GASODEM"}</definedName>
    <definedName name="graph" localSheetId="11" hidden="1">{"monthly",#N/A,FALSE,"GASODEM";"qtr to yr",#N/A,FALSE,"GASODEM"}</definedName>
    <definedName name="graph" hidden="1">{"monthly",#N/A,FALSE,"GASODEM";"qtr to yr",#N/A,FALSE,"GASODEM"}</definedName>
    <definedName name="graph_1" localSheetId="4" hidden="1">{#N/A,#N/A,FALSE,"REPORT"}</definedName>
    <definedName name="graph_1" localSheetId="11" hidden="1">{#N/A,#N/A,FALSE,"REPORT"}</definedName>
    <definedName name="graph_1" hidden="1">{#N/A,#N/A,FALSE,"REPORT"}</definedName>
    <definedName name="graph_bincome2" hidden="1">#N/A</definedName>
    <definedName name="Graph_Xdriver" hidden="1">#N/A</definedName>
    <definedName name="graph1" hidden="1">#REF!</definedName>
    <definedName name="graphc" hidden="1">#REF!</definedName>
    <definedName name="GraphPage" hidden="1">#REF!</definedName>
    <definedName name="graphs" localSheetId="4">{"Client Name or Project Name"}</definedName>
    <definedName name="graphs" localSheetId="11">{"Client Name or Project Name"}</definedName>
    <definedName name="graphs">{"Client Name or Project Name"}</definedName>
    <definedName name="graZ" localSheetId="11" hidden="1">{#N/A,#N/A,TRUE,"Proposal";#N/A,#N/A,TRUE,"Assumptions";#N/A,#N/A,TRUE,"Net Income";#N/A,#N/A,TRUE,"Balsheet";#N/A,#N/A,TRUE,"Capex";#N/A,#N/A,TRUE,"Volumes";#N/A,#N/A,TRUE,"Revenues";#N/A,#N/A,TRUE,"Var.Costs";#N/A,#N/A,TRUE,"Personnel";#N/A,#N/A,TRUE,"Other costs";#N/A,#N/A,TRUE,"MKTG and G&amp;A"}</definedName>
    <definedName name="graZ" hidden="1">{#N/A,#N/A,TRUE,"Proposal";#N/A,#N/A,TRUE,"Assumptions";#N/A,#N/A,TRUE,"Net Income";#N/A,#N/A,TRUE,"Balsheet";#N/A,#N/A,TRUE,"Capex";#N/A,#N/A,TRUE,"Volumes";#N/A,#N/A,TRUE,"Revenues";#N/A,#N/A,TRUE,"Var.Costs";#N/A,#N/A,TRUE,"Personnel";#N/A,#N/A,TRUE,"Other costs";#N/A,#N/A,TRUE,"MKTG and G&amp;A"}</definedName>
    <definedName name="grd" localSheetId="11"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gr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grdgdrgd" localSheetId="11" hidden="1">{0,0,"",0}</definedName>
    <definedName name="grdgdrgd" hidden="1">{0,0,"",0}</definedName>
    <definedName name="GRE" localSheetId="15" hidden="1">{"Natl BS",#N/A,FALSE,"Nat'l";"Natl PL",#N/A,FALSE,"Nat'l"}</definedName>
    <definedName name="GRE" localSheetId="11" hidden="1">{"Natl BS",#N/A,FALSE,"Nat'l";"Natl PL",#N/A,FALSE,"Nat'l"}</definedName>
    <definedName name="GRE" hidden="1">{"Natl BS",#N/A,FALSE,"Nat'l";"Natl PL",#N/A,FALSE,"Nat'l"}</definedName>
    <definedName name="GRE_NET">117</definedName>
    <definedName name="GREEN">#REF!</definedName>
    <definedName name="gregergege"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egergege"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egergeg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ezyrezy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rezyrezy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rezyrezy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rgagagag" localSheetId="4">{"Client Name or Project Name"}</definedName>
    <definedName name="grgagagag" localSheetId="11">{"Client Name or Project Name"}</definedName>
    <definedName name="grgagagag">{"Client Name or Project Name"}</definedName>
    <definedName name="Gridlines" hidden="1">#REF!</definedName>
    <definedName name="GRLow" hidden="1">#N/A</definedName>
    <definedName name="GrMarg1">#REF!</definedName>
    <definedName name="GrMarg2">#REF!</definedName>
    <definedName name="GrMarg5">#REF!</definedName>
    <definedName name="GrMargB">#REF!</definedName>
    <definedName name="GrMargB2">#REF!</definedName>
    <definedName name="gross">#REF!</definedName>
    <definedName name="GROSS_DIVID" hidden="1">"GROSS_DIVID"</definedName>
    <definedName name="GROSS_MARGIN" hidden="1">"GROSS_MARGIN"</definedName>
    <definedName name="GROSS_PROFIT" hidden="1">"GROSS_PROFIT"</definedName>
    <definedName name="GROSSFT">#REF!</definedName>
    <definedName name="GrossProfMarg">#REF!</definedName>
    <definedName name="Growth" localSheetId="19">#REF!</definedName>
    <definedName name="Growth">#REF!</definedName>
    <definedName name="growth2" localSheetId="19">#REF!</definedName>
    <definedName name="growth2">#REF!</definedName>
    <definedName name="growthrate" localSheetId="19">#REF!</definedName>
    <definedName name="growthrate">#REF!</definedName>
    <definedName name="Grth2YrEBITDA">#REF!</definedName>
    <definedName name="Grth2yrRev">#REF!</definedName>
    <definedName name="GrthAnnEBITDA">#REF!</definedName>
    <definedName name="GrthAnnRev">#REF!</definedName>
    <definedName name="grthy" localSheetId="11" hidden="1">{"mult96",#N/A,FALSE,"PETCOMP";"est96",#N/A,FALSE,"PETCOMP";"mult95",#N/A,FALSE,"PETCOMP";"est95",#N/A,FALSE,"PETCOMP";"multltm",#N/A,FALSE,"PETCOMP";"resultltm",#N/A,FALSE,"PETCOMP"}</definedName>
    <definedName name="grthy" hidden="1">{"mult96",#N/A,FALSE,"PETCOMP";"est96",#N/A,FALSE,"PETCOMP";"mult95",#N/A,FALSE,"PETCOMP";"est95",#N/A,FALSE,"PETCOMP";"multltm",#N/A,FALSE,"PETCOMP";"resultltm",#N/A,FALSE,"PETCOMP"}</definedName>
    <definedName name="grtr" localSheetId="11" hidden="1">{"graph",#N/A,FALSE,"WWJU";"graph",#N/A,FALSE,"WWSEM";"graph",#N/A,FALSE,"GOMJU";"graph",#N/A,FALSE,"GOMSEM";"graph",#N/A,FALSE,"NSJU";"graph",#N/A,FALSE,"NSSEM";"graph",#N/A,FALSE,"WAJU";"graph",#N/A,FALSE,"STOCKPRI";"graph",#N/A,FALSE,"CFTEV";"graph",#N/A,FALSE,"NAV-RCV";"graph",#N/A,FALSE,"CRUDEWW"}</definedName>
    <definedName name="grtr" hidden="1">{"graph",#N/A,FALSE,"WWJU";"graph",#N/A,FALSE,"WWSEM";"graph",#N/A,FALSE,"GOMJU";"graph",#N/A,FALSE,"GOMSEM";"graph",#N/A,FALSE,"NSJU";"graph",#N/A,FALSE,"NSSEM";"graph",#N/A,FALSE,"WAJU";"graph",#N/A,FALSE,"STOCKPRI";"graph",#N/A,FALSE,"CFTEV";"graph",#N/A,FALSE,"NAV-RCV";"graph",#N/A,FALSE,"CRUDEWW"}</definedName>
    <definedName name="gsd" localSheetId="11" hidden="1">{"SourcesUses",#N/A,TRUE,"CFMODEL";"TransOverview",#N/A,TRUE,"CFMODEL"}</definedName>
    <definedName name="gsd" hidden="1">{"SourcesUses",#N/A,TRUE,"CFMODEL";"TransOverview",#N/A,TRUE,"CFMODEL"}</definedName>
    <definedName name="gsdfgadfg" localSheetId="11" hidden="1">{#N/A,#N/A,FALSE,"WC OMM III";#N/A,#N/A,FALSE,"WC 1995 PLAN";#N/A,#N/A,FALSE,"WC 1995 ADJUSTED"}</definedName>
    <definedName name="gsdfgadfg" hidden="1">{#N/A,#N/A,FALSE,"WC OMM III";#N/A,#N/A,FALSE,"WC 1995 PLAN";#N/A,#N/A,FALSE,"WC 1995 ADJUSTED"}</definedName>
    <definedName name="gsdfgadfg_1" localSheetId="11" hidden="1">{#N/A,#N/A,FALSE,"WC OMM III";#N/A,#N/A,FALSE,"WC 1995 PLAN";#N/A,#N/A,FALSE,"WC 1995 ADJUSTED"}</definedName>
    <definedName name="gsdfgadfg_1" hidden="1">{#N/A,#N/A,FALSE,"WC OMM III";#N/A,#N/A,FALSE,"WC 1995 PLAN";#N/A,#N/A,FALSE,"WC 1995 ADJUSTED"}</definedName>
    <definedName name="gsdfgdf" hidden="1">#REF!</definedName>
    <definedName name="gsdg" localSheetId="11" hidden="1">{"SourcesUses",#N/A,TRUE,#N/A;"TransOverview",#N/A,TRUE,"CFMODEL"}</definedName>
    <definedName name="gsdg" hidden="1">{"SourcesUses",#N/A,TRUE,#N/A;"TransOverview",#N/A,TRUE,"CFMODEL"}</definedName>
    <definedName name="GSER">1</definedName>
    <definedName name="gsfds" localSheetId="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gsdfsd" hidden="1">#REF!</definedName>
    <definedName name="gsgdsgs" localSheetId="11" hidden="1">{#N/A,#N/A,FALSE,"COVER";#N/A,#N/A,FALSE,"REPORT";#N/A,#N/A,FALSE,"SUMMARY";#N/A,#N/A,FALSE,"DIV";#N/A,#N/A,FALSE,"GRAFICA";#N/A,#N/A,FALSE,"ARCH";#N/A,#N/A,FALSE,"TOT_ARCH";#N/A,#N/A,FALSE,"CANC";#N/A,#N/A,FALSE,"EDIT";#N/A,#N/A,FALSE,"SW";#N/A,#N/A,FALSE,"HW"}</definedName>
    <definedName name="gsgdsgs" hidden="1">{#N/A,#N/A,FALSE,"COVER";#N/A,#N/A,FALSE,"REPORT";#N/A,#N/A,FALSE,"SUMMARY";#N/A,#N/A,FALSE,"DIV";#N/A,#N/A,FALSE,"GRAFICA";#N/A,#N/A,FALSE,"ARCH";#N/A,#N/A,FALSE,"TOT_ARCH";#N/A,#N/A,FALSE,"CANC";#N/A,#N/A,FALSE,"EDIT";#N/A,#N/A,FALSE,"SW";#N/A,#N/A,FALSE,"HW"}</definedName>
    <definedName name="gsgsg" localSheetId="4">{"Client Name or Project Name"}</definedName>
    <definedName name="gsgsg" localSheetId="11">{"Client Name or Project Name"}</definedName>
    <definedName name="gsgsg">{"Client Name or Project Name"}</definedName>
    <definedName name="gsh" localSheetId="11" hidden="1">{"'Directory'!$A$72:$E$91"}</definedName>
    <definedName name="gsh" hidden="1">{"'Directory'!$A$72:$E$91"}</definedName>
    <definedName name="gsqhgezhgzea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sqhgezhgzea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sqhgezhgzea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t" localSheetId="4" hidden="1">{#N/A,#N/A,FALSE,"COVER";#N/A,#N/A,FALSE,"Index";#N/A,#N/A,FALSE,"Non-Earning";#N/A,#N/A,FALSE,"Commercial";#N/A,#N/A,FALSE,"Detailed"}</definedName>
    <definedName name="gt" localSheetId="11" hidden="1">{#N/A,#N/A,FALSE,"COVER";#N/A,#N/A,FALSE,"Index";#N/A,#N/A,FALSE,"Non-Earning";#N/A,#N/A,FALSE,"Commercial";#N/A,#N/A,FALSE,"Detailed"}</definedName>
    <definedName name="gt" hidden="1">{#N/A,#N/A,FALSE,"COVER";#N/A,#N/A,FALSE,"Index";#N/A,#N/A,FALSE,"Non-Earning";#N/A,#N/A,FALSE,"Commercial";#N/A,#N/A,FALSE,"Detailed"}</definedName>
    <definedName name="gtgt" localSheetId="11" hidden="1">{#N/A,#N/A,FALSE,"Hoja10";#N/A,#N/A,FALSE,"Hoja9";#N/A,#N/A,FALSE,"Hoja8";#N/A,#N/A,FALSE,"Hoja7";#N/A,#N/A,FALSE,"Hoja6";#N/A,#N/A,FALSE,"Hoja5";#N/A,#N/A,FALSE,"Hoja4";#N/A,#N/A,FALSE,"Hoja2";#N/A,#N/A,FALSE,"Hoja3";#N/A,#N/A,FALSE,"HOJA1";#N/A,#N/A,FALSE,"CashFlow";#N/A,#N/A,FALSE,"FinStmts"}</definedName>
    <definedName name="gtgt" hidden="1">{#N/A,#N/A,FALSE,"Hoja10";#N/A,#N/A,FALSE,"Hoja9";#N/A,#N/A,FALSE,"Hoja8";#N/A,#N/A,FALSE,"Hoja7";#N/A,#N/A,FALSE,"Hoja6";#N/A,#N/A,FALSE,"Hoja5";#N/A,#N/A,FALSE,"Hoja4";#N/A,#N/A,FALSE,"Hoja2";#N/A,#N/A,FALSE,"Hoja3";#N/A,#N/A,FALSE,"HOJA1";#N/A,#N/A,FALSE,"CashFlow";#N/A,#N/A,FALSE,"FinStmts"}</definedName>
    <definedName name="gtgt_1" localSheetId="11" hidden="1">{#N/A,#N/A,FALSE,"Hoja10";#N/A,#N/A,FALSE,"Hoja9";#N/A,#N/A,FALSE,"Hoja8";#N/A,#N/A,FALSE,"Hoja7";#N/A,#N/A,FALSE,"Hoja6";#N/A,#N/A,FALSE,"Hoja5";#N/A,#N/A,FALSE,"Hoja4";#N/A,#N/A,FALSE,"Hoja2";#N/A,#N/A,FALSE,"Hoja3";#N/A,#N/A,FALSE,"HOJA1";#N/A,#N/A,FALSE,"CashFlow";#N/A,#N/A,FALSE,"FinStmts"}</definedName>
    <definedName name="gtgt_1" hidden="1">{#N/A,#N/A,FALSE,"Hoja10";#N/A,#N/A,FALSE,"Hoja9";#N/A,#N/A,FALSE,"Hoja8";#N/A,#N/A,FALSE,"Hoja7";#N/A,#N/A,FALSE,"Hoja6";#N/A,#N/A,FALSE,"Hoja5";#N/A,#N/A,FALSE,"Hoja4";#N/A,#N/A,FALSE,"Hoja2";#N/A,#N/A,FALSE,"Hoja3";#N/A,#N/A,FALSE,"HOJA1";#N/A,#N/A,FALSE,"CashFlow";#N/A,#N/A,FALSE,"FinStmts"}</definedName>
    <definedName name="gtgtg"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gtgtg"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gtgtg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gtgtg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gtr"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tr"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UGIGIGIGIG" localSheetId="4">{"Client Name or Project Name"}</definedName>
    <definedName name="GUGIGIGIGIG" localSheetId="11">{"Client Name or Project Name"}</definedName>
    <definedName name="GUGIGIGIGIG">{"Client Name or Project Name"}</definedName>
    <definedName name="guguitg" localSheetId="11" hidden="1">{#N/A,#N/A,FALSE,"A";#N/A,#N/A,FALSE,"B-TOT";#N/A,#N/A,FALSE,"Declaration1";#N/A,#N/A,FALSE,"Spravka1";#N/A,#N/A,FALSE,"A (2)";#N/A,#N/A,FALSE,"B-TOT (2)";#N/A,#N/A,FALSE,"Declaration1 (2)";#N/A,#N/A,FALSE,"Spravka1 (2)"}</definedName>
    <definedName name="guguitg" hidden="1">{#N/A,#N/A,FALSE,"A";#N/A,#N/A,FALSE,"B-TOT";#N/A,#N/A,FALSE,"Declaration1";#N/A,#N/A,FALSE,"Spravka1";#N/A,#N/A,FALSE,"A (2)";#N/A,#N/A,FALSE,"B-TOT (2)";#N/A,#N/A,FALSE,"Declaration1 (2)";#N/A,#N/A,FALSE,"Spravka1 (2)"}</definedName>
    <definedName name="Guideline" hidden="1">#REF!</definedName>
    <definedName name="GUNTHER">#REF!</definedName>
    <definedName name="gwamort" localSheetId="19">#REF!</definedName>
    <definedName name="gwamort">#REF!</definedName>
    <definedName name="gwergwr" localSheetId="4" hidden="1">{#N/A,#N/A,FALSE,"ISBL"}</definedName>
    <definedName name="gwergwr" localSheetId="11" hidden="1">{#N/A,#N/A,FALSE,"ISBL"}</definedName>
    <definedName name="gwergwr" hidden="1">{#N/A,#N/A,FALSE,"ISBL"}</definedName>
    <definedName name="Gwfg"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wfg"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wfg"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WYUID1">#REF!</definedName>
    <definedName name="GWYUID6">#REF!</definedName>
    <definedName name="GY" localSheetId="15" hidden="1">{"'Tilte'!$E$23"}</definedName>
    <definedName name="GY" localSheetId="11" hidden="1">{"'Tilte'!$E$23"}</definedName>
    <definedName name="GY" hidden="1">{"'Tilte'!$E$23"}</definedName>
    <definedName name="gyhui" localSheetId="11" hidden="1">{"CSheet",#N/A,FALSE,"C";"SmCap",#N/A,FALSE,"VAL1";"GulfCoast",#N/A,FALSE,"VAL1";"nav",#N/A,FALSE,"NAV";"Summary",#N/A,FALSE,"NAV"}</definedName>
    <definedName name="gyhui" hidden="1">{"CSheet",#N/A,FALSE,"C";"SmCap",#N/A,FALSE,"VAL1";"GulfCoast",#N/A,FALSE,"VAL1";"nav",#N/A,FALSE,"NAV";"Summary",#N/A,FALSE,"NAV"}</definedName>
    <definedName name="gyjik" localSheetId="4" hidden="1">{#N/A,#N/A,FALSE,"BS";#N/A,#N/A,FALSE,"IS";#N/A,#N/A,FALSE,"ISYTD";#N/A,#N/A,FALSE,"ARINV";#N/A,#N/A,FALSE,"PPD";#N/A,#N/A,FALSE,"FA";#N/A,#N/A,FALSE,"CAPEXP";#N/A,#N/A,FALSE,"INCTAX";#N/A,#N/A,FALSE,"DEBT";#N/A,#N/A,FALSE,"CFMTH"}</definedName>
    <definedName name="gyjik" localSheetId="11" hidden="1">{#N/A,#N/A,FALSE,"BS";#N/A,#N/A,FALSE,"IS";#N/A,#N/A,FALSE,"ISYTD";#N/A,#N/A,FALSE,"ARINV";#N/A,#N/A,FALSE,"PPD";#N/A,#N/A,FALSE,"FA";#N/A,#N/A,FALSE,"CAPEXP";#N/A,#N/A,FALSE,"INCTAX";#N/A,#N/A,FALSE,"DEBT";#N/A,#N/A,FALSE,"CFMTH"}</definedName>
    <definedName name="gyjik" hidden="1">{#N/A,#N/A,FALSE,"BS";#N/A,#N/A,FALSE,"IS";#N/A,#N/A,FALSE,"ISYTD";#N/A,#N/A,FALSE,"ARINV";#N/A,#N/A,FALSE,"PPD";#N/A,#N/A,FALSE,"FA";#N/A,#N/A,FALSE,"CAPEXP";#N/A,#N/A,FALSE,"INCTAX";#N/A,#N/A,FALSE,"DEBT";#N/A,#N/A,FALSE,"CFMTH"}</definedName>
    <definedName name="gzdfg" localSheetId="11" hidden="1">{#N/A,#N/A,FALSE,"plan";#N/A,#N/A,FALSE,"history";#N/A,#N/A,FALSE,"Prodinv";#N/A,#N/A,FALSE,"HISTGRAPH"}</definedName>
    <definedName name="gzdfg" hidden="1">{#N/A,#N/A,FALSE,"plan";#N/A,#N/A,FALSE,"history";#N/A,#N/A,FALSE,"Prodinv";#N/A,#N/A,FALSE,"HISTGRAPH"}</definedName>
    <definedName name="gzdfg_1" localSheetId="11" hidden="1">{#N/A,#N/A,FALSE,"plan";#N/A,#N/A,FALSE,"history";#N/A,#N/A,FALSE,"Prodinv";#N/A,#N/A,FALSE,"HISTGRAPH"}</definedName>
    <definedName name="gzdfg_1" hidden="1">{#N/A,#N/A,FALSE,"plan";#N/A,#N/A,FALSE,"history";#N/A,#N/A,FALSE,"Prodinv";#N/A,#N/A,FALSE,"HISTGRAPH"}</definedName>
    <definedName name="gzdfgz"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zdfgz"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zdfgz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zdfgz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zyz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zyz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zy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 localSheetId="2" hidden="1">{"'Standalone List Price Trends'!$A$1:$X$56"}</definedName>
    <definedName name="h" localSheetId="19" hidden="1">{"'Standalone List Price Trends'!$A$1:$X$56"}</definedName>
    <definedName name="h" localSheetId="4" hidden="1">{"'Standalone List Price Trends'!$A$1:$X$56"}</definedName>
    <definedName name="h" localSheetId="15" hidden="1">{"'Standalone List Price Trends'!$A$1:$X$56"}</definedName>
    <definedName name="h" localSheetId="11" hidden="1">{"'Standalone List Price Trends'!$A$1:$X$56"}</definedName>
    <definedName name="h" hidden="1">{"'Standalone List Price Trends'!$A$1:$X$56"}</definedName>
    <definedName name="ｈ" localSheetId="11" hidden="1">{"'下期集計（10.27迄・速報値）'!$Q$16"}</definedName>
    <definedName name="ｈ" hidden="1">{"'下期集計（10.27迄・速報値）'!$Q$16"}</definedName>
    <definedName name="h.xls" localSheetId="11" hidden="1">{#N/A,#N/A,FALSE,"970301";#N/A,#N/A,FALSE,"970302";#N/A,#N/A,FALSE,"970303";#N/A,#N/A,FALSE,"970304";#N/A,#N/A,FALSE,"COM1";#N/A,#N/A,FALSE,"COM2"}</definedName>
    <definedName name="h.xls" hidden="1">{#N/A,#N/A,FALSE,"970301";#N/A,#N/A,FALSE,"970302";#N/A,#N/A,FALSE,"970303";#N/A,#N/A,FALSE,"970304";#N/A,#N/A,FALSE,"COM1";#N/A,#N/A,FALSE,"COM2"}</definedName>
    <definedName name="h_1" localSheetId="4" hidden="1">{#N/A,#N/A,FALSE,"1- Cover";#N/A,#N/A,FALSE,"2 - TSF Headcount Summary";#N/A,#N/A,FALSE,"3 - New Total Population"}</definedName>
    <definedName name="h_1" localSheetId="11" hidden="1">{#N/A,#N/A,FALSE,"1- Cover";#N/A,#N/A,FALSE,"2 - TSF Headcount Summary";#N/A,#N/A,FALSE,"3 - New Total Population"}</definedName>
    <definedName name="h_1" hidden="1">{#N/A,#N/A,FALSE,"1- Cover";#N/A,#N/A,FALSE,"2 - TSF Headcount Summary";#N/A,#N/A,FALSE,"3 - New Total Population"}</definedName>
    <definedName name="H_cass">#REF!</definedName>
    <definedName name="Ｈ16・１" localSheetId="11" hidden="1">{"'コメント'!$A$1:$C$37"}</definedName>
    <definedName name="Ｈ16・１" hidden="1">{"'コメント'!$A$1:$C$37"}</definedName>
    <definedName name="H16･1速報" localSheetId="11" hidden="1">{"'コメント'!$A$1:$C$37"}</definedName>
    <definedName name="H16･1速報" hidden="1">{"'コメント'!$A$1:$C$37"}</definedName>
    <definedName name="ha" localSheetId="11" hidden="1">{"Reader",#N/A,FALSE,"Summary";"Reader",#N/A,FALSE,"Buildup";"Reader",#N/A,FALSE,"Financials";"Reader",#N/A,FALSE,"Debt &amp; Other"}</definedName>
    <definedName name="ha" hidden="1">{"Reader",#N/A,FALSE,"Summary";"Reader",#N/A,FALSE,"Buildup";"Reader",#N/A,FALSE,"Financials";"Reader",#N/A,FALSE,"Debt &amp; Other"}</definedName>
    <definedName name="Half_Year_Adj_Factor">2</definedName>
    <definedName name="hallo" localSheetId="4" hidden="1">{"fixkosten",#N/A,FALSE,"Gesamt"}</definedName>
    <definedName name="hallo" localSheetId="11" hidden="1">{"fixkosten",#N/A,FALSE,"Gesamt"}</definedName>
    <definedName name="hallo" hidden="1">{"fixkosten",#N/A,FALSE,"Gesamt"}</definedName>
    <definedName name="Halstead" localSheetId="4" hidden="1">{#N/A,"Base",FALSE,"Dividend";#N/A,"Conservative",FALSE,"Dividend";#N/A,"Downside",FALSE,"Dividend"}</definedName>
    <definedName name="Halstead" localSheetId="11" hidden="1">{#N/A,"Base",FALSE,"Dividend";#N/A,"Conservative",FALSE,"Dividend";#N/A,"Downside",FALSE,"Dividend"}</definedName>
    <definedName name="Halstead" hidden="1">{#N/A,"Base",FALSE,"Dividend";#N/A,"Conservative",FALSE,"Dividend";#N/A,"Downside",FALSE,"Dividend"}</definedName>
    <definedName name="happy" localSheetId="11" hidden="1">{#N/A,#N/A,FALSE,"3mos";#N/A,#N/A,FALSE,"dedicated"}</definedName>
    <definedName name="happy" hidden="1">{#N/A,#N/A,FALSE,"3mos";#N/A,#N/A,FALSE,"dedicated"}</definedName>
    <definedName name="HarrisStations">#REF!</definedName>
    <definedName name="harry" localSheetId="11" hidden="1">{#N/A,#N/A,FALSE,"Index";"Stmts_Qtrs",#N/A,FALSE,"Summary";"Stmts_24 mo",#N/A,FALSE,"Summary";"Summary_24",#N/A,FALSE,"Revenue";"Month_24",#N/A,FALSE,"Engineering";"Month_24",#N/A,FALSE,"Marketing";"Month_24",#N/A,FALSE,"G &amp; A";"Month_24",#N/A,FALSE,"Manufacturing"}</definedName>
    <definedName name="harry" hidden="1">{#N/A,#N/A,FALSE,"Index";"Stmts_Qtrs",#N/A,FALSE,"Summary";"Stmts_24 mo",#N/A,FALSE,"Summary";"Summary_24",#N/A,FALSE,"Revenue";"Month_24",#N/A,FALSE,"Engineering";"Month_24",#N/A,FALSE,"Marketing";"Month_24",#N/A,FALSE,"G &amp; A";"Month_24",#N/A,FALSE,"Manufacturing"}</definedName>
    <definedName name="HAS_BEEN_UPDATED" hidden="1">#REF!</definedName>
    <definedName name="havas" localSheetId="4">{"Comps"}</definedName>
    <definedName name="havas" localSheetId="11">{"Comps"}</definedName>
    <definedName name="havas">{"Comps"}</definedName>
    <definedName name="hb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hb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hb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hb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hbh" hidden="1">38959.5711458333</definedName>
    <definedName name="hbh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bh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bh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bkg" localSheetId="4" hidden="1">{#N/A,#N/A,FALSE,"COVER";#N/A,#N/A,FALSE,"Index";#N/A,#N/A,FALSE,"Non-Earning";#N/A,#N/A,FALSE,"Non-Earning-Recovery";#N/A,#N/A,FALSE,"Leasing_Equipo";#N/A,#N/A,FALSE,"Leasing_Auto";#N/A,#N/A,FALSE,"Leasing_Legal"}</definedName>
    <definedName name="hbkg" localSheetId="11" hidden="1">{#N/A,#N/A,FALSE,"COVER";#N/A,#N/A,FALSE,"Index";#N/A,#N/A,FALSE,"Non-Earning";#N/A,#N/A,FALSE,"Non-Earning-Recovery";#N/A,#N/A,FALSE,"Leasing_Equipo";#N/A,#N/A,FALSE,"Leasing_Auto";#N/A,#N/A,FALSE,"Leasing_Legal"}</definedName>
    <definedName name="hbkg" hidden="1">{#N/A,#N/A,FALSE,"COVER";#N/A,#N/A,FALSE,"Index";#N/A,#N/A,FALSE,"Non-Earning";#N/A,#N/A,FALSE,"Non-Earning-Recovery";#N/A,#N/A,FALSE,"Leasing_Equipo";#N/A,#N/A,FALSE,"Leasing_Auto";#N/A,#N/A,FALSE,"Leasing_Legal"}</definedName>
    <definedName name="hchbcb" localSheetId="11" hidden="1">{0,0,0,0}</definedName>
    <definedName name="hchbcb" hidden="1">{0,0,0,0}</definedName>
    <definedName name="H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dfge" localSheetId="11" hidden="1">{#VALUE!,#N/A,FALSE,0;#N/A,#N/A,FALSE,0;#N/A,#N/A,FALSE,0}</definedName>
    <definedName name="hdfge" hidden="1">{#VALUE!,#N/A,FALSE,0;#N/A,#N/A,FALSE,0;#N/A,#N/A,FALSE,0}</definedName>
    <definedName name="hdfge_1" localSheetId="11" hidden="1">{#VALUE!,#N/A,FALSE,0;#N/A,#N/A,FALSE,0;#N/A,#N/A,FALSE,0}</definedName>
    <definedName name="hdfge_1" hidden="1">{#VALUE!,#N/A,FALSE,0;#N/A,#N/A,FALSE,0;#N/A,#N/A,FALSE,0}</definedName>
    <definedName name="hdfhdfhdfhe" localSheetId="11" hidden="1">{"Matrix",#N/A,FALSE,"ACQMTRX";"Fees",#N/A,FALSE,"ACQMTRX"}</definedName>
    <definedName name="hdfhdfhdfhe" hidden="1">{"Matrix",#N/A,FALSE,"ACQMTRX";"Fees",#N/A,FALSE,"ACQMTRX"}</definedName>
    <definedName name="hdgd" hidden="1">#REF!</definedName>
    <definedName name="hdwhahdahsdx" localSheetId="11" hidden="1">{#N/A,#N/A,FALSE,"Aging Summary";#N/A,#N/A,FALSE,"Ratio Analysis";#N/A,#N/A,FALSE,"Test 120 Day Accts";#N/A,#N/A,FALSE,"Tickmarks"}</definedName>
    <definedName name="hdwhahdahsdx" hidden="1">{#N/A,#N/A,FALSE,"Aging Summary";#N/A,#N/A,FALSE,"Ratio Analysis";#N/A,#N/A,FALSE,"Test 120 Day Accts";#N/A,#N/A,FALSE,"Tickmarks"}</definedName>
    <definedName name="Headcount">#REF!</definedName>
    <definedName name="Headcount_SPS"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Nonunion">#REF!</definedName>
    <definedName name="HeadcountUnion">#REF!</definedName>
    <definedName name="HEADER_BOTTOM_1">#N/A</definedName>
    <definedName name="Header_Row">ROW(#REF!)</definedName>
    <definedName name="Header_Row_Back">ROW(#REF!)</definedName>
    <definedName name="Header1" hidden="1">IF(COUNTA(#REF!)=0,0,INDEX(#REF!,MATCH(ROW(#REF!),#REF!,TRUE)))+1</definedName>
    <definedName name="header2" localSheetId="19">#REF!</definedName>
    <definedName name="header2">#REF!</definedName>
    <definedName name="Headers" hidden="1">IF(COUNTA(#REF!)=0,0,INDEX(#REF!,MATCH(ROW(#REF!),#REF!,TRUE)))+1</definedName>
    <definedName name="HeaderSpot" localSheetId="19">#REF!</definedName>
    <definedName name="HeaderSpot">#REF!</definedName>
    <definedName name="hedged">#REF!</definedName>
    <definedName name="HedgePosition" localSheetId="11" hidden="1">{#N/A,#N/A,TRUE,"SUMMARY";#N/A,#N/A,TRUE,"Unsettled Deal IO";#N/A,#N/A,TRUE,"Treasury Options";#N/A,#N/A,TRUE,"CMT Floors";#N/A,#N/A,TRUE,"Pipeline";#N/A,#N/A,TRUE,"MBS Deriv";#N/A,#N/A,TRUE,"Swap";#N/A,#N/A,TRUE,"Portfolio";#N/A,#N/A,TRUE,"Portfolio Transfer";#N/A,#N/A,TRUE,"Non-INMC Subs"}</definedName>
    <definedName name="HedgePosition" hidden="1">{#N/A,#N/A,TRUE,"SUMMARY";#N/A,#N/A,TRUE,"Unsettled Deal IO";#N/A,#N/A,TRUE,"Treasury Options";#N/A,#N/A,TRUE,"CMT Floors";#N/A,#N/A,TRUE,"Pipeline";#N/A,#N/A,TRUE,"MBS Deriv";#N/A,#N/A,TRUE,"Swap";#N/A,#N/A,TRUE,"Portfolio";#N/A,#N/A,TRUE,"Portfolio Transfer";#N/A,#N/A,TRUE,"Non-INMC Subs"}</definedName>
    <definedName name="hell" localSheetId="11" hidden="1">{"Area1",#N/A,FALSE,"OREWACC";"Area2",#N/A,FALSE,"OREWACC"}</definedName>
    <definedName name="hell" hidden="1">{"Area1",#N/A,FALSE,"OREWACC";"Area2",#N/A,FALSE,"OREWACC"}</definedName>
    <definedName name="helleon" localSheetId="11" hidden="1">{"Area1",#N/A,FALSE,"OREWACC";"Area2",#N/A,FALSE,"OREWACC"}</definedName>
    <definedName name="helleon" hidden="1">{"Area1",#N/A,FALSE,"OREWACC";"Area2",#N/A,FALSE,"OREWACC"}</definedName>
    <definedName name="Hello" localSheetId="4" hidden="1">42281.699837963</definedName>
    <definedName name="hello" localSheetId="15">'Tariff Slide'!hello</definedName>
    <definedName name="hello" localSheetId="11">'Uptier + New Money - Interest'!hello</definedName>
    <definedName name="hello">[0]!hello</definedName>
    <definedName name="Hello1" hidden="1">#REF!</definedName>
    <definedName name="hello2" localSheetId="11" hidden="1">{"Area1",#N/A,FALSE,"OREWACC";"Area2",#N/A,FALSE,"OREWACC"}</definedName>
    <definedName name="hello2" hidden="1">{"Area1",#N/A,FALSE,"OREWACC";"Area2",#N/A,FALSE,"OREWACC"}</definedName>
    <definedName name="hellomynamieiswhat" localSheetId="2" hidden="1">#REF!</definedName>
    <definedName name="hellomynamieiswhat" localSheetId="19" hidden="1">#REF!</definedName>
    <definedName name="hellomynamieiswhat" hidden="1">#REF!</definedName>
    <definedName name="hellothere123" localSheetId="2" hidden="1">#REF!</definedName>
    <definedName name="hellothere123" localSheetId="19" hidden="1">#REF!</definedName>
    <definedName name="hellothere123" hidden="1">#REF!</definedName>
    <definedName name="hellothere1234" localSheetId="19" hidden="1">#REF!</definedName>
    <definedName name="hellothere1234" hidden="1">#REF!</definedName>
    <definedName name="helomynameiswhat" localSheetId="19" hidden="1">#REF!</definedName>
    <definedName name="helomynameiswhat" hidden="1">#REF!</definedName>
    <definedName name="helothere1212" localSheetId="2" hidden="1">#REF!</definedName>
    <definedName name="helothere1212" localSheetId="1" hidden="1">#REF!</definedName>
    <definedName name="helothere1212" hidden="1">#REF!</definedName>
    <definedName name="help" localSheetId="4" hidden="1">{"'Actual'!$A$1:$F$25"}</definedName>
    <definedName name="help" localSheetId="11" hidden="1">{"'Actual'!$A$1:$F$25"}</definedName>
    <definedName name="help" hidden="1">{"'Actual'!$A$1:$F$25"}</definedName>
    <definedName name="Hemorrhage" localSheetId="11" hidden="1">{"mgmt forecast",#N/A,FALSE,"Mgmt Forecast";"dcf table",#N/A,FALSE,"Mgmt Forecast";"sensitivity",#N/A,FALSE,"Mgmt Forecast";"table inputs",#N/A,FALSE,"Mgmt Forecast";"calculations",#N/A,FALSE,"Mgmt Forecast"}</definedName>
    <definedName name="Hemorrhage" hidden="1">{"mgmt forecast",#N/A,FALSE,"Mgmt Forecast";"dcf table",#N/A,FALSE,"Mgmt Forecast";"sensitivity",#N/A,FALSE,"Mgmt Forecast";"table inputs",#N/A,FALSE,"Mgmt Forecast";"calculations",#N/A,FALSE,"Mgmt Forecast"}</definedName>
    <definedName name="herhe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mam1222" localSheetId="2" hidden="1">#REF!</definedName>
    <definedName name="hermam1222" localSheetId="1" hidden="1">#REF!</definedName>
    <definedName name="hermam1222" localSheetId="19" hidden="1">#REF!</definedName>
    <definedName name="hermam1222" hidden="1">#REF!</definedName>
    <definedName name="heryyw" localSheetId="4" hidden="1">{"Outflow 1",#N/A,FALSE,"Outflows-Inflows";"Outflow 2",#N/A,FALSE,"Outflows-Inflows";"Inflow 1",#N/A,FALSE,"Outflows-Inflows";"Inflow 2",#N/A,FALSE,"Outflows-Inflows"}</definedName>
    <definedName name="heryyw" localSheetId="11"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wfhàwf" localSheetId="4">{"Client Name or Project Name"}</definedName>
    <definedName name="hewfhàwf" localSheetId="11">{"Client Name or Project Name"}</definedName>
    <definedName name="hewfhàwf">{"Client Name or Project Name"}</definedName>
    <definedName name="hewitt" localSheetId="11" hidden="1">{"base",#N/A,TRUE,"Nav_Base";"stg",#N/A,TRUE,"Nav_stg£";"mgtfees",#N/A,TRUE,"Mgt_Fees";"mgp1",#N/A,TRUE,"MgFee_PA";"mgp2",#N/A,TRUE,"MgFee_PA";"admin",#N/A,TRUE,"Admin_Fee";"custody",#N/A,TRUE,"Cust_Fee";#N/A,#N/A,TRUE,"GEM";"gem",#N/A,TRUE,"GEM"}</definedName>
    <definedName name="hewitt" hidden="1">{"base",#N/A,TRUE,"Nav_Base";"stg",#N/A,TRUE,"Nav_stg£";"mgtfees",#N/A,TRUE,"Mgt_Fees";"mgp1",#N/A,TRUE,"MgFee_PA";"mgp2",#N/A,TRUE,"MgFee_PA";"admin",#N/A,TRUE,"Admin_Fee";"custody",#N/A,TRUE,"Cust_Fee";#N/A,#N/A,TRUE,"GEM";"gem",#N/A,TRUE,"GEM"}</definedName>
    <definedName name="hewitt_1" localSheetId="11" hidden="1">{"base",#N/A,TRUE,"Nav_Base";"stg",#N/A,TRUE,"Nav_stg£";"mgtfees",#N/A,TRUE,"Mgt_Fees";"mgp1",#N/A,TRUE,"MgFee_PA";"mgp2",#N/A,TRUE,"MgFee_PA";"admin",#N/A,TRUE,"Admin_Fee";"custody",#N/A,TRUE,"Cust_Fee";#N/A,#N/A,TRUE,"GEM";"gem",#N/A,TRUE,"GEM"}</definedName>
    <definedName name="hewitt_1" hidden="1">{"base",#N/A,TRUE,"Nav_Base";"stg",#N/A,TRUE,"Nav_stg£";"mgtfees",#N/A,TRUE,"Mgt_Fees";"mgp1",#N/A,TRUE,"MgFee_PA";"mgp2",#N/A,TRUE,"MgFee_PA";"admin",#N/A,TRUE,"Admin_Fee";"custody",#N/A,TRUE,"Cust_Fee";#N/A,#N/A,TRUE,"GEM";"gem",#N/A,TRUE,"GEM"}</definedName>
    <definedName name="hewitt_2" localSheetId="11" hidden="1">{"base",#N/A,TRUE,"Nav_Base";"stg",#N/A,TRUE,"Nav_stg£";"mgtfees",#N/A,TRUE,"Mgt_Fees";"mgp1",#N/A,TRUE,"MgFee_PA";"mgp2",#N/A,TRUE,"MgFee_PA";"admin",#N/A,TRUE,"Admin_Fee";"custody",#N/A,TRUE,"Cust_Fee";#N/A,#N/A,TRUE,"GEM";"gem",#N/A,TRUE,"GEM"}</definedName>
    <definedName name="hewitt_2" hidden="1">{"base",#N/A,TRUE,"Nav_Base";"stg",#N/A,TRUE,"Nav_stg£";"mgtfees",#N/A,TRUE,"Mgt_Fees";"mgp1",#N/A,TRUE,"MgFee_PA";"mgp2",#N/A,TRUE,"MgFee_PA";"admin",#N/A,TRUE,"Admin_Fee";"custody",#N/A,TRUE,"Cust_Fee";#N/A,#N/A,TRUE,"GEM";"gem",#N/A,TRUE,"GEM"}</definedName>
    <definedName name="hey" localSheetId="11" hidden="1">{#N/A,#N/A,FALSE,"3mos";#N/A,#N/A,FALSE,"dedicated"}</definedName>
    <definedName name="hey" hidden="1">{#N/A,#N/A,FALSE,"3mos";#N/A,#N/A,FALSE,"dedicated"}</definedName>
    <definedName name="hf" localSheetId="11" hidden="1">{#N/A,#N/A,FALSE,"Aging Summary";#N/A,#N/A,FALSE,"Ratio Analysis";#N/A,#N/A,FALSE,"Test 120 Day Accts";#N/A,#N/A,FALSE,"Tickmarks"}</definedName>
    <definedName name="hf" hidden="1">{#N/A,#N/A,FALSE,"Aging Summary";#N/A,#N/A,FALSE,"Ratio Analysis";#N/A,#N/A,FALSE,"Test 120 Day Accts";#N/A,#N/A,FALSE,"Tickmarks"}</definedName>
    <definedName name="hfd" localSheetId="11" hidden="1">{"FCB_ALL",#N/A,FALSE,"FCB";"GREY_ALL",#N/A,FALSE,"GREY"}</definedName>
    <definedName name="hfd" hidden="1">{"FCB_ALL",#N/A,FALSE,"FCB";"GREY_ALL",#N/A,FALSE,"GREY"}</definedName>
    <definedName name="hfds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fdsh" localSheetId="4" hidden="1">{#N/A,#N/A,FALSE,"BS";#N/A,#N/A,FALSE,"IS";#N/A,#N/A,FALSE,"ISYTD";#N/A,#N/A,FALSE,"ARINV";#N/A,#N/A,FALSE,"PPD";#N/A,#N/A,FALSE,"FA";#N/A,#N/A,FALSE,"CAPEXP";#N/A,#N/A,FALSE,"INCTAX";#N/A,#N/A,FALSE,"DEBT";#N/A,#N/A,FALSE,"CFMTH"}</definedName>
    <definedName name="hfdshfdsh" localSheetId="11" hidden="1">{#N/A,#N/A,FALSE,"BS";#N/A,#N/A,FALSE,"IS";#N/A,#N/A,FALSE,"ISYTD";#N/A,#N/A,FALSE,"ARINV";#N/A,#N/A,FALSE,"PPD";#N/A,#N/A,FALSE,"FA";#N/A,#N/A,FALSE,"CAPEXP";#N/A,#N/A,FALSE,"INCTAX";#N/A,#N/A,FALSE,"DEBT";#N/A,#N/A,FALSE,"CFMTH"}</definedName>
    <definedName name="hfdshfdsh" hidden="1">{#N/A,#N/A,FALSE,"BS";#N/A,#N/A,FALSE,"IS";#N/A,#N/A,FALSE,"ISYTD";#N/A,#N/A,FALSE,"ARINV";#N/A,#N/A,FALSE,"PPD";#N/A,#N/A,FALSE,"FA";#N/A,#N/A,FALSE,"CAPEXP";#N/A,#N/A,FALSE,"INCTAX";#N/A,#N/A,FALSE,"DEBT";#N/A,#N/A,FALSE,"CFMTH"}</definedName>
    <definedName name="hfdshrezyuzy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rezyuzy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rezyuzy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g" localSheetId="11" hidden="1">{#N/A,#N/A,FALSE,"plan";#N/A,#N/A,FALSE,"history";#N/A,#N/A,FALSE,"Prodinv";#N/A,#N/A,FALSE,"HISTGRAPH"}</definedName>
    <definedName name="hfg" hidden="1">{#N/A,#N/A,FALSE,"plan";#N/A,#N/A,FALSE,"history";#N/A,#N/A,FALSE,"Prodinv";#N/A,#N/A,FALSE,"HISTGRAPH"}</definedName>
    <definedName name="hfg_1" localSheetId="11" hidden="1">{#N/A,#N/A,FALSE,"plan";#N/A,#N/A,FALSE,"history";#N/A,#N/A,FALSE,"Prodinv";#N/A,#N/A,FALSE,"HISTGRAPH"}</definedName>
    <definedName name="hfg_1" hidden="1">{#N/A,#N/A,FALSE,"plan";#N/A,#N/A,FALSE,"history";#N/A,#N/A,FALSE,"Prodinv";#N/A,#N/A,FALSE,"HISTGRAPH"}</definedName>
    <definedName name="HFGHGOBAGLBAGL" localSheetId="4">{"Client Name or Project Name"}</definedName>
    <definedName name="HFGHGOBAGLBAGL" localSheetId="11">{"Client Name or Project Name"}</definedName>
    <definedName name="HFGHGOBAGLBAGL">{"Client Name or Project Name"}</definedName>
    <definedName name="hfgjfhutu" hidden="1">#REF!</definedName>
    <definedName name="HFGJM" localSheetId="4" hidden="1">{#N/A,#N/A,FALSE,"PGW"}</definedName>
    <definedName name="HFGJM" localSheetId="11" hidden="1">{#N/A,#N/A,FALSE,"PGW"}</definedName>
    <definedName name="HFGJM" hidden="1">{#N/A,#N/A,FALSE,"PGW"}</definedName>
    <definedName name="hfgshfsdh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gshfsdh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gshfsdh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hsfsdh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hsfsdh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hsfsd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inGraph" localSheetId="4" hidden="1">{#N/A,#N/A,FALSE,"Pharm";#N/A,#N/A,FALSE,"WWCM"}</definedName>
    <definedName name="HFinGraph" localSheetId="11" hidden="1">{#N/A,#N/A,FALSE,"Pharm";#N/A,#N/A,FALSE,"WWCM"}</definedName>
    <definedName name="HFinGraph" hidden="1">{#N/A,#N/A,FALSE,"Pharm";#N/A,#N/A,FALSE,"WWCM"}</definedName>
    <definedName name="HFinGraph_1" localSheetId="4" hidden="1">{#N/A,#N/A,FALSE,"Pharm";#N/A,#N/A,FALSE,"WWCM"}</definedName>
    <definedName name="HFinGraph_1" localSheetId="11" hidden="1">{#N/A,#N/A,FALSE,"Pharm";#N/A,#N/A,FALSE,"WWCM"}</definedName>
    <definedName name="HFinGraph_1" hidden="1">{#N/A,#N/A,FALSE,"Pharm";#N/A,#N/A,FALSE,"WWCM"}</definedName>
    <definedName name="HFISwaptions" localSheetId="11"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HFISwaptions"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HFUJYT" localSheetId="4" hidden="1">{#N/A,#N/A,FALSE,"PMTABB";#N/A,#N/A,FALSE,"PMTABB"}</definedName>
    <definedName name="HFUJYT" localSheetId="11" hidden="1">{#N/A,#N/A,FALSE,"PMTABB";#N/A,#N/A,FALSE,"PMTABB"}</definedName>
    <definedName name="HFUJYT" hidden="1">{#N/A,#N/A,FALSE,"PMTABB";#N/A,#N/A,FALSE,"PMTABB"}</definedName>
    <definedName name="hfydf" localSheetId="11" hidden="1">{"FCB_ALL",#N/A,FALSE,"FCB"}</definedName>
    <definedName name="hfydf" hidden="1">{"FCB_ALL",#N/A,FALSE,"FCB"}</definedName>
    <definedName name="hgcgh" localSheetId="11" hidden="1">{#N/A,#N/A,TRUE,"Proposal";#N/A,#N/A,TRUE,"Assumptions";#N/A,#N/A,TRUE,"Net Income";#N/A,#N/A,TRUE,"Balsheet";#N/A,#N/A,TRUE,"Capex";#N/A,#N/A,TRUE,"Volumes";#N/A,#N/A,TRUE,"Revenues";#N/A,#N/A,TRUE,"Var.Costs";#N/A,#N/A,TRUE,"Personnel";#N/A,#N/A,TRUE,"Other costs";#N/A,#N/A,TRUE,"MKTG and G&amp;A"}</definedName>
    <definedName name="hgcgh" hidden="1">{#N/A,#N/A,TRUE,"Proposal";#N/A,#N/A,TRUE,"Assumptions";#N/A,#N/A,TRUE,"Net Income";#N/A,#N/A,TRUE,"Balsheet";#N/A,#N/A,TRUE,"Capex";#N/A,#N/A,TRUE,"Volumes";#N/A,#N/A,TRUE,"Revenues";#N/A,#N/A,TRUE,"Var.Costs";#N/A,#N/A,TRUE,"Personnel";#N/A,#N/A,TRUE,"Other costs";#N/A,#N/A,TRUE,"MKTG and G&amp;A"}</definedName>
    <definedName name="hgdhretzre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dhretzre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dhretzre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 localSheetId="19">{0;0;0;0;1;#N/A;0.75;0.75;1;1;2;FALSE;FALSE;FALSE;FALSE;FALSE;#N/A;1;#N/A;1;1;"";""}</definedName>
    <definedName name="hgf" localSheetId="4">{0;0;0;0;1;#N/A;0.75;0.75;1;1;2;FALSE;FALSE;FALSE;FALSE;FALSE;#N/A;1;#N/A;1;1;"";""}</definedName>
    <definedName name="hgf" localSheetId="15">{0;0;0;0;1;#N/A;0.75;0.75;1;1;2;FALSE;FALSE;FALSE;FALSE;FALSE;#N/A;1;#N/A;1;1;"";""}</definedName>
    <definedName name="hgf" localSheetId="11">{0;0;0;0;1;#N/A;0.75;0.75;1;1;2;FALSE;FALSE;FALSE;FALSE;FALSE;#N/A;1;#N/A;1;1;"";""}</definedName>
    <definedName name="hgf">{0;0;0;0;1;#N/A;0.75;0.75;1;1;2;FALSE;FALSE;FALSE;FALSE;FALSE;#N/A;1;#N/A;1;1;"";""}</definedName>
    <definedName name="hgfd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F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F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F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gdh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gdh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gdh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seztezzz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seztezzz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seztezzz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jhdfjgd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jhdfjgd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jhdfjgd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hdfgh"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hgfhdfgh"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hgfhgc" localSheetId="11" hidden="1">{#N/A,#N/A,TRUE,"Main Issues";#N/A,#N/A,TRUE,"Income statement ($)"}</definedName>
    <definedName name="hgfhgc" hidden="1">{#N/A,#N/A,TRUE,"Main Issues";#N/A,#N/A,TRUE,"Income statement ($)"}</definedName>
    <definedName name="hgfhhjukyljk7" hidden="1">#REF!</definedName>
    <definedName name="hgfhrt" hidden="1">#REF!</definedName>
    <definedName name="hgg" localSheetId="11" hidden="1">{#N/A,#N/A,FALSE,"A";#N/A,#N/A,FALSE,"B-TOT";#N/A,#N/A,FALSE,"Declaration1";#N/A,#N/A,FALSE,"Spravka1";#N/A,#N/A,FALSE,"A (2)";#N/A,#N/A,FALSE,"B-TOT (2)";#N/A,#N/A,FALSE,"Declaration1 (2)";#N/A,#N/A,FALSE,"Spravka1 (2)"}</definedName>
    <definedName name="hgg" hidden="1">{#N/A,#N/A,FALSE,"A";#N/A,#N/A,FALSE,"B-TOT";#N/A,#N/A,FALSE,"Declaration1";#N/A,#N/A,FALSE,"Spravka1";#N/A,#N/A,FALSE,"A (2)";#N/A,#N/A,FALSE,"B-TOT (2)";#N/A,#N/A,FALSE,"Declaration1 (2)";#N/A,#N/A,FALSE,"Spravka1 (2)"}</definedName>
    <definedName name="hgh" localSheetId="11" hidden="1">{#N/A,#N/A,FALSE,"plan";#N/A,#N/A,FALSE,"history";#N/A,#N/A,FALSE,"Prodinv";#N/A,#N/A,FALSE,"HISTGRAPH"}</definedName>
    <definedName name="hgh" hidden="1">{#N/A,#N/A,FALSE,"plan";#N/A,#N/A,FALSE,"history";#N/A,#N/A,FALSE,"Prodinv";#N/A,#N/A,FALSE,"HISTGRAPH"}</definedName>
    <definedName name="hgh_1" localSheetId="11" hidden="1">{#N/A,#N/A,FALSE,"plan";#N/A,#N/A,FALSE,"history";#N/A,#N/A,FALSE,"Prodinv";#N/A,#N/A,FALSE,"HISTGRAPH"}</definedName>
    <definedName name="hgh_1" hidden="1">{#N/A,#N/A,FALSE,"plan";#N/A,#N/A,FALSE,"history";#N/A,#N/A,FALSE,"Prodinv";#N/A,#N/A,FALSE,"HISTGRAPH"}</definedName>
    <definedName name="hghdghghg" localSheetId="4" hidden="1">{#N/A,#N/A,FALSE,"BS";#N/A,#N/A,FALSE,"IS";#N/A,#N/A,FALSE,"ISYTD";#N/A,#N/A,FALSE,"ARINV";#N/A,#N/A,FALSE,"PPD";#N/A,#N/A,FALSE,"FA";#N/A,#N/A,FALSE,"CAPEXP";#N/A,#N/A,FALSE,"INCTAX";#N/A,#N/A,FALSE,"DEBT";#N/A,#N/A,FALSE,"CFMTH"}</definedName>
    <definedName name="hghdghghg" localSheetId="11" hidden="1">{#N/A,#N/A,FALSE,"BS";#N/A,#N/A,FALSE,"IS";#N/A,#N/A,FALSE,"ISYTD";#N/A,#N/A,FALSE,"ARINV";#N/A,#N/A,FALSE,"PPD";#N/A,#N/A,FALSE,"FA";#N/A,#N/A,FALSE,"CAPEXP";#N/A,#N/A,FALSE,"INCTAX";#N/A,#N/A,FALSE,"DEBT";#N/A,#N/A,FALSE,"CFMTH"}</definedName>
    <definedName name="hghdghghg" hidden="1">{#N/A,#N/A,FALSE,"BS";#N/A,#N/A,FALSE,"IS";#N/A,#N/A,FALSE,"ISYTD";#N/A,#N/A,FALSE,"ARINV";#N/A,#N/A,FALSE,"PPD";#N/A,#N/A,FALSE,"FA";#N/A,#N/A,FALSE,"CAPEXP";#N/A,#N/A,FALSE,"INCTAX";#N/A,#N/A,FALSE,"DEBT";#N/A,#N/A,FALSE,"CFMTH"}</definedName>
    <definedName name="hghfdbn" localSheetId="11" hidden="1">{0,0,0,0}</definedName>
    <definedName name="hghfdbn" hidden="1">{0,0,0,0}</definedName>
    <definedName name="hghfdsfdss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fdsfdss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fdsfdss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ffhftdh2" hidden="1">#REF!</definedName>
    <definedName name="hghg"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hg"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hgghh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ghh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gh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hghg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hghg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hgh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rt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rt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rt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ihbilb" localSheetId="11" hidden="1">{#N/A,#N/A,TRUE,"Main Issues";#N/A,#N/A,TRUE,"Income statement ($)"}</definedName>
    <definedName name="hgihbilb" hidden="1">{#N/A,#N/A,TRUE,"Main Issues";#N/A,#N/A,TRUE,"Income statement ($)"}</definedName>
    <definedName name="hgioghil" localSheetId="11" hidden="1">{#N/A,#N/A,TRUE,"Main Issues";#N/A,#N/A,TRUE,"Income statement ($)"}</definedName>
    <definedName name="hgioghil" hidden="1">{#N/A,#N/A,TRUE,"Main Issues";#N/A,#N/A,TRUE,"Income statement ($)"}</definedName>
    <definedName name="hgj" localSheetId="11" hidden="1">{#N/A,#N/A,FALSE,"Aging Summary";#N/A,#N/A,FALSE,"Ratio Analysis";#N/A,#N/A,FALSE,"Test 120 Day Accts";#N/A,#N/A,FALSE,"Tickmarks"}</definedName>
    <definedName name="hgj" hidden="1">{#N/A,#N/A,FALSE,"Aging Summary";#N/A,#N/A,FALSE,"Ratio Analysis";#N/A,#N/A,FALSE,"Test 120 Day Accts";#N/A,#N/A,FALSE,"Tickmarks"}</definedName>
    <definedName name="hgjg" hidden="1">#REF!</definedName>
    <definedName name="HGMYGJ" localSheetId="4" hidden="1">{#N/A,#N/A,FALSE,"OSBL"}</definedName>
    <definedName name="HGMYGJ" localSheetId="11" hidden="1">{#N/A,#N/A,FALSE,"OSBL"}</definedName>
    <definedName name="HGMYGJ" hidden="1">{#N/A,#N/A,FALSE,"OSBL"}</definedName>
    <definedName name="hgp" localSheetId="11" hidden="1">{#N/A,#N/A,FALSE,"Aging Summary";#N/A,#N/A,FALSE,"Ratio Analysis";#N/A,#N/A,FALSE,"Test 120 Day Accts";#N/A,#N/A,FALSE,"Tickmarks"}</definedName>
    <definedName name="hgp" hidden="1">{#N/A,#N/A,FALSE,"Aging Summary";#N/A,#N/A,FALSE,"Ratio Analysis";#N/A,#N/A,FALSE,"Test 120 Day Accts";#N/A,#N/A,FALSE,"Tickmarks"}</definedName>
    <definedName name="hgrth" localSheetId="11" hidden="1">{"orixcsc",#N/A,FALSE,"ORIX CSC";"orixcsc2",#N/A,FALSE,"ORIX CSC"}</definedName>
    <definedName name="hgrth" hidden="1">{"orixcsc",#N/A,FALSE,"ORIX CSC";"orixcsc2",#N/A,FALSE,"ORIX CSC"}</definedName>
    <definedName name="hgsrt" localSheetId="11" hidden="1">{"FCB_ALL",#N/A,FALSE,"FCB";"GREY_ALL",#N/A,FALSE,"GREY"}</definedName>
    <definedName name="hgsrt" hidden="1">{"FCB_ALL",#N/A,FALSE,"FCB";"GREY_ALL",#N/A,FALSE,"GREY"}</definedName>
    <definedName name="hgtdtt" localSheetId="4" hidden="1">{#N/A,#N/A,FALSE,"BS";#N/A,#N/A,FALSE,"IS";#N/A,#N/A,FALSE,"ISYTD";#N/A,#N/A,FALSE,"ARINV";#N/A,#N/A,FALSE,"PPD";#N/A,#N/A,FALSE,"FA";#N/A,#N/A,FALSE,"CAPEXP";#N/A,#N/A,FALSE,"INCTAX";#N/A,#N/A,FALSE,"DEBT";#N/A,#N/A,FALSE,"CFMTH"}</definedName>
    <definedName name="hgtdtt" localSheetId="11" hidden="1">{#N/A,#N/A,FALSE,"BS";#N/A,#N/A,FALSE,"IS";#N/A,#N/A,FALSE,"ISYTD";#N/A,#N/A,FALSE,"ARINV";#N/A,#N/A,FALSE,"PPD";#N/A,#N/A,FALSE,"FA";#N/A,#N/A,FALSE,"CAPEXP";#N/A,#N/A,FALSE,"INCTAX";#N/A,#N/A,FALSE,"DEBT";#N/A,#N/A,FALSE,"CFMTH"}</definedName>
    <definedName name="hgtdtt" hidden="1">{#N/A,#N/A,FALSE,"BS";#N/A,#N/A,FALSE,"IS";#N/A,#N/A,FALSE,"ISYTD";#N/A,#N/A,FALSE,"ARINV";#N/A,#N/A,FALSE,"PPD";#N/A,#N/A,FALSE,"FA";#N/A,#N/A,FALSE,"CAPEXP";#N/A,#N/A,FALSE,"INCTAX";#N/A,#N/A,FALSE,"DEBT";#N/A,#N/A,FALSE,"CFMTH"}</definedName>
    <definedName name="hgwr" localSheetId="4" hidden="1">{#N/A,#N/A,FALSE,"PGW"}</definedName>
    <definedName name="hgwr" localSheetId="11" hidden="1">{#N/A,#N/A,FALSE,"PGW"}</definedName>
    <definedName name="hgwr" hidden="1">{#N/A,#N/A,FALSE,"PGW"}</definedName>
    <definedName name="hh"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hh"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hhghgh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hghgh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hghg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hgjghj" localSheetId="11" hidden="1">{"DCF1",#N/A,FALSE,"SIERRA DCF";"MATRIX1",#N/A,FALSE,"SIERRA DCF"}</definedName>
    <definedName name="hhgjghj" hidden="1">{"DCF1",#N/A,FALSE,"SIERRA DCF";"MATRIX1",#N/A,FALSE,"SIERRA DCF"}</definedName>
    <definedName name="hhh" localSheetId="4" hidden="1">{#N/A,#N/A,FALSE,"INT INCOME";#N/A,#N/A,FALSE,"INT EXP"}</definedName>
    <definedName name="hhh" localSheetId="11" hidden="1">{#N/A,#N/A,FALSE,"INT INCOME";#N/A,#N/A,FALSE,"INT EXP"}</definedName>
    <definedName name="hhh" hidden="1">{#N/A,#N/A,FALSE,"INT INCOME";#N/A,#N/A,FALSE,"INT EXP"}</definedName>
    <definedName name="hhh_1" localSheetId="4" hidden="1">{#N/A,#N/A,FALSE,"Job Sched"}</definedName>
    <definedName name="hhh_1" localSheetId="11" hidden="1">{#N/A,#N/A,FALSE,"Job Sched"}</definedName>
    <definedName name="hhh_1" hidden="1">{#N/A,#N/A,FALSE,"Job Sched"}</definedName>
    <definedName name="hhh_1_1" localSheetId="4" hidden="1">{#N/A,#N/A,FALSE,"Job Sched"}</definedName>
    <definedName name="hhh_1_1" localSheetId="11" hidden="1">{#N/A,#N/A,FALSE,"Job Sched"}</definedName>
    <definedName name="hhh_1_1" hidden="1">{#N/A,#N/A,FALSE,"Job Sched"}</definedName>
    <definedName name="hhh_1_1_2" localSheetId="4" hidden="1">{#N/A,#N/A,FALSE,"Job Sched"}</definedName>
    <definedName name="hhh_1_1_2" localSheetId="11" hidden="1">{#N/A,#N/A,FALSE,"Job Sched"}</definedName>
    <definedName name="hhh_1_1_2" hidden="1">{#N/A,#N/A,FALSE,"Job Sched"}</definedName>
    <definedName name="hhh_1_3" localSheetId="4" hidden="1">{#N/A,#N/A,FALSE,"Job Sched"}</definedName>
    <definedName name="hhh_1_3" localSheetId="11" hidden="1">{#N/A,#N/A,FALSE,"Job Sched"}</definedName>
    <definedName name="hhh_1_3" hidden="1">{#N/A,#N/A,FALSE,"Job Sched"}</definedName>
    <definedName name="hhh_2" localSheetId="4">{"Client Name or Project Name"}</definedName>
    <definedName name="hhh_2" localSheetId="11">{"Client Name or Project Name"}</definedName>
    <definedName name="hhh_2">{"Client Name or Project Name"}</definedName>
    <definedName name="hhh_2_2" localSheetId="4" hidden="1">{#N/A,#N/A,FALSE,"Job Sched"}</definedName>
    <definedName name="hhh_2_2" localSheetId="11" hidden="1">{#N/A,#N/A,FALSE,"Job Sched"}</definedName>
    <definedName name="hhh_2_2" hidden="1">{#N/A,#N/A,FALSE,"Job Sched"}</definedName>
    <definedName name="hhh_3" localSheetId="4" hidden="1">{#N/A,#N/A,FALSE,"Job Sched"}</definedName>
    <definedName name="hhh_3" localSheetId="11" hidden="1">{#N/A,#N/A,FALSE,"Job Sched"}</definedName>
    <definedName name="hhh_3" hidden="1">{#N/A,#N/A,FALSE,"Job Sched"}</definedName>
    <definedName name="hhh_3_2" localSheetId="4" hidden="1">{#N/A,#N/A,FALSE,"Job Sched"}</definedName>
    <definedName name="hhh_3_2" localSheetId="11" hidden="1">{#N/A,#N/A,FALSE,"Job Sched"}</definedName>
    <definedName name="hhh_3_2" hidden="1">{#N/A,#N/A,FALSE,"Job Sched"}</definedName>
    <definedName name="hhh_5" localSheetId="4" hidden="1">{#N/A,#N/A,FALSE,"Job Sched"}</definedName>
    <definedName name="hhh_5" localSheetId="11" hidden="1">{#N/A,#N/A,FALSE,"Job Sched"}</definedName>
    <definedName name="hhh_5" hidden="1">{#N/A,#N/A,FALSE,"Job Sched"}</definedName>
    <definedName name="hhhh" localSheetId="11" hidden="1">{#N/A,#N/A,FALSE,"MAY";#N/A,#N/A,FALSE,"Q2";#N/A,#N/A,FALSE,"YTD"}</definedName>
    <definedName name="hhhh" hidden="1">{#N/A,#N/A,FALSE,"MAY";#N/A,#N/A,FALSE,"Q2";#N/A,#N/A,FALSE,"YTD"}</definedName>
    <definedName name="hhhh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hhhh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hhhh1" localSheetId="11" hidden="1">{#N/A,#N/A,FALSE,"MAY";#N/A,#N/A,FALSE,"Q2";#N/A,#N/A,FALSE,"YTD"}</definedName>
    <definedName name="hhhh1" hidden="1">{#N/A,#N/A,FALSE,"MAY";#N/A,#N/A,FALSE,"Q2";#N/A,#N/A,FALSE,"YTD"}</definedName>
    <definedName name="hhhh7000" localSheetId="11" hidden="1">{#N/A,#N/A,FALSE,"MAY";#N/A,#N/A,FALSE,"Q2";#N/A,#N/A,FALSE,"YTD"}</definedName>
    <definedName name="hhhh7000" hidden="1">{#N/A,#N/A,FALSE,"MAY";#N/A,#N/A,FALSE,"Q2";#N/A,#N/A,FALSE,"YTD"}</definedName>
    <definedName name="hhhhh" hidden="1">#N/A</definedName>
    <definedName name="hhhhh6" hidden="1">#REF!</definedName>
    <definedName name="hhhhhh" localSheetId="11" hidden="1">{#N/A,#N/A,FALSE,"Aging Summary";#N/A,#N/A,FALSE,"Ratio Analysis";#N/A,#N/A,FALSE,"Test 120 Day Accts";#N/A,#N/A,FALSE,"Tickmarks"}</definedName>
    <definedName name="hhhhhh" hidden="1">{#N/A,#N/A,FALSE,"Aging Summary";#N/A,#N/A,FALSE,"Ratio Analysis";#N/A,#N/A,FALSE,"Test 120 Day Accts";#N/A,#N/A,FALSE,"Tickmarks"}</definedName>
    <definedName name="hhhhhhhhh" hidden="1">#REF!</definedName>
    <definedName name="hhhhhhhhhhhhh" localSheetId="11" hidden="1">{"Page1",#N/A,FALSE,"CompCo";"Page2",#N/A,FALSE,"CompCo"}</definedName>
    <definedName name="hhhhhhhhhhhhh" hidden="1">{"Page1",#N/A,FALSE,"CompCo";"Page2",#N/A,FALSE,"CompCo"}</definedName>
    <definedName name="hhhhhhhhhhhhhhhhh" localSheetId="11" hidden="1">{#N/A,#N/A,TRUE,"Main Issues";#N/A,#N/A,TRUE,"Income statement ($)"}</definedName>
    <definedName name="hhhhhhhhhhhhhhhhh" hidden="1">{#N/A,#N/A,TRUE,"Main Issues";#N/A,#N/A,TRUE,"Income statement ($)"}</definedName>
    <definedName name="hhhhhhhhhhhhhhhhhh" localSheetId="4">{"Client Name or Project Name"}</definedName>
    <definedName name="hhhhhhhhhhhhhhhhhh" localSheetId="11">{"Client Name or Project Name"}</definedName>
    <definedName name="hhhhhhhhhhhhhhhhhh">{"Client Name or Project Name"}</definedName>
    <definedName name="hhhhhhhhhhhhhuuuuuuuuuu" localSheetId="11" hidden="1">{#N/A,#N/A,TRUE,"Proposal";#N/A,#N/A,TRUE,"Assumptions";#N/A,#N/A,TRUE,"Net Income";#N/A,#N/A,TRUE,"Balsheet";#N/A,#N/A,TRUE,"Capex";#N/A,#N/A,TRUE,"Volumes";#N/A,#N/A,TRUE,"Revenues";#N/A,#N/A,TRUE,"Var.Costs";#N/A,#N/A,TRUE,"Personnel";#N/A,#N/A,TRUE,"Other costs";#N/A,#N/A,TRUE,"MKTG and G&amp;A"}</definedName>
    <definedName name="hhhhhhhhhhhhhuuuuuuuuuu" hidden="1">{#N/A,#N/A,TRUE,"Proposal";#N/A,#N/A,TRUE,"Assumptions";#N/A,#N/A,TRUE,"Net Income";#N/A,#N/A,TRUE,"Balsheet";#N/A,#N/A,TRUE,"Capex";#N/A,#N/A,TRUE,"Volumes";#N/A,#N/A,TRUE,"Revenues";#N/A,#N/A,TRUE,"Var.Costs";#N/A,#N/A,TRUE,"Personnel";#N/A,#N/A,TRUE,"Other costs";#N/A,#N/A,TRUE,"MKTG and G&amp;A"}</definedName>
    <definedName name="hhhhhhhjhjhhh"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hhhhhhhjhjhhh"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hhhhhhhjhjhhh"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hhhsdf" localSheetId="4" hidden="1">{"up stand alones",#N/A,FALSE,"Acquiror"}</definedName>
    <definedName name="hhhsdf" localSheetId="15" hidden="1">{"up stand alones",#N/A,FALSE,"Acquiror"}</definedName>
    <definedName name="hhhsdf" localSheetId="11" hidden="1">{"up stand alones",#N/A,FALSE,"Acquiror"}</definedName>
    <definedName name="hhhsdf" hidden="1">{"up stand alones",#N/A,FALSE,"Acquiror"}</definedName>
    <definedName name="hhhsdf_1" localSheetId="4" hidden="1">{"up stand alones",#N/A,FALSE,"Acquiror"}</definedName>
    <definedName name="hhhsdf_1" localSheetId="11" hidden="1">{"up stand alones",#N/A,FALSE,"Acquiror"}</definedName>
    <definedName name="hhhsdf_1" hidden="1">{"up stand alones",#N/A,FALSE,"Acquiror"}</definedName>
    <definedName name="hhhsdf1" localSheetId="4" hidden="1">{"up stand alones",#N/A,FALSE,"Acquiror"}</definedName>
    <definedName name="hhhsdf1" localSheetId="11" hidden="1">{"up stand alones",#N/A,FALSE,"Acquiror"}</definedName>
    <definedName name="hhhsdf1" hidden="1">{"up stand alones",#N/A,FALSE,"Acquiror"}</definedName>
    <definedName name="hhhsdf1_1" localSheetId="4" hidden="1">{"up stand alones",#N/A,FALSE,"Acquiror"}</definedName>
    <definedName name="hhhsdf1_1" localSheetId="11" hidden="1">{"up stand alones",#N/A,FALSE,"Acquiror"}</definedName>
    <definedName name="hhhsdf1_1" hidden="1">{"up stand alones",#N/A,FALSE,"Acquiror"}</definedName>
    <definedName name="hhihihihihih" localSheetId="4">{"Client Name or Project Name"}</definedName>
    <definedName name="hhihihihihih" localSheetId="11">{"Client Name or Project Name"}</definedName>
    <definedName name="hhihihihihih">{"Client Name or Project Name"}</definedName>
    <definedName name="HHJ" localSheetId="11" hidden="1">{#N/A,#N/A,FALSE,"Aging Summary";#N/A,#N/A,FALSE,"Ratio Analysis";#N/A,#N/A,FALSE,"Test 120 Day Accts";#N/A,#N/A,FALSE,"Tickmarks"}</definedName>
    <definedName name="HHJ" hidden="1">{#N/A,#N/A,FALSE,"Aging Summary";#N/A,#N/A,FALSE,"Ratio Analysis";#N/A,#N/A,FALSE,"Test 120 Day Accts";#N/A,#N/A,FALSE,"Tickmarks"}</definedName>
    <definedName name="hhshsh" localSheetId="4">{"Client Name or Project Name"}</definedName>
    <definedName name="hhshsh" localSheetId="11">{"Client Name or Project Name"}</definedName>
    <definedName name="hhshsh">{"Client Name or Project Name"}</definedName>
    <definedName name="hi" localSheetId="2" hidden="1">{#N/A,#N/A,FALSE,"AD_Purchase";#N/A,#N/A,FALSE,"Credit";#N/A,#N/A,FALSE,"PF Acquisition";#N/A,#N/A,FALSE,"PF Offering"}</definedName>
    <definedName name="hi" localSheetId="1" hidden="1">{#N/A,#N/A,FALSE,"AD_Purchase";#N/A,#N/A,FALSE,"Credit";#N/A,#N/A,FALSE,"PF Acquisition";#N/A,#N/A,FALSE,"PF Offering"}</definedName>
    <definedName name="hi" localSheetId="19" hidden="1">{#N/A,#N/A,FALSE,"AD_Purchase";#N/A,#N/A,FALSE,"Credit";#N/A,#N/A,FALSE,"PF Acquisition";#N/A,#N/A,FALSE,"PF Offering"}</definedName>
    <definedName name="hi" localSheetId="4" hidden="1">{#N/A,#N/A,FALSE,"AD_Purchase";#N/A,#N/A,FALSE,"Credit";#N/A,#N/A,FALSE,"PF Acquisition";#N/A,#N/A,FALSE,"PF Offering"}</definedName>
    <definedName name="hi" localSheetId="15" hidden="1">{#N/A,#N/A,FALSE,"AD_Purchase";#N/A,#N/A,FALSE,"Credit";#N/A,#N/A,FALSE,"PF Acquisition";#N/A,#N/A,FALSE,"PF Offering"}</definedName>
    <definedName name="hi" localSheetId="11" hidden="1">{#N/A,#N/A,FALSE,"AD_Purchase";#N/A,#N/A,FALSE,"Credit";#N/A,#N/A,FALSE,"PF Acquisition";#N/A,#N/A,FALSE,"PF Offering"}</definedName>
    <definedName name="hi" hidden="1">{#N/A,#N/A,FALSE,"AD_Purchase";#N/A,#N/A,FALSE,"Credit";#N/A,#N/A,FALSE,"PF Acquisition";#N/A,#N/A,FALSE,"PF Offering"}</definedName>
    <definedName name="hi_1" localSheetId="4" hidden="1">{#N/A,#N/A,FALSE,"5 - Headcount Ratios";#N/A,#N/A,FALSE,"6 - Support Ratio Data";#N/A,#N/A,FALSE,"8 - A1 - Asia";#N/A,#N/A,FALSE,"10 - A1 - North America";#N/A,#N/A,FALSE,"11 - A2 - North Sea - Norway";#N/A,#N/A,FALSE,"12 - A2 - North Sea - UK";#N/A,#N/A,FALSE,"14 - A1 - South America"}</definedName>
    <definedName name="hi_1" localSheetId="11" hidden="1">{#N/A,#N/A,FALSE,"5 - Headcount Ratios";#N/A,#N/A,FALSE,"6 - Support Ratio Data";#N/A,#N/A,FALSE,"8 - A1 - Asia";#N/A,#N/A,FALSE,"10 - A1 - North America";#N/A,#N/A,FALSE,"11 - A2 - North Sea - Norway";#N/A,#N/A,FALSE,"12 - A2 - North Sea - UK";#N/A,#N/A,FALSE,"14 - A1 - South America"}</definedName>
    <definedName name="hi_1" hidden="1">{#N/A,#N/A,FALSE,"5 - Headcount Ratios";#N/A,#N/A,FALSE,"6 - Support Ratio Data";#N/A,#N/A,FALSE,"8 - A1 - Asia";#N/A,#N/A,FALSE,"10 - A1 - North America";#N/A,#N/A,FALSE,"11 - A2 - North Sea - Norway";#N/A,#N/A,FALSE,"12 - A2 - North Sea - UK";#N/A,#N/A,FALSE,"14 - A1 - South America"}</definedName>
    <definedName name="Hibh" localSheetId="4" hidden="1">{#N/A,#N/A,FALSE,"Pharm";#N/A,#N/A,FALSE,"WWCM"}</definedName>
    <definedName name="Hibh" localSheetId="11" hidden="1">{#N/A,#N/A,FALSE,"Pharm";#N/A,#N/A,FALSE,"WWCM"}</definedName>
    <definedName name="Hibh" hidden="1">{#N/A,#N/A,FALSE,"Pharm";#N/A,#N/A,FALSE,"WWCM"}</definedName>
    <definedName name="Hibh_1" localSheetId="4" hidden="1">{#N/A,#N/A,FALSE,"Pharm";#N/A,#N/A,FALSE,"WWCM"}</definedName>
    <definedName name="Hibh_1" localSheetId="11" hidden="1">{#N/A,#N/A,FALSE,"Pharm";#N/A,#N/A,FALSE,"WWCM"}</definedName>
    <definedName name="Hibh_1" hidden="1">{#N/A,#N/A,FALSE,"Pharm";#N/A,#N/A,FALSE,"WWCM"}</definedName>
    <definedName name="HiddenRows" hidden="1">#REF!</definedName>
    <definedName name="HideQtrC">#REF!,#REF!,#REF!,#REF!</definedName>
    <definedName name="HideQtrR">#REF!,#REF!</definedName>
    <definedName name="HideYrC">#REF!,#REF!,#REF!,#REF!</definedName>
    <definedName name="HideYrR">#REF!,#REF!,#REF!</definedName>
    <definedName name="High" localSheetId="4" hidden="1">{#N/A,#N/A,FALSE,"Pharm";#N/A,#N/A,FALSE,"WWCM"}</definedName>
    <definedName name="High" localSheetId="11" hidden="1">{#N/A,#N/A,FALSE,"Pharm";#N/A,#N/A,FALSE,"WWCM"}</definedName>
    <definedName name="High" hidden="1">{#N/A,#N/A,FALSE,"Pharm";#N/A,#N/A,FALSE,"WWCM"}</definedName>
    <definedName name="High_1" localSheetId="4" hidden="1">{#N/A,#N/A,FALSE,"Pharm";#N/A,#N/A,FALSE,"WWCM"}</definedName>
    <definedName name="High_1" localSheetId="11" hidden="1">{#N/A,#N/A,FALSE,"Pharm";#N/A,#N/A,FALSE,"WWCM"}</definedName>
    <definedName name="High_1" hidden="1">{#N/A,#N/A,FALSE,"Pharm";#N/A,#N/A,FALSE,"WWCM"}</definedName>
    <definedName name="highlights" localSheetId="11" hidden="1">{#N/A,#N/A,FALSE,"Hoja10";#N/A,#N/A,FALSE,"Hoja9";#N/A,#N/A,FALSE,"Hoja8";#N/A,#N/A,FALSE,"Hoja7";#N/A,#N/A,FALSE,"Hoja6";#N/A,#N/A,FALSE,"Hoja5";#N/A,#N/A,FALSE,"Hoja4";#N/A,#N/A,FALSE,"Hoja2";#N/A,#N/A,FALSE,"Hoja3";#N/A,#N/A,FALSE,"HOJA1";#N/A,#N/A,FALSE,"CashFlow";#N/A,#N/A,FALSE,"FinStmts"}</definedName>
    <definedName name="highlights" hidden="1">{#N/A,#N/A,FALSE,"Hoja10";#N/A,#N/A,FALSE,"Hoja9";#N/A,#N/A,FALSE,"Hoja8";#N/A,#N/A,FALSE,"Hoja7";#N/A,#N/A,FALSE,"Hoja6";#N/A,#N/A,FALSE,"Hoja5";#N/A,#N/A,FALSE,"Hoja4";#N/A,#N/A,FALSE,"Hoja2";#N/A,#N/A,FALSE,"Hoja3";#N/A,#N/A,FALSE,"HOJA1";#N/A,#N/A,FALSE,"CashFlow";#N/A,#N/A,FALSE,"FinStmts"}</definedName>
    <definedName name="highlights_1" localSheetId="11" hidden="1">{#N/A,#N/A,FALSE,"Hoja10";#N/A,#N/A,FALSE,"Hoja9";#N/A,#N/A,FALSE,"Hoja8";#N/A,#N/A,FALSE,"Hoja7";#N/A,#N/A,FALSE,"Hoja6";#N/A,#N/A,FALSE,"Hoja5";#N/A,#N/A,FALSE,"Hoja4";#N/A,#N/A,FALSE,"Hoja2";#N/A,#N/A,FALSE,"Hoja3";#N/A,#N/A,FALSE,"HOJA1";#N/A,#N/A,FALSE,"CashFlow";#N/A,#N/A,FALSE,"FinStmts"}</definedName>
    <definedName name="highlights_1" hidden="1">{#N/A,#N/A,FALSE,"Hoja10";#N/A,#N/A,FALSE,"Hoja9";#N/A,#N/A,FALSE,"Hoja8";#N/A,#N/A,FALSE,"Hoja7";#N/A,#N/A,FALSE,"Hoja6";#N/A,#N/A,FALSE,"Hoja5";#N/A,#N/A,FALSE,"Hoja4";#N/A,#N/A,FALSE,"Hoja2";#N/A,#N/A,FALSE,"Hoja3";#N/A,#N/A,FALSE,"HOJA1";#N/A,#N/A,FALSE,"CashFlow";#N/A,#N/A,FALSE,"FinStmts"}</definedName>
    <definedName name="HighPrice" localSheetId="19">#REF!</definedName>
    <definedName name="HighPrice">#REF!</definedName>
    <definedName name="higigigigigig" localSheetId="4">{"Client Name or Project Name"}</definedName>
    <definedName name="higigigigigig" localSheetId="11">{"Client Name or Project Name"}</definedName>
    <definedName name="higigigigigig">{"Client Name or Project Name"}</definedName>
    <definedName name="HIHIHIHI" localSheetId="4">{"Client Name or Project Name"}</definedName>
    <definedName name="HIHIHIHI" localSheetId="11">{"Client Name or Project Name"}</definedName>
    <definedName name="HIHIHIHI">{"Client Name or Project Name"}</definedName>
    <definedName name="HIHIOGOGOGOG" localSheetId="4">{"Client Name or Project Name"}</definedName>
    <definedName name="HIHIOGOGOGOG" localSheetId="11">{"Client Name or Project Name"}</definedName>
    <definedName name="HIHIOGOGOGOG">{"Client Name or Project Name"}</definedName>
    <definedName name="hij"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ij"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ij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ij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ires">#REF!</definedName>
    <definedName name="hist_tax">#REF!</definedName>
    <definedName name="hist_taxeq">#REF!</definedName>
    <definedName name="HistoCell" localSheetId="19">#REF!</definedName>
    <definedName name="HistoCell">#REF!</definedName>
    <definedName name="HistoComplement" localSheetId="19">#REF!</definedName>
    <definedName name="HistoComplement">#REF!</definedName>
    <definedName name="HistogramV02" localSheetId="2" hidden="1">{#N/A,#N/A,FALSE,"Sheet1"}</definedName>
    <definedName name="HistogramV02" localSheetId="1" hidden="1">{#N/A,#N/A,FALSE,"Sheet1"}</definedName>
    <definedName name="HistogramV02" localSheetId="19" hidden="1">{#N/A,#N/A,FALSE,"Sheet1"}</definedName>
    <definedName name="HistogramV02" localSheetId="4" hidden="1">{#N/A,#N/A,FALSE,"Sheet1"}</definedName>
    <definedName name="HistogramV02" localSheetId="18" hidden="1">{#N/A,#N/A,FALSE,"Sheet1"}</definedName>
    <definedName name="HistogramV02" localSheetId="15" hidden="1">{#N/A,#N/A,FALSE,"Sheet1"}</definedName>
    <definedName name="HistogramV02" localSheetId="11" hidden="1">{#N/A,#N/A,FALSE,"Sheet1"}</definedName>
    <definedName name="HistogramV02" hidden="1">{#N/A,#N/A,FALSE,"Sheet1"}</definedName>
    <definedName name="Historical" localSheetId="19">#REF!</definedName>
    <definedName name="Historical">#REF!</definedName>
    <definedName name="Historical_Pertinent_BS_Stats">#REF!</definedName>
    <definedName name="Historical_tax_rate_2">#REF!</definedName>
    <definedName name="Historical_tax_rate_F">#REF!</definedName>
    <definedName name="HistoType" localSheetId="19">#REF!</definedName>
    <definedName name="HistoType">#REF!</definedName>
    <definedName name="hiulj" localSheetId="11" hidden="1">{"EVA",#N/A,FALSE,"EVA";"WACC",#N/A,FALSE,"WACC"}</definedName>
    <definedName name="hiulj" hidden="1">{"EVA",#N/A,FALSE,"EVA";"WACC",#N/A,FALSE,"WACC"}</definedName>
    <definedName name="hj" localSheetId="4" hidden="1">{#N/A,#N/A,FALSE,"Audit Program";#N/A,#N/A,FALSE,"T&amp;D Total";#N/A,#N/A,FALSE,"LNG Total";#N/A,#N/A,FALSE,"Power Total";#N/A,#N/A,FALSE,"Other Total";#N/A,#N/A,FALSE,"E&amp;P Total"}</definedName>
    <definedName name="hj" localSheetId="11" hidden="1">{#N/A,#N/A,FALSE,"Audit Program";#N/A,#N/A,FALSE,"T&amp;D Total";#N/A,#N/A,FALSE,"LNG Total";#N/A,#N/A,FALSE,"Power Total";#N/A,#N/A,FALSE,"Other Total";#N/A,#N/A,FALSE,"E&amp;P Total"}</definedName>
    <definedName name="hj" hidden="1">{#N/A,#N/A,FALSE,"Audit Program";#N/A,#N/A,FALSE,"T&amp;D Total";#N/A,#N/A,FALSE,"LNG Total";#N/A,#N/A,FALSE,"Power Total";#N/A,#N/A,FALSE,"Other Total";#N/A,#N/A,FALSE,"E&amp;P Total"}</definedName>
    <definedName name="hj_1" localSheetId="4" hidden="1">{#N/A,#N/A,FALSE,"Audit Program";#N/A,#N/A,FALSE,"T&amp;D Total";#N/A,#N/A,FALSE,"LNG Total";#N/A,#N/A,FALSE,"Power Total";#N/A,#N/A,FALSE,"Other Total";#N/A,#N/A,FALSE,"E&amp;P Total"}</definedName>
    <definedName name="hj_1" localSheetId="11" hidden="1">{#N/A,#N/A,FALSE,"Audit Program";#N/A,#N/A,FALSE,"T&amp;D Total";#N/A,#N/A,FALSE,"LNG Total";#N/A,#N/A,FALSE,"Power Total";#N/A,#N/A,FALSE,"Other Total";#N/A,#N/A,FALSE,"E&amp;P Total"}</definedName>
    <definedName name="hj_1" hidden="1">{#N/A,#N/A,FALSE,"Audit Program";#N/A,#N/A,FALSE,"T&amp;D Total";#N/A,#N/A,FALSE,"LNG Total";#N/A,#N/A,FALSE,"Power Total";#N/A,#N/A,FALSE,"Other Total";#N/A,#N/A,FALSE,"E&amp;P Total"}</definedName>
    <definedName name="hjb" hidden="1">#REF!</definedName>
    <definedName name="hj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hj" hidden="1">#REF!</definedName>
    <definedName name="hjfj" hidden="1">#REF!</definedName>
    <definedName name="hjfjhyt" hidden="1">#REF!</definedName>
    <definedName name="hjflj" hidden="1">#REF!</definedName>
    <definedName name="hjg" localSheetId="11" hidden="1">{#N/A,#N/A,FALSE,"A";#N/A,#N/A,FALSE,"B-TOT";#N/A,#N/A,FALSE,"Declaration1";#N/A,#N/A,FALSE,"Spravka1";#N/A,#N/A,FALSE,"A (2)";#N/A,#N/A,FALSE,"B-TOT (2)";#N/A,#N/A,FALSE,"Declaration1 (2)";#N/A,#N/A,FALSE,"Spravka1 (2)"}</definedName>
    <definedName name="hjg" hidden="1">{#N/A,#N/A,FALSE,"A";#N/A,#N/A,FALSE,"B-TOT";#N/A,#N/A,FALSE,"Declaration1";#N/A,#N/A,FALSE,"Spravka1";#N/A,#N/A,FALSE,"A (2)";#N/A,#N/A,FALSE,"B-TOT (2)";#N/A,#N/A,FALSE,"Declaration1 (2)";#N/A,#N/A,FALSE,"Spravka1 (2)"}</definedName>
    <definedName name="hjgh" hidden="1">#REF!</definedName>
    <definedName name="hjghj" hidden="1">#REF!</definedName>
    <definedName name="hjgjhfj" localSheetId="11" hidden="1">{"EDEL",#N/A,FALSE,"EDEL"}</definedName>
    <definedName name="hjgjhfj" hidden="1">{"EDEL",#N/A,FALSE,"EDEL"}</definedName>
    <definedName name="hjgjhfj_1" localSheetId="11" hidden="1">{"EDEL",#N/A,FALSE,"EDEL"}</definedName>
    <definedName name="hjgjhfj_1" hidden="1">{"EDEL",#N/A,FALSE,"EDEL"}</definedName>
    <definedName name="hjgjhfj_2" localSheetId="11" hidden="1">{"EDEL",#N/A,FALSE,"EDEL"}</definedName>
    <definedName name="hjgjhfj_2" hidden="1">{"EDEL",#N/A,FALSE,"EDEL"}</definedName>
    <definedName name="hjh" localSheetId="11" hidden="1">{#N/A,#N/A,FALSE,"Aging Summary";#N/A,#N/A,FALSE,"Ratio Analysis";#N/A,#N/A,FALSE,"Test 120 Day Accts";#N/A,#N/A,FALSE,"Tickmarks"}</definedName>
    <definedName name="hjh" hidden="1">{#N/A,#N/A,FALSE,"Aging Summary";#N/A,#N/A,FALSE,"Ratio Analysis";#N/A,#N/A,FALSE,"Test 120 Day Accts";#N/A,#N/A,FALSE,"Tickmarks"}</definedName>
    <definedName name="hjhhh" localSheetId="11" hidden="1">{#N/A,#N/A,FALSE,"A";#N/A,#N/A,FALSE,"B"}</definedName>
    <definedName name="hjhhh" hidden="1">{#N/A,#N/A,FALSE,"A";#N/A,#N/A,FALSE,"B"}</definedName>
    <definedName name="hjhjffukfuk" localSheetId="4" hidden="1">{#N/A,#N/A,FALSE,"Pharm";#N/A,#N/A,FALSE,"WWCM"}</definedName>
    <definedName name="hjhjffukfuk" localSheetId="11" hidden="1">{#N/A,#N/A,FALSE,"Pharm";#N/A,#N/A,FALSE,"WWCM"}</definedName>
    <definedName name="hjhjffukfuk" hidden="1">{#N/A,#N/A,FALSE,"Pharm";#N/A,#N/A,FALSE,"WWCM"}</definedName>
    <definedName name="hjhjffukfuk_1" localSheetId="4" hidden="1">{#N/A,#N/A,FALSE,"Pharm";#N/A,#N/A,FALSE,"WWCM"}</definedName>
    <definedName name="hjhjffukfuk_1" localSheetId="11" hidden="1">{#N/A,#N/A,FALSE,"Pharm";#N/A,#N/A,FALSE,"WWCM"}</definedName>
    <definedName name="hjhjffukfuk_1" hidden="1">{#N/A,#N/A,FALSE,"Pharm";#N/A,#N/A,FALSE,"WWCM"}</definedName>
    <definedName name="hjhjfkfukywrte" localSheetId="4" hidden="1">{#N/A,#N/A,FALSE,"Pharm";#N/A,#N/A,FALSE,"WWCM"}</definedName>
    <definedName name="hjhjfkfukywrte" localSheetId="11" hidden="1">{#N/A,#N/A,FALSE,"Pharm";#N/A,#N/A,FALSE,"WWCM"}</definedName>
    <definedName name="hjhjfkfukywrte" hidden="1">{#N/A,#N/A,FALSE,"Pharm";#N/A,#N/A,FALSE,"WWCM"}</definedName>
    <definedName name="hjhjfkfukywrte_1" localSheetId="4" hidden="1">{#N/A,#N/A,FALSE,"Pharm";#N/A,#N/A,FALSE,"WWCM"}</definedName>
    <definedName name="hjhjfkfukywrte_1" localSheetId="11" hidden="1">{#N/A,#N/A,FALSE,"Pharm";#N/A,#N/A,FALSE,"WWCM"}</definedName>
    <definedName name="hjhjfkfukywrte_1" hidden="1">{#N/A,#N/A,FALSE,"Pharm";#N/A,#N/A,FALSE,"WWCM"}</definedName>
    <definedName name="hjhjhj" localSheetId="11" hidden="1">{#N/A,#N/A,FALSE,"Index";"Stmts_Qtrs",#N/A,FALSE,"Summary";"Stmts_24 mo",#N/A,FALSE,"Summary";"Summary_24",#N/A,FALSE,"Revenue";"Month_24",#N/A,FALSE,"Engineering";"Month_24",#N/A,FALSE,"Marketing";"Month_24",#N/A,FALSE,"G &amp; A";"Month_24",#N/A,FALSE,"Manufacturing"}</definedName>
    <definedName name="hjhjhj" hidden="1">{#N/A,#N/A,FALSE,"Index";"Stmts_Qtrs",#N/A,FALSE,"Summary";"Stmts_24 mo",#N/A,FALSE,"Summary";"Summary_24",#N/A,FALSE,"Revenue";"Month_24",#N/A,FALSE,"Engineering";"Month_24",#N/A,FALSE,"Marketing";"Month_24",#N/A,FALSE,"G &amp; A";"Month_24",#N/A,FALSE,"Manufacturing"}</definedName>
    <definedName name="hjhjhjhjhjhj" localSheetId="4">{"Client Name or Project Name"}</definedName>
    <definedName name="hjhjhjhjhjhj" localSheetId="11">{"Client Name or Project Name"}</definedName>
    <definedName name="hjhjhjhjhjhj">{"Client Name or Project Name"}</definedName>
    <definedName name="hjhjj" localSheetId="11" hidden="1">{#N/A,#N/A,FALSE,"ORIX CSC"}</definedName>
    <definedName name="hjhjj" hidden="1">{#N/A,#N/A,FALSE,"ORIX CSC"}</definedName>
    <definedName name="hjhjuy" localSheetId="11" hidden="1">{#N/A,#N/A,FALSE,"Base Materials";#N/A,#N/A,FALSE,"Construction";#N/A,#N/A,FALSE,"Packaging";#N/A,#N/A,FALSE,"Transportation"}</definedName>
    <definedName name="hjhjuy" hidden="1">{#N/A,#N/A,FALSE,"Base Materials";#N/A,#N/A,FALSE,"Construction";#N/A,#N/A,FALSE,"Packaging";#N/A,#N/A,FALSE,"Transportation"}</definedName>
    <definedName name="hjhkjkl" localSheetId="4" hidden="1">{#N/A,#N/A,FALSE,"Pharm";#N/A,#N/A,FALSE,"WWCM"}</definedName>
    <definedName name="hjhkjkl" localSheetId="11" hidden="1">{#N/A,#N/A,FALSE,"Pharm";#N/A,#N/A,FALSE,"WWCM"}</definedName>
    <definedName name="hjhkjkl" hidden="1">{#N/A,#N/A,FALSE,"Pharm";#N/A,#N/A,FALSE,"WWCM"}</definedName>
    <definedName name="hjhkjkl_1" localSheetId="4" hidden="1">{#N/A,#N/A,FALSE,"Pharm";#N/A,#N/A,FALSE,"WWCM"}</definedName>
    <definedName name="hjhkjkl_1" localSheetId="11" hidden="1">{#N/A,#N/A,FALSE,"Pharm";#N/A,#N/A,FALSE,"WWCM"}</definedName>
    <definedName name="hjhkjkl_1" hidden="1">{#N/A,#N/A,FALSE,"Pharm";#N/A,#N/A,FALSE,"WWCM"}</definedName>
    <definedName name="hjiu" localSheetId="11" hidden="1">{#N/A,#N/A,FALSE,"Aging Summary";#N/A,#N/A,FALSE,"Ratio Analysis";#N/A,#N/A,FALSE,"Test 120 Day Accts";#N/A,#N/A,FALSE,"Tickmarks"}</definedName>
    <definedName name="hjiu" hidden="1">{#N/A,#N/A,FALSE,"Aging Summary";#N/A,#N/A,FALSE,"Ratio Analysis";#N/A,#N/A,FALSE,"Test 120 Day Accts";#N/A,#N/A,FALSE,"Tickmarks"}</definedName>
    <definedName name="hjjjkk" localSheetId="4" hidden="1">{#N/A,#N/A,FALSE,"REPORT"}</definedName>
    <definedName name="hjjjkk" localSheetId="11" hidden="1">{#N/A,#N/A,FALSE,"REPORT"}</definedName>
    <definedName name="hjjjkk" hidden="1">{#N/A,#N/A,FALSE,"REPORT"}</definedName>
    <definedName name="hjjjkk_1" localSheetId="4" hidden="1">{#N/A,#N/A,FALSE,"REPORT"}</definedName>
    <definedName name="hjjjkk_1" localSheetId="11" hidden="1">{#N/A,#N/A,FALSE,"REPORT"}</definedName>
    <definedName name="hjjjkk_1" hidden="1">{#N/A,#N/A,FALSE,"REPORT"}</definedName>
    <definedName name="hjjkk" localSheetId="4" hidden="1">{#N/A,#N/A,FALSE,"Pharm";#N/A,#N/A,FALSE,"WWCM"}</definedName>
    <definedName name="hjjkk" localSheetId="11" hidden="1">{#N/A,#N/A,FALSE,"Pharm";#N/A,#N/A,FALSE,"WWCM"}</definedName>
    <definedName name="hjjkk" hidden="1">{#N/A,#N/A,FALSE,"Pharm";#N/A,#N/A,FALSE,"WWCM"}</definedName>
    <definedName name="hjjkk_1" localSheetId="4" hidden="1">{#N/A,#N/A,FALSE,"Pharm";#N/A,#N/A,FALSE,"WWCM"}</definedName>
    <definedName name="hjjkk_1" localSheetId="11" hidden="1">{#N/A,#N/A,FALSE,"Pharm";#N/A,#N/A,FALSE,"WWCM"}</definedName>
    <definedName name="hjjkk_1" hidden="1">{#N/A,#N/A,FALSE,"Pharm";#N/A,#N/A,FALSE,"WWCM"}</definedName>
    <definedName name="hjk" hidden="1">#REF!</definedName>
    <definedName name="hjkhj" hidden="1">#REF!</definedName>
    <definedName name="hjkhjkhjkhjk">#REF!</definedName>
    <definedName name="hjkk" localSheetId="4" hidden="1">{#N/A,#N/A,FALSE,"Pharm";#N/A,#N/A,FALSE,"WWCM"}</definedName>
    <definedName name="hjkk" localSheetId="11" hidden="1">{#N/A,#N/A,FALSE,"Pharm";#N/A,#N/A,FALSE,"WWCM"}</definedName>
    <definedName name="hjkk" hidden="1">{#N/A,#N/A,FALSE,"Pharm";#N/A,#N/A,FALSE,"WWCM"}</definedName>
    <definedName name="hjkk_1" localSheetId="4" hidden="1">{#N/A,#N/A,FALSE,"Pharm";#N/A,#N/A,FALSE,"WWCM"}</definedName>
    <definedName name="hjkk_1" localSheetId="11" hidden="1">{#N/A,#N/A,FALSE,"Pharm";#N/A,#N/A,FALSE,"WWCM"}</definedName>
    <definedName name="hjkk_1" hidden="1">{#N/A,#N/A,FALSE,"Pharm";#N/A,#N/A,FALSE,"WWCM"}</definedName>
    <definedName name="hjkl"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hjkl"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hjkuil" localSheetId="2" hidden="1">{"Summary",#N/A,FALSE,"Summary";"Summary Diagnotics",#N/A,FALSE,"Summary"}</definedName>
    <definedName name="hjkuil" localSheetId="1" hidden="1">{"Summary",#N/A,FALSE,"Summary";"Summary Diagnotics",#N/A,FALSE,"Summary"}</definedName>
    <definedName name="hjkuil" localSheetId="19" hidden="1">{"Summary",#N/A,FALSE,"Summary";"Summary Diagnotics",#N/A,FALSE,"Summary"}</definedName>
    <definedName name="hjkuil" localSheetId="4" hidden="1">{"Summary",#N/A,FALSE,"Summary";"Summary Diagnotics",#N/A,FALSE,"Summary"}</definedName>
    <definedName name="hjkuil" localSheetId="18" hidden="1">{"Summary",#N/A,FALSE,"Summary";"Summary Diagnotics",#N/A,FALSE,"Summary"}</definedName>
    <definedName name="hjkuil" localSheetId="15" hidden="1">{"Summary",#N/A,FALSE,"Summary";"Summary Diagnotics",#N/A,FALSE,"Summary"}</definedName>
    <definedName name="hjkuil" localSheetId="11" hidden="1">{"Summary",#N/A,FALSE,"Summary";"Summary Diagnotics",#N/A,FALSE,"Summary"}</definedName>
    <definedName name="hjkuil" hidden="1">{"Summary",#N/A,FALSE,"Summary";"Summary Diagnotics",#N/A,FALSE,"Summary"}</definedName>
    <definedName name="hjlcdekmlw" localSheetId="11" hidden="1">{#N/A,#N/A,FALSE,"Aging Summary";#N/A,#N/A,FALSE,"Ratio Analysis";#N/A,#N/A,FALSE,"Test 120 Day Accts";#N/A,#N/A,FALSE,"Tickmarks"}</definedName>
    <definedName name="hjlcdekmlw" hidden="1">{#N/A,#N/A,FALSE,"Aging Summary";#N/A,#N/A,FALSE,"Ratio Analysis";#N/A,#N/A,FALSE,"Test 120 Day Accts";#N/A,#N/A,FALSE,"Tickmarks"}</definedName>
    <definedName name="hjlhjlhjlh" localSheetId="11" hidden="1">{"LBO Summary",#N/A,FALSE,"Summary";"Income Statement",#N/A,FALSE,"Model";"Cash Flow",#N/A,FALSE,"Model";"Balance Sheet",#N/A,FALSE,"Model";"Working Capital",#N/A,FALSE,"Model";"Pro Forma Balance Sheets",#N/A,FALSE,"PFBS";"Debt Balances",#N/A,FALSE,"Model";"Fee Schedules",#N/A,FALSE,"Model"}</definedName>
    <definedName name="hjlhjlhjlh" hidden="1">{"LBO Summary",#N/A,FALSE,"Summary";"Income Statement",#N/A,FALSE,"Model";"Cash Flow",#N/A,FALSE,"Model";"Balance Sheet",#N/A,FALSE,"Model";"Working Capital",#N/A,FALSE,"Model";"Pro Forma Balance Sheets",#N/A,FALSE,"PFBS";"Debt Balances",#N/A,FALSE,"Model";"Fee Schedules",#N/A,FALSE,"Model"}</definedName>
    <definedName name="hjlk"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l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nv" localSheetId="11" hidden="1">{#N/A,#N/A,FALSE,"Aging Summary";#N/A,#N/A,FALSE,"Ratio Analysis";#N/A,#N/A,FALSE,"Test 120 Day Accts";#N/A,#N/A,FALSE,"Tickmarks"}</definedName>
    <definedName name="hjnv" hidden="1">{#N/A,#N/A,FALSE,"Aging Summary";#N/A,#N/A,FALSE,"Ratio Analysis";#N/A,#N/A,FALSE,"Test 120 Day Accts";#N/A,#N/A,FALSE,"Tickmarks"}</definedName>
    <definedName name="hjyny" localSheetId="11" hidden="1">{#N/A,#N/A,FALSE,"TSUM";#N/A,#N/A,FALSE,"shares";#N/A,#N/A,FALSE,"earnout";#N/A,#N/A,FALSE,"Heaty";#N/A,#N/A,FALSE,"self-tend";#N/A,#N/A,FALSE,"self-sum"}</definedName>
    <definedName name="hjyny" hidden="1">{#N/A,#N/A,FALSE,"TSUM";#N/A,#N/A,FALSE,"shares";#N/A,#N/A,FALSE,"earnout";#N/A,#N/A,FALSE,"Heaty";#N/A,#N/A,FALSE,"self-tend";#N/A,#N/A,FALSE,"self-sum"}</definedName>
    <definedName name="hjyujyu" localSheetId="11" hidden="1">{"Co1statements",#N/A,FALSE,"Cmpy1";"Co2statement",#N/A,FALSE,"Cmpy2";"co1pm",#N/A,FALSE,"Co1PM";"co2PM",#N/A,FALSE,"Co2PM";"value",#N/A,FALSE,"value";"opco",#N/A,FALSE,"NewSparkle";"adjusts",#N/A,FALSE,"Adjustments"}</definedName>
    <definedName name="hjyujyu" hidden="1">{"Co1statements",#N/A,FALSE,"Cmpy1";"Co2statement",#N/A,FALSE,"Cmpy2";"co1pm",#N/A,FALSE,"Co1PM";"co2PM",#N/A,FALSE,"Co2PM";"value",#N/A,FALSE,"value";"opco",#N/A,FALSE,"NewSparkle";"adjusts",#N/A,FALSE,"Adjustments"}</definedName>
    <definedName name="HK" localSheetId="11" hidden="1">{"Reader",#N/A,FALSE,"Summary";"Reader",#N/A,FALSE,"Buildup";"Reader",#N/A,FALSE,"Financials";"Reader",#N/A,FALSE,"Debt &amp; Other"}</definedName>
    <definedName name="HK" hidden="1">{"Reader",#N/A,FALSE,"Summary";"Reader",#N/A,FALSE,"Buildup";"Reader",#N/A,FALSE,"Financials";"Reader",#N/A,FALSE,"Debt &amp; Other"}</definedName>
    <definedName name="HKA" hidden="1">#REF!</definedName>
    <definedName name="hkhh"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khh"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khh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khh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KSH" localSheetId="4" hidden="1">{#N/A,#N/A,FALSE,"REPORT"}</definedName>
    <definedName name="HKSH" localSheetId="11" hidden="1">{#N/A,#N/A,FALSE,"REPORT"}</definedName>
    <definedName name="HKSH" hidden="1">{#N/A,#N/A,FALSE,"REPORT"}</definedName>
    <definedName name="HKSH_1" localSheetId="4" hidden="1">{#N/A,#N/A,FALSE,"REPORT"}</definedName>
    <definedName name="HKSH_1" localSheetId="11" hidden="1">{#N/A,#N/A,FALSE,"REPORT"}</definedName>
    <definedName name="HKSH_1" hidden="1">{#N/A,#N/A,FALSE,"REPORT"}</definedName>
    <definedName name="HL_Drill" localSheetId="19">#REF!</definedName>
    <definedName name="HL_Drill">#REF!</definedName>
    <definedName name="HL_Err_Chk_2" hidden="1">#REF!</definedName>
    <definedName name="HL_Err_Chk_3" hidden="1">#REF!</definedName>
    <definedName name="HL_Err_Chk_4" hidden="1">#REF!</definedName>
    <definedName name="HL_Err_Chk_5" hidden="1">#REF!</definedName>
    <definedName name="hlhjlhjlhj" localSheetId="11" hidden="1">{"PA1",#N/A,TRUE,"BORDMW";"pa2",#N/A,TRUE,"BORDMW";"PA3",#N/A,TRUE,"BORDMW";"PA4",#N/A,TRUE,"BORDMW"}</definedName>
    <definedName name="hlhjlhjlhj" hidden="1">{"PA1",#N/A,TRUE,"BORDMW";"pa2",#N/A,TRUE,"BORDMW";"PA3",#N/A,TRUE,"BORDMW";"PA4",#N/A,TRUE,"BORDMW"}</definedName>
    <definedName name="hlhlhjt7689" localSheetId="11" hidden="1">{"Income Statement",#N/A,FALSE,"CFMODEL";"Balance Sheet",#N/A,FALSE,"CFMODEL"}</definedName>
    <definedName name="hlhlhjt7689" hidden="1">{"Income Statement",#N/A,FALSE,"CFMODEL";"Balance Sheet",#N/A,FALSE,"CFMODEL"}</definedName>
    <definedName name="hlhz" localSheetId="19">#REF!</definedName>
    <definedName name="hlhz">#REF!</definedName>
    <definedName name="hlk" localSheetId="11" hidden="1">{#N/A,#N/A,FALSE,"Aging Summary";#N/A,#N/A,FALSE,"Ratio Analysis";#N/A,#N/A,FALSE,"Test 120 Day Accts";#N/A,#N/A,FALSE,"Tickmarks"}</definedName>
    <definedName name="hlk" hidden="1">{#N/A,#N/A,FALSE,"Aging Summary";#N/A,#N/A,FALSE,"Ratio Analysis";#N/A,#N/A,FALSE,"Test 120 Day Accts";#N/A,#N/A,FALSE,"Tickmarks"}</definedName>
    <definedName name="hlp" hidden="1">#REF!</definedName>
    <definedName name="HLPBRD_IB" localSheetId="2">#REF!</definedName>
    <definedName name="HLPBRD_IB" localSheetId="1">#REF!</definedName>
    <definedName name="HLPBRD_IB" localSheetId="19">#REF!</definedName>
    <definedName name="HLPBRD_IB">#REF!</definedName>
    <definedName name="HLPBRD_IR" localSheetId="1">#REF!</definedName>
    <definedName name="HLPBRD_IR">#REF!</definedName>
    <definedName name="HLPBRD_OBR" localSheetId="1">#REF!</definedName>
    <definedName name="HLPBRD_OBR">#REF!</definedName>
    <definedName name="HMG" localSheetId="4" hidden="1">{#N/A,#N/A,FALSE,"REPORT"}</definedName>
    <definedName name="HMG" localSheetId="11" hidden="1">{#N/A,#N/A,FALSE,"REPORT"}</definedName>
    <definedName name="HMG" hidden="1">{#N/A,#N/A,FALSE,"REPORT"}</definedName>
    <definedName name="HMG_1" localSheetId="4" hidden="1">{#N/A,#N/A,FALSE,"REPORT"}</definedName>
    <definedName name="HMG_1" localSheetId="11" hidden="1">{#N/A,#N/A,FALSE,"REPORT"}</definedName>
    <definedName name="HMG_1" hidden="1">{#N/A,#N/A,FALSE,"REPORT"}</definedName>
    <definedName name="HMMCMCM" localSheetId="4">{"Client Name or Project Name"}</definedName>
    <definedName name="HMMCMCM" localSheetId="11">{"Client Name or Project Name"}</definedName>
    <definedName name="HMMCMCM">{"Client Name or Project Name"}</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localSheetId="19" hidden="1">#REF!,#REF!,#REF!,#REF!,#REF!,#REF!,#REF!,#REF!,#REF!,#REF!</definedName>
    <definedName name="hn.ConvertZero1" localSheetId="4" hidden="1">#REF!,#REF!,#REF!,#REF!,#REF!,#REF!,#REF!,#REF!,#REF!,#REF!</definedName>
    <definedName name="hn.ConvertZero1" hidden="1">#REF!,#REF!,#REF!,#REF!,#REF!,#REF!,#REF!,#REF!,#REF!,#REF!</definedName>
    <definedName name="hn.ConvertZero2" localSheetId="19" hidden="1">#REF!,#REF!,#REF!,#REF!,#REF!,#REF!,#REF!,#REF!</definedName>
    <definedName name="hn.ConvertZero2" hidden="1">#REF!,#REF!,#REF!,#REF!,#REF!,#REF!,#REF!,#REF!</definedName>
    <definedName name="hn.ConvertZero3" localSheetId="19" hidden="1">#REF!,#REF!,#REF!,#REF!,#REF!</definedName>
    <definedName name="hn.ConvertZero3" hidden="1">#REF!,#REF!,#REF!,#REF!,#REF!</definedName>
    <definedName name="hn.ConvertZero4" localSheetId="19" hidden="1">#REF!,#REF!,#REF!,#REF!,#REF!,#REF!,#REF!,#REF!</definedName>
    <definedName name="hn.ConvertZero4" hidden="1">#REF!,#REF!,#REF!,#REF!,#REF!,#REF!,#REF!,#REF!</definedName>
    <definedName name="hn.ConvertZeroUnhide1" localSheetId="19" hidden="1">#REF!,#REF!,#REF!</definedName>
    <definedName name="hn.ConvertZeroUnhide1" hidden="1">#REF!,#REF!,#REF!</definedName>
    <definedName name="hn.CopyforPR" hidden="1">#REF!</definedName>
    <definedName name="hn.Delete015" localSheetId="19" hidden="1">#REF!,#REF!,#REF!,#REF!</definedName>
    <definedName name="hn.Delete015" localSheetId="18" hidden="1">#REF!,#REF!,#REF!,#REF!,#REF!</definedName>
    <definedName name="hn.Delete015" hidden="1">#REF!,#REF!,#REF!,#REF!</definedName>
    <definedName name="hn.domestic" hidden="1">#REF!</definedName>
    <definedName name="hn.DZ_MultByFXRates" localSheetId="19" hidden="1">#REF!,#REF!,#REF!,#REF!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localSheetId="19" hidden="1">#REF!,#REF!,#REF!,#REF!,#REF!,#REF!,#REF!</definedName>
    <definedName name="hn.LTM_MultByFXRates" hidden="1">#REF!,#REF!,#REF!,#REF!,#REF!,#REF!,#REF!</definedName>
    <definedName name="hn.LTMData" hidden="1">#REF!</definedName>
    <definedName name="hn.ModelType" hidden="1">"DEAL"</definedName>
    <definedName name="hn.ModelVersion" hidden="1">1</definedName>
    <definedName name="hn.MultbyFXRates" localSheetId="19" hidden="1">#REF!,#REF!,#REF!,#REF!,#REF!,#REF!,#REF!</definedName>
    <definedName name="hn.MultbyFXRates" hidden="1">#REF!,#REF!,#REF!,#REF!,#REF!,#REF!,#REF!</definedName>
    <definedName name="hn.MultByFXRates1" localSheetId="19" hidden="1">#REF!,#REF!,#REF!,#REF!,#REF!</definedName>
    <definedName name="hn.MultByFXRates1" hidden="1">#REF!,#REF!,#REF!,#REF!,#REF!</definedName>
    <definedName name="hn.MultByFXRates2" localSheetId="19" hidden="1">#REF!,#REF!,#REF!,#REF!,#REF!</definedName>
    <definedName name="hn.MultByFXRates2" hidden="1">#REF!,#REF!,#REF!,#REF!,#REF!</definedName>
    <definedName name="hn.MultByFXRates3" localSheetId="19" hidden="1">#REF!,#REF!,#REF!,#REF!,#REF!</definedName>
    <definedName name="hn.MultByFXRates3" hidden="1">#REF!,#REF!,#REF!,#REF!,#REF!</definedName>
    <definedName name="hn.MultbyFxrates4" localSheetId="19" hidden="1">#REF!,#REF!,#REF!,#REF!,#REF!,#REF!,#REF!</definedName>
    <definedName name="hn.MultbyFxrates4" hidden="1">#REF!,#REF!,#REF!,#REF!,#REF!,#REF!,#REF!</definedName>
    <definedName name="hn.multbyfxrates5" localSheetId="19" hidden="1">#REF!,#REF!,#REF!,#REF!,#REF!</definedName>
    <definedName name="hn.multbyfxrates5" hidden="1">#REF!,#REF!,#REF!,#REF!,#REF!</definedName>
    <definedName name="hn.multbyfxrates6" localSheetId="19" hidden="1">#REF!,#REF!,#REF!,#REF!,#REF!</definedName>
    <definedName name="hn.multbyfxrates6" hidden="1">#REF!,#REF!,#REF!,#REF!,#REF!</definedName>
    <definedName name="hn.multbyfxrates7" localSheetId="19" hidden="1">#REF!,#REF!,#REF!,#REF!,#REF!</definedName>
    <definedName name="hn.multbyfxrates7" hidden="1">#REF!,#REF!,#REF!,#REF!,#REF!</definedName>
    <definedName name="hn.MultByFXRatesBot1" localSheetId="19" hidden="1">#REF!,#REF!,#REF!,#REF!,#REF!,#REF!,#REF!,#REF!,#REF!,#REF!,#REF!,#REF!</definedName>
    <definedName name="hn.MultByFXRatesBot1" hidden="1">#REF!,#REF!,#REF!,#REF!,#REF!,#REF!,#REF!,#REF!,#REF!,#REF!,#REF!,#REF!</definedName>
    <definedName name="hn.MultByFXRatesBot2" localSheetId="19" hidden="1">#REF!,#REF!,#REF!,#REF!,#REF!,#REF!,#REF!,#REF!,#REF!,#REF!,#REF!,#REF!</definedName>
    <definedName name="hn.MultByFXRatesBot2" hidden="1">#REF!,#REF!,#REF!,#REF!,#REF!,#REF!,#REF!,#REF!,#REF!,#REF!,#REF!,#REF!</definedName>
    <definedName name="hn.MultByFXRatesBot3" localSheetId="19" hidden="1">#REF!,#REF!,#REF!,#REF!,#REF!,#REF!,#REF!,#REF!,#REF!,#REF!,#REF!,#REF!</definedName>
    <definedName name="hn.MultByFXRatesBot3" hidden="1">#REF!,#REF!,#REF!,#REF!,#REF!,#REF!,#REF!,#REF!,#REF!,#REF!,#REF!,#REF!</definedName>
    <definedName name="hn.MultByFXRatesBot4" localSheetId="19" hidden="1">#REF!,#REF!,#REF!,#REF!,#REF!,#REF!,#REF!,#REF!,#REF!,#REF!,#REF!,#REF!,#REF!</definedName>
    <definedName name="hn.MultByFXRatesBot4" hidden="1">#REF!,#REF!,#REF!,#REF!,#REF!,#REF!,#REF!,#REF!,#REF!,#REF!,#REF!,#REF!,#REF!</definedName>
    <definedName name="hn.MultByFXRatesBot5" localSheetId="19" hidden="1">#REF!,#REF!,#REF!,#REF!,#REF!,#REF!,#REF!,#REF!,#REF!,#REF!,#REF!</definedName>
    <definedName name="hn.MultByFXRatesBot5" hidden="1">#REF!,#REF!,#REF!,#REF!,#REF!,#REF!,#REF!,#REF!,#REF!,#REF!,#REF!</definedName>
    <definedName name="hn.MultByFXRatesBot6" localSheetId="19" hidden="1">#REF!,#REF!,#REF!,#REF!,#REF!,#REF!,#REF!,#REF!,#REF!,#REF!,#REF!</definedName>
    <definedName name="hn.MultByFXRatesBot6" hidden="1">#REF!,#REF!,#REF!,#REF!,#REF!,#REF!,#REF!,#REF!,#REF!,#REF!,#REF!</definedName>
    <definedName name="hn.MultByFXRatesBot7" localSheetId="19" hidden="1">#REF!,#REF!,#REF!,#REF!,#REF!,#REF!,#REF!,#REF!,#REF!,#REF!,#REF!</definedName>
    <definedName name="hn.MultByFXRatesBot7" hidden="1">#REF!,#REF!,#REF!,#REF!,#REF!,#REF!,#REF!,#REF!,#REF!,#REF!,#REF!</definedName>
    <definedName name="hn.MultByFXRatesTop1" localSheetId="19" hidden="1">#REF!,#REF!,#REF!,#REF!,#REF!,#REF!,#REF!,#REF!,#REF!,#REF!,#REF!,#REF!</definedName>
    <definedName name="hn.MultByFXRatesTop1" hidden="1">#REF!,#REF!,#REF!,#REF!,#REF!,#REF!,#REF!,#REF!,#REF!,#REF!,#REF!,#REF!</definedName>
    <definedName name="hn.MultByFXRatesTop2" localSheetId="19" hidden="1">#REF!,#REF!,#REF!,#REF!,#REF!,#REF!,#REF!,#REF!,#REF!,#REF!,#REF!,#REF!,#REF!,#REF!,#REF!</definedName>
    <definedName name="hn.MultByFXRatesTop2" hidden="1">#REF!,#REF!,#REF!,#REF!,#REF!,#REF!,#REF!,#REF!,#REF!,#REF!,#REF!,#REF!,#REF!,#REF!,#REF!</definedName>
    <definedName name="hn.MultByFXRatesTop3" localSheetId="19" hidden="1">#REF!,#REF!,#REF!,#REF!,#REF!,#REF!,#REF!,#REF!,#REF!,#REF!,#REF!,#REF!,#REF!,#REF!,#REF!</definedName>
    <definedName name="hn.MultByFXRatesTop3" hidden="1">#REF!,#REF!,#REF!,#REF!,#REF!,#REF!,#REF!,#REF!,#REF!,#REF!,#REF!,#REF!,#REF!,#REF!,#REF!</definedName>
    <definedName name="hn.MultByFXRatesTop4" localSheetId="19" hidden="1">#REF!,#REF!,#REF!,#REF!,#REF!,#REF!,#REF!,#REF!,#REF!,#REF!,#REF!,#REF!,#REF!,#REF!,#REF!</definedName>
    <definedName name="hn.MultByFXRatesTop4" hidden="1">#REF!,#REF!,#REF!,#REF!,#REF!,#REF!,#REF!,#REF!,#REF!,#REF!,#REF!,#REF!,#REF!,#REF!,#REF!</definedName>
    <definedName name="hn.MultByFXRatesTop5" localSheetId="19" hidden="1">#REF!,#REF!,#REF!,#REF!,#REF!,#REF!,#REF!,#REF!,#REF!,#REF!,#REF!,#REF!</definedName>
    <definedName name="hn.MultByFXRatesTop5" hidden="1">#REF!,#REF!,#REF!,#REF!,#REF!,#REF!,#REF!,#REF!,#REF!,#REF!,#REF!,#REF!</definedName>
    <definedName name="hn.MultByFXRatesTop6" localSheetId="19" hidden="1">#REF!,#REF!,#REF!,#REF!,#REF!,#REF!,#REF!,#REF!,#REF!,#REF!,#REF!,#REF!,#REF!,#REF!,#REF!</definedName>
    <definedName name="hn.MultByFXRatesTop6" hidden="1">#REF!,#REF!,#REF!,#REF!,#REF!,#REF!,#REF!,#REF!,#REF!,#REF!,#REF!,#REF!,#REF!,#REF!,#REF!</definedName>
    <definedName name="hn.MultByFXRatesTop7" localSheetId="19"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RolledForward">FALSE</definedName>
    <definedName name="hn.USLast" hidden="1">#REF!</definedName>
    <definedName name="hn.Version">"Version 2.14"</definedName>
    <definedName name="hn.YearLabel" localSheetId="2" hidden="1">#REF!</definedName>
    <definedName name="hn.YearLabel" localSheetId="1" hidden="1">#REF!</definedName>
    <definedName name="hn.YearLabel" localSheetId="19" hidden="1">#REF!</definedName>
    <definedName name="hn.YearLabel" localSheetId="18" hidden="1">#REF!</definedName>
    <definedName name="hn.YearLabel" hidden="1">#REF!</definedName>
    <definedName name="hngfnfj" hidden="1">#REF!</definedName>
    <definedName name="HNJMK" localSheetId="11" hidden="1">{#N/A,#N/A,FALSE,"Aging Summary";#N/A,#N/A,FALSE,"Ratio Analysis";#N/A,#N/A,FALSE,"Test 120 Day Accts";#N/A,#N/A,FALSE,"Tickmarks"}</definedName>
    <definedName name="HNJMK" hidden="1">{#N/A,#N/A,FALSE,"Aging Summary";#N/A,#N/A,FALSE,"Ratio Analysis";#N/A,#N/A,FALSE,"Test 120 Day Accts";#N/A,#N/A,FALSE,"Tickmarks"}</definedName>
    <definedName name="hod" localSheetId="19" hidden="1">{#N/A,#N/A,FALSE,"TS";#N/A,#N/A,FALSE,"Combo";#N/A,#N/A,FALSE,"FAIR";#N/A,#N/A,FALSE,"RBC";#N/A,#N/A,FALSE,"xxxx";#N/A,#N/A,FALSE,"A_D";#N/A,#N/A,FALSE,"WACC";#N/A,#N/A,FALSE,"DCF";#N/A,#N/A,FALSE,"LBO";#N/A,#N/A,FALSE,"AcqMults";#N/A,#N/A,FALSE,"CompMults"}</definedName>
    <definedName name="hod" localSheetId="4" hidden="1">{#N/A,#N/A,FALSE,"TS";#N/A,#N/A,FALSE,"Combo";#N/A,#N/A,FALSE,"FAIR";#N/A,#N/A,FALSE,"RBC";#N/A,#N/A,FALSE,"xxxx";#N/A,#N/A,FALSE,"A_D";#N/A,#N/A,FALSE,"WACC";#N/A,#N/A,FALSE,"DCF";#N/A,#N/A,FALSE,"LBO";#N/A,#N/A,FALSE,"AcqMults";#N/A,#N/A,FALSE,"CompMults"}</definedName>
    <definedName name="hod" localSheetId="15" hidden="1">{#N/A,#N/A,FALSE,"TS";#N/A,#N/A,FALSE,"Combo";#N/A,#N/A,FALSE,"FAIR";#N/A,#N/A,FALSE,"RBC";#N/A,#N/A,FALSE,"xxxx";#N/A,#N/A,FALSE,"A_D";#N/A,#N/A,FALSE,"WACC";#N/A,#N/A,FALSE,"DCF";#N/A,#N/A,FALSE,"LBO";#N/A,#N/A,FALSE,"AcqMults";#N/A,#N/A,FALSE,"CompMults"}</definedName>
    <definedName name="hod" localSheetId="11"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d_1" localSheetId="4" hidden="1">{#N/A,#N/A,FALSE,"TS";#N/A,#N/A,FALSE,"Combo";#N/A,#N/A,FALSE,"FAIR";#N/A,#N/A,FALSE,"RBC";#N/A,#N/A,FALSE,"xxxx";#N/A,#N/A,FALSE,"A_D";#N/A,#N/A,FALSE,"WACC";#N/A,#N/A,FALSE,"DCF";#N/A,#N/A,FALSE,"LBO";#N/A,#N/A,FALSE,"AcqMults";#N/A,#N/A,FALSE,"CompMults"}</definedName>
    <definedName name="hod_1" localSheetId="11"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d_1_1" localSheetId="4" hidden="1">{#N/A,#N/A,FALSE,"TS";#N/A,#N/A,FALSE,"Combo";#N/A,#N/A,FALSE,"FAIR";#N/A,#N/A,FALSE,"RBC";#N/A,#N/A,FALSE,"xxxx";#N/A,#N/A,FALSE,"A_D";#N/A,#N/A,FALSE,"WACC";#N/A,#N/A,FALSE,"DCF";#N/A,#N/A,FALSE,"LBO";#N/A,#N/A,FALSE,"AcqMults";#N/A,#N/A,FALSE,"CompMults"}</definedName>
    <definedName name="hod_1_1" localSheetId="11" hidden="1">{#N/A,#N/A,FALSE,"TS";#N/A,#N/A,FALSE,"Combo";#N/A,#N/A,FALSE,"FAIR";#N/A,#N/A,FALSE,"RBC";#N/A,#N/A,FALSE,"xxxx";#N/A,#N/A,FALSE,"A_D";#N/A,#N/A,FALSE,"WACC";#N/A,#N/A,FALSE,"DCF";#N/A,#N/A,FALSE,"LBO";#N/A,#N/A,FALSE,"AcqMults";#N/A,#N/A,FALSE,"CompMults"}</definedName>
    <definedName name="hod_1_1" hidden="1">{#N/A,#N/A,FALSE,"TS";#N/A,#N/A,FALSE,"Combo";#N/A,#N/A,FALSE,"FAIR";#N/A,#N/A,FALSE,"RBC";#N/A,#N/A,FALSE,"xxxx";#N/A,#N/A,FALSE,"A_D";#N/A,#N/A,FALSE,"WACC";#N/A,#N/A,FALSE,"DCF";#N/A,#N/A,FALSE,"LBO";#N/A,#N/A,FALSE,"AcqMults";#N/A,#N/A,FALSE,"CompMults"}</definedName>
    <definedName name="hod_1_1_2" localSheetId="4" hidden="1">{#N/A,#N/A,FALSE,"TS";#N/A,#N/A,FALSE,"Combo";#N/A,#N/A,FALSE,"FAIR";#N/A,#N/A,FALSE,"RBC";#N/A,#N/A,FALSE,"xxxx";#N/A,#N/A,FALSE,"A_D";#N/A,#N/A,FALSE,"WACC";#N/A,#N/A,FALSE,"DCF";#N/A,#N/A,FALSE,"LBO";#N/A,#N/A,FALSE,"AcqMults";#N/A,#N/A,FALSE,"CompMults"}</definedName>
    <definedName name="hod_1_1_2" localSheetId="11" hidden="1">{#N/A,#N/A,FALSE,"TS";#N/A,#N/A,FALSE,"Combo";#N/A,#N/A,FALSE,"FAIR";#N/A,#N/A,FALSE,"RBC";#N/A,#N/A,FALSE,"xxxx";#N/A,#N/A,FALSE,"A_D";#N/A,#N/A,FALSE,"WACC";#N/A,#N/A,FALSE,"DCF";#N/A,#N/A,FALSE,"LBO";#N/A,#N/A,FALSE,"AcqMults";#N/A,#N/A,FALSE,"CompMults"}</definedName>
    <definedName name="hod_1_1_2" hidden="1">{#N/A,#N/A,FALSE,"TS";#N/A,#N/A,FALSE,"Combo";#N/A,#N/A,FALSE,"FAIR";#N/A,#N/A,FALSE,"RBC";#N/A,#N/A,FALSE,"xxxx";#N/A,#N/A,FALSE,"A_D";#N/A,#N/A,FALSE,"WACC";#N/A,#N/A,FALSE,"DCF";#N/A,#N/A,FALSE,"LBO";#N/A,#N/A,FALSE,"AcqMults";#N/A,#N/A,FALSE,"CompMults"}</definedName>
    <definedName name="hod_1_3" localSheetId="4" hidden="1">{#N/A,#N/A,FALSE,"TS";#N/A,#N/A,FALSE,"Combo";#N/A,#N/A,FALSE,"FAIR";#N/A,#N/A,FALSE,"RBC";#N/A,#N/A,FALSE,"xxxx";#N/A,#N/A,FALSE,"A_D";#N/A,#N/A,FALSE,"WACC";#N/A,#N/A,FALSE,"DCF";#N/A,#N/A,FALSE,"LBO";#N/A,#N/A,FALSE,"AcqMults";#N/A,#N/A,FALSE,"CompMults"}</definedName>
    <definedName name="hod_1_3" localSheetId="11" hidden="1">{#N/A,#N/A,FALSE,"TS";#N/A,#N/A,FALSE,"Combo";#N/A,#N/A,FALSE,"FAIR";#N/A,#N/A,FALSE,"RBC";#N/A,#N/A,FALSE,"xxxx";#N/A,#N/A,FALSE,"A_D";#N/A,#N/A,FALSE,"WACC";#N/A,#N/A,FALSE,"DCF";#N/A,#N/A,FALSE,"LBO";#N/A,#N/A,FALSE,"AcqMults";#N/A,#N/A,FALSE,"CompMults"}</definedName>
    <definedName name="hod_1_3" hidden="1">{#N/A,#N/A,FALSE,"TS";#N/A,#N/A,FALSE,"Combo";#N/A,#N/A,FALSE,"FAIR";#N/A,#N/A,FALSE,"RBC";#N/A,#N/A,FALSE,"xxxx";#N/A,#N/A,FALSE,"A_D";#N/A,#N/A,FALSE,"WACC";#N/A,#N/A,FALSE,"DCF";#N/A,#N/A,FALSE,"LBO";#N/A,#N/A,FALSE,"AcqMults";#N/A,#N/A,FALSE,"CompMults"}</definedName>
    <definedName name="hod_2" localSheetId="4" hidden="1">{#N/A,#N/A,FALSE,"TS";#N/A,#N/A,FALSE,"Combo";#N/A,#N/A,FALSE,"FAIR";#N/A,#N/A,FALSE,"RBC";#N/A,#N/A,FALSE,"xxxx";#N/A,#N/A,FALSE,"A_D";#N/A,#N/A,FALSE,"WACC";#N/A,#N/A,FALSE,"DCF";#N/A,#N/A,FALSE,"LBO";#N/A,#N/A,FALSE,"AcqMults";#N/A,#N/A,FALSE,"CompMults"}</definedName>
    <definedName name="hod_2" localSheetId="11" hidden="1">{#N/A,#N/A,FALSE,"TS";#N/A,#N/A,FALSE,"Combo";#N/A,#N/A,FALSE,"FAIR";#N/A,#N/A,FALSE,"RBC";#N/A,#N/A,FALSE,"xxxx";#N/A,#N/A,FALSE,"A_D";#N/A,#N/A,FALSE,"WACC";#N/A,#N/A,FALSE,"DCF";#N/A,#N/A,FALSE,"LBO";#N/A,#N/A,FALSE,"AcqMults";#N/A,#N/A,FALSE,"CompMults"}</definedName>
    <definedName name="hod_2" hidden="1">{#N/A,#N/A,FALSE,"TS";#N/A,#N/A,FALSE,"Combo";#N/A,#N/A,FALSE,"FAIR";#N/A,#N/A,FALSE,"RBC";#N/A,#N/A,FALSE,"xxxx";#N/A,#N/A,FALSE,"A_D";#N/A,#N/A,FALSE,"WACC";#N/A,#N/A,FALSE,"DCF";#N/A,#N/A,FALSE,"LBO";#N/A,#N/A,FALSE,"AcqMults";#N/A,#N/A,FALSE,"CompMults"}</definedName>
    <definedName name="hod_2_2" localSheetId="4" hidden="1">{#N/A,#N/A,FALSE,"TS";#N/A,#N/A,FALSE,"Combo";#N/A,#N/A,FALSE,"FAIR";#N/A,#N/A,FALSE,"RBC";#N/A,#N/A,FALSE,"xxxx";#N/A,#N/A,FALSE,"A_D";#N/A,#N/A,FALSE,"WACC";#N/A,#N/A,FALSE,"DCF";#N/A,#N/A,FALSE,"LBO";#N/A,#N/A,FALSE,"AcqMults";#N/A,#N/A,FALSE,"CompMults"}</definedName>
    <definedName name="hod_2_2" localSheetId="11" hidden="1">{#N/A,#N/A,FALSE,"TS";#N/A,#N/A,FALSE,"Combo";#N/A,#N/A,FALSE,"FAIR";#N/A,#N/A,FALSE,"RBC";#N/A,#N/A,FALSE,"xxxx";#N/A,#N/A,FALSE,"A_D";#N/A,#N/A,FALSE,"WACC";#N/A,#N/A,FALSE,"DCF";#N/A,#N/A,FALSE,"LBO";#N/A,#N/A,FALSE,"AcqMults";#N/A,#N/A,FALSE,"CompMults"}</definedName>
    <definedName name="hod_2_2" hidden="1">{#N/A,#N/A,FALSE,"TS";#N/A,#N/A,FALSE,"Combo";#N/A,#N/A,FALSE,"FAIR";#N/A,#N/A,FALSE,"RBC";#N/A,#N/A,FALSE,"xxxx";#N/A,#N/A,FALSE,"A_D";#N/A,#N/A,FALSE,"WACC";#N/A,#N/A,FALSE,"DCF";#N/A,#N/A,FALSE,"LBO";#N/A,#N/A,FALSE,"AcqMults";#N/A,#N/A,FALSE,"CompMults"}</definedName>
    <definedName name="hod_3" localSheetId="4" hidden="1">{#N/A,#N/A,FALSE,"TS";#N/A,#N/A,FALSE,"Combo";#N/A,#N/A,FALSE,"FAIR";#N/A,#N/A,FALSE,"RBC";#N/A,#N/A,FALSE,"xxxx";#N/A,#N/A,FALSE,"A_D";#N/A,#N/A,FALSE,"WACC";#N/A,#N/A,FALSE,"DCF";#N/A,#N/A,FALSE,"LBO";#N/A,#N/A,FALSE,"AcqMults";#N/A,#N/A,FALSE,"CompMults"}</definedName>
    <definedName name="hod_3" localSheetId="11" hidden="1">{#N/A,#N/A,FALSE,"TS";#N/A,#N/A,FALSE,"Combo";#N/A,#N/A,FALSE,"FAIR";#N/A,#N/A,FALSE,"RBC";#N/A,#N/A,FALSE,"xxxx";#N/A,#N/A,FALSE,"A_D";#N/A,#N/A,FALSE,"WACC";#N/A,#N/A,FALSE,"DCF";#N/A,#N/A,FALSE,"LBO";#N/A,#N/A,FALSE,"AcqMults";#N/A,#N/A,FALSE,"CompMults"}</definedName>
    <definedName name="hod_3" hidden="1">{#N/A,#N/A,FALSE,"TS";#N/A,#N/A,FALSE,"Combo";#N/A,#N/A,FALSE,"FAIR";#N/A,#N/A,FALSE,"RBC";#N/A,#N/A,FALSE,"xxxx";#N/A,#N/A,FALSE,"A_D";#N/A,#N/A,FALSE,"WACC";#N/A,#N/A,FALSE,"DCF";#N/A,#N/A,FALSE,"LBO";#N/A,#N/A,FALSE,"AcqMults";#N/A,#N/A,FALSE,"CompMults"}</definedName>
    <definedName name="hod_3_2" localSheetId="4" hidden="1">{#N/A,#N/A,FALSE,"TS";#N/A,#N/A,FALSE,"Combo";#N/A,#N/A,FALSE,"FAIR";#N/A,#N/A,FALSE,"RBC";#N/A,#N/A,FALSE,"xxxx";#N/A,#N/A,FALSE,"A_D";#N/A,#N/A,FALSE,"WACC";#N/A,#N/A,FALSE,"DCF";#N/A,#N/A,FALSE,"LBO";#N/A,#N/A,FALSE,"AcqMults";#N/A,#N/A,FALSE,"CompMults"}</definedName>
    <definedName name="hod_3_2" localSheetId="11" hidden="1">{#N/A,#N/A,FALSE,"TS";#N/A,#N/A,FALSE,"Combo";#N/A,#N/A,FALSE,"FAIR";#N/A,#N/A,FALSE,"RBC";#N/A,#N/A,FALSE,"xxxx";#N/A,#N/A,FALSE,"A_D";#N/A,#N/A,FALSE,"WACC";#N/A,#N/A,FALSE,"DCF";#N/A,#N/A,FALSE,"LBO";#N/A,#N/A,FALSE,"AcqMults";#N/A,#N/A,FALSE,"CompMults"}</definedName>
    <definedName name="hod_3_2" hidden="1">{#N/A,#N/A,FALSE,"TS";#N/A,#N/A,FALSE,"Combo";#N/A,#N/A,FALSE,"FAIR";#N/A,#N/A,FALSE,"RBC";#N/A,#N/A,FALSE,"xxxx";#N/A,#N/A,FALSE,"A_D";#N/A,#N/A,FALSE,"WACC";#N/A,#N/A,FALSE,"DCF";#N/A,#N/A,FALSE,"LBO";#N/A,#N/A,FALSE,"AcqMults";#N/A,#N/A,FALSE,"CompMults"}</definedName>
    <definedName name="hod_4" localSheetId="4" hidden="1">{#N/A,#N/A,FALSE,"TS";#N/A,#N/A,FALSE,"Combo";#N/A,#N/A,FALSE,"FAIR";#N/A,#N/A,FALSE,"RBC";#N/A,#N/A,FALSE,"xxxx";#N/A,#N/A,FALSE,"A_D";#N/A,#N/A,FALSE,"WACC";#N/A,#N/A,FALSE,"DCF";#N/A,#N/A,FALSE,"LBO";#N/A,#N/A,FALSE,"AcqMults";#N/A,#N/A,FALSE,"CompMults"}</definedName>
    <definedName name="hod_4" localSheetId="11" hidden="1">{#N/A,#N/A,FALSE,"TS";#N/A,#N/A,FALSE,"Combo";#N/A,#N/A,FALSE,"FAIR";#N/A,#N/A,FALSE,"RBC";#N/A,#N/A,FALSE,"xxxx";#N/A,#N/A,FALSE,"A_D";#N/A,#N/A,FALSE,"WACC";#N/A,#N/A,FALSE,"DCF";#N/A,#N/A,FALSE,"LBO";#N/A,#N/A,FALSE,"AcqMults";#N/A,#N/A,FALSE,"CompMults"}</definedName>
    <definedName name="hod_4" hidden="1">{#N/A,#N/A,FALSE,"TS";#N/A,#N/A,FALSE,"Combo";#N/A,#N/A,FALSE,"FAIR";#N/A,#N/A,FALSE,"RBC";#N/A,#N/A,FALSE,"xxxx";#N/A,#N/A,FALSE,"A_D";#N/A,#N/A,FALSE,"WACC";#N/A,#N/A,FALSE,"DCF";#N/A,#N/A,FALSE,"LBO";#N/A,#N/A,FALSE,"AcqMults";#N/A,#N/A,FALSE,"CompMults"}</definedName>
    <definedName name="hod_4_2" localSheetId="4" hidden="1">{#N/A,#N/A,FALSE,"TS";#N/A,#N/A,FALSE,"Combo";#N/A,#N/A,FALSE,"FAIR";#N/A,#N/A,FALSE,"RBC";#N/A,#N/A,FALSE,"xxxx";#N/A,#N/A,FALSE,"A_D";#N/A,#N/A,FALSE,"WACC";#N/A,#N/A,FALSE,"DCF";#N/A,#N/A,FALSE,"LBO";#N/A,#N/A,FALSE,"AcqMults";#N/A,#N/A,FALSE,"CompMults"}</definedName>
    <definedName name="hod_4_2" localSheetId="11" hidden="1">{#N/A,#N/A,FALSE,"TS";#N/A,#N/A,FALSE,"Combo";#N/A,#N/A,FALSE,"FAIR";#N/A,#N/A,FALSE,"RBC";#N/A,#N/A,FALSE,"xxxx";#N/A,#N/A,FALSE,"A_D";#N/A,#N/A,FALSE,"WACC";#N/A,#N/A,FALSE,"DCF";#N/A,#N/A,FALSE,"LBO";#N/A,#N/A,FALSE,"AcqMults";#N/A,#N/A,FALSE,"CompMults"}</definedName>
    <definedName name="hod_4_2" hidden="1">{#N/A,#N/A,FALSE,"TS";#N/A,#N/A,FALSE,"Combo";#N/A,#N/A,FALSE,"FAIR";#N/A,#N/A,FALSE,"RBC";#N/A,#N/A,FALSE,"xxxx";#N/A,#N/A,FALSE,"A_D";#N/A,#N/A,FALSE,"WACC";#N/A,#N/A,FALSE,"DCF";#N/A,#N/A,FALSE,"LBO";#N/A,#N/A,FALSE,"AcqMults";#N/A,#N/A,FALSE,"CompMults"}</definedName>
    <definedName name="hod_5" localSheetId="4" hidden="1">{#N/A,#N/A,FALSE,"TS";#N/A,#N/A,FALSE,"Combo";#N/A,#N/A,FALSE,"FAIR";#N/A,#N/A,FALSE,"RBC";#N/A,#N/A,FALSE,"xxxx";#N/A,#N/A,FALSE,"A_D";#N/A,#N/A,FALSE,"WACC";#N/A,#N/A,FALSE,"DCF";#N/A,#N/A,FALSE,"LBO";#N/A,#N/A,FALSE,"AcqMults";#N/A,#N/A,FALSE,"CompMults"}</definedName>
    <definedName name="hod_5" localSheetId="11" hidden="1">{#N/A,#N/A,FALSE,"TS";#N/A,#N/A,FALSE,"Combo";#N/A,#N/A,FALSE,"FAIR";#N/A,#N/A,FALSE,"RBC";#N/A,#N/A,FALSE,"xxxx";#N/A,#N/A,FALSE,"A_D";#N/A,#N/A,FALSE,"WACC";#N/A,#N/A,FALSE,"DCF";#N/A,#N/A,FALSE,"LBO";#N/A,#N/A,FALSE,"AcqMults";#N/A,#N/A,FALSE,"CompMults"}</definedName>
    <definedName name="hod_5" hidden="1">{#N/A,#N/A,FALSE,"TS";#N/A,#N/A,FALSE,"Combo";#N/A,#N/A,FALSE,"FAIR";#N/A,#N/A,FALSE,"RBC";#N/A,#N/A,FALSE,"xxxx";#N/A,#N/A,FALSE,"A_D";#N/A,#N/A,FALSE,"WACC";#N/A,#N/A,FALSE,"DCF";#N/A,#N/A,FALSE,"LBO";#N/A,#N/A,FALSE,"AcqMults";#N/A,#N/A,FALSE,"CompMults"}</definedName>
    <definedName name="hod_5_2" localSheetId="4" hidden="1">{#N/A,#N/A,FALSE,"TS";#N/A,#N/A,FALSE,"Combo";#N/A,#N/A,FALSE,"FAIR";#N/A,#N/A,FALSE,"RBC";#N/A,#N/A,FALSE,"xxxx";#N/A,#N/A,FALSE,"A_D";#N/A,#N/A,FALSE,"WACC";#N/A,#N/A,FALSE,"DCF";#N/A,#N/A,FALSE,"LBO";#N/A,#N/A,FALSE,"AcqMults";#N/A,#N/A,FALSE,"CompMults"}</definedName>
    <definedName name="hod_5_2" localSheetId="11" hidden="1">{#N/A,#N/A,FALSE,"TS";#N/A,#N/A,FALSE,"Combo";#N/A,#N/A,FALSE,"FAIR";#N/A,#N/A,FALSE,"RBC";#N/A,#N/A,FALSE,"xxxx";#N/A,#N/A,FALSE,"A_D";#N/A,#N/A,FALSE,"WACC";#N/A,#N/A,FALSE,"DCF";#N/A,#N/A,FALSE,"LBO";#N/A,#N/A,FALSE,"AcqMults";#N/A,#N/A,FALSE,"CompMults"}</definedName>
    <definedName name="hod_5_2" hidden="1">{#N/A,#N/A,FALSE,"TS";#N/A,#N/A,FALSE,"Combo";#N/A,#N/A,FALSE,"FAIR";#N/A,#N/A,FALSE,"RBC";#N/A,#N/A,FALSE,"xxxx";#N/A,#N/A,FALSE,"A_D";#N/A,#N/A,FALSE,"WACC";#N/A,#N/A,FALSE,"DCF";#N/A,#N/A,FALSE,"LBO";#N/A,#N/A,FALSE,"AcqMults";#N/A,#N/A,FALSE,"CompMults"}</definedName>
    <definedName name="HOHOAGH" localSheetId="4">{"Client Name or Project Name"}</definedName>
    <definedName name="HOHOAGH" localSheetId="11">{"Client Name or Project Name"}</definedName>
    <definedName name="HOHOAGH">{"Client Name or Project Name"}</definedName>
    <definedName name="hol" localSheetId="19">#REF!</definedName>
    <definedName name="hol">#REF!</definedName>
    <definedName name="HOL_NET">105</definedName>
    <definedName name="Holidays" localSheetId="19">#REF!</definedName>
    <definedName name="Holidays">#REF!</definedName>
    <definedName name="Home" localSheetId="19">#REF!</definedName>
    <definedName name="Home">#REF!</definedName>
    <definedName name="HOME_1" localSheetId="4" hidden="1">{#N/A,#N/A,FALSE,"Assessment";#N/A,#N/A,FALSE,"Staffing";#N/A,#N/A,FALSE,"Hires";#N/A,#N/A,FALSE,"Assumptions"}</definedName>
    <definedName name="HOME_1" localSheetId="11" hidden="1">{#N/A,#N/A,FALSE,"Assessment";#N/A,#N/A,FALSE,"Staffing";#N/A,#N/A,FALSE,"Hires";#N/A,#N/A,FALSE,"Assumptions"}</definedName>
    <definedName name="HOME_1" hidden="1">{#N/A,#N/A,FALSE,"Assessment";#N/A,#N/A,FALSE,"Staffing";#N/A,#N/A,FALSE,"Hires";#N/A,#N/A,FALSE,"Assumptions"}</definedName>
    <definedName name="HOME_1_2" localSheetId="4" hidden="1">{#N/A,#N/A,FALSE,"Assessment";#N/A,#N/A,FALSE,"Staffing";#N/A,#N/A,FALSE,"Hires";#N/A,#N/A,FALSE,"Assumptions"}</definedName>
    <definedName name="HOME_1_2" localSheetId="11" hidden="1">{#N/A,#N/A,FALSE,"Assessment";#N/A,#N/A,FALSE,"Staffing";#N/A,#N/A,FALSE,"Hires";#N/A,#N/A,FALSE,"Assumptions"}</definedName>
    <definedName name="HOME_1_2" hidden="1">{#N/A,#N/A,FALSE,"Assessment";#N/A,#N/A,FALSE,"Staffing";#N/A,#N/A,FALSE,"Hires";#N/A,#N/A,FALSE,"Assumptions"}</definedName>
    <definedName name="HOME_2" localSheetId="4" hidden="1">{#N/A,#N/A,FALSE,"Assessment";#N/A,#N/A,FALSE,"Staffing";#N/A,#N/A,FALSE,"Hires";#N/A,#N/A,FALSE,"Assumptions"}</definedName>
    <definedName name="HOME_2" localSheetId="11" hidden="1">{#N/A,#N/A,FALSE,"Assessment";#N/A,#N/A,FALSE,"Staffing";#N/A,#N/A,FALSE,"Hires";#N/A,#N/A,FALSE,"Assumptions"}</definedName>
    <definedName name="HOME_2" hidden="1">{#N/A,#N/A,FALSE,"Assessment";#N/A,#N/A,FALSE,"Staffing";#N/A,#N/A,FALSE,"Hires";#N/A,#N/A,FALSE,"Assumptions"}</definedName>
    <definedName name="HOME_2_2" localSheetId="4" hidden="1">{#N/A,#N/A,FALSE,"Assessment";#N/A,#N/A,FALSE,"Staffing";#N/A,#N/A,FALSE,"Hires";#N/A,#N/A,FALSE,"Assumptions"}</definedName>
    <definedName name="HOME_2_2" localSheetId="11" hidden="1">{#N/A,#N/A,FALSE,"Assessment";#N/A,#N/A,FALSE,"Staffing";#N/A,#N/A,FALSE,"Hires";#N/A,#N/A,FALSE,"Assumptions"}</definedName>
    <definedName name="HOME_2_2" hidden="1">{#N/A,#N/A,FALSE,"Assessment";#N/A,#N/A,FALSE,"Staffing";#N/A,#N/A,FALSE,"Hires";#N/A,#N/A,FALSE,"Assumptions"}</definedName>
    <definedName name="HOME_3" localSheetId="4" hidden="1">{#N/A,#N/A,FALSE,"Assessment";#N/A,#N/A,FALSE,"Staffing";#N/A,#N/A,FALSE,"Hires";#N/A,#N/A,FALSE,"Assumptions"}</definedName>
    <definedName name="HOME_3" localSheetId="11" hidden="1">{#N/A,#N/A,FALSE,"Assessment";#N/A,#N/A,FALSE,"Staffing";#N/A,#N/A,FALSE,"Hires";#N/A,#N/A,FALSE,"Assumptions"}</definedName>
    <definedName name="HOME_3" hidden="1">{#N/A,#N/A,FALSE,"Assessment";#N/A,#N/A,FALSE,"Staffing";#N/A,#N/A,FALSE,"Hires";#N/A,#N/A,FALSE,"Assumptions"}</definedName>
    <definedName name="HOME_3_2" localSheetId="4" hidden="1">{#N/A,#N/A,FALSE,"Assessment";#N/A,#N/A,FALSE,"Staffing";#N/A,#N/A,FALSE,"Hires";#N/A,#N/A,FALSE,"Assumptions"}</definedName>
    <definedName name="HOME_3_2" localSheetId="11" hidden="1">{#N/A,#N/A,FALSE,"Assessment";#N/A,#N/A,FALSE,"Staffing";#N/A,#N/A,FALSE,"Hires";#N/A,#N/A,FALSE,"Assumptions"}</definedName>
    <definedName name="HOME_3_2" hidden="1">{#N/A,#N/A,FALSE,"Assessment";#N/A,#N/A,FALSE,"Staffing";#N/A,#N/A,FALSE,"Hires";#N/A,#N/A,FALSE,"Assumptions"}</definedName>
    <definedName name="HOME_4" localSheetId="4" hidden="1">{#N/A,#N/A,FALSE,"Assessment";#N/A,#N/A,FALSE,"Staffing";#N/A,#N/A,FALSE,"Hires";#N/A,#N/A,FALSE,"Assumptions"}</definedName>
    <definedName name="HOME_4" localSheetId="11" hidden="1">{#N/A,#N/A,FALSE,"Assessment";#N/A,#N/A,FALSE,"Staffing";#N/A,#N/A,FALSE,"Hires";#N/A,#N/A,FALSE,"Assumptions"}</definedName>
    <definedName name="HOME_4" hidden="1">{#N/A,#N/A,FALSE,"Assessment";#N/A,#N/A,FALSE,"Staffing";#N/A,#N/A,FALSE,"Hires";#N/A,#N/A,FALSE,"Assumptions"}</definedName>
    <definedName name="HOME_4_2" localSheetId="4" hidden="1">{#N/A,#N/A,FALSE,"Assessment";#N/A,#N/A,FALSE,"Staffing";#N/A,#N/A,FALSE,"Hires";#N/A,#N/A,FALSE,"Assumptions"}</definedName>
    <definedName name="HOME_4_2" localSheetId="11" hidden="1">{#N/A,#N/A,FALSE,"Assessment";#N/A,#N/A,FALSE,"Staffing";#N/A,#N/A,FALSE,"Hires";#N/A,#N/A,FALSE,"Assumptions"}</definedName>
    <definedName name="HOME_4_2" hidden="1">{#N/A,#N/A,FALSE,"Assessment";#N/A,#N/A,FALSE,"Staffing";#N/A,#N/A,FALSE,"Hires";#N/A,#N/A,FALSE,"Assumptions"}</definedName>
    <definedName name="HOME_5" localSheetId="4" hidden="1">{#N/A,#N/A,FALSE,"Assessment";#N/A,#N/A,FALSE,"Staffing";#N/A,#N/A,FALSE,"Hires";#N/A,#N/A,FALSE,"Assumptions"}</definedName>
    <definedName name="HOME_5" localSheetId="11" hidden="1">{#N/A,#N/A,FALSE,"Assessment";#N/A,#N/A,FALSE,"Staffing";#N/A,#N/A,FALSE,"Hires";#N/A,#N/A,FALSE,"Assumptions"}</definedName>
    <definedName name="HOME_5" hidden="1">{#N/A,#N/A,FALSE,"Assessment";#N/A,#N/A,FALSE,"Staffing";#N/A,#N/A,FALSE,"Hires";#N/A,#N/A,FALSE,"Assumptions"}</definedName>
    <definedName name="HOME_5_2" localSheetId="4" hidden="1">{#N/A,#N/A,FALSE,"Assessment";#N/A,#N/A,FALSE,"Staffing";#N/A,#N/A,FALSE,"Hires";#N/A,#N/A,FALSE,"Assumptions"}</definedName>
    <definedName name="HOME_5_2" localSheetId="11" hidden="1">{#N/A,#N/A,FALSE,"Assessment";#N/A,#N/A,FALSE,"Staffing";#N/A,#N/A,FALSE,"Hires";#N/A,#N/A,FALSE,"Assumptions"}</definedName>
    <definedName name="HOME_5_2" hidden="1">{#N/A,#N/A,FALSE,"Assessment";#N/A,#N/A,FALSE,"Staffing";#N/A,#N/A,FALSE,"Hires";#N/A,#N/A,FALSE,"Assumptions"}</definedName>
    <definedName name="homer" localSheetId="11" hidden="1">{"P.I. BUDGET ASSUMPTIONS",#N/A,FALSE,"PERIODIC INSP 97";"P.I. MAJOR EXP",#N/A,FALSE,"PERIODIC INSP 97";"PERIODIC INSP",#N/A,FALSE,"PERIODIC INSP 97"}</definedName>
    <definedName name="homer" hidden="1">{"P.I. BUDGET ASSUMPTIONS",#N/A,FALSE,"PERIODIC INSP 97";"P.I. MAJOR EXP",#N/A,FALSE,"PERIODIC INSP 97";"PERIODIC INSP",#N/A,FALSE,"PERIODIC INSP 97"}</definedName>
    <definedName name="HOMFE" localSheetId="4" hidden="1">{#N/A,#N/A,FALSE,"Assessment";#N/A,#N/A,FALSE,"Staffing";#N/A,#N/A,FALSE,"Hires";#N/A,#N/A,FALSE,"Assumptions"}</definedName>
    <definedName name="HOMFE" localSheetId="11" hidden="1">{#N/A,#N/A,FALSE,"Assessment";#N/A,#N/A,FALSE,"Staffing";#N/A,#N/A,FALSE,"Hires";#N/A,#N/A,FALSE,"Assumptions"}</definedName>
    <definedName name="HOMFE" hidden="1">{#N/A,#N/A,FALSE,"Assessment";#N/A,#N/A,FALSE,"Staffing";#N/A,#N/A,FALSE,"Hires";#N/A,#N/A,FALSE,"Assumptions"}</definedName>
    <definedName name="HOMFE_1" localSheetId="4" hidden="1">{#N/A,#N/A,FALSE,"Assessment";#N/A,#N/A,FALSE,"Staffing";#N/A,#N/A,FALSE,"Hires";#N/A,#N/A,FALSE,"Assumptions"}</definedName>
    <definedName name="HOMFE_1" localSheetId="11" hidden="1">{#N/A,#N/A,FALSE,"Assessment";#N/A,#N/A,FALSE,"Staffing";#N/A,#N/A,FALSE,"Hires";#N/A,#N/A,FALSE,"Assumptions"}</definedName>
    <definedName name="HOMFE_1" hidden="1">{#N/A,#N/A,FALSE,"Assessment";#N/A,#N/A,FALSE,"Staffing";#N/A,#N/A,FALSE,"Hires";#N/A,#N/A,FALSE,"Assumptions"}</definedName>
    <definedName name="HOMFE_1_2" localSheetId="4" hidden="1">{#N/A,#N/A,FALSE,"Assessment";#N/A,#N/A,FALSE,"Staffing";#N/A,#N/A,FALSE,"Hires";#N/A,#N/A,FALSE,"Assumptions"}</definedName>
    <definedName name="HOMFE_1_2" localSheetId="11" hidden="1">{#N/A,#N/A,FALSE,"Assessment";#N/A,#N/A,FALSE,"Staffing";#N/A,#N/A,FALSE,"Hires";#N/A,#N/A,FALSE,"Assumptions"}</definedName>
    <definedName name="HOMFE_1_2" hidden="1">{#N/A,#N/A,FALSE,"Assessment";#N/A,#N/A,FALSE,"Staffing";#N/A,#N/A,FALSE,"Hires";#N/A,#N/A,FALSE,"Assumptions"}</definedName>
    <definedName name="HOMFE_2" localSheetId="4" hidden="1">{#N/A,#N/A,FALSE,"Assessment";#N/A,#N/A,FALSE,"Staffing";#N/A,#N/A,FALSE,"Hires";#N/A,#N/A,FALSE,"Assumptions"}</definedName>
    <definedName name="HOMFE_2" localSheetId="11" hidden="1">{#N/A,#N/A,FALSE,"Assessment";#N/A,#N/A,FALSE,"Staffing";#N/A,#N/A,FALSE,"Hires";#N/A,#N/A,FALSE,"Assumptions"}</definedName>
    <definedName name="HOMFE_2" hidden="1">{#N/A,#N/A,FALSE,"Assessment";#N/A,#N/A,FALSE,"Staffing";#N/A,#N/A,FALSE,"Hires";#N/A,#N/A,FALSE,"Assumptions"}</definedName>
    <definedName name="HOMFE_2_2" localSheetId="4" hidden="1">{#N/A,#N/A,FALSE,"Assessment";#N/A,#N/A,FALSE,"Staffing";#N/A,#N/A,FALSE,"Hires";#N/A,#N/A,FALSE,"Assumptions"}</definedName>
    <definedName name="HOMFE_2_2" localSheetId="11" hidden="1">{#N/A,#N/A,FALSE,"Assessment";#N/A,#N/A,FALSE,"Staffing";#N/A,#N/A,FALSE,"Hires";#N/A,#N/A,FALSE,"Assumptions"}</definedName>
    <definedName name="HOMFE_2_2" hidden="1">{#N/A,#N/A,FALSE,"Assessment";#N/A,#N/A,FALSE,"Staffing";#N/A,#N/A,FALSE,"Hires";#N/A,#N/A,FALSE,"Assumptions"}</definedName>
    <definedName name="HOMFE_3" localSheetId="4" hidden="1">{#N/A,#N/A,FALSE,"Assessment";#N/A,#N/A,FALSE,"Staffing";#N/A,#N/A,FALSE,"Hires";#N/A,#N/A,FALSE,"Assumptions"}</definedName>
    <definedName name="HOMFE_3" localSheetId="11" hidden="1">{#N/A,#N/A,FALSE,"Assessment";#N/A,#N/A,FALSE,"Staffing";#N/A,#N/A,FALSE,"Hires";#N/A,#N/A,FALSE,"Assumptions"}</definedName>
    <definedName name="HOMFE_3" hidden="1">{#N/A,#N/A,FALSE,"Assessment";#N/A,#N/A,FALSE,"Staffing";#N/A,#N/A,FALSE,"Hires";#N/A,#N/A,FALSE,"Assumptions"}</definedName>
    <definedName name="HOMFE_3_2" localSheetId="4" hidden="1">{#N/A,#N/A,FALSE,"Assessment";#N/A,#N/A,FALSE,"Staffing";#N/A,#N/A,FALSE,"Hires";#N/A,#N/A,FALSE,"Assumptions"}</definedName>
    <definedName name="HOMFE_3_2" localSheetId="11" hidden="1">{#N/A,#N/A,FALSE,"Assessment";#N/A,#N/A,FALSE,"Staffing";#N/A,#N/A,FALSE,"Hires";#N/A,#N/A,FALSE,"Assumptions"}</definedName>
    <definedName name="HOMFE_3_2" hidden="1">{#N/A,#N/A,FALSE,"Assessment";#N/A,#N/A,FALSE,"Staffing";#N/A,#N/A,FALSE,"Hires";#N/A,#N/A,FALSE,"Assumptions"}</definedName>
    <definedName name="HOMFE_4" localSheetId="4" hidden="1">{#N/A,#N/A,FALSE,"Assessment";#N/A,#N/A,FALSE,"Staffing";#N/A,#N/A,FALSE,"Hires";#N/A,#N/A,FALSE,"Assumptions"}</definedName>
    <definedName name="HOMFE_4" localSheetId="11" hidden="1">{#N/A,#N/A,FALSE,"Assessment";#N/A,#N/A,FALSE,"Staffing";#N/A,#N/A,FALSE,"Hires";#N/A,#N/A,FALSE,"Assumptions"}</definedName>
    <definedName name="HOMFE_4" hidden="1">{#N/A,#N/A,FALSE,"Assessment";#N/A,#N/A,FALSE,"Staffing";#N/A,#N/A,FALSE,"Hires";#N/A,#N/A,FALSE,"Assumptions"}</definedName>
    <definedName name="HOMFE_4_2" localSheetId="4" hidden="1">{#N/A,#N/A,FALSE,"Assessment";#N/A,#N/A,FALSE,"Staffing";#N/A,#N/A,FALSE,"Hires";#N/A,#N/A,FALSE,"Assumptions"}</definedName>
    <definedName name="HOMFE_4_2" localSheetId="11" hidden="1">{#N/A,#N/A,FALSE,"Assessment";#N/A,#N/A,FALSE,"Staffing";#N/A,#N/A,FALSE,"Hires";#N/A,#N/A,FALSE,"Assumptions"}</definedName>
    <definedName name="HOMFE_4_2" hidden="1">{#N/A,#N/A,FALSE,"Assessment";#N/A,#N/A,FALSE,"Staffing";#N/A,#N/A,FALSE,"Hires";#N/A,#N/A,FALSE,"Assumptions"}</definedName>
    <definedName name="HOMFE_5" localSheetId="4" hidden="1">{#N/A,#N/A,FALSE,"Assessment";#N/A,#N/A,FALSE,"Staffing";#N/A,#N/A,FALSE,"Hires";#N/A,#N/A,FALSE,"Assumptions"}</definedName>
    <definedName name="HOMFE_5" localSheetId="11" hidden="1">{#N/A,#N/A,FALSE,"Assessment";#N/A,#N/A,FALSE,"Staffing";#N/A,#N/A,FALSE,"Hires";#N/A,#N/A,FALSE,"Assumptions"}</definedName>
    <definedName name="HOMFE_5" hidden="1">{#N/A,#N/A,FALSE,"Assessment";#N/A,#N/A,FALSE,"Staffing";#N/A,#N/A,FALSE,"Hires";#N/A,#N/A,FALSE,"Assumptions"}</definedName>
    <definedName name="HOMFE_5_2" localSheetId="4" hidden="1">{#N/A,#N/A,FALSE,"Assessment";#N/A,#N/A,FALSE,"Staffing";#N/A,#N/A,FALSE,"Hires";#N/A,#N/A,FALSE,"Assumptions"}</definedName>
    <definedName name="HOMFE_5_2" localSheetId="11" hidden="1">{#N/A,#N/A,FALSE,"Assessment";#N/A,#N/A,FALSE,"Staffing";#N/A,#N/A,FALSE,"Hires";#N/A,#N/A,FALSE,"Assumptions"}</definedName>
    <definedName name="HOMFE_5_2" hidden="1">{#N/A,#N/A,FALSE,"Assessment";#N/A,#N/A,FALSE,"Staffing";#N/A,#N/A,FALSE,"Hires";#N/A,#N/A,FALSE,"Assumptions"}</definedName>
    <definedName name="HOPIP" localSheetId="4" hidden="1">{#N/A,#N/A,FALSE,"PMTABB";#N/A,#N/A,FALSE,"PMTABB"}</definedName>
    <definedName name="HOPIP" localSheetId="11" hidden="1">{#N/A,#N/A,FALSE,"PMTABB";#N/A,#N/A,FALSE,"PMTABB"}</definedName>
    <definedName name="HOPIP" hidden="1">{#N/A,#N/A,FALSE,"PMTABB";#N/A,#N/A,FALSE,"PMTABB"}</definedName>
    <definedName name="hotel" localSheetId="19">#REF!</definedName>
    <definedName name="hotel">#REF!</definedName>
    <definedName name="Hours_Day">#REF!</definedName>
    <definedName name="Hours_FTE">#REF!</definedName>
    <definedName name="houston" hidden="1">#N/A</definedName>
    <definedName name="houston2" hidden="1">#N/A</definedName>
    <definedName name="houy" localSheetId="19" hidden="1">{#N/A,#N/A,FALSE,"AD_Purchase";#N/A,#N/A,FALSE,"Credit";#N/A,#N/A,FALSE,"PF Acquisition";#N/A,#N/A,FALSE,"PF Offering"}</definedName>
    <definedName name="houy" localSheetId="4" hidden="1">{#N/A,#N/A,FALSE,"AD_Purchase";#N/A,#N/A,FALSE,"Credit";#N/A,#N/A,FALSE,"PF Acquisition";#N/A,#N/A,FALSE,"PF Offering"}</definedName>
    <definedName name="houy" localSheetId="15" hidden="1">{#N/A,#N/A,FALSE,"AD_Purchase";#N/A,#N/A,FALSE,"Credit";#N/A,#N/A,FALSE,"PF Acquisition";#N/A,#N/A,FALSE,"PF Offering"}</definedName>
    <definedName name="houy" localSheetId="11" hidden="1">{#N/A,#N/A,FALSE,"AD_Purchase";#N/A,#N/A,FALSE,"Credit";#N/A,#N/A,FALSE,"PF Acquisition";#N/A,#N/A,FALSE,"PF Offering"}</definedName>
    <definedName name="houy" hidden="1">{#N/A,#N/A,FALSE,"AD_Purchase";#N/A,#N/A,FALSE,"Credit";#N/A,#N/A,FALSE,"PF Acquisition";#N/A,#N/A,FALSE,"PF Offering"}</definedName>
    <definedName name="houy_1" localSheetId="4" hidden="1">{#N/A,#N/A,FALSE,"AD_Purchase";#N/A,#N/A,FALSE,"Credit";#N/A,#N/A,FALSE,"PF Acquisition";#N/A,#N/A,FALSE,"PF Offering"}</definedName>
    <definedName name="houy_1" localSheetId="11" hidden="1">{#N/A,#N/A,FALSE,"AD_Purchase";#N/A,#N/A,FALSE,"Credit";#N/A,#N/A,FALSE,"PF Acquisition";#N/A,#N/A,FALSE,"PF Offering"}</definedName>
    <definedName name="houy_1" hidden="1">{#N/A,#N/A,FALSE,"AD_Purchase";#N/A,#N/A,FALSE,"Credit";#N/A,#N/A,FALSE,"PF Acquisition";#N/A,#N/A,FALSE,"PF Offering"}</definedName>
    <definedName name="houy_1_1" localSheetId="4" hidden="1">{#N/A,#N/A,FALSE,"AD_Purchase";#N/A,#N/A,FALSE,"Credit";#N/A,#N/A,FALSE,"PF Acquisition";#N/A,#N/A,FALSE,"PF Offering"}</definedName>
    <definedName name="houy_1_1" localSheetId="11" hidden="1">{#N/A,#N/A,FALSE,"AD_Purchase";#N/A,#N/A,FALSE,"Credit";#N/A,#N/A,FALSE,"PF Acquisition";#N/A,#N/A,FALSE,"PF Offering"}</definedName>
    <definedName name="houy_1_1" hidden="1">{#N/A,#N/A,FALSE,"AD_Purchase";#N/A,#N/A,FALSE,"Credit";#N/A,#N/A,FALSE,"PF Acquisition";#N/A,#N/A,FALSE,"PF Offering"}</definedName>
    <definedName name="houy_1_1_2" localSheetId="4" hidden="1">{#N/A,#N/A,FALSE,"AD_Purchase";#N/A,#N/A,FALSE,"Credit";#N/A,#N/A,FALSE,"PF Acquisition";#N/A,#N/A,FALSE,"PF Offering"}</definedName>
    <definedName name="houy_1_1_2" localSheetId="11" hidden="1">{#N/A,#N/A,FALSE,"AD_Purchase";#N/A,#N/A,FALSE,"Credit";#N/A,#N/A,FALSE,"PF Acquisition";#N/A,#N/A,FALSE,"PF Offering"}</definedName>
    <definedName name="houy_1_1_2" hidden="1">{#N/A,#N/A,FALSE,"AD_Purchase";#N/A,#N/A,FALSE,"Credit";#N/A,#N/A,FALSE,"PF Acquisition";#N/A,#N/A,FALSE,"PF Offering"}</definedName>
    <definedName name="houy_1_3" localSheetId="4" hidden="1">{#N/A,#N/A,FALSE,"AD_Purchase";#N/A,#N/A,FALSE,"Credit";#N/A,#N/A,FALSE,"PF Acquisition";#N/A,#N/A,FALSE,"PF Offering"}</definedName>
    <definedName name="houy_1_3" localSheetId="11" hidden="1">{#N/A,#N/A,FALSE,"AD_Purchase";#N/A,#N/A,FALSE,"Credit";#N/A,#N/A,FALSE,"PF Acquisition";#N/A,#N/A,FALSE,"PF Offering"}</definedName>
    <definedName name="houy_1_3" hidden="1">{#N/A,#N/A,FALSE,"AD_Purchase";#N/A,#N/A,FALSE,"Credit";#N/A,#N/A,FALSE,"PF Acquisition";#N/A,#N/A,FALSE,"PF Offering"}</definedName>
    <definedName name="houy_2" localSheetId="4" hidden="1">{#N/A,#N/A,FALSE,"AD_Purchase";#N/A,#N/A,FALSE,"Credit";#N/A,#N/A,FALSE,"PF Acquisition";#N/A,#N/A,FALSE,"PF Offering"}</definedName>
    <definedName name="houy_2" localSheetId="11" hidden="1">{#N/A,#N/A,FALSE,"AD_Purchase";#N/A,#N/A,FALSE,"Credit";#N/A,#N/A,FALSE,"PF Acquisition";#N/A,#N/A,FALSE,"PF Offering"}</definedName>
    <definedName name="houy_2" hidden="1">{#N/A,#N/A,FALSE,"AD_Purchase";#N/A,#N/A,FALSE,"Credit";#N/A,#N/A,FALSE,"PF Acquisition";#N/A,#N/A,FALSE,"PF Offering"}</definedName>
    <definedName name="houy_2_2" localSheetId="4" hidden="1">{#N/A,#N/A,FALSE,"AD_Purchase";#N/A,#N/A,FALSE,"Credit";#N/A,#N/A,FALSE,"PF Acquisition";#N/A,#N/A,FALSE,"PF Offering"}</definedName>
    <definedName name="houy_2_2" localSheetId="11" hidden="1">{#N/A,#N/A,FALSE,"AD_Purchase";#N/A,#N/A,FALSE,"Credit";#N/A,#N/A,FALSE,"PF Acquisition";#N/A,#N/A,FALSE,"PF Offering"}</definedName>
    <definedName name="houy_2_2" hidden="1">{#N/A,#N/A,FALSE,"AD_Purchase";#N/A,#N/A,FALSE,"Credit";#N/A,#N/A,FALSE,"PF Acquisition";#N/A,#N/A,FALSE,"PF Offering"}</definedName>
    <definedName name="houy_3" localSheetId="4" hidden="1">{#N/A,#N/A,FALSE,"AD_Purchase";#N/A,#N/A,FALSE,"Credit";#N/A,#N/A,FALSE,"PF Acquisition";#N/A,#N/A,FALSE,"PF Offering"}</definedName>
    <definedName name="houy_3" localSheetId="11" hidden="1">{#N/A,#N/A,FALSE,"AD_Purchase";#N/A,#N/A,FALSE,"Credit";#N/A,#N/A,FALSE,"PF Acquisition";#N/A,#N/A,FALSE,"PF Offering"}</definedName>
    <definedName name="houy_3" hidden="1">{#N/A,#N/A,FALSE,"AD_Purchase";#N/A,#N/A,FALSE,"Credit";#N/A,#N/A,FALSE,"PF Acquisition";#N/A,#N/A,FALSE,"PF Offering"}</definedName>
    <definedName name="houy_3_2" localSheetId="4" hidden="1">{#N/A,#N/A,FALSE,"AD_Purchase";#N/A,#N/A,FALSE,"Credit";#N/A,#N/A,FALSE,"PF Acquisition";#N/A,#N/A,FALSE,"PF Offering"}</definedName>
    <definedName name="houy_3_2" localSheetId="11" hidden="1">{#N/A,#N/A,FALSE,"AD_Purchase";#N/A,#N/A,FALSE,"Credit";#N/A,#N/A,FALSE,"PF Acquisition";#N/A,#N/A,FALSE,"PF Offering"}</definedName>
    <definedName name="houy_3_2" hidden="1">{#N/A,#N/A,FALSE,"AD_Purchase";#N/A,#N/A,FALSE,"Credit";#N/A,#N/A,FALSE,"PF Acquisition";#N/A,#N/A,FALSE,"PF Offering"}</definedName>
    <definedName name="houy_4" localSheetId="4" hidden="1">{#N/A,#N/A,FALSE,"AD_Purchase";#N/A,#N/A,FALSE,"Credit";#N/A,#N/A,FALSE,"PF Acquisition";#N/A,#N/A,FALSE,"PF Offering"}</definedName>
    <definedName name="houy_4" localSheetId="11" hidden="1">{#N/A,#N/A,FALSE,"AD_Purchase";#N/A,#N/A,FALSE,"Credit";#N/A,#N/A,FALSE,"PF Acquisition";#N/A,#N/A,FALSE,"PF Offering"}</definedName>
    <definedName name="houy_4" hidden="1">{#N/A,#N/A,FALSE,"AD_Purchase";#N/A,#N/A,FALSE,"Credit";#N/A,#N/A,FALSE,"PF Acquisition";#N/A,#N/A,FALSE,"PF Offering"}</definedName>
    <definedName name="houy_4_2" localSheetId="4" hidden="1">{#N/A,#N/A,FALSE,"AD_Purchase";#N/A,#N/A,FALSE,"Credit";#N/A,#N/A,FALSE,"PF Acquisition";#N/A,#N/A,FALSE,"PF Offering"}</definedName>
    <definedName name="houy_4_2" localSheetId="11" hidden="1">{#N/A,#N/A,FALSE,"AD_Purchase";#N/A,#N/A,FALSE,"Credit";#N/A,#N/A,FALSE,"PF Acquisition";#N/A,#N/A,FALSE,"PF Offering"}</definedName>
    <definedName name="houy_4_2" hidden="1">{#N/A,#N/A,FALSE,"AD_Purchase";#N/A,#N/A,FALSE,"Credit";#N/A,#N/A,FALSE,"PF Acquisition";#N/A,#N/A,FALSE,"PF Offering"}</definedName>
    <definedName name="houy_5" localSheetId="4" hidden="1">{#N/A,#N/A,FALSE,"AD_Purchase";#N/A,#N/A,FALSE,"Credit";#N/A,#N/A,FALSE,"PF Acquisition";#N/A,#N/A,FALSE,"PF Offering"}</definedName>
    <definedName name="houy_5" localSheetId="11" hidden="1">{#N/A,#N/A,FALSE,"AD_Purchase";#N/A,#N/A,FALSE,"Credit";#N/A,#N/A,FALSE,"PF Acquisition";#N/A,#N/A,FALSE,"PF Offering"}</definedName>
    <definedName name="houy_5" hidden="1">{#N/A,#N/A,FALSE,"AD_Purchase";#N/A,#N/A,FALSE,"Credit";#N/A,#N/A,FALSE,"PF Acquisition";#N/A,#N/A,FALSE,"PF Offering"}</definedName>
    <definedName name="houy_5_2" localSheetId="4" hidden="1">{#N/A,#N/A,FALSE,"AD_Purchase";#N/A,#N/A,FALSE,"Credit";#N/A,#N/A,FALSE,"PF Acquisition";#N/A,#N/A,FALSE,"PF Offering"}</definedName>
    <definedName name="houy_5_2" localSheetId="11" hidden="1">{#N/A,#N/A,FALSE,"AD_Purchase";#N/A,#N/A,FALSE,"Credit";#N/A,#N/A,FALSE,"PF Acquisition";#N/A,#N/A,FALSE,"PF Offering"}</definedName>
    <definedName name="houy_5_2" hidden="1">{#N/A,#N/A,FALSE,"AD_Purchase";#N/A,#N/A,FALSE,"Credit";#N/A,#N/A,FALSE,"PF Acquisition";#N/A,#N/A,FALSE,"PF Offering"}</definedName>
    <definedName name="houy1" localSheetId="11" hidden="1">{#N/A,#N/A,FALSE,"AD_Purchase";#N/A,#N/A,FALSE,"Credit";#N/A,#N/A,FALSE,"PF Acquisition";#N/A,#N/A,FALSE,"PF Offering"}</definedName>
    <definedName name="houy1" hidden="1">{#N/A,#N/A,FALSE,"AD_Purchase";#N/A,#N/A,FALSE,"Credit";#N/A,#N/A,FALSE,"PF Acquisition";#N/A,#N/A,FALSE,"PF Offering"}</definedName>
    <definedName name="houy2" localSheetId="11" hidden="1">{#N/A,#N/A,FALSE,"AD_Purchase";#N/A,#N/A,FALSE,"Credit";#N/A,#N/A,FALSE,"PF Acquisition";#N/A,#N/A,FALSE,"PF Offering"}</definedName>
    <definedName name="houy2" hidden="1">{#N/A,#N/A,FALSE,"AD_Purchase";#N/A,#N/A,FALSE,"Credit";#N/A,#N/A,FALSE,"PF Acquisition";#N/A,#N/A,FALSE,"PF Offering"}</definedName>
    <definedName name="hp" localSheetId="11" hidden="1">{"Reader",#N/A,FALSE,"Summary";"Reader",#N/A,FALSE,"Buildup";"Reader",#N/A,FALSE,"Financials";"Reader",#N/A,FALSE,"Debt &amp; Other"}</definedName>
    <definedName name="hp" hidden="1">{"Reader",#N/A,FALSE,"Summary";"Reader",#N/A,FALSE,"Buildup";"Reader",#N/A,FALSE,"Financials";"Reader",#N/A,FALSE,"Debt &amp; Other"}</definedName>
    <definedName name="hpd_bob_prevalence" hidden="1">#REF!</definedName>
    <definedName name="HQ" localSheetId="11" hidden="1">{#N/A,#N/A,FALSE,"6405";#N/A,#N/A,FALSE,"6406";#N/A,#N/A,FALSE,"6409";#N/A,#N/A,FALSE,"6425";#N/A,#N/A,FALSE,"6426";#N/A,#N/A,FALSE,"6427";#N/A,#N/A,FALSE,"6440";#N/A,#N/A,FALSE,"6441";#N/A,#N/A,FALSE,"6442";#N/A,#N/A,FALSE,"6443"}</definedName>
    <definedName name="HQ" hidden="1">{#N/A,#N/A,FALSE,"6405";#N/A,#N/A,FALSE,"6406";#N/A,#N/A,FALSE,"6409";#N/A,#N/A,FALSE,"6425";#N/A,#N/A,FALSE,"6426";#N/A,#N/A,FALSE,"6427";#N/A,#N/A,FALSE,"6440";#N/A,#N/A,FALSE,"6441";#N/A,#N/A,FALSE,"6442";#N/A,#N/A,FALSE,"6443"}</definedName>
    <definedName name="hqwe" localSheetId="11" hidden="1">{"page1",#N/A,FALSE,"A";"page2",#N/A,FALSE,"A"}</definedName>
    <definedName name="hqwe" hidden="1">{"page1",#N/A,FALSE,"A";"page2",#N/A,FALSE,"A"}</definedName>
    <definedName name="HR">#REF!</definedName>
    <definedName name="hrahrae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ahrae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ahrae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e" localSheetId="4" hidden="1">{#N/A,#N/A,FALSE,"TOWNSHIP"}</definedName>
    <definedName name="hre" localSheetId="11" hidden="1">{#N/A,#N/A,FALSE,"TOWNSHIP"}</definedName>
    <definedName name="hre" hidden="1">{#N/A,#N/A,FALSE,"TOWNSHIP"}</definedName>
    <definedName name="hrezh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ezh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ezh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teyrzetrez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teyrzetrez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teyrzetrez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sdfawertwae" localSheetId="11" hidden="1">{#N/A,#N/A,FALSE,"VOLUMES";#N/A,#N/A,FALSE,"REVENUES";#N/A,#N/A,FALSE,"VALUATION"}</definedName>
    <definedName name="hsdfawertwae" hidden="1">{#N/A,#N/A,FALSE,"VOLUMES";#N/A,#N/A,FALSE,"REVENUES";#N/A,#N/A,FALSE,"VALUATION"}</definedName>
    <definedName name="hsdhh" localSheetId="19">{0;0;0;0;1;#N/A;0.75;0.75;0.25;0.25;2;FALSE;FALSE;FALSE;FALSE;FALSE;#N/A;1;#N/A;1;1;"";"&amp;L&amp;""Arial,Italic""&amp;8&amp;F Page &amp;P of &amp;N &amp;D &amp;T "}</definedName>
    <definedName name="hsdhh" localSheetId="4">{0;0;0;0;1;#N/A;0.75;0.75;0.25;0.25;2;FALSE;FALSE;FALSE;FALSE;FALSE;#N/A;1;#N/A;1;1;"";"&amp;L&amp;""Arial,Italic""&amp;8&amp;F Page &amp;P of &amp;N &amp;D &amp;T "}</definedName>
    <definedName name="hsdhh" localSheetId="15">{0;0;0;0;1;#N/A;0.75;0.75;0.25;0.25;2;FALSE;FALSE;FALSE;FALSE;FALSE;#N/A;1;#N/A;1;1;"";"&amp;L&amp;""Arial,Italic""&amp;8&amp;F Page &amp;P of &amp;N &amp;D &amp;T "}</definedName>
    <definedName name="hsdhh" localSheetId="11">{0;0;0;0;1;#N/A;0.75;0.75;0.25;0.25;2;FALSE;FALSE;FALSE;FALSE;FALSE;#N/A;1;#N/A;1;1;"";"&amp;L&amp;""Arial,Italic""&amp;8&amp;F Page &amp;P of &amp;N &amp;D &amp;T "}</definedName>
    <definedName name="hsdhh">{0;0;0;0;1;#N/A;0.75;0.75;0.25;0.25;2;FALSE;FALSE;FALSE;FALSE;FALSE;#N/A;1;#N/A;1;1;"";"&amp;L&amp;""Arial,Italic""&amp;8&amp;F Page &amp;P of &amp;N &amp;D &amp;T "}</definedName>
    <definedName name="HSQ">#REF!</definedName>
    <definedName name="hsrtggaxgdaf" hidden="1">#REF!</definedName>
    <definedName name="hssdgf" hidden="1">#REF!</definedName>
    <definedName name="htfh" localSheetId="11" hidden="1">{0,0,0,0}</definedName>
    <definedName name="htfh" hidden="1">{0,0,0,0}</definedName>
    <definedName name="htfhfth" localSheetId="11" hidden="1">{0,0,"",0}</definedName>
    <definedName name="htfhfth" hidden="1">{0,0,"",0}</definedName>
    <definedName name="htgrer" localSheetId="11" hidden="1">{"page1",#N/A,FALSE,"BHCOMPC5";"page2",#N/A,FALSE,"BHCOMPC5";"page3",#N/A,FALSE,"BHCOMPC5";"page4",#N/A,FALSE,"BHCOMPC5"}</definedName>
    <definedName name="htgrer" hidden="1">{"page1",#N/A,FALSE,"BHCOMPC5";"page2",#N/A,FALSE,"BHCOMPC5";"page3",#N/A,FALSE,"BHCOMPC5";"page4",#N/A,FALSE,"BHCOMPC5"}</definedName>
    <definedName name="hthjhjhf" hidden="1">#REF!</definedName>
    <definedName name="hthth"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hthth"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htm" localSheetId="15" hidden="1">{"'SIVA Pricing Model'!$A$1:$F$39"}</definedName>
    <definedName name="htm" localSheetId="11" hidden="1">{"'SIVA Pricing Model'!$A$1:$F$39"}</definedName>
    <definedName name="htm" hidden="1">{"'SIVA Pricing Model'!$A$1:$F$39"}</definedName>
    <definedName name="htm_cc" localSheetId="15" hidden="1">{"'WS Sales by Rep'!$A$24:$L$46"}</definedName>
    <definedName name="htm_cc" localSheetId="11" hidden="1">{"'WS Sales by Rep'!$A$24:$L$46"}</definedName>
    <definedName name="htm_cc" hidden="1">{"'WS Sales by Rep'!$A$24:$L$46"}</definedName>
    <definedName name="htm_cc_ws" localSheetId="15" hidden="1">{"'WS Sales by Rep'!$A$24:$L$46"}</definedName>
    <definedName name="htm_cc_ws" localSheetId="11" hidden="1">{"'WS Sales by Rep'!$A$24:$L$46"}</definedName>
    <definedName name="htm_cc_ws" hidden="1">{"'WS Sales by Rep'!$A$24:$L$46"}</definedName>
    <definedName name="htm_cc_ws4" localSheetId="15" hidden="1">{"'WS Sales by Rep'!$A$24:$L$46"}</definedName>
    <definedName name="htm_cc_ws4" localSheetId="11" hidden="1">{"'WS Sales by Rep'!$A$24:$L$46"}</definedName>
    <definedName name="htm_cc_ws4" hidden="1">{"'WS Sales by Rep'!$A$24:$L$46"}</definedName>
    <definedName name="htm_cc2" localSheetId="15" hidden="1">{"'WS Sales by Rep'!$A$24:$L$46"}</definedName>
    <definedName name="htm_cc2" localSheetId="11" hidden="1">{"'WS Sales by Rep'!$A$24:$L$46"}</definedName>
    <definedName name="htm_cc2" hidden="1">{"'WS Sales by Rep'!$A$24:$L$46"}</definedName>
    <definedName name="htm_cc2_ws" localSheetId="15" hidden="1">{"'WS Sales by Rep'!$A$24:$L$46"}</definedName>
    <definedName name="htm_cc2_ws" localSheetId="11" hidden="1">{"'WS Sales by Rep'!$A$24:$L$46"}</definedName>
    <definedName name="htm_cc2_ws" hidden="1">{"'WS Sales by Rep'!$A$24:$L$46"}</definedName>
    <definedName name="htm_cc3" localSheetId="15" hidden="1">{"'WS Sales by Rep'!$A$24:$L$46"}</definedName>
    <definedName name="htm_cc3" localSheetId="11" hidden="1">{"'WS Sales by Rep'!$A$24:$L$46"}</definedName>
    <definedName name="htm_cc3" hidden="1">{"'WS Sales by Rep'!$A$24:$L$46"}</definedName>
    <definedName name="htm_cc3_ws" localSheetId="15" hidden="1">{"'WS Sales by Rep'!$A$24:$L$46"}</definedName>
    <definedName name="htm_cc3_ws" localSheetId="11" hidden="1">{"'WS Sales by Rep'!$A$24:$L$46"}</definedName>
    <definedName name="htm_cc3_ws" hidden="1">{"'WS Sales by Rep'!$A$24:$L$46"}</definedName>
    <definedName name="htm_cc4" localSheetId="15" hidden="1">{"'WS Sales by Rep'!$A$24:$L$46"}</definedName>
    <definedName name="htm_cc4" localSheetId="11" hidden="1">{"'WS Sales by Rep'!$A$24:$L$46"}</definedName>
    <definedName name="htm_cc4" hidden="1">{"'WS Sales by Rep'!$A$24:$L$46"}</definedName>
    <definedName name="htm_control" localSheetId="15" hidden="1">{"'monthy'!$A$1:$H$23"}</definedName>
    <definedName name="htm_control" localSheetId="11" hidden="1">{"'monthy'!$A$1:$H$23"}</definedName>
    <definedName name="htm_control" hidden="1">{"'monthy'!$A$1:$H$23"}</definedName>
    <definedName name="htm_fac" localSheetId="15" hidden="1">{"'WS Sales by Rep'!$A$24:$L$46"}</definedName>
    <definedName name="htm_fac" localSheetId="11" hidden="1">{"'WS Sales by Rep'!$A$24:$L$46"}</definedName>
    <definedName name="htm_fac" hidden="1">{"'WS Sales by Rep'!$A$24:$L$46"}</definedName>
    <definedName name="htm_fac2" localSheetId="15" hidden="1">{"'WS Sales by Rep'!$A$24:$L$46"}</definedName>
    <definedName name="htm_fac2" localSheetId="11" hidden="1">{"'WS Sales by Rep'!$A$24:$L$46"}</definedName>
    <definedName name="htm_fac2" hidden="1">{"'WS Sales by Rep'!$A$24:$L$46"}</definedName>
    <definedName name="htm_fin" localSheetId="15" hidden="1">{"'WS Sales by Rep'!$A$24:$L$46"}</definedName>
    <definedName name="htm_fin" localSheetId="11" hidden="1">{"'WS Sales by Rep'!$A$24:$L$46"}</definedName>
    <definedName name="htm_fin" hidden="1">{"'WS Sales by Rep'!$A$24:$L$46"}</definedName>
    <definedName name="htm_fin2" localSheetId="15" hidden="1">{"'WS Sales by Rep'!$A$24:$L$46"}</definedName>
    <definedName name="htm_fin2" localSheetId="11" hidden="1">{"'WS Sales by Rep'!$A$24:$L$46"}</definedName>
    <definedName name="htm_fin2" hidden="1">{"'WS Sales by Rep'!$A$24:$L$46"}</definedName>
    <definedName name="htm_fin3" localSheetId="15" hidden="1">{"'WS Sales by Rep'!$A$24:$L$46"}</definedName>
    <definedName name="htm_fin3" localSheetId="11" hidden="1">{"'WS Sales by Rep'!$A$24:$L$46"}</definedName>
    <definedName name="htm_fin3" hidden="1">{"'WS Sales by Rep'!$A$24:$L$46"}</definedName>
    <definedName name="htm_fin4" localSheetId="15" hidden="1">{"'WS Sales by Rep'!$A$24:$L$46"}</definedName>
    <definedName name="htm_fin4" localSheetId="11" hidden="1">{"'WS Sales by Rep'!$A$24:$L$46"}</definedName>
    <definedName name="htm_fin4" hidden="1">{"'WS Sales by Rep'!$A$24:$L$46"}</definedName>
    <definedName name="htm_fin5" localSheetId="15" hidden="1">{"'WS Sales by Rep'!$A$24:$L$46"}</definedName>
    <definedName name="htm_fin5" localSheetId="11" hidden="1">{"'WS Sales by Rep'!$A$24:$L$46"}</definedName>
    <definedName name="htm_fin5" hidden="1">{"'WS Sales by Rep'!$A$24:$L$46"}</definedName>
    <definedName name="htm_ga" localSheetId="15" hidden="1">{"'WS Sales by Rep'!$A$24:$L$46"}</definedName>
    <definedName name="htm_ga" localSheetId="11" hidden="1">{"'WS Sales by Rep'!$A$24:$L$46"}</definedName>
    <definedName name="htm_ga" hidden="1">{"'WS Sales by Rep'!$A$24:$L$46"}</definedName>
    <definedName name="htm_ga_fin" localSheetId="15" hidden="1">{"'WS Sales by Rep'!$A$24:$L$46"}</definedName>
    <definedName name="htm_ga_fin" localSheetId="11" hidden="1">{"'WS Sales by Rep'!$A$24:$L$46"}</definedName>
    <definedName name="htm_ga_fin" hidden="1">{"'WS Sales by Rep'!$A$24:$L$46"}</definedName>
    <definedName name="htm_hr" localSheetId="15" hidden="1">{"'WS Sales by Rep'!$A$24:$L$46"}</definedName>
    <definedName name="htm_hr" localSheetId="11" hidden="1">{"'WS Sales by Rep'!$A$24:$L$46"}</definedName>
    <definedName name="htm_hr" hidden="1">{"'WS Sales by Rep'!$A$24:$L$46"}</definedName>
    <definedName name="htm_hr2" localSheetId="15" hidden="1">{"'WS Sales by Rep'!$A$24:$L$46"}</definedName>
    <definedName name="htm_hr2" localSheetId="11" hidden="1">{"'WS Sales by Rep'!$A$24:$L$46"}</definedName>
    <definedName name="htm_hr2" hidden="1">{"'WS Sales by Rep'!$A$24:$L$46"}</definedName>
    <definedName name="htm_plan_cc" localSheetId="15" hidden="1">{"'WS Sales by Rep'!$A$24:$L$46"}</definedName>
    <definedName name="htm_plan_cc" localSheetId="11" hidden="1">{"'WS Sales by Rep'!$A$24:$L$46"}</definedName>
    <definedName name="htm_plan_cc" hidden="1">{"'WS Sales by Rep'!$A$24:$L$46"}</definedName>
    <definedName name="htm_plan_cc2" localSheetId="15" hidden="1">{"'WS Sales by Rep'!$A$24:$L$46"}</definedName>
    <definedName name="htm_plan_cc2" localSheetId="11" hidden="1">{"'WS Sales by Rep'!$A$24:$L$46"}</definedName>
    <definedName name="htm_plan_cc2" hidden="1">{"'WS Sales by Rep'!$A$24:$L$46"}</definedName>
    <definedName name="htm_plan_fin5" localSheetId="15" hidden="1">{"'WS Sales by Rep'!$A$24:$L$46"}</definedName>
    <definedName name="htm_plan_fin5" localSheetId="11" hidden="1">{"'WS Sales by Rep'!$A$24:$L$46"}</definedName>
    <definedName name="htm_plan_fin5" hidden="1">{"'WS Sales by Rep'!$A$24:$L$46"}</definedName>
    <definedName name="htm_plana" localSheetId="15" hidden="1">{"'WS Sales by Rep'!$A$24:$L$46"}</definedName>
    <definedName name="htm_plana" localSheetId="11" hidden="1">{"'WS Sales by Rep'!$A$24:$L$46"}</definedName>
    <definedName name="htm_plana" hidden="1">{"'WS Sales by Rep'!$A$24:$L$46"}</definedName>
    <definedName name="htm_plana_fin" localSheetId="15" hidden="1">{"'WS Sales by Rep'!$A$24:$L$46"}</definedName>
    <definedName name="htm_plana_fin" localSheetId="11" hidden="1">{"'WS Sales by Rep'!$A$24:$L$46"}</definedName>
    <definedName name="htm_plana_fin" hidden="1">{"'WS Sales by Rep'!$A$24:$L$46"}</definedName>
    <definedName name="htm_planfac" localSheetId="15" hidden="1">{"'WS Sales by Rep'!$A$24:$L$46"}</definedName>
    <definedName name="htm_planfac" localSheetId="11" hidden="1">{"'WS Sales by Rep'!$A$24:$L$46"}</definedName>
    <definedName name="htm_planfac" hidden="1">{"'WS Sales by Rep'!$A$24:$L$46"}</definedName>
    <definedName name="htm_planfin" localSheetId="15" hidden="1">{"'WS Sales by Rep'!$A$24:$L$46"}</definedName>
    <definedName name="htm_planfin" localSheetId="11" hidden="1">{"'WS Sales by Rep'!$A$24:$L$46"}</definedName>
    <definedName name="htm_planfin" hidden="1">{"'WS Sales by Rep'!$A$24:$L$46"}</definedName>
    <definedName name="htm_planhr" localSheetId="15" hidden="1">{"'WS Sales by Rep'!$A$24:$L$46"}</definedName>
    <definedName name="htm_planhr" localSheetId="11" hidden="1">{"'WS Sales by Rep'!$A$24:$L$46"}</definedName>
    <definedName name="htm_planhr" hidden="1">{"'WS Sales by Rep'!$A$24:$L$46"}</definedName>
    <definedName name="htm_ws" localSheetId="15" hidden="1">{"'WS Sales by Rep'!$A$24:$L$46"}</definedName>
    <definedName name="htm_ws" localSheetId="11" hidden="1">{"'WS Sales by Rep'!$A$24:$L$46"}</definedName>
    <definedName name="htm_ws" hidden="1">{"'WS Sales by Rep'!$A$24:$L$46"}</definedName>
    <definedName name="HTML" localSheetId="15" hidden="1">{"'PXR_6500'!$A$1:$I$124"}</definedName>
    <definedName name="HTML" localSheetId="11" hidden="1">{"'PXR_6500'!$A$1:$I$124"}</definedName>
    <definedName name="HTML" hidden="1">{"'PXR_6500'!$A$1:$I$124"}</definedName>
    <definedName name="ＨＴＭＬ" localSheetId="11" hidden="1">{"'コメント'!$A$1:$C$37"}</definedName>
    <definedName name="ＨＴＭＬ" hidden="1">{"'コメント'!$A$1:$C$37"}</definedName>
    <definedName name="HTML_CodePage" localSheetId="18" hidden="1">949</definedName>
    <definedName name="HTML_CodePage" hidden="1">1252</definedName>
    <definedName name="HTML_Control" localSheetId="2" hidden="1">{"'Expirations'!$A$1:$L$65"}</definedName>
    <definedName name="HTML_Control" localSheetId="1" hidden="1">{"'Expirations'!$A$1:$L$65"}</definedName>
    <definedName name="HTML_Control" localSheetId="19" hidden="1">{"'Expirations'!$A$1:$L$65"}</definedName>
    <definedName name="HTML_Control" localSheetId="4" hidden="1">{"'Expirations'!$A$1:$L$65"}</definedName>
    <definedName name="HTML_Control" localSheetId="18" hidden="1">{"'매출'!$A$1:$I$22"}</definedName>
    <definedName name="HTML_Control" localSheetId="15" hidden="1">{"'Expirations'!$A$1:$L$65"}</definedName>
    <definedName name="HTML_Control" localSheetId="11" hidden="1">{"'Expirations'!$A$1:$L$65"}</definedName>
    <definedName name="HTML_Control" hidden="1">{"'Expirations'!$A$1:$L$65"}</definedName>
    <definedName name="html_control_1" localSheetId="4" hidden="1">{"'IG3Q99'!$A$306:$I$356"}</definedName>
    <definedName name="HTML_Control_1" localSheetId="15" hidden="1">{"'PRODUCTIONCOST SHEET'!$B$3:$G$48"}</definedName>
    <definedName name="HTML_Control_1" localSheetId="11" hidden="1">{"'PRODUCTIONCOST SHEET'!$B$3:$G$48"}</definedName>
    <definedName name="HTML_Control_1" hidden="1">{"'PRODUCTIONCOST SHEET'!$B$3:$G$48"}</definedName>
    <definedName name="html_control_1_1" localSheetId="4" hidden="1">{"'IG3Q99'!$A$306:$I$356"}</definedName>
    <definedName name="HTML_Control_1_1" localSheetId="15" hidden="1">{"'PRODUCTIONCOST SHEET'!$B$3:$G$48"}</definedName>
    <definedName name="HTML_Control_1_1" localSheetId="11" hidden="1">{"'PRODUCTIONCOST SHEET'!$B$3:$G$48"}</definedName>
    <definedName name="HTML_Control_1_1" hidden="1">{"'PRODUCTIONCOST SHEET'!$B$3:$G$48"}</definedName>
    <definedName name="HTML_Control_1_1_1" localSheetId="4" hidden="1">{"'2ND_QUAR'!$A$1:$P$106"}</definedName>
    <definedName name="HTML_Control_1_1_1" localSheetId="15" hidden="1">{"'PRODUCTIONCOST SHEET'!$B$3:$G$48"}</definedName>
    <definedName name="HTML_Control_1_1_1" localSheetId="11" hidden="1">{"'PRODUCTIONCOST SHEET'!$B$3:$G$48"}</definedName>
    <definedName name="HTML_Control_1_1_1" hidden="1">{"'PRODUCTIONCOST SHEET'!$B$3:$G$48"}</definedName>
    <definedName name="HTML_Control_1_2" localSheetId="4" hidden="1">{"'2ND_QUAR'!$A$1:$P$106"}</definedName>
    <definedName name="HTML_Control_1_2" localSheetId="15" hidden="1">{"'PRODUCTIONCOST SHEET'!$B$3:$G$48"}</definedName>
    <definedName name="HTML_Control_1_2" localSheetId="11" hidden="1">{"'PRODUCTIONCOST SHEET'!$B$3:$G$48"}</definedName>
    <definedName name="HTML_Control_1_2" hidden="1">{"'PRODUCTIONCOST SHEET'!$B$3:$G$48"}</definedName>
    <definedName name="HTML_Control_1_2_1" localSheetId="4" hidden="1">{"'2ND_QUAR'!$A$1:$P$106"}</definedName>
    <definedName name="HTML_Control_1_2_1" localSheetId="11" hidden="1">{"'2ND_QUAR'!$A$1:$P$106"}</definedName>
    <definedName name="HTML_Control_1_2_1" hidden="1">{"'2ND_QUAR'!$A$1:$P$106"}</definedName>
    <definedName name="html_control_1_3" localSheetId="4">{"'IG3Q99'!$A$306:$I$356"}</definedName>
    <definedName name="html_control_1_3" localSheetId="11">{"'IG3Q99'!$A$306:$I$356"}</definedName>
    <definedName name="html_control_1_3">{"'IG3Q99'!$A$306:$I$356"}</definedName>
    <definedName name="HTML_Control_1_3_1" localSheetId="4" hidden="1">{"'2ND_QUAR'!$A$1:$P$106"}</definedName>
    <definedName name="HTML_Control_1_3_1" localSheetId="11" hidden="1">{"'2ND_QUAR'!$A$1:$P$106"}</definedName>
    <definedName name="HTML_Control_1_3_1" hidden="1">{"'2ND_QUAR'!$A$1:$P$106"}</definedName>
    <definedName name="HTML_Control_1_4" localSheetId="4" hidden="1">{"'2ND_QUAR'!$A$1:$P$106"}</definedName>
    <definedName name="HTML_Control_1_4" localSheetId="11" hidden="1">{"'2ND_QUAR'!$A$1:$P$106"}</definedName>
    <definedName name="HTML_Control_1_4" hidden="1">{"'2ND_QUAR'!$A$1:$P$106"}</definedName>
    <definedName name="HTML_Control_1_4_1" localSheetId="4" hidden="1">{"'2ND_QUAR'!$A$1:$P$106"}</definedName>
    <definedName name="HTML_Control_1_4_1" localSheetId="11" hidden="1">{"'2ND_QUAR'!$A$1:$P$106"}</definedName>
    <definedName name="HTML_Control_1_4_1" hidden="1">{"'2ND_QUAR'!$A$1:$P$106"}</definedName>
    <definedName name="HTML_Control_1_5" localSheetId="4" hidden="1">{"'2ND_QUAR'!$A$1:$P$106"}</definedName>
    <definedName name="HTML_Control_1_5" localSheetId="11" hidden="1">{"'2ND_QUAR'!$A$1:$P$106"}</definedName>
    <definedName name="HTML_Control_1_5" hidden="1">{"'2ND_QUAR'!$A$1:$P$106"}</definedName>
    <definedName name="HTML_Control_1_5_1" localSheetId="4" hidden="1">{"'2ND_QUAR'!$A$1:$P$106"}</definedName>
    <definedName name="HTML_Control_1_5_1" localSheetId="11" hidden="1">{"'2ND_QUAR'!$A$1:$P$106"}</definedName>
    <definedName name="HTML_Control_1_5_1" hidden="1">{"'2ND_QUAR'!$A$1:$P$106"}</definedName>
    <definedName name="HTML_Control_2" localSheetId="4" hidden="1">{"'top60compare'!$A$1:$J$123"}</definedName>
    <definedName name="HTML_Control_2" localSheetId="15" hidden="1">{"'PRODUCTIONCOST SHEET'!$B$3:$G$48"}</definedName>
    <definedName name="HTML_Control_2" localSheetId="11" hidden="1">{"'PRODUCTIONCOST SHEET'!$B$3:$G$48"}</definedName>
    <definedName name="HTML_Control_2" hidden="1">{"'PRODUCTIONCOST SHEET'!$B$3:$G$48"}</definedName>
    <definedName name="HTML_Control_2_1" localSheetId="4" hidden="1">{"'2ND_QUAR'!$A$1:$P$106"}</definedName>
    <definedName name="HTML_Control_2_1" localSheetId="15" hidden="1">{"'PRODUCTIONCOST SHEET'!$B$3:$G$48"}</definedName>
    <definedName name="HTML_Control_2_1" localSheetId="11" hidden="1">{"'PRODUCTIONCOST SHEET'!$B$3:$G$48"}</definedName>
    <definedName name="HTML_Control_2_1" hidden="1">{"'PRODUCTIONCOST SHEET'!$B$3:$G$48"}</definedName>
    <definedName name="HTML_Control_2_1_1" localSheetId="4" hidden="1">{"'2ND_QUAR'!$A$1:$P$106"}</definedName>
    <definedName name="HTML_Control_2_1_1" localSheetId="11" hidden="1">{"'2ND_QUAR'!$A$1:$P$106"}</definedName>
    <definedName name="HTML_Control_2_1_1" hidden="1">{"'2ND_QUAR'!$A$1:$P$106"}</definedName>
    <definedName name="HTML_Control_2_2" localSheetId="4" hidden="1">{"'2ND_QUAR'!$A$1:$P$106"}</definedName>
    <definedName name="HTML_Control_2_2" localSheetId="11" hidden="1">{"'2ND_QUAR'!$A$1:$P$106"}</definedName>
    <definedName name="HTML_Control_2_2" hidden="1">{"'2ND_QUAR'!$A$1:$P$106"}</definedName>
    <definedName name="HTML_Control_2_2_1" localSheetId="4" hidden="1">{"'2ND_QUAR'!$A$1:$P$106"}</definedName>
    <definedName name="HTML_Control_2_2_1" localSheetId="11" hidden="1">{"'2ND_QUAR'!$A$1:$P$106"}</definedName>
    <definedName name="HTML_Control_2_2_1" hidden="1">{"'2ND_QUAR'!$A$1:$P$106"}</definedName>
    <definedName name="HTML_Control_2_3" localSheetId="4" hidden="1">{"'2ND_QUAR'!$A$1:$P$106"}</definedName>
    <definedName name="HTML_Control_2_3" localSheetId="11" hidden="1">{"'2ND_QUAR'!$A$1:$P$106"}</definedName>
    <definedName name="HTML_Control_2_3" hidden="1">{"'2ND_QUAR'!$A$1:$P$106"}</definedName>
    <definedName name="HTML_Control_2_3_1" localSheetId="4" hidden="1">{"'2ND_QUAR'!$A$1:$P$106"}</definedName>
    <definedName name="HTML_Control_2_3_1" localSheetId="11" hidden="1">{"'2ND_QUAR'!$A$1:$P$106"}</definedName>
    <definedName name="HTML_Control_2_3_1" hidden="1">{"'2ND_QUAR'!$A$1:$P$106"}</definedName>
    <definedName name="HTML_Control_2_4" localSheetId="4" hidden="1">{"'2ND_QUAR'!$A$1:$P$106"}</definedName>
    <definedName name="HTML_Control_2_4" localSheetId="11" hidden="1">{"'2ND_QUAR'!$A$1:$P$106"}</definedName>
    <definedName name="HTML_Control_2_4" hidden="1">{"'2ND_QUAR'!$A$1:$P$106"}</definedName>
    <definedName name="HTML_Control_2_4_1" localSheetId="4" hidden="1">{"'2ND_QUAR'!$A$1:$P$106"}</definedName>
    <definedName name="HTML_Control_2_4_1" localSheetId="11" hidden="1">{"'2ND_QUAR'!$A$1:$P$106"}</definedName>
    <definedName name="HTML_Control_2_4_1" hidden="1">{"'2ND_QUAR'!$A$1:$P$106"}</definedName>
    <definedName name="HTML_Control_2_5" localSheetId="4" hidden="1">{"'2ND_QUAR'!$A$1:$P$106"}</definedName>
    <definedName name="HTML_Control_2_5" localSheetId="11" hidden="1">{"'2ND_QUAR'!$A$1:$P$106"}</definedName>
    <definedName name="HTML_Control_2_5" hidden="1">{"'2ND_QUAR'!$A$1:$P$106"}</definedName>
    <definedName name="HTML_Control_2_5_1" localSheetId="4" hidden="1">{"'2ND_QUAR'!$A$1:$P$106"}</definedName>
    <definedName name="HTML_Control_2_5_1" localSheetId="11" hidden="1">{"'2ND_QUAR'!$A$1:$P$106"}</definedName>
    <definedName name="HTML_Control_2_5_1" hidden="1">{"'2ND_QUAR'!$A$1:$P$106"}</definedName>
    <definedName name="HTML_Control_3" localSheetId="4" hidden="1">{"'2ND_QUAR'!$A$1:$P$106"}</definedName>
    <definedName name="HTML_Control_3" localSheetId="15" hidden="1">{"'PRODUCTIONCOST SHEET'!$B$3:$G$48"}</definedName>
    <definedName name="HTML_Control_3" localSheetId="11" hidden="1">{"'PRODUCTIONCOST SHEET'!$B$3:$G$48"}</definedName>
    <definedName name="HTML_Control_3" hidden="1">{"'PRODUCTIONCOST SHEET'!$B$3:$G$48"}</definedName>
    <definedName name="HTML_Control_3_1" localSheetId="4" hidden="1">{"'2ND_QUAR'!$A$1:$P$106"}</definedName>
    <definedName name="HTML_Control_3_1" localSheetId="11" hidden="1">{"'2ND_QUAR'!$A$1:$P$106"}</definedName>
    <definedName name="HTML_Control_3_1" hidden="1">{"'2ND_QUAR'!$A$1:$P$106"}</definedName>
    <definedName name="HTML_Control_3_1_1" localSheetId="4" hidden="1">{"'2ND_QUAR'!$A$1:$P$106"}</definedName>
    <definedName name="HTML_Control_3_1_1" localSheetId="11" hidden="1">{"'2ND_QUAR'!$A$1:$P$106"}</definedName>
    <definedName name="HTML_Control_3_1_1" hidden="1">{"'2ND_QUAR'!$A$1:$P$106"}</definedName>
    <definedName name="HTML_Control_3_2" localSheetId="4" hidden="1">{"'2ND_QUAR'!$A$1:$P$106"}</definedName>
    <definedName name="HTML_Control_3_2" localSheetId="11" hidden="1">{"'2ND_QUAR'!$A$1:$P$106"}</definedName>
    <definedName name="HTML_Control_3_2" hidden="1">{"'2ND_QUAR'!$A$1:$P$106"}</definedName>
    <definedName name="HTML_Control_3_2_1" localSheetId="4" hidden="1">{"'2ND_QUAR'!$A$1:$P$106"}</definedName>
    <definedName name="HTML_Control_3_2_1" localSheetId="11" hidden="1">{"'2ND_QUAR'!$A$1:$P$106"}</definedName>
    <definedName name="HTML_Control_3_2_1" hidden="1">{"'2ND_QUAR'!$A$1:$P$106"}</definedName>
    <definedName name="HTML_Control_3_3" localSheetId="4" hidden="1">{"'2ND_QUAR'!$A$1:$P$106"}</definedName>
    <definedName name="HTML_Control_3_3" localSheetId="11" hidden="1">{"'2ND_QUAR'!$A$1:$P$106"}</definedName>
    <definedName name="HTML_Control_3_3" hidden="1">{"'2ND_QUAR'!$A$1:$P$106"}</definedName>
    <definedName name="HTML_Control_3_3_1" localSheetId="4" hidden="1">{"'2ND_QUAR'!$A$1:$P$106"}</definedName>
    <definedName name="HTML_Control_3_3_1" localSheetId="11" hidden="1">{"'2ND_QUAR'!$A$1:$P$106"}</definedName>
    <definedName name="HTML_Control_3_3_1" hidden="1">{"'2ND_QUAR'!$A$1:$P$106"}</definedName>
    <definedName name="HTML_Control_3_4" localSheetId="4" hidden="1">{"'2ND_QUAR'!$A$1:$P$106"}</definedName>
    <definedName name="HTML_Control_3_4" localSheetId="11" hidden="1">{"'2ND_QUAR'!$A$1:$P$106"}</definedName>
    <definedName name="HTML_Control_3_4" hidden="1">{"'2ND_QUAR'!$A$1:$P$106"}</definedName>
    <definedName name="HTML_Control_3_4_1" localSheetId="4" hidden="1">{"'2ND_QUAR'!$A$1:$P$106"}</definedName>
    <definedName name="HTML_Control_3_4_1" localSheetId="11" hidden="1">{"'2ND_QUAR'!$A$1:$P$106"}</definedName>
    <definedName name="HTML_Control_3_4_1" hidden="1">{"'2ND_QUAR'!$A$1:$P$106"}</definedName>
    <definedName name="HTML_Control_3_5" localSheetId="4" hidden="1">{"'2ND_QUAR'!$A$1:$P$106"}</definedName>
    <definedName name="HTML_Control_3_5" localSheetId="11" hidden="1">{"'2ND_QUAR'!$A$1:$P$106"}</definedName>
    <definedName name="HTML_Control_3_5" hidden="1">{"'2ND_QUAR'!$A$1:$P$106"}</definedName>
    <definedName name="HTML_Control_3_5_1" localSheetId="4" hidden="1">{"'2ND_QUAR'!$A$1:$P$106"}</definedName>
    <definedName name="HTML_Control_3_5_1" localSheetId="11" hidden="1">{"'2ND_QUAR'!$A$1:$P$106"}</definedName>
    <definedName name="HTML_Control_3_5_1" hidden="1">{"'2ND_QUAR'!$A$1:$P$106"}</definedName>
    <definedName name="HTML_Control_4" localSheetId="4">{"'top60compare'!$A$1:$J$123"}</definedName>
    <definedName name="HTML_Control_4" localSheetId="11">{"'top60compare'!$A$1:$J$123"}</definedName>
    <definedName name="HTML_Control_4">{"'top60compare'!$A$1:$J$123"}</definedName>
    <definedName name="HTML_Control_4_1" localSheetId="4" hidden="1">{"'2ND_QUAR'!$A$1:$P$106"}</definedName>
    <definedName name="HTML_Control_4_1" localSheetId="11" hidden="1">{"'2ND_QUAR'!$A$1:$P$106"}</definedName>
    <definedName name="HTML_Control_4_1" hidden="1">{"'2ND_QUAR'!$A$1:$P$106"}</definedName>
    <definedName name="HTML_Control_4_1_1" localSheetId="4" hidden="1">{"'2ND_QUAR'!$A$1:$P$106"}</definedName>
    <definedName name="HTML_Control_4_1_1" localSheetId="11" hidden="1">{"'2ND_QUAR'!$A$1:$P$106"}</definedName>
    <definedName name="HTML_Control_4_1_1" hidden="1">{"'2ND_QUAR'!$A$1:$P$106"}</definedName>
    <definedName name="HTML_Control_4_2" localSheetId="4" hidden="1">{"'2ND_QUAR'!$A$1:$P$106"}</definedName>
    <definedName name="HTML_Control_4_2" localSheetId="11" hidden="1">{"'2ND_QUAR'!$A$1:$P$106"}</definedName>
    <definedName name="HTML_Control_4_2" hidden="1">{"'2ND_QUAR'!$A$1:$P$106"}</definedName>
    <definedName name="HTML_Control_4_2_1" localSheetId="4" hidden="1">{"'2ND_QUAR'!$A$1:$P$106"}</definedName>
    <definedName name="HTML_Control_4_2_1" localSheetId="11" hidden="1">{"'2ND_QUAR'!$A$1:$P$106"}</definedName>
    <definedName name="HTML_Control_4_2_1" hidden="1">{"'2ND_QUAR'!$A$1:$P$106"}</definedName>
    <definedName name="HTML_Control_4_3" localSheetId="4" hidden="1">{"'2ND_QUAR'!$A$1:$P$106"}</definedName>
    <definedName name="HTML_Control_4_3" localSheetId="11" hidden="1">{"'2ND_QUAR'!$A$1:$P$106"}</definedName>
    <definedName name="HTML_Control_4_3" hidden="1">{"'2ND_QUAR'!$A$1:$P$106"}</definedName>
    <definedName name="HTML_Control_4_3_1" localSheetId="4" hidden="1">{"'2ND_QUAR'!$A$1:$P$106"}</definedName>
    <definedName name="HTML_Control_4_3_1" localSheetId="11" hidden="1">{"'2ND_QUAR'!$A$1:$P$106"}</definedName>
    <definedName name="HTML_Control_4_3_1" hidden="1">{"'2ND_QUAR'!$A$1:$P$106"}</definedName>
    <definedName name="HTML_Control_4_4" localSheetId="4" hidden="1">{"'2ND_QUAR'!$A$1:$P$106"}</definedName>
    <definedName name="HTML_Control_4_4" localSheetId="11" hidden="1">{"'2ND_QUAR'!$A$1:$P$106"}</definedName>
    <definedName name="HTML_Control_4_4" hidden="1">{"'2ND_QUAR'!$A$1:$P$106"}</definedName>
    <definedName name="HTML_Control_4_4_1" localSheetId="4" hidden="1">{"'2ND_QUAR'!$A$1:$P$106"}</definedName>
    <definedName name="HTML_Control_4_4_1" localSheetId="11" hidden="1">{"'2ND_QUAR'!$A$1:$P$106"}</definedName>
    <definedName name="HTML_Control_4_4_1" hidden="1">{"'2ND_QUAR'!$A$1:$P$106"}</definedName>
    <definedName name="HTML_Control_4_5" localSheetId="4" hidden="1">{"'2ND_QUAR'!$A$1:$P$106"}</definedName>
    <definedName name="HTML_Control_4_5" localSheetId="11" hidden="1">{"'2ND_QUAR'!$A$1:$P$106"}</definedName>
    <definedName name="HTML_Control_4_5" hidden="1">{"'2ND_QUAR'!$A$1:$P$106"}</definedName>
    <definedName name="HTML_Control_4_5_1" localSheetId="4" hidden="1">{"'2ND_QUAR'!$A$1:$P$106"}</definedName>
    <definedName name="HTML_Control_4_5_1" localSheetId="11" hidden="1">{"'2ND_QUAR'!$A$1:$P$106"}</definedName>
    <definedName name="HTML_Control_4_5_1" hidden="1">{"'2ND_QUAR'!$A$1:$P$106"}</definedName>
    <definedName name="HTML_Control_5" localSheetId="4" hidden="1">{"'2ND_QUAR'!$A$1:$P$106"}</definedName>
    <definedName name="HTML_Control_5" localSheetId="11" hidden="1">{"'2ND_QUAR'!$A$1:$P$106"}</definedName>
    <definedName name="HTML_Control_5" hidden="1">{"'2ND_QUAR'!$A$1:$P$106"}</definedName>
    <definedName name="HTML_Control_5_1" localSheetId="4" hidden="1">{"'2ND_QUAR'!$A$1:$P$106"}</definedName>
    <definedName name="HTML_Control_5_1" localSheetId="11" hidden="1">{"'2ND_QUAR'!$A$1:$P$106"}</definedName>
    <definedName name="HTML_Control_5_1" hidden="1">{"'2ND_QUAR'!$A$1:$P$106"}</definedName>
    <definedName name="HTML_Control_5_1_1" localSheetId="4" hidden="1">{"'2ND_QUAR'!$A$1:$P$106"}</definedName>
    <definedName name="HTML_Control_5_1_1" localSheetId="11" hidden="1">{"'2ND_QUAR'!$A$1:$P$106"}</definedName>
    <definedName name="HTML_Control_5_1_1" hidden="1">{"'2ND_QUAR'!$A$1:$P$106"}</definedName>
    <definedName name="HTML_Control_5_2" localSheetId="4" hidden="1">{"'2ND_QUAR'!$A$1:$P$106"}</definedName>
    <definedName name="HTML_Control_5_2" localSheetId="11" hidden="1">{"'2ND_QUAR'!$A$1:$P$106"}</definedName>
    <definedName name="HTML_Control_5_2" hidden="1">{"'2ND_QUAR'!$A$1:$P$106"}</definedName>
    <definedName name="HTML_Control_5_2_1" localSheetId="4" hidden="1">{"'2ND_QUAR'!$A$1:$P$106"}</definedName>
    <definedName name="HTML_Control_5_2_1" localSheetId="11" hidden="1">{"'2ND_QUAR'!$A$1:$P$106"}</definedName>
    <definedName name="HTML_Control_5_2_1" hidden="1">{"'2ND_QUAR'!$A$1:$P$106"}</definedName>
    <definedName name="HTML_Control_5_3" localSheetId="4" hidden="1">{"'2ND_QUAR'!$A$1:$P$106"}</definedName>
    <definedName name="HTML_Control_5_3" localSheetId="11" hidden="1">{"'2ND_QUAR'!$A$1:$P$106"}</definedName>
    <definedName name="HTML_Control_5_3" hidden="1">{"'2ND_QUAR'!$A$1:$P$106"}</definedName>
    <definedName name="HTML_Control_5_3_1" localSheetId="4" hidden="1">{"'2ND_QUAR'!$A$1:$P$106"}</definedName>
    <definedName name="HTML_Control_5_3_1" localSheetId="11" hidden="1">{"'2ND_QUAR'!$A$1:$P$106"}</definedName>
    <definedName name="HTML_Control_5_3_1" hidden="1">{"'2ND_QUAR'!$A$1:$P$106"}</definedName>
    <definedName name="HTML_Control_5_4" localSheetId="4" hidden="1">{"'2ND_QUAR'!$A$1:$P$106"}</definedName>
    <definedName name="HTML_Control_5_4" localSheetId="11" hidden="1">{"'2ND_QUAR'!$A$1:$P$106"}</definedName>
    <definedName name="HTML_Control_5_4" hidden="1">{"'2ND_QUAR'!$A$1:$P$106"}</definedName>
    <definedName name="HTML_Control_5_4_1" localSheetId="4" hidden="1">{"'2ND_QUAR'!$A$1:$P$106"}</definedName>
    <definedName name="HTML_Control_5_4_1" localSheetId="11" hidden="1">{"'2ND_QUAR'!$A$1:$P$106"}</definedName>
    <definedName name="HTML_Control_5_4_1" hidden="1">{"'2ND_QUAR'!$A$1:$P$106"}</definedName>
    <definedName name="HTML_Control_5_5" localSheetId="4" hidden="1">{"'2ND_QUAR'!$A$1:$P$106"}</definedName>
    <definedName name="HTML_Control_5_5" localSheetId="11" hidden="1">{"'2ND_QUAR'!$A$1:$P$106"}</definedName>
    <definedName name="HTML_Control_5_5" hidden="1">{"'2ND_QUAR'!$A$1:$P$106"}</definedName>
    <definedName name="HTML_Control_5_5_1" localSheetId="4" hidden="1">{"'2ND_QUAR'!$A$1:$P$106"}</definedName>
    <definedName name="HTML_Control_5_5_1" localSheetId="11" hidden="1">{"'2ND_QUAR'!$A$1:$P$106"}</definedName>
    <definedName name="HTML_Control_5_5_1" hidden="1">{"'2ND_QUAR'!$A$1:$P$106"}</definedName>
    <definedName name="html_control_cc" localSheetId="15" hidden="1">{"'WS Sales by Rep'!$A$24:$L$46"}</definedName>
    <definedName name="html_control_cc" localSheetId="11" hidden="1">{"'WS Sales by Rep'!$A$24:$L$46"}</definedName>
    <definedName name="html_control_cc" hidden="1">{"'WS Sales by Rep'!$A$24:$L$46"}</definedName>
    <definedName name="html_control_cc2" localSheetId="15" hidden="1">{"'WS Sales by Rep'!$A$24:$L$46"}</definedName>
    <definedName name="html_control_cc2" localSheetId="11" hidden="1">{"'WS Sales by Rep'!$A$24:$L$46"}</definedName>
    <definedName name="html_control_cc2" hidden="1">{"'WS Sales by Rep'!$A$24:$L$46"}</definedName>
    <definedName name="html_control_cc3" localSheetId="15" hidden="1">{"'WS Sales by Rep'!$A$24:$L$46"}</definedName>
    <definedName name="html_control_cc3" localSheetId="11" hidden="1">{"'WS Sales by Rep'!$A$24:$L$46"}</definedName>
    <definedName name="html_control_cc3" hidden="1">{"'WS Sales by Rep'!$A$24:$L$46"}</definedName>
    <definedName name="html_control_cc4" localSheetId="15" hidden="1">{"'WS Sales by Rep'!$A$24:$L$46"}</definedName>
    <definedName name="html_control_cc4" localSheetId="11" hidden="1">{"'WS Sales by Rep'!$A$24:$L$46"}</definedName>
    <definedName name="html_control_cc4" hidden="1">{"'WS Sales by Rep'!$A$24:$L$46"}</definedName>
    <definedName name="html_control_fac" localSheetId="15" hidden="1">{"'WS Sales by Rep'!$A$24:$L$46"}</definedName>
    <definedName name="html_control_fac" localSheetId="11" hidden="1">{"'WS Sales by Rep'!$A$24:$L$46"}</definedName>
    <definedName name="html_control_fac" hidden="1">{"'WS Sales by Rep'!$A$24:$L$46"}</definedName>
    <definedName name="html_control_fac2" localSheetId="15" hidden="1">{"'WS Sales by Rep'!$A$24:$L$46"}</definedName>
    <definedName name="html_control_fac2" localSheetId="11" hidden="1">{"'WS Sales by Rep'!$A$24:$L$46"}</definedName>
    <definedName name="html_control_fac2" hidden="1">{"'WS Sales by Rep'!$A$24:$L$46"}</definedName>
    <definedName name="HTML_Control_fin" localSheetId="15" hidden="1">{"'WS Sales by Rep'!$A$24:$L$46"}</definedName>
    <definedName name="HTML_Control_fin" localSheetId="11" hidden="1">{"'WS Sales by Rep'!$A$24:$L$46"}</definedName>
    <definedName name="HTML_Control_fin" hidden="1">{"'WS Sales by Rep'!$A$24:$L$46"}</definedName>
    <definedName name="html_control_fin2" localSheetId="15" hidden="1">{"'WS Sales by Rep'!$A$24:$L$46"}</definedName>
    <definedName name="html_control_fin2" localSheetId="11" hidden="1">{"'WS Sales by Rep'!$A$24:$L$46"}</definedName>
    <definedName name="html_control_fin2" hidden="1">{"'WS Sales by Rep'!$A$24:$L$46"}</definedName>
    <definedName name="html_control_fin3" localSheetId="15" hidden="1">{"'WS Sales by Rep'!$A$24:$L$46"}</definedName>
    <definedName name="html_control_fin3" localSheetId="11" hidden="1">{"'WS Sales by Rep'!$A$24:$L$46"}</definedName>
    <definedName name="html_control_fin3" hidden="1">{"'WS Sales by Rep'!$A$24:$L$46"}</definedName>
    <definedName name="html_control_fin4" localSheetId="15" hidden="1">{"'WS Sales by Rep'!$A$24:$L$46"}</definedName>
    <definedName name="html_control_fin4" localSheetId="11" hidden="1">{"'WS Sales by Rep'!$A$24:$L$46"}</definedName>
    <definedName name="html_control_fin4" hidden="1">{"'WS Sales by Rep'!$A$24:$L$46"}</definedName>
    <definedName name="html_control_fin5" localSheetId="15" hidden="1">{"'WS Sales by Rep'!$A$24:$L$46"}</definedName>
    <definedName name="html_control_fin5" localSheetId="11" hidden="1">{"'WS Sales by Rep'!$A$24:$L$46"}</definedName>
    <definedName name="html_control_fin5" hidden="1">{"'WS Sales by Rep'!$A$24:$L$46"}</definedName>
    <definedName name="html_control_fin6" localSheetId="15" hidden="1">{"'WS Sales by Rep'!$A$24:$L$46"}</definedName>
    <definedName name="html_control_fin6" localSheetId="11" hidden="1">{"'WS Sales by Rep'!$A$24:$L$46"}</definedName>
    <definedName name="html_control_fin6" hidden="1">{"'WS Sales by Rep'!$A$24:$L$46"}</definedName>
    <definedName name="html_control_finance" localSheetId="15" hidden="1">{"'WS Sales by Rep'!$A$24:$L$46"}</definedName>
    <definedName name="html_control_finance" localSheetId="11" hidden="1">{"'WS Sales by Rep'!$A$24:$L$46"}</definedName>
    <definedName name="html_control_finance" hidden="1">{"'WS Sales by Rep'!$A$24:$L$46"}</definedName>
    <definedName name="html_control_ga" localSheetId="15" hidden="1">{"'WS Sales by Rep'!$A$24:$L$46"}</definedName>
    <definedName name="html_control_ga" localSheetId="11" hidden="1">{"'WS Sales by Rep'!$A$24:$L$46"}</definedName>
    <definedName name="html_control_ga" hidden="1">{"'WS Sales by Rep'!$A$24:$L$46"}</definedName>
    <definedName name="html_control_hr" localSheetId="15" hidden="1">{"'WS Sales by Rep'!$A$24:$L$46"}</definedName>
    <definedName name="html_control_hr" localSheetId="11" hidden="1">{"'WS Sales by Rep'!$A$24:$L$46"}</definedName>
    <definedName name="html_control_hr" hidden="1">{"'WS Sales by Rep'!$A$24:$L$46"}</definedName>
    <definedName name="html_control_hr2" localSheetId="15" hidden="1">{"'WS Sales by Rep'!$A$24:$L$46"}</definedName>
    <definedName name="html_control_hr2" localSheetId="11" hidden="1">{"'WS Sales by Rep'!$A$24:$L$46"}</definedName>
    <definedName name="html_control_hr2" hidden="1">{"'WS Sales by Rep'!$A$24:$L$46"}</definedName>
    <definedName name="html_control_plan_cc" localSheetId="15" hidden="1">{"'WS Sales by Rep'!$A$24:$L$46"}</definedName>
    <definedName name="html_control_plan_cc" localSheetId="11" hidden="1">{"'WS Sales by Rep'!$A$24:$L$46"}</definedName>
    <definedName name="html_control_plan_cc" hidden="1">{"'WS Sales by Rep'!$A$24:$L$46"}</definedName>
    <definedName name="html_control_plan_cc3" localSheetId="15" hidden="1">{"'WS Sales by Rep'!$A$24:$L$46"}</definedName>
    <definedName name="html_control_plan_cc3" localSheetId="11" hidden="1">{"'WS Sales by Rep'!$A$24:$L$46"}</definedName>
    <definedName name="html_control_plan_cc3" hidden="1">{"'WS Sales by Rep'!$A$24:$L$46"}</definedName>
    <definedName name="html_control_plana" localSheetId="15" hidden="1">{"'WS Sales by Rep'!$A$24:$L$46"}</definedName>
    <definedName name="html_control_plana" localSheetId="11" hidden="1">{"'WS Sales by Rep'!$A$24:$L$46"}</definedName>
    <definedName name="html_control_plana" hidden="1">{"'WS Sales by Rep'!$A$24:$L$46"}</definedName>
    <definedName name="html_control_planfac" localSheetId="15" hidden="1">{"'WS Sales by Rep'!$A$24:$L$46"}</definedName>
    <definedName name="html_control_planfac" localSheetId="11" hidden="1">{"'WS Sales by Rep'!$A$24:$L$46"}</definedName>
    <definedName name="html_control_planfac" hidden="1">{"'WS Sales by Rep'!$A$24:$L$46"}</definedName>
    <definedName name="html_control_planfin" localSheetId="15" hidden="1">{"'WS Sales by Rep'!$A$24:$L$46"}</definedName>
    <definedName name="html_control_planfin" localSheetId="11" hidden="1">{"'WS Sales by Rep'!$A$24:$L$46"}</definedName>
    <definedName name="html_control_planfin" hidden="1">{"'WS Sales by Rep'!$A$24:$L$46"}</definedName>
    <definedName name="html_control_planfin2" localSheetId="15" hidden="1">{"'WS Sales by Rep'!$A$24:$L$46"}</definedName>
    <definedName name="html_control_planfin2" localSheetId="11" hidden="1">{"'WS Sales by Rep'!$A$24:$L$46"}</definedName>
    <definedName name="html_control_planfin2" hidden="1">{"'WS Sales by Rep'!$A$24:$L$46"}</definedName>
    <definedName name="html_control_planhr" localSheetId="15" hidden="1">{"'WS Sales by Rep'!$A$24:$L$46"}</definedName>
    <definedName name="html_control_planhr" localSheetId="11" hidden="1">{"'WS Sales by Rep'!$A$24:$L$46"}</definedName>
    <definedName name="html_control_planhr" hidden="1">{"'WS Sales by Rep'!$A$24:$L$46"}</definedName>
    <definedName name="HTML_control1" localSheetId="4" hidden="1">{"'August 2000'!$A$1:$J$101"}</definedName>
    <definedName name="HTML_control1" localSheetId="11" hidden="1">{"'August 2000'!$A$1:$J$101"}</definedName>
    <definedName name="HTML_control1" hidden="1">{"'August 2000'!$A$1:$J$101"}</definedName>
    <definedName name="HTML_control1_1" localSheetId="4" hidden="1">{"'August 2000'!$A$1:$J$101"}</definedName>
    <definedName name="HTML_control1_1" localSheetId="11" hidden="1">{"'August 2000'!$A$1:$J$101"}</definedName>
    <definedName name="HTML_control1_1" hidden="1">{"'August 2000'!$A$1:$J$101"}</definedName>
    <definedName name="HTML_control1_2" localSheetId="4" hidden="1">{"'August 2000'!$A$1:$J$101"}</definedName>
    <definedName name="HTML_control1_2" localSheetId="11" hidden="1">{"'August 2000'!$A$1:$J$101"}</definedName>
    <definedName name="HTML_control1_2" hidden="1">{"'August 2000'!$A$1:$J$101"}</definedName>
    <definedName name="HTML_Control2" localSheetId="15" hidden="1">{"'SIVA Pricing Model'!$A$1:$F$39"}</definedName>
    <definedName name="HTML_Control2" localSheetId="11" hidden="1">{"'SIVA Pricing Model'!$A$1:$F$39"}</definedName>
    <definedName name="HTML_Control2" hidden="1">{"'SIVA Pricing Model'!$A$1:$F$39"}</definedName>
    <definedName name="HTML_Control3" localSheetId="15">{"'Leverage'!$B$2:$M$418"}</definedName>
    <definedName name="HTML_Control3" localSheetId="11">{"'Leverage'!$B$2:$M$418"}</definedName>
    <definedName name="HTML_Control3">{"'Leverage'!$B$2:$M$418"}</definedName>
    <definedName name="HTML_Control5" localSheetId="15" hidden="1">{"'SIVA Pricing Model'!$A$1:$F$39"}</definedName>
    <definedName name="HTML_Control5" localSheetId="11" hidden="1">{"'SIVA Pricing Model'!$A$1:$F$39"}</definedName>
    <definedName name="HTML_Control5" hidden="1">{"'SIVA Pricing Model'!$A$1:$F$39"}</definedName>
    <definedName name="HtML_Controlb" localSheetId="4" hidden="1">{"'Actual'!$A$1:$F$25"}</definedName>
    <definedName name="HtML_Controlb" localSheetId="11" hidden="1">{"'Actual'!$A$1:$F$25"}</definedName>
    <definedName name="HtML_Controlb" hidden="1">{"'Actual'!$A$1:$F$25"}</definedName>
    <definedName name="HTML_Controlfat" localSheetId="15" hidden="1">{"'RR'!$A$2:$E$81"}</definedName>
    <definedName name="HTML_Controlfat" localSheetId="11" hidden="1">{"'RR'!$A$2:$E$81"}</definedName>
    <definedName name="HTML_Controlfat" hidden="1">{"'RR'!$A$2:$E$81"}</definedName>
    <definedName name="HTML_Controlmat" localSheetId="15" hidden="1">{"'RR'!$A$2:$E$81"}</definedName>
    <definedName name="HTML_Controlmat" localSheetId="11" hidden="1">{"'RR'!$A$2:$E$81"}</definedName>
    <definedName name="HTML_Controlmat" hidden="1">{"'RR'!$A$2:$E$81"}</definedName>
    <definedName name="HTML_Controlserv" localSheetId="15" hidden="1">{"'RR'!$A$2:$E$81"}</definedName>
    <definedName name="HTML_Controlserv" localSheetId="11" hidden="1">{"'RR'!$A$2:$E$81"}</definedName>
    <definedName name="HTML_Controlserv" hidden="1">{"'RR'!$A$2:$E$81"}</definedName>
    <definedName name="HTML_Description" hidden="1">""</definedName>
    <definedName name="HTML_Email" localSheetId="18" hidden="1">"jsleea@ahnkwon.co.kr"</definedName>
    <definedName name="HTML_Email" hidden="1">""</definedName>
    <definedName name="HTML_Greg" localSheetId="4" hidden="1">{"'Actual'!$A$1:$F$25"}</definedName>
    <definedName name="HTML_Greg" localSheetId="11" hidden="1">{"'Actual'!$A$1:$F$25"}</definedName>
    <definedName name="HTML_Greg" hidden="1">{"'Actual'!$A$1:$F$25"}</definedName>
    <definedName name="HTML_Header" localSheetId="18" hidden="1">"매출"</definedName>
    <definedName name="HTML_Header" hidden="1">""</definedName>
    <definedName name="HTML_LastUpdate" localSheetId="18" hidden="1">"98-08-21"</definedName>
    <definedName name="HTML_LastUpdate" hidden="1">"9/21/98"</definedName>
    <definedName name="HTML_LineAfter" localSheetId="18" hidden="1">TRUE</definedName>
    <definedName name="HTML_LineAfter" hidden="1">FALSE</definedName>
    <definedName name="HTML_LineBefore" localSheetId="18" hidden="1">TRUE</definedName>
    <definedName name="HTML_LineBefore" hidden="1">FALSE</definedName>
    <definedName name="HTML_Name" localSheetId="18" hidden="1">"이지신"</definedName>
    <definedName name="HTML_Name" hidden="1">"Hugh Esleeck"</definedName>
    <definedName name="HTML_OBDlg2" hidden="1">TRUE</definedName>
    <definedName name="HTML_OBDlg3" hidden="1">TRUE</definedName>
    <definedName name="HTML_OBDlg4" hidden="1">TRUE</definedName>
    <definedName name="HTML_OS" hidden="1">0</definedName>
    <definedName name="HTML_PathFile" localSheetId="18" hidden="1">"D:\내문서\MyHTML.htm"</definedName>
    <definedName name="HTML_PathFile" hidden="1">"D:\zsupl\HTML.htm"</definedName>
    <definedName name="HTML_PathFileMac" hidden="1">"Macintosh HD:HomePageStuff:pc:datasets:implprem.html"</definedName>
    <definedName name="HTML_PathTemplate" localSheetId="4" hidden="1">"C:\WINDOWS\Profiles\Kartikj\My Documents\HTMLTemp.htm"</definedName>
    <definedName name="HTML_PathTemplate" hidden="1">"J:\netval"</definedName>
    <definedName name="HTML_PathTemplateMac" hidden="1">"Macintosh HD:HomePageStuff:New_Home_Page:datafile:Betas.html"</definedName>
    <definedName name="HTML_Title" localSheetId="18" hidden="1">"diamonds"</definedName>
    <definedName name="HTML_Title" hidden="1">""</definedName>
    <definedName name="HTML1_1" localSheetId="4" hidden="1">"'[PRODSETL.XLS]Monthly Summary'!$A$4:$K$98"</definedName>
    <definedName name="HTML1_1" hidden="1">"[SUMFIN.XLS]IncStmt!$A$1:$AB$116"</definedName>
    <definedName name="HTML1_10" hidden="1">"technology@midwal.ca"</definedName>
    <definedName name="HTML1_11" hidden="1">1</definedName>
    <definedName name="HTML1_12" hidden="1">"u:\internet\comps1.htm"</definedName>
    <definedName name="HTML1_13" hidden="1">#N/A</definedName>
    <definedName name="HTML1_14" hidden="1">#N/A</definedName>
    <definedName name="HTML1_15" hidden="1">#N/A</definedName>
    <definedName name="HTML1_2" hidden="1">1</definedName>
    <definedName name="HTML1_3" hidden="1">"Technology Stock Comparables"</definedName>
    <definedName name="HTML1_4" hidden="1">"Telecom &amp; Networking &amp; Semi"</definedName>
    <definedName name="HTML1_5" hidden="1">""</definedName>
    <definedName name="HTML1_6" hidden="1">1</definedName>
    <definedName name="HTML1_7" hidden="1">1</definedName>
    <definedName name="HTML1_8" hidden="1">35192</definedName>
    <definedName name="HTML1_9" localSheetId="4">"Conoco"</definedName>
    <definedName name="HTML1_9" hidden="1">"Brad Olsen"</definedName>
    <definedName name="HTML10_1" hidden="1">"'[PRODSETL.XLS]PS&amp;CM OTC Monthly Summary'!$A$4:$K$93"</definedName>
    <definedName name="HTML10_10" hidden="1">""</definedName>
    <definedName name="HTML10_11" hidden="1">1</definedName>
    <definedName name="HTML10_12" localSheetId="4">"Q:\DNSTREAM\COMMOPS\TRADING\PSOTCMTD.HTM"</definedName>
    <definedName name="HTML10_12" hidden="1">"T:\INTRANET\EXCHANGE\RPI.HTM"</definedName>
    <definedName name="HTML10_2" localSheetId="4">1</definedName>
    <definedName name="HTML10_2" hidden="1">-4146</definedName>
    <definedName name="HTML10_3" localSheetId="4">""</definedName>
    <definedName name="HTML10_3" hidden="1">"T:\INTRANET\EXCHANGE\RPI-TEMP.HTM"</definedName>
    <definedName name="HTML10_4" localSheetId="4">""</definedName>
    <definedName name="HTML10_4" hidden="1">"PS&amp;CM OTC Monthly Summary"</definedName>
    <definedName name="HTML10_5" hidden="1">""</definedName>
    <definedName name="HTML10_6" hidden="1">-4146</definedName>
    <definedName name="HTML10_7" hidden="1">-4146</definedName>
    <definedName name="HTML10_8" localSheetId="4">""</definedName>
    <definedName name="HTML10_8" hidden="1">"9/2/97"</definedName>
    <definedName name="HTML10_9" localSheetId="4">""</definedName>
    <definedName name="HTML10_9" hidden="1">"Jeff Rehlen ETN 639-3012"</definedName>
    <definedName name="HTML11_1" hidden="1">"'[PRODSETL.XLS]PS&amp;CM OTC Monthly Summary'!$A$6:$K$85"</definedName>
    <definedName name="HTML11_10" hidden="1">""</definedName>
    <definedName name="HTML11_11" hidden="1">1</definedName>
    <definedName name="HTML11_12" localSheetId="4">"Q:\DNSTREAM\COMMOPS\TRADING\PSOTCMTD.HTM"</definedName>
    <definedName name="HTML11_12" hidden="1">"T:\INTRANET\STATS\BBASE.HTM"</definedName>
    <definedName name="HTML11_2" localSheetId="4">1</definedName>
    <definedName name="HTML11_2" hidden="1">-4146</definedName>
    <definedName name="HTML11_3" localSheetId="4">""</definedName>
    <definedName name="HTML11_3" hidden="1">"T:\INTRANET\STATS\BB-TEMP.HTM"</definedName>
    <definedName name="HTML11_4" localSheetId="4">""</definedName>
    <definedName name="HTML11_4" hidden="1">"PS&amp;CM OTC Monthly Summary"</definedName>
    <definedName name="HTML11_5" hidden="1">""</definedName>
    <definedName name="HTML11_6" hidden="1">-4146</definedName>
    <definedName name="HTML11_7" hidden="1">-4146</definedName>
    <definedName name="HTML11_8" localSheetId="4">""</definedName>
    <definedName name="HTML11_8" hidden="1">"10/1/97"</definedName>
    <definedName name="HTML11_9" localSheetId="4">""</definedName>
    <definedName name="HTML11_9" hidden="1">"Jeff Rehlen ETN 639-3012"</definedName>
    <definedName name="HTML12_1" hidden="1">"'[PRODSETL.XLS]PS&amp;CM OTC Monthly Summary'!$A$1:$C$4"</definedName>
    <definedName name="HTML12_10" hidden="1">""</definedName>
    <definedName name="HTML12_11" hidden="1">1</definedName>
    <definedName name="HTML12_12" localSheetId="4">"Q:\DNSTREAM\COMMOPS\TRADING\PSOTCMTD.HTM"</definedName>
    <definedName name="HTML12_12" hidden="1">"T:\INTRANET\EXCHANGE\RPI.HTM"</definedName>
    <definedName name="HTML12_2" localSheetId="4">1</definedName>
    <definedName name="HTML12_2" hidden="1">-4146</definedName>
    <definedName name="HTML12_3" localSheetId="4">""</definedName>
    <definedName name="HTML12_3" hidden="1">"T:\INTRANET\EXCHANGE\RPI-TEMP.HTM"</definedName>
    <definedName name="HTML12_4" localSheetId="4">""</definedName>
    <definedName name="HTML12_4" hidden="1">"PS&amp;CM OTC Monthly Summary"</definedName>
    <definedName name="HTML12_5" hidden="1">""</definedName>
    <definedName name="HTML12_6" hidden="1">-4146</definedName>
    <definedName name="HTML12_7" hidden="1">-4146</definedName>
    <definedName name="HTML12_8" localSheetId="4">""</definedName>
    <definedName name="HTML12_8" hidden="1">"11/4/97"</definedName>
    <definedName name="HTML12_9" localSheetId="4">""</definedName>
    <definedName name="HTML12_9" hidden="1">"Jeff Rehlen ETN 639-3012"</definedName>
    <definedName name="HTML13_1" hidden="1">"'[PRODSETL.XLS]PS&amp;CM OTC Monthly Summary'!$A$1:$K$115"</definedName>
    <definedName name="HTML13_10" hidden="1">""</definedName>
    <definedName name="HTML13_11" hidden="1">1</definedName>
    <definedName name="HTML13_12" localSheetId="4">"Q:\DNSTREAM\COMMOPS\TRADING\PSOTCMTD.HTM"</definedName>
    <definedName name="HTML13_12" hidden="1">"T:\INTRANET\EXCHANGE\RPI.HTM"</definedName>
    <definedName name="HTML13_2" localSheetId="4">1</definedName>
    <definedName name="HTML13_2" hidden="1">-4146</definedName>
    <definedName name="HTML13_3" localSheetId="4">""</definedName>
    <definedName name="HTML13_3" hidden="1">"T:\INTRANET\EXCHANGE\RPI-TEMP.HTM"</definedName>
    <definedName name="HTML13_4" localSheetId="4">""</definedName>
    <definedName name="HTML13_4" hidden="1">"PS&amp;CM OTC Monthly Summary"</definedName>
    <definedName name="HTML13_5" hidden="1">""</definedName>
    <definedName name="HTML13_6" hidden="1">-4146</definedName>
    <definedName name="HTML13_7" hidden="1">-4146</definedName>
    <definedName name="HTML13_8" localSheetId="4">""</definedName>
    <definedName name="HTML13_8" hidden="1">"11/4/97"</definedName>
    <definedName name="HTML13_9" localSheetId="4">""</definedName>
    <definedName name="HTML13_9" hidden="1">"Jeff Rehlen ETN 639-3012"</definedName>
    <definedName name="HTML14_1" hidden="1">"'[PRODSETL.XLS]PS&amp;CM OTC Monthly Summary'!$A$6:$K$115"</definedName>
    <definedName name="HTML14_10" hidden="1">""</definedName>
    <definedName name="HTML14_11" hidden="1">1</definedName>
    <definedName name="HTML14_12" localSheetId="4">"Q:\DNSTREAM\COMMOPS\TRADING\PSOTCMTD.HTM"</definedName>
    <definedName name="HTML14_12" hidden="1">"T:\INTRANET\EXCHANGE\RPI.HTM"</definedName>
    <definedName name="HTML14_2" localSheetId="4">1</definedName>
    <definedName name="HTML14_2" hidden="1">-4146</definedName>
    <definedName name="HTML14_3" localSheetId="4">""</definedName>
    <definedName name="HTML14_3" hidden="1">"T:\INTRANET\EXCHANGE\RPI-TEMP.HTM"</definedName>
    <definedName name="HTML14_4" localSheetId="4">""</definedName>
    <definedName name="HTML14_4" hidden="1">"PS&amp;CM OTC Monthly Summary"</definedName>
    <definedName name="HTML14_5" hidden="1">""</definedName>
    <definedName name="HTML14_6" hidden="1">-4146</definedName>
    <definedName name="HTML14_7" hidden="1">-4146</definedName>
    <definedName name="HTML14_8" localSheetId="4">""</definedName>
    <definedName name="HTML14_8" hidden="1">"11/4/97"</definedName>
    <definedName name="HTML14_9" localSheetId="4">""</definedName>
    <definedName name="HTML14_9" hidden="1">"Jeff Rehlen ETN 639-3012"</definedName>
    <definedName name="HTML15_10">""</definedName>
    <definedName name="HTML15_11" hidden="1">1</definedName>
    <definedName name="HTML15_12" hidden="1">"T:\INTRANET\EXCHANGE\RPI.HTM"</definedName>
    <definedName name="HTML15_2" localSheetId="4">1</definedName>
    <definedName name="HTML15_2" hidden="1">-4146</definedName>
    <definedName name="HTML15_3" localSheetId="4">""</definedName>
    <definedName name="HTML15_3" hidden="1">"T:\INTRANET\EXCHANGE\RPI-TEMP.HTM"</definedName>
    <definedName name="HTML15_4">""</definedName>
    <definedName name="HTML15_5">""</definedName>
    <definedName name="HTML15_6">-4146</definedName>
    <definedName name="HTML15_7">-4146</definedName>
    <definedName name="HTML15_8">""</definedName>
    <definedName name="HTML15_9">""</definedName>
    <definedName name="HTML16_10">""</definedName>
    <definedName name="HTML16_11" hidden="1">1</definedName>
    <definedName name="HTML16_12" hidden="1">"U:\ADMIN\LIS\LISWEB\FXRATES\libor98.htm"</definedName>
    <definedName name="HTML16_2" localSheetId="4">1</definedName>
    <definedName name="HTML16_2" hidden="1">-4146</definedName>
    <definedName name="HTML16_3" localSheetId="4">""</definedName>
    <definedName name="HTML16_3" hidden="1">"U:\ADMIN\LIS\LISWEB\FXRATES\TEMPLATE.HTM"</definedName>
    <definedName name="HTML16_4">""</definedName>
    <definedName name="HTML16_5">""</definedName>
    <definedName name="HTML16_6">-4146</definedName>
    <definedName name="HTML16_7">-4146</definedName>
    <definedName name="HTML16_8">""</definedName>
    <definedName name="HTML16_9">""</definedName>
    <definedName name="HTML17_10">""</definedName>
    <definedName name="HTML17_11" hidden="1">1</definedName>
    <definedName name="HTML17_12" hidden="1">"U:\ADMIN\LIS\LISWEB\FXRATES\YRend97.htm"</definedName>
    <definedName name="HTML17_2" localSheetId="4">1</definedName>
    <definedName name="HTML17_2" hidden="1">-4146</definedName>
    <definedName name="HTML17_3" localSheetId="4">""</definedName>
    <definedName name="HTML17_3" hidden="1">"U:\ADMIN\LIS\LISWEB\FXRATES\TEMPLATE.HTM"</definedName>
    <definedName name="HTML17_4">""</definedName>
    <definedName name="HTML17_5">""</definedName>
    <definedName name="HTML17_6">-4146</definedName>
    <definedName name="HTML17_7">-4146</definedName>
    <definedName name="HTML17_8">""</definedName>
    <definedName name="HTML17_9">""</definedName>
    <definedName name="HTML18_10">""</definedName>
    <definedName name="HTML18_11" hidden="1">1</definedName>
    <definedName name="HTML18_12" hidden="1">"U:\ADMIN\LIS\LISWEB\FXRATES\YRend96.htm"</definedName>
    <definedName name="HTML18_2" localSheetId="4">1</definedName>
    <definedName name="HTML18_2" hidden="1">-4146</definedName>
    <definedName name="HTML18_3" localSheetId="4">""</definedName>
    <definedName name="HTML18_3" hidden="1">"U:\ADMIN\LIS\LISWEB\FXRATES\TEMPLATE.HTM"</definedName>
    <definedName name="HTML18_4">""</definedName>
    <definedName name="HTML18_5">""</definedName>
    <definedName name="HTML18_6">-4146</definedName>
    <definedName name="HTML18_7">-4146</definedName>
    <definedName name="HTML18_8">""</definedName>
    <definedName name="HTML18_9">""</definedName>
    <definedName name="HTML19_10">""</definedName>
    <definedName name="HTML19_11" hidden="1">1</definedName>
    <definedName name="HTML19_12" hidden="1">"U:\ADMIN\LIS\LISWEB\FXRATES\YRend95.htm"</definedName>
    <definedName name="HTML19_2" localSheetId="4">1</definedName>
    <definedName name="HTML19_2" hidden="1">-4146</definedName>
    <definedName name="HTML19_3" localSheetId="4">""</definedName>
    <definedName name="HTML19_3" hidden="1">"U:\ADMIN\LIS\LISWEB\FXRATES\TEMPLATE.HTM"</definedName>
    <definedName name="HTML19_4">""</definedName>
    <definedName name="HTML19_5">""</definedName>
    <definedName name="HTML19_6">-4146</definedName>
    <definedName name="HTML19_7">-4146</definedName>
    <definedName name="HTML19_8">""</definedName>
    <definedName name="HTML19_9">""</definedName>
    <definedName name="HTML2_1" localSheetId="4" hidden="1">"'[PRODSETL.XLS]Y-T-D Summary'!$A$1:$Y$168"</definedName>
    <definedName name="HTML2_1" hidden="1">"'[SOIHi99.xls]1999 Hierarchy'!$A$1:$G$161"</definedName>
    <definedName name="HTML2_10" hidden="1">"technology@midwal.ca"</definedName>
    <definedName name="HTML2_11" hidden="1">1</definedName>
    <definedName name="HTML2_12" hidden="1">"u:\internet\comps2.htm"</definedName>
    <definedName name="HTML2_13" hidden="1">#N/A</definedName>
    <definedName name="HTML2_14" hidden="1">#N/A</definedName>
    <definedName name="HTML2_15" hidden="1">#N/A</definedName>
    <definedName name="HTML2_2" hidden="1">1</definedName>
    <definedName name="HTML2_3" hidden="1">"Technology Stock Comparables"</definedName>
    <definedName name="HTML2_4" hidden="1">"Software Comparables"</definedName>
    <definedName name="HTML2_5" hidden="1">""</definedName>
    <definedName name="HTML2_6" hidden="1">1</definedName>
    <definedName name="HTML2_7" hidden="1">1</definedName>
    <definedName name="HTML2_8" hidden="1">35192</definedName>
    <definedName name="HTML2_9" localSheetId="4">""</definedName>
    <definedName name="HTML2_9" hidden="1">"TEADAM"</definedName>
    <definedName name="HTML20_10">""</definedName>
    <definedName name="HTML20_11" hidden="1">1</definedName>
    <definedName name="HTML20_12" hidden="1">"U:\ADMIN\LIS\LISWEB\FXRATES\LIBOR98.HTM"</definedName>
    <definedName name="HTML20_2" localSheetId="4">1</definedName>
    <definedName name="HTML20_2" hidden="1">-4146</definedName>
    <definedName name="HTML20_3" localSheetId="4">""</definedName>
    <definedName name="HTML20_3" hidden="1">"U:\ADMIN\LIS\LISWEB\FXRATES\TEMPLATE.HTM"</definedName>
    <definedName name="HTML20_4">""</definedName>
    <definedName name="HTML20_5">""</definedName>
    <definedName name="HTML20_6">-4146</definedName>
    <definedName name="HTML20_7">-4146</definedName>
    <definedName name="HTML20_8">""</definedName>
    <definedName name="HTML20_9">""</definedName>
    <definedName name="HTML21_10">""</definedName>
    <definedName name="HTML21_11" hidden="1">1</definedName>
    <definedName name="HTML21_12" hidden="1">"U:\Admin\LIS_Admin\General_Admin\LIS Web\FX Rates\Bbase.htm"</definedName>
    <definedName name="HTML21_2" localSheetId="4">1</definedName>
    <definedName name="HTML21_2" hidden="1">-4146</definedName>
    <definedName name="HTML21_3" localSheetId="4">""</definedName>
    <definedName name="HTML21_3" hidden="1">"U:\Admin\LIS_Admin\General_Admin\LIS Web\FX Rates\TEMPLATE.HTM"</definedName>
    <definedName name="HTML21_4">""</definedName>
    <definedName name="HTML21_5">""</definedName>
    <definedName name="HTML21_6">-4146</definedName>
    <definedName name="HTML21_7">-4146</definedName>
    <definedName name="HTML21_8">""</definedName>
    <definedName name="HTML21_9">""</definedName>
    <definedName name="HTML22_10">""</definedName>
    <definedName name="HTML22_11" hidden="1">1</definedName>
    <definedName name="HTML22_12" hidden="1">"U:\ADMIN\LIS\LISWEB\FXRATES\LIBOR98.HTM"</definedName>
    <definedName name="HTML22_2" localSheetId="4">1</definedName>
    <definedName name="HTML22_2" hidden="1">-4146</definedName>
    <definedName name="HTML22_3" localSheetId="4">""</definedName>
    <definedName name="HTML22_3" hidden="1">"U:\ADMIN\LIS\LISWEB\FXRATES\TEMPLATE.HTM"</definedName>
    <definedName name="HTML22_4">""</definedName>
    <definedName name="HTML22_5">""</definedName>
    <definedName name="HTML22_6">-4146</definedName>
    <definedName name="HTML22_7">-4146</definedName>
    <definedName name="HTML22_8">""</definedName>
    <definedName name="HTML22_9">""</definedName>
    <definedName name="HTML23_10">""</definedName>
    <definedName name="HTML23_11" hidden="1">1</definedName>
    <definedName name="HTML23_12" hidden="1">"U:\ADMIN\LIS\LISWEB\FXRATES\LIBOR98.HTM"</definedName>
    <definedName name="HTML23_2" localSheetId="4">1</definedName>
    <definedName name="HTML23_2" hidden="1">-4146</definedName>
    <definedName name="HTML23_3" localSheetId="4">""</definedName>
    <definedName name="HTML23_3" hidden="1">"U:\ADMIN\LIS\LISWEB\FXRATES\TEMPLATE.HTM"</definedName>
    <definedName name="HTML23_4">""</definedName>
    <definedName name="HTML23_5">""</definedName>
    <definedName name="HTML23_6">-4146</definedName>
    <definedName name="HTML23_7">-4146</definedName>
    <definedName name="HTML23_8">""</definedName>
    <definedName name="HTML23_9">""</definedName>
    <definedName name="HTML24_10">""</definedName>
    <definedName name="HTML24_11" hidden="1">1</definedName>
    <definedName name="HTML24_12" hidden="1">"U:\Admin\LIS_Admin\General_Admin\LIS Web\FX Rates\Bbase.htm"</definedName>
    <definedName name="HTML24_2" localSheetId="4">1</definedName>
    <definedName name="HTML24_2" hidden="1">-4146</definedName>
    <definedName name="HTML24_3" localSheetId="4">""</definedName>
    <definedName name="HTML24_3" hidden="1">"U:\Admin\LIS_Admin\General_Admin\LIS Web\FX Rates\TEMPLATE.HTM"</definedName>
    <definedName name="HTML24_4">""</definedName>
    <definedName name="HTML24_5">""</definedName>
    <definedName name="HTML24_6">-4146</definedName>
    <definedName name="HTML24_7">-4146</definedName>
    <definedName name="HTML24_8">""</definedName>
    <definedName name="HTML24_9">""</definedName>
    <definedName name="HTML25_10">""</definedName>
    <definedName name="HTML25_11" hidden="1">1</definedName>
    <definedName name="HTML25_12" hidden="1">"U:\ADMIN\LIS\LISWEB\FXRATES\EROFIXED.HTM"</definedName>
    <definedName name="HTML25_2" localSheetId="4">1</definedName>
    <definedName name="HTML25_2" hidden="1">-4146</definedName>
    <definedName name="HTML25_3" localSheetId="4">""</definedName>
    <definedName name="HTML25_3" hidden="1">"U:\ADMIN\LIS\LISWEB\FXRATES\TEMPLATE.HTM"</definedName>
    <definedName name="HTML25_4">""</definedName>
    <definedName name="HTML25_5">""</definedName>
    <definedName name="HTML25_6">-4146</definedName>
    <definedName name="HTML25_7">-4146</definedName>
    <definedName name="HTML25_8">""</definedName>
    <definedName name="HTML25_9">""</definedName>
    <definedName name="HTML26_10">""</definedName>
    <definedName name="HTML26_11" hidden="1">1</definedName>
    <definedName name="HTML26_12" hidden="1">"U:\ADMIN\LIS\LISWEB\FXRATES\LIBOR98.HTM"</definedName>
    <definedName name="HTML26_2" localSheetId="4">1</definedName>
    <definedName name="HTML26_2" hidden="1">-4146</definedName>
    <definedName name="HTML26_3" localSheetId="4">""</definedName>
    <definedName name="HTML26_3" hidden="1">"U:\ADMIN\LIS\LISWEB\FXRATES\TEMPLATE.HTM"</definedName>
    <definedName name="HTML26_4">""</definedName>
    <definedName name="HTML26_5">""</definedName>
    <definedName name="HTML26_6">-4146</definedName>
    <definedName name="HTML26_7">-4146</definedName>
    <definedName name="HTML26_8">""</definedName>
    <definedName name="HTML26_9">""</definedName>
    <definedName name="HTML27_10">""</definedName>
    <definedName name="HTML27_11" hidden="1">1</definedName>
    <definedName name="HTML27_12" hidden="1">"U:\ADMIN\LIS\LISWEB\FXRATES\YREND98.HTM"</definedName>
    <definedName name="HTML27_2" localSheetId="4">1</definedName>
    <definedName name="HTML27_2" hidden="1">-4146</definedName>
    <definedName name="HTML27_3" localSheetId="4">""</definedName>
    <definedName name="HTML27_3" hidden="1">"U:\ADMIN\LIS\LISWEB\FXRATES\TEMPLATE.HTM"</definedName>
    <definedName name="HTML27_4">""</definedName>
    <definedName name="HTML27_5">""</definedName>
    <definedName name="HTML27_6">-4146</definedName>
    <definedName name="HTML27_7">-4146</definedName>
    <definedName name="HTML27_8">""</definedName>
    <definedName name="HTML27_9">""</definedName>
    <definedName name="HTML28_10">""</definedName>
    <definedName name="HTML28_11" hidden="1">1</definedName>
    <definedName name="HTML28_12" hidden="1">"U:\ADMIN\LIS\LISWEB\FXRATES\Mon98.htm"</definedName>
    <definedName name="HTML28_2" localSheetId="4">1</definedName>
    <definedName name="HTML28_2" hidden="1">-4146</definedName>
    <definedName name="HTML28_3" localSheetId="4">""</definedName>
    <definedName name="HTML28_3" hidden="1">"U:\ADMIN\LIS\LISWEB\FXRATES\TEMPLATE.HTM"</definedName>
    <definedName name="HTML28_4">""</definedName>
    <definedName name="HTML28_5">""</definedName>
    <definedName name="HTML28_6">-4146</definedName>
    <definedName name="HTML28_7">-4146</definedName>
    <definedName name="HTML28_8">""</definedName>
    <definedName name="HTML28_9">""</definedName>
    <definedName name="HTML29_10">""</definedName>
    <definedName name="HTML29_11" hidden="1">1</definedName>
    <definedName name="HTML29_12" hidden="1">"U:\ADMIN\LIS\LISWEB\FXRATES\Monav98.htm"</definedName>
    <definedName name="HTML29_2" localSheetId="4">1</definedName>
    <definedName name="HTML29_2" hidden="1">-4146</definedName>
    <definedName name="HTML29_3" localSheetId="4">""</definedName>
    <definedName name="HTML29_3" hidden="1">"U:\ADMIN\LIS\LISWEB\FXRATES\TEMPLATE.HTM"</definedName>
    <definedName name="HTML29_4">""</definedName>
    <definedName name="HTML29_5">""</definedName>
    <definedName name="HTML29_6">-4146</definedName>
    <definedName name="HTML29_7">-4146</definedName>
    <definedName name="HTML29_8">""</definedName>
    <definedName name="HTML29_9">""</definedName>
    <definedName name="HTML3_1" localSheetId="4" hidden="1">"'[PRODSETL.XLS]Y-T-D Summary'!$A$4:$Y$168"</definedName>
    <definedName name="HTML3_1" hidden="1">"'[SOIHi99.xls]1999 Product Group Hierarchy'!$A$1:$G$161"</definedName>
    <definedName name="HTML3_10" hidden="1">""</definedName>
    <definedName name="HTML3_11" hidden="1">1</definedName>
    <definedName name="HTML3_12" hidden="1">"C:\Ian\Techsite\telecom.htm"</definedName>
    <definedName name="HTML3_13" hidden="1">#N/A</definedName>
    <definedName name="HTML3_14" hidden="1">#N/A</definedName>
    <definedName name="HTML3_15" hidden="1">#N/A</definedName>
    <definedName name="HTML3_2" hidden="1">1</definedName>
    <definedName name="HTML3_3" hidden="1">"Technology Stock Comparables"</definedName>
    <definedName name="HTML3_4" hidden="1">"Telecom &amp; Network &amp; Semi."</definedName>
    <definedName name="HTML3_5" hidden="1">""</definedName>
    <definedName name="HTML3_6" hidden="1">-4146</definedName>
    <definedName name="HTML3_7" hidden="1">-4146</definedName>
    <definedName name="HTML3_8" hidden="1">35355</definedName>
    <definedName name="HTML3_9" hidden="1">"Ian Prittie"</definedName>
    <definedName name="HTML30_10">""</definedName>
    <definedName name="HTML30_11" hidden="1">1</definedName>
    <definedName name="HTML30_12" hidden="1">"U:\ADMIN\LIS\LISWEB\FXRATES\Annave.htm"</definedName>
    <definedName name="HTML30_2" localSheetId="4">1</definedName>
    <definedName name="HTML30_2" hidden="1">-4146</definedName>
    <definedName name="HTML30_3" localSheetId="4">""</definedName>
    <definedName name="HTML30_3" hidden="1">"U:\ADMIN\LIS\LISWEB\FXRATES\TEMPLATE.HTM"</definedName>
    <definedName name="HTML30_4">""</definedName>
    <definedName name="HTML30_5">""</definedName>
    <definedName name="HTML30_6">-4146</definedName>
    <definedName name="HTML30_7">-4146</definedName>
    <definedName name="HTML30_8">""</definedName>
    <definedName name="HTML30_9">""</definedName>
    <definedName name="HTML31_11" hidden="1">1</definedName>
    <definedName name="HTML31_12" hidden="1">"U:\Admin\LIS_Admin\General_Admin\LIS Web\FX Rates\Libor99.htm"</definedName>
    <definedName name="HTML31_2" hidden="1">-4146</definedName>
    <definedName name="HTML31_3" hidden="1">"U:\Admin\LIS_Admin\General_Admin\LIS Web\FX Rates\TEMPLATE.HTM"</definedName>
    <definedName name="HTML32_10" hidden="1">""</definedName>
    <definedName name="HTML32_11" hidden="1">1</definedName>
    <definedName name="HTML32_12" hidden="1">"U:\Admin\LIS_Admin\General_Admin\LIS Web\FX Rates\Libor99.htm"</definedName>
    <definedName name="HTML32_2" hidden="1">1</definedName>
    <definedName name="HTML32_3" hidden="1">"FX-CURR"</definedName>
    <definedName name="HTML32_4" hidden="1">"LIBORS"</definedName>
    <definedName name="HTML32_5" hidden="1">""</definedName>
    <definedName name="HTML32_6" hidden="1">-4146</definedName>
    <definedName name="HTML32_7" hidden="1">-4146</definedName>
    <definedName name="HTML32_8" hidden="1">"01/02/99"</definedName>
    <definedName name="HTML32_9" hidden="1">"KPMG"</definedName>
    <definedName name="HTML33_11" hidden="1">1</definedName>
    <definedName name="HTML33_12" hidden="1">"U:\Admin\LIS_Admin\General_Admin\LIS Web\FX Rates\Libor99.htm"</definedName>
    <definedName name="HTML33_2" hidden="1">-4146</definedName>
    <definedName name="HTML33_3" hidden="1">"U:\Admin\LIS_Admin\General_Admin\LIS Web\FX Rates\TEMPLATE.HTM"</definedName>
    <definedName name="HTML34_11" hidden="1">1</definedName>
    <definedName name="HTML34_12" hidden="1">"U:\Admin\LIS_Admin\General_Admin\LIS Web\FX Rates\Libor99.htm"</definedName>
    <definedName name="HTML34_2" hidden="1">-4146</definedName>
    <definedName name="HTML34_3" hidden="1">"U:\Admin\LIS_Admin\General_Admin\LIS Web\FX Rates\TEMPLATE.HTM"</definedName>
    <definedName name="HTML35_11" hidden="1">1</definedName>
    <definedName name="HTML35_12" hidden="1">"U:\Admin\LIS_Admin\General_Admin\LIS Web\FX Rates\Libor99.htm"</definedName>
    <definedName name="HTML35_2" hidden="1">-4146</definedName>
    <definedName name="HTML35_3" hidden="1">"U:\Admin\LIS_Admin\General_Admin\LIS Web\FX Rates\TEMPLATE.HTM"</definedName>
    <definedName name="HTML36_11" hidden="1">1</definedName>
    <definedName name="HTML36_12" hidden="1">"U:\Admin\LIS_Admin\General_Admin\LIS Web\FX Rates\MyHTML.htm"</definedName>
    <definedName name="HTML36_2" hidden="1">-4146</definedName>
    <definedName name="HTML36_3" hidden="1">"U:\Admin\LIS_Admin\General_Admin\LIS Web\FX Rates\TEMPLATE.HTM"</definedName>
    <definedName name="HTML37_11" hidden="1">1</definedName>
    <definedName name="HTML37_12" hidden="1">"U:\Admin\LIS_Admin\General_Admin\LIS Web\FX Rates\quart1.htm"</definedName>
    <definedName name="HTML37_2" hidden="1">-4146</definedName>
    <definedName name="HTML37_3" hidden="1">"U:\Admin\LIS_Admin\General_Admin\LIS Web\FX Rates\TEMPLATE.HTM"</definedName>
    <definedName name="HTML38_11" hidden="1">1</definedName>
    <definedName name="HTML38_12" hidden="1">"U:\Admin\LIS_Admin\General_Admin\LIS Web\FX Rates\quart2.htm"</definedName>
    <definedName name="HTML38_2" hidden="1">-4146</definedName>
    <definedName name="HTML38_3" hidden="1">"U:\Admin\LIS_Admin\General_Admin\LIS Web\FX Rates\TEMPLATE.HTM"</definedName>
    <definedName name="HTML39_11" hidden="1">1</definedName>
    <definedName name="HTML39_12" hidden="1">"U:\Admin\LIS_Admin\General_Admin\LIS Web\FX Rates\quart3.htm"</definedName>
    <definedName name="HTML39_2" hidden="1">-4146</definedName>
    <definedName name="HTML39_3" hidden="1">"U:\Admin\LIS_Admin\General_Admin\LIS Web\FX Rates\TEMPLATE.HTM"</definedName>
    <definedName name="HTML4_1" localSheetId="4" hidden="1">"'[PRODSETL.XLS]Y-T-D Summary'!$A$4:$Y$195"</definedName>
    <definedName name="HTML4_1" hidden="1">"'[SOIHi99.xls]1999 Product Group Hierarchy'!$A$1:$G$162"</definedName>
    <definedName name="HTML4_10" localSheetId="4">""</definedName>
    <definedName name="HTML4_10" hidden="1">"teadam@solutia.com"</definedName>
    <definedName name="HTML4_11" hidden="1">1</definedName>
    <definedName name="HTML4_12" hidden="1">"C:\Ian\Techsite\docs.htm"</definedName>
    <definedName name="HTML4_2" hidden="1">1</definedName>
    <definedName name="HTML4_3" hidden="1">"Technology Stock Comparables"</definedName>
    <definedName name="HTML4_4" hidden="1">"Volpe, Welty &amp; Co. Comps."</definedName>
    <definedName name="HTML4_5" hidden="1">""</definedName>
    <definedName name="HTML4_6" hidden="1">-4146</definedName>
    <definedName name="HTML4_7" hidden="1">-4146</definedName>
    <definedName name="HTML4_8" hidden="1">35355</definedName>
    <definedName name="HTML4_9" hidden="1">"Ian Prittie"</definedName>
    <definedName name="HTML40_11" hidden="1">1</definedName>
    <definedName name="HTML40_12" hidden="1">"U:\Admin\LIS_Admin\General_Admin\LIS Web\FX Rates\quart4.htm"</definedName>
    <definedName name="HTML40_2" hidden="1">-4146</definedName>
    <definedName name="HTML40_3" hidden="1">"U:\Admin\LIS_Admin\General_Admin\LIS Web\FX Rates\TEMPLATE.HTM"</definedName>
    <definedName name="HTML41_11" hidden="1">1</definedName>
    <definedName name="HTML41_12" hidden="1">"U:\Admin\LIS_Admin\General_Admin\LIS Web\FX Rates\Libor99.htm"</definedName>
    <definedName name="HTML41_2" hidden="1">-4146</definedName>
    <definedName name="HTML41_3" hidden="1">"U:\Admin\LIS_Admin\General_Admin\LIS Web\FX Rates\TEMPLATE.HTM"</definedName>
    <definedName name="HTML42_11" hidden="1">1</definedName>
    <definedName name="HTML42_12" hidden="1">"U:\Admin\LIS_Admin\General_Admin\LIS Web\FX Rates\Libor.htm"</definedName>
    <definedName name="HTML42_2" hidden="1">-4146</definedName>
    <definedName name="HTML42_3" hidden="1">"U:\Admin\LIS_Admin\General_Admin\LIS Web\FX Rates\TEMPLATE.HTM"</definedName>
    <definedName name="HTML43_11" hidden="1">1</definedName>
    <definedName name="HTML43_12" hidden="1">"U:\Admin\LIS_Admin\General_Admin\LIS Web\FX Rates\Mon99.htm"</definedName>
    <definedName name="HTML43_2" hidden="1">-4146</definedName>
    <definedName name="HTML43_3" hidden="1">"U:\Admin\LIS_Admin\General_Admin\LIS Web\FX Rates\TEMPLATE.HTM"</definedName>
    <definedName name="HTML44_11" hidden="1">1</definedName>
    <definedName name="HTML44_12" hidden="1">"U:\Admin\LIS_Admin\General_Admin\LIS Web\FX Rates\Monav99.htm"</definedName>
    <definedName name="HTML44_2" hidden="1">-4146</definedName>
    <definedName name="HTML44_3" hidden="1">"U:\Admin\LIS_Admin\General_Admin\LIS Web\FX Rates\TEMPLATE.HTM"</definedName>
    <definedName name="HTML45_11" hidden="1">1</definedName>
    <definedName name="HTML45_12" hidden="1">"U:\Admin\LIS_Admin\General_Admin\LIS Web\FX Rates\Yrend99.htm"</definedName>
    <definedName name="HTML45_2" hidden="1">-4146</definedName>
    <definedName name="HTML45_3" hidden="1">"U:\Admin\LIS_Admin\General_Admin\LIS Web\FX Rates\TEMPLATE.HTM"</definedName>
    <definedName name="HTML46_11" hidden="1">1</definedName>
    <definedName name="HTML46_12" hidden="1">"U:\Admin\LIS_Admin\General_Admin\LIS Web\FX Rates\MonavEu99.htm"</definedName>
    <definedName name="HTML46_2" hidden="1">-4146</definedName>
    <definedName name="HTML46_3" hidden="1">"U:\Admin\LIS_Admin\General_Admin\LIS Web\FX Rates\TEMPLATE.HTM"</definedName>
    <definedName name="HTML47_11" hidden="1">1</definedName>
    <definedName name="HTML47_12" hidden="1">"U:\Admin\LIS_Admin\General_Admin\LIS Web\FX Rates\MonEu99.htm"</definedName>
    <definedName name="HTML47_2" hidden="1">-4146</definedName>
    <definedName name="HTML47_3" hidden="1">"U:\Admin\LIS_Admin\General_Admin\LIS Web\FX Rates\TEMPLATE.HTM"</definedName>
    <definedName name="HTML48_11" hidden="1">1</definedName>
    <definedName name="HTML48_12" hidden="1">"U:\Admin\LIS_Admin\General_Admin\LIS Web\FX Rates\quart4.htm"</definedName>
    <definedName name="HTML48_2" hidden="1">-4146</definedName>
    <definedName name="HTML48_3" hidden="1">"U:\Admin\LIS_Admin\General_Admin\LIS Web\FX Rates\TEMPLATE.HTM"</definedName>
    <definedName name="HTML49_11" hidden="1">1</definedName>
    <definedName name="HTML49_12" hidden="1">"U:\Admin\LIS_Admin\General_Admin\LIS Web\FX Rates\Annave.htm"</definedName>
    <definedName name="HTML49_2" hidden="1">-4146</definedName>
    <definedName name="HTML49_3" hidden="1">"U:\Admin\LIS_Admin\General_Admin\LIS Web\FX Rates\TEMPLATE.HTM"</definedName>
    <definedName name="HTML5_1" localSheetId="4" hidden="1">"'[PRODSETL.XLS]PS&amp;CM OTC Monthly Summary'!$A$6:$K$66"</definedName>
    <definedName name="HTML5_1" hidden="1">"'[SOIHi00.xls]2000 Product Group Hierarchy'!$A$1:$F$170"</definedName>
    <definedName name="HTML5_10" hidden="1">""</definedName>
    <definedName name="HTML5_11" hidden="1">1</definedName>
    <definedName name="HTML5_12" hidden="1">"C:\Ian\Techsite\fibre.htm"</definedName>
    <definedName name="HTML5_2" hidden="1">1</definedName>
    <definedName name="HTML5_3" hidden="1">"Technology Stock Comparables"</definedName>
    <definedName name="HTML5_4" hidden="1">"Fibre Optics"</definedName>
    <definedName name="HTML5_5" hidden="1">""</definedName>
    <definedName name="HTML5_6" hidden="1">-4146</definedName>
    <definedName name="HTML5_7" hidden="1">-4146</definedName>
    <definedName name="HTML5_8" hidden="1">35355</definedName>
    <definedName name="HTML5_9" hidden="1">"Ian Prittie"</definedName>
    <definedName name="HTML50_11" hidden="1">1</definedName>
    <definedName name="HTML50_12" hidden="1">"U:\Admin\LIS_Admin\General_Admin\LIS Web\FX Rates\Libor99.htm"</definedName>
    <definedName name="HTML50_2" hidden="1">-4146</definedName>
    <definedName name="HTML50_3" hidden="1">"U:\Admin\LIS_Admin\General_Admin\LIS Web\FX Rates\TEMPLATE.HTM"</definedName>
    <definedName name="HTML51_11" hidden="1">1</definedName>
    <definedName name="HTML51_12" hidden="1">"U:\Admin\LIS_Admin\General_Admin\LIS Web\FX Rates\Bbase.htm"</definedName>
    <definedName name="HTML51_2" hidden="1">-4146</definedName>
    <definedName name="HTML51_3" hidden="1">"U:\Admin\LIS_Admin\General_Admin\LIS Web\FX Rates\TEMPLATE.HTM"</definedName>
    <definedName name="HTML52_11" hidden="1">1</definedName>
    <definedName name="HTML52_12" hidden="1">"U:\Admin\LIS_Admin\General_Admin\LIS Web\FX Rates\Mon98.htm"</definedName>
    <definedName name="HTML52_2" hidden="1">-4146</definedName>
    <definedName name="HTML52_3" hidden="1">"U:\Admin\LIS_Admin\General_Admin\LIS Web\FX Rates\TEMPLATE.HTM"</definedName>
    <definedName name="HTML53_11" hidden="1">1</definedName>
    <definedName name="HTML53_12" hidden="1">"U:\Admin\LIS_Admin\General_Admin\LIS Web\FX Rates\Mon97.htm"</definedName>
    <definedName name="HTML53_2" hidden="1">-4146</definedName>
    <definedName name="HTML53_3" hidden="1">"U:\Admin\LIS_Admin\General_Admin\LIS Web\FX Rates\TEMPLATE.HTM"</definedName>
    <definedName name="HTML54_11" hidden="1">1</definedName>
    <definedName name="HTML54_12" hidden="1">"U:\Admin\LIS_Admin\General_Admin\LIS Web\FX Rates\Mon96.htm"</definedName>
    <definedName name="HTML54_2" hidden="1">-4146</definedName>
    <definedName name="HTML54_3" hidden="1">"U:\Admin\LIS_Admin\General_Admin\LIS Web\FX Rates\TEMPLATE.HTM"</definedName>
    <definedName name="HTML55_11" hidden="1">1</definedName>
    <definedName name="HTML55_12" hidden="1">"U:\Admin\LIS_Admin\General_Admin\LIS Web\FX Rates\Mon95.htm"</definedName>
    <definedName name="HTML55_2" hidden="1">-4146</definedName>
    <definedName name="HTML55_3" hidden="1">"U:\Admin\LIS_Admin\General_Admin\LIS Web\FX Rates\TEMPLATE.HTM"</definedName>
    <definedName name="HTML56_11" hidden="1">1</definedName>
    <definedName name="HTML56_12" hidden="1">"U:\Admin\LIS_Admin\General_Admin\LIS Web\FX Rates\Monav98.htm"</definedName>
    <definedName name="HTML56_2" hidden="1">-4146</definedName>
    <definedName name="HTML56_3" hidden="1">"U:\Admin\LIS_Admin\General_Admin\LIS Web\FX Rates\TEMPLATE.HTM"</definedName>
    <definedName name="HTML57_11" hidden="1">1</definedName>
    <definedName name="HTML57_12" hidden="1">"U:\Admin\LIS_Admin\General_Admin\LIS Web\FX Rates\Monav97.htm"</definedName>
    <definedName name="HTML57_2" hidden="1">-4146</definedName>
    <definedName name="HTML57_3" hidden="1">"U:\Admin\LIS_Admin\General_Admin\LIS Web\FX Rates\TEMPLATE.HTM"</definedName>
    <definedName name="HTML58_11" hidden="1">1</definedName>
    <definedName name="HTML58_12" hidden="1">"U:\Admin\LIS_Admin\General_Admin\LIS Web\FX Rates\Monav96.htm"</definedName>
    <definedName name="HTML58_2" hidden="1">-4146</definedName>
    <definedName name="HTML58_3" hidden="1">"U:\Admin\LIS_Admin\General_Admin\LIS Web\FX Rates\TEMPLATE.HTM"</definedName>
    <definedName name="HTML59_11" hidden="1">1</definedName>
    <definedName name="HTML59_12" hidden="1">"U:\Admin\LIS_Admin\General_Admin\LIS Web\FX Rates\Monav95.htm"</definedName>
    <definedName name="HTML59_2" hidden="1">-4146</definedName>
    <definedName name="HTML59_3" hidden="1">"U:\Admin\LIS_Admin\General_Admin\LIS Web\FX Rates\TEMPLATE.HTM"</definedName>
    <definedName name="HTML6_1" hidden="1">"'[PRODSETL.XLS]PS&amp;CM OTC Monthly Summary'!$A$6:$K$73"</definedName>
    <definedName name="HTML6_10" hidden="1">""</definedName>
    <definedName name="HTML6_11" hidden="1">1</definedName>
    <definedName name="HTML6_12" hidden="1">"C:\Ian\Techsite\internet.htm"</definedName>
    <definedName name="HTML6_2" hidden="1">1</definedName>
    <definedName name="HTML6_3" hidden="1">"Technology Stock Comparables"</definedName>
    <definedName name="HTML6_4" hidden="1">"Internet"</definedName>
    <definedName name="HTML6_5" hidden="1">""</definedName>
    <definedName name="HTML6_6" hidden="1">-4146</definedName>
    <definedName name="HTML6_7" hidden="1">-4146</definedName>
    <definedName name="HTML6_8" hidden="1">35355</definedName>
    <definedName name="HTML6_9" hidden="1">"Ian Prittie"</definedName>
    <definedName name="HTML60_11" hidden="1">1</definedName>
    <definedName name="HTML60_12" hidden="1">"U:\Admin\LIS_Admin\General_Admin\LIS Web\FX Rates\Mon00.htm"</definedName>
    <definedName name="HTML60_2" hidden="1">-4146</definedName>
    <definedName name="HTML60_3" hidden="1">"U:\Admin\LIS_Admin\General_Admin\LIS Web\FX Rates\TEMPLATE.HTM"</definedName>
    <definedName name="HTML61_11" hidden="1">1</definedName>
    <definedName name="HTML61_12" hidden="1">"U:\Admin\LIS_Admin\General_Admin\LIS Web\FX Rates\Monav00.htm"</definedName>
    <definedName name="HTML61_2" hidden="1">-4146</definedName>
    <definedName name="HTML61_3" hidden="1">"U:\Admin\LIS_Admin\General_Admin\LIS Web\FX Rates\TEMPLATE.HTM"</definedName>
    <definedName name="HTML62_11" hidden="1">1</definedName>
    <definedName name="HTML62_12" hidden="1">"U:\Admin\LIS_Admin\General_Admin\LIS Web\FX Rates\MonavEu00.htm"</definedName>
    <definedName name="HTML62_2" hidden="1">-4146</definedName>
    <definedName name="HTML62_3" hidden="1">"U:\Admin\LIS_Admin\General_Admin\LIS Web\FX Rates\TEMPLATE.HTM"</definedName>
    <definedName name="HTML63_11" hidden="1">1</definedName>
    <definedName name="HTML63_12" hidden="1">"U:\Admin\LIS_Admin\General_Admin\LIS Web\FX Rates\MonEu00.htm"</definedName>
    <definedName name="HTML63_2" hidden="1">-4146</definedName>
    <definedName name="HTML63_3" hidden="1">"U:\Admin\LIS_Admin\General_Admin\LIS Web\FX Rates\TEMPLATE.HTM"</definedName>
    <definedName name="HTML64_11" hidden="1">1</definedName>
    <definedName name="HTML64_12" hidden="1">"U:\Admin\LIS_Admin\General_Admin\LIS Web\FX Rates\Libor00.htm"</definedName>
    <definedName name="HTML64_2" hidden="1">-4146</definedName>
    <definedName name="HTML64_3" hidden="1">"U:\Admin\LIS_Admin\General_Admin\LIS Web\FX Rates\TEMPLATE.HTM"</definedName>
    <definedName name="HTML65_11" hidden="1">1</definedName>
    <definedName name="HTML65_12" hidden="1">"U:\Admin\LIS_Admin\General_Admin\LIS Web\FX Rates\Libor00.htm"</definedName>
    <definedName name="HTML65_2" hidden="1">-4146</definedName>
    <definedName name="HTML65_3" hidden="1">"U:\Admin\LIS_Admin\General_Admin\LIS Web\FX Rates\TEMPLATE.HTM"</definedName>
    <definedName name="HTML66_11" hidden="1">1</definedName>
    <definedName name="HTML66_12" hidden="1">"U:\Admin\LIS_Admin\General_Admin\LIS Web\FX Rates\Mon00.htm"</definedName>
    <definedName name="HTML66_2" hidden="1">-4146</definedName>
    <definedName name="HTML66_3" hidden="1">"U:\Admin\LIS_Admin\General_Admin\LIS Web\FX Rates\TEMPLATE.HTM"</definedName>
    <definedName name="HTML67_11" hidden="1">1</definedName>
    <definedName name="HTML67_12" hidden="1">"U:\Admin\LIS_Admin\General_Admin\LIS Web\FX Rates\Monav00.htm"</definedName>
    <definedName name="HTML67_2" hidden="1">-4146</definedName>
    <definedName name="HTML67_3" hidden="1">"U:\Admin\LIS_Admin\General_Admin\LIS Web\FX Rates\TEMPLATE.HTM"</definedName>
    <definedName name="HTML68_11" hidden="1">1</definedName>
    <definedName name="HTML68_12" hidden="1">"U:\Admin\LIS_Admin\General_Admin\LIS Web\FX Rates\MonavEu00.htm"</definedName>
    <definedName name="HTML68_2" hidden="1">-4146</definedName>
    <definedName name="HTML68_3" hidden="1">"U:\Admin\LIS_Admin\General_Admin\LIS Web\FX Rates\TEMPLATE.HTM"</definedName>
    <definedName name="HTML69_11" hidden="1">1</definedName>
    <definedName name="HTML69_12" hidden="1">"U:\Admin\LIS_Admin\General_Admin\LIS Web\FX Rates\MonEu00.htm"</definedName>
    <definedName name="HTML69_2" hidden="1">-4146</definedName>
    <definedName name="HTML69_3" hidden="1">"U:\Admin\LIS_Admin\General_Admin\LIS Web\FX Rates\TEMPLATE.HTM"</definedName>
    <definedName name="HTML7_1" hidden="1">"'[PRODSETL.XLS]PS&amp;CM OTC Monthly Summary'!$A$4:$K$74"</definedName>
    <definedName name="HTML7_10" hidden="1">""</definedName>
    <definedName name="HTML7_11" hidden="1">1</definedName>
    <definedName name="HTML7_12" localSheetId="4">"Q:\DNSTREAM\COMMOPS\TRADING\PSOTCMTD.HTM"</definedName>
    <definedName name="HTML7_12" hidden="1">"T:\INTRANET\EXCHANGE\MONAVE97.HTM"</definedName>
    <definedName name="HTML7_2" localSheetId="4">1</definedName>
    <definedName name="HTML7_2" hidden="1">-4146</definedName>
    <definedName name="HTML7_3" localSheetId="4">""</definedName>
    <definedName name="HTML7_3" hidden="1">"T:\INTRANET\EXCHANGE\MONTH_AV.HTM"</definedName>
    <definedName name="HTML7_4" localSheetId="4">""</definedName>
    <definedName name="HTML7_4" hidden="1">"PS&amp;CM OTC Monthly Summary"</definedName>
    <definedName name="HTML7_5" hidden="1">""</definedName>
    <definedName name="HTML7_6" hidden="1">-4146</definedName>
    <definedName name="HTML7_7" hidden="1">-4146</definedName>
    <definedName name="HTML7_8" localSheetId="4">""</definedName>
    <definedName name="HTML7_8" hidden="1">"6/2/97"</definedName>
    <definedName name="HTML7_9" localSheetId="4">""</definedName>
    <definedName name="HTML7_9" hidden="1">"Bob De Young ETN 639-4510"</definedName>
    <definedName name="HTML70_11" hidden="1">1</definedName>
    <definedName name="HTML70_12" hidden="1">"U:\Admin\LIS_Admin\General_Admin\LIS Web\FX Rates\Libor00.htm"</definedName>
    <definedName name="HTML70_2" hidden="1">-4146</definedName>
    <definedName name="HTML70_3" hidden="1">"U:\Admin\LIS_Admin\General_Admin\LIS Web\FX Rates\TEMPLATE.HTM"</definedName>
    <definedName name="HTML71_11" hidden="1">1</definedName>
    <definedName name="HTML71_12" hidden="1">"U:\Admin\LIS_Admin\General_Admin\LIS Web\FX Rates\Mon00.htm"</definedName>
    <definedName name="HTML71_2" hidden="1">-4146</definedName>
    <definedName name="HTML71_3" hidden="1">"U:\Admin\LIS_Admin\General_Admin\LIS Web\FX Rates\TEMPLATE.HTM"</definedName>
    <definedName name="HTML72_11" hidden="1">1</definedName>
    <definedName name="HTML72_12" hidden="1">"U:\Admin\LIS_Admin\General_Admin\LIS Web\FX Rates\Monav00.htm"</definedName>
    <definedName name="HTML72_2" hidden="1">-4146</definedName>
    <definedName name="HTML72_3" hidden="1">"U:\Admin\LIS_Admin\General_Admin\LIS Web\FX Rates\TEMPLATE.HTM"</definedName>
    <definedName name="HTML73_11" hidden="1">1</definedName>
    <definedName name="HTML73_12" hidden="1">"U:\Admin\LIS_Admin\General_Admin\LIS Web\FX Rates\MonavEu00.htm"</definedName>
    <definedName name="HTML73_2" hidden="1">-4146</definedName>
    <definedName name="HTML73_3" hidden="1">"U:\Admin\LIS_Admin\General_Admin\LIS Web\FX Rates\TEMPLATE.HTM"</definedName>
    <definedName name="HTML74_11" hidden="1">1</definedName>
    <definedName name="HTML74_12" hidden="1">"U:\Admin\LIS_Admin\General_Admin\LIS Web\FX Rates\MonEu00.htm"</definedName>
    <definedName name="HTML74_2" hidden="1">-4146</definedName>
    <definedName name="HTML74_3" hidden="1">"U:\Admin\LIS_Admin\General_Admin\LIS Web\FX Rates\TEMPLATE.HTM"</definedName>
    <definedName name="HTML75_11" hidden="1">1</definedName>
    <definedName name="HTML75_12" hidden="1">"U:\Admin\LIS_Admin\General_Admin\LIS Web\FX Rates\MonavEu00.htm"</definedName>
    <definedName name="HTML75_2" hidden="1">-4146</definedName>
    <definedName name="HTML75_3" hidden="1">"U:\Admin\LIS_Admin\General_Admin\LIS Web\FX Rates\TEMPLATE.HTM"</definedName>
    <definedName name="HTML76_11" hidden="1">1</definedName>
    <definedName name="HTML76_12" hidden="1">"U:\Admin\LIS_Admin\General_Admin\LIS Web\FX Rates\MonEu00.htm"</definedName>
    <definedName name="HTML76_2" hidden="1">-4146</definedName>
    <definedName name="HTML76_3" hidden="1">"U:\Admin\LIS_Admin\General_Admin\LIS Web\FX Rates\TEMPLATE.HTM"</definedName>
    <definedName name="HTML77_11" hidden="1">1</definedName>
    <definedName name="HTML77_12" hidden="1">"U:\Admin\LIS_Admin\General_Admin\LIS Web\FX Rates\Mon00.htm"</definedName>
    <definedName name="HTML77_2" hidden="1">-4146</definedName>
    <definedName name="HTML77_3" hidden="1">"U:\Admin\LIS_Admin\General_Admin\LIS Web\FX Rates\TEMPLATE.HTM"</definedName>
    <definedName name="HTML78_11" hidden="1">1</definedName>
    <definedName name="HTML78_12" hidden="1">"U:\Admin\LIS_Admin\General_Admin\LIS Web\FX Rates\Monav00.htm"</definedName>
    <definedName name="HTML78_2" hidden="1">-4146</definedName>
    <definedName name="HTML78_3" hidden="1">"U:\Admin\LIS_Admin\General_Admin\LIS Web\FX Rates\TEMPLATE.HTM"</definedName>
    <definedName name="HTML79_11" hidden="1">1</definedName>
    <definedName name="HTML79_12" hidden="1">"U:\Admin\LIS_Admin\General_Admin\LIS Web\FX Rates\Mon00.htm"</definedName>
    <definedName name="HTML79_2" hidden="1">-4146</definedName>
    <definedName name="HTML79_3" hidden="1">"U:\Admin\LIS_Admin\General_Admin\LIS Web\FX Rates\TEMPLATE.HTM"</definedName>
    <definedName name="HTML8_1" hidden="1">"'[PRODSETL.XLS]PS&amp;CM OTC Monthly Summary'!$A$6:$K$90"</definedName>
    <definedName name="HTML8_10" hidden="1">""</definedName>
    <definedName name="HTML8_11" hidden="1">1</definedName>
    <definedName name="HTML8_12" localSheetId="4">"Q:\DNSTREAM\COMMOPS\TRADING\PSOTCMTD.HTM"</definedName>
    <definedName name="HTML8_12" hidden="1">"T:\ADMIN\CEBARKER\INTRANET\STATS\BBASE.HTM"</definedName>
    <definedName name="HTML8_2" localSheetId="4">1</definedName>
    <definedName name="HTML8_2" hidden="1">-4146</definedName>
    <definedName name="HTML8_3" localSheetId="4">""</definedName>
    <definedName name="HTML8_3" hidden="1">"T:\ADMIN\CEBARKER\INTRANET\STATS\BB-TEMP.HTM"</definedName>
    <definedName name="HTML8_4" localSheetId="4">""</definedName>
    <definedName name="HTML8_4" hidden="1">"PS&amp;CM OTC Monthly Summary"</definedName>
    <definedName name="HTML8_5" hidden="1">""</definedName>
    <definedName name="HTML8_6" hidden="1">-4146</definedName>
    <definedName name="HTML8_7" hidden="1">-4146</definedName>
    <definedName name="HTML8_8" localSheetId="4">""</definedName>
    <definedName name="HTML8_8" hidden="1">"7/1/97"</definedName>
    <definedName name="HTML8_9" localSheetId="4">""</definedName>
    <definedName name="HTML8_9" hidden="1">"Bob De Young ETN 639-4510"</definedName>
    <definedName name="HTML80_11" hidden="1">1</definedName>
    <definedName name="HTML80_12" hidden="1">"U:\Admin\LIS_Admin\General_Admin\LIS Web\FX Rates\Monav00.htm"</definedName>
    <definedName name="HTML80_2" hidden="1">-4146</definedName>
    <definedName name="HTML80_3" hidden="1">"U:\Admin\LIS_Admin\General_Admin\LIS Web\FX Rates\TEMPLATE.HTM"</definedName>
    <definedName name="HTML81_11" hidden="1">1</definedName>
    <definedName name="HTML81_12" hidden="1">"U:\Admin\LIS_Admin\General_Admin\LIS Web\FX Rates\MonavEu00.htm"</definedName>
    <definedName name="HTML81_2" hidden="1">-4146</definedName>
    <definedName name="HTML81_3" hidden="1">"U:\Admin\LIS_Admin\General_Admin\LIS Web\FX Rates\TEMPLATE.HTM"</definedName>
    <definedName name="HTML82_11" hidden="1">1</definedName>
    <definedName name="HTML82_12" hidden="1">"U:\Admin\LIS_Admin\General_Admin\LIS Web\FX Rates\MonEu00.htm"</definedName>
    <definedName name="HTML82_2" hidden="1">-4146</definedName>
    <definedName name="HTML82_3" hidden="1">"U:\Admin\LIS_Admin\General_Admin\LIS Web\FX Rates\TEMPLATE.HTM"</definedName>
    <definedName name="HTML83_11" hidden="1">1</definedName>
    <definedName name="HTML83_12" hidden="1">"U:\Admin\LIS_Admin\General_Admin\LIS Web\FX Rates\Libor00.htm"</definedName>
    <definedName name="HTML83_2" hidden="1">-4146</definedName>
    <definedName name="HTML83_3" hidden="1">"U:\Admin\LIS_Admin\General_Admin\LIS Web\FX Rates\TEMPLATE.HTM"</definedName>
    <definedName name="HTML9_1" hidden="1">"'[PRODSETL.XLS]PS&amp;CM OTC Monthly Summary'!$A$6:$K$103"</definedName>
    <definedName name="HTML9_10" hidden="1">""</definedName>
    <definedName name="HTML9_11" hidden="1">1</definedName>
    <definedName name="HTML9_12" localSheetId="4">"Q:\DNSTREAM\COMMOPS\TRADING\PSOTCMTD.HTM"</definedName>
    <definedName name="HTML9_12" hidden="1">"T:\INTRANET\EXCHANGE\EXCH1997.HTM"</definedName>
    <definedName name="HTML9_2" localSheetId="4">1</definedName>
    <definedName name="HTML9_2" hidden="1">-4146</definedName>
    <definedName name="HTML9_3" localSheetId="4">""</definedName>
    <definedName name="HTML9_3" hidden="1">"T:\INTRANET\EXCHANGE\EXCHANGE.HTM"</definedName>
    <definedName name="HTML9_4" localSheetId="4">""</definedName>
    <definedName name="HTML9_4" hidden="1">"PS&amp;CM OTC Monthly Summary"</definedName>
    <definedName name="HTML9_5" hidden="1">""</definedName>
    <definedName name="HTML9_6" hidden="1">-4146</definedName>
    <definedName name="HTML9_7" hidden="1">-4146</definedName>
    <definedName name="HTML9_8" localSheetId="4">""</definedName>
    <definedName name="HTML9_8" hidden="1">"8/1/97"</definedName>
    <definedName name="HTML9_9" localSheetId="4">""</definedName>
    <definedName name="HTML9_9" hidden="1">"Bob De Young ETN 639-4510"</definedName>
    <definedName name="HTMLCount" hidden="1">6</definedName>
    <definedName name="htr" hidden="1">#N/A</definedName>
    <definedName name="htyhty" hidden="1">#REF!</definedName>
    <definedName name="htyuityuiotio" localSheetId="4" hidden="1">{#N/A,#N/A,FALSE,"REPORT"}</definedName>
    <definedName name="htyuityuiotio" localSheetId="11" hidden="1">{#N/A,#N/A,FALSE,"REPORT"}</definedName>
    <definedName name="htyuityuiotio" hidden="1">{#N/A,#N/A,FALSE,"REPORT"}</definedName>
    <definedName name="htyuityuiotio_1" localSheetId="4" hidden="1">{#N/A,#N/A,FALSE,"REPORT"}</definedName>
    <definedName name="htyuityuiotio_1" localSheetId="11" hidden="1">{#N/A,#N/A,FALSE,"REPORT"}</definedName>
    <definedName name="htyuityuiotio_1" hidden="1">{#N/A,#N/A,FALSE,"REPORT"}</definedName>
    <definedName name="hu"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h" localSheetId="2" hidden="1">{"'Standalone List Price Trends'!$A$1:$X$56"}</definedName>
    <definedName name="HUh" localSheetId="19" hidden="1">{"'Standalone List Price Trends'!$A$1:$X$56"}</definedName>
    <definedName name="HUh" localSheetId="4" hidden="1">{"'Standalone List Price Trends'!$A$1:$X$56"}</definedName>
    <definedName name="HUh" localSheetId="15" hidden="1">{"'Standalone List Price Trends'!$A$1:$X$56"}</definedName>
    <definedName name="HUh" localSheetId="11" hidden="1">{"'Standalone List Price Trends'!$A$1:$X$56"}</definedName>
    <definedName name="HUh" hidden="1">{"'Standalone List Price Trends'!$A$1:$X$56"}</definedName>
    <definedName name="hui" localSheetId="11" hidden="1">{"Sum1",#N/A,FALSE,"Reserve Report";"Sum2",#N/A,FALSE,"Reserve Report";"Sum3",#N/A,FALSE,"Reserve Report";"Sum4",#N/A,FALSE,"Reserve Report"}</definedName>
    <definedName name="hui" hidden="1">{"Sum1",#N/A,FALSE,"Reserve Report";"Sum2",#N/A,FALSE,"Reserve Report";"Sum3",#N/A,FALSE,"Reserve Report";"Sum4",#N/A,FALSE,"Reserve Report"}</definedName>
    <definedName name="huji" localSheetId="11" hidden="1">{#N/A,#N/A,FALSE,"Aging Summary";#N/A,#N/A,FALSE,"Ratio Analysis";#N/A,#N/A,FALSE,"Test 120 Day Accts";#N/A,#N/A,FALSE,"Tickmarks"}</definedName>
    <definedName name="huji" hidden="1">{#N/A,#N/A,FALSE,"Aging Summary";#N/A,#N/A,FALSE,"Ratio Analysis";#N/A,#N/A,FALSE,"Test 120 Day Accts";#N/A,#N/A,FALSE,"Tickmarks"}</definedName>
    <definedName name="HungarianVatRate">#REF!</definedName>
    <definedName name="HungaryTaxRate">#REF!</definedName>
    <definedName name="hv" localSheetId="11" hidden="1">{#N/A,#N/A,TRUE,"Proposal";#N/A,#N/A,TRUE,"Assumptions";#N/A,#N/A,TRUE,"Net Income";#N/A,#N/A,TRUE,"Balsheet";#N/A,#N/A,TRUE,"Capex";#N/A,#N/A,TRUE,"Volumes";#N/A,#N/A,TRUE,"Revenues";#N/A,#N/A,TRUE,"Var.Costs";#N/A,#N/A,TRUE,"Personnel";#N/A,#N/A,TRUE,"Other costs";#N/A,#N/A,TRUE,"MKTG and G&amp;A"}</definedName>
    <definedName name="hv" hidden="1">{#N/A,#N/A,TRUE,"Proposal";#N/A,#N/A,TRUE,"Assumptions";#N/A,#N/A,TRUE,"Net Income";#N/A,#N/A,TRUE,"Balsheet";#N/A,#N/A,TRUE,"Capex";#N/A,#N/A,TRUE,"Volumes";#N/A,#N/A,TRUE,"Revenues";#N/A,#N/A,TRUE,"Var.Costs";#N/A,#N/A,TRUE,"Personnel";#N/A,#N/A,TRUE,"Other costs";#N/A,#N/A,TRUE,"MKTG and G&amp;A"}</definedName>
    <definedName name="HvilleStations">#REF!</definedName>
    <definedName name="hvohaohaovhaohvaohvoahvo" localSheetId="4">{"Client Name or Project Name"}</definedName>
    <definedName name="hvohaohaovhaohvaohvoahvo" localSheetId="11">{"Client Name or Project Name"}</definedName>
    <definedName name="hvohaohaovhaohvaohvoahvo">{"Client Name or Project Name"}</definedName>
    <definedName name="hw" localSheetId="4" hidden="1">{#N/A,#N/A,FALSE,"SUMMARY";#N/A,#N/A,FALSE,"SUMMARY"}</definedName>
    <definedName name="hw" localSheetId="11" hidden="1">{#N/A,#N/A,FALSE,"SUMMARY";#N/A,#N/A,FALSE,"SUMMARY"}</definedName>
    <definedName name="hw" hidden="1">{#N/A,#N/A,FALSE,"SUMMARY";#N/A,#N/A,FALSE,"SUMMARY"}</definedName>
    <definedName name="HXD" localSheetId="11" hidden="1">{#N/A,#N/A,FALSE,"Prodotti"}</definedName>
    <definedName name="HXD" hidden="1">{#N/A,#N/A,FALSE,"Prodotti"}</definedName>
    <definedName name="hy" localSheetId="11" hidden="1">{#N/A,#N/A,FALSE,"VOLUMES";#N/A,#N/A,FALSE,"REVENUES";#N/A,#N/A,FALSE,"VALUATION"}</definedName>
    <definedName name="hy" hidden="1">{#N/A,#N/A,FALSE,"VOLUMES";#N/A,#N/A,FALSE,"REVENUES";#N/A,#N/A,FALSE,"VALUATION"}</definedName>
    <definedName name="hyer" localSheetId="11" hidden="1">{"qchm_dcf",#N/A,FALSE,"QCHMDCF2";"qchm_terminal",#N/A,FALSE,"QCHMDCF2"}</definedName>
    <definedName name="hyer" hidden="1">{"qchm_dcf",#N/A,FALSE,"QCHMDCF2";"qchm_terminal",#N/A,FALSE,"QCHMDCF2"}</definedName>
    <definedName name="hygiene" localSheetId="4">{"Client Name or Project Name"}</definedName>
    <definedName name="hygiene" localSheetId="11">{"Client Name or Project Name"}</definedName>
    <definedName name="hygiene">{"Client Name or Project Name"}</definedName>
    <definedName name="HYOI" localSheetId="11" hidden="1">{#N/A,#N/A,FALSE,"Aging Summary";#N/A,#N/A,FALSE,"Ratio Analysis";#N/A,#N/A,FALSE,"Test 120 Day Accts";#N/A,#N/A,FALSE,"Tickmarks"}</definedName>
    <definedName name="HYOI" hidden="1">{#N/A,#N/A,FALSE,"Aging Summary";#N/A,#N/A,FALSE,"Ratio Analysis";#N/A,#N/A,FALSE,"Test 120 Day Accts";#N/A,#N/A,FALSE,"Tickmarks"}</definedName>
    <definedName name="HyperionEntity">#REF!</definedName>
    <definedName name="HyperionLoadEntity">#REF!</definedName>
    <definedName name="Hypertention" localSheetId="4" hidden="1">{#N/A,#N/A,FALSE,"Pharm";#N/A,#N/A,FALSE,"WWCM"}</definedName>
    <definedName name="Hypertention" localSheetId="11" hidden="1">{#N/A,#N/A,FALSE,"Pharm";#N/A,#N/A,FALSE,"WWCM"}</definedName>
    <definedName name="Hypertention" hidden="1">{#N/A,#N/A,FALSE,"Pharm";#N/A,#N/A,FALSE,"WWCM"}</definedName>
    <definedName name="Hypertention_1" localSheetId="4" hidden="1">{#N/A,#N/A,FALSE,"Pharm";#N/A,#N/A,FALSE,"WWCM"}</definedName>
    <definedName name="Hypertention_1" localSheetId="11" hidden="1">{#N/A,#N/A,FALSE,"Pharm";#N/A,#N/A,FALSE,"WWCM"}</definedName>
    <definedName name="Hypertention_1" hidden="1">{#N/A,#N/A,FALSE,"Pharm";#N/A,#N/A,FALSE,"WWCM"}</definedName>
    <definedName name="hypo" localSheetId="4" hidden="1">{#N/A,#N/A,FALSE,"Pharm";#N/A,#N/A,FALSE,"WWCM"}</definedName>
    <definedName name="hypo" localSheetId="11" hidden="1">{#N/A,#N/A,FALSE,"Pharm";#N/A,#N/A,FALSE,"WWCM"}</definedName>
    <definedName name="hypo" hidden="1">{#N/A,#N/A,FALSE,"Pharm";#N/A,#N/A,FALSE,"WWCM"}</definedName>
    <definedName name="hypo_1" localSheetId="4" hidden="1">{#N/A,#N/A,FALSE,"Pharm";#N/A,#N/A,FALSE,"WWCM"}</definedName>
    <definedName name="hypo_1" localSheetId="11" hidden="1">{#N/A,#N/A,FALSE,"Pharm";#N/A,#N/A,FALSE,"WWCM"}</definedName>
    <definedName name="hypo_1" hidden="1">{#N/A,#N/A,FALSE,"Pharm";#N/A,#N/A,FALSE,"WWCM"}</definedName>
    <definedName name="hzertzetz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ertzetz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ertzet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hzqer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hzqer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hzqer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ujrzeujz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ujrzeujz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ujrzeujz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y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y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y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#N/A</definedName>
    <definedName name="i.xls" localSheetId="11" hidden="1">{#N/A,#N/A,FALSE,"970301";#N/A,#N/A,FALSE,"970302";#N/A,#N/A,FALSE,"970303";#N/A,#N/A,FALSE,"970304";#N/A,#N/A,FALSE,"COM1";#N/A,#N/A,FALSE,"COM2"}</definedName>
    <definedName name="i.xls" hidden="1">{#N/A,#N/A,FALSE,"970301";#N/A,#N/A,FALSE,"970302";#N/A,#N/A,FALSE,"970303";#N/A,#N/A,FALSE,"970304";#N/A,#N/A,FALSE,"COM1";#N/A,#N/A,FALSE,"COM2"}</definedName>
    <definedName name="i_1" localSheetId="4" hidden="1">{#N/A,#N/A,FALSE,"5 - Headcount Ratios";#N/A,#N/A,FALSE,"6 - Support Ratio Data";#N/A,#N/A,FALSE,"8 - A1 - Asia";#N/A,#N/A,FALSE,"10 - A1 - North America";#N/A,#N/A,FALSE,"11 - A2 - North Sea - Norway";#N/A,#N/A,FALSE,"12 - A2 - North Sea - UK";#N/A,#N/A,FALSE,"14 - A1 - South America"}</definedName>
    <definedName name="i_1" localSheetId="11" hidden="1">{#N/A,#N/A,FALSE,"5 - Headcount Ratios";#N/A,#N/A,FALSE,"6 - Support Ratio Data";#N/A,#N/A,FALSE,"8 - A1 - Asia";#N/A,#N/A,FALSE,"10 - A1 - North America";#N/A,#N/A,FALSE,"11 - A2 - North Sea - Norway";#N/A,#N/A,FALSE,"12 - A2 - North Sea - UK";#N/A,#N/A,FALSE,"14 - A1 - South America"}</definedName>
    <definedName name="i_1" hidden="1">{#N/A,#N/A,FALSE,"5 - Headcount Ratios";#N/A,#N/A,FALSE,"6 - Support Ratio Data";#N/A,#N/A,FALSE,"8 - A1 - Asia";#N/A,#N/A,FALSE,"10 - A1 - North America";#N/A,#N/A,FALSE,"11 - A2 - North Sea - Norway";#N/A,#N/A,FALSE,"12 - A2 - North Sea - UK";#N/A,#N/A,FALSE,"14 - A1 - South America"}</definedName>
    <definedName name="ia" localSheetId="11"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a"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AC" localSheetId="19">#REF!</definedName>
    <definedName name="IAC">#REF!</definedName>
    <definedName name="iaia" localSheetId="11" hidden="1">{"TotalGeralDespesasPorArea",#N/A,FALSE,"VinculosAccessEfetivo"}</definedName>
    <definedName name="iaia" hidden="1">{"TotalGeralDespesasPorArea",#N/A,FALSE,"VinculosAccessEfetivo"}</definedName>
    <definedName name="iasdfyuasidu" localSheetId="19">{0;0;0;0;1;#N/A;0.75;0.75;0.25;0.25;2;FALSE;FALSE;FALSE;FALSE;FALSE;#N/A;1;#N/A;1;1;"";"&amp;L&amp;""Arial,Italic""&amp;8&amp;F Page &amp;P of &amp;N &amp;D &amp;T "}</definedName>
    <definedName name="iasdfyuasidu" localSheetId="4">{0;0;0;0;1;#N/A;0.75;0.75;0.25;0.25;2;FALSE;FALSE;FALSE;FALSE;FALSE;#N/A;1;#N/A;1;1;"";"&amp;L&amp;""Arial,Italic""&amp;8&amp;F Page &amp;P of &amp;N &amp;D &amp;T "}</definedName>
    <definedName name="iasdfyuasidu" localSheetId="15">{0;0;0;0;1;#N/A;0.75;0.75;0.25;0.25;2;FALSE;FALSE;FALSE;FALSE;FALSE;#N/A;1;#N/A;1;1;"";"&amp;L&amp;""Arial,Italic""&amp;8&amp;F Page &amp;P of &amp;N &amp;D &amp;T "}</definedName>
    <definedName name="iasdfyuasidu" localSheetId="11">{0;0;0;0;1;#N/A;0.75;0.75;0.25;0.25;2;FALSE;FALSE;FALSE;FALSE;FALSE;#N/A;1;#N/A;1;1;"";"&amp;L&amp;""Arial,Italic""&amp;8&amp;F Page &amp;P of &amp;N &amp;D &amp;T "}</definedName>
    <definedName name="iasdfyuasidu">{0;0;0;0;1;#N/A;0.75;0.75;0.25;0.25;2;FALSE;FALSE;FALSE;FALSE;FALSE;#N/A;1;#N/A;1;1;"";"&amp;L&amp;""Arial,Italic""&amp;8&amp;F Page &amp;P of &amp;N &amp;D &amp;T "}</definedName>
    <definedName name="icapitalizedleases">#REF!</definedName>
    <definedName name="icic" localSheetId="11" hidden="1">{#N/A,"20 Fahrzeuge",TRUE,"GA008_11";#N/A,"30 Fahrzeuge",TRUE,"GA008_11";#N/A,"40 Fahrzeuge",TRUE,"GA008_11";#N/A,"50 Fahrzeuge",TRUE,"GA008_11"}</definedName>
    <definedName name="icic" hidden="1">{#N/A,"20 Fahrzeuge",TRUE,"GA008_11";#N/A,"30 Fahrzeuge",TRUE,"GA008_11";#N/A,"40 Fahrzeuge",TRUE,"GA008_11";#N/A,"50 Fahrzeuge",TRUE,"GA008_11"}</definedName>
    <definedName name="icio" localSheetId="11" hidden="1">{#N/A,"mit Preisgleitung",TRUE,"Summary";#N/A,#N/A,TRUE,"Ziel_N_kpl";#N/A,#N/A,TRUE,"Aktuell_kpl";"Ziel N und Aktuell",#N/A,TRUE,"PM_WGK";#N/A,#N/A,TRUE,"Änderungen"}</definedName>
    <definedName name="icio" hidden="1">{#N/A,"mit Preisgleitung",TRUE,"Summary";#N/A,#N/A,TRUE,"Ziel_N_kpl";#N/A,#N/A,TRUE,"Aktuell_kpl";"Ziel N und Aktuell",#N/A,TRUE,"PM_WGK";#N/A,#N/A,TRUE,"Änderungen"}</definedName>
    <definedName name="ico" localSheetId="11" hidden="1">{#N/A,#N/A,TRUE,"Entête";#N/A,#N/A,TRUE,"Page 1";#N/A,#N/A,TRUE,"Som  page 2 et 3";#N/A,#N/A,TRUE,"Page 4";#N/A,#N/A,TRUE,"Page 5";#N/A,#N/A,TRUE,"Page 5 bis";#N/A,#N/A,TRUE,"Page 6+7";#N/A,#N/A,TRUE,"Page 8+9+10";#N/A,#N/A,TRUE,"Page 11+12+13";#N/A,#N/A,TRUE,"Page 14";#N/A,#N/A,TRUE,"Page 15";#N/A,#N/A,TRUE,"Page 16";#N/A,#N/A,TRUE,"Page 17";#N/A,#N/A,TRUE,"Page 18+19+20+21";#N/A,#N/A,TRUE,"Page 22+23+24+25";#N/A,#N/A,TRUE,"Page 26+27";#N/A,#N/A,TRUE,"Page 28";#N/A,#N/A,TRUE,"Page 29";#N/A,#N/A,TRUE,"Page 30";#N/A,#N/A,TRUE,"Page 31";#N/A,#N/A,TRUE,"Page 32+33";#N/A,#N/A,TRUE,"Page 34";#N/A,#N/A,TRUE,"Page 35+36+37+38+39+40";#N/A,#N/A,TRUE,"Annexes";#N/A,#N/A,TRUE,"143 A-TER";#N/A,#N/A,TRUE,"30 options";#N/A,#N/A,TRUE,"Bogies"}</definedName>
    <definedName name="ico" hidden="1">{#N/A,#N/A,TRUE,"Entête";#N/A,#N/A,TRUE,"Page 1";#N/A,#N/A,TRUE,"Som  page 2 et 3";#N/A,#N/A,TRUE,"Page 4";#N/A,#N/A,TRUE,"Page 5";#N/A,#N/A,TRUE,"Page 5 bis";#N/A,#N/A,TRUE,"Page 6+7";#N/A,#N/A,TRUE,"Page 8+9+10";#N/A,#N/A,TRUE,"Page 11+12+13";#N/A,#N/A,TRUE,"Page 14";#N/A,#N/A,TRUE,"Page 15";#N/A,#N/A,TRUE,"Page 16";#N/A,#N/A,TRUE,"Page 17";#N/A,#N/A,TRUE,"Page 18+19+20+21";#N/A,#N/A,TRUE,"Page 22+23+24+25";#N/A,#N/A,TRUE,"Page 26+27";#N/A,#N/A,TRUE,"Page 28";#N/A,#N/A,TRUE,"Page 29";#N/A,#N/A,TRUE,"Page 30";#N/A,#N/A,TRUE,"Page 31";#N/A,#N/A,TRUE,"Page 32+33";#N/A,#N/A,TRUE,"Page 34";#N/A,#N/A,TRUE,"Page 35+36+37+38+39+40";#N/A,#N/A,TRUE,"Annexes";#N/A,#N/A,TRUE,"143 A-TER";#N/A,#N/A,TRUE,"30 options";#N/A,#N/A,TRUE,"Bogies"}</definedName>
    <definedName name="ICoptions" localSheetId="4">{"Client Name or Project Name"}</definedName>
    <definedName name="ICoptions" localSheetId="11">{"Client Name or Project Name"}</definedName>
    <definedName name="ICoptions">{"Client Name or Project Name"}</definedName>
    <definedName name="IDANIA" localSheetId="4" hidden="1">{"US",#N/A,FALSE,"MEXHOLDI";"Pesos",#N/A,FALSE,"MEXHOLDI"}</definedName>
    <definedName name="IDANIA" localSheetId="11" hidden="1">{"US",#N/A,FALSE,"MEXHOLDI";"Pesos",#N/A,FALSE,"MEXHOLDI"}</definedName>
    <definedName name="IDANIA" hidden="1">{"US",#N/A,FALSE,"MEXHOLDI";"Pesos",#N/A,FALSE,"MEXHOLDI"}</definedName>
    <definedName name="idiot" localSheetId="11" hidden="1">{#N/A,#N/A,FALSE,"Aging Summary";#N/A,#N/A,FALSE,"Ratio Analysis";#N/A,#N/A,FALSE,"Test 120 Day Accts";#N/A,#N/A,FALSE,"Tickmarks"}</definedName>
    <definedName name="idiot" hidden="1">{#N/A,#N/A,FALSE,"Aging Summary";#N/A,#N/A,FALSE,"Ratio Analysis";#N/A,#N/A,FALSE,"Test 120 Day Accts";#N/A,#N/A,FALSE,"Tickmarks"}</definedName>
    <definedName name="idip">#REF!</definedName>
    <definedName name="IDL.Connector.UDF" hidden="1">0</definedName>
    <definedName name="IDL.Connector.Version" hidden="1">"9.0.1.3"</definedName>
    <definedName name="IDReference" hidden="1">"A1"</definedName>
    <definedName name="IE">#REF!</definedName>
    <definedName name="ieleveneuro">#REF!</definedName>
    <definedName name="ielevenusd">#REF!</definedName>
    <definedName name="IEPeXToEUR" localSheetId="8" hidden="1">1/EUReXToIEP</definedName>
    <definedName name="IEPeXToEUR" localSheetId="11" hidden="1">1/EUReXToIEP</definedName>
    <definedName name="IEPeXToEUR" localSheetId="10" hidden="1">1/EUReXToIEP</definedName>
    <definedName name="IEPeXToEUR" hidden="1">1/EUReXToIEP</definedName>
    <definedName name="ifbibzbjzbjzòbn" localSheetId="4">{"Client Name or Project Name"}</definedName>
    <definedName name="ifbibzbjzbjzòbn" localSheetId="11">{"Client Name or Project Name"}</definedName>
    <definedName name="ifbibzbjzbjzòbn">{"Client Name or Project Name"}</definedName>
    <definedName name="ifduyaigf" localSheetId="19">{0;0;0;0;1;#N/A;0.25;0.25;0.25;0.25;2;FALSE;FALSE;FALSE;FALSE;FALSE;#N/A;1;#N/A;1;1;"";""}</definedName>
    <definedName name="ifduyaigf" localSheetId="4">{0;0;0;0;1;#N/A;0.25;0.25;0.25;0.25;2;FALSE;FALSE;FALSE;FALSE;FALSE;#N/A;1;#N/A;1;1;"";""}</definedName>
    <definedName name="ifduyaigf" localSheetId="15">{0;0;0;0;1;#N/A;0.25;0.25;0.25;0.25;2;FALSE;FALSE;FALSE;FALSE;FALSE;#N/A;1;#N/A;1;1;"";""}</definedName>
    <definedName name="ifduyaigf" localSheetId="11">{0;0;0;0;1;#N/A;0.25;0.25;0.25;0.25;2;FALSE;FALSE;FALSE;FALSE;FALSE;#N/A;1;#N/A;1;1;"";""}</definedName>
    <definedName name="ifduyaigf">{0;0;0;0;1;#N/A;0.25;0.25;0.25;0.25;2;FALSE;FALSE;FALSE;FALSE;FALSE;#N/A;1;#N/A;1;1;"";""}</definedName>
    <definedName name="iffx"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V" hidden="1">#REF!</definedName>
    <definedName name="IGLE" hidden="1">#REF!</definedName>
    <definedName name="igrid">#REF!</definedName>
    <definedName name="ih00ytd">#REF!</definedName>
    <definedName name="ih01ytd">#REF!</definedName>
    <definedName name="IHcode">#REF!</definedName>
    <definedName name="IHI" localSheetId="11" hidden="1">{#N/A,#N/A,FALSE,"Division Sum";#N/A,#N/A,FALSE,"Bucket Sum";"ACTUALS",#N/A,FALSE,"Receipts";"D ACTUALS",#N/A,FALSE,"Disbursements";"I ACTUALS",#N/A,FALSE,"Intercompany";"A ACT",#N/A,FALSE,"Affiliates";#N/A,#N/A,FALSE,"Non-Operating"}</definedName>
    <definedName name="IHI" hidden="1">{#N/A,#N/A,FALSE,"Division Sum";#N/A,#N/A,FALSE,"Bucket Sum";"ACTUALS",#N/A,FALSE,"Receipts";"D ACTUALS",#N/A,FALSE,"Disbursements";"I ACTUALS",#N/A,FALSE,"Intercompany";"A ACT",#N/A,FALSE,"Affiliates";#N/A,#N/A,FALSE,"Non-Operating"}</definedName>
    <definedName name="ihreport">#REF!</definedName>
    <definedName name="ihtemp">#REF!</definedName>
    <definedName name="ii" localSheetId="19">{0;0;0;0;1;#N/A;0.25;0.25;0.25;0.25;2;FALSE;FALSE;FALSE;FALSE;FALSE;#N/A;1;#N/A;1;1;"";"&amp;L&amp;""Arial,Italic""&amp;8&amp;F Page &amp;P of &amp;N &amp;D &amp;T "}</definedName>
    <definedName name="ii" localSheetId="4">{0;0;0;0;1;#N/A;0.25;0.25;0.25;0.25;2;FALSE;FALSE;FALSE;FALSE;FALSE;#N/A;1;#N/A;1;1;"";"&amp;L&amp;""Arial,Italic""&amp;8&amp;F Page &amp;P of &amp;N &amp;D &amp;T "}</definedName>
    <definedName name="ii" localSheetId="15">{0;0;0;0;1;#N/A;0.25;0.25;0.25;0.25;2;FALSE;FALSE;FALSE;FALSE;FALSE;#N/A;1;#N/A;1;1;"";"&amp;L&amp;""Arial,Italic""&amp;8&amp;F Page &amp;P of &amp;N &amp;D &amp;T "}</definedName>
    <definedName name="ii" localSheetId="11">{0;0;0;0;1;#N/A;0.25;0.25;0.25;0.25;2;FALSE;FALSE;FALSE;FALSE;FALSE;#N/A;1;#N/A;1;1;"";"&amp;L&amp;""Arial,Italic""&amp;8&amp;F Page &amp;P of &amp;N &amp;D &amp;T "}</definedName>
    <definedName name="ii">{0;0;0;0;1;#N/A;0.25;0.25;0.25;0.25;2;FALSE;FALSE;FALSE;FALSE;FALSE;#N/A;1;#N/A;1;1;"";"&amp;L&amp;""Arial,Italic""&amp;8&amp;F Page &amp;P of &amp;N &amp;D &amp;T "}</definedName>
    <definedName name="iii" localSheetId="4" hidden="1">{"PL",#N/A,FALSE,"Flash PL"}</definedName>
    <definedName name="iii" localSheetId="11" hidden="1">{"PL",#N/A,FALSE,"Flash PL"}</definedName>
    <definedName name="iii" hidden="1">{"PL",#N/A,FALSE,"Flash PL"}</definedName>
    <definedName name="iii_1" localSheetId="4" hidden="1">{"PL",#N/A,FALSE,"Flash PL"}</definedName>
    <definedName name="iii_1" localSheetId="11" hidden="1">{"PL",#N/A,FALSE,"Flash PL"}</definedName>
    <definedName name="iii_1" hidden="1">{"PL",#N/A,FALSE,"Flash PL"}</definedName>
    <definedName name="iii_1_1" localSheetId="4" hidden="1">{"PL",#N/A,FALSE,"Flash PL"}</definedName>
    <definedName name="iii_1_1" localSheetId="11" hidden="1">{"PL",#N/A,FALSE,"Flash PL"}</definedName>
    <definedName name="iii_1_1" hidden="1">{"PL",#N/A,FALSE,"Flash PL"}</definedName>
    <definedName name="iii_1_1_2" localSheetId="4" hidden="1">{"PL",#N/A,FALSE,"Flash PL"}</definedName>
    <definedName name="iii_1_1_2" localSheetId="11" hidden="1">{"PL",#N/A,FALSE,"Flash PL"}</definedName>
    <definedName name="iii_1_1_2" hidden="1">{"PL",#N/A,FALSE,"Flash PL"}</definedName>
    <definedName name="iii_1_3" localSheetId="4" hidden="1">{"PL",#N/A,FALSE,"Flash PL"}</definedName>
    <definedName name="iii_1_3" localSheetId="11" hidden="1">{"PL",#N/A,FALSE,"Flash PL"}</definedName>
    <definedName name="iii_1_3" hidden="1">{"PL",#N/A,FALSE,"Flash PL"}</definedName>
    <definedName name="iii_2" localSheetId="4" hidden="1">{"PL",#N/A,FALSE,"Flash PL"}</definedName>
    <definedName name="iii_2" localSheetId="11" hidden="1">{"PL",#N/A,FALSE,"Flash PL"}</definedName>
    <definedName name="iii_2" hidden="1">{"PL",#N/A,FALSE,"Flash PL"}</definedName>
    <definedName name="iii_2_2" localSheetId="4" hidden="1">{"PL",#N/A,FALSE,"Flash PL"}</definedName>
    <definedName name="iii_2_2" localSheetId="11" hidden="1">{"PL",#N/A,FALSE,"Flash PL"}</definedName>
    <definedName name="iii_2_2" hidden="1">{"PL",#N/A,FALSE,"Flash PL"}</definedName>
    <definedName name="iii_3" localSheetId="4" hidden="1">{"PL",#N/A,FALSE,"Flash PL"}</definedName>
    <definedName name="iii_3" localSheetId="11" hidden="1">{"PL",#N/A,FALSE,"Flash PL"}</definedName>
    <definedName name="iii_3" hidden="1">{"PL",#N/A,FALSE,"Flash PL"}</definedName>
    <definedName name="iii_3_2" localSheetId="4" hidden="1">{"PL",#N/A,FALSE,"Flash PL"}</definedName>
    <definedName name="iii_3_2" localSheetId="11" hidden="1">{"PL",#N/A,FALSE,"Flash PL"}</definedName>
    <definedName name="iii_3_2" hidden="1">{"PL",#N/A,FALSE,"Flash PL"}</definedName>
    <definedName name="iii_5" localSheetId="4" hidden="1">{"PL",#N/A,FALSE,"Flash PL"}</definedName>
    <definedName name="iii_5" localSheetId="11" hidden="1">{"PL",#N/A,FALSE,"Flash PL"}</definedName>
    <definedName name="iii_5" hidden="1">{"PL",#N/A,FALSE,"Flash PL"}</definedName>
    <definedName name="iiii"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iii"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iii"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iiii" localSheetId="4" hidden="1">{#N/A,#N/A,FALSE,"Calc";#N/A,#N/A,FALSE,"Sensitivity";#N/A,#N/A,FALSE,"LT Earn.Dil.";#N/A,#N/A,FALSE,"Dil. AVP"}</definedName>
    <definedName name="iiiii" localSheetId="11" hidden="1">{#N/A,#N/A,FALSE,"Calc";#N/A,#N/A,FALSE,"Sensitivity";#N/A,#N/A,FALSE,"LT Earn.Dil.";#N/A,#N/A,FALSE,"Dil. AVP"}</definedName>
    <definedName name="iiiii" hidden="1">{#N/A,#N/A,FALSE,"Calc";#N/A,#N/A,FALSE,"Sensitivity";#N/A,#N/A,FALSE,"LT Earn.Dil.";#N/A,#N/A,FALSE,"Dil. AVP"}</definedName>
    <definedName name="iiiii_1" localSheetId="4" hidden="1">{#N/A,#N/A,FALSE,"Calc";#N/A,#N/A,FALSE,"Sensitivity";#N/A,#N/A,FALSE,"LT Earn.Dil.";#N/A,#N/A,FALSE,"Dil. AVP"}</definedName>
    <definedName name="iiiii_1" localSheetId="11" hidden="1">{#N/A,#N/A,FALSE,"Calc";#N/A,#N/A,FALSE,"Sensitivity";#N/A,#N/A,FALSE,"LT Earn.Dil.";#N/A,#N/A,FALSE,"Dil. AVP"}</definedName>
    <definedName name="iiiii_1" hidden="1">{#N/A,#N/A,FALSE,"Calc";#N/A,#N/A,FALSE,"Sensitivity";#N/A,#N/A,FALSE,"LT Earn.Dil.";#N/A,#N/A,FALSE,"Dil. AVP"}</definedName>
    <definedName name="iiiiiiiiiiii" hidden="1">#REF!</definedName>
    <definedName name="iiiiiiiiiiiiiiii"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 localSheetId="11" hidden="1">{#N/A,#N/A,FALSE,"Aging Summary";#N/A,#N/A,FALSE,"Ratio Analysis";#N/A,#N/A,FALSE,"Test 120 Day Accts";#N/A,#N/A,FALSE,"Tickmarks"}</definedName>
    <definedName name="iiiiiiiiiiiiiiiiiiiiiiiiiii" hidden="1">{#N/A,#N/A,FALSE,"Aging Summary";#N/A,#N/A,FALSE,"Ratio Analysis";#N/A,#N/A,FALSE,"Test 120 Day Accts";#N/A,#N/A,FALSE,"Tickmarks"}</definedName>
    <definedName name="iiiiiiiiiiiiiiiiiiiiiiiiiiiiiiiiiiii"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yiu" hidden="1">#REF!</definedName>
    <definedName name="iipiapivpaivpaivpaipviv" localSheetId="4">{"Client Name or Project Name"}</definedName>
    <definedName name="iipiapivpaivpaivpaipviv" localSheetId="11">{"Client Name or Project Name"}</definedName>
    <definedName name="iipiapivpaivpaivpaipviv">{"Client Name or Project Name"}</definedName>
    <definedName name="ijn" localSheetId="11" hidden="1">{#N/A,#N/A,FALSE,"AD_Purchase";#N/A,#N/A,FALSE,"Credit";#N/A,#N/A,FALSE,"PF Acquisition";#N/A,#N/A,FALSE,"PF Offering"}</definedName>
    <definedName name="ijn" hidden="1">{#N/A,#N/A,FALSE,"AD_Purchase";#N/A,#N/A,FALSE,"Credit";#N/A,#N/A,FALSE,"PF Acquisition";#N/A,#N/A,FALSE,"PF Offering"}</definedName>
    <definedName name="ik" localSheetId="4" hidden="1">{"casespecific",#N/A,FALSE,"Assumptions"}</definedName>
    <definedName name="ik" localSheetId="11" hidden="1">{"casespecific",#N/A,FALSE,"Assumptions"}</definedName>
    <definedName name="ik" hidden="1">{"casespecific",#N/A,FALSE,"Assumptions"}</definedName>
    <definedName name="ik_1" localSheetId="4" hidden="1">{"casespecific",#N/A,FALSE,"Assumptions"}</definedName>
    <definedName name="ik_1" localSheetId="11" hidden="1">{"casespecific",#N/A,FALSE,"Assumptions"}</definedName>
    <definedName name="ik_1" hidden="1">{"casespecific",#N/A,FALSE,"Assumptions"}</definedName>
    <definedName name="ikik" localSheetId="11" hidden="1">{#N/A,#N/A,FALSE,"bs_cons";#N/A,#N/A,FALSE,"bs_grup";#N/A,#N/A,FALSE,"bs_umpl";#N/A,#N/A,FALSE,"bs_bim";#N/A,#N/A,FALSE,"bs_bdb";#N/A,#N/A,FALSE,"bs_mq32";#N/A,#N/A,FALSE,"bs_bsrl"}</definedName>
    <definedName name="ikik" hidden="1">{#N/A,#N/A,FALSE,"bs_cons";#N/A,#N/A,FALSE,"bs_grup";#N/A,#N/A,FALSE,"bs_umpl";#N/A,#N/A,FALSE,"bs_bim";#N/A,#N/A,FALSE,"bs_bdb";#N/A,#N/A,FALSE,"bs_mq32";#N/A,#N/A,FALSE,"bs_bsrl"}</definedName>
    <definedName name="ImAClientOrganizer" hidden="1">TRUE</definedName>
    <definedName name="Imagyn" localSheetId="11"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MET">#REF!</definedName>
    <definedName name="Img_ML_1c3d1n6n" hidden="1">"IMG_18"</definedName>
    <definedName name="Img_ML_1k4g9u7k" hidden="1">"IMG_10"</definedName>
    <definedName name="Img_ML_1s5v5m6q" hidden="1">"IMG_10"</definedName>
    <definedName name="Img_ML_1t5s6u1f" hidden="1">"IMG_11"</definedName>
    <definedName name="Img_ML_1y7a6c1t" hidden="1">"IMG_10"</definedName>
    <definedName name="Img_ML_2d2r9j7a" hidden="1">"IMG_11"</definedName>
    <definedName name="Img_ML_2i4d6c2r" hidden="1">"IMG_10"</definedName>
    <definedName name="Img_ML_2k1u6i3a" hidden="1">"IMG_10"</definedName>
    <definedName name="Img_ML_3b3j3x9k" hidden="1">"IMG_6"</definedName>
    <definedName name="Img_ML_3c6e9c4g" hidden="1">"IMG_6"</definedName>
    <definedName name="Img_ML_3c7g1a7g" hidden="1">"IMG_6"</definedName>
    <definedName name="Img_ML_3e2q4k7i" hidden="1">"IMG_10"</definedName>
    <definedName name="Img_ML_3k1t7i9p" hidden="1">"IMG_10"</definedName>
    <definedName name="Img_ML_3k1u6i9p" hidden="1">"IMG_10"</definedName>
    <definedName name="Img_ML_3k4w4z9p" hidden="1">"IMG_10"</definedName>
    <definedName name="Img_ML_3p5d9q5j" hidden="1">"IMG_11"</definedName>
    <definedName name="Img_ML_3x8m5t8j" hidden="1">"IMG_10"</definedName>
    <definedName name="Img_ML_3y1j4m2m" hidden="1">"IMG_17"</definedName>
    <definedName name="Img_ML_4m3p5r8j" hidden="1">"IMG_10"</definedName>
    <definedName name="Img_ML_5e7g5e5e" hidden="1">"IMG_11"</definedName>
    <definedName name="Img_ML_5f9d1i5x" hidden="1">"IMG_6"</definedName>
    <definedName name="Img_ML_5g9y2u4m" hidden="1">"IMG_11"</definedName>
    <definedName name="Img_ML_5h6q3g8u" hidden="1">"IMG_11"</definedName>
    <definedName name="Img_ML_5k1g6v5e" hidden="1">"IMG_10"</definedName>
    <definedName name="Img_ML_5k7e4n8n" hidden="1">"IMG_10"</definedName>
    <definedName name="Img_ML_5k8u7s9i" hidden="1">"IMG_10"</definedName>
    <definedName name="Img_ML_6f2p1m9g" hidden="1">"IMG_3"</definedName>
    <definedName name="Img_ML_6r9u1n9k" hidden="1">"IMG_18"</definedName>
    <definedName name="Img_ML_6y9f7y3n" hidden="1">"IMG_10"</definedName>
    <definedName name="Img_ML_7g5e5e2b" hidden="1">"IMG_6"</definedName>
    <definedName name="Img_ML_7m5m4k3b" hidden="1">"IMG_11"</definedName>
    <definedName name="Img_ML_7n6h3t1t" hidden="1">"IMG_5"</definedName>
    <definedName name="Img_ML_8b4s3j4n" hidden="1">"IMG_10"</definedName>
    <definedName name="Img_ML_8b9j5t1p" hidden="1">"IMG_6"</definedName>
    <definedName name="Img_ML_8c2q5i2r" hidden="1">"IMG_6"</definedName>
    <definedName name="Img_ML_8h5e9i3c" hidden="1">"IMG_4"</definedName>
    <definedName name="Img_ML_8h7g3c9i" hidden="1">"IMG_4"</definedName>
    <definedName name="Img_ML_8h7g4d4d" hidden="1">"IMG_2"</definedName>
    <definedName name="Img_ML_8j3w6p4c" hidden="1">"IMG_10"</definedName>
    <definedName name="Img_ML_8k1s8i9j" hidden="1">"IMG_10"</definedName>
    <definedName name="Img_ML_8k8v5t9j" hidden="1">"IMG_6"</definedName>
    <definedName name="Img_ML_8r1k8t4y" hidden="1">"IMG_11"</definedName>
    <definedName name="Img_ML_8s3q3c1i" hidden="1">"IMG_10"</definedName>
    <definedName name="Img_ML_9n1s4m5f" hidden="1">"IMG_17"</definedName>
    <definedName name="Img_ML_9s7y2o2w" hidden="1">"IMG_6"</definedName>
    <definedName name="Img_ML_9s8r9t6w" hidden="1">"IMG_10"</definedName>
    <definedName name="Img_ML_9v6s2g1u" hidden="1">"IMG_10"</definedName>
    <definedName name="Img_Production_Breakdown" hidden="1">"IMG_3"</definedName>
    <definedName name="imi" localSheetId="11" hidden="1">{#N/A,#N/A,FALSE,"UTIL_sav";#N/A,#N/A,FALSE,"mese_progr SAV";#N/A,#N/A,FALSE,"INV_sav";#N/A,#N/A,FALSE,"TABCOD_SAV";#N/A,#N/A,FALSE,"Copertina";#N/A,#N/A,FALSE,"PRO '98";#N/A,#N/A,FALSE,"PREC97-BDG98"}</definedName>
    <definedName name="imi" hidden="1">{#N/A,#N/A,FALSE,"UTIL_sav";#N/A,#N/A,FALSE,"mese_progr SAV";#N/A,#N/A,FALSE,"INV_sav";#N/A,#N/A,FALSE,"TABCOD_SAV";#N/A,#N/A,FALSE,"Copertina";#N/A,#N/A,FALSE,"PRO '98";#N/A,#N/A,FALSE,"PREC97-BDG98"}</definedName>
    <definedName name="IMPACT" localSheetId="19">#REF!</definedName>
    <definedName name="IMPACT">#REF!</definedName>
    <definedName name="impact_na_range1" hidden="1">#REF!</definedName>
    <definedName name="IMPLIED" localSheetId="19">#REF!</definedName>
    <definedName name="IMPLIED">#REF!</definedName>
    <definedName name="ImportFile" localSheetId="15">'Tariff Slide'!ImportFile</definedName>
    <definedName name="ImportFile" localSheetId="11">'Uptier + New Money - Interest'!ImportFile</definedName>
    <definedName name="ImportFile">[0]!ImportFile</definedName>
    <definedName name="Imports" localSheetId="4" hidden="1">{#N/A,#N/A,FALSE,"Set-Up";#N/A,#N/A,FALSE,"Comparison";#N/A,#N/A,FALSE,"AR";#N/A,#N/A,FALSE,"Inv";#N/A,#N/A,FALSE,"Concentrations";#N/A,#N/A,FALSE,"Past Dues";#N/A,#N/A,FALSE,"Trends";#N/A,#N/A,FALSE,"AR Trends";#N/A,#N/A,FALSE,"Inv Trends"}</definedName>
    <definedName name="Imports" localSheetId="11"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MS" localSheetId="19">#REF!</definedName>
    <definedName name="IMS">#REF!</definedName>
    <definedName name="IMUDMU90" localSheetId="11" hidden="1">{#N/A,#N/A,FALSE,"General";#N/A,#N/A,FALSE,"DMU";#N/A,#N/A,FALSE,"Breakdown";#N/A,#N/A,FALSE,"Traction";#N/A,#N/A,FALSE,"Bogie &amp; Carbody";#N/A,#N/A,FALSE,"Auxiliaries";#N/A,#N/A,FALSE,"Braking";#N/A,#N/A,FALSE,"Electric";#N/A,#N/A,FALSE,"Comfort";#N/A,#N/A,FALSE,"Interiors";#N/A,#N/A,FALSE,"Exterior"}</definedName>
    <definedName name="IMUDMU90" hidden="1">{#N/A,#N/A,FALSE,"General";#N/A,#N/A,FALSE,"DMU";#N/A,#N/A,FALSE,"Breakdown";#N/A,#N/A,FALSE,"Traction";#N/A,#N/A,FALSE,"Bogie &amp; Carbody";#N/A,#N/A,FALSE,"Auxiliaries";#N/A,#N/A,FALSE,"Braking";#N/A,#N/A,FALSE,"Electric";#N/A,#N/A,FALSE,"Comfort";#N/A,#N/A,FALSE,"Interiors";#N/A,#N/A,FALSE,"Exterior"}</definedName>
    <definedName name="in" localSheetId="11" hidden="1">{#N/A,#N/A,FALSE,"Aging Summary";#N/A,#N/A,FALSE,"Ratio Analysis";#N/A,#N/A,FALSE,"Test 120 Day Accts";#N/A,#N/A,FALSE,"Tickmarks"}</definedName>
    <definedName name="in" hidden="1">{#N/A,#N/A,FALSE,"Aging Summary";#N/A,#N/A,FALSE,"Ratio Analysis";#N/A,#N/A,FALSE,"Test 120 Day Accts";#N/A,#N/A,FALSE,"Tickmarks"}</definedName>
    <definedName name="inabc" localSheetId="11" hidden="1">{#N/A,#N/A,FALSE,"Aging Summary";#N/A,#N/A,FALSE,"Ratio Analysis";#N/A,#N/A,FALSE,"Test 120 Day Accts";#N/A,#N/A,FALSE,"Tickmarks"}</definedName>
    <definedName name="inabc" hidden="1">{#N/A,#N/A,FALSE,"Aging Summary";#N/A,#N/A,FALSE,"Ratio Analysis";#N/A,#N/A,FALSE,"Test 120 Day Accts";#N/A,#N/A,FALSE,"Tickmarks"}</definedName>
    <definedName name="INC">#REF!</definedName>
    <definedName name="INC_1" localSheetId="19">#REF!</definedName>
    <definedName name="INC_1">#REF!</definedName>
    <definedName name="INC_10">#REF!</definedName>
    <definedName name="INC_11">#REF!</definedName>
    <definedName name="INC_12">#REF!</definedName>
    <definedName name="INC_13">#REF!</definedName>
    <definedName name="INC_14">#REF!</definedName>
    <definedName name="INC_15">#REF!</definedName>
    <definedName name="INC_16">#REF!</definedName>
    <definedName name="INC_17">#REF!</definedName>
    <definedName name="INC_18">#REF!</definedName>
    <definedName name="INC_19">#REF!</definedName>
    <definedName name="INC_2">#REF!</definedName>
    <definedName name="INC_20">#REF!</definedName>
    <definedName name="INC_21">#REF!</definedName>
    <definedName name="INC_22">#REF!</definedName>
    <definedName name="INC_23">#REF!</definedName>
    <definedName name="INC_24">#REF!</definedName>
    <definedName name="INC_3">#REF!</definedName>
    <definedName name="INC_4">#REF!</definedName>
    <definedName name="INC_5">#REF!</definedName>
    <definedName name="INC_6">#REF!</definedName>
    <definedName name="INC_7">#REF!</definedName>
    <definedName name="INC_8">#REF!</definedName>
    <definedName name="INC_9">#REF!</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INTEREST_DM_MONTH" localSheetId="19">#REF!</definedName>
    <definedName name="INC_INTEREST_DM_MONTH">#REF!</definedName>
    <definedName name="INC_SES_CON_FEE_00_DM_ANNUM" localSheetId="19">#REF!</definedName>
    <definedName name="INC_SES_CON_FEE_00_DM_ANNUM">#REF!</definedName>
    <definedName name="INC_TAX" hidden="1">"INC_TAX"</definedName>
    <definedName name="INC_TAX_EXCL" hidden="1">"INC_TAX_EXCL"</definedName>
    <definedName name="INC13PDTABLE">#REF!</definedName>
    <definedName name="INCMONTHTABLE">#REF!</definedName>
    <definedName name="Income_202" localSheetId="11" hidden="1">{#N/A,#N/A,FALSE,"A";#N/A,#N/A,FALSE,"B"}</definedName>
    <definedName name="Income_202" hidden="1">{#N/A,#N/A,FALSE,"A";#N/A,#N/A,FALSE,"B"}</definedName>
    <definedName name="income_statement">#REF!</definedName>
    <definedName name="Income_Tax_Rate" localSheetId="19">#REF!</definedName>
    <definedName name="Income_Tax_Rate">#REF!</definedName>
    <definedName name="Income_Taxes_Payable" localSheetId="19">#REF!</definedName>
    <definedName name="Income_Taxes_Payable">#REF!</definedName>
    <definedName name="IncomeCap" localSheetId="4" hidden="1">{"'ny_cei'!$A$1:$B$454"}</definedName>
    <definedName name="IncomeCap" localSheetId="11" hidden="1">{"'ny_cei'!$A$1:$B$454"}</definedName>
    <definedName name="IncomeCap" hidden="1">{"'ny_cei'!$A$1:$B$454"}</definedName>
    <definedName name="IncomeEPSFullyDiluted">0</definedName>
    <definedName name="IncomeEPSPrimary">0</definedName>
    <definedName name="IncomeEPSRegular">0</definedName>
    <definedName name="IncomeStatement" localSheetId="4" hidden="1">{#N/A,#N/A,FALSE,"FinStateUS"}</definedName>
    <definedName name="IncomeStatement" localSheetId="11" hidden="1">{#N/A,#N/A,FALSE,"FinStateUS"}</definedName>
    <definedName name="IncomeStatement" hidden="1">{#N/A,#N/A,FALSE,"FinStateUS"}</definedName>
    <definedName name="IncomeStatement_1" localSheetId="4" hidden="1">{#N/A,#N/A,FALSE,"FinStateUS"}</definedName>
    <definedName name="IncomeStatement_1" localSheetId="11" hidden="1">{#N/A,#N/A,FALSE,"FinStateUS"}</definedName>
    <definedName name="IncomeStatement_1" hidden="1">{#N/A,#N/A,FALSE,"FinStateUS"}</definedName>
    <definedName name="IncomeStatement6Years" localSheetId="4" hidden="1">{"IncStatement 6 years",#N/A,FALSE,"FinStateUS"}</definedName>
    <definedName name="IncomeStatement6Years" localSheetId="11" hidden="1">{"IncStatement 6 years",#N/A,FALSE,"FinStateUS"}</definedName>
    <definedName name="IncomeStatement6Years" hidden="1">{"IncStatement 6 years",#N/A,FALSE,"FinStateUS"}</definedName>
    <definedName name="IncomeStatement6Years_1" localSheetId="4" hidden="1">{"IncStatement 6 years",#N/A,FALSE,"FinStateUS"}</definedName>
    <definedName name="IncomeStatement6Years_1" localSheetId="11" hidden="1">{"IncStatement 6 years",#N/A,FALSE,"FinStateUS"}</definedName>
    <definedName name="IncomeStatement6Years_1" hidden="1">{"IncStatement 6 years",#N/A,FALSE,"FinStateUS"}</definedName>
    <definedName name="INCQTRTABLE">#REF!</definedName>
    <definedName name="increase">#REF!</definedName>
    <definedName name="increm">#REF!</definedName>
    <definedName name="Incremental" localSheetId="4" hidden="1">{"'Sheet1'!$A$1:$J$121"}</definedName>
    <definedName name="Incremental" localSheetId="11" hidden="1">{"'Sheet1'!$A$1:$J$121"}</definedName>
    <definedName name="Incremental" hidden="1">{"'Sheet1'!$A$1:$J$121"}</definedName>
    <definedName name="Incremental_1" localSheetId="4" hidden="1">{"'Sheet1'!$A$1:$J$121"}</definedName>
    <definedName name="Incremental_1" localSheetId="11" hidden="1">{"'Sheet1'!$A$1:$J$121"}</definedName>
    <definedName name="Incremental_1" hidden="1">{"'Sheet1'!$A$1:$J$121"}</definedName>
    <definedName name="IncrementCell" localSheetId="19">#REF!</definedName>
    <definedName name="IncrementCell">#REF!</definedName>
    <definedName name="Incurred"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Incurred" hidden="1">{#N/A,#N/A,FALSE,"Projections";#N/A,#N/A,FALSE,"AccrDil";#N/A,#N/A,FALSE,"PurchPriMult";#N/A,#N/A,FALSE,"Mults7_13";#N/A,#N/A,FALSE,"Mkt Mults";#N/A,#N/A,FALSE,"Acq Mults";#N/A,#N/A,FALSE,"StockPrices";#N/A,#N/A,FALSE,"Prem Paid";#N/A,#N/A,FALSE,"DCF";#N/A,#N/A,FALSE,"AUTO";#N/A,#N/A,FALSE,"Relative Trading";#N/A,#N/A,FALSE,"Mkt Val";#N/A,#N/A,FALSE,"Acq Val"}</definedName>
    <definedName name="INCYTDTABLE">#REF!</definedName>
    <definedName name="ind_acct">#REF!</definedName>
    <definedName name="ind_dept">#REF!</definedName>
    <definedName name="indeck">#REF!</definedName>
    <definedName name="Index" localSheetId="19">#REF!</definedName>
    <definedName name="Index">#REF!</definedName>
    <definedName name="IndexNames" localSheetId="8" hidden="1">Indexn1,IndexN2</definedName>
    <definedName name="IndexNames" localSheetId="11" hidden="1">Indexn1,IndexN2</definedName>
    <definedName name="IndexNames" localSheetId="10" hidden="1">Indexn1,IndexN2</definedName>
    <definedName name="IndexNames" hidden="1">Indexn1,IndexN2</definedName>
    <definedName name="IndexSelectionBegin" hidden="1">#REF!</definedName>
    <definedName name="IndexSelectionMap" localSheetId="11" hidden="1">OFFSET(IndexSelectionBegin,0,0,COUNTA(#REF!)-1,-1)</definedName>
    <definedName name="IndexSelectionMap" hidden="1">OFFSET(IndexSelectionBegin,0,0,COUNTA(#REF!)-1,-1)</definedName>
    <definedName name="IndexSelectionRestore" localSheetId="11" hidden="1">OFFSET(IndexSelectionRestoreBegin,0,0,COUNTA(#REF!)-1,-1)</definedName>
    <definedName name="IndexSelectionRestore" hidden="1">OFFSET(IndexSelectionRestoreBegin,0,0,COUNTA(#REF!)-1,-1)</definedName>
    <definedName name="IndexSelectionRestoreBegin" hidden="1">#REF!</definedName>
    <definedName name="Indexx" hidden="1">#REF!,#REF!</definedName>
    <definedName name="INDIVIDUAL">#REF!</definedName>
    <definedName name="IndType" localSheetId="19" hidden="1">#REF!</definedName>
    <definedName name="IndType" hidden="1">#REF!</definedName>
    <definedName name="INDUSTRIAL">#REF!</definedName>
    <definedName name="indy" hidden="1">#REF!</definedName>
    <definedName name="INET" localSheetId="19">#REF!</definedName>
    <definedName name="INET">#REF!</definedName>
    <definedName name="INFLAT" localSheetId="19">#REF!</definedName>
    <definedName name="INFLAT">#REF!</definedName>
    <definedName name="INFLATION" localSheetId="19">#REF!</definedName>
    <definedName name="INFLATION">#REF!</definedName>
    <definedName name="InflationRate" localSheetId="19">#REF!</definedName>
    <definedName name="InflationRate">#REF!</definedName>
    <definedName name="inflList" hidden="1">"00000000000000000000000000000000000000000000000000000000000000000000000000000000000000000000000000000000000000000000000000000000000000000000000000000000000000000000000000000000000000000000000000000000"</definedName>
    <definedName name="INFO" localSheetId="19">#REF!</definedName>
    <definedName name="INFO">#REF!</definedName>
    <definedName name="INFO_BI_EXE_NAME" hidden="1">"BICORE.EXE"</definedName>
    <definedName name="INFO_EXE_SERVER_PATH" localSheetId="4" hidden="1">"C:\Pastel07\BICPARTNER2007.EXE"</definedName>
    <definedName name="INFO_EXE_SERVER_PATH" hidden="1">"D:\Sage\Sage Accpac\BX61A\BICORE.EXE"</definedName>
    <definedName name="INFO_INSTANCE_ID" hidden="1">"0"</definedName>
    <definedName name="INFO_INSTANCE_NAME" localSheetId="4" hidden="1">"IPICO - Catalogue _20080201_14_36_41_3636.xls"</definedName>
    <definedName name="INFO_INSTANCE_NAME" hidden="1">"US_BranchPack_20180120_11_04_33_044.xls"</definedName>
    <definedName name="INFO_REPORT_CODE" hidden="1">""</definedName>
    <definedName name="INFO_REPORT_ID" localSheetId="4" hidden="1">"5"</definedName>
    <definedName name="INFO_REPORT_ID" hidden="1">"3"</definedName>
    <definedName name="INFO_REPORT_NAME" localSheetId="4" hidden="1">"IPICO - Catalogue "</definedName>
    <definedName name="INFO_REPORT_NAME" hidden="1">"US_BranchPack"</definedName>
    <definedName name="INFO_RUN_USER" hidden="1">""</definedName>
    <definedName name="INFO_RUN_WORKSTATION" localSheetId="4" hidden="1">"ROY-DESKTOP"</definedName>
    <definedName name="INFO_RUN_WORKSTATION" hidden="1">"CLWSALTFRDS01"</definedName>
    <definedName name="Inhaltsverzeichnis2" localSheetId="11" hidden="1">{#N/A,#N/A,FALSE,"Auftrags- und Offertwesen"}</definedName>
    <definedName name="Inhaltsverzeichnis2" hidden="1">{#N/A,#N/A,FALSE,"Auftrags- und Offertwesen"}</definedName>
    <definedName name="inhouse">#REF!</definedName>
    <definedName name="inin" localSheetId="11" hidden="1">{#N/A,#N/A,TRUE,"Entête";#N/A,#N/A,TRUE,"Page 1";#N/A,#N/A,TRUE,"Som  page 2 et 3";#N/A,#N/A,TRUE,"Page 4";#N/A,#N/A,TRUE,"Page 5";#N/A,#N/A,TRUE,"Page 5 bis";#N/A,#N/A,TRUE,"Page 6+7";#N/A,#N/A,TRUE,"Page 8+9+10";#N/A,#N/A,TRUE,"Page 11+12+13";#N/A,#N/A,TRUE,"Page 14";#N/A,#N/A,TRUE,"Page 15";#N/A,#N/A,TRUE,"Page 16";#N/A,#N/A,TRUE,"Page 17";#N/A,#N/A,TRUE,"Page 18+19+20+21";#N/A,#N/A,TRUE,"Page 22+23+24+25";#N/A,#N/A,TRUE,"Page 26+27";#N/A,#N/A,TRUE,"Page 28";#N/A,#N/A,TRUE,"Page 29";#N/A,#N/A,TRUE,"Page 30";#N/A,#N/A,TRUE,"Page 31";#N/A,#N/A,TRUE,"Page 32+33";#N/A,#N/A,TRUE,"Page 34";#N/A,#N/A,TRUE,"Page 35+36+37+38+39+40";#N/A,#N/A,TRUE,"Annexes";#N/A,#N/A,TRUE,"143 A-TER";#N/A,#N/A,TRUE,"30 options";#N/A,#N/A,TRUE,"Bogies"}</definedName>
    <definedName name="inin" hidden="1">{#N/A,#N/A,TRUE,"Entête";#N/A,#N/A,TRUE,"Page 1";#N/A,#N/A,TRUE,"Som  page 2 et 3";#N/A,#N/A,TRUE,"Page 4";#N/A,#N/A,TRUE,"Page 5";#N/A,#N/A,TRUE,"Page 5 bis";#N/A,#N/A,TRUE,"Page 6+7";#N/A,#N/A,TRUE,"Page 8+9+10";#N/A,#N/A,TRUE,"Page 11+12+13";#N/A,#N/A,TRUE,"Page 14";#N/A,#N/A,TRUE,"Page 15";#N/A,#N/A,TRUE,"Page 16";#N/A,#N/A,TRUE,"Page 17";#N/A,#N/A,TRUE,"Page 18+19+20+21";#N/A,#N/A,TRUE,"Page 22+23+24+25";#N/A,#N/A,TRUE,"Page 26+27";#N/A,#N/A,TRUE,"Page 28";#N/A,#N/A,TRUE,"Page 29";#N/A,#N/A,TRUE,"Page 30";#N/A,#N/A,TRUE,"Page 31";#N/A,#N/A,TRUE,"Page 32+33";#N/A,#N/A,TRUE,"Page 34";#N/A,#N/A,TRUE,"Page 35+36+37+38+39+40";#N/A,#N/A,TRUE,"Annexes";#N/A,#N/A,TRUE,"143 A-TER";#N/A,#N/A,TRUE,"30 options";#N/A,#N/A,TRUE,"Bogies"}</definedName>
    <definedName name="inine" localSheetId="19">#REF!</definedName>
    <definedName name="inine">#REF!</definedName>
    <definedName name="inininn" localSheetId="19">{0;0;0;0;1;#N/A;0.25;0.25;0.8;0.25;2;FALSE;FALSE;FALSE;FALSE;FALSE;#N/A;1;#N/A;1;1;"";""}</definedName>
    <definedName name="inininn" localSheetId="4">{0;0;0;0;1;#N/A;0.25;0.25;0.8;0.25;2;FALSE;FALSE;FALSE;FALSE;FALSE;#N/A;1;#N/A;1;1;"";""}</definedName>
    <definedName name="inininn" localSheetId="15">{0;0;0;0;1;#N/A;0.25;0.25;0.8;0.25;2;FALSE;FALSE;FALSE;FALSE;FALSE;#N/A;1;#N/A;1;1;"";""}</definedName>
    <definedName name="inininn" localSheetId="11">{0;0;0;0;1;#N/A;0.25;0.25;0.8;0.25;2;FALSE;FALSE;FALSE;FALSE;FALSE;#N/A;1;#N/A;1;1;"";""}</definedName>
    <definedName name="inininn">{0;0;0;0;1;#N/A;0.25;0.25;0.8;0.25;2;FALSE;FALSE;FALSE;FALSE;FALSE;#N/A;1;#N/A;1;1;"";""}</definedName>
    <definedName name="inininoinpnynyn" localSheetId="19">{0;0;0;0;1;#N/A;0.75;0.75;0.25;0.25;2;FALSE;FALSE;FALSE;FALSE;FALSE;#N/A;1;#N/A;1;1;"";"&amp;L&amp;""Arial,Italic""&amp;8&amp;F Page &amp;P of &amp;N &amp;D &amp;T "}</definedName>
    <definedName name="inininoinpnynyn" localSheetId="4">{0;0;0;0;1;#N/A;0.75;0.75;0.25;0.25;2;FALSE;FALSE;FALSE;FALSE;FALSE;#N/A;1;#N/A;1;1;"";"&amp;L&amp;""Arial,Italic""&amp;8&amp;F Page &amp;P of &amp;N &amp;D &amp;T "}</definedName>
    <definedName name="inininoinpnynyn" localSheetId="15">{0;0;0;0;1;#N/A;0.75;0.75;0.25;0.25;2;FALSE;FALSE;FALSE;FALSE;FALSE;#N/A;1;#N/A;1;1;"";"&amp;L&amp;""Arial,Italic""&amp;8&amp;F Page &amp;P of &amp;N &amp;D &amp;T "}</definedName>
    <definedName name="inininoinpnynyn" localSheetId="11">{0;0;0;0;1;#N/A;0.75;0.75;0.25;0.25;2;FALSE;FALSE;FALSE;FALSE;FALSE;#N/A;1;#N/A;1;1;"";"&amp;L&amp;""Arial,Italic""&amp;8&amp;F Page &amp;P of &amp;N &amp;D &amp;T "}</definedName>
    <definedName name="inininoinpnynyn">{0;0;0;0;1;#N/A;0.75;0.75;0.25;0.25;2;FALSE;FALSE;FALSE;FALSE;FALSE;#N/A;1;#N/A;1;1;"";"&amp;L&amp;""Arial,Italic""&amp;8&amp;F Page &amp;P of &amp;N &amp;D &amp;T "}</definedName>
    <definedName name="ininonionn" localSheetId="19">{0;0;0;0;1;#N/A;0.75;0.75;1;1;2;FALSE;FALSE;FALSE;FALSE;FALSE;#N/A;1;#N/A;1;1;"";"&amp;L&amp;""Arial,Italic""&amp;8&amp;F Page &amp;P of &amp;N &amp;D &amp;T "}</definedName>
    <definedName name="ininonionn" localSheetId="4">{0;0;0;0;1;#N/A;0.75;0.75;1;1;2;FALSE;FALSE;FALSE;FALSE;FALSE;#N/A;1;#N/A;1;1;"";"&amp;L&amp;""Arial,Italic""&amp;8&amp;F Page &amp;P of &amp;N &amp;D &amp;T "}</definedName>
    <definedName name="ininonionn" localSheetId="15">{0;0;0;0;1;#N/A;0.75;0.75;1;1;2;FALSE;FALSE;FALSE;FALSE;FALSE;#N/A;1;#N/A;1;1;"";"&amp;L&amp;""Arial,Italic""&amp;8&amp;F Page &amp;P of &amp;N &amp;D &amp;T "}</definedName>
    <definedName name="ininonionn" localSheetId="11">{0;0;0;0;1;#N/A;0.75;0.75;1;1;2;FALSE;FALSE;FALSE;FALSE;FALSE;#N/A;1;#N/A;1;1;"";"&amp;L&amp;""Arial,Italic""&amp;8&amp;F Page &amp;P of &amp;N &amp;D &amp;T "}</definedName>
    <definedName name="ininonionn">{0;0;0;0;1;#N/A;0.75;0.75;1;1;2;FALSE;FALSE;FALSE;FALSE;FALSE;#N/A;1;#N/A;1;1;"";"&amp;L&amp;""Arial,Italic""&amp;8&amp;F Page &amp;P of &amp;N &amp;D &amp;T "}</definedName>
    <definedName name="inionin" localSheetId="19">{0;0;0;0;1;#N/A;0.75;0.75;0.25;0.25;2;FALSE;FALSE;FALSE;FALSE;FALSE;#N/A;1;#N/A;1;1;"";"&amp;L&amp;""Arial,Italic""&amp;8&amp;F Page &amp;P of &amp;N &amp;D &amp;T "}</definedName>
    <definedName name="inionin" localSheetId="4">{0;0;0;0;1;#N/A;0.75;0.75;0.25;0.25;2;FALSE;FALSE;FALSE;FALSE;FALSE;#N/A;1;#N/A;1;1;"";"&amp;L&amp;""Arial,Italic""&amp;8&amp;F Page &amp;P of &amp;N &amp;D &amp;T "}</definedName>
    <definedName name="inionin" localSheetId="15">{0;0;0;0;1;#N/A;0.75;0.75;0.25;0.25;2;FALSE;FALSE;FALSE;FALSE;FALSE;#N/A;1;#N/A;1;1;"";"&amp;L&amp;""Arial,Italic""&amp;8&amp;F Page &amp;P of &amp;N &amp;D &amp;T "}</definedName>
    <definedName name="inionin" localSheetId="11">{0;0;0;0;1;#N/A;0.75;0.75;0.25;0.25;2;FALSE;FALSE;FALSE;FALSE;FALSE;#N/A;1;#N/A;1;1;"";"&amp;L&amp;""Arial,Italic""&amp;8&amp;F Page &amp;P of &amp;N &amp;D &amp;T "}</definedName>
    <definedName name="inionin">{0;0;0;0;1;#N/A;0.75;0.75;0.25;0.25;2;FALSE;FALSE;FALSE;FALSE;FALSE;#N/A;1;#N/A;1;1;"";"&amp;L&amp;""Arial,Italic""&amp;8&amp;F Page &amp;P of &amp;N &amp;D &amp;T "}</definedName>
    <definedName name="Initial2007Stats">"Formulas:25367|Constants:15756|ErrorCells:2416"</definedName>
    <definedName name="InitializeCommand">"$d$1"</definedName>
    <definedName name="Initials">OFFSET(#REF!,0,0,COUNTA(#REF!),1)</definedName>
    <definedName name="inject" localSheetId="19">#REF!</definedName>
    <definedName name="inject">#REF!</definedName>
    <definedName name="InLineRng" localSheetId="19">#REF!</definedName>
    <definedName name="InLineRng">#REF!</definedName>
    <definedName name="inoininninpnin" localSheetId="19">{0;0;0;0;1;#N/A;0.75;0.75;1;1;2;FALSE;FALSE;FALSE;FALSE;FALSE;#N/A;1;#N/A;1;1;"";"&amp;L&amp;""Arial,Italic""&amp;8&amp;F Page &amp;P of &amp;N &amp;D &amp;T "}</definedName>
    <definedName name="inoininninpnin" localSheetId="4">{0;0;0;0;1;#N/A;0.75;0.75;1;1;2;FALSE;FALSE;FALSE;FALSE;FALSE;#N/A;1;#N/A;1;1;"";"&amp;L&amp;""Arial,Italic""&amp;8&amp;F Page &amp;P of &amp;N &amp;D &amp;T "}</definedName>
    <definedName name="inoininninpnin" localSheetId="15">{0;0;0;0;1;#N/A;0.75;0.75;1;1;2;FALSE;FALSE;FALSE;FALSE;FALSE;#N/A;1;#N/A;1;1;"";"&amp;L&amp;""Arial,Italic""&amp;8&amp;F Page &amp;P of &amp;N &amp;D &amp;T "}</definedName>
    <definedName name="inoininninpnin" localSheetId="11">{0;0;0;0;1;#N/A;0.75;0.75;1;1;2;FALSE;FALSE;FALSE;FALSE;FALSE;#N/A;1;#N/A;1;1;"";"&amp;L&amp;""Arial,Italic""&amp;8&amp;F Page &amp;P of &amp;N &amp;D &amp;T "}</definedName>
    <definedName name="inoininninpnin">{0;0;0;0;1;#N/A;0.75;0.75;1;1;2;FALSE;FALSE;FALSE;FALSE;FALSE;#N/A;1;#N/A;1;1;"";"&amp;L&amp;""Arial,Italic""&amp;8&amp;F Page &amp;P of &amp;N &amp;D &amp;T "}</definedName>
    <definedName name="input">#REF!</definedName>
    <definedName name="Input_FooterType" hidden="1">"INTERNAL"</definedName>
    <definedName name="Input_table">#REF!</definedName>
    <definedName name="input1">#REF!</definedName>
    <definedName name="input2">#REF!</definedName>
    <definedName name="input3">#REF!</definedName>
    <definedName name="input4">#REF!</definedName>
    <definedName name="INPUTS_TABLE2" localSheetId="19">#REF!</definedName>
    <definedName name="INPUTS_TABLE2">#REF!</definedName>
    <definedName name="INPUTS_TABLE3" localSheetId="19">#REF!</definedName>
    <definedName name="INPUTS_TABLE3">#REF!</definedName>
    <definedName name="InputSheets" localSheetId="11" hidden="1">OFFSET(BLPR18420040303143550698_1_2,0,0,COUNTA(#REF!),4)</definedName>
    <definedName name="InputSheets" hidden="1">OFFSET(BLPR18420040303143550698_1_2,0,0,COUNTA(#REF!),4)</definedName>
    <definedName name="inr" localSheetId="11" hidden="1">{#N/A,#N/A,FALSE,"OMM III";#N/A,#N/A,FALSE,"1995 PLAN";#N/A,#N/A,FALSE,"1995 TARGET";#N/A,#N/A,FALSE,"1995 ADJUSTED"}</definedName>
    <definedName name="inr" hidden="1">{#N/A,#N/A,FALSE,"OMM III";#N/A,#N/A,FALSE,"1995 PLAN";#N/A,#N/A,FALSE,"1995 TARGET";#N/A,#N/A,FALSE,"1995 ADJUSTED"}</definedName>
    <definedName name="inr_1" localSheetId="11" hidden="1">{#N/A,#N/A,FALSE,"OMM III";#N/A,#N/A,FALSE,"1995 PLAN";#N/A,#N/A,FALSE,"1995 TARGET";#N/A,#N/A,FALSE,"1995 ADJUSTED"}</definedName>
    <definedName name="inr_1" hidden="1">{#N/A,#N/A,FALSE,"OMM III";#N/A,#N/A,FALSE,"1995 PLAN";#N/A,#N/A,FALSE,"1995 TARGET";#N/A,#N/A,FALSE,"1995 ADJUSTED"}</definedName>
    <definedName name="inser" localSheetId="11" hidden="1">{#N/A,#N/A,FALSE,"Hoja10";#N/A,#N/A,FALSE,"Hoja9";#N/A,#N/A,FALSE,"Hoja8";#N/A,#N/A,FALSE,"Hoja7";#N/A,#N/A,FALSE,"Hoja6";#N/A,#N/A,FALSE,"Hoja5";#N/A,#N/A,FALSE,"Hoja4";#N/A,#N/A,FALSE,"Hoja2";#N/A,#N/A,FALSE,"Hoja3";#N/A,#N/A,FALSE,"HOJA1";#N/A,#N/A,FALSE,"CashFlow";#N/A,#N/A,FALSE,"FinStmts"}</definedName>
    <definedName name="inser" hidden="1">{#N/A,#N/A,FALSE,"Hoja10";#N/A,#N/A,FALSE,"Hoja9";#N/A,#N/A,FALSE,"Hoja8";#N/A,#N/A,FALSE,"Hoja7";#N/A,#N/A,FALSE,"Hoja6";#N/A,#N/A,FALSE,"Hoja5";#N/A,#N/A,FALSE,"Hoja4";#N/A,#N/A,FALSE,"Hoja2";#N/A,#N/A,FALSE,"Hoja3";#N/A,#N/A,FALSE,"HOJA1";#N/A,#N/A,FALSE,"CashFlow";#N/A,#N/A,FALSE,"FinStmts"}</definedName>
    <definedName name="inser_1" localSheetId="11" hidden="1">{#N/A,#N/A,FALSE,"Hoja10";#N/A,#N/A,FALSE,"Hoja9";#N/A,#N/A,FALSE,"Hoja8";#N/A,#N/A,FALSE,"Hoja7";#N/A,#N/A,FALSE,"Hoja6";#N/A,#N/A,FALSE,"Hoja5";#N/A,#N/A,FALSE,"Hoja4";#N/A,#N/A,FALSE,"Hoja2";#N/A,#N/A,FALSE,"Hoja3";#N/A,#N/A,FALSE,"HOJA1";#N/A,#N/A,FALSE,"CashFlow";#N/A,#N/A,FALSE,"FinStmts"}</definedName>
    <definedName name="inser_1" hidden="1">{#N/A,#N/A,FALSE,"Hoja10";#N/A,#N/A,FALSE,"Hoja9";#N/A,#N/A,FALSE,"Hoja8";#N/A,#N/A,FALSE,"Hoja7";#N/A,#N/A,FALSE,"Hoja6";#N/A,#N/A,FALSE,"Hoja5";#N/A,#N/A,FALSE,"Hoja4";#N/A,#N/A,FALSE,"Hoja2";#N/A,#N/A,FALSE,"Hoja3";#N/A,#N/A,FALSE,"HOJA1";#N/A,#N/A,FALSE,"CashFlow";#N/A,#N/A,FALSE,"FinStmts"}</definedName>
    <definedName name="InsertAssetDataforNew" localSheetId="15">'Tariff Slide'!InsertAssetDataforNew</definedName>
    <definedName name="InsertAssetDataforNew" localSheetId="11">'Uptier + New Money - Interest'!InsertAssetDataforNew</definedName>
    <definedName name="InsertAssetDataforNew">[0]!InsertAssetDataforNew</definedName>
    <definedName name="InsertAssetDataforOld" localSheetId="15">'Tariff Slide'!InsertAssetDataforOld</definedName>
    <definedName name="InsertAssetDataforOld" localSheetId="11">'Uptier + New Money - Interest'!InsertAssetDataforOld</definedName>
    <definedName name="InsertAssetDataforOld">[0]!InsertAssetDataforOld</definedName>
    <definedName name="installcost" localSheetId="19">#REF!</definedName>
    <definedName name="installcost">#REF!</definedName>
    <definedName name="InstCap" hidden="1">#REF!,#REF!,#REF!,#REF!,#REF!,#REF!,#REF!,#REF!</definedName>
    <definedName name="instructions1" localSheetId="4" hidden="1">{#N/A,#N/A,TRUE,"Summary - 1";#N/A,#N/A,TRUE,"Summary - 2";#N/A,#N/A,TRUE,"Group Analysis";#N/A,#N/A,TRUE,"FM Analysis";#N/A,#N/A,TRUE,"T&amp;M-Onsite";#N/A,#N/A,TRUE,"FP-Onsite";#N/A,#N/A,TRUE,"NB-Onsite";#N/A,#N/A,TRUE,"T&amp;M-Offshore";#N/A,#N/A,TRUE,"FP-Offshore";#N/A,#N/A,TRUE,"Appendix-A";#N/A,#N/A,TRUE,"Appendix-B"}</definedName>
    <definedName name="instructions1" localSheetId="11" hidden="1">{#N/A,#N/A,TRUE,"Summary - 1";#N/A,#N/A,TRUE,"Summary - 2";#N/A,#N/A,TRUE,"Group Analysis";#N/A,#N/A,TRUE,"FM Analysis";#N/A,#N/A,TRUE,"T&amp;M-Onsite";#N/A,#N/A,TRUE,"FP-Onsite";#N/A,#N/A,TRUE,"NB-Onsite";#N/A,#N/A,TRUE,"T&amp;M-Offshore";#N/A,#N/A,TRUE,"FP-Offshore";#N/A,#N/A,TRUE,"Appendix-A";#N/A,#N/A,TRUE,"Appendix-B"}</definedName>
    <definedName name="instructions1" hidden="1">{#N/A,#N/A,TRUE,"Summary - 1";#N/A,#N/A,TRUE,"Summary - 2";#N/A,#N/A,TRUE,"Group Analysis";#N/A,#N/A,TRUE,"FM Analysis";#N/A,#N/A,TRUE,"T&amp;M-Onsite";#N/A,#N/A,TRUE,"FP-Onsite";#N/A,#N/A,TRUE,"NB-Onsite";#N/A,#N/A,TRUE,"T&amp;M-Offshore";#N/A,#N/A,TRUE,"FP-Offshore";#N/A,#N/A,TRUE,"Appendix-A";#N/A,#N/A,TRUE,"Appendix-B"}</definedName>
    <definedName name="INSUR" localSheetId="19">#REF!</definedName>
    <definedName name="INSUR">#REF!</definedName>
    <definedName name="Insurance_for_Asbestos_Litigation" localSheetId="19">#REF!</definedName>
    <definedName name="Insurance_for_Asbestos_Litigation">#REF!</definedName>
    <definedName name="INT" localSheetId="19">#REF!</definedName>
    <definedName name="INT">#REF!</definedName>
    <definedName name="int.switch" localSheetId="19">#REF!</definedName>
    <definedName name="int.switch">#REF!</definedName>
    <definedName name="Int_dispute_cl_bal" localSheetId="19">#REF!</definedName>
    <definedName name="Int_dispute_cl_bal">#REF!</definedName>
    <definedName name="Int_Dispute_Op_Bal" localSheetId="19">#REF!</definedName>
    <definedName name="Int_Dispute_Op_Bal">#REF!</definedName>
    <definedName name="Int_exp">7%</definedName>
    <definedName name="Int_expeq">#REF!</definedName>
    <definedName name="int_ext_sel" hidden="1">2</definedName>
    <definedName name="Int_inc">#REF!</definedName>
    <definedName name="Int_inceq">#REF!</definedName>
    <definedName name="Intangible" localSheetId="11" hidden="1">{TRUE,TRUE,-2.75,-17,604.5,365.25,FALSE,TRUE,TRUE,TRUE,0,1,#N/A,1,#N/A,8.32,13.12,1,FALSE,FALSE,3,TRUE,1,FALSE,100,"Swvu.stampa.","ACwvu.stampa.",#N/A,FALSE,FALSE,0.28,0,1.23,0.47,2,"&amp;L&amp;""Times New Roman,Grassetto Corsivo""&amp;12Guala Group&amp;""Times New Roman,Normale""&amp;11
&amp;""Times New Roman,Grassetto Corsivo""&amp;14Società Guala Pack s.r.l.&amp;R&amp;D","&amp;Rnome file: &amp;F / &amp;A",TRUE,FALSE,FALSE,TRUE,1,#N/A,1,1,"=R1C1:R27C19",FALSE,#N/A,#N/A,FALSE,FALSE,FALSE,9,600,600,FALSE,FALSE,TRUE,TRUE,TRUE}</definedName>
    <definedName name="Intangible" hidden="1">{TRUE,TRUE,-2.75,-17,604.5,365.25,FALSE,TRUE,TRUE,TRUE,0,1,#N/A,1,#N/A,8.32,13.12,1,FALSE,FALSE,3,TRUE,1,FALSE,100,"Swvu.stampa.","ACwvu.stampa.",#N/A,FALSE,FALSE,0.28,0,1.23,0.47,2,"&amp;L&amp;""Times New Roman,Grassetto Corsivo""&amp;12Guala Group&amp;""Times New Roman,Normale""&amp;11
&amp;""Times New Roman,Grassetto Corsivo""&amp;14Società Guala Pack s.r.l.&amp;R&amp;D","&amp;Rnome file: &amp;F / &amp;A",TRUE,FALSE,FALSE,TRUE,1,#N/A,1,1,"=R1C1:R27C19",FALSE,#N/A,#N/A,FALSE,FALSE,FALSE,9,600,600,FALSE,FALSE,TRUE,TRUE,TRUE}</definedName>
    <definedName name="INTANGIBLES_NET" hidden="1">"INTANGIBLES_NET"</definedName>
    <definedName name="Inter" localSheetId="11" hidden="1">{#N/A,#N/A,FALSE,"Aging Summary";#N/A,#N/A,FALSE,"Ratio Analysis";#N/A,#N/A,FALSE,"Test 120 Day Accts";#N/A,#N/A,FALSE,"Tickmarks"}</definedName>
    <definedName name="Inter" hidden="1">{#N/A,#N/A,FALSE,"Aging Summary";#N/A,#N/A,FALSE,"Ratio Analysis";#N/A,#N/A,FALSE,"Test 120 Day Accts";#N/A,#N/A,FALSE,"Tickmarks"}</definedName>
    <definedName name="INTER2_SA" localSheetId="11" hidden="1">{#N/A,#N/A,FALSE,"Aging Summary";#N/A,#N/A,FALSE,"Ratio Analysis";#N/A,#N/A,FALSE,"Test 120 Day Accts";#N/A,#N/A,FALSE,"Tickmarks"}</definedName>
    <definedName name="INTER2_SA" hidden="1">{#N/A,#N/A,FALSE,"Aging Summary";#N/A,#N/A,FALSE,"Ratio Analysis";#N/A,#N/A,FALSE,"Test 120 Day Accts";#N/A,#N/A,FALSE,"Tickmarks"}</definedName>
    <definedName name="INTER3" localSheetId="11" hidden="1">{#N/A,#N/A,FALSE,"Aging Summary";#N/A,#N/A,FALSE,"Ratio Analysis";#N/A,#N/A,FALSE,"Test 120 Day Accts";#N/A,#N/A,FALSE,"Tickmarks"}</definedName>
    <definedName name="INTER3" hidden="1">{#N/A,#N/A,FALSE,"Aging Summary";#N/A,#N/A,FALSE,"Ratio Analysis";#N/A,#N/A,FALSE,"Test 120 Day Accts";#N/A,#N/A,FALSE,"Tickmarks"}</definedName>
    <definedName name="INTER4" localSheetId="11" hidden="1">{#N/A,#N/A,FALSE,"Aging Summary";#N/A,#N/A,FALSE,"Ratio Analysis";#N/A,#N/A,FALSE,"Test 120 Day Accts";#N/A,#N/A,FALSE,"Tickmarks"}</definedName>
    <definedName name="INTER4" hidden="1">{#N/A,#N/A,FALSE,"Aging Summary";#N/A,#N/A,FALSE,"Ratio Analysis";#N/A,#N/A,FALSE,"Test 120 Day Accts";#N/A,#N/A,FALSE,"Tickmarks"}</definedName>
    <definedName name="Interco_AR_Percentage">2%</definedName>
    <definedName name="Interco2" localSheetId="4" hidden="1">{#N/A,#N/A,FALSE,"Job Sched"}</definedName>
    <definedName name="Interco2" localSheetId="11" hidden="1">{#N/A,#N/A,FALSE,"Job Sched"}</definedName>
    <definedName name="Interco2" hidden="1">{#N/A,#N/A,FALSE,"Job Sched"}</definedName>
    <definedName name="Interco2_1" localSheetId="4" hidden="1">{#N/A,#N/A,FALSE,"Job Sched"}</definedName>
    <definedName name="Interco2_1" localSheetId="11" hidden="1">{#N/A,#N/A,FALSE,"Job Sched"}</definedName>
    <definedName name="Interco2_1" hidden="1">{#N/A,#N/A,FALSE,"Job Sched"}</definedName>
    <definedName name="Interco2_1_1" localSheetId="4" hidden="1">{#N/A,#N/A,FALSE,"Job Sched"}</definedName>
    <definedName name="Interco2_1_1" localSheetId="11" hidden="1">{#N/A,#N/A,FALSE,"Job Sched"}</definedName>
    <definedName name="Interco2_1_1" hidden="1">{#N/A,#N/A,FALSE,"Job Sched"}</definedName>
    <definedName name="Interco2_1_1_2" localSheetId="4" hidden="1">{#N/A,#N/A,FALSE,"Job Sched"}</definedName>
    <definedName name="Interco2_1_1_2" localSheetId="11" hidden="1">{#N/A,#N/A,FALSE,"Job Sched"}</definedName>
    <definedName name="Interco2_1_1_2" hidden="1">{#N/A,#N/A,FALSE,"Job Sched"}</definedName>
    <definedName name="Interco2_1_3" localSheetId="4" hidden="1">{#N/A,#N/A,FALSE,"Job Sched"}</definedName>
    <definedName name="Interco2_1_3" localSheetId="11" hidden="1">{#N/A,#N/A,FALSE,"Job Sched"}</definedName>
    <definedName name="Interco2_1_3" hidden="1">{#N/A,#N/A,FALSE,"Job Sched"}</definedName>
    <definedName name="Interco2_2" localSheetId="4" hidden="1">{#N/A,#N/A,FALSE,"Job Sched"}</definedName>
    <definedName name="Interco2_2" localSheetId="11" hidden="1">{#N/A,#N/A,FALSE,"Job Sched"}</definedName>
    <definedName name="Interco2_2" hidden="1">{#N/A,#N/A,FALSE,"Job Sched"}</definedName>
    <definedName name="Interco2_2_2" localSheetId="4" hidden="1">{#N/A,#N/A,FALSE,"Job Sched"}</definedName>
    <definedName name="Interco2_2_2" localSheetId="11" hidden="1">{#N/A,#N/A,FALSE,"Job Sched"}</definedName>
    <definedName name="Interco2_2_2" hidden="1">{#N/A,#N/A,FALSE,"Job Sched"}</definedName>
    <definedName name="Interco2_3" localSheetId="4" hidden="1">{#N/A,#N/A,FALSE,"Job Sched"}</definedName>
    <definedName name="Interco2_3" localSheetId="11" hidden="1">{#N/A,#N/A,FALSE,"Job Sched"}</definedName>
    <definedName name="Interco2_3" hidden="1">{#N/A,#N/A,FALSE,"Job Sched"}</definedName>
    <definedName name="Interco2_3_2" localSheetId="4" hidden="1">{#N/A,#N/A,FALSE,"Job Sched"}</definedName>
    <definedName name="Interco2_3_2" localSheetId="11" hidden="1">{#N/A,#N/A,FALSE,"Job Sched"}</definedName>
    <definedName name="Interco2_3_2" hidden="1">{#N/A,#N/A,FALSE,"Job Sched"}</definedName>
    <definedName name="Interco2_5" localSheetId="4" hidden="1">{#N/A,#N/A,FALSE,"Job Sched"}</definedName>
    <definedName name="Interco2_5" localSheetId="11" hidden="1">{#N/A,#N/A,FALSE,"Job Sched"}</definedName>
    <definedName name="Interco2_5" hidden="1">{#N/A,#N/A,FALSE,"Job Sched"}</definedName>
    <definedName name="Intercompany_AR_Percentage">2%</definedName>
    <definedName name="Interconnection" localSheetId="4">{"Client Name or Project Name"}</definedName>
    <definedName name="Interconnection" localSheetId="11">{"Client Name or Project Name"}</definedName>
    <definedName name="Interconnection">{"Client Name or Project Name"}</definedName>
    <definedName name="Interest" localSheetId="19">-IPMT(Holders!Interest_Rate/12,Holders!Payment_Number,Number_of_Payments,Holders!Loan_Amount)</definedName>
    <definedName name="Interest" localSheetId="4">-IPMT(Interest_Rate/12,'Liquidity Model'!Payment_Number,Number_of_Payments,Loan_Amount)</definedName>
    <definedName name="Interest" localSheetId="15">-IPMT(Interest_Rate/12,'Tariff Slide'!Payment_Number,Number_of_Payments,Loan_Amount)</definedName>
    <definedName name="Interest" localSheetId="11">-IPMT(Interest_Rate/12,'Uptier + New Money - Interest'!Payment_Number,Number_of_Payments,Loan_Amount)</definedName>
    <definedName name="Interest">-IPMT(Interest_Rate/12,Payment_Number,Number_of_Payments,Loan_Amount)</definedName>
    <definedName name="Interest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average">#REF!</definedName>
    <definedName name="interest_cash">#REF!</definedName>
    <definedName name="interest_debt">#REF!</definedName>
    <definedName name="INTEREST_EXP_NET" hidden="1">"INTEREST_EXP_NET"</definedName>
    <definedName name="INTEREST_EXP_NON" hidden="1">"INTEREST_EXP_NON"</definedName>
    <definedName name="INTEREST_EXP_SUPPL" hidden="1">"INTEREST_EXP_SUPPL"</definedName>
    <definedName name="Interest_expense_2">#REF!</definedName>
    <definedName name="Interest_expense_F">#REF!</definedName>
    <definedName name="Interest_Expense_Rate">7%</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est_Income" localSheetId="19">#REF!</definedName>
    <definedName name="Interest_Income">#REF!</definedName>
    <definedName name="Interest_Income_2">#REF!</definedName>
    <definedName name="Interest_Income_F">#REF!</definedName>
    <definedName name="Interest_Income_Rate">6.5%</definedName>
    <definedName name="Interest_Rate" localSheetId="19">#REF!</definedName>
    <definedName name="Interest_Rate">#REF!</definedName>
    <definedName name="interest_revolver">#REF!</definedName>
    <definedName name="InterestRate">#REF!</definedName>
    <definedName name="International_Rig_Count" localSheetId="19">#REF!</definedName>
    <definedName name="International_Rig_Count">#REF!</definedName>
    <definedName name="INTRATE">#REF!</definedName>
    <definedName name="intrent" localSheetId="1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oPrintArea" hidden="1">#REF!</definedName>
    <definedName name="Inv" localSheetId="4" hidden="1">{#N/A,#N/A,FALSE,"Status of Projects";#N/A,#N/A,FALSE,"CEA-TEC";#N/A,#N/A,FALSE,"U-Constr.";#N/A,#N/A,FALSE,"summary";#N/A,#N/A,FALSE,"PPP-3 yrs"}</definedName>
    <definedName name="Inv" localSheetId="11" hidden="1">{#N/A,#N/A,FALSE,"Status of Projects";#N/A,#N/A,FALSE,"CEA-TEC";#N/A,#N/A,FALSE,"U-Constr.";#N/A,#N/A,FALSE,"summary";#N/A,#N/A,FALSE,"PPP-3 yrs"}</definedName>
    <definedName name="Inv" hidden="1">{#N/A,#N/A,FALSE,"Status of Projects";#N/A,#N/A,FALSE,"CEA-TEC";#N/A,#N/A,FALSE,"U-Constr.";#N/A,#N/A,FALSE,"summary";#N/A,#N/A,FALSE,"PPP-3 yrs"}</definedName>
    <definedName name="INV_ECON_MENSAL" localSheetId="11" hidden="1">{#N/A,#N/A,FALSE,"DEF1";#N/A,#N/A,FALSE,"DEF2";#N/A,#N/A,FALSE,"DEF3"}</definedName>
    <definedName name="INV_ECON_MENSAL" hidden="1">{#N/A,#N/A,FALSE,"DEF1";#N/A,#N/A,FALSE,"DEF2";#N/A,#N/A,FALSE,"DEF3"}</definedName>
    <definedName name="inv_financ_Mensal_desemb" localSheetId="11" hidden="1">{#N/A,#N/A,FALSE,"DEF1";#N/A,#N/A,FALSE,"DEF2";#N/A,#N/A,FALSE,"DEF3"}</definedName>
    <definedName name="inv_financ_Mensal_desemb" hidden="1">{#N/A,#N/A,FALSE,"DEF1";#N/A,#N/A,FALSE,"DEF2";#N/A,#N/A,FALSE,"DEF3"}</definedName>
    <definedName name="InvChg" hidden="1">#REF!</definedName>
    <definedName name="INVENT_Forecast" localSheetId="19">#REF!,#REF!,#REF!</definedName>
    <definedName name="INVENT_Forecast">#REF!,#REF!,#REF!</definedName>
    <definedName name="INVENT_History" localSheetId="19">#REF!</definedName>
    <definedName name="INVENT_History">#REF!</definedName>
    <definedName name="Inventory"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2">#REF!</definedName>
    <definedName name="Inventory_F">#REF!</definedName>
    <definedName name="Inventory_Percent_of_Revenues" localSheetId="19">#REF!</definedName>
    <definedName name="Inventory_Percent_of_Revenues">#REF!</definedName>
    <definedName name="INVENTORY_TURNS" hidden="1">"INVENTORY_TURNS"</definedName>
    <definedName name="Inventory1" localSheetId="11" hidden="1">{"Summary analysis",#N/A,FALSE,"Total";"OCPH analysis",#N/A,FALSE,"Total";"detail analysis",#N/A,FALSE,"Total"}</definedName>
    <definedName name="Inventory1" hidden="1">{"Summary analysis",#N/A,FALSE,"Total";"OCPH analysis",#N/A,FALSE,"Total";"detail analysis",#N/A,FALSE,"Total"}</definedName>
    <definedName name="Inventory2" localSheetId="11" hidden="1">{"Summary analysis",#N/A,FALSE,"Total";"OCPH analysis",#N/A,FALSE,"Total";"detail analysis",#N/A,FALSE,"Total"}</definedName>
    <definedName name="Inventory2" hidden="1">{"Summary analysis",#N/A,FALSE,"Total";"OCPH analysis",#N/A,FALSE,"Total";"detail analysis",#N/A,FALSE,"Total"}</definedName>
    <definedName name="Inveq">#REF!</definedName>
    <definedName name="Invest_1">OFFSET(#REF!,0,0,,-#REF!)</definedName>
    <definedName name="Invest_2">OFFSET(#REF!,0,0,,-#REF!)</definedName>
    <definedName name="Invest_3">OFFSET(#REF!,0,0,,-#REF!)</definedName>
    <definedName name="Invest_4">OFFSET(#REF!,0,0,,-#REF!)</definedName>
    <definedName name="Invest_5">OFFSET(#REF!,0,0,,-#REF!)</definedName>
    <definedName name="Invest_dt">OFFSET(#REF!,0,0,,-#REF!)</definedName>
    <definedName name="Investor1" localSheetId="19">#REF!</definedName>
    <definedName name="Investor1">#REF!</definedName>
    <definedName name="InvTurn">#REF!</definedName>
    <definedName name="io" hidden="1">#REF!</definedName>
    <definedName name="ioajrejilare" localSheetId="11" hidden="1">{#N/A,#N/A,TRUE,"Proposal";#N/A,#N/A,TRUE,"Assumptions";#N/A,#N/A,TRUE,"Net Income";#N/A,#N/A,TRUE,"Balsheet";#N/A,#N/A,TRUE,"Capex";#N/A,#N/A,TRUE,"Volumes";#N/A,#N/A,TRUE,"Revenues";#N/A,#N/A,TRUE,"Var.Costs";#N/A,#N/A,TRUE,"Personnel";#N/A,#N/A,TRUE,"Other costs";#N/A,#N/A,TRUE,"MKTG and G&amp;A"}</definedName>
    <definedName name="ioajrejilare" hidden="1">{#N/A,#N/A,TRUE,"Proposal";#N/A,#N/A,TRUE,"Assumptions";#N/A,#N/A,TRUE,"Net Income";#N/A,#N/A,TRUE,"Balsheet";#N/A,#N/A,TRUE,"Capex";#N/A,#N/A,TRUE,"Volumes";#N/A,#N/A,TRUE,"Revenues";#N/A,#N/A,TRUE,"Var.Costs";#N/A,#N/A,TRUE,"Personnel";#N/A,#N/A,TRUE,"Other costs";#N/A,#N/A,TRUE,"MKTG and G&amp;A"}</definedName>
    <definedName name="ioion" localSheetId="19">{0;0;0;0;1;#N/A;0.25;0.25;1;1;2;FALSE;FALSE;FALSE;FALSE;FALSE;#N/A;1;#N/A;1;1;"";"&amp;L&amp;""Arial,Italic""&amp;8&amp;F Page &amp;P of &amp;N &amp;D &amp;T "}</definedName>
    <definedName name="ioion" localSheetId="4">{0;0;0;0;1;#N/A;0.25;0.25;1;1;2;FALSE;FALSE;FALSE;FALSE;FALSE;#N/A;1;#N/A;1;1;"";"&amp;L&amp;""Arial,Italic""&amp;8&amp;F Page &amp;P of &amp;N &amp;D &amp;T "}</definedName>
    <definedName name="ioion" localSheetId="15">{0;0;0;0;1;#N/A;0.25;0.25;1;1;2;FALSE;FALSE;FALSE;FALSE;FALSE;#N/A;1;#N/A;1;1;"";"&amp;L&amp;""Arial,Italic""&amp;8&amp;F Page &amp;P of &amp;N &amp;D &amp;T "}</definedName>
    <definedName name="ioion" localSheetId="11">{0;0;0;0;1;#N/A;0.25;0.25;1;1;2;FALSE;FALSE;FALSE;FALSE;FALSE;#N/A;1;#N/A;1;1;"";"&amp;L&amp;""Arial,Italic""&amp;8&amp;F Page &amp;P of &amp;N &amp;D &amp;T "}</definedName>
    <definedName name="ioion">{0;0;0;0;1;#N/A;0.25;0.25;1;1;2;FALSE;FALSE;FALSE;FALSE;FALSE;#N/A;1;#N/A;1;1;"";"&amp;L&amp;""Arial,Italic""&amp;8&amp;F Page &amp;P of &amp;N &amp;D &amp;T "}</definedName>
    <definedName name="iolio" hidden="1">#REF!</definedName>
    <definedName name="iopio" localSheetId="11" hidden="1">{#N/A,#N/A,FALSE,"Aging Summary";#N/A,#N/A,FALSE,"Ratio Analysis";#N/A,#N/A,FALSE,"Test 120 Day Accts";#N/A,#N/A,FALSE,"Tickmarks"}</definedName>
    <definedName name="iopio" hidden="1">{#N/A,#N/A,FALSE,"Aging Summary";#N/A,#N/A,FALSE,"Ratio Analysis";#N/A,#N/A,FALSE,"Test 120 Day Accts";#N/A,#N/A,FALSE,"Tickmarks"}</definedName>
    <definedName name="iother1">#REF!</definedName>
    <definedName name="iother2">#REF!</definedName>
    <definedName name="iouu" localSheetId="11" hidden="1">{"Total",#N/A,FALSE,"Total Proved + Probable";"PDP",#N/A,FALSE,"Total Proved + Probable";"PNP",#N/A,FALSE,"Total Proved + Probable";"PUD",#N/A,FALSE,"Total Proved + Probable";"Prob",#N/A,FALSE,"Total Proved + Probable"}</definedName>
    <definedName name="iouu" hidden="1">{"Total",#N/A,FALSE,"Total Proved + Probable";"PDP",#N/A,FALSE,"Total Proved + Probable";"PNP",#N/A,FALSE,"Total Proved + Probable";"PUD",#N/A,FALSE,"Total Proved + Probable";"Prob",#N/A,FALSE,"Total Proved + Probable"}</definedName>
    <definedName name="iow5yte" localSheetId="19">{0;0;0;0;1;#N/A;0.75;0.75;1;1;2;FALSE;FALSE;FALSE;FALSE;FALSE;#N/A;1;#N/A;1;1;"";""}</definedName>
    <definedName name="iow5yte" localSheetId="4">{0;0;0;0;1;#N/A;0.75;0.75;1;1;2;FALSE;FALSE;FALSE;FALSE;FALSE;#N/A;1;#N/A;1;1;"";""}</definedName>
    <definedName name="iow5yte" localSheetId="15">{0;0;0;0;1;#N/A;0.75;0.75;1;1;2;FALSE;FALSE;FALSE;FALSE;FALSE;#N/A;1;#N/A;1;1;"";""}</definedName>
    <definedName name="iow5yte" localSheetId="11">{0;0;0;0;1;#N/A;0.75;0.75;1;1;2;FALSE;FALSE;FALSE;FALSE;FALSE;#N/A;1;#N/A;1;1;"";""}</definedName>
    <definedName name="iow5yte">{0;0;0;0;1;#N/A;0.75;0.75;1;1;2;FALSE;FALSE;FALSE;FALSE;FALSE;#N/A;1;#N/A;1;1;"";""}</definedName>
    <definedName name="IP" localSheetId="4" hidden="1">{#N/A,#N/A,FALSE,"Pharm";#N/A,#N/A,FALSE,"WWCM"}</definedName>
    <definedName name="IP" localSheetId="11" hidden="1">{#N/A,#N/A,FALSE,"Pharm";#N/A,#N/A,FALSE,"WWCM"}</definedName>
    <definedName name="IP" hidden="1">{#N/A,#N/A,FALSE,"Pharm";#N/A,#N/A,FALSE,"WWCM"}</definedName>
    <definedName name="IP_1" localSheetId="4" hidden="1">{#N/A,#N/A,FALSE,"Pharm";#N/A,#N/A,FALSE,"WWCM"}</definedName>
    <definedName name="IP_1" localSheetId="11" hidden="1">{#N/A,#N/A,FALSE,"Pharm";#N/A,#N/A,FALSE,"WWCM"}</definedName>
    <definedName name="IP_1" hidden="1">{#N/A,#N/A,FALSE,"Pharm";#N/A,#N/A,FALSE,"WWCM"}</definedName>
    <definedName name="ip_mdc_na_bob_column1" hidden="1">#REF!</definedName>
    <definedName name="IPIC" localSheetId="1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PIC"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po">#REF!</definedName>
    <definedName name="IPO_Date">#REF!</definedName>
    <definedName name="ipo_discount">#REF!</definedName>
    <definedName name="IPO_NetDebt">#REF!</definedName>
    <definedName name="IPO_Proceeds">#REF!</definedName>
    <definedName name="ipoipon" localSheetId="19">{0;0;0;0;1;#N/A;0.25;0.25;0.25;0.25;2;FALSE;FALSE;FALSE;FALSE;FALSE;#N/A;1;#N/A;1;1;"";""}</definedName>
    <definedName name="ipoipon" localSheetId="4">{0;0;0;0;1;#N/A;0.25;0.25;0.25;0.25;2;FALSE;FALSE;FALSE;FALSE;FALSE;#N/A;1;#N/A;1;1;"";""}</definedName>
    <definedName name="ipoipon" localSheetId="15">{0;0;0;0;1;#N/A;0.25;0.25;0.25;0.25;2;FALSE;FALSE;FALSE;FALSE;FALSE;#N/A;1;#N/A;1;1;"";""}</definedName>
    <definedName name="ipoipon" localSheetId="11">{0;0;0;0;1;#N/A;0.25;0.25;0.25;0.25;2;FALSE;FALSE;FALSE;FALSE;FALSE;#N/A;1;#N/A;1;1;"";""}</definedName>
    <definedName name="ipoipon">{0;0;0;0;1;#N/A;0.25;0.25;0.25;0.25;2;FALSE;FALSE;FALSE;FALSE;FALSE;#N/A;1;#N/A;1;1;"";""}</definedName>
    <definedName name="IPRD_mites" localSheetId="2" hidden="1">{"bs",#N/A,FALSE,"SCF"}</definedName>
    <definedName name="IPRD_mites" localSheetId="1" hidden="1">{"bs",#N/A,FALSE,"SCF"}</definedName>
    <definedName name="IPRD_mites" localSheetId="19" hidden="1">{"bs",#N/A,FALSE,"SCF"}</definedName>
    <definedName name="IPRD_mites" localSheetId="4" hidden="1">{"bs",#N/A,FALSE,"SCF"}</definedName>
    <definedName name="IPRD_mites" localSheetId="18" hidden="1">{"bs",#N/A,FALSE,"SCF"}</definedName>
    <definedName name="IPRD_mites" localSheetId="15" hidden="1">{"bs",#N/A,FALSE,"SCF"}</definedName>
    <definedName name="IPRD_mites" localSheetId="11" hidden="1">{"bs",#N/A,FALSE,"SCF"}</definedName>
    <definedName name="IPRD_mites" hidden="1">{"bs",#N/A,FALSE,"SCF"}</definedName>
    <definedName name="IPRD_Pollen" localSheetId="2" hidden="1">{"bs",#N/A,FALSE,"SCF"}</definedName>
    <definedName name="IPRD_Pollen" localSheetId="1" hidden="1">{"bs",#N/A,FALSE,"SCF"}</definedName>
    <definedName name="IPRD_Pollen" localSheetId="19" hidden="1">{"bs",#N/A,FALSE,"SCF"}</definedName>
    <definedName name="IPRD_Pollen" localSheetId="4" hidden="1">{"bs",#N/A,FALSE,"SCF"}</definedName>
    <definedName name="IPRD_Pollen" localSheetId="18" hidden="1">{"bs",#N/A,FALSE,"SCF"}</definedName>
    <definedName name="IPRD_Pollen" localSheetId="15" hidden="1">{"bs",#N/A,FALSE,"SCF"}</definedName>
    <definedName name="IPRD_Pollen" localSheetId="11" hidden="1">{"bs",#N/A,FALSE,"SCF"}</definedName>
    <definedName name="IPRD_Pollen" hidden="1">{"bs",#N/A,FALSE,"SCF"}</definedName>
    <definedName name="IQ" localSheetId="2" hidden="1">41184.5601967593</definedName>
    <definedName name="IQ" hidden="1">41184.5601967593</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DUE_90_FFIE塅" hidden="1">#N/A</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_PEN_OBL" hidden="1">"c2108"</definedName>
    <definedName name="IQ_ACCEPTANCES_CSD" hidden="1">"c27564"</definedName>
    <definedName name="IQ_ACCEPTANCES_OTHER_FOREIGN_BANKS_LL_REC_FFIEC" hidden="1">"c15293"</definedName>
    <definedName name="IQ_ACCEPTANCES_OTHER_US_BANKS_LL_REC_FFIEC" hidden="1">"c15292"</definedName>
    <definedName name="IQ_ACCOUNT_CHANGE" hidden="1">"c1449"</definedName>
    <definedName name="IQ_ACCOUNT_CHANGE2" hidden="1">"c413"</definedName>
    <definedName name="IQ_ACCOUNT_CODE_INTEREST_PENALTIES" hidden="1">"c15741"</definedName>
    <definedName name="IQ_ACCOUNTING_FFIEC" hidden="1">"c13054"</definedName>
    <definedName name="IQ_ACCOUNTING_STANDARD" hidden="1">"c4539"</definedName>
    <definedName name="IQ_ACCOUNTING_STANDARD_CIQ_COL" hidden="1">"c11739"</definedName>
    <definedName name="IQ_ACCOUNTS_PAY" hidden="1">"c1343"</definedName>
    <definedName name="IQ_ACCOUNTS_PAY2" hidden="1">"c32"</definedName>
    <definedName name="IQ_ACCOUNTS_PAYABLE_CSD" hidden="1">"c27565"</definedName>
    <definedName name="IQ_ACCOUNTS_PAYABLE_DAYS_CSD" hidden="1">"c27566"</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CSD" hidden="1">"c27567"</definedName>
    <definedName name="IQ_ACCRUED_EXP2" hidden="1">"c8"</definedName>
    <definedName name="IQ_ACCRUED_INTEREST_RECEIVABLE_FFIEC" hidden="1">"c12842"</definedName>
    <definedName name="IQ_ACCRUED_RECEIVABLES_CSD" hidden="1">"c27568"</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_COMMON_EQUITY_CSD" hidden="1">"c27569"</definedName>
    <definedName name="IQ_ADJ_COMMON_EQUITY_REG_RISK_WTD_ASSETS_CSD" hidden="1">"c27570"</definedName>
    <definedName name="IQ_ADJ_TOT_EQUITY_PLUS_LLR_SPEC_CUST_LOANS_GROSS_CSD" hidden="1">"c27571"</definedName>
    <definedName name="IQ_ADJ_TOTAL_EQUITY_ADJ_ASSETS_CSD" hidden="1">"c27572"</definedName>
    <definedName name="IQ_ADJ_TOTAL_EQUITY_CSD" hidden="1">"c27573"</definedName>
    <definedName name="IQ_ADJ_TOTAL_EQUITY_MANAGED_ASSETS_CSD" hidden="1">"c27574"</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DVERTISING_REVENUES_ADJ_CSD" hidden="1">"c27575"</definedName>
    <definedName name="IQ_ADVERTISING_REVENUES_PRE_ADJ_CSD" hidden="1">"c27576"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ASSETS_CSD" hidden="1">"c27577"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ATION_OF_INTANGIBLES_CSD" hidden="1">"c27578"</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_REVENUE_GROWTH_ADJ_CSD" hidden="1">"c27579"</definedName>
    <definedName name="IQ_ANNUAL_REVENUE_GROWTH_PRE_ADJ_CSD" hidden="1">"c27580"</definedName>
    <definedName name="IQ_ANNUALIZED_DIVIDEND" hidden="1">"c1579"</definedName>
    <definedName name="IQ_ANNUALIZED_FFO_DEBT_CSD" hidden="1">"c27581"</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VALUATION_GAINS_LOSSES_CSD" hidden="1">"c27582"</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OTHER_CHANGE_CSD" hidden="1">"c27583"</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ADJ_CAPITAL_FOR_RETURN_CAPITAL_CSD" hidden="1">"c27584"</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E_ADJ_CAPITAL_FOR_RETURN_CAPITAL_CSD" hidden="1">"c27585"</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REC_REV_DATE_TIME" hidden="1">"c28210"</definedName>
    <definedName name="IQ_BROKER_REC_REV_DATE_TIME_CIQ" hidden="1">"c28327"</definedName>
    <definedName name="IQ_BROKER_REC_REVISIONS" hidden="1">"c28171"</definedName>
    <definedName name="IQ_BROKER_REC_REVISIONS_CIQ" hidden="1">"c28288"</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EST" hidden="1">"c3541"</definedName>
    <definedName name="IQ_BV_SHARE_EST_DOWN_2MONTH" hidden="1">"c16573"</definedName>
    <definedName name="IQ_BV_SHARE_EST_DOWN_2MONTH_REUT" hidden="1">"c17113"</definedName>
    <definedName name="IQ_BV_SHARE_EST_DOWN_3MONTH" hidden="1">"c16577"</definedName>
    <definedName name="IQ_BV_SHARE_EST_DOWN_3MONTH_REUT" hidden="1">"c17117"</definedName>
    <definedName name="IQ_BV_SHARE_EST_DOWN_MONTH" hidden="1">"c16569"</definedName>
    <definedName name="IQ_BV_SHARE_EST_DOWN_MONTH_REUT" hidden="1">"c17109"</definedName>
    <definedName name="IQ_BV_SHARE_EST_NUM_ANALYSTS_2MONTH" hidden="1">"c16571"</definedName>
    <definedName name="IQ_BV_SHARE_EST_NUM_ANALYSTS_2MONTH_REUT" hidden="1">"c17111"</definedName>
    <definedName name="IQ_BV_SHARE_EST_NUM_ANALYSTS_3MONTH" hidden="1">"c16575"</definedName>
    <definedName name="IQ_BV_SHARE_EST_NUM_ANALYSTS_3MONTH_REUT" hidden="1">"c17115"</definedName>
    <definedName name="IQ_BV_SHARE_EST_NUM_ANALYSTS_MONTH" hidden="1">"c16567"</definedName>
    <definedName name="IQ_BV_SHARE_EST_NUM_ANALYSTS_MONTH_REUT" hidden="1">"c17107"</definedName>
    <definedName name="IQ_BV_SHARE_EST_REUT" hidden="1">"c5439"</definedName>
    <definedName name="IQ_BV_SHARE_EST_TOTAL_REVISED_2MONTH" hidden="1">"c16574"</definedName>
    <definedName name="IQ_BV_SHARE_EST_TOTAL_REVISED_2MONTH_REUT" hidden="1">"c17114"</definedName>
    <definedName name="IQ_BV_SHARE_EST_TOTAL_REVISED_3MONTH" hidden="1">"c16578"</definedName>
    <definedName name="IQ_BV_SHARE_EST_TOTAL_REVISED_3MONTH_REUT" hidden="1">"c17118"</definedName>
    <definedName name="IQ_BV_SHARE_EST_TOTAL_REVISED_MONTH" hidden="1">"c16570"</definedName>
    <definedName name="IQ_BV_SHARE_EST_TOTAL_REVISED_MONTH_REUT" hidden="1">"c17110"</definedName>
    <definedName name="IQ_BV_SHARE_EST_UP_2MONTH" hidden="1">"c16572"</definedName>
    <definedName name="IQ_BV_SHARE_EST_UP_2MONTH_REUT" hidden="1">"c17112"</definedName>
    <definedName name="IQ_BV_SHARE_EST_UP_3MONTH" hidden="1">"c16576"</definedName>
    <definedName name="IQ_BV_SHARE_EST_UP_3MONTH_REUT" hidden="1">"c17116"</definedName>
    <definedName name="IQ_BV_SHARE_EST_UP_MONTH" hidden="1">"c16568"</definedName>
    <definedName name="IQ_BV_SHARE_EST_UP_MONTH_REUT" hidden="1">"c17108"</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T" hidden="1">"c3460"</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ADJ_CSD" hidden="1">"c27586"</definedName>
    <definedName name="IQ_CAPEX_BNK" hidden="1">"c110"</definedName>
    <definedName name="IQ_CAPEX_BR" hidden="1">"c111"</definedName>
    <definedName name="IQ_CAPEX_DA_CSD" hidden="1">"c27587"</definedName>
    <definedName name="IQ_CAPEX_DA_PRE_ADJ_CSD" hidden="1">"c27588"</definedName>
    <definedName name="IQ_CAPEX_EST" hidden="1">"c3523"</definedName>
    <definedName name="IQ_CAPEX_EST_DOWN_2MONTH" hidden="1">"c16525"</definedName>
    <definedName name="IQ_CAPEX_EST_DOWN_2MONTH_REUT" hidden="1">"c17065"</definedName>
    <definedName name="IQ_CAPEX_EST_DOWN_3MONTH" hidden="1">"c16529"</definedName>
    <definedName name="IQ_CAPEX_EST_DOWN_3MONTH_REUT" hidden="1">"c17069"</definedName>
    <definedName name="IQ_CAPEX_EST_DOWN_MONTH" hidden="1">"c16521"</definedName>
    <definedName name="IQ_CAPEX_EST_DOWN_MONTH_REUT" hidden="1">"c17061"</definedName>
    <definedName name="IQ_CAPEX_EST_NUM_ANALYSTS_2MONTH" hidden="1">"c16523"</definedName>
    <definedName name="IQ_CAPEX_EST_NUM_ANALYSTS_2MONTH_REUT" hidden="1">"c17063"</definedName>
    <definedName name="IQ_CAPEX_EST_NUM_ANALYSTS_3MONTH" hidden="1">"c16527"</definedName>
    <definedName name="IQ_CAPEX_EST_NUM_ANALYSTS_3MONTH_REUT" hidden="1">"c17067"</definedName>
    <definedName name="IQ_CAPEX_EST_NUM_ANALYSTS_MONTH" hidden="1">"c16519"</definedName>
    <definedName name="IQ_CAPEX_EST_NUM_ANALYSTS_MONTH_REUT" hidden="1">"c17059"</definedName>
    <definedName name="IQ_CAPEX_EST_REUT" hidden="1">"c3969"</definedName>
    <definedName name="IQ_CAPEX_EST_TOTAL_REVISED_2MONTH" hidden="1">"c16526"</definedName>
    <definedName name="IQ_CAPEX_EST_TOTAL_REVISED_2MONTH_REUT" hidden="1">"c17066"</definedName>
    <definedName name="IQ_CAPEX_EST_TOTAL_REVISED_3MONTH" hidden="1">"c16530"</definedName>
    <definedName name="IQ_CAPEX_EST_TOTAL_REVISED_3MONTH_REUT" hidden="1">"c17070"</definedName>
    <definedName name="IQ_CAPEX_EST_TOTAL_REVISED_MONTH" hidden="1">"c16522"</definedName>
    <definedName name="IQ_CAPEX_EST_TOTAL_REVISED_MONTH_REUT" hidden="1">"c17062"</definedName>
    <definedName name="IQ_CAPEX_EST_UP_2MONTH" hidden="1">"c16524"</definedName>
    <definedName name="IQ_CAPEX_EST_UP_2MONTH_REUT" hidden="1">"c17064"</definedName>
    <definedName name="IQ_CAPEX_EST_UP_3MONTH" hidden="1">"c16528"</definedName>
    <definedName name="IQ_CAPEX_EST_UP_3MONTH_REUT" hidden="1">"c17068"</definedName>
    <definedName name="IQ_CAPEX_EST_UP_MONTH" hidden="1">"c16520"</definedName>
    <definedName name="IQ_CAPEX_EST_UP_MONTH_REUT" hidden="1">"c17060"</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PCT_REV" hidden="1">"c19144"</definedName>
    <definedName name="IQ_CAPEX_PRE_ADJ_CSD" hidden="1">"c27589"</definedName>
    <definedName name="IQ_CAPEX_STDDEV_EST" hidden="1">"c3522"</definedName>
    <definedName name="IQ_CAPEX_STDDEV_EST_REUT" hidden="1">"c3974"</definedName>
    <definedName name="IQ_CAPEX_UTI" hidden="1">"c114"</definedName>
    <definedName name="IQ_CAPITAL_ADJ_CSD" hidden="1">"c27590"</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PRE_ADJ_CSD" hidden="1">"c27591"</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COSTS_CSD" hidden="1">"c27592"</definedName>
    <definedName name="IQ_CAPITALIZED_INTEREST" hidden="1">"c2076"</definedName>
    <definedName name="IQ_CAPITALIZED_INTEREST_1">"c2076"</definedName>
    <definedName name="IQ_CAPITALIZED_INTEREST_BOP" hidden="1">"c3459"</definedName>
    <definedName name="IQ_CAPITALIZED_INTEREST_CSD" hidden="1">"c27593"</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ACQUIRE_CF_1" hidden="1">"c116"</definedName>
    <definedName name="IQ_CASH_ACQUIRE_CF_2" hidden="1">"c116"</definedName>
    <definedName name="IQ_CASH_ACQUIRE_CF_New"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NVERSION_CYCLE_ADJ_CSD" hidden="1">"c27594"</definedName>
    <definedName name="IQ_CASH_CONVERSION_CYCLE_PRE_ADJ_CSD" hidden="1">"c27595"</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PRE_ADJ_CSD" hidden="1">"c27596"</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EST" hidden="1">"c5631"</definedName>
    <definedName name="IQ_CASH_EPS_EST_DOWN_2MONTH" hidden="1">"c16333"</definedName>
    <definedName name="IQ_CASH_EPS_EST_DOWN_3MONTH" hidden="1">"c16337"</definedName>
    <definedName name="IQ_CASH_EPS_EST_DOWN_MONTH" hidden="1">"c16329"</definedName>
    <definedName name="IQ_CASH_EPS_EST_NUM_ANALYSTS_2MONTH" hidden="1">"c16331"</definedName>
    <definedName name="IQ_CASH_EPS_EST_NUM_ANALYSTS_3MONTH" hidden="1">"c16335"</definedName>
    <definedName name="IQ_CASH_EPS_EST_NUM_ANALYSTS_MONTH" hidden="1">"c16327"</definedName>
    <definedName name="IQ_CASH_EPS_EST_TOTAL_REVISED_2MONTH" hidden="1">"c16334"</definedName>
    <definedName name="IQ_CASH_EPS_EST_TOTAL_REVISED_3MONTH" hidden="1">"c16338"</definedName>
    <definedName name="IQ_CASH_EPS_EST_TOTAL_REVISED_MONTH" hidden="1">"c16330"</definedName>
    <definedName name="IQ_CASH_EPS_EST_UP_2MONTH" hidden="1">"c16332"</definedName>
    <definedName name="IQ_CASH_EPS_EST_UP_3MONTH" hidden="1">"c16336"</definedName>
    <definedName name="IQ_CASH_EPS_EST_UP_MONTH" hidden="1">"c16328"</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FROM_OPER_INTEREST_COVERAGE_ADJ_CSD" hidden="1">"c27597"</definedName>
    <definedName name="IQ_CASH_FLOW_FROM_OPER_INTEREST_COVERAGE_PRE_ADJ_CSD" hidden="1">"c27598"</definedName>
    <definedName name="IQ_CASH_FLOW_FROM_OPS_ADJ_CASH_INTEREST_PAID_CSD" hidden="1">"c27599"</definedName>
    <definedName name="IQ_CASH_FLOW_FROM_OPS_ADJ_PENSIONS_NORMALIZED_CSD" hidden="1">"c27600"</definedName>
    <definedName name="IQ_CASH_FLOW_FROM_OPS_DEBT_ADJ_CSD" hidden="1">"c27601"</definedName>
    <definedName name="IQ_CASH_FLOW_FROM_OPS_DEBT_PRE_ADJ_CSD" hidden="1">"c27602"</definedName>
    <definedName name="IQ_CASH_FLOW_FROM_OPS_PRE_ADJ_CSD" hidden="1">"c27604"</definedName>
    <definedName name="IQ_CASH_FLOW_FROM_OPS_RECLASSIFCATIONS_REPORTED_CSD" hidden="1">"c27605"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OTHER_CSD" hidden="1">"c27606"</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PAID_NET_CAPITALIZED_INTEREST_CSD" hidden="1">"c27607"</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MONEY_MARKET_INSTRUMENTS_CSD" hidden="1">"c27608"</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REV_DATE_TIME_REUT" hidden="1">"c28541"</definedName>
    <definedName name="IQ_CASH_OPER_EST_REV_DATE_TIME_THOM" hidden="1">"c28424"</definedName>
    <definedName name="IQ_CASH_OPER_EST_REVISIONS_REUT" hidden="1">"c28502"</definedName>
    <definedName name="IQ_CASH_OPER_EST_REVISIONS_THOM" hidden="1">"c28385"</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PRE_ADJ_CSD" hidden="1">"c27609"</definedName>
    <definedName name="IQ_CASH_ST_INVEST_STDDEV_EST" hidden="1">"c4255"</definedName>
    <definedName name="IQ_CASH_ST_INVESTMENTS_ADJ_CSD" hidden="1">"c27610"</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SH_TAXES_PAID_CSD" hidden="1">"c27611"</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DS_DATE" hidden="1">"c27273"</definedName>
    <definedName name="IQ_CDS_MDS_SCORE" hidden="1">"c27272"</definedName>
    <definedName name="IQ_CDS_MDS_Z_SCORE" hidden="1">"c27274"</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DET_EST_REUT_CURRENCY_CURRENCY_REUT" hidden="1">"c12526"</definedName>
    <definedName name="IQ_CFPS_EST" hidden="1">"c1667"</definedName>
    <definedName name="IQ_CFPS_EST_DOWN_2MONTH" hidden="1">"c16321"</definedName>
    <definedName name="IQ_CFPS_EST_DOWN_2MONTH_REUT" hidden="1">"c16909"</definedName>
    <definedName name="IQ_CFPS_EST_DOWN_3MONTH" hidden="1">"c16325"</definedName>
    <definedName name="IQ_CFPS_EST_DOWN_3MONTH_REUT" hidden="1">"c16913"</definedName>
    <definedName name="IQ_CFPS_EST_DOWN_MONTH" hidden="1">"c16317"</definedName>
    <definedName name="IQ_CFPS_EST_DOWN_MONTH_REUT" hidden="1">"c16905"</definedName>
    <definedName name="IQ_CFPS_EST_NUM_ANALYSTS_2MONTH" hidden="1">"c16319"</definedName>
    <definedName name="IQ_CFPS_EST_NUM_ANALYSTS_2MONTH_REUT" hidden="1">"c16907"</definedName>
    <definedName name="IQ_CFPS_EST_NUM_ANALYSTS_3MONTH" hidden="1">"c16323"</definedName>
    <definedName name="IQ_CFPS_EST_NUM_ANALYSTS_3MONTH_REUT" hidden="1">"c16911"</definedName>
    <definedName name="IQ_CFPS_EST_NUM_ANALYSTS_MONTH" hidden="1">"c16315"</definedName>
    <definedName name="IQ_CFPS_EST_NUM_ANALYSTS_MONTH_REUT" hidden="1">"c16903"</definedName>
    <definedName name="IQ_CFPS_EST_REUT" hidden="1">"c3844"</definedName>
    <definedName name="IQ_CFPS_EST_TOTAL_REVISED_2MONTH" hidden="1">"c16322"</definedName>
    <definedName name="IQ_CFPS_EST_TOTAL_REVISED_2MONTH_REUT" hidden="1">"c16910"</definedName>
    <definedName name="IQ_CFPS_EST_TOTAL_REVISED_3MONTH" hidden="1">"c16326"</definedName>
    <definedName name="IQ_CFPS_EST_TOTAL_REVISED_3MONTH_REUT" hidden="1">"c16914"</definedName>
    <definedName name="IQ_CFPS_EST_TOTAL_REVISED_MONTH" hidden="1">"c16318"</definedName>
    <definedName name="IQ_CFPS_EST_TOTAL_REVISED_MONTH_REUT" hidden="1">"c16906"</definedName>
    <definedName name="IQ_CFPS_EST_UP_2MONTH" hidden="1">"c16320"</definedName>
    <definedName name="IQ_CFPS_EST_UP_2MONTH_REUT" hidden="1">"c16908"</definedName>
    <definedName name="IQ_CFPS_EST_UP_3MONTH" hidden="1">"c16324"</definedName>
    <definedName name="IQ_CFPS_EST_UP_3MONTH_REUT" hidden="1">"c16912"</definedName>
    <definedName name="IQ_CFPS_EST_UP_MONTH" hidden="1">"c16316"</definedName>
    <definedName name="IQ_CFPS_EST_UP_MONTH_REUT" hidden="1">"c16904"</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PPRAISAL_VALUE_OF_INSURANCE_BUS_CSD" hidden="1">"c27612"</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ST_INVESTMENTS_CSD" hidden="1">"c27613"</definedName>
    <definedName name="IQ_CHANGE_STOCKS_CSD" hidden="1">"c27614"</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ASSETS_LIABILITIES_ADJ_CSD" hidden="1">"c27615"</definedName>
    <definedName name="IQ_CHANGES_ASSETS_LIABILITIES_PRE_ADJ_CSD" hidden="1">"c27617"</definedName>
    <definedName name="IQ_CHANGES_WORK_CAP" hidden="1">"c1357"</definedName>
    <definedName name="IQ_CHANGESTOCKS_CSD" hidden="1">"c27618"</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INESE_SHORT_NATIVE_TICKER" hidden="1">"c27236"</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GS_CSD" hidden="1">"c27619"</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CORP_NCOS_AVG_COMM_CORP_LOANS_CSD" hidden="1">"c27620"</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COS_AVG_COMM_RE_LOANS_CSD" hidden="1">"c27621"</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CORPORATE_LOANS_CSD" hidden="1">"c27622"</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ERCIAL_REAL_ESTATE_LOANS_CSD" hidden="1">"c27623"</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GUARANTEES_BS_CSD" hidden="1">"c27624"</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DIVIDEND_PAYOUT_RATIO_CSD" hidden="1">"c27625"</definedName>
    <definedName name="IQ_COMMON_DIVIDENDS_CSD" hidden="1">"c27626"</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EQUITY_ADJ_CSD" hidden="1">"c27627"</definedName>
    <definedName name="IQ_COMMON_EQUITY_CSD" hidden="1">"c27628"</definedName>
    <definedName name="IQ_COMMON_EQUITY_DOUBLE_LEVERAGE_CSD" hidden="1">"c27629"</definedName>
    <definedName name="IQ_COMMON_EQUITY_PRE_ADJ_CSD" hidden="1">"c27630"</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PREF_STOCK_ISSUED_CSD" hidden="1">"c27631"</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HAREHOLDERS_EQUITY_CSD" hidden="1">"c27632"</definedName>
    <definedName name="IQ_COMMON_SHAREHOLDERS_EQUITY_PRE_ADJ_CSD" hidden="1">"c27633"</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NON_PER_DET_EST_REUT" hidden="1">"c13827"</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CUSTOMER_DEPOSITS_CSD" hidden="1">"c27634"</definedName>
    <definedName name="IQ_CORE_DEPOSITS_ASSETS_TOT_FFIEC" hidden="1">"c13442"</definedName>
    <definedName name="IQ_CORE_DEPOSITS_FFIEC" hidden="1">"c13862"</definedName>
    <definedName name="IQ_CORE_DEPOSITS_TOT_DEPOSITS_FFIEC" hidden="1">"c13911"</definedName>
    <definedName name="IQ_CORE_EARNINGS_AVG_ADJ_ASSETS_CSD" hidden="1">"c27635"</definedName>
    <definedName name="IQ_CORE_EARNINGS_AVG_ADJ_COMMON_EQUITY_CSD" hidden="1">"c27636"</definedName>
    <definedName name="IQ_CORE_EARNINGS_AVG_REG_RISK_WTD_ASSETS_CSD" hidden="1">"c27637"</definedName>
    <definedName name="IQ_CORE_EARNINGS_CSD" hidden="1">"c27638"</definedName>
    <definedName name="IQ_CORE_EARNINGS_REVENUES_CSD" hidden="1">"c27639"</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_NET_NEW_CSD" hidden="1">"c27640"</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ASSETS_TOTAL_ASSETS_ADJ_CSD" hidden="1">"c27641"</definedName>
    <definedName name="IQ_CURRENT_ASSETS_TOTAL_ASSETS_PRE_ADJ_CSD" hidden="1">"c27642"</definedName>
    <definedName name="IQ_CURRENT_BENCHMARK" hidden="1">"c6780"</definedName>
    <definedName name="IQ_CURRENT_BENCHMARK_CIQID" hidden="1">"c6781"</definedName>
    <definedName name="IQ_CURRENT_BENCHMARK_MATURITY" hidden="1">"c6782"</definedName>
    <definedName name="IQ_CURRENT_DEBT_CHANGE_CSD" hidden="1">"c27643"</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PORTION_LT_DEBT_CSD" hidden="1">"c27644"</definedName>
    <definedName name="IQ_CURRENT_RATIO" hidden="1">"c246"</definedName>
    <definedName name="IQ_CURRENT_RATIO_ADJ_CSD" hidden="1">"c27645"</definedName>
    <definedName name="IQ_CURRENT_RATIO_PRE_ADJ_CSD" hidden="1">"c27646"</definedName>
    <definedName name="IQ_CUSIP" hidden="1">"c2245"</definedName>
    <definedName name="IQ_CUST_PREMISE_EQUIP_CABLE_INVEST" hidden="1">"c15801"</definedName>
    <definedName name="IQ_CUSTOM_BETA" hidden="1">"c27487"</definedName>
    <definedName name="IQ_CUSTOM_BETA_DATA_POINTS" hidden="1">"c27490"</definedName>
    <definedName name="IQ_CUSTOM_BETA_RSQ" hidden="1">"c27488"</definedName>
    <definedName name="IQ_CUSTOM_BETA_STD" hidden="1">"c27489"</definedName>
    <definedName name="IQ_CUSTOMER_DEPOSITS_FUNDING_BASE_CSD" hidden="1">"c27647"</definedName>
    <definedName name="IQ_CUSTOMER_LIAB_ACCEPTANCES_OUT_FFIEC" hidden="1">"c12835"</definedName>
    <definedName name="IQ_CUSTOMER_LOANS_GROSS_CSD" hidden="1">"c27648"</definedName>
    <definedName name="IQ_CUSTOMER_LOANS_NET_ADJ_ASSETS_CSD" hidden="1">"c27649"</definedName>
    <definedName name="IQ_CUSTOMER_LOANS_NET_CSD" hidden="1">"c27650"</definedName>
    <definedName name="IQ_CY">10000</definedName>
    <definedName name="IQ_DA" hidden="1">"c247"</definedName>
    <definedName name="IQ_DA_ADJ_CSD" hidden="1">"c27651"</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MPAIRMENT_VALUATION_CHANGES_PRE_ADJ_CSD" hidden="1">"c27652"</definedName>
    <definedName name="IQ_DA_INS" hidden="1">"c257"</definedName>
    <definedName name="IQ_DA_PRE_ADJ_CSD" hidden="1">"c27653"</definedName>
    <definedName name="IQ_DA_RE" hidden="1">"c6207"</definedName>
    <definedName name="IQ_DA_REIT" hidden="1">"c258"</definedName>
    <definedName name="IQ_DA_REV_DATE_TIME_REUT" hidden="1">"c28568"</definedName>
    <definedName name="IQ_DA_REV_DATE_TIME_THOM" hidden="1">"c28451"</definedName>
    <definedName name="IQ_DA_REVISIONS_REUT" hidden="1">"c28529"</definedName>
    <definedName name="IQ_DA_REVISIONS_THOM" hidden="1">"c28412"</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CSD" hidden="1">"c27654"</definedName>
    <definedName name="IQ_DEBT_ADJ_PCT" hidden="1">"c2516"</definedName>
    <definedName name="IQ_DEBT_DEBT_EQUITY_CSD" hidden="1">"c27656"</definedName>
    <definedName name="IQ_DEBT_DEBT_EQUITY_PRE_ADJ_CSD" hidden="1">"c27657"</definedName>
    <definedName name="IQ_DEBT_EBITDA_CSD" hidden="1">"c27658"</definedName>
    <definedName name="IQ_DEBT_EBITDA_PRE_ADJ_CSD" hidden="1">"c27659"</definedName>
    <definedName name="IQ_DEBT_EQUITY_ADJ_CSD" hidden="1">"c27660"</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PRE_ADJ_CSD" hidden="1">"c27661"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PRE_ADJ_CSD" hidden="1">"c27662"</definedName>
    <definedName name="IQ_DEBT_REGULATORY_ASSET_VALUE_CSD" hidden="1">"c27663"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CREASE_INVENTORIES_CSD" hidden="1">"c27664"</definedName>
    <definedName name="IQ_DECREASE_INCREASE_RECEIVABLES_CSD" hidden="1">"c27665"</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INVESTMENT_TAX_CREDIT_CSD" hidden="1">"c27666"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PRECIATION_AMORTIZATION_OTHER_CSD" hidden="1">"c27667"</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CREDIT_AMOUNT_CSD" hidden="1">"c27668"</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_OPS_CSD" hidden="1">"c27669"</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CRETIONARY_CASH_FLOW_ADJ_CSD" hidden="1">"c27670"</definedName>
    <definedName name="IQ_DISCRETIONARY_CASH_FLOW_DEBT_CSD" hidden="1">"c27671"</definedName>
    <definedName name="IQ_DISCRETIONARY_CASH_FLOW_DEBT_PRE_ADJ_CSD" hidden="1">"c27672"</definedName>
    <definedName name="IQ_DISCRETIONARY_CASH_FLOW_EBITDA_CSD" hidden="1">"c27673"</definedName>
    <definedName name="IQ_DISCRETIONARY_CASH_FLOW_EBITDA_PRE_ADJ_CSD" hidden="1">"c27674"</definedName>
    <definedName name="IQ_DISCRETIONARY_CASH_FLOW_PRE_ADJ_CSD" hidden="1">"c27675"</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_CASH_SHARE_TRUSTS_EST_REV_DATE_TIME_REUT" hidden="1">"c28552"</definedName>
    <definedName name="IQ_DISTRIB_CASH_SHARE_TRUSTS_EST_REV_DATE_TIME_THOM" hidden="1">"c28435"</definedName>
    <definedName name="IQ_DISTRIB_CASH_SHARE_TRUSTS_EST_REVISIONS_REUT" hidden="1">"c28513"</definedName>
    <definedName name="IQ_DISTRIB_CASH_SHARE_TRUSTS_EST_REVISIONS_THOM" hidden="1">"c28396"</definedName>
    <definedName name="IQ_DISTRIB_CASH_TRUSTS_EST_REV_DATE_TIME_REUT" hidden="1">"c28551"</definedName>
    <definedName name="IQ_DISTRIB_CASH_TRUSTS_EST_REV_DATE_TIME_THOM" hidden="1">"c28434"</definedName>
    <definedName name="IQ_DISTRIB_CASH_TRUSTS_EST_REVISIONS_REUT" hidden="1">"c28512"</definedName>
    <definedName name="IQ_DISTRIB_CASH_TRUSTS_EST_REVISIONS_THOM" hidden="1">"c28395"</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"c2106"</definedName>
    <definedName name="IQ_DIV_PAYMENT_DATE_1" hidden="1">"c2205"</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1"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ADJ_CSD" hidden="1">"c27676"</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DOWN_2MONTH" hidden="1">"c16345"</definedName>
    <definedName name="IQ_DPS_EST_DOWN_2MONTH_REUT" hidden="1">"c16921"</definedName>
    <definedName name="IQ_DPS_EST_DOWN_3MONTH" hidden="1">"c16349"</definedName>
    <definedName name="IQ_DPS_EST_DOWN_3MONTH_REUT" hidden="1">"c16925"</definedName>
    <definedName name="IQ_DPS_EST_DOWN_MONTH" hidden="1">"c16341"</definedName>
    <definedName name="IQ_DPS_EST_DOWN_MONTH_REUT" hidden="1">"c16917"</definedName>
    <definedName name="IQ_DPS_EST_NUM_ANALYSTS_2MONTH" hidden="1">"c16343"</definedName>
    <definedName name="IQ_DPS_EST_NUM_ANALYSTS_2MONTH_REUT" hidden="1">"c16919"</definedName>
    <definedName name="IQ_DPS_EST_NUM_ANALYSTS_3MONTH" hidden="1">"c16347"</definedName>
    <definedName name="IQ_DPS_EST_NUM_ANALYSTS_3MONTH_REUT" hidden="1">"c16923"</definedName>
    <definedName name="IQ_DPS_EST_NUM_ANALYSTS_MONTH" hidden="1">"c16339"</definedName>
    <definedName name="IQ_DPS_EST_NUM_ANALYSTS_MONTH_REUT" hidden="1">"c16915"</definedName>
    <definedName name="IQ_DPS_EST_REUT" hidden="1">"c3851"</definedName>
    <definedName name="IQ_DPS_EST_TOTAL_REVISED_2MONTH" hidden="1">"c16346"</definedName>
    <definedName name="IQ_DPS_EST_TOTAL_REVISED_2MONTH_REUT" hidden="1">"c16922"</definedName>
    <definedName name="IQ_DPS_EST_TOTAL_REVISED_3MONTH" hidden="1">"c16350"</definedName>
    <definedName name="IQ_DPS_EST_TOTAL_REVISED_3MONTH_REUT" hidden="1">"c16926"</definedName>
    <definedName name="IQ_DPS_EST_TOTAL_REVISED_MONTH" hidden="1">"c16342"</definedName>
    <definedName name="IQ_DPS_EST_TOTAL_REVISED_MONTH_REUT" hidden="1">"c16918"</definedName>
    <definedName name="IQ_DPS_EST_UP_2MONTH" hidden="1">"c16344"</definedName>
    <definedName name="IQ_DPS_EST_UP_2MONTH_REUT" hidden="1">"c16920"</definedName>
    <definedName name="IQ_DPS_EST_UP_3MONTH" hidden="1">"c16348"</definedName>
    <definedName name="IQ_DPS_EST_UP_3MONTH_REUT" hidden="1">"c16924"</definedName>
    <definedName name="IQ_DPS_EST_UP_MONTH" hidden="1">"c16340"</definedName>
    <definedName name="IQ_DPS_EST_UP_MONTH_REUT" hidden="1">"c16916"</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CSD" hidden="1">"c27677"</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BEFORE_TAXES_CSD" hidden="1">"c27678"</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K1"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ADJ_CSD" hidden="1">"c27679"</definedName>
    <definedName name="IQ_EBIT_EQ_INC" hidden="1">"c3498"</definedName>
    <definedName name="IQ_EBIT_EQ_INC_EXCL_SBC" hidden="1">"c3502"</definedName>
    <definedName name="IQ_EBIT_EST" hidden="1">"c1681"</definedName>
    <definedName name="IQ_EBIT_EST_DOWN_2MONTH" hidden="1">"c16357"</definedName>
    <definedName name="IQ_EBIT_EST_DOWN_2MONTH_REUT" hidden="1">"c16933"</definedName>
    <definedName name="IQ_EBIT_EST_DOWN_3MONTH" hidden="1">"c16361"</definedName>
    <definedName name="IQ_EBIT_EST_DOWN_3MONTH_REUT" hidden="1">"c16937"</definedName>
    <definedName name="IQ_EBIT_EST_DOWN_MONTH" hidden="1">"c16353"</definedName>
    <definedName name="IQ_EBIT_EST_DOWN_MONTH_REUT" hidden="1">"c16929"</definedName>
    <definedName name="IQ_EBIT_EST_NUM_ANALYSTS_2MONTH" hidden="1">"c16355"</definedName>
    <definedName name="IQ_EBIT_EST_NUM_ANALYSTS_2MONTH_REUT" hidden="1">"c16931"</definedName>
    <definedName name="IQ_EBIT_EST_NUM_ANALYSTS_3MONTH" hidden="1">"c16359"</definedName>
    <definedName name="IQ_EBIT_EST_NUM_ANALYSTS_3MONTH_REUT" hidden="1">"c16935"</definedName>
    <definedName name="IQ_EBIT_EST_NUM_ANALYSTS_MONTH" hidden="1">"c16351"</definedName>
    <definedName name="IQ_EBIT_EST_NUM_ANALYSTS_MONTH_REUT" hidden="1">"c16927"</definedName>
    <definedName name="IQ_EBIT_EST_REUT" hidden="1">"c5333"</definedName>
    <definedName name="IQ_EBIT_EST_TOTAL_REVISED_2MONTH" hidden="1">"c16358"</definedName>
    <definedName name="IQ_EBIT_EST_TOTAL_REVISED_2MONTH_REUT" hidden="1">"c16934"</definedName>
    <definedName name="IQ_EBIT_EST_TOTAL_REVISED_3MONTH" hidden="1">"c16362"</definedName>
    <definedName name="IQ_EBIT_EST_TOTAL_REVISED_3MONTH_REUT" hidden="1">"c16938"</definedName>
    <definedName name="IQ_EBIT_EST_TOTAL_REVISED_MONTH" hidden="1">"c16354"</definedName>
    <definedName name="IQ_EBIT_EST_TOTAL_REVISED_MONTH_REUT" hidden="1">"c16930"</definedName>
    <definedName name="IQ_EBIT_EST_UP_2MONTH" hidden="1">"c16356"</definedName>
    <definedName name="IQ_EBIT_EST_UP_2MONTH_REUT" hidden="1">"c16932"</definedName>
    <definedName name="IQ_EBIT_EST_UP_3MONTH" hidden="1">"c16360"</definedName>
    <definedName name="IQ_EBIT_EST_UP_3MONTH_REUT" hidden="1">"c16936"</definedName>
    <definedName name="IQ_EBIT_EST_UP_MONTH" hidden="1">"c16352"</definedName>
    <definedName name="IQ_EBIT_EST_UP_MONTH_REUT" hidden="1">"c16928"</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INTEREST_COVERAGE_CSD" hidden="1">"c27680"</definedName>
    <definedName name="IQ_EBIT_LOW_EST" hidden="1">"c1684"</definedName>
    <definedName name="IQ_EBIT_LOW_EST_REUT" hidden="1">"c5336"</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ARGIN_CSD" hidden="1">"c27681"</definedName>
    <definedName name="IQ_EBIT_MARGIN_PRE_ADJ_CSD" hidden="1">"c27682"</definedName>
    <definedName name="IQ_EBIT_MEDIAN_EST" hidden="1">"c1682"</definedName>
    <definedName name="IQ_EBIT_MEDIAN_EST_REUT" hidden="1">"c5334"</definedName>
    <definedName name="IQ_EBIT_NET_INT" hidden="1">"c360"</definedName>
    <definedName name="IQ_EBIT_NUM_EST" hidden="1">"c1685"</definedName>
    <definedName name="IQ_EBIT_NUM_EST_REUT" hidden="1">"c5337"</definedName>
    <definedName name="IQ_EBIT_OVER_IE" hidden="1">"c1369"</definedName>
    <definedName name="IQ_EBIT_PRE_ADJ_CSD" hidden="1">"c27683"</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DJ_CSD" hidden="1">"c27684"</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2MONTH_REUT" hidden="1">"c16885"</definedName>
    <definedName name="IQ_EBITDA_EST_DOWN_3MONTH" hidden="1">"c16301"</definedName>
    <definedName name="IQ_EBITDA_EST_DOWN_3MONTH_CIQ" hidden="1">"c16625"</definedName>
    <definedName name="IQ_EBITDA_EST_DOWN_3MONTH_REUT" hidden="1">"c16889"</definedName>
    <definedName name="IQ_EBITDA_EST_DOWN_MONTH" hidden="1">"c16293"</definedName>
    <definedName name="IQ_EBITDA_EST_DOWN_MONTH_CIQ" hidden="1">"c16617"</definedName>
    <definedName name="IQ_EBITDA_EST_DOWN_MONTH_REUT" hidden="1">"c16881"</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2MONTH_REUT" hidden="1">"c16883"</definedName>
    <definedName name="IQ_EBITDA_EST_NUM_ANALYSTS_3MONTH" hidden="1">"c16299"</definedName>
    <definedName name="IQ_EBITDA_EST_NUM_ANALYSTS_3MONTH_CIQ" hidden="1">"c16623"</definedName>
    <definedName name="IQ_EBITDA_EST_NUM_ANALYSTS_3MONTH_REUT" hidden="1">"c16887"</definedName>
    <definedName name="IQ_EBITDA_EST_NUM_ANALYSTS_MONTH" hidden="1">"c16291"</definedName>
    <definedName name="IQ_EBITDA_EST_NUM_ANALYSTS_MONTH_CIQ" hidden="1">"c16615"</definedName>
    <definedName name="IQ_EBITDA_EST_NUM_ANALYSTS_MONTH_REUT" hidden="1">"c16879"</definedName>
    <definedName name="IQ_EBITDA_EST_REUT" hidden="1">"c3640"</definedName>
    <definedName name="IQ_EBITDA_EST_REV_DATE_TIME" hidden="1">"c28184"</definedName>
    <definedName name="IQ_EBITDA_EST_REV_DATE_TIME_CIQ" hidden="1">"c28301"</definedName>
    <definedName name="IQ_EBITDA_EST_REVISIONS" hidden="1">"c28145"</definedName>
    <definedName name="IQ_EBITDA_EST_REVISIONS_CIQ" hidden="1">"c28262"</definedName>
    <definedName name="IQ_EBITDA_EST_TOTAL_REVISED_2MONTH" hidden="1">"c16298"</definedName>
    <definedName name="IQ_EBITDA_EST_TOTAL_REVISED_2MONTH_CIQ" hidden="1">"c16622"</definedName>
    <definedName name="IQ_EBITDA_EST_TOTAL_REVISED_2MONTH_REUT" hidden="1">"c16886"</definedName>
    <definedName name="IQ_EBITDA_EST_TOTAL_REVISED_3MONTH" hidden="1">"c16302"</definedName>
    <definedName name="IQ_EBITDA_EST_TOTAL_REVISED_3MONTH_CIQ" hidden="1">"c16626"</definedName>
    <definedName name="IQ_EBITDA_EST_TOTAL_REVISED_3MONTH_REUT" hidden="1">"c16890"</definedName>
    <definedName name="IQ_EBITDA_EST_TOTAL_REVISED_MONTH" hidden="1">"c16294"</definedName>
    <definedName name="IQ_EBITDA_EST_TOTAL_REVISED_MONTH_CIQ" hidden="1">"c16618"</definedName>
    <definedName name="IQ_EBITDA_EST_TOTAL_REVISED_MONTH_REUT" hidden="1">"c16882"</definedName>
    <definedName name="IQ_EBITDA_EST_UP_2MONTH" hidden="1">"c16296"</definedName>
    <definedName name="IQ_EBITDA_EST_UP_2MONTH_CIQ" hidden="1">"c16620"</definedName>
    <definedName name="IQ_EBITDA_EST_UP_2MONTH_REUT" hidden="1">"c16884"</definedName>
    <definedName name="IQ_EBITDA_EST_UP_3MONTH" hidden="1">"c16300"</definedName>
    <definedName name="IQ_EBITDA_EST_UP_3MONTH_CIQ" hidden="1">"c16624"</definedName>
    <definedName name="IQ_EBITDA_EST_UP_3MONTH_REUT" hidden="1">"c16888"</definedName>
    <definedName name="IQ_EBITDA_EST_UP_MONTH" hidden="1">"c16292"</definedName>
    <definedName name="IQ_EBITDA_EST_UP_MONTH_CIQ" hidden="1">"c16616"</definedName>
    <definedName name="IQ_EBITDA_EST_UP_MONTH_REUT" hidden="1">"c16880"</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INTEREST_COVERAGE_CSD" hidden="1">"c27685"</definedName>
    <definedName name="IQ_EBITDA_INTEREST_COVERAGE_PRE_ADJ_CSD" hidden="1">"c27686"</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PRE_ADJ_CSD" hidden="1">"c27687"</definedName>
    <definedName name="IQ_EBITDA_REVENUES_CSD" hidden="1">"c27688"</definedName>
    <definedName name="IQ_EBITDA_REVENUES_PRE_ADJ_CSD" hidden="1">"c27689"</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"c16242"</definedName>
    <definedName name="IQ_ECS_NUM_SHAREHOLDERS_ABS"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ECTIVE_TAX_RATE_CSD" hidden="1">"c27690"</definedName>
    <definedName name="IQ_EFFECTIVE_TAX_REV_DATE_TIME_REUT" hidden="1">"c28566"</definedName>
    <definedName name="IQ_EFFECTIVE_TAX_REV_DATE_TIME_THOM" hidden="1">"c28449"</definedName>
    <definedName name="IQ_EFFECTIVE_TAX_REVISIONS_REUT" hidden="1">"c28527"</definedName>
    <definedName name="IQ_EFFECTIVE_TAX_REVISIONS_THOM" hidden="1">"c28410"</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HANCED_TRUST_PREFERRED_CSD" hidden="1">"c27691"</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P" hidden="1">"c8880"</definedName>
    <definedName name="IQ_EPS_AP_ABS" hidden="1">"c8899"</definedName>
    <definedName name="IQ_EPS_EST" hidden="1">"c399"</definedName>
    <definedName name="IQ_EPS_EST_1" hidden="1">"c189"</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DOWN_2MONTH" hidden="1">"c16309"</definedName>
    <definedName name="IQ_EPS_EST_DOWN_2MONTH_CIQ" hidden="1">"c16633"</definedName>
    <definedName name="IQ_EPS_EST_DOWN_2MONTH_REUT" hidden="1">"c16897"</definedName>
    <definedName name="IQ_EPS_EST_DOWN_3MONTH" hidden="1">"c16313"</definedName>
    <definedName name="IQ_EPS_EST_DOWN_3MONTH_CIQ" hidden="1">"c16637"</definedName>
    <definedName name="IQ_EPS_EST_DOWN_3MONTH_REUT" hidden="1">"c16901"</definedName>
    <definedName name="IQ_EPS_EST_DOWN_MONTH" hidden="1">"c16305"</definedName>
    <definedName name="IQ_EPS_EST_DOWN_MONTH_CIQ" hidden="1">"c16629"</definedName>
    <definedName name="IQ_EPS_EST_DOWN_MONTH_REUT" hidden="1">"c16893"</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2MONTH_REUT" hidden="1">"c16895"</definedName>
    <definedName name="IQ_EPS_EST_NUM_ANALYSTS_3MONTH" hidden="1">"c16311"</definedName>
    <definedName name="IQ_EPS_EST_NUM_ANALYSTS_3MONTH_CIQ" hidden="1">"c16635"</definedName>
    <definedName name="IQ_EPS_EST_NUM_ANALYSTS_3MONTH_REUT" hidden="1">"c16899"</definedName>
    <definedName name="IQ_EPS_EST_NUM_ANALYSTS_MONTH" hidden="1">"c16303"</definedName>
    <definedName name="IQ_EPS_EST_NUM_ANALYSTS_MONTH_CIQ" hidden="1">"c16627"</definedName>
    <definedName name="IQ_EPS_EST_NUM_ANALYSTS_MONTH_REUT" hidden="1">"c16891"</definedName>
    <definedName name="IQ_EPS_EST_REUT" hidden="1">"c5453"</definedName>
    <definedName name="IQ_EPS_EST_REV_DATE_TIME" hidden="1">"c28185"</definedName>
    <definedName name="IQ_EPS_EST_REV_DATE_TIME_CIQ" hidden="1">"c28302"</definedName>
    <definedName name="IQ_EPS_EST_REVISIONS" hidden="1">"c28146"</definedName>
    <definedName name="IQ_EPS_EST_REVISIONS_CIQ" hidden="1">"c28263"</definedName>
    <definedName name="IQ_EPS_EST_TOTAL_REVISED_2MONTH" hidden="1">"c16310"</definedName>
    <definedName name="IQ_EPS_EST_TOTAL_REVISED_2MONTH_CIQ" hidden="1">"c16634"</definedName>
    <definedName name="IQ_EPS_EST_TOTAL_REVISED_2MONTH_REUT" hidden="1">"c16898"</definedName>
    <definedName name="IQ_EPS_EST_TOTAL_REVISED_3MONTH" hidden="1">"c16314"</definedName>
    <definedName name="IQ_EPS_EST_TOTAL_REVISED_3MONTH_CIQ" hidden="1">"c16638"</definedName>
    <definedName name="IQ_EPS_EST_TOTAL_REVISED_3MONTH_REUT" hidden="1">"c16902"</definedName>
    <definedName name="IQ_EPS_EST_TOTAL_REVISED_MONTH" hidden="1">"c16306"</definedName>
    <definedName name="IQ_EPS_EST_TOTAL_REVISED_MONTH_CIQ" hidden="1">"c16630"</definedName>
    <definedName name="IQ_EPS_EST_TOTAL_REVISED_MONTH_REUT" hidden="1">"c16894"</definedName>
    <definedName name="IQ_EPS_EST_UP_2MONTH" hidden="1">"c16308"</definedName>
    <definedName name="IQ_EPS_EST_UP_2MONTH_CIQ" hidden="1">"c16632"</definedName>
    <definedName name="IQ_EPS_EST_UP_2MONTH_REUT" hidden="1">"c16896"</definedName>
    <definedName name="IQ_EPS_EST_UP_3MONTH" hidden="1">"c16312"</definedName>
    <definedName name="IQ_EPS_EST_UP_3MONTH_CIQ" hidden="1">"c16636"</definedName>
    <definedName name="IQ_EPS_EST_UP_3MONTH_REUT" hidden="1">"c16900"</definedName>
    <definedName name="IQ_EPS_EST_UP_MONTH" hidden="1">"c16304"</definedName>
    <definedName name="IQ_EPS_EST_UP_MONTH_CIQ" hidden="1">"c16628"</definedName>
    <definedName name="IQ_EPS_EST_UP_MONTH_REUT" hidden="1">"c16892"</definedName>
    <definedName name="IQ_EPS_ESTIMATE" hidden="1">"IQ_EPS_EST"</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5YR_EST_REV_DATE_TIME" hidden="1">"c28188"</definedName>
    <definedName name="IQ_EPS_GROWTH_5YR_EST_REV_DATE_TIME_CIQ" hidden="1">"c28305"</definedName>
    <definedName name="IQ_EPS_GROWTH_5YR_EST_REVISIONS" hidden="1">"c28149"</definedName>
    <definedName name="IQ_EPS_GROWTH_5YR_EST_REVISIONS_CIQ" hidden="1">"c28266"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2MONTH_REUT" hidden="1">"c17029"</definedName>
    <definedName name="IQ_EPS_GW_EST_DOWN_3MONTH" hidden="1">"c16469"</definedName>
    <definedName name="IQ_EPS_GW_EST_DOWN_3MONTH_CIQ" hidden="1">"c16757"</definedName>
    <definedName name="IQ_EPS_GW_EST_DOWN_3MONTH_REUT" hidden="1">"c17033"</definedName>
    <definedName name="IQ_EPS_GW_EST_DOWN_MONTH" hidden="1">"c16461"</definedName>
    <definedName name="IQ_EPS_GW_EST_DOWN_MONTH_CIQ" hidden="1">"c16749"</definedName>
    <definedName name="IQ_EPS_GW_EST_DOWN_MONTH_REUT" hidden="1">"c17025"</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2MONTH_REUT" hidden="1">"c17027"</definedName>
    <definedName name="IQ_EPS_GW_EST_NUM_ANALYSTS_3MONTH" hidden="1">"c16467"</definedName>
    <definedName name="IQ_EPS_GW_EST_NUM_ANALYSTS_3MONTH_CIQ" hidden="1">"c16755"</definedName>
    <definedName name="IQ_EPS_GW_EST_NUM_ANALYSTS_3MONTH_REUT" hidden="1">"c17031"</definedName>
    <definedName name="IQ_EPS_GW_EST_NUM_ANALYSTS_MONTH" hidden="1">"c16459"</definedName>
    <definedName name="IQ_EPS_GW_EST_NUM_ANALYSTS_MONTH_CIQ" hidden="1">"c16747"</definedName>
    <definedName name="IQ_EPS_GW_EST_NUM_ANALYSTS_MONTH_REUT" hidden="1">"c17023"</definedName>
    <definedName name="IQ_EPS_GW_EST_REUT" hidden="1">"c5389"</definedName>
    <definedName name="IQ_EPS_GW_EST_REV_DATE_TIME" hidden="1">"c28199"</definedName>
    <definedName name="IQ_EPS_GW_EST_REV_DATE_TIME_CIQ" hidden="1">"c28316"</definedName>
    <definedName name="IQ_EPS_GW_EST_REVISIONS" hidden="1">"c28160"</definedName>
    <definedName name="IQ_EPS_GW_EST_REVISIONS_CIQ" hidden="1">"c28277"</definedName>
    <definedName name="IQ_EPS_GW_EST_TOTAL_REVISED_2MONTH" hidden="1">"c16466"</definedName>
    <definedName name="IQ_EPS_GW_EST_TOTAL_REVISED_2MONTH_CIQ" hidden="1">"c16754"</definedName>
    <definedName name="IQ_EPS_GW_EST_TOTAL_REVISED_2MONTH_REUT" hidden="1">"c17030"</definedName>
    <definedName name="IQ_EPS_GW_EST_TOTAL_REVISED_3MONTH" hidden="1">"c16470"</definedName>
    <definedName name="IQ_EPS_GW_EST_TOTAL_REVISED_3MONTH_CIQ" hidden="1">"c16758"</definedName>
    <definedName name="IQ_EPS_GW_EST_TOTAL_REVISED_3MONTH_REUT" hidden="1">"c17034"</definedName>
    <definedName name="IQ_EPS_GW_EST_TOTAL_REVISED_MONTH" hidden="1">"c16462"</definedName>
    <definedName name="IQ_EPS_GW_EST_TOTAL_REVISED_MONTH_CIQ" hidden="1">"c16750"</definedName>
    <definedName name="IQ_EPS_GW_EST_TOTAL_REVISED_MONTH_REUT" hidden="1">"c17026"</definedName>
    <definedName name="IQ_EPS_GW_EST_UP_2MONTH" hidden="1">"c16464"</definedName>
    <definedName name="IQ_EPS_GW_EST_UP_2MONTH_CIQ" hidden="1">"c16752"</definedName>
    <definedName name="IQ_EPS_GW_EST_UP_2MONTH_REUT" hidden="1">"c17028"</definedName>
    <definedName name="IQ_EPS_GW_EST_UP_3MONTH" hidden="1">"c16468"</definedName>
    <definedName name="IQ_EPS_GW_EST_UP_3MONTH_CIQ" hidden="1">"c16756"</definedName>
    <definedName name="IQ_EPS_GW_EST_UP_3MONTH_REUT" hidden="1">"c17032"</definedName>
    <definedName name="IQ_EPS_GW_EST_UP_MONTH" hidden="1">"c16460"</definedName>
    <definedName name="IQ_EPS_GW_EST_UP_MONTH_CIQ" hidden="1">"c16748"</definedName>
    <definedName name="IQ_EPS_GW_EST_UP_MONTH_REUT" hidden="1">"c17024"</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2MONTH_REUT" hidden="1">"c17137"</definedName>
    <definedName name="IQ_EPS_NORM_EST_DOWN_3MONTH" hidden="1">"c16601"</definedName>
    <definedName name="IQ_EPS_NORM_EST_DOWN_3MONTH_CIQ" hidden="1">"c16865"</definedName>
    <definedName name="IQ_EPS_NORM_EST_DOWN_3MONTH_REUT" hidden="1">"c17141"</definedName>
    <definedName name="IQ_EPS_NORM_EST_DOWN_MONTH" hidden="1">"c16593"</definedName>
    <definedName name="IQ_EPS_NORM_EST_DOWN_MONTH_CIQ" hidden="1">"c16857"</definedName>
    <definedName name="IQ_EPS_NORM_EST_DOWN_MONTH_REUT" hidden="1">"c17133"</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2MONTH_REUT" hidden="1">"c17135"</definedName>
    <definedName name="IQ_EPS_NORM_EST_NUM_ANALYSTS_3MONTH" hidden="1">"c16599"</definedName>
    <definedName name="IQ_EPS_NORM_EST_NUM_ANALYSTS_3MONTH_CIQ" hidden="1">"c16863"</definedName>
    <definedName name="IQ_EPS_NORM_EST_NUM_ANALYSTS_3MONTH_REUT" hidden="1">"c17139"</definedName>
    <definedName name="IQ_EPS_NORM_EST_NUM_ANALYSTS_MONTH" hidden="1">"c16591"</definedName>
    <definedName name="IQ_EPS_NORM_EST_NUM_ANALYSTS_MONTH_CIQ" hidden="1">"c16855"</definedName>
    <definedName name="IQ_EPS_NORM_EST_NUM_ANALYSTS_MONTH_REUT" hidden="1">"c17131"</definedName>
    <definedName name="IQ_EPS_NORM_EST_REUT" hidden="1">"c5326"</definedName>
    <definedName name="IQ_EPS_NORM_EST_REV_DATE_TIME" hidden="1">"c28186"</definedName>
    <definedName name="IQ_EPS_NORM_EST_REV_DATE_TIME_CIQ" hidden="1">"c28303"</definedName>
    <definedName name="IQ_EPS_NORM_EST_REV_DATE_TIME_THOM" hidden="1">"c28420"</definedName>
    <definedName name="IQ_EPS_NORM_EST_REVISIONS" hidden="1">"c28147"</definedName>
    <definedName name="IQ_EPS_NORM_EST_REVISIONS_CIQ" hidden="1">"c28264"</definedName>
    <definedName name="IQ_EPS_NORM_EST_REVISIONS_THOM" hidden="1">"c28381"</definedName>
    <definedName name="IQ_EPS_NORM_EST_TOTAL_REVISED_2MONTH" hidden="1">"c16598"</definedName>
    <definedName name="IQ_EPS_NORM_EST_TOTAL_REVISED_2MONTH_CIQ" hidden="1">"c16862"</definedName>
    <definedName name="IQ_EPS_NORM_EST_TOTAL_REVISED_2MONTH_REUT" hidden="1">"c17138"</definedName>
    <definedName name="IQ_EPS_NORM_EST_TOTAL_REVISED_3MONTH" hidden="1">"c16602"</definedName>
    <definedName name="IQ_EPS_NORM_EST_TOTAL_REVISED_3MONTH_CIQ" hidden="1">"c16866"</definedName>
    <definedName name="IQ_EPS_NORM_EST_TOTAL_REVISED_3MONTH_REUT" hidden="1">"c17142"</definedName>
    <definedName name="IQ_EPS_NORM_EST_TOTAL_REVISED_MONTH" hidden="1">"c16594"</definedName>
    <definedName name="IQ_EPS_NORM_EST_TOTAL_REVISED_MONTH_CIQ" hidden="1">"c16858"</definedName>
    <definedName name="IQ_EPS_NORM_EST_TOTAL_REVISED_MONTH_REUT" hidden="1">"c17134"</definedName>
    <definedName name="IQ_EPS_NORM_EST_UP_2MONTH" hidden="1">"c16596"</definedName>
    <definedName name="IQ_EPS_NORM_EST_UP_2MONTH_CIQ" hidden="1">"c16860"</definedName>
    <definedName name="IQ_EPS_NORM_EST_UP_2MONTH_REUT" hidden="1">"c17136"</definedName>
    <definedName name="IQ_EPS_NORM_EST_UP_3MONTH" hidden="1">"c16600"</definedName>
    <definedName name="IQ_EPS_NORM_EST_UP_3MONTH_CIQ" hidden="1">"c16864"</definedName>
    <definedName name="IQ_EPS_NORM_EST_UP_3MONTH_REUT" hidden="1">"c17140"</definedName>
    <definedName name="IQ_EPS_NORM_EST_UP_MONTH" hidden="1">"c16592"</definedName>
    <definedName name="IQ_EPS_NORM_EST_UP_MONTH_CIQ" hidden="1">"c16856"</definedName>
    <definedName name="IQ_EPS_NORM_EST_UP_MONTH_REUT" hidden="1">"c17132"</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2MONTH_REUT" hidden="1">"c17041"</definedName>
    <definedName name="IQ_EPS_REPORTED_EST_DOWN_3MONTH" hidden="1">"c16481"</definedName>
    <definedName name="IQ_EPS_REPORTED_EST_DOWN_3MONTH_CIQ" hidden="1">"c16769"</definedName>
    <definedName name="IQ_EPS_REPORTED_EST_DOWN_3MONTH_REUT" hidden="1">"c17045"</definedName>
    <definedName name="IQ_EPS_REPORTED_EST_DOWN_MONTH" hidden="1">"c16473"</definedName>
    <definedName name="IQ_EPS_REPORTED_EST_DOWN_MONTH_CIQ" hidden="1">"c16761"</definedName>
    <definedName name="IQ_EPS_REPORTED_EST_DOWN_MONTH_REUT" hidden="1">"c17037"</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2MONTH_REUT" hidden="1">"c17039"</definedName>
    <definedName name="IQ_EPS_REPORTED_EST_NUM_ANALYSTS_3MONTH" hidden="1">"c16479"</definedName>
    <definedName name="IQ_EPS_REPORTED_EST_NUM_ANALYSTS_3MONTH_CIQ" hidden="1">"c16767"</definedName>
    <definedName name="IQ_EPS_REPORTED_EST_NUM_ANALYSTS_3MONTH_REUT" hidden="1">"c17043"</definedName>
    <definedName name="IQ_EPS_REPORTED_EST_NUM_ANALYSTS_MONTH" hidden="1">"c16471"</definedName>
    <definedName name="IQ_EPS_REPORTED_EST_NUM_ANALYSTS_MONTH_CIQ" hidden="1">"c16759"</definedName>
    <definedName name="IQ_EPS_REPORTED_EST_NUM_ANALYSTS_MONTH_REUT" hidden="1">"c17035"</definedName>
    <definedName name="IQ_EPS_REPORTED_EST_REUT" hidden="1">"c5396"</definedName>
    <definedName name="IQ_EPS_REPORTED_EST_REV_DATE_TIME" hidden="1">"c28202"</definedName>
    <definedName name="IQ_EPS_REPORTED_EST_REV_DATE_TIME_CIQ" hidden="1">"c28319"</definedName>
    <definedName name="IQ_EPS_REPORTED_EST_REVISIONS" hidden="1">"c28163"</definedName>
    <definedName name="IQ_EPS_REPORTED_EST_REVISIONS_CIQ" hidden="1">"c28280"</definedName>
    <definedName name="IQ_EPS_REPORTED_EST_TOTAL_REVISED_2MONTH" hidden="1">"c16478"</definedName>
    <definedName name="IQ_EPS_REPORTED_EST_TOTAL_REVISED_2MONTH_CIQ" hidden="1">"c16766"</definedName>
    <definedName name="IQ_EPS_REPORTED_EST_TOTAL_REVISED_2MONTH_REUT" hidden="1">"c17042"</definedName>
    <definedName name="IQ_EPS_REPORTED_EST_TOTAL_REVISED_3MONTH" hidden="1">"c16482"</definedName>
    <definedName name="IQ_EPS_REPORTED_EST_TOTAL_REVISED_3MONTH_CIQ" hidden="1">"c16770"</definedName>
    <definedName name="IQ_EPS_REPORTED_EST_TOTAL_REVISED_3MONTH_REUT" hidden="1">"c17046"</definedName>
    <definedName name="IQ_EPS_REPORTED_EST_TOTAL_REVISED_MONTH" hidden="1">"c16474"</definedName>
    <definedName name="IQ_EPS_REPORTED_EST_TOTAL_REVISED_MONTH_CIQ" hidden="1">"c16762"</definedName>
    <definedName name="IQ_EPS_REPORTED_EST_TOTAL_REVISED_MONTH_REUT" hidden="1">"c17038"</definedName>
    <definedName name="IQ_EPS_REPORTED_EST_UP_2MONTH" hidden="1">"c16476"</definedName>
    <definedName name="IQ_EPS_REPORTED_EST_UP_2MONTH_CIQ" hidden="1">"c16764"</definedName>
    <definedName name="IQ_EPS_REPORTED_EST_UP_2MONTH_REUT" hidden="1">"c17040"</definedName>
    <definedName name="IQ_EPS_REPORTED_EST_UP_3MONTH" hidden="1">"c16480"</definedName>
    <definedName name="IQ_EPS_REPORTED_EST_UP_3MONTH_CIQ" hidden="1">"c16768"</definedName>
    <definedName name="IQ_EPS_REPORTED_EST_UP_3MONTH_REUT" hidden="1">"c17044"</definedName>
    <definedName name="IQ_EPS_REPORTED_EST_UP_MONTH" hidden="1">"c16472"</definedName>
    <definedName name="IQ_EPS_REPORTED_EST_UP_MONTH_CIQ" hidden="1">"c16760"</definedName>
    <definedName name="IQ_EPS_REPORTED_EST_UP_MONTH_REUT" hidden="1">"c17036"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QUITY_ADJ_CSD" hidden="1">"c27692"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ARNINGS_UNCONSOL_SUBS_CSD" hidden="1">"c27693"</definedName>
    <definedName name="IQ_EQUITY_ENDING_FFIEC" hidden="1">"c12973"</definedName>
    <definedName name="IQ_EQUITY_FDIC" hidden="1">"c6353"</definedName>
    <definedName name="IQ_EQUITY_INDEX_EXPOSURE_FFIEC" hidden="1">"c13060"</definedName>
    <definedName name="IQ_EQUITY_INTERESTS_PARTICIPATIONS_NON_FI_CSD" hidden="1">"c27694"</definedName>
    <definedName name="IQ_EQUITY_LIST" hidden="1">"c15158"</definedName>
    <definedName name="IQ_EQUITY_METHOD" hidden="1">"c404"</definedName>
    <definedName name="IQ_EQUITY_NAME_AP" hidden="1">"c8925"</definedName>
    <definedName name="IQ_EQUITY_NAME_AP_ABS" hidden="1">"c8944"</definedName>
    <definedName name="IQ_EQUITY_PRE_ADJ_CSD" hidden="1">"c27695"</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SUBSIDIARY_EARNINGS_CSD" hidden="1">"c27696"</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"c4407"</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GW_THOM" hidden="1">"c5139"</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_COL" hidden="1">"c11597"</definedName>
    <definedName name="IQ_EST_FFO_GROWTH_1YR_REUT" hidden="1">"c3874"</definedName>
    <definedName name="IQ_EST_FFO_GROWTH_2YR" hidden="1">"c1771"</definedName>
    <definedName name="IQ_EST_FFO_GROWTH_2YR_CIQ_COL" hidden="1">"c11598"</definedName>
    <definedName name="IQ_EST_FFO_GROWTH_2YR_REUT" hidden="1">"c3875"</definedName>
    <definedName name="IQ_EST_FFO_GROWTH_Q_1YR" hidden="1">"c1772"</definedName>
    <definedName name="IQ_EST_FFO_GROWTH_Q_1YR_CIQ_COL" hidden="1">"c11599"</definedName>
    <definedName name="IQ_EST_FFO_GROWTH_Q_1YR_REUT" hidden="1">"c3876"</definedName>
    <definedName name="IQ_EST_FFO_SEQ_GROWTH_Q" hidden="1">"c1773"</definedName>
    <definedName name="IQ_EST_FFO_SEQ_GROWTH_Q_CIQ_COL" hidden="1">"c11600"</definedName>
    <definedName name="IQ_EST_FFO_SEQ_GROWTH_Q_REUT" hidden="1">"c3877"</definedName>
    <definedName name="IQ_EST_FFO_SHARE_DIFF" hidden="1">"c4444"</definedName>
    <definedName name="IQ_EST_FFO_SHARE_DIFF_REUT" hidden="1">"c3890"</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"c4453"</definedName>
    <definedName name="IQ_EST_FFO_SHARE_SURPRISE_PERCENT_REUT" hidden="1">"c3891"</definedName>
    <definedName name="IQ_EST_FFO_SURPRISE_PERCENT" hidden="1">"c1870"</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GW_DIFF" hidden="1">"c1887"</definedName>
    <definedName name="IQ_EST_NI_GW_DIFF_REUT" hidden="1">"c5425"</definedName>
    <definedName name="IQ_EST_NI_GW_DIFF_THOM" hidden="1">"c5200"</definedName>
    <definedName name="IQ_EST_NI_GW_SURPRISE_PERCENT" hidden="1">"c1888"</definedName>
    <definedName name="IQ_EST_NI_GW_SURPRISE_PERCENT_REUT" hidden="1">"c5426"</definedName>
    <definedName name="IQ_EST_NI_GW_SURPRISE_PERCENT_THOM" hidden="1">"c5201"</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ERIOD_ID" hidden="1">"c13923"</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TAX_BENEFIT_STOCK_OPTIONS_CSD" hidden="1">"c27697"</definedName>
    <definedName name="IQ_EXCHANGE" hidden="1">"c405"</definedName>
    <definedName name="IQ_EXCHANGE_RATE_EFFECT_CSD" hidden="1">"c27698"</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TRN_PENSION_FOREIGN" hidden="1">"c408"</definedName>
    <definedName name="IQ_EXP_RETURN_PENSION_DOMESTIC" hidden="1">"c407"</definedName>
    <definedName name="IQ_EXP_RETURN_PENSION_FOREIGN" hidden="1">"c408"</definedName>
    <definedName name="IQ_EXPENSE_CODE_" localSheetId="2" hidden="1">1387</definedName>
    <definedName name="IQ_EXPENSE_CODE_" localSheetId="19" hidden="1">1387</definedName>
    <definedName name="IQ_EXPENSE_CODE_" hidden="1">"11yy/8092"</definedName>
    <definedName name="IQ_EXPENSE_CODE__1" hidden="1">1360</definedName>
    <definedName name="IQ_EXPENSE_CODE__2" hidden="1">2493</definedName>
    <definedName name="IQ_EXPENSE_CODE__3" hidden="1">4688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CSD" hidden="1">"c27699"</definedName>
    <definedName name="IQ_EXTRA_ITEMS_DISC_OPS_CSD" hidden="1">"c27700"</definedName>
    <definedName name="IQ_EXTRA_ITEMS_OTHER_ADJUSTMENTS_FOREIGN_FFIEC" hidden="1">"c15392"</definedName>
    <definedName name="IQ_EXTRAORDINARY_GAINS_FDIC" hidden="1">"c6586"</definedName>
    <definedName name="IQ_EXTRAORDINARY_INCOME_CSD" hidden="1">"c27701"</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CF_REV_DATE_TIME_REUT" hidden="1">"c28571"</definedName>
    <definedName name="IQ_FCF_REV_DATE_TIME_THOM" hidden="1">"c28454"</definedName>
    <definedName name="IQ_FCF_REVISIONS_REUT" hidden="1">"c28532"</definedName>
    <definedName name="IQ_FCF_REVISIONS_THOM" hidden="1">"c28415"</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_INCOME_REVENUES_CSD" hidden="1">"c27702"</definedName>
    <definedName name="IQ_FEES_COMMISSIONS_BROKERAGE_FFIEC" hidden="1">"c13005"</definedName>
    <definedName name="IQ_FEES_COMMISSIONS_CSD" hidden="1">"c27703"</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CASH_INTEREST_PAID_CSD" hidden="1">"c27704"</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PENSION_ACTUAL_RETURN_CSD" hidden="1">"c27706"</definedName>
    <definedName name="IQ_FFO_ADJ_PENSIONS_NORMALIZED_CSD" hidden="1">"c27707"</definedName>
    <definedName name="IQ_FFO_ADJ_STDDEV_EST" hidden="1">"c4441"</definedName>
    <definedName name="IQ_FFO_ADJ_STDDEV_EST_CIQ" hidden="1">"c4966"</definedName>
    <definedName name="IQ_FFO_DEBT_CSD" hidden="1">"c27709"</definedName>
    <definedName name="IQ_FFO_DEBT_PRE_ADJ_CSD" hidden="1">"c27710"</definedName>
    <definedName name="IQ_FFO_DILUTED" hidden="1">"c16186"</definedName>
    <definedName name="IQ_FFO_EST" hidden="1">"c418"</definedName>
    <definedName name="IQ_FFO_EST_CIQ" hidden="1">"c4970"</definedName>
    <definedName name="IQ_FFO_EST_CIQ_COL" hidden="1">"c11617"</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"c4977"</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INTEREST_COVERAGE_CSD" hidden="1">"c27711"</definedName>
    <definedName name="IQ_FFO_LOW_EST" hidden="1">"c420"</definedName>
    <definedName name="IQ_FFO_LOW_EST_CIQ" hidden="1">"c4978"</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"c4979"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PRE_ADJ_CSD" hidden="1">"c27712"</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DET_EST_CURRENCY_REUT" hidden="1">"c12536"</definedName>
    <definedName name="IQ_FFO_SHARE_EST_DET_EST_DATE_REUT" hidden="1">"c12295"</definedName>
    <definedName name="IQ_FFO_SHARE_EST_DET_EST_INCL_REUT" hidden="1">"c12419"</definedName>
    <definedName name="IQ_FFO_SHARE_EST_DET_EST_ORIGIN_REUT" hidden="1">"c12724"</definedName>
    <definedName name="IQ_FFO_SHARE_EST_DET_EST_REUT" hidden="1">"c12153"</definedName>
    <definedName name="IQ_FFO_SHARE_EST_DOWN_2MONTH" hidden="1">"c16585"</definedName>
    <definedName name="IQ_FFO_SHARE_EST_DOWN_2MONTH_REUT" hidden="1">"c17125"</definedName>
    <definedName name="IQ_FFO_SHARE_EST_DOWN_3MONTH" hidden="1">"c16589"</definedName>
    <definedName name="IQ_FFO_SHARE_EST_DOWN_3MONTH_REUT" hidden="1">"c17129"</definedName>
    <definedName name="IQ_FFO_SHARE_EST_DOWN_MONTH" hidden="1">"c16581"</definedName>
    <definedName name="IQ_FFO_SHARE_EST_DOWN_MONTH_REUT" hidden="1">"c17121"</definedName>
    <definedName name="IQ_FFO_SHARE_EST_NUM_ANALYSTS_2MONTH" hidden="1">"c16583"</definedName>
    <definedName name="IQ_FFO_SHARE_EST_NUM_ANALYSTS_2MONTH_REUT" hidden="1">"c17123"</definedName>
    <definedName name="IQ_FFO_SHARE_EST_NUM_ANALYSTS_3MONTH" hidden="1">"c16587"</definedName>
    <definedName name="IQ_FFO_SHARE_EST_NUM_ANALYSTS_3MONTH_REUT" hidden="1">"c17127"</definedName>
    <definedName name="IQ_FFO_SHARE_EST_NUM_ANALYSTS_MONTH" hidden="1">"c16579"</definedName>
    <definedName name="IQ_FFO_SHARE_EST_NUM_ANALYSTS_MONTH_REUT" hidden="1">"c17119"</definedName>
    <definedName name="IQ_FFO_SHARE_EST_REUT" hidden="1">"c3837"</definedName>
    <definedName name="IQ_FFO_SHARE_EST_TOTAL_REVISED_2MONTH" hidden="1">"c16586"</definedName>
    <definedName name="IQ_FFO_SHARE_EST_TOTAL_REVISED_2MONTH_REUT" hidden="1">"c17126"</definedName>
    <definedName name="IQ_FFO_SHARE_EST_TOTAL_REVISED_3MONTH" hidden="1">"c16590"</definedName>
    <definedName name="IQ_FFO_SHARE_EST_TOTAL_REVISED_3MONTH_REUT" hidden="1">"c17130"</definedName>
    <definedName name="IQ_FFO_SHARE_EST_TOTAL_REVISED_MONTH" hidden="1">"c16582"</definedName>
    <definedName name="IQ_FFO_SHARE_EST_TOTAL_REVISED_MONTH_REUT" hidden="1">"c17122"</definedName>
    <definedName name="IQ_FFO_SHARE_EST_UP_2MONTH" hidden="1">"c16584"</definedName>
    <definedName name="IQ_FFO_SHARE_EST_UP_2MONTH_REUT" hidden="1">"c17124"</definedName>
    <definedName name="IQ_FFO_SHARE_EST_UP_3MONTH" hidden="1">"c16588"</definedName>
    <definedName name="IQ_FFO_SHARE_EST_UP_3MONTH_REUT" hidden="1">"c17128"</definedName>
    <definedName name="IQ_FFO_SHARE_EST_UP_MONTH" hidden="1">"c16580"</definedName>
    <definedName name="IQ_FFO_SHARE_EST_UP_MONTH_REUT" hidden="1">"c17120"</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REUT" hidden="1">"c3839"</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REUT" hidden="1">"c3840"</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REUT" hidden="1">"c3838"</definedName>
    <definedName name="IQ_FFO_SHARE_NUM_EST" hidden="1">"c4451"</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"c4452"</definedName>
    <definedName name="IQ_FFO_SHARE_STDDEV_EST_REUT" hidden="1">"c3842"</definedName>
    <definedName name="IQ_FFO_SHARES_BASIC" hidden="1">"c16185"</definedName>
    <definedName name="IQ_FFO_SHARES_DILUTED" hidden="1">"c16187"</definedName>
    <definedName name="IQ_FFO_STDDEV_EST" hidden="1">"c422"</definedName>
    <definedName name="IQ_FFO_STDDEV_EST_CIQ" hidden="1">"c4981"</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ASSETS_CSD" hidden="1">"c27713"</definedName>
    <definedName name="IQ_FIXED_CHARGE_COVERAGE_EBITDAR_CSD" hidden="1">"c27714"</definedName>
    <definedName name="IQ_FIXED_CHARGE_COVERAGE_EBITDAR_PRE_ADJ_CSD" hidden="1">"c27715"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localSheetId="4" hidden="1">"c225"</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CSD" hidden="1">"c27716"</definedName>
    <definedName name="IQ_FOREIGN_LOANS_LEASES_FOREIGN_FFIEC" hidden="1">"c13478"</definedName>
    <definedName name="IQ_FOREIGN_LOANS_TOTAL_LOANS" hidden="1">"c15714"</definedName>
    <definedName name="IQ_FOUNDATION_OVER_TOTAL" hidden="1">"c13769"</definedName>
    <definedName name="IQ_FQ">500</definedName>
    <definedName name="IQ_FREE_OPERATING_CASH_FLOW_ADJ_CSD" hidden="1">"c27717"</definedName>
    <definedName name="IQ_FREE_OPERATING_CASH_FLOW_DEBT_CSD" hidden="1">"c27718"</definedName>
    <definedName name="IQ_FREE_OPERATING_CASH_FLOW_PRE_ADJ_CSD" hidden="1">"c27719"</definedName>
    <definedName name="IQ_FREE_OPERATING_CASH_FLOW_REVENUES_CSD" hidden="1">"c27720"</definedName>
    <definedName name="IQ_FREE_OPERATING_CASH_FLOW_REVENUES_PRE_ADJ_CSD" hidden="1">"c27721"</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LOSS_SALE_ASSETS_CSD" hidden="1">"c27723"</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LOSSES_LIQUIDITY_PORTFOLIO_SEC_CSD" hidden="1">"c27724"</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NERAL_BANKING_RISK_PROV_CSD" hidden="1">"c27725"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CSD" hidden="1">"c27726"</definedName>
    <definedName name="IQ_GROSS_MARGIN_EST" hidden="1">"c5547"</definedName>
    <definedName name="IQ_GROSS_MARGIN_EST_DOWN_2MONTH" hidden="1">"c16381"</definedName>
    <definedName name="IQ_GROSS_MARGIN_EST_DOWN_3MONTH" hidden="1">"c16385"</definedName>
    <definedName name="IQ_GROSS_MARGIN_EST_DOWN_MONTH" hidden="1">"c16377"</definedName>
    <definedName name="IQ_GROSS_MARGIN_EST_NUM_ANALYSTS_2MONTH" hidden="1">"c16379"</definedName>
    <definedName name="IQ_GROSS_MARGIN_EST_NUM_ANALYSTS_3MONTH" hidden="1">"c16383"</definedName>
    <definedName name="IQ_GROSS_MARGIN_EST_NUM_ANALYSTS_MONTH" hidden="1">"c16375"</definedName>
    <definedName name="IQ_GROSS_MARGIN_EST_TOTAL_REVISED_2MONTH" hidden="1">"c16382"</definedName>
    <definedName name="IQ_GROSS_MARGIN_EST_TOTAL_REVISED_3MONTH" hidden="1">"c16386"</definedName>
    <definedName name="IQ_GROSS_MARGIN_EST_TOTAL_REVISED_MONTH" hidden="1">"c16378"</definedName>
    <definedName name="IQ_GROSS_MARGIN_EST_UP_2MONTH" hidden="1">"c16380"</definedName>
    <definedName name="IQ_GROSS_MARGIN_EST_UP_3MONTH" hidden="1">"c16384"</definedName>
    <definedName name="IQ_GROSS_MARGIN_EST_UP_MONTH" hidden="1">"c16376"</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PRE_ADJ_CSD" hidden="1">"c27727"</definedName>
    <definedName name="IQ_GROSS_MARGIN_REV_DATE_TIME_REUT" hidden="1">"c28563"</definedName>
    <definedName name="IQ_GROSS_MARGIN_REVISIONS_REUT" hidden="1">"c28524"</definedName>
    <definedName name="IQ_GROSS_MARGIN_STDDEV_EST" hidden="1">"c5552"</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CHARGES_REVERSALS_CSD" hidden="1">"c27728"</definedName>
    <definedName name="IQ_IMPAIRMENT_GW" hidden="1">"c548"</definedName>
    <definedName name="IQ_IMPAIRMENT_GW_SUPPLE" hidden="1">"c13811"</definedName>
    <definedName name="IQ_IMPAIRMENT_OF_INTANGIBLES_CSD" hidden="1">"c27729"</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EXP_UNCONSOL_COMPANIES_CSD" hidden="1">"c27730"</definedName>
    <definedName name="IQ_INC_FROM_CONT_OPS_PRE_ADJ_CSD" hidden="1">"c27731"</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AXES_CSD" hidden="1">"c27732"</definedName>
    <definedName name="IQ_INC_TAXES_PAYABLE_CSD" hidden="1">"c27733"</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DECREASE_ACCRUED_LIABILITIES_CSD" hidden="1">"c27734"</definedName>
    <definedName name="IQ_INCREASE_DECREASE_ACCT_PAYABLE_ACCRUED_LIABILITIES_CSD" hidden="1">"c27735"</definedName>
    <definedName name="IQ_INCREASE_DECREASE_ACCT_PAYABLE_CREDITORS_CSD" hidden="1">"c27736"</definedName>
    <definedName name="IQ_INCREASE_DECREASE_CASH_CSD" hidden="1">"c27737"</definedName>
    <definedName name="IQ_INCREASE_DECREASE_CUSTOMER_ADVANCES_CSD" hidden="1">"c27738"</definedName>
    <definedName name="IQ_INCREASE_DECREASE_INC_TAXES_ACCRUED_CSD" hidden="1">"c27739"</definedName>
    <definedName name="IQ_INCREASE_DECREASE_OTHER_ASSETS_LIABILITIES_CSD" hidden="1">"c27740"</definedName>
    <definedName name="IQ_INCREASE_INT_INCOME_FFIEC" hidden="1">"c13063"</definedName>
    <definedName name="IQ_INCREASE_INVESTMENTS_CSD" hidden="1">"c27741"</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NAV_REV_DATE_TIME_REUT" hidden="1">"c28570"</definedName>
    <definedName name="IQ_INDUSTRY_NAV_REV_DATE_TIME_THOM" hidden="1">"c28453"</definedName>
    <definedName name="IQ_INDUSTRY_NAV_REVISIONS_REUT" hidden="1">"c28531"</definedName>
    <definedName name="IQ_INDUSTRY_NAV_REVISIONS_THOM" hidden="1">"c28414"</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_ASSETS_PURCHASE_CSD" hidden="1">"c27742"</definedName>
    <definedName name="IQ_INTANGIBLES_CSD" hidden="1">"c27743"</definedName>
    <definedName name="IQ_INTANGIBLES_NET" hidden="1">"c1407"</definedName>
    <definedName name="IQ_INTANGIBLES_NONSERVICING_CSD" hidden="1">"c27744"</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DIVIDEND_ADJUSTMENTS_FINANCING_ACTIVITIES_CSD" hidden="1">"c27745"</definedName>
    <definedName name="IQ_INTEREST_DIVIDEND_ADJUSTMENTS_INVESTING_ACTIVITIES_CSD" hidden="1">"c27746"</definedName>
    <definedName name="IQ_INTEREST_DIVIDEND_INC_CSD" hidden="1">"c27747"</definedName>
    <definedName name="IQ_INTEREST_EXP" hidden="1">"c618"</definedName>
    <definedName name="IQ_INTEREST_EXP_ADJ_PENSIONS_NORMALIZED_CSD" hidden="1">"c27748"</definedName>
    <definedName name="IQ_INTEREST_EXP_NET" hidden="1">"c1450"</definedName>
    <definedName name="IQ_INTEREST_EXP_NON" hidden="1">"c1383"</definedName>
    <definedName name="IQ_INTEREST_EXP_PRE_ADJ_CSD" hidden="1">"c27749"</definedName>
    <definedName name="IQ_INTEREST_EXP_REV_DATE_TIME_REUT" hidden="1">"c28567"</definedName>
    <definedName name="IQ_INTEREST_EXP_REV_DATE_TIME_THOM" hidden="1">"c28450"</definedName>
    <definedName name="IQ_INTEREST_EXP_REVISIONS_REUT" hidden="1">"c28528"</definedName>
    <definedName name="IQ_INTEREST_EXP_REVISIONS_THOM" hidden="1">"c28411"</definedName>
    <definedName name="IQ_INTEREST_EXP_SUPPL" hidden="1">"c1460"</definedName>
    <definedName name="IQ_INTEREST_EXPENSE_CSD" hidden="1">"c27750"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CL_FINANCING_INVESTING_ACCT_CSD" hidden="1">"c27751"</definedName>
    <definedName name="IQ_INTEREST_INCOME_CSD" hidden="1">"c27752"</definedName>
    <definedName name="IQ_INTEREST_INCOME_INTEREST_EXPENSE_CSD" hidden="1">"c27753"</definedName>
    <definedName name="IQ_INTEREST_INVEST_INC" hidden="1">"c619"</definedName>
    <definedName name="IQ_INTEREST_LT_DEBT" hidden="1">"c2086"</definedName>
    <definedName name="IQ_INTEREST_ONLY_STRIPS_CSD" hidden="1">"c27754"</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CURRENT_ASSETS_ADJ_CSD" hidden="1">"c27755"</definedName>
    <definedName name="IQ_INVENTORIES_CURRENT_ASSETS_CSD" hidden="1">"c27756"</definedName>
    <definedName name="IQ_INVENTORIES_FC" hidden="1">"c7781"</definedName>
    <definedName name="IQ_INVENTORIES_POP" hidden="1">"c7121"</definedName>
    <definedName name="IQ_INVENTORIES_POP_FC" hidden="1">"c8001"</definedName>
    <definedName name="IQ_INVENTORIES_PRE_ADJ_CSD" hidden="1">"c27757"</definedName>
    <definedName name="IQ_INVENTORIES_YOY" hidden="1">"c7341"</definedName>
    <definedName name="IQ_INVENTORIES_YOY_FC" hidden="1">"c8221"</definedName>
    <definedName name="IQ_INVENTORY" hidden="1">"c622"</definedName>
    <definedName name="IQ_INVENTORY_DAYS_CSD" hidden="1">"c27758"</definedName>
    <definedName name="IQ_INVENTORY_LEVERAGE_CSD" hidden="1">"c27759"</definedName>
    <definedName name="IQ_INVENTORY_TURNOVER_CSD" hidden="1">"c27760"</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_SUBS_FI_CSD" hidden="1">"c27761"</definedName>
    <definedName name="IQ_INVEST_UNCONSOLIDATED_SUBS_FFIEC" hidden="1">"c12834"</definedName>
    <definedName name="IQ_INVESTING_ACTIVITIES_OTHER_CSD" hidden="1">"c27762"</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EQUITY_CSD" hidden="1">"c27763"</definedName>
    <definedName name="IQ_INVESTMENTS_LP" hidden="1">"c18912"</definedName>
    <definedName name="IQ_INVESTMENTS_LP_ID" hidden="1">"c18913"</definedName>
    <definedName name="IQ_INVESTMENTS_LP_REL" hidden="1">"c18914"</definedName>
    <definedName name="IQ_INVESTMENTS_OTHER_CSD" hidden="1">"c27764"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EST_REV_DATE" hidden="1">"c28221"</definedName>
    <definedName name="IQ_LATEST_EST_REV_DATE_CIQ" hidden="1">"c28338"</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CSD" hidden="1">"c27765"</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SS_50_PCT_INTERMEDIATE_EQUITY_HYBRID_DEBT_CSD" hidden="1">"c27766"</definedName>
    <definedName name="IQ_LESS_50_PCT_INTERMEDIATE_EQUITY_HYBRID_EQUITY_CSD" hidden="1">"c27767"</definedName>
    <definedName name="IQ_LESS_50_PCT_INTERMEDIATE_EQUITY_HYBRID_PMTS_DIVIDENDS_CSD" hidden="1">"c27768"</definedName>
    <definedName name="IQ_LESS_50_PCT_INTERMEDIATE_EQUITY_HYBRID_PMTS_INTEREST_EXP_CSD" hidden="1">"c27769"</definedName>
    <definedName name="IQ_LESS_50_PCT_INTERMEDIATE_EQUITY_HYBRID_PMTS_REP_INT_EXP_CSD" hidden="1">"c27770"</definedName>
    <definedName name="IQ_LESS_ACQUISITIONS_CSD" hidden="1">"c27771"</definedName>
    <definedName name="IQ_LESS_ADJUSTMENT_FOR_SECURITIZED_ASSETS_CSD" hidden="1">"c27772"</definedName>
    <definedName name="IQ_LESS_ALLOWANCE_DOUBTFUL_ACCOUNTS_CSD" hidden="1">"c27773"</definedName>
    <definedName name="IQ_LESS_AMORTIZED_DEVELOPMENT_COSTS_CSD" hidden="1">"c27774"</definedName>
    <definedName name="IQ_LESS_AMORTIZED_PORTION_NON_RECOURSE_DEBT_CSD" hidden="1">"c27775"</definedName>
    <definedName name="IQ_LESS_AMORTIZED_PORTION_SECURITIZED_DEBT_CSD" hidden="1">"c27776"</definedName>
    <definedName name="IQ_LESS_CAPEX_ADJ_CSD" hidden="1">"c27777"</definedName>
    <definedName name="IQ_LESS_CAPEX_PRE_ADJ_CSD" hidden="1">"c27778"</definedName>
    <definedName name="IQ_LESS_CAPITAL_INSURANCE_SUBSIDIARIES_CSD" hidden="1">"c27779"</definedName>
    <definedName name="IQ_LESS_CAPITALIZED_DEVELOPMENT_COSTS_CSD" hidden="1">"c27780"</definedName>
    <definedName name="IQ_LESS_CAPITALIZED_INTEREST_CSD" hidden="1">"c27781"</definedName>
    <definedName name="IQ_LESS_CAPITALIZED_INTEREST_WITHIN_INVENTORY_CSD" hidden="1">"c27782"</definedName>
    <definedName name="IQ_LESS_CAPTIVE_FINANCE_CAPEX_CSD" hidden="1">"c27783"</definedName>
    <definedName name="IQ_LESS_CAPTIVE_FINANCE_DEBT_CSD" hidden="1">"c27784"</definedName>
    <definedName name="IQ_LESS_CAPTIVE_FINANCE_DEPRECIATION_CSD" hidden="1">"c27785"</definedName>
    <definedName name="IQ_LESS_CAPTIVE_FINANCE_EQUITY_CSD" hidden="1">"c27786"</definedName>
    <definedName name="IQ_LESS_CAPTIVE_FINANCE_FFO_CSD" hidden="1">"c27787"</definedName>
    <definedName name="IQ_LESS_CAPTIVE_FINANCE_INTEREST_CSD" hidden="1">"c27788"</definedName>
    <definedName name="IQ_LESS_CAPTIVE_FINANCE_INVESTMENT_INC_CSD" hidden="1">"c27789"</definedName>
    <definedName name="IQ_LESS_CAPTIVE_FINANCE_REVENUES_CSD" hidden="1">"c27790"</definedName>
    <definedName name="IQ_LESS_CAPTIVE_FINANCE_WORKING_CAPITAL_CSD" hidden="1">"c27791"</definedName>
    <definedName name="IQ_LESS_CHANGES_ASSETS_LIABILITIES_PRE_ADJ_CSD" hidden="1">"c27792"</definedName>
    <definedName name="IQ_LESS_COMMON_PREF_STOCK_REPURCHASED_CSD" hidden="1">"c27793"</definedName>
    <definedName name="IQ_LESS_CUM_EFFECT_SPREAD_RELATED_REVAL_OF_LIAB_CSD" hidden="1">"c27794"</definedName>
    <definedName name="IQ_LESS_DEBT_LIKE_HYBRID_PMT_DIVIDENDS_CSD" hidden="1">"c27795"</definedName>
    <definedName name="IQ_LESS_DIVIDENDS_ADJ_CSD" hidden="1">"c27796"</definedName>
    <definedName name="IQ_LESS_DIVIDENDS_NOT_YET_DISTRIBUTED_CSD" hidden="1">"c27797"</definedName>
    <definedName name="IQ_LESS_DIVIDENDS_PRE_ADJ_CSD" hidden="1">"c27798"</definedName>
    <definedName name="IQ_LESS_EQUITY_LIKE_HYBRID_PMT_INTEREST_CSD" hidden="1">"c27799"</definedName>
    <definedName name="IQ_LESS_EQUITY_UNCONSOLIDATED_SUBSIDIARIES_CSD" hidden="1">"c27800"</definedName>
    <definedName name="IQ_LESS_EXP_CONSOL_DECONSOL_CSD" hidden="1">"c27801"</definedName>
    <definedName name="IQ_LESS_HIGH_EQUITY_HYBRID_DEBT_CSD" hidden="1">"c27802"</definedName>
    <definedName name="IQ_LESS_INDEX_LINKED_DEBT_ANNUAL_ACCRETION_CSD" hidden="1">"c27803"</definedName>
    <definedName name="IQ_LESS_INFRASTRUCTURE_RENEWAL_COSTS_CSD" hidden="1">"c27804"</definedName>
    <definedName name="IQ_LESS_INSURANCE_STATUTORY_FUNDS_CSD" hidden="1">"c27805"</definedName>
    <definedName name="IQ_LESS_INTANGIBLES_NONSERVICING_CSD" hidden="1">"c27806"</definedName>
    <definedName name="IQ_LESS_INTANGIBLES_OTHER_LT_ASSETS_CSD" hidden="1">"c27807"</definedName>
    <definedName name="IQ_LESS_INTEREST_ONLY_STRIPS_NET_CSD" hidden="1">"c27808"</definedName>
    <definedName name="IQ_LESS_LOW_EQUITY_HYBRID_EQUITY_CSD" hidden="1">"c27809"</definedName>
    <definedName name="IQ_LESS_LT_DEBT_RETIRED_CSD" hidden="1">"c27810"</definedName>
    <definedName name="IQ_LESS_NONRECOURSE_DEBT_CSD" hidden="1">"c27811"</definedName>
    <definedName name="IQ_LESS_NONRECOURSE_INTEREST_CSD" hidden="1">"c27812"</definedName>
    <definedName name="IQ_LESS_NONRECURRING_SPECIAL_INCOME_CSD" hidden="1">"c27813"</definedName>
    <definedName name="IQ_LESS_NONSERVICING_INTANGIBLES_CSD" hidden="1">"c27814"</definedName>
    <definedName name="IQ_LESS_OLA_DEPRECIATION_CSD" hidden="1">"c27815"</definedName>
    <definedName name="IQ_LESS_OTHER_EQUITY_ADJUSTMENTS_CSD" hidden="1">"c27816"</definedName>
    <definedName name="IQ_LESS_PARENT_ST_FINANCE_RECEIVABLES_CSD" hidden="1">"c27817"</definedName>
    <definedName name="IQ_LESS_PENSION_OTHER_POSTRETIREMENT_EXP_NORMALIZED_DATA_CSD" hidden="1">"c27818"</definedName>
    <definedName name="IQ_LESS_POSTRETIREMENT_BENEFIT_ADJUSTMENT_CSD" hidden="1">"c27819"</definedName>
    <definedName name="IQ_LESS_PREFERRED_DIVIDENDS_CSD" hidden="1">"c27820"</definedName>
    <definedName name="IQ_LESS_PURCHASE_TREASURY_SHARES_CSD" hidden="1">"c27821"</definedName>
    <definedName name="IQ_LESS_RESTRICTED_CASH_CSD" hidden="1">"c27822"</definedName>
    <definedName name="IQ_LESS_REVALUATION_RESERVES_CSD" hidden="1">"c27823"</definedName>
    <definedName name="IQ_LESS_ROUTINE_SALES_EQUIPMENT_CSD" hidden="1">"c27824"</definedName>
    <definedName name="IQ_LESS_SECURITIZED_DEBT_CSD" hidden="1">"c27825"</definedName>
    <definedName name="IQ_LESS_SECURITIZED_INTEREST_CSD" hidden="1">"c27826"</definedName>
    <definedName name="IQ_LESS_SURPLUS_CASH_NEAR_CASH_INVESTMENTS_CSD" hidden="1">"c27827"</definedName>
    <definedName name="IQ_LESS_TAX_LOSS_CARRYFORWARDS_CSD" hidden="1">"c27828"</definedName>
    <definedName name="IQ_LESS_TOTAL_ASSETSCAPTIVE_FINANCE_ENTITY_CSD" hidden="1">"c27829"</definedName>
    <definedName name="IQ_LESS_TRADE_RECEIVABLES_SOLD_MOVEMENT_CSD" hidden="1">"c27830"</definedName>
    <definedName name="IQ_LESS_US_DECOMMISSIONING_FUND_CONTRIBUTIONS_CSD" hidden="1">"c27831"</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_ASSETS_ST_DEBT_FUTURE_RATIO_CSD" hidden="1">"c27832"</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_RESERVES_CSD" hidden="1">"c27833"</definedName>
    <definedName name="IQ_LOAN_LOSS_RESERVES_CUSTOMER_LOANS_CSD" hidden="1">"c27834"</definedName>
    <definedName name="IQ_LOAN_LOSS_RESERVES_GROSS_NPAS_CSD" hidden="1">"c27835"</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BANKS_NET_CSD" hidden="1">"c27836"</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HANGE_CSD" hidden="1">"c27837"</definedName>
    <definedName name="IQ_LT_DEBT_CSD" hidden="1">"c27838"</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SD" hidden="1">"c27839"</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REV_DATE_TIME_REUT" hidden="1">"c28556"</definedName>
    <definedName name="IQ_MAINT_CAPEX_EST_REV_DATE_TIME_THOM" hidden="1">"c28439"</definedName>
    <definedName name="IQ_MAINT_CAPEX_EST_REVISIONS_REUT" hidden="1">"c28517"</definedName>
    <definedName name="IQ_MAINT_CAPEX_EST_REVISIONS_THOM" hidden="1">"c28400"</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DATORILY_CONVERTIBLE_SECURITIES_CSD" hidden="1">"c27840"</definedName>
    <definedName name="IQ_MARGIN_ANNUAL_PREMIUM_EQUIVALENT_NEW_BUSINESS" hidden="1">"c9970"</definedName>
    <definedName name="IQ_MARGIN_PV_PREMIUMS_NEW_BUSINESS" hidden="1">"c9971"</definedName>
    <definedName name="IQ_MARKET_CAP_LFCF" hidden="1">"c2209"</definedName>
    <definedName name="IQ_MARKET_SENSITIVE_INCOME_REVENUES_CSD" hidden="1">"c27841"</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GA_MARGIN" hidden="1">"c9930"</definedName>
    <definedName name="IQ_MC_GA_OPERATING_REV" hidden="1">"c9929"</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L_EXPENSE_RATIO" hidden="1">"c9927"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ONSOLIDATED_SUBSIDIARIES_CSD" hidden="1">"c27842"</definedName>
    <definedName name="IQ_MINORITY_INTEREST_CSD" hidden="1">"c27843"</definedName>
    <definedName name="IQ_MINORITY_INTEREST_EQUITY_CSD" hidden="1">"c27844"</definedName>
    <definedName name="IQ_MINORITY_INTEREST_EXP_INC_CSD" hidden="1">"c27845"</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SHAREHOLDERS_EQUITY_CHANGE_CSD" hidden="1">"c27846"</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BACKED_SECURITIES_INCLUDED_ABOVE_CSD" hidden="1">"c27847"</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ORTGAGE_SERVICING_RIGHTS_CSD" hidden="1">"c27848"</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_7" hidden="1">42091.8793402778</definedName>
    <definedName name="IQ_Names_2" hidden="1">42091.8793402778</definedName>
    <definedName name="iq_names_3" hidden="1">42091.8793402778</definedName>
    <definedName name="IQ_NAMES_REVISION" hidden="1">42157.9112731482</definedName>
    <definedName name="IQ_NAMES_REVISION_DATE_" localSheetId="19" hidden="1">44765.9659143519</definedName>
    <definedName name="IQ_NAMES_REVISION_DATE_" localSheetId="15" hidden="1">45603.8319328704</definedName>
    <definedName name="IQ_NAMES_REVISION_DATE_" hidden="1">45596.59125</definedName>
    <definedName name="IQ_NAMES_REVISION_DATE__1" localSheetId="4">42318.9316319444</definedName>
    <definedName name="IQ_NAMES_REVISION_DATE__1" hidden="1">41847.8019444444</definedName>
    <definedName name="IQ_NAMES_REVISION_DATE__2" hidden="1">42222.6277546296</definedName>
    <definedName name="IQ_NAMES_REVISION_DATE_2" hidden="1">42185.7704861111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EST" hidden="1">"c1751"</definedName>
    <definedName name="IQ_NAV_EST_DOWN_2MONTH" hidden="1">"c16501"</definedName>
    <definedName name="IQ_NAV_EST_DOWN_3MONTH" hidden="1">"c16505"</definedName>
    <definedName name="IQ_NAV_EST_DOWN_MONTH" hidden="1">"c16497"</definedName>
    <definedName name="IQ_NAV_EST_NUM_ANALYSTS_2MONTH" hidden="1">"c16499"</definedName>
    <definedName name="IQ_NAV_EST_NUM_ANALYSTS_3MONTH" hidden="1">"c16503"</definedName>
    <definedName name="IQ_NAV_EST_NUM_ANALYSTS_MONTH" hidden="1">"c16495"</definedName>
    <definedName name="IQ_NAV_EST_TOTAL_REVISED_2MONTH" hidden="1">"c16502"</definedName>
    <definedName name="IQ_NAV_EST_TOTAL_REVISED_3MONTH" hidden="1">"c16506"</definedName>
    <definedName name="IQ_NAV_EST_TOTAL_REVISED_MONTH" hidden="1">"c16498"</definedName>
    <definedName name="IQ_NAV_EST_UP_2MONTH" hidden="1">"c16500"</definedName>
    <definedName name="IQ_NAV_EST_UP_3MONTH" hidden="1">"c16504"</definedName>
    <definedName name="IQ_NAV_EST_UP_MONTH" hidden="1">"c16496"</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REV_DATE_TIME_REUT" hidden="1">"c28562"</definedName>
    <definedName name="IQ_NAV_REVISIONS_REUT" hidden="1">"c28523"</definedName>
    <definedName name="IQ_NAV_SHARE_ACT_OR_EST" hidden="1">"c2225"</definedName>
    <definedName name="IQ_NAV_SHARE_ACT_OR_EST_REUT" hidden="1">"c5623"</definedName>
    <definedName name="IQ_NAV_SHARE_EST" hidden="1">"c5609"</definedName>
    <definedName name="IQ_NAV_SHARE_EST_DOWN_2MONTH" hidden="1">"c16561"</definedName>
    <definedName name="IQ_NAV_SHARE_EST_DOWN_2MONTH_REUT" hidden="1">"c17101"</definedName>
    <definedName name="IQ_NAV_SHARE_EST_DOWN_3MONTH" hidden="1">"c16565"</definedName>
    <definedName name="IQ_NAV_SHARE_EST_DOWN_3MONTH_REUT" hidden="1">"c17105"</definedName>
    <definedName name="IQ_NAV_SHARE_EST_DOWN_MONTH" hidden="1">"c16557"</definedName>
    <definedName name="IQ_NAV_SHARE_EST_DOWN_MONTH_REUT" hidden="1">"c17097"</definedName>
    <definedName name="IQ_NAV_SHARE_EST_NOTE" hidden="1">"c17522"</definedName>
    <definedName name="IQ_NAV_SHARE_EST_NOTE_CIQ" hidden="1">"c17475"</definedName>
    <definedName name="IQ_NAV_SHARE_EST_NUM_ANALYSTS_2MONTH" hidden="1">"c16559"</definedName>
    <definedName name="IQ_NAV_SHARE_EST_NUM_ANALYSTS_2MONTH_REUT" hidden="1">"c17099"</definedName>
    <definedName name="IQ_NAV_SHARE_EST_NUM_ANALYSTS_3MONTH" hidden="1">"c16563"</definedName>
    <definedName name="IQ_NAV_SHARE_EST_NUM_ANALYSTS_3MONTH_REUT" hidden="1">"c17103"</definedName>
    <definedName name="IQ_NAV_SHARE_EST_NUM_ANALYSTS_MONTH" hidden="1">"c16555"</definedName>
    <definedName name="IQ_NAV_SHARE_EST_NUM_ANALYSTS_MONTH_REUT" hidden="1">"c17095"</definedName>
    <definedName name="IQ_NAV_SHARE_EST_REUT" hidden="1">"c5617"</definedName>
    <definedName name="IQ_NAV_SHARE_EST_REV_DATE_TIME_THOM" hidden="1">"c28442"</definedName>
    <definedName name="IQ_NAV_SHARE_EST_REVISIONS_THOM" hidden="1">"c28403"</definedName>
    <definedName name="IQ_NAV_SHARE_EST_TOTAL_REVISED_2MONTH" hidden="1">"c16562"</definedName>
    <definedName name="IQ_NAV_SHARE_EST_TOTAL_REVISED_2MONTH_REUT" hidden="1">"c17102"</definedName>
    <definedName name="IQ_NAV_SHARE_EST_TOTAL_REVISED_3MONTH" hidden="1">"c16566"</definedName>
    <definedName name="IQ_NAV_SHARE_EST_TOTAL_REVISED_3MONTH_REUT" hidden="1">"c17106"</definedName>
    <definedName name="IQ_NAV_SHARE_EST_TOTAL_REVISED_MONTH" hidden="1">"c16558"</definedName>
    <definedName name="IQ_NAV_SHARE_EST_TOTAL_REVISED_MONTH_REUT" hidden="1">"c17098"</definedName>
    <definedName name="IQ_NAV_SHARE_EST_UP_2MONTH" hidden="1">"c16560"</definedName>
    <definedName name="IQ_NAV_SHARE_EST_UP_2MONTH_REUT" hidden="1">"c17100"</definedName>
    <definedName name="IQ_NAV_SHARE_EST_UP_3MONTH" hidden="1">"c16564"</definedName>
    <definedName name="IQ_NAV_SHARE_EST_UP_3MONTH_REUT" hidden="1">"c17104"</definedName>
    <definedName name="IQ_NAV_SHARE_EST_UP_MONTH" hidden="1">"c16556"</definedName>
    <definedName name="IQ_NAV_SHARE_EST_UP_MONTH_REUT" hidden="1">"c17096"</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AVG_CUSTOMER_LOANS_CSD" hidden="1">"c27849"</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BROKERAGE_COMMISSIONS_CSD" hidden="1">"c27850"</definedName>
    <definedName name="IQ_NET_CASH_FLOW_ADJ_CSD" hidden="1">"c27851"</definedName>
    <definedName name="IQ_NET_CASH_FLOW_CAPEX_CSD" hidden="1">"c27852"</definedName>
    <definedName name="IQ_NET_CASH_FLOW_CAPEX_PRE_ADJ_CSD" hidden="1">"c27853"</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DOWN_2MONTH" hidden="1">"c16513"</definedName>
    <definedName name="IQ_NET_DEBT_EST_DOWN_2MONTH_REUT" hidden="1">"c17053"</definedName>
    <definedName name="IQ_NET_DEBT_EST_DOWN_3MONTH" hidden="1">"c16517"</definedName>
    <definedName name="IQ_NET_DEBT_EST_DOWN_3MONTH_REUT" hidden="1">"c17057"</definedName>
    <definedName name="IQ_NET_DEBT_EST_DOWN_MONTH" hidden="1">"c16509"</definedName>
    <definedName name="IQ_NET_DEBT_EST_DOWN_MONTH_REUT" hidden="1">"c17049"</definedName>
    <definedName name="IQ_NET_DEBT_EST_NUM_ANALYSTS_2MONTH" hidden="1">"c16511"</definedName>
    <definedName name="IQ_NET_DEBT_EST_NUM_ANALYSTS_2MONTH_REUT" hidden="1">"c17051"</definedName>
    <definedName name="IQ_NET_DEBT_EST_NUM_ANALYSTS_3MONTH" hidden="1">"c16515"</definedName>
    <definedName name="IQ_NET_DEBT_EST_NUM_ANALYSTS_3MONTH_REUT" hidden="1">"c17055"</definedName>
    <definedName name="IQ_NET_DEBT_EST_NUM_ANALYSTS_MONTH" hidden="1">"c16507"</definedName>
    <definedName name="IQ_NET_DEBT_EST_NUM_ANALYSTS_MONTH_REUT" hidden="1">"c17047"</definedName>
    <definedName name="IQ_NET_DEBT_EST_REUT" hidden="1">"c3976"</definedName>
    <definedName name="IQ_NET_DEBT_EST_TOTAL_REVISED_2MONTH" hidden="1">"c16514"</definedName>
    <definedName name="IQ_NET_DEBT_EST_TOTAL_REVISED_2MONTH_REUT" hidden="1">"c17054"</definedName>
    <definedName name="IQ_NET_DEBT_EST_TOTAL_REVISED_3MONTH" hidden="1">"c16518"</definedName>
    <definedName name="IQ_NET_DEBT_EST_TOTAL_REVISED_3MONTH_REUT" hidden="1">"c17058"</definedName>
    <definedName name="IQ_NET_DEBT_EST_TOTAL_REVISED_MONTH" hidden="1">"c16510"</definedName>
    <definedName name="IQ_NET_DEBT_EST_TOTAL_REVISED_MONTH_REUT" hidden="1">"c17050"</definedName>
    <definedName name="IQ_NET_DEBT_EST_UP_2MONTH" hidden="1">"c16512"</definedName>
    <definedName name="IQ_NET_DEBT_EST_UP_2MONTH_REUT" hidden="1">"c17052"</definedName>
    <definedName name="IQ_NET_DEBT_EST_UP_3MONTH" hidden="1">"c16516"</definedName>
    <definedName name="IQ_NET_DEBT_EST_UP_3MONTH_REUT" hidden="1">"c17056"</definedName>
    <definedName name="IQ_NET_DEBT_EST_UP_MONTH" hidden="1">"c16508"</definedName>
    <definedName name="IQ_NET_DEBT_EST_UP_MONTH_REUT" hidden="1">"c17048"</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CSD" hidden="1">"c27854"</definedName>
    <definedName name="IQ_NET_INC_GROWTH_1" hidden="1">"c158"</definedName>
    <definedName name="IQ_NET_INC_GROWTH_2" hidden="1">"c162"</definedName>
    <definedName name="IQ_NET_INC_MARGIN" hidden="1">"c1398"</definedName>
    <definedName name="IQ_NET_INCOME_AFTER_EXTRAORDINARIES_CSD" hidden="1">"c27855"</definedName>
    <definedName name="IQ_NET_INCOME_BEFORE_EXTRAORDINARIES_CSD" hidden="1">"c27856"</definedName>
    <definedName name="IQ_NET_INCOME_BEFORE_MINORITY_INTEREST_CSD" hidden="1">"c27857"</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SURANCE_INCOME_CSD" hidden="1">"c27858"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E_AVG_EARNING_ASSETS_CSD" hidden="1">"c27859"</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INCOME_AVG_EARNING_ASSETS_CSD" hidden="1">"c27860"</definedName>
    <definedName name="IQ_NET_INTEREST_INCOME_CSD" hidden="1">"c27861"</definedName>
    <definedName name="IQ_NET_INTEREST_INCOME_REVENUES_CSD" hidden="1">"c27862"</definedName>
    <definedName name="IQ_NET_INTEREST_MARGIN_FDIC" hidden="1">"c6726"</definedName>
    <definedName name="IQ_NET_ITEMS_TOTAL_CSD" hidden="1">"c27863"</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MARGIN_CSD" hidden="1">"c27864"</definedName>
    <definedName name="IQ_NET_MARGIN_PRE_ADJ_CSD" hidden="1">"c27865"</definedName>
    <definedName name="IQ_NET_NEW_CLIENT_ASSETS" hidden="1">"c20430"</definedName>
    <definedName name="IQ_NET_NONINTEREST_INC_EXP_INTERNATIONAL_OPS_FFIEC" hidden="1">"c15387"</definedName>
    <definedName name="IQ_NET_OPERATING_INCOME_AFTER_LOSS_PROV_CSD" hidden="1">"c27866"</definedName>
    <definedName name="IQ_NET_OPERATING_INCOME_ASSETS_FDIC" hidden="1">"c6729"</definedName>
    <definedName name="IQ_NET_PENSION_POSTRETIREMENT_DEFICIT_AFTER_TAX_CSD" hidden="1">"c27867"</definedName>
    <definedName name="IQ_NET_PLANT_TOTAL_ASSETS_CSD" hidden="1">"c27868"</definedName>
    <definedName name="IQ_NET_PLANT_TOTAL_ASSETS_PRE_ADJ_CSD" hidden="1">"c27869"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TOTAL_EXTERNAL_FINANCING_CSD" hidden="1">"c27870"</definedName>
    <definedName name="IQ_NET_WORKING_CAP" hidden="1">"c3493"</definedName>
    <definedName name="IQ_NET_WRITTEN" hidden="1">"c2728"</definedName>
    <definedName name="IQ_NEW_LOAN_LOSS_PROV_AVG_CUSTOMER_LOANS_CSD" hidden="1">"c27871"</definedName>
    <definedName name="IQ_NEW_LOAN_LOSS_PROV_REVENUES_CSD" hidden="1">"c27872"</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DOWN_2MONTH" hidden="1">"c16429"</definedName>
    <definedName name="IQ_NI_EST_DOWN_2MONTH_REUT" hidden="1">"c16993"</definedName>
    <definedName name="IQ_NI_EST_DOWN_3MONTH" hidden="1">"c16433"</definedName>
    <definedName name="IQ_NI_EST_DOWN_3MONTH_REUT" hidden="1">"c16997"</definedName>
    <definedName name="IQ_NI_EST_DOWN_MONTH" hidden="1">"c16425"</definedName>
    <definedName name="IQ_NI_EST_DOWN_MONTH_REUT" hidden="1">"c16989"</definedName>
    <definedName name="IQ_NI_EST_NUM_ANALYSTS_2MONTH" hidden="1">"c16427"</definedName>
    <definedName name="IQ_NI_EST_NUM_ANALYSTS_2MONTH_REUT" hidden="1">"c16991"</definedName>
    <definedName name="IQ_NI_EST_NUM_ANALYSTS_3MONTH" hidden="1">"c16431"</definedName>
    <definedName name="IQ_NI_EST_NUM_ANALYSTS_3MONTH_REUT" hidden="1">"c16995"</definedName>
    <definedName name="IQ_NI_EST_NUM_ANALYSTS_MONTH" hidden="1">"c16423"</definedName>
    <definedName name="IQ_NI_EST_NUM_ANALYSTS_MONTH_REUT" hidden="1">"c16987"</definedName>
    <definedName name="IQ_NI_EST_REUT" hidden="1">"c5368"</definedName>
    <definedName name="IQ_NI_EST_TOTAL_REVISED_2MONTH" hidden="1">"c16430"</definedName>
    <definedName name="IQ_NI_EST_TOTAL_REVISED_2MONTH_REUT" hidden="1">"c16994"</definedName>
    <definedName name="IQ_NI_EST_TOTAL_REVISED_3MONTH" hidden="1">"c16434"</definedName>
    <definedName name="IQ_NI_EST_TOTAL_REVISED_3MONTH_REUT" hidden="1">"c16998"</definedName>
    <definedName name="IQ_NI_EST_TOTAL_REVISED_MONTH" hidden="1">"c16426"</definedName>
    <definedName name="IQ_NI_EST_TOTAL_REVISED_MONTH_REUT" hidden="1">"c16990"</definedName>
    <definedName name="IQ_NI_EST_UP_2MONTH" hidden="1">"c16428"</definedName>
    <definedName name="IQ_NI_EST_UP_2MONTH_REUT" hidden="1">"c16992"</definedName>
    <definedName name="IQ_NI_EST_UP_3MONTH" hidden="1">"c16432"</definedName>
    <definedName name="IQ_NI_EST_UP_3MONTH_REUT" hidden="1">"c16996"</definedName>
    <definedName name="IQ_NI_EST_UP_MONTH" hidden="1">"c16424"</definedName>
    <definedName name="IQ_NI_EST_UP_MONTH_REUT" hidden="1">"c16988"</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EST" hidden="1">"c1723"</definedName>
    <definedName name="IQ_NI_GW_EST_DOWN_2MONTH" hidden="1">"c16453"</definedName>
    <definedName name="IQ_NI_GW_EST_DOWN_2MONTH_REUT" hidden="1">"c17017"</definedName>
    <definedName name="IQ_NI_GW_EST_DOWN_3MONTH" hidden="1">"c16457"</definedName>
    <definedName name="IQ_NI_GW_EST_DOWN_3MONTH_REUT" hidden="1">"c17021"</definedName>
    <definedName name="IQ_NI_GW_EST_DOWN_MONTH" hidden="1">"c16449"</definedName>
    <definedName name="IQ_NI_GW_EST_DOWN_MONTH_REUT" hidden="1">"c17013"</definedName>
    <definedName name="IQ_NI_GW_EST_NUM_ANALYSTS_2MONTH" hidden="1">"c16451"</definedName>
    <definedName name="IQ_NI_GW_EST_NUM_ANALYSTS_2MONTH_REUT" hidden="1">"c17015"</definedName>
    <definedName name="IQ_NI_GW_EST_NUM_ANALYSTS_3MONTH" hidden="1">"c16455"</definedName>
    <definedName name="IQ_NI_GW_EST_NUM_ANALYSTS_3MONTH_REUT" hidden="1">"c17019"</definedName>
    <definedName name="IQ_NI_GW_EST_NUM_ANALYSTS_MONTH" hidden="1">"c16447"</definedName>
    <definedName name="IQ_NI_GW_EST_NUM_ANALYSTS_MONTH_REUT" hidden="1">"c17011"</definedName>
    <definedName name="IQ_NI_GW_EST_REUT" hidden="1">"c5375"</definedName>
    <definedName name="IQ_NI_GW_EST_REV_DATE_TIME_THOM" hidden="1">"c28432"</definedName>
    <definedName name="IQ_NI_GW_EST_REVISIONS_THOM" hidden="1">"c28393"</definedName>
    <definedName name="IQ_NI_GW_EST_THOM" hidden="1">"c5133"</definedName>
    <definedName name="IQ_NI_GW_EST_TOTAL_REVISED_2MONTH" hidden="1">"c16454"</definedName>
    <definedName name="IQ_NI_GW_EST_TOTAL_REVISED_2MONTH_REUT" hidden="1">"c17018"</definedName>
    <definedName name="IQ_NI_GW_EST_TOTAL_REVISED_3MONTH" hidden="1">"c16458"</definedName>
    <definedName name="IQ_NI_GW_EST_TOTAL_REVISED_3MONTH_REUT" hidden="1">"c17022"</definedName>
    <definedName name="IQ_NI_GW_EST_TOTAL_REVISED_MONTH" hidden="1">"c16450"</definedName>
    <definedName name="IQ_NI_GW_EST_TOTAL_REVISED_MONTH_REUT" hidden="1">"c17014"</definedName>
    <definedName name="IQ_NI_GW_EST_UP_2MONTH" hidden="1">"c16452"</definedName>
    <definedName name="IQ_NI_GW_EST_UP_2MONTH_REUT" hidden="1">"c17016"</definedName>
    <definedName name="IQ_NI_GW_EST_UP_3MONTH" hidden="1">"c16456"</definedName>
    <definedName name="IQ_NI_GW_EST_UP_3MONTH_REUT" hidden="1">"c17020"</definedName>
    <definedName name="IQ_NI_GW_EST_UP_MONTH" hidden="1">"c16448"</definedName>
    <definedName name="IQ_NI_GW_EST_UP_MONTH_REUT" hidden="1">"c17012"</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EST_THOM" hidden="1">"c5135"</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EST_THOM" hidden="1">"c5136"</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MEDIAN_EST_THOM" hidden="1">"c5134"</definedName>
    <definedName name="IQ_NI_GW_NUM_EST" hidden="1">"c1727"</definedName>
    <definedName name="IQ_NI_GW_NUM_EST_REUT" hidden="1">"c5379"</definedName>
    <definedName name="IQ_NI_GW_NUM_EST_THOM" hidden="1">"c5137"</definedName>
    <definedName name="IQ_NI_GW_STDDEV_EST" hidden="1">"c1728"</definedName>
    <definedName name="IQ_NI_GW_STDDEV_EST_REUT" hidden="1">"c5380"</definedName>
    <definedName name="IQ_NI_GW_STDDEV_EST_THOM" hidden="1">"c5138"</definedName>
    <definedName name="IQ_NI_HIGH_EST" hidden="1">"c1718"</definedName>
    <definedName name="IQ_NI_HIGH_EST_REUT" hidden="1">"c5370"</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DOWN_2MONTH" hidden="1">"c16441"</definedName>
    <definedName name="IQ_NI_REPORTED_EST_DOWN_2MONTH_REUT" hidden="1">"c17005"</definedName>
    <definedName name="IQ_NI_REPORTED_EST_DOWN_3MONTH" hidden="1">"c16445"</definedName>
    <definedName name="IQ_NI_REPORTED_EST_DOWN_3MONTH_REUT" hidden="1">"c17009"</definedName>
    <definedName name="IQ_NI_REPORTED_EST_DOWN_MONTH" hidden="1">"c16437"</definedName>
    <definedName name="IQ_NI_REPORTED_EST_DOWN_MONTH_REUT" hidden="1">"c17001"</definedName>
    <definedName name="IQ_NI_REPORTED_EST_NUM_ANALYSTS_2MONTH" hidden="1">"c16439"</definedName>
    <definedName name="IQ_NI_REPORTED_EST_NUM_ANALYSTS_2MONTH_REUT" hidden="1">"c17003"</definedName>
    <definedName name="IQ_NI_REPORTED_EST_NUM_ANALYSTS_3MONTH" hidden="1">"c16443"</definedName>
    <definedName name="IQ_NI_REPORTED_EST_NUM_ANALYSTS_3MONTH_REUT" hidden="1">"c17007"</definedName>
    <definedName name="IQ_NI_REPORTED_EST_NUM_ANALYSTS_MONTH" hidden="1">"c16435"</definedName>
    <definedName name="IQ_NI_REPORTED_EST_NUM_ANALYSTS_MONTH_REUT" hidden="1">"c16999"</definedName>
    <definedName name="IQ_NI_REPORTED_EST_REUT" hidden="1">"c5382"</definedName>
    <definedName name="IQ_NI_REPORTED_EST_REV_DATE_TIME_THOM" hidden="1">"c28431"</definedName>
    <definedName name="IQ_NI_REPORTED_EST_REVISIONS_THOM" hidden="1">"c28392"</definedName>
    <definedName name="IQ_NI_REPORTED_EST_TOTAL_REVISED_2MONTH" hidden="1">"c16442"</definedName>
    <definedName name="IQ_NI_REPORTED_EST_TOTAL_REVISED_2MONTH_REUT" hidden="1">"c17006"</definedName>
    <definedName name="IQ_NI_REPORTED_EST_TOTAL_REVISED_3MONTH" hidden="1">"c16446"</definedName>
    <definedName name="IQ_NI_REPORTED_EST_TOTAL_REVISED_3MONTH_REUT" hidden="1">"c17010"</definedName>
    <definedName name="IQ_NI_REPORTED_EST_TOTAL_REVISED_MONTH" hidden="1">"c16438"</definedName>
    <definedName name="IQ_NI_REPORTED_EST_TOTAL_REVISED_MONTH_REUT" hidden="1">"c17002"</definedName>
    <definedName name="IQ_NI_REPORTED_EST_UP_2MONTH" hidden="1">"c16440"</definedName>
    <definedName name="IQ_NI_REPORTED_EST_UP_2MONTH_REUT" hidden="1">"c17004"</definedName>
    <definedName name="IQ_NI_REPORTED_EST_UP_3MONTH" hidden="1">"c16444"</definedName>
    <definedName name="IQ_NI_REPORTED_EST_UP_3MONTH_REUT" hidden="1">"c17008"</definedName>
    <definedName name="IQ_NI_REPORTED_EST_UP_MONTH" hidden="1">"c16436"</definedName>
    <definedName name="IQ_NI_REPORTED_EST_UP_MONTH_REUT" hidden="1">"c17000"</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AFTER_LOAN_LOSS_PROV_REVENUES_CSD" hidden="1">"c27873"</definedName>
    <definedName name="IQ_NOI_BEFORE_LOAN_LOSS_PROV_LOAN_LOSS_PROV_CSD" hidden="1">"c27874"</definedName>
    <definedName name="IQ_NOI_BEFORE_LOAN_LOSS_PROV_REV_CSD" hidden="1">"c27875"</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EXPENSE_OPERATING_REVENUES_CSD" hidden="1">"c27876"</definedName>
    <definedName name="IQ_NON_INTEREST_EXPENSES_AVG_ADJ_ASSETS_CSD" hidden="1">"c27877"</definedName>
    <definedName name="IQ_NON_INTEREST_EXPENSES_REVENUES_CSD" hidden="1">"c27878"</definedName>
    <definedName name="IQ_NON_INTEREST_INC" hidden="1">"c1401"</definedName>
    <definedName name="IQ_NON_OPER_EXP" hidden="1">"c809"</definedName>
    <definedName name="IQ_NON_OPER_INC" hidden="1">"c810"</definedName>
    <definedName name="IQ_NON_OPERATING_INC_EXP_TOTAL_CSD" hidden="1">"c27879"</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CURRING_SPECIAL_EXPENSE_CSD" hidden="1">"c27880"</definedName>
    <definedName name="IQ_NON_RECURRING_SPECIAL_INCOME_CSD" hidden="1">"c27881"</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DEPOSITS_CSD" hidden="1">"c27882"</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EXPENSES_CSD" hidden="1">"c27883"</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CSD" hidden="1">"c27884"</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AS_NET_SPEC_CUST_LOANS_NET_SPEC_CSD" hidden="1">"c27885"</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DOWN_2MONTH" hidden="1">"c16369"</definedName>
    <definedName name="IQ_OPER_INC_EST_DOWN_2MONTH_REUT" hidden="1">"c16945"</definedName>
    <definedName name="IQ_OPER_INC_EST_DOWN_3MONTH" hidden="1">"c16373"</definedName>
    <definedName name="IQ_OPER_INC_EST_DOWN_3MONTH_REUT" hidden="1">"c16949"</definedName>
    <definedName name="IQ_OPER_INC_EST_DOWN_MONTH" hidden="1">"c16365"</definedName>
    <definedName name="IQ_OPER_INC_EST_DOWN_MONTH_REUT" hidden="1">"c16941"</definedName>
    <definedName name="IQ_OPER_INC_EST_NUM_ANALYSTS_2MONTH" hidden="1">"c16367"</definedName>
    <definedName name="IQ_OPER_INC_EST_NUM_ANALYSTS_2MONTH_REUT" hidden="1">"c16943"</definedName>
    <definedName name="IQ_OPER_INC_EST_NUM_ANALYSTS_3MONTH" hidden="1">"c16371"</definedName>
    <definedName name="IQ_OPER_INC_EST_NUM_ANALYSTS_3MONTH_REUT" hidden="1">"c16947"</definedName>
    <definedName name="IQ_OPER_INC_EST_NUM_ANALYSTS_MONTH" hidden="1">"c16363"</definedName>
    <definedName name="IQ_OPER_INC_EST_NUM_ANALYSTS_MONTH_REUT" hidden="1">"c16939"</definedName>
    <definedName name="IQ_OPER_INC_EST_REUT" hidden="1">"c5340"</definedName>
    <definedName name="IQ_OPER_INC_EST_TOTAL_REVISED_2MONTH" hidden="1">"c16370"</definedName>
    <definedName name="IQ_OPER_INC_EST_TOTAL_REVISED_2MONTH_REUT" hidden="1">"c16946"</definedName>
    <definedName name="IQ_OPER_INC_EST_TOTAL_REVISED_3MONTH" hidden="1">"c16374"</definedName>
    <definedName name="IQ_OPER_INC_EST_TOTAL_REVISED_3MONTH_REUT" hidden="1">"c16950"</definedName>
    <definedName name="IQ_OPER_INC_EST_TOTAL_REVISED_MONTH" hidden="1">"c16366"</definedName>
    <definedName name="IQ_OPER_INC_EST_TOTAL_REVISED_MONTH_REUT" hidden="1">"c16942"</definedName>
    <definedName name="IQ_OPER_INC_EST_UP_2MONTH" hidden="1">"c16368"</definedName>
    <definedName name="IQ_OPER_INC_EST_UP_2MONTH_REUT" hidden="1">"c16944"</definedName>
    <definedName name="IQ_OPER_INC_EST_UP_3MONTH" hidden="1">"c16372"</definedName>
    <definedName name="IQ_OPER_INC_EST_UP_3MONTH_REUT" hidden="1">"c16948"</definedName>
    <definedName name="IQ_OPER_INC_EST_UP_MONTH" hidden="1">"c16364"</definedName>
    <definedName name="IQ_OPER_INC_EST_UP_MONTH_REUT" hidden="1">"c16940"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NG_EXP_AVG_ASSETS_FFIEC" hidden="1">"c13373"</definedName>
    <definedName name="IQ_OPERATING_EXP_BEF_DA_TOTAL_PRE_ADJ_CSD" hidden="1">"c27886"</definedName>
    <definedName name="IQ_OPERATING_EXP_OTHER_CSD" hidden="1">"c27887"</definedName>
    <definedName name="IQ_OPERATING_INC_AFTER_DA_ADJ_CSD" hidden="1">"c27888"</definedName>
    <definedName name="IQ_OPERATING_INC_AFTER_DA_PRE_ADJ_CSD" hidden="1">"c27889"</definedName>
    <definedName name="IQ_OPERATING_INC_AFTER_DA_REVENUES_CSD" hidden="1">"c27890"</definedName>
    <definedName name="IQ_OPERATING_INC_AVG_ASSETS_FFIEC" hidden="1">"c13368"</definedName>
    <definedName name="IQ_OPERATING_INC_BEF_DA_ADJ_CSD" hidden="1">"c27891"</definedName>
    <definedName name="IQ_OPERATING_INC_BEF_DA_REVENUES_CSD" hidden="1">"c27892"</definedName>
    <definedName name="IQ_OPERATING_INC_TE_AVG_ASSETS_FFIEC" hidden="1">"c13360"</definedName>
    <definedName name="IQ_OPERATING_INCOME_AFTER_LOSS_PROV_CSD" hidden="1">"c27893"</definedName>
    <definedName name="IQ_OPERATING_NOI_AVG_GROSS_PROP" hidden="1">"c16058"</definedName>
    <definedName name="IQ_OPERATING_NONINTEREST_INCOME_CSD" hidden="1">"c27894"</definedName>
    <definedName name="IQ_OPERATING_REVENUES_CSD" hidden="1">"c27895"</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CSD" hidden="1">"c27896"</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CSD" hidden="1">"c27897"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_NCOS_AVG_OTHER_CONS_LOANS_CSD" hidden="1">"c27898"</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CSD" hidden="1">"c27899"</definedName>
    <definedName name="IQ_OTHER_CONSUMER_LOANS_FFIEC" hidden="1">"c12824"</definedName>
    <definedName name="IQ_OTHER_CONSUMER_LOANS_TRADING_DOM_FFIEC" hidden="1">"c12935"</definedName>
    <definedName name="IQ_OTHER_CREDIT_RESERVES_CSD" hidden="1">"c27900"</definedName>
    <definedName name="IQ_OTHER_CURRENT_ASSETS" hidden="1">"c1403"</definedName>
    <definedName name="IQ_OTHER_CURRENT_ASSETS_PRE_ADJ_CSD" hidden="1">"c27901"</definedName>
    <definedName name="IQ_OTHER_CURRENT_LIAB" hidden="1">"c1404"</definedName>
    <definedName name="IQ_OTHER_CURRENT_LIABILITIES_CSD" hidden="1">"c27902"</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FERRED_TAX_ASSETS_CSD" hidden="1">"c27903"</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CSD" hidden="1">"c27904"</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INANCING_ACTIVITIES_CSD" hidden="1">"c27905"</definedName>
    <definedName name="IQ_OTHER_FOREIGN_LOANS_FOREIGN_FFIEC" hidden="1">"c13482"</definedName>
    <definedName name="IQ_OTHER_GENERAL_ADMINISTRATIVE_EXPENSE_CSD" hidden="1">"c27906"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CSD" hidden="1">"c27907"</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CSD" hidden="1">"c27908"</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LT_LIABILITIES_CSD" hidden="1">"c27909"</definedName>
    <definedName name="IQ_OTHER_MARKET_SENSITIVE_INCOME_CSD" hidden="1">"c27910"</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COS_AVG_CUSTOMER_LOANS_CSD" hidden="1">"c27911"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OPERATING_INC_EXP_CSD" hidden="1">"c27912"</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NINTEREST_INCOME_CSD" hidden="1">"c27913"</definedName>
    <definedName name="IQ_OTHER_NONRECURRING_INC_EXP_CSD" hidden="1">"c27914"</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REVENUES_CSD" hidden="1">"c27915"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THER_BORROWINGS_CSD" hidden="1">"c27916"</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QUASI_CAPITAL_INSTRUMENTS_CSD" hidden="1">"c27917"</definedName>
    <definedName name="IQ_OTHER_RE_OWNED_FDIC" hidden="1">"c6330"</definedName>
    <definedName name="IQ_OTHER_REAL_ESTATE" hidden="1">"c1007"</definedName>
    <definedName name="IQ_OTHER_REAL_ESTATE_FORECLOSED_ASSETS_CSD" hidden="1">"c27918"</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1" hidden="1">"c1023"</definedName>
    <definedName name="IQ_OUTSTANDING_FILING_DATE_2" hidden="1">"c1023"</definedName>
    <definedName name="IQ_OUTSTANDING_FILING_DATE_NEW"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REUT" hidden="1">"c15238"</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D_DATE" hidden="1">"c28809"</definedName>
    <definedName name="IQ_PD_SCORE" hidden="1">"c28808"</definedName>
    <definedName name="IQ_PD_Z_SCORE" hidden="1">"c28810"</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RO_OTHER_FINANCE_EXP_CSD" hidden="1">"c27919"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IABILITIES_CHANGE_CSD" hidden="1">"c27920"</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REUT" hidden="1">"c3938"</definedName>
    <definedName name="IQ_PERCENT_CHANGE_EST_FFO_SHARE_18MONTHS" hidden="1">"c1829"</definedName>
    <definedName name="IQ_PERCENT_CHANGE_EST_FFO_SHARE_18MONTHS_REUT" hidden="1">"c3939"</definedName>
    <definedName name="IQ_PERCENT_CHANGE_EST_FFO_SHARE_3MONTHS" hidden="1">"c1825"</definedName>
    <definedName name="IQ_PERCENT_CHANGE_EST_FFO_SHARE_3MONTHS_REUT" hidden="1">"c3935"</definedName>
    <definedName name="IQ_PERCENT_CHANGE_EST_FFO_SHARE_6MONTHS" hidden="1">"c1826"</definedName>
    <definedName name="IQ_PERCENT_CHANGE_EST_FFO_SHARE_6MONTHS_REUT" hidden="1">"c3936"</definedName>
    <definedName name="IQ_PERCENT_CHANGE_EST_FFO_SHARE_9MONTHS" hidden="1">"c1827"</definedName>
    <definedName name="IQ_PERCENT_CHANGE_EST_FFO_SHARE_9MONTHS_REUT" hidden="1">"c3937"</definedName>
    <definedName name="IQ_PERCENT_CHANGE_EST_FFO_SHARE_DAY" hidden="1">"c1822"</definedName>
    <definedName name="IQ_PERCENT_CHANGE_EST_FFO_SHARE_DAY_REUT" hidden="1">"c3933"</definedName>
    <definedName name="IQ_PERCENT_CHANGE_EST_FFO_SHARE_MONTH" hidden="1">"c1824"</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"c3966"</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SONNEL_EXPENSE_REVENUES_CSD" hidden="1">"c27921"</definedName>
    <definedName name="IQ_PERSONNEL_EXPENSES_CSD" hidden="1">"c27922"</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LUS_50_PCT_INTERMEDIATE_EQUITY_HYBRID_DEBT_CSD" hidden="1">"c27923"</definedName>
    <definedName name="IQ_PLUS_50_PCT_INTERMEDIATE_EQUITY_HYBRID_EQUITY_CSD" hidden="1">"c27924"</definedName>
    <definedName name="IQ_PLUS_50_PCT_INTERMEDIATE_EQUITY_HYBRID_PMTS_DIVIDENDS_CSD" hidden="1">"c27925"</definedName>
    <definedName name="IQ_PLUS_50_PCT_INTERMEDIATE_EQUITY_HYBRID_PMTS_INTEREST_EXP_CSD" hidden="1">"c27926"</definedName>
    <definedName name="IQ_PLUS_50_PCT_INTERMEDIATE_EQUITY_HYBRID_PMTS_REP_DIVIDENDS_CSD" hidden="1">"c27927"</definedName>
    <definedName name="IQ_PLUS_ACCRUED_INTEREST_NOT_INCLUDEDPRE_ADJ_DEBT_CSD" hidden="1">"c27928"</definedName>
    <definedName name="IQ_PLUS_ADMISSIBLE_PREFERRED_HYBRIDS_CSD" hidden="1">"c27929"</definedName>
    <definedName name="IQ_PLUS_AMORTIZATION_IMPAIR_OF_GOODWILL_INTAN_CSD" hidden="1">"c27930"</definedName>
    <definedName name="IQ_PLUS_ARO_ADJUSTMENT_COSTS_CREDIT_CSD" hidden="1">"c27931"</definedName>
    <definedName name="IQ_PLUS_ARO_DEBT_ADJUSTMENT_CSD" hidden="1">"c27932"</definedName>
    <definedName name="IQ_PLUS_ARO_FINANCE_COSTS_CSD" hidden="1">"c27933"</definedName>
    <definedName name="IQ_PLUS_CAPEX_AD_HOC_CSD" hidden="1">"c27934"</definedName>
    <definedName name="IQ_PLUS_CAPEX_CONSOL_DECONSOL_CSD" hidden="1">"c27935"</definedName>
    <definedName name="IQ_PLUS_CAPEX_CUSTOMER_CONTRIBUTIONS_CSD" hidden="1">"c27936"</definedName>
    <definedName name="IQ_PLUS_CAPEX_FINANCE_LEASES_CSD" hidden="1">"c27937"</definedName>
    <definedName name="IQ_PLUS_CAPITALIZED_INTEREST_CSD" hidden="1">"c27938"</definedName>
    <definedName name="IQ_PLUS_CAPITALIZED_INTEREST_EBITDA_TRANSFER_FROM_INVENTORY_CSD" hidden="1">"c27939"</definedName>
    <definedName name="IQ_PLUS_CAPITALIZED_INTEREST_WITHIN_INVENTORY_CSD" hidden="1">"c27940"</definedName>
    <definedName name="IQ_PLUS_CAPTIVE_FINANCE_OPERATING_EXP_CSD" hidden="1">"c27941"</definedName>
    <definedName name="IQ_PLUS_CASH_CONSOL_DECONSOL_CSD" hidden="1">"c27942"</definedName>
    <definedName name="IQ_PLUS_DA_AD_HOC_CSD" hidden="1">"c27943"</definedName>
    <definedName name="IQ_PLUS_DA_ASSET_VALUATION_GAINS_LOSSES_CSD" hidden="1">"c27944"</definedName>
    <definedName name="IQ_PLUS_DA_IMPAIRMENT_CHARGES_REVERSALS_CSD" hidden="1">"c27945"</definedName>
    <definedName name="IQ_PLUS_DA_REVERSE_GOODWILL_AMORT_CSD" hidden="1">"c27946"</definedName>
    <definedName name="IQ_PLUS_DEBT_AD_HOC_CSD" hidden="1">"c27947"</definedName>
    <definedName name="IQ_PLUS_DEBT_CONSOL_DECONSOL_CSD" hidden="1">"c27948"</definedName>
    <definedName name="IQ_PLUS_DEBT_DERIVATIVES_CSD" hidden="1">"c27949"</definedName>
    <definedName name="IQ_PLUS_DEBT_EQUITY_COMPONENTCONVERTIBLE_DEBT_CSD" hidden="1">"c27950"</definedName>
    <definedName name="IQ_PLUS_DEBT_FAIR_VALUE_ADJUSTMENTS_CSD" hidden="1">"c27951"</definedName>
    <definedName name="IQ_PLUS_DEBT_FINANCE_LEASES_CSD" hidden="1">"c27952"</definedName>
    <definedName name="IQ_PLUS_DEBT_FOREIGN_CURRENCY_HEDGES_CSD" hidden="1">"c27953"</definedName>
    <definedName name="IQ_PLUS_DEBT_LIKE_HYBRID_PMT_DIVIDENDS_CSD" hidden="1">"c27954"</definedName>
    <definedName name="IQ_PLUS_DEBT_LITIGATION_CSD" hidden="1">"c27955"</definedName>
    <definedName name="IQ_PLUS_DEBT_PUT_OPTIONSMINORITY_STAKES_CSD" hidden="1">"c27956"</definedName>
    <definedName name="IQ_PLUS_DEBT_SERVICED_THIRD_PARTIES_CSD" hidden="1">"c27957"</definedName>
    <definedName name="IQ_PLUS_DEBT_SHAREHOLDER_LOANS_CSD" hidden="1">"c27958"</definedName>
    <definedName name="IQ_PLUS_DEBT_TAX_LIABILITIES_CSD" hidden="1">"c27959"</definedName>
    <definedName name="IQ_PLUS_DEBT_UNAMORTISED_CAPITALIZED_BORROWING_COSTS_CSD" hidden="1">"c27960"</definedName>
    <definedName name="IQ_PLUS_DEBT_VOLUMETRIC_PRODUCTION_PMT_S_CSD" hidden="1">"c27961"</definedName>
    <definedName name="IQ_PLUS_DEBT_WORKERS_COMPENSATION_SELF_INSURANCE_CSD" hidden="1">"c27962"</definedName>
    <definedName name="IQ_PLUS_DEPRECIATION_CONSOL_DECONSOL_CSD" hidden="1">"c27963"</definedName>
    <definedName name="IQ_PLUS_DIVIDENDS_AD_HOC_CSD" hidden="1">"c27964"</definedName>
    <definedName name="IQ_PLUS_DIVIDENDS_CONSOL_DECONSOL_CSD" hidden="1">"c27965"</definedName>
    <definedName name="IQ_PLUS_DIVIDENDS_RECEIVED_FROM_EQUITY_INVESTMENTS_CSD" hidden="1">"c27966"</definedName>
    <definedName name="IQ_PLUS_DIVIDENDS_RECEIVED_INCL_FINANCING_INVESTING_ACCT_CSD" hidden="1">"c27967"</definedName>
    <definedName name="IQ_PLUS_EBIT_AD_HOC_CSD" hidden="1">"c27968"</definedName>
    <definedName name="IQ_PLUS_EBIT_FINANCE_INTEREST_INC_CSD" hidden="1">"c27969"</definedName>
    <definedName name="IQ_PLUS_EBIT_INC_EXP_UNCONSOL_COMPANIES_CSD" hidden="1">"c27970"</definedName>
    <definedName name="IQ_PLUS_EBITDA_BUSINESS_DIVESTMENTS_CSD" hidden="1">"c27971"</definedName>
    <definedName name="IQ_PLUS_EBITDA_DERIVATIVES_CSD" hidden="1">"c27972"</definedName>
    <definedName name="IQ_PLUS_EBITDA_FX_GAIN_LOSS_CSD" hidden="1">"c27973"</definedName>
    <definedName name="IQ_PLUS_EBITDA_GAIN_LOSS_DISPOSALS_PPE_CSD" hidden="1">"c27974"</definedName>
    <definedName name="IQ_PLUS_EBITDA_INC_EXP_UNCONSOL_COMPANIES_CSD" hidden="1">"c27975"</definedName>
    <definedName name="IQ_PLUS_EBITDA_INVENTORY_CSD" hidden="1">"c27976"</definedName>
    <definedName name="IQ_PLUS_EBITDA_OTHER_INC_EXP_CSD" hidden="1">"c27977"</definedName>
    <definedName name="IQ_PLUS_EBITDA_RESTRUCTURING_COSTS_CSD" hidden="1">"c27978"</definedName>
    <definedName name="IQ_PLUS_EBITDA_SETTLEMENT_LITIGATION_INSURANCE_COSTS_CSD" hidden="1">"c27979"</definedName>
    <definedName name="IQ_PLUS_EBITDA_VALUATION_GAINS_LOSSES_CSD" hidden="1">"c27980"</definedName>
    <definedName name="IQ_PLUS_EQUITY_AD_HOC_CSD" hidden="1">"c27981"</definedName>
    <definedName name="IQ_PLUS_EQUITY_CONSOL_DECONSOL_CSD" hidden="1">"c27982"</definedName>
    <definedName name="IQ_PLUS_EQUITY_EQUITY_COMPONENTCONVERTIBLE_DEBT_CSD" hidden="1">"c27983"</definedName>
    <definedName name="IQ_PLUS_EQUITY_FAIR_VALUE_ADJUSTMENTS_CSD" hidden="1">"c27984"</definedName>
    <definedName name="IQ_PLUS_EQUITY_GOVERNMENT_GRANTS_CSD" hidden="1">"c27985"</definedName>
    <definedName name="IQ_PLUS_EQUITY_LIKE_HYBRID_PMT_INTEREST_CSD" hidden="1">"c27986"</definedName>
    <definedName name="IQ_PLUS_EXPLORATION_COSTS_CSD" hidden="1">"c27987"</definedName>
    <definedName name="IQ_PLUS_FFO_AD_HOC_CSD" hidden="1">"c27988"</definedName>
    <definedName name="IQ_PLUS_FFO_ASSET_DISPOSALS_CSD" hidden="1">"c27989"</definedName>
    <definedName name="IQ_PLUS_FFO_CONSOL_DECONSOL_CSD" hidden="1">"c27990"</definedName>
    <definedName name="IQ_PLUS_FFO_DERIVATIVES_CSD" hidden="1">"c27991"</definedName>
    <definedName name="IQ_PLUS_FFO_DISC_OPS_CSD" hidden="1">"c27992"</definedName>
    <definedName name="IQ_PLUS_FFO_LIFO_FIFO_CSD" hidden="1">"c27993"</definedName>
    <definedName name="IQ_PLUS_FFO_REGULATORY_ALLOWANCE_CSD" hidden="1">"c27994"</definedName>
    <definedName name="IQ_PLUS_FFO_RESTRUCTURING_COSTS_CSD" hidden="1">"c27995"</definedName>
    <definedName name="IQ_PLUS_FFO_TAXES_CSD" hidden="1">"c27996"</definedName>
    <definedName name="IQ_PLUS_FINANCE_RECEIVABLES_SOLD_CSD" hidden="1">"c27997"</definedName>
    <definedName name="IQ_PLUS_FX_MOVEMENTS_REPORTED_BELOW_CFO_CSD" hidden="1">"c27998"</definedName>
    <definedName name="IQ_PLUS_GENERAL_BANKING_RISK_PROV_CSD" hidden="1">"c27999"</definedName>
    <definedName name="IQ_PLUS_GENERAL_RESERVES_CSD" hidden="1">"c28000"</definedName>
    <definedName name="IQ_PLUS_HIGH_EQUITY_HYBRID_DEBT_CSD" hidden="1">"c28001"</definedName>
    <definedName name="IQ_PLUS_INDEX_LINKED_DEBT_ANNUAL_ACCRETION_CSD" hidden="1">"c28002"</definedName>
    <definedName name="IQ_PLUS_INTEREST_EXP_AD_HOC_CSD" hidden="1">"c28003"</definedName>
    <definedName name="IQ_PLUS_INTEREST_EXP_CONSOL_DECONSOL_CSD" hidden="1">"c28004"</definedName>
    <definedName name="IQ_PLUS_INTEREST_EXP_DERIVATIVES_CSD" hidden="1">"c28005"</definedName>
    <definedName name="IQ_PLUS_INTEREST_EXP_SHAREHOLDER_LOAN_CSD" hidden="1">"c28006"</definedName>
    <definedName name="IQ_PLUS_INTEREST_FROM_RECEIVABLES_SOLD_CSD" hidden="1">"c28007"</definedName>
    <definedName name="IQ_PLUS_LESS_OTHER_EARNINGS_ADJUSTMENTS_CSD" hidden="1">"c28008"</definedName>
    <definedName name="IQ_PLUS_LESS_TAX_IMPACT_ADJUSTMENTS_CSD" hidden="1">"c28009"</definedName>
    <definedName name="IQ_PLUS_LOW_EQUITY_HYBRID_EQUITY_CSD" hidden="1">"c28010"</definedName>
    <definedName name="IQ_PLUS_MINORITY_INTEREST_EQUITY_CSD" hidden="1">"c28011"</definedName>
    <definedName name="IQ_PLUS_NON_OPERATING_INC_EXP_CONSOL_DECONSOL_CSD" hidden="1">"c28012"</definedName>
    <definedName name="IQ_PLUS_NONRECURRING_SPECIAL_EXPENSE_CSD" hidden="1">"c28013"</definedName>
    <definedName name="IQ_PLUS_OLA_ADDITION_CAPEX_CSD" hidden="1">"c28014"</definedName>
    <definedName name="IQ_PLUS_OLA_DEBT_CSD" hidden="1">"c28015"</definedName>
    <definedName name="IQ_PLUS_OLA_DEPRECIATION_CSD" hidden="1">"c28016"</definedName>
    <definedName name="IQ_PLUS_OLA_INTEREST_CSD" hidden="1">"c28017"</definedName>
    <definedName name="IQ_PLUS_OLA_RENT_CSD" hidden="1">"c28018"</definedName>
    <definedName name="IQ_PLUS_OPERATING_EXP_AD_HOC_CSD" hidden="1">"c28019"</definedName>
    <definedName name="IQ_PLUS_OTHER_DEBT_LIKE_OBLIGATIONS_GUARANTEES_LITIGATION_ETC_CSD" hidden="1">"c28020"</definedName>
    <definedName name="IQ_PLUS_PENSION_OPEB_EXP_NORMALIZED_DATA_CSD" hidden="1">"c28021"</definedName>
    <definedName name="IQ_PLUS_PENSION_OTHER_POSTRETIREMENT_DEBT_DEFERRED_COMPENSATION_CSD" hidden="1">"c28022"</definedName>
    <definedName name="IQ_PLUS_PENSION_OTHER_POSTRETIREMENT_EQUITY_CSD" hidden="1">"c28023"</definedName>
    <definedName name="IQ_PLUS_PENSION_OTHER_POSTRETIREMENT_EXP_ACTUAL_CSD" hidden="1">"c28024"</definedName>
    <definedName name="IQ_PLUS_PENSION_OTHER_POSTRETIREMENT_EXP_CSD" hidden="1">"c28025"</definedName>
    <definedName name="IQ_PLUS_PENSION_OTHER_POSTRETIREMENT_EXP_NORMALIZED_CSD" hidden="1">"c28026"</definedName>
    <definedName name="IQ_PLUS_PENSION_OTHER_POSTRETIREMENT_EXP_NORMALIZED_DATA_CSD" hidden="1">"c28027"</definedName>
    <definedName name="IQ_PLUS_PPA_DEPRECIATION_CSD" hidden="1">"c28028"</definedName>
    <definedName name="IQ_PLUS_PPA_INTEREST_EXP_CSD" hidden="1">"c28029"</definedName>
    <definedName name="IQ_PLUS_PREF_STOCK_ADJ_CSD" hidden="1">"c28030"</definedName>
    <definedName name="IQ_PLUS_PREF_STOCK_PRE_ADJ_CSD" hidden="1">"c28031"</definedName>
    <definedName name="IQ_PLUS_PURCHASE_POWER_DEBT_EQUIVALENT_CSD" hidden="1">"c28032"</definedName>
    <definedName name="IQ_PLUS_RECEIVABLES_SOLD_INTEREST_ADJUSTMENT_CSD" hidden="1">"c28033"</definedName>
    <definedName name="IQ_PLUS_REVENUES_AD_HOC_CSD" hidden="1">"c28034"</definedName>
    <definedName name="IQ_PLUS_REVENUES_CONSOL_DECONSOL_CSD" hidden="1">"c28035"</definedName>
    <definedName name="IQ_PLUS_REVENUES_DERIVATIVES_CSD" hidden="1">"c28036"</definedName>
    <definedName name="IQ_PLUS_REVENUES_FINANCE_INTEREST_INC_CSD" hidden="1">"c28037"</definedName>
    <definedName name="IQ_PLUS_REVENUES_PROFIT_DISPOSALS_CSD" hidden="1">"c28038"</definedName>
    <definedName name="IQ_PLUS_STOCK_COMPENSATION_EXP_CSD" hidden="1">"c28039"</definedName>
    <definedName name="IQ_PLUS_TOTAL_ASSETS_AD_HOC_CSD" hidden="1">"c28040"</definedName>
    <definedName name="IQ_PLUS_TOTAL_ASSETS_CONSOL_DECONSOL_CSD" hidden="1">"c28041"</definedName>
    <definedName name="IQ_PLUS_TOTAL_ASSETS_FAIR_VALUE_CSD" hidden="1">"c28042"</definedName>
    <definedName name="IQ_PLUS_TRADE_RECEIVABLES_SOLD_CSD" hidden="1">"c28043"</definedName>
    <definedName name="IQ_PLUS_TRANSFER_PMT_CAPTIVE_FIN_CO_CSD" hidden="1">"c28044"</definedName>
    <definedName name="IQ_PLUS_UNREALIZED_GAINS_CSD" hidden="1">"c28045"</definedName>
    <definedName name="IQ_PLUS_WORKING_CAPITAL_AD_HOC_CSD" hidden="1">"c28046"</definedName>
    <definedName name="IQ_PLUS_WORKING_CAPITAL_CONSOL_DECONSOL_CSD" hidden="1">"c28047"</definedName>
    <definedName name="IQ_PLUS_WORKING_CAPITAL_DERIVATIVES_CSD" hidden="1">"c28048"</definedName>
    <definedName name="IQ_PLUS_WORKING_CAPITAL_LIFO_FIFO_CSD" hidden="1">"c28049"</definedName>
    <definedName name="IQ_PLUS_WORKING_CAPITAL_TAXES_CSD" hidden="1">"c28050"</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E_NET_CSD" hidden="1">"c28051"</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DIVIDENDS_CSD" hidden="1">"c28052"</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CAPITAL_EQUIVALENT_INSTRUMENTS_CSD" hidden="1">"c28053"</definedName>
    <definedName name="IQ_PREFERRED_DEPOSITS_FFIEC" hidden="1">"c15312"</definedName>
    <definedName name="IQ_PREFERRED_FDIC" hidden="1">"c6349"</definedName>
    <definedName name="IQ_PREFERRED_LIST" hidden="1">"c13506"</definedName>
    <definedName name="IQ_PREFERRED_STOCK_CSD" hidden="1">"c28054"</definedName>
    <definedName name="IQ_PREFINANCING_CASH_FLOW_CSD" hidden="1">"c28055"</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PROVISION_OPERATING_INCOME_CSD" hidden="1">"c28056"</definedName>
    <definedName name="IQ_PRESIDENT_ID" hidden="1">"c15216"</definedName>
    <definedName name="IQ_PRESIDENT_NAME" hidden="1">"c15215"</definedName>
    <definedName name="IQ_PRETAX_GW_INC_EST" hidden="1">"c1702"</definedName>
    <definedName name="IQ_PRETAX_GW_INC_EST_DOWN_2MONTH" hidden="1">"c16417"</definedName>
    <definedName name="IQ_PRETAX_GW_INC_EST_DOWN_2MONTH_REUT" hidden="1">"c16981"</definedName>
    <definedName name="IQ_PRETAX_GW_INC_EST_DOWN_3MONTH" hidden="1">"c16421"</definedName>
    <definedName name="IQ_PRETAX_GW_INC_EST_DOWN_3MONTH_REUT" hidden="1">"c16985"</definedName>
    <definedName name="IQ_PRETAX_GW_INC_EST_DOWN_MONTH" hidden="1">"c16413"</definedName>
    <definedName name="IQ_PRETAX_GW_INC_EST_DOWN_MONTH_REUT" hidden="1">"c16977"</definedName>
    <definedName name="IQ_PRETAX_GW_INC_EST_NUM_ANALYSTS_2MONTH" hidden="1">"c16415"</definedName>
    <definedName name="IQ_PRETAX_GW_INC_EST_NUM_ANALYSTS_2MONTH_REUT" hidden="1">"c16979"</definedName>
    <definedName name="IQ_PRETAX_GW_INC_EST_NUM_ANALYSTS_3MONTH" hidden="1">"c16419"</definedName>
    <definedName name="IQ_PRETAX_GW_INC_EST_NUM_ANALYSTS_3MONTH_REUT" hidden="1">"c16983"</definedName>
    <definedName name="IQ_PRETAX_GW_INC_EST_NUM_ANALYSTS_MONTH" hidden="1">"c16411"</definedName>
    <definedName name="IQ_PRETAX_GW_INC_EST_NUM_ANALYSTS_MONTH_REUT" hidden="1">"c16975"</definedName>
    <definedName name="IQ_PRETAX_GW_INC_EST_REUT" hidden="1">"c5354"</definedName>
    <definedName name="IQ_PRETAX_GW_INC_EST_REV_DATE_TIME_THOM" hidden="1">"c28429"</definedName>
    <definedName name="IQ_PRETAX_GW_INC_EST_REVISIONS_THOM" hidden="1">"c28390"</definedName>
    <definedName name="IQ_PRETAX_GW_INC_EST_TOTAL_REVISED_2MONTH" hidden="1">"c16418"</definedName>
    <definedName name="IQ_PRETAX_GW_INC_EST_TOTAL_REVISED_2MONTH_REUT" hidden="1">"c16982"</definedName>
    <definedName name="IQ_PRETAX_GW_INC_EST_TOTAL_REVISED_3MONTH" hidden="1">"c16422"</definedName>
    <definedName name="IQ_PRETAX_GW_INC_EST_TOTAL_REVISED_3MONTH_REUT" hidden="1">"c16986"</definedName>
    <definedName name="IQ_PRETAX_GW_INC_EST_TOTAL_REVISED_MONTH" hidden="1">"c16414"</definedName>
    <definedName name="IQ_PRETAX_GW_INC_EST_TOTAL_REVISED_MONTH_REUT" hidden="1">"c16978"</definedName>
    <definedName name="IQ_PRETAX_GW_INC_EST_UP_2MONTH" hidden="1">"c16416"</definedName>
    <definedName name="IQ_PRETAX_GW_INC_EST_UP_2MONTH_REUT" hidden="1">"c16980"</definedName>
    <definedName name="IQ_PRETAX_GW_INC_EST_UP_3MONTH" hidden="1">"c16420"</definedName>
    <definedName name="IQ_PRETAX_GW_INC_EST_UP_3MONTH_REUT" hidden="1">"c16984"</definedName>
    <definedName name="IQ_PRETAX_GW_INC_EST_UP_MONTH" hidden="1">"c16412"</definedName>
    <definedName name="IQ_PRETAX_GW_INC_EST_UP_MONTH_REUT" hidden="1">"c16976"</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DOWN_2MONTH" hidden="1">"c16393"</definedName>
    <definedName name="IQ_PRETAX_INC_EST_DOWN_2MONTH_REUT" hidden="1">"c16957"</definedName>
    <definedName name="IQ_PRETAX_INC_EST_DOWN_3MONTH" hidden="1">"c16397"</definedName>
    <definedName name="IQ_PRETAX_INC_EST_DOWN_3MONTH_REUT" hidden="1">"c16961"</definedName>
    <definedName name="IQ_PRETAX_INC_EST_DOWN_MONTH" hidden="1">"c16389"</definedName>
    <definedName name="IQ_PRETAX_INC_EST_DOWN_MONTH_REUT" hidden="1">"c16953"</definedName>
    <definedName name="IQ_PRETAX_INC_EST_NUM_ANALYSTS_2MONTH" hidden="1">"c16391"</definedName>
    <definedName name="IQ_PRETAX_INC_EST_NUM_ANALYSTS_2MONTH_REUT" hidden="1">"c16955"</definedName>
    <definedName name="IQ_PRETAX_INC_EST_NUM_ANALYSTS_3MONTH" hidden="1">"c16395"</definedName>
    <definedName name="IQ_PRETAX_INC_EST_NUM_ANALYSTS_3MONTH_REUT" hidden="1">"c16959"</definedName>
    <definedName name="IQ_PRETAX_INC_EST_NUM_ANALYSTS_MONTH" hidden="1">"c16387"</definedName>
    <definedName name="IQ_PRETAX_INC_EST_NUM_ANALYSTS_MONTH_REUT" hidden="1">"c16951"</definedName>
    <definedName name="IQ_PRETAX_INC_EST_REUT" hidden="1">"c5347"</definedName>
    <definedName name="IQ_PRETAX_INC_EST_REV_DATE_TIME_THOM" hidden="1">"c28427"</definedName>
    <definedName name="IQ_PRETAX_INC_EST_REVISIONS_THOM" hidden="1">"c28388"</definedName>
    <definedName name="IQ_PRETAX_INC_EST_TOTAL_REVISED_2MONTH" hidden="1">"c16394"</definedName>
    <definedName name="IQ_PRETAX_INC_EST_TOTAL_REVISED_2MONTH_REUT" hidden="1">"c16958"</definedName>
    <definedName name="IQ_PRETAX_INC_EST_TOTAL_REVISED_3MONTH" hidden="1">"c16398"</definedName>
    <definedName name="IQ_PRETAX_INC_EST_TOTAL_REVISED_3MONTH_REUT" hidden="1">"c16962"</definedName>
    <definedName name="IQ_PRETAX_INC_EST_TOTAL_REVISED_MONTH" hidden="1">"c16390"</definedName>
    <definedName name="IQ_PRETAX_INC_EST_TOTAL_REVISED_MONTH_REUT" hidden="1">"c16954"</definedName>
    <definedName name="IQ_PRETAX_INC_EST_UP_2MONTH" hidden="1">"c16392"</definedName>
    <definedName name="IQ_PRETAX_INC_EST_UP_2MONTH_REUT" hidden="1">"c16956"</definedName>
    <definedName name="IQ_PRETAX_INC_EST_UP_3MONTH" hidden="1">"c16396"</definedName>
    <definedName name="IQ_PRETAX_INC_EST_UP_3MONTH_REUT" hidden="1">"c16960"</definedName>
    <definedName name="IQ_PRETAX_INC_EST_UP_MONTH" hidden="1">"c16388"</definedName>
    <definedName name="IQ_PRETAX_INC_EST_UP_MONTH_REUT" hidden="1">"c16952"</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OPERATING_INC_AVG_ASSETS_FFIEC" hidden="1">"c13365"</definedName>
    <definedName name="IQ_PRETAX_PROFIT_AVG_COMMON_EQUITY_CSD" hidden="1">"c28057"</definedName>
    <definedName name="IQ_PRETAX_PROFIT_CSD" hidden="1">"c28058"</definedName>
    <definedName name="IQ_PRETAX_PROFIT_REVENUES_CSD" hidden="1">"c28059"</definedName>
    <definedName name="IQ_PRETAX_REPORT_INC_EST" hidden="1">"c1709"</definedName>
    <definedName name="IQ_PRETAX_REPORT_INC_EST_DOWN_2MONTH" hidden="1">"c16405"</definedName>
    <definedName name="IQ_PRETAX_REPORT_INC_EST_DOWN_2MONTH_REUT" hidden="1">"c16969"</definedName>
    <definedName name="IQ_PRETAX_REPORT_INC_EST_DOWN_3MONTH" hidden="1">"c16409"</definedName>
    <definedName name="IQ_PRETAX_REPORT_INC_EST_DOWN_3MONTH_REUT" hidden="1">"c16973"</definedName>
    <definedName name="IQ_PRETAX_REPORT_INC_EST_DOWN_MONTH" hidden="1">"c16401"</definedName>
    <definedName name="IQ_PRETAX_REPORT_INC_EST_DOWN_MONTH_REUT" hidden="1">"c16965"</definedName>
    <definedName name="IQ_PRETAX_REPORT_INC_EST_NUM_ANALYSTS_2MONTH" hidden="1">"c16403"</definedName>
    <definedName name="IQ_PRETAX_REPORT_INC_EST_NUM_ANALYSTS_2MONTH_REUT" hidden="1">"c16967"</definedName>
    <definedName name="IQ_PRETAX_REPORT_INC_EST_NUM_ANALYSTS_3MONTH" hidden="1">"c16407"</definedName>
    <definedName name="IQ_PRETAX_REPORT_INC_EST_NUM_ANALYSTS_3MONTH_REUT" hidden="1">"c16971"</definedName>
    <definedName name="IQ_PRETAX_REPORT_INC_EST_NUM_ANALYSTS_MONTH" hidden="1">"c16399"</definedName>
    <definedName name="IQ_PRETAX_REPORT_INC_EST_NUM_ANALYSTS_MONTH_REUT" hidden="1">"c16963"</definedName>
    <definedName name="IQ_PRETAX_REPORT_INC_EST_REUT" hidden="1">"c5361"</definedName>
    <definedName name="IQ_PRETAX_REPORT_INC_EST_REV_DATE_TIME_THOM" hidden="1">"c28428"</definedName>
    <definedName name="IQ_PRETAX_REPORT_INC_EST_REVISIONS_THOM" hidden="1">"c28389"</definedName>
    <definedName name="IQ_PRETAX_REPORT_INC_EST_TOTAL_REVISED_2MONTH" hidden="1">"c16406"</definedName>
    <definedName name="IQ_PRETAX_REPORT_INC_EST_TOTAL_REVISED_2MONTH_REUT" hidden="1">"c16970"</definedName>
    <definedName name="IQ_PRETAX_REPORT_INC_EST_TOTAL_REVISED_3MONTH" hidden="1">"c16410"</definedName>
    <definedName name="IQ_PRETAX_REPORT_INC_EST_TOTAL_REVISED_3MONTH_REUT" hidden="1">"c16974"</definedName>
    <definedName name="IQ_PRETAX_REPORT_INC_EST_TOTAL_REVISED_MONTH" hidden="1">"c16402"</definedName>
    <definedName name="IQ_PRETAX_REPORT_INC_EST_TOTAL_REVISED_MONTH_REUT" hidden="1">"c16966"</definedName>
    <definedName name="IQ_PRETAX_REPORT_INC_EST_UP_2MONTH" hidden="1">"c16404"</definedName>
    <definedName name="IQ_PRETAX_REPORT_INC_EST_UP_2MONTH_REUT" hidden="1">"c16968"</definedName>
    <definedName name="IQ_PRETAX_REPORT_INC_EST_UP_3MONTH" hidden="1">"c16408"</definedName>
    <definedName name="IQ_PRETAX_REPORT_INC_EST_UP_3MONTH_REUT" hidden="1">"c16972"</definedName>
    <definedName name="IQ_PRETAX_REPORT_INC_EST_UP_MONTH" hidden="1">"c16400"</definedName>
    <definedName name="IQ_PRETAX_REPORT_INC_EST_UP_MONTH_REUT" hidden="1">"c16964"</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EST_REV_DATE_TIME" hidden="1">"c28187"</definedName>
    <definedName name="IQ_PRICE_TARGET_EST_REV_DATE_TIME_CIQ" hidden="1">"c28304"</definedName>
    <definedName name="IQ_PRICE_TARGET_EST_REVISIONS" hidden="1">"c28148"</definedName>
    <definedName name="IQ_PRICE_TARGET_EST_REVISIONS_CIQ" hidden="1">"c28265"</definedName>
    <definedName name="IQ_PRICE_TARGET_REUT" hidden="1">"c3631"</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CEEDS_FROM_SALE_FIXED_ASSETS_CSD" hidden="1">"c28060"</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BLIC_SECTOR_GOVERNMENT_LOANS_CSD" hidden="1">"c28061"</definedName>
    <definedName name="IQ_PUBLIC_SECTOR_TOTAL_COVERED_BONDS_CSD" hidden="1">"c28062"</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MATERIALS_SUPPLIES_MERCHANDISE_CSD" hidden="1">"c28063"</definedName>
    <definedName name="IQ_RAW_SALEABLE_INVENTORY_COAL" hidden="1">"c15941"</definedName>
    <definedName name="IQ_RC" hidden="1">"c2497"</definedName>
    <definedName name="IQ_RC_PCT" hidden="1">"c2498"</definedName>
    <definedName name="IQ_RD_CSD" hidden="1">"c28064"</definedName>
    <definedName name="IQ_RD_EXP" hidden="1">"c1090"</definedName>
    <definedName name="IQ_RD_EXP_FN" hidden="1">"c1091"</definedName>
    <definedName name="IQ_RD_REVENUES_CSD" hidden="1">"c28065"</definedName>
    <definedName name="IQ_RD_REVENUES_PRE_ADJ_CSD" hidden="1">"c28066"</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IVABLES_ADJ_CSD" hidden="1">"c28067"</definedName>
    <definedName name="IQ_RECEIVABLES_DAYS_CSD" hidden="1">"c28068"</definedName>
    <definedName name="IQ_RECEIVABLES_DAYS_PRE_ADJ_CSD" hidden="1">"c28069"</definedName>
    <definedName name="IQ_RECEIVABLES_PRE_ADJ_CSD" hidden="1">"c28070"</definedName>
    <definedName name="IQ_RECEIVABLES_TURNOVER_CSD" hidden="1">"c28071"</definedName>
    <definedName name="IQ_RECEIVABLES_TURNOVER_PRE_ADJ_CSD" hidden="1">"c28072"</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_AGREEMENTS_CSD" hidden="1">"c28073"</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RVES_UNTAXED_CSD" hidden="1">"c28074"</definedName>
    <definedName name="IQ_RESI_RE_NCOS_AVG_RESI_RE_LOANS_CSD" hidden="1">"c28075"</definedName>
    <definedName name="IQ_RESIDENTIAL_LOANS" hidden="1">"c1102"</definedName>
    <definedName name="IQ_RESIDENTIAL_REAL_ESTATE_LOANS_CSD" hidden="1">"c28076"</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STRUCTURING_CHARGES_CSD" hidden="1">"c28077"</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AINED_PROFITS_CSD" hidden="1">"c28078"</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DOWN_2MONTH" hidden="1">"c16537"</definedName>
    <definedName name="IQ_RETURN_ASSETS_EST_DOWN_2MONTH_REUT" hidden="1">"c17077"</definedName>
    <definedName name="IQ_RETURN_ASSETS_EST_DOWN_3MONTH" hidden="1">"c16541"</definedName>
    <definedName name="IQ_RETURN_ASSETS_EST_DOWN_3MONTH_REUT" hidden="1">"c17081"</definedName>
    <definedName name="IQ_RETURN_ASSETS_EST_DOWN_MONTH" hidden="1">"c16533"</definedName>
    <definedName name="IQ_RETURN_ASSETS_EST_DOWN_MONTH_REUT" hidden="1">"c17073"</definedName>
    <definedName name="IQ_RETURN_ASSETS_EST_NUM_ANALYSTS_2MONTH" hidden="1">"c16535"</definedName>
    <definedName name="IQ_RETURN_ASSETS_EST_NUM_ANALYSTS_2MONTH_REUT" hidden="1">"c17075"</definedName>
    <definedName name="IQ_RETURN_ASSETS_EST_NUM_ANALYSTS_3MONTH" hidden="1">"c16539"</definedName>
    <definedName name="IQ_RETURN_ASSETS_EST_NUM_ANALYSTS_3MONTH_REUT" hidden="1">"c17079"</definedName>
    <definedName name="IQ_RETURN_ASSETS_EST_NUM_ANALYSTS_MONTH" hidden="1">"c16531"</definedName>
    <definedName name="IQ_RETURN_ASSETS_EST_NUM_ANALYSTS_MONTH_REUT" hidden="1">"c17071"</definedName>
    <definedName name="IQ_RETURN_ASSETS_EST_REUT" hidden="1">"c3990"</definedName>
    <definedName name="IQ_RETURN_ASSETS_EST_TOTAL_REVISED_2MONTH" hidden="1">"c16538"</definedName>
    <definedName name="IQ_RETURN_ASSETS_EST_TOTAL_REVISED_2MONTH_REUT" hidden="1">"c17078"</definedName>
    <definedName name="IQ_RETURN_ASSETS_EST_TOTAL_REVISED_3MONTH" hidden="1">"c16542"</definedName>
    <definedName name="IQ_RETURN_ASSETS_EST_TOTAL_REVISED_3MONTH_REUT" hidden="1">"c17082"</definedName>
    <definedName name="IQ_RETURN_ASSETS_EST_TOTAL_REVISED_MONTH" hidden="1">"c16534"</definedName>
    <definedName name="IQ_RETURN_ASSETS_EST_TOTAL_REVISED_MONTH_REUT" hidden="1">"c17074"</definedName>
    <definedName name="IQ_RETURN_ASSETS_EST_UP_2MONTH" hidden="1">"c16536"</definedName>
    <definedName name="IQ_RETURN_ASSETS_EST_UP_2MONTH_REUT" hidden="1">"c17076"</definedName>
    <definedName name="IQ_RETURN_ASSETS_EST_UP_3MONTH" hidden="1">"c16540"</definedName>
    <definedName name="IQ_RETURN_ASSETS_EST_UP_3MONTH_REUT" hidden="1">"c17080"</definedName>
    <definedName name="IQ_RETURN_ASSETS_EST_UP_MONTH" hidden="1">"c16532"</definedName>
    <definedName name="IQ_RETURN_ASSETS_EST_UP_MONTH_REUT" hidden="1">"c17072"</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CAPITAL_CSD" hidden="1">"c28079"</definedName>
    <definedName name="IQ_RETURN_CAPITAL_PRE_ADJ_CSD" hidden="1">"c28080"</definedName>
    <definedName name="IQ_RETURN_COMMON_EQUITY" hidden="1">"c13838"</definedName>
    <definedName name="IQ_RETURN_COMMON_EQUITY_ADJ_FOR_AFUDC_CSD" hidden="1">"c28081"</definedName>
    <definedName name="IQ_RETURN_COMMON_EQUITY_CSD" hidden="1">"c28082"</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DOWN_2MONTH" hidden="1">"c16549"</definedName>
    <definedName name="IQ_RETURN_EQUITY_EST_DOWN_2MONTH_REUT" hidden="1">"c17089"</definedName>
    <definedName name="IQ_RETURN_EQUITY_EST_DOWN_3MONTH" hidden="1">"c16553"</definedName>
    <definedName name="IQ_RETURN_EQUITY_EST_DOWN_3MONTH_REUT" hidden="1">"c17093"</definedName>
    <definedName name="IQ_RETURN_EQUITY_EST_DOWN_MONTH" hidden="1">"c16545"</definedName>
    <definedName name="IQ_RETURN_EQUITY_EST_DOWN_MONTH_REUT" hidden="1">"c17085"</definedName>
    <definedName name="IQ_RETURN_EQUITY_EST_NUM_ANALYSTS_2MONTH" hidden="1">"c16547"</definedName>
    <definedName name="IQ_RETURN_EQUITY_EST_NUM_ANALYSTS_2MONTH_REUT" hidden="1">"c17087"</definedName>
    <definedName name="IQ_RETURN_EQUITY_EST_NUM_ANALYSTS_3MONTH" hidden="1">"c16551"</definedName>
    <definedName name="IQ_RETURN_EQUITY_EST_NUM_ANALYSTS_3MONTH_REUT" hidden="1">"c17091"</definedName>
    <definedName name="IQ_RETURN_EQUITY_EST_NUM_ANALYSTS_MONTH" hidden="1">"c16543"</definedName>
    <definedName name="IQ_RETURN_EQUITY_EST_NUM_ANALYSTS_MONTH_REUT" hidden="1">"c17083"</definedName>
    <definedName name="IQ_RETURN_EQUITY_EST_REUT" hidden="1">"c3983"</definedName>
    <definedName name="IQ_RETURN_EQUITY_EST_TOTAL_REVISED_2MONTH" hidden="1">"c16550"</definedName>
    <definedName name="IQ_RETURN_EQUITY_EST_TOTAL_REVISED_2MONTH_REUT" hidden="1">"c17090"</definedName>
    <definedName name="IQ_RETURN_EQUITY_EST_TOTAL_REVISED_3MONTH" hidden="1">"c16554"</definedName>
    <definedName name="IQ_RETURN_EQUITY_EST_TOTAL_REVISED_3MONTH_REUT" hidden="1">"c17094"</definedName>
    <definedName name="IQ_RETURN_EQUITY_EST_TOTAL_REVISED_MONTH" hidden="1">"c16546"</definedName>
    <definedName name="IQ_RETURN_EQUITY_EST_TOTAL_REVISED_MONTH_REUT" hidden="1">"c17086"</definedName>
    <definedName name="IQ_RETURN_EQUITY_EST_UP_2MONTH" hidden="1">"c16548"</definedName>
    <definedName name="IQ_RETURN_EQUITY_EST_UP_2MONTH_REUT" hidden="1">"c17088"</definedName>
    <definedName name="IQ_RETURN_EQUITY_EST_UP_3MONTH" hidden="1">"c16552"</definedName>
    <definedName name="IQ_RETURN_EQUITY_EST_UP_3MONTH_REUT" hidden="1">"c17092"</definedName>
    <definedName name="IQ_RETURN_EQUITY_EST_UP_MONTH" hidden="1">"c16544"</definedName>
    <definedName name="IQ_RETURN_EQUITY_EST_UP_MONTH_REUT" hidden="1">"c17084"</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TURN_TOTAL_ASSETS_CSD" hidden="1">"c28083"</definedName>
    <definedName name="IQ_RETURN_TOTAL_ASSETS_PRE_ADJ_CSD" hidden="1">"c28084"</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ALUATION_RESERVE_CSD" hidden="1">"c28085"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"c190"</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2MONTH_REUT" hidden="1">"c16873"</definedName>
    <definedName name="IQ_REVENUE_EST_DOWN_3MONTH" hidden="1">"c16289"</definedName>
    <definedName name="IQ_REVENUE_EST_DOWN_3MONTH_CIQ" hidden="1">"c16613"</definedName>
    <definedName name="IQ_REVENUE_EST_DOWN_3MONTH_REUT" hidden="1">"c16877"</definedName>
    <definedName name="IQ_REVENUE_EST_DOWN_MONTH" hidden="1">"c16281"</definedName>
    <definedName name="IQ_REVENUE_EST_DOWN_MONTH_CIQ" hidden="1">"c16605"</definedName>
    <definedName name="IQ_REVENUE_EST_DOWN_MONTH_REUT" hidden="1">"c16869"</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2MONTH_REUT" hidden="1">"c16871"</definedName>
    <definedName name="IQ_REVENUE_EST_NUM_ANALYSTS_3MONTH" hidden="1">"c16287"</definedName>
    <definedName name="IQ_REVENUE_EST_NUM_ANALYSTS_3MONTH_CIQ" hidden="1">"c16611"</definedName>
    <definedName name="IQ_REVENUE_EST_NUM_ANALYSTS_3MONTH_REUT" hidden="1">"c16875"</definedName>
    <definedName name="IQ_REVENUE_EST_NUM_ANALYSTS_MONTH" hidden="1">"c16279"</definedName>
    <definedName name="IQ_REVENUE_EST_NUM_ANALYSTS_MONTH_CIQ" hidden="1">"c16603"</definedName>
    <definedName name="IQ_REVENUE_EST_NUM_ANALYSTS_MONTH_REUT" hidden="1">"c16867"</definedName>
    <definedName name="IQ_REVENUE_EST_REUT" hidden="1">"c3634"</definedName>
    <definedName name="IQ_REVENUE_EST_REV_DATE_TIME" hidden="1">"c28183"</definedName>
    <definedName name="IQ_REVENUE_EST_REV_DATE_TIME_CIQ" hidden="1">"c28300"</definedName>
    <definedName name="IQ_REVENUE_EST_REVISIONS" hidden="1">"c28144"</definedName>
    <definedName name="IQ_REVENUE_EST_REVISIONS_CIQ" hidden="1">"c28261"</definedName>
    <definedName name="IQ_REVENUE_EST_TOTAL_REVISED_2MONTH" hidden="1">"c16286"</definedName>
    <definedName name="IQ_REVENUE_EST_TOTAL_REVISED_2MONTH_CIQ" hidden="1">"c16610"</definedName>
    <definedName name="IQ_REVENUE_EST_TOTAL_REVISED_2MONTH_REUT" hidden="1">"c16874"</definedName>
    <definedName name="IQ_REVENUE_EST_TOTAL_REVISED_3MONTH" hidden="1">"c16290"</definedName>
    <definedName name="IQ_REVENUE_EST_TOTAL_REVISED_3MONTH_CIQ" hidden="1">"c16614"</definedName>
    <definedName name="IQ_REVENUE_EST_TOTAL_REVISED_3MONTH_REUT" hidden="1">"c16878"</definedName>
    <definedName name="IQ_REVENUE_EST_TOTAL_REVISED_MONTH" hidden="1">"c16282"</definedName>
    <definedName name="IQ_REVENUE_EST_TOTAL_REVISED_MONTH_CIQ" hidden="1">"c16606"</definedName>
    <definedName name="IQ_REVENUE_EST_TOTAL_REVISED_MONTH_REUT" hidden="1">"c16870"</definedName>
    <definedName name="IQ_REVENUE_EST_UP_2MONTH" hidden="1">"c16284"</definedName>
    <definedName name="IQ_REVENUE_EST_UP_2MONTH_CIQ" hidden="1">"c16608"</definedName>
    <definedName name="IQ_REVENUE_EST_UP_2MONTH_REUT" hidden="1">"c16872"</definedName>
    <definedName name="IQ_REVENUE_EST_UP_3MONTH" hidden="1">"c16288"</definedName>
    <definedName name="IQ_REVENUE_EST_UP_3MONTH_CIQ" hidden="1">"c16612"</definedName>
    <definedName name="IQ_REVENUE_EST_UP_3MONTH_REUT" hidden="1">"c16876"</definedName>
    <definedName name="IQ_REVENUE_EST_UP_MONTH" hidden="1">"c16280"</definedName>
    <definedName name="IQ_REVENUE_EST_UP_MONTH_CIQ" hidden="1">"c16604"</definedName>
    <definedName name="IQ_REVENUE_EST_UP_MONTH_REUT" hidden="1">"c16868"</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OTHER" hidden="1">"c2882"</definedName>
    <definedName name="IQ_REVENUE_PHONE" hidden="1">"c2879"</definedName>
    <definedName name="IQ_REVENUE_TOTAL" hidden="1">"c2883"</definedName>
    <definedName name="IQ_REVENUES_ADJ_CSD" hidden="1">"c28086"</definedName>
    <definedName name="IQ_REVENUES_PRE_ADJ_CSD" hidden="1">"c28087"</definedName>
    <definedName name="IQ_REVENUES_SATELLITE" hidden="1">"c15792"</definedName>
    <definedName name="IQ_REVENUES_WIRELESS" hidden="1">"c15793"</definedName>
    <definedName name="IQ_REVERSE_REPO" hidden="1">"c19131"</definedName>
    <definedName name="IQ_REVISION_DATE__1" hidden="1">39111.4358564815</definedName>
    <definedName name="IQ_REVISION_DATE__2">38781.499224537</definedName>
    <definedName name="IQ_REVISION_DATE_2" localSheetId="4" hidden="1">39142.4528472222</definedName>
    <definedName name="IQ_REVISION_DATE_2" hidden="1">39260.741724537</definedName>
    <definedName name="IQ_REVISION_DATE_ORIGMODEL" hidden="1">39850.4274305556</definedName>
    <definedName name="IQ_REVISION_DATE_REVISEDMODEL" hidden="1">39850.4274305556</definedName>
    <definedName name="Iq_revison_date_2" hidden="1">39026.2126388889</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localSheetId="18" hidden="1">"c13314"</definedName>
    <definedName name="IQ_REVOLVING_SECURED_1_–4_NON_ACCRUAL_FFIEC" hidden="1">"c15565"</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INVESTMENTS_CSD" hidden="1">"c28088"</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PRE_ADJ_CSD" hidden="1">"c28089"</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REV_DATE_TIME_REUT" hidden="1">"c28569"</definedName>
    <definedName name="IQ_SAME_STORE_REV_DATE_TIME_THOM" hidden="1">"c28452"</definedName>
    <definedName name="IQ_SAME_STORE_REVISIONS_REUT" hidden="1">"c28530"</definedName>
    <definedName name="IQ_SAME_STORE_REVISIONS_THOM" hidden="1">"c28413"</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CSD" hidden="1">"c28090"</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CSD" hidden="1">"c28091"</definedName>
    <definedName name="IQ_SGA_INS" hidden="1">"c1160"</definedName>
    <definedName name="IQ_SGA_MARGIN" hidden="1">"c1898"</definedName>
    <definedName name="IQ_SGA_RE" hidden="1">"c6265"</definedName>
    <definedName name="IQ_SGA_REIT" hidden="1">"c1161"</definedName>
    <definedName name="IQ_SGA_REVENUES_CSD" hidden="1">"c28092"</definedName>
    <definedName name="IQ_SGA_REVENUES_PRE_ADJ_CSD" hidden="1">"c28093"</definedName>
    <definedName name="IQ_SGA_SUPPL" hidden="1">"c1162"</definedName>
    <definedName name="IQ_SGA_UTI" hidden="1">"c1163"</definedName>
    <definedName name="IQ_SHARE_CAPITAL_SURPLUS_CSD" hidden="1">"c28094"</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DEBT_TOTAL_LIABILITIES_CSD" hidden="1">"c28095"</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AC_RATIO_AFTER_DIVERSIFICATION_CSD" hidden="1">"c28096"</definedName>
    <definedName name="IQ_SP_RAC_RATIO_BEFORE_DIVERSIFICATION_CSD" hidden="1">"c28097"</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_ITEM_GAINS_LOSSES_DISPOSALS_RESTRUCTURING_FX_ASSET_SALES_CSD" hidden="1">"c28099"</definedName>
    <definedName name="IQ_SPECIAL_ITEMS_CSD" hidden="1">"c28100"</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CSD" hidden="1">"c28101"</definedName>
    <definedName name="IQ_ST_DEBT_DEBT_CSD" hidden="1">"c28102"</definedName>
    <definedName name="IQ_ST_DEBT_DEBT_PRE_ADJ_CSD" hidden="1">"c28103"</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FF_EXP_TOTAL_CSD" hidden="1">"c28104"</definedName>
    <definedName name="IQ_STANDBY_LETTERS_CREDIT_THRIFT" hidden="1">"c25614"</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NET_WORTH_ADJ_CSD" hidden="1">"c28106"</definedName>
    <definedName name="IQ_TANGIBLE_NET_WORTH_PRE_ADJ_CSD" hidden="1">"c28107"</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EXPENSE_CREDIT_CSD" hidden="1">"c28108"</definedName>
    <definedName name="IQ_TAX_LOSS_CARRYFORWARDS_CSD" hidden="1">"c28109"</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_PRETAX_PROFIT_CSD" hidden="1">"c28110"</definedName>
    <definedName name="IQ_TAX_RATE_PCT_CSD" hidden="1">"c28111"</definedName>
    <definedName name="IQ_TAXATION_CSD" hidden="1">"c28112"</definedName>
    <definedName name="IQ_TAXES_ADJ_NOI_FFIEC" hidden="1">"c13395"</definedName>
    <definedName name="IQ_TAXES_NOI_FFIEC" hidden="1">"c13394"</definedName>
    <definedName name="IQ_TAXES_OTHER_THAN_INC_CSD" hidden="1">"c28113"</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EST_DOWN_2MONTH" hidden="1">"c16489"</definedName>
    <definedName name="IQ_TEV_EST_DOWN_3MONTH" hidden="1">"c16493"</definedName>
    <definedName name="IQ_TEV_EST_DOWN_MONTH" hidden="1">"c16485"</definedName>
    <definedName name="IQ_TEV_EST_NUM_ANALYSTS_2MONTH" hidden="1">"c16487"</definedName>
    <definedName name="IQ_TEV_EST_NUM_ANALYSTS_3MONTH" hidden="1">"c16491"</definedName>
    <definedName name="IQ_TEV_EST_NUM_ANALYSTS_MONTH" hidden="1">"c16483"</definedName>
    <definedName name="IQ_TEV_EST_TOTAL_REVISED_2MONTH" hidden="1">"c16490"</definedName>
    <definedName name="IQ_TEV_EST_TOTAL_REVISED_3MONTH" hidden="1">"c16494"</definedName>
    <definedName name="IQ_TEV_EST_TOTAL_REVISED_MONTH" hidden="1">"c16486"</definedName>
    <definedName name="IQ_TEV_EST_UP_2MONTH" hidden="1">"c16488"</definedName>
    <definedName name="IQ_TEV_EST_UP_3MONTH" hidden="1">"c16492"</definedName>
    <definedName name="IQ_TEV_EST_UP_MONTH" hidden="1">"c16484"</definedName>
    <definedName name="IQ_TEV_HIGH_EST" hidden="1">"c4527"</definedName>
    <definedName name="IQ_TEV_LOW_EST" hidden="1">"c4528"</definedName>
    <definedName name="IQ_TEV_MEDIAN_EST" hidden="1">"c4529"</definedName>
    <definedName name="IQ_TEV_NUM_EST" hidden="1">"c4530"</definedName>
    <definedName name="IQ_TEV_REV_DATE_TIME_REUT" hidden="1">"c28564"</definedName>
    <definedName name="IQ_TEV_REVISIONS_REUT" hidden="1">"c28525"</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CSD" hidden="1">"c28114"</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DJ_CAPITAL_CSD" hidden="1">"c28115"</definedName>
    <definedName name="IQ_TOTAL_AR_BR" hidden="1">"c1231"</definedName>
    <definedName name="IQ_TOTAL_AR_RE" hidden="1">"c6270"</definedName>
    <definedName name="IQ_TOTAL_AR_REIT" hidden="1">"c1232"</definedName>
    <definedName name="IQ_TOTAL_AR_UTI" hidden="1">"c1233"</definedName>
    <definedName name="IQ_TOTAL_ASSET_TURNOVER_CSD" hidden="1">"c28116"</definedName>
    <definedName name="IQ_TOTAL_ASSET_TURNOVER_PRE_ADJ_CSD" hidden="1">"c28117"</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_CSD" hidden="1">"c28118"</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PRE_ADJ_CSD" hidden="1">"c28119"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ASSETS_ADJ_CSD" hidden="1">"c28120"</definedName>
    <definedName name="IQ_TOTAL_CURRENT_ASSETS_CSD" hidden="1">"c28121"</definedName>
    <definedName name="IQ_TOTAL_CURRENT_LIAB" hidden="1">"c1431"</definedName>
    <definedName name="IQ_TOTAL_CURRENT_LIABILITIES_CSD" hidden="1">"c28122"</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CSD" hidden="1">"c28123"</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localSheetId="4" hidden="1">"c1522"</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CSD" hidden="1">"c28124"</definedName>
    <definedName name="IQ_TOTAL_EQUITY_DOUBLE_LEVERAGE_CSD" hidden="1">"c28125"</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ANGIBLES_CSD" hidden="1">"c28126"</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CSD" hidden="1">"c28127"</definedName>
    <definedName name="IQ_TOTAL_LIABILITIES_EQUITY_CSD" hidden="1">"c28128"</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OWNERS_EQUITY_CSD" hidden="1">"c28129"</definedName>
    <definedName name="IQ_TOTAL_LIABILITIES_PRE_ADJ_CSD" hidden="1">"c28130"</definedName>
    <definedName name="IQ_TOTAL_LL_REC_DOM_FFIEC" hidden="1">"c12917"</definedName>
    <definedName name="IQ_TOTAL_LL_REC_FFIEC" hidden="1">"c12898"</definedName>
    <definedName name="IQ_TOTAL_LOANS" hidden="1">"c5653"</definedName>
    <definedName name="IQ_TOTAL_LOANS_CUST_DEPOSITS_PLUS_LT_FUNDS_CSD" hidden="1">"c28131"</definedName>
    <definedName name="IQ_TOTAL_LOANS_CUSTOMER_DEPOSITS_CSD" hidden="1">"c28132"</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PECIAL_ITEMS_CSD" hidden="1">"c28133"</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GAINS_CSD" hidden="1">"c28134"</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URITIES_MARKED_MARKET_CSD" hidden="1">"c28135"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LIMITED_LIFE_PREFERRED_STOCK_CSD" hidden="1">"c28136"</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DECOMMISSIONING_FUND_CONTRIBUTIONS_CSD" hidden="1">"c28137"</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ING_CAPITAL_GROWTH_CSD" hidden="1">"c28139"</definedName>
    <definedName name="IQ_WORKING_CAPITAL_GROWTH_PRE_ADJ_CSD" hidden="1">"c28140"</definedName>
    <definedName name="IQ_WORKING_CAPITAL_TURNOVER_CSD" hidden="1">"c28141"</definedName>
    <definedName name="IQ_WORKING_CAPITAL_TURNOVER_PRE_ADJ_CSD" hidden="1">"c28142"</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1" hidden="1">"c2203"</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localSheetId="2" hidden="1">0</definedName>
    <definedName name="IQB_BOOKMARK_COUNT" localSheetId="18" hidden="1">8</definedName>
    <definedName name="IQB_BOOKMARK_COUNT" hidden="1">0</definedName>
    <definedName name="IQB_BOOKMARK_LOCATION_0" localSheetId="2" hidden="1">#REF!</definedName>
    <definedName name="IQB_BOOKMARK_LOCATION_0" hidden="1">#REF!</definedName>
    <definedName name="IQB_BOOKMARK_LOCATION_1" hidden="1">#REF!</definedName>
    <definedName name="IQB_BOOKMARK_LOCATION_19" hidden="1">#REF!</definedName>
    <definedName name="IQB_BOOKMARK_LOCATION_2" hidden="1">#REF!</definedName>
    <definedName name="IQB_BOOKMARK_LOCATION_20" hidden="1">#REF!</definedName>
    <definedName name="IQB_BOOKMARK_LOCATION_21" hidden="1">#REF!</definedName>
    <definedName name="IQB_BOOKMARK_LOCATION_27" hidden="1">#REF!</definedName>
    <definedName name="IQB_BOOKMARK_LOCATION_3" hidden="1">#REF!</definedName>
    <definedName name="IQB_BOOKMARK_LOCATION_36" hidden="1">#REF!</definedName>
    <definedName name="IQB_BOOKMARK_LOCATION_4" localSheetId="19" hidden="1">#REF!</definedName>
    <definedName name="IQB_BOOKMARK_LOCATION_4" hidden="1">#REF!</definedName>
    <definedName name="IQB_BOOKMARK_LOCATION_5" localSheetId="19" hidden="1">#REF!</definedName>
    <definedName name="IQB_BOOKMARK_LOCATION_5" hidden="1">#REF!</definedName>
    <definedName name="IQB_BOOKMARK_LOCATION_6" localSheetId="19" hidden="1">#REF!</definedName>
    <definedName name="IQB_BOOKMARK_LOCATION_6" hidden="1">#REF!</definedName>
    <definedName name="IQB_BOOKMARK_LOCATION_7" localSheetId="19" hidden="1">#REF!</definedName>
    <definedName name="IQB_BOOKMARK_LOCATION_7" hidden="1">#REF!</definedName>
    <definedName name="IQB_BOOKMARK_LOCATION_8" localSheetId="19" hidden="1">#REF!</definedName>
    <definedName name="IQB_BOOKMARK_LOCATION_8" hidden="1">#REF!</definedName>
    <definedName name="IQB_BOOKMARK_LOCATION_9" localSheetId="19" hidden="1">#REF!</definedName>
    <definedName name="IQB_BOOKMARK_LOCATION_9" hidden="1">#REF!</definedName>
    <definedName name="IQB_CURRENT_BOOKMARK" hidden="1">0</definedName>
    <definedName name="IQCAPINT" hidden="1">"c3460"</definedName>
    <definedName name="IQNAMA" hidden="1">39972.4171759259</definedName>
    <definedName name="iqnames4" hidden="1">42091.8793402778</definedName>
    <definedName name="IQNamesRevisionDate" hidden="1">43620.8300810185</definedName>
    <definedName name="IQNAMESREVISIONDATE3xMerge" hidden="1">40814.8169212962</definedName>
    <definedName name="IQNamesRevisionDateEP" hidden="1">40814.8169212962</definedName>
    <definedName name="iqouyweriuqw" localSheetId="19">{0;0;0;0;1;#N/A;0.75;0.75;1;1;2;FALSE;FALSE;FALSE;FALSE;FALSE;#N/A;1;#N/A;1;1;"";"&amp;L&amp;""Arial,Italic""&amp;8&amp;F Page &amp;P of &amp;N &amp;D &amp;T "}</definedName>
    <definedName name="iqouyweriuqw" localSheetId="4">{0;0;0;0;1;#N/A;0.75;0.75;1;1;2;FALSE;FALSE;FALSE;FALSE;FALSE;#N/A;1;#N/A;1;1;"";"&amp;L&amp;""Arial,Italic""&amp;8&amp;F Page &amp;P of &amp;N &amp;D &amp;T "}</definedName>
    <definedName name="iqouyweriuqw" localSheetId="15">{0;0;0;0;1;#N/A;0.75;0.75;1;1;2;FALSE;FALSE;FALSE;FALSE;FALSE;#N/A;1;#N/A;1;1;"";"&amp;L&amp;""Arial,Italic""&amp;8&amp;F Page &amp;P of &amp;N &amp;D &amp;T "}</definedName>
    <definedName name="iqouyweriuqw" localSheetId="11">{0;0;0;0;1;#N/A;0.75;0.75;1;1;2;FALSE;FALSE;FALSE;FALSE;FALSE;#N/A;1;#N/A;1;1;"";"&amp;L&amp;""Arial,Italic""&amp;8&amp;F Page &amp;P of &amp;N &amp;D &amp;T "}</definedName>
    <definedName name="iqouyweriuqw">{0;0;0;0;1;#N/A;0.75;0.75;1;1;2;FALSE;FALSE;FALSE;FALSE;FALSE;#N/A;1;#N/A;1;1;"";"&amp;L&amp;""Arial,Italic""&amp;8&amp;F Page &amp;P of &amp;N &amp;D &amp;T "}</definedName>
    <definedName name="IQR4MasterListFD1001" hidden="1">#REF!</definedName>
    <definedName name="IQR4MasterListFD1004" hidden="1">#REF!</definedName>
    <definedName name="IQR4MasterListFD1008" hidden="1">#REF!</definedName>
    <definedName name="IQR4MasterListFD101" hidden="1">#REF!</definedName>
    <definedName name="IQR4MasterListFD1010" hidden="1">#REF!</definedName>
    <definedName name="IQR4MasterListFD1012" hidden="1">#REF!</definedName>
    <definedName name="IQR4MasterListFD1013" hidden="1">#REF!</definedName>
    <definedName name="IQR4MasterListFD1014" hidden="1">#REF!</definedName>
    <definedName name="IQR4MasterListFD1015" hidden="1">#REF!</definedName>
    <definedName name="IQR4MasterListFD1017" hidden="1">#REF!</definedName>
    <definedName name="IQR4MasterListFD102" hidden="1">#REF!</definedName>
    <definedName name="IQR4MasterListFD1024" hidden="1">#REF!</definedName>
    <definedName name="IQR4MasterListFD1025" hidden="1">#REF!</definedName>
    <definedName name="IQR4MasterListFD1026" hidden="1">#REF!</definedName>
    <definedName name="IQR4MasterListFD1028" hidden="1">#REF!</definedName>
    <definedName name="IQR4MasterListFD1029" hidden="1">#REF!</definedName>
    <definedName name="IQR4MasterListFD1030" hidden="1">#REF!</definedName>
    <definedName name="IQR4MasterListFD1031" hidden="1">#REF!</definedName>
    <definedName name="IQR4MasterListFD1032" hidden="1">#REF!</definedName>
    <definedName name="IQR4MasterListFD1033" hidden="1">#REF!</definedName>
    <definedName name="IQR4MasterListFD1034" hidden="1">#REF!</definedName>
    <definedName name="IQR4MasterListFD1035" hidden="1">#REF!</definedName>
    <definedName name="IQR4MasterListFD1036" hidden="1">#REF!</definedName>
    <definedName name="IQR4MasterListFD1037" hidden="1">#REF!</definedName>
    <definedName name="IQR4MasterListFD1041" hidden="1">#REF!</definedName>
    <definedName name="IQR4MasterListFD105" hidden="1">#REF!</definedName>
    <definedName name="IQR4MasterListFD1050" hidden="1">#REF!</definedName>
    <definedName name="IQR4MasterListFD1052" hidden="1">#REF!</definedName>
    <definedName name="IQR4MasterListFD1055" hidden="1">#REF!</definedName>
    <definedName name="IQR4MasterListFD1056" hidden="1">#REF!</definedName>
    <definedName name="IQR4MasterListFD1057" hidden="1">#REF!</definedName>
    <definedName name="IQR4MasterListFD1059" hidden="1">#REF!</definedName>
    <definedName name="IQR4MasterListFD106" hidden="1">#REF!</definedName>
    <definedName name="IQR4MasterListFD1061" hidden="1">#REF!</definedName>
    <definedName name="IQR4MasterListFD1062" hidden="1">#REF!</definedName>
    <definedName name="IQR4MasterListFD1063" hidden="1">#REF!</definedName>
    <definedName name="IQR4MasterListFD1065" hidden="1">#REF!</definedName>
    <definedName name="IQR4MasterListFD1067" hidden="1">#REF!</definedName>
    <definedName name="IQR4MasterListFD1068" hidden="1">#REF!</definedName>
    <definedName name="IQR4MasterListFD1072" hidden="1">#REF!</definedName>
    <definedName name="IQR4MasterListFD1074" hidden="1">#REF!</definedName>
    <definedName name="IQR4MasterListFD1076" hidden="1">#REF!</definedName>
    <definedName name="IQR4MasterListFD1079" hidden="1">#REF!</definedName>
    <definedName name="IQR4MasterListFD1082" hidden="1">#REF!</definedName>
    <definedName name="IQR4MasterListFD1084" hidden="1">#REF!</definedName>
    <definedName name="IQR4MasterListFD1087" hidden="1">#REF!</definedName>
    <definedName name="IQR4MasterListFD1088" hidden="1">#REF!</definedName>
    <definedName name="IQR4MasterListFD109" hidden="1">#REF!</definedName>
    <definedName name="IQR4MasterListFD1092" hidden="1">#REF!</definedName>
    <definedName name="IQR4MasterListFD1093" hidden="1">#REF!</definedName>
    <definedName name="IQR4MasterListFD1094" hidden="1">#REF!</definedName>
    <definedName name="IQR4MasterListFD1095" hidden="1">#REF!</definedName>
    <definedName name="IQR4MasterListFD1105" hidden="1">#REF!</definedName>
    <definedName name="IQR4MasterListFD1108" hidden="1">#REF!</definedName>
    <definedName name="IQR4MasterListFD1109" hidden="1">#REF!</definedName>
    <definedName name="IQR4MasterListFD1110" hidden="1">#REF!</definedName>
    <definedName name="IQR4MasterListFD1111" hidden="1">#REF!</definedName>
    <definedName name="IQR4MasterListFD1113" hidden="1">#REF!</definedName>
    <definedName name="IQR4MasterListFD1114" hidden="1">#REF!</definedName>
    <definedName name="IQR4MasterListFD1116" hidden="1">#REF!</definedName>
    <definedName name="IQR4MasterListFD1118" hidden="1">#REF!</definedName>
    <definedName name="IQR4MasterListFD112" hidden="1">#REF!</definedName>
    <definedName name="IQR4MasterListFD1120" hidden="1">#REF!</definedName>
    <definedName name="IQR4MasterListFD1122" hidden="1">#REF!</definedName>
    <definedName name="IQR4MasterListFD1124" hidden="1">#REF!</definedName>
    <definedName name="IQR4MasterListFD1135" hidden="1">#REF!</definedName>
    <definedName name="IQR4MasterListFD1138" hidden="1">#REF!</definedName>
    <definedName name="IQR4MasterListFD1139" hidden="1">#REF!</definedName>
    <definedName name="IQR4MasterListFD1140" hidden="1">#REF!</definedName>
    <definedName name="IQR4MasterListFD1141" hidden="1">#REF!</definedName>
    <definedName name="IQR4MasterListFD1144" hidden="1">#REF!</definedName>
    <definedName name="IQR4MasterListFD1146" hidden="1">#REF!</definedName>
    <definedName name="IQR4MasterListFD115" hidden="1">#REF!</definedName>
    <definedName name="IQR4MasterListFD1152" hidden="1">#REF!</definedName>
    <definedName name="IQR4MasterListFD1153" hidden="1">#REF!</definedName>
    <definedName name="IQR4MasterListFD1155" hidden="1">#REF!</definedName>
    <definedName name="IQR4MasterListFD1157" hidden="1">#REF!</definedName>
    <definedName name="IQR4MasterListFD1158" hidden="1">#REF!</definedName>
    <definedName name="IQR4MasterListFD116" hidden="1">#REF!</definedName>
    <definedName name="IQR4MasterListFD1160" hidden="1">#REF!</definedName>
    <definedName name="IQR4MasterListFD1161" hidden="1">#REF!</definedName>
    <definedName name="IQR4MasterListFD1162" hidden="1">#REF!</definedName>
    <definedName name="IQR4MasterListFD1164" hidden="1">#REF!</definedName>
    <definedName name="IQR4MasterListFD1168" hidden="1">#REF!</definedName>
    <definedName name="IQR4MasterListFD117" hidden="1">#REF!</definedName>
    <definedName name="IQR4MasterListFD1172" hidden="1">#REF!</definedName>
    <definedName name="IQR4MasterListFD1175" hidden="1">#REF!</definedName>
    <definedName name="IQR4MasterListFD1177" hidden="1">#REF!</definedName>
    <definedName name="IQR4MasterListFD118" hidden="1">#REF!</definedName>
    <definedName name="IQR4MasterListFD1191" hidden="1">#REF!</definedName>
    <definedName name="IQR4MasterListFD1195" hidden="1">#REF!</definedName>
    <definedName name="IQR4MasterListFD12" hidden="1">#REF!</definedName>
    <definedName name="IQR4MasterListFD1202" hidden="1">#REF!</definedName>
    <definedName name="IQR4MasterListFD1204" hidden="1">#REF!</definedName>
    <definedName name="IQR4MasterListFD1205" hidden="1">#REF!</definedName>
    <definedName name="IQR4MasterListFD1207" hidden="1">#REF!</definedName>
    <definedName name="IQR4MasterListFD1208" hidden="1">#REF!</definedName>
    <definedName name="IQR4MasterListFD1209" hidden="1">#REF!</definedName>
    <definedName name="IQR4MasterListFD1211" hidden="1">#REF!</definedName>
    <definedName name="IQR4MasterListFD1214" hidden="1">#REF!</definedName>
    <definedName name="IQR4MasterListFD1217" hidden="1">#REF!</definedName>
    <definedName name="IQR4MasterListFD1218" hidden="1">#REF!</definedName>
    <definedName name="IQR4MasterListFD1229" hidden="1">#REF!</definedName>
    <definedName name="IQR4MasterListFD123" hidden="1">#REF!</definedName>
    <definedName name="IQR4MasterListFD1230" hidden="1">#REF!</definedName>
    <definedName name="IQR4MasterListFD1234" hidden="1">#REF!</definedName>
    <definedName name="IQR4MasterListFD1239" hidden="1">#REF!</definedName>
    <definedName name="IQR4MasterListFD1244" hidden="1">#REF!</definedName>
    <definedName name="IQR4MasterListFD1249" hidden="1">#REF!</definedName>
    <definedName name="IQR4MasterListFD125" hidden="1">#REF!</definedName>
    <definedName name="IQR4MasterListFD1250" hidden="1">#REF!</definedName>
    <definedName name="IQR4MasterListFD1252" hidden="1">#REF!</definedName>
    <definedName name="IQR4MasterListFD1257" hidden="1">#REF!</definedName>
    <definedName name="IQR4MasterListFD1259" hidden="1">#REF!</definedName>
    <definedName name="IQR4MasterListFD126" hidden="1">#REF!</definedName>
    <definedName name="IQR4MasterListFD1260" hidden="1">#REF!</definedName>
    <definedName name="IQR4MasterListFD1263" hidden="1">#REF!</definedName>
    <definedName name="IQR4MasterListFD1264" hidden="1">#REF!</definedName>
    <definedName name="IQR4MasterListFD1265" hidden="1">#REF!</definedName>
    <definedName name="IQR4MasterListFD1266" hidden="1">#REF!</definedName>
    <definedName name="IQR4MasterListFD1268" hidden="1">#REF!</definedName>
    <definedName name="IQR4MasterListFD127" hidden="1">#REF!</definedName>
    <definedName name="IQR4MasterListFD1271" hidden="1">#REF!</definedName>
    <definedName name="IQR4MasterListFD1272" hidden="1">#REF!</definedName>
    <definedName name="IQR4MasterListFD1273" hidden="1">#REF!</definedName>
    <definedName name="IQR4MasterListFD1276" hidden="1">#REF!</definedName>
    <definedName name="IQR4MasterListFD1277" hidden="1">#REF!</definedName>
    <definedName name="IQR4MasterListFD1278" hidden="1">#REF!</definedName>
    <definedName name="IQR4MasterListFD1280" hidden="1">#REF!</definedName>
    <definedName name="IQR4MasterListFD1285" hidden="1">#REF!</definedName>
    <definedName name="IQR4MasterListFD1286" hidden="1">#REF!</definedName>
    <definedName name="IQR4MasterListFD1287" hidden="1">#REF!</definedName>
    <definedName name="IQR4MasterListFD1293" hidden="1">#REF!</definedName>
    <definedName name="IQR4MasterListFD1295" hidden="1">#REF!</definedName>
    <definedName name="IQR4MasterListFD1297" hidden="1">#REF!</definedName>
    <definedName name="IQR4MasterListFD1300" hidden="1">#REF!</definedName>
    <definedName name="IQR4MasterListFD1302" hidden="1">#REF!</definedName>
    <definedName name="IQR4MasterListFD1305" hidden="1">#REF!</definedName>
    <definedName name="IQR4MasterListFD131" hidden="1">#REF!</definedName>
    <definedName name="IQR4MasterListFD1312" hidden="1">#REF!</definedName>
    <definedName name="IQR4MasterListFD1316" hidden="1">#REF!</definedName>
    <definedName name="IQR4MasterListFD1317" hidden="1">#REF!</definedName>
    <definedName name="IQR4MasterListFD132" hidden="1">#REF!</definedName>
    <definedName name="IQR4MasterListFD1321" hidden="1">#REF!</definedName>
    <definedName name="IQR4MasterListFD1325" hidden="1">#REF!</definedName>
    <definedName name="IQR4MasterListFD1326" hidden="1">#REF!</definedName>
    <definedName name="IQR4MasterListFD1327" hidden="1">#REF!</definedName>
    <definedName name="IQR4MasterListFD1329" hidden="1">#REF!</definedName>
    <definedName name="IQR4MasterListFD133" hidden="1">#REF!</definedName>
    <definedName name="IQR4MasterListFD1330" hidden="1">#REF!</definedName>
    <definedName name="IQR4MasterListFD1332" hidden="1">#REF!</definedName>
    <definedName name="IQR4MasterListFD1334" hidden="1">#REF!</definedName>
    <definedName name="IQR4MasterListFD1336" hidden="1">#REF!</definedName>
    <definedName name="IQR4MasterListFD1339" hidden="1">#REF!</definedName>
    <definedName name="IQR4MasterListFD134" hidden="1">#REF!</definedName>
    <definedName name="IQR4MasterListFD1340" hidden="1">#REF!</definedName>
    <definedName name="IQR4MasterListFD1341" hidden="1">#REF!</definedName>
    <definedName name="IQR4MasterListFD1343" hidden="1">#REF!</definedName>
    <definedName name="IQR4MasterListFD1344" hidden="1">#REF!</definedName>
    <definedName name="IQR4MasterListFD1347" hidden="1">#REF!</definedName>
    <definedName name="IQR4MasterListFD1352" hidden="1">#REF!</definedName>
    <definedName name="IQR4MasterListFD1359" hidden="1">#REF!</definedName>
    <definedName name="IQR4MasterListFD136" hidden="1">#REF!</definedName>
    <definedName name="IQR4MasterListFD1360" hidden="1">#REF!</definedName>
    <definedName name="IQR4MasterListFD1362" hidden="1">#REF!</definedName>
    <definedName name="IQR4MasterListFD1363" hidden="1">#REF!</definedName>
    <definedName name="IQR4MasterListFD1365" hidden="1">#REF!</definedName>
    <definedName name="IQR4MasterListFD1367" hidden="1">#REF!</definedName>
    <definedName name="IQR4MasterListFD1368" hidden="1">#REF!</definedName>
    <definedName name="IQR4MasterListFD1369" hidden="1">#REF!</definedName>
    <definedName name="IQR4MasterListFD137" hidden="1">#REF!</definedName>
    <definedName name="IQR4MasterListFD1370" hidden="1">#REF!</definedName>
    <definedName name="IQR4MasterListFD1371" hidden="1">#REF!</definedName>
    <definedName name="IQR4MasterListFD1372" hidden="1">#REF!</definedName>
    <definedName name="IQR4MasterListFD1373" hidden="1">#REF!</definedName>
    <definedName name="IQR4MasterListFD1376" hidden="1">#REF!</definedName>
    <definedName name="IQR4MasterListFD1377" hidden="1">#REF!</definedName>
    <definedName name="IQR4MasterListFD1380" hidden="1">#REF!</definedName>
    <definedName name="IQR4MasterListFD1382" hidden="1">#REF!</definedName>
    <definedName name="IQR4MasterListFD1384" hidden="1">#REF!</definedName>
    <definedName name="IQR4MasterListFD1386" hidden="1">#REF!</definedName>
    <definedName name="IQR4MasterListFD1389" hidden="1">#REF!</definedName>
    <definedName name="IQR4MasterListFD1391" hidden="1">#REF!</definedName>
    <definedName name="IQR4MasterListFD1392" hidden="1">#REF!</definedName>
    <definedName name="IQR4MasterListFD1394" hidden="1">#REF!</definedName>
    <definedName name="IQR4MasterListFD1398" hidden="1">#REF!</definedName>
    <definedName name="IQR4MasterListFD1399" hidden="1">#REF!</definedName>
    <definedName name="IQR4MasterListFD1400" hidden="1">#REF!</definedName>
    <definedName name="IQR4MasterListFD1401" hidden="1">#REF!</definedName>
    <definedName name="IQR4MasterListFD1402" hidden="1">#REF!</definedName>
    <definedName name="IQR4MasterListFD1403" hidden="1">#REF!</definedName>
    <definedName name="IQR4MasterListFD1408" hidden="1">#REF!</definedName>
    <definedName name="IQR4MasterListFD1409" hidden="1">#REF!</definedName>
    <definedName name="IQR4MasterListFD141" hidden="1">#REF!</definedName>
    <definedName name="IQR4MasterListFD1410" hidden="1">#REF!</definedName>
    <definedName name="IQR4MasterListFD1411" hidden="1">#REF!</definedName>
    <definedName name="IQR4MasterListFD1412" hidden="1">#REF!</definedName>
    <definedName name="IQR4MasterListFD1413" hidden="1">#REF!</definedName>
    <definedName name="IQR4MasterListFD1414" hidden="1">#REF!</definedName>
    <definedName name="IQR4MasterListFD1415" hidden="1">#REF!</definedName>
    <definedName name="IQR4MasterListFD1416" hidden="1">#REF!</definedName>
    <definedName name="IQR4MasterListFD1418" hidden="1">#REF!</definedName>
    <definedName name="IQR4MasterListFD1421" hidden="1">#REF!</definedName>
    <definedName name="IQR4MasterListFD1423" hidden="1">#REF!</definedName>
    <definedName name="IQR4MasterListFD1425" hidden="1">#REF!</definedName>
    <definedName name="IQR4MasterListFD143" hidden="1">#REF!</definedName>
    <definedName name="IQR4MasterListFD1430" hidden="1">#REF!</definedName>
    <definedName name="IQR4MasterListFD1435" hidden="1">#REF!</definedName>
    <definedName name="IQR4MasterListFD1437" hidden="1">#REF!</definedName>
    <definedName name="IQR4MasterListFD1438" hidden="1">#REF!</definedName>
    <definedName name="IQR4MasterListFD1439" hidden="1">#REF!</definedName>
    <definedName name="IQR4MasterListFD144" hidden="1">#REF!</definedName>
    <definedName name="IQR4MasterListFD1440" hidden="1">#REF!</definedName>
    <definedName name="IQR4MasterListFD1441" hidden="1">#REF!</definedName>
    <definedName name="IQR4MasterListFD1444" hidden="1">#REF!</definedName>
    <definedName name="IQR4MasterListFD1448" hidden="1">#REF!</definedName>
    <definedName name="IQR4MasterListFD1449" hidden="1">#REF!</definedName>
    <definedName name="IQR4MasterListFD145" hidden="1">#REF!</definedName>
    <definedName name="IQR4MasterListFD1450" hidden="1">#REF!</definedName>
    <definedName name="IQR4MasterListFD1452" hidden="1">#REF!</definedName>
    <definedName name="IQR4MasterListFD1456" hidden="1">#REF!</definedName>
    <definedName name="IQR4MasterListFD1458" hidden="1">#REF!</definedName>
    <definedName name="IQR4MasterListFD1459" hidden="1">#REF!</definedName>
    <definedName name="IQR4MasterListFD1460" hidden="1">#REF!</definedName>
    <definedName name="IQR4MasterListFD1461" hidden="1">#REF!</definedName>
    <definedName name="IQR4MasterListFD1462" hidden="1">#REF!</definedName>
    <definedName name="IQR4MasterListFD1464" hidden="1">#REF!</definedName>
    <definedName name="IQR4MasterListFD1465" hidden="1">#REF!</definedName>
    <definedName name="IQR4MasterListFD1468" hidden="1">#REF!</definedName>
    <definedName name="IQR4MasterListFD1469" hidden="1">#REF!</definedName>
    <definedName name="IQR4MasterListFD147" hidden="1">#REF!</definedName>
    <definedName name="IQR4MasterListFD1471" hidden="1">#REF!</definedName>
    <definedName name="IQR4MasterListFD1472" hidden="1">#REF!</definedName>
    <definedName name="IQR4MasterListFD1473" hidden="1">#REF!</definedName>
    <definedName name="IQR4MasterListFD1474" hidden="1">#REF!</definedName>
    <definedName name="IQR4MasterListFD1475" hidden="1">#REF!</definedName>
    <definedName name="IQR4MasterListFD1476" hidden="1">#REF!</definedName>
    <definedName name="IQR4MasterListFD1477" hidden="1">#REF!</definedName>
    <definedName name="IQR4MasterListFD1478" hidden="1">#REF!</definedName>
    <definedName name="IQR4MasterListFD1480" hidden="1">#REF!</definedName>
    <definedName name="IQR4MasterListFD1481" hidden="1">#REF!</definedName>
    <definedName name="IQR4MasterListFD1483" hidden="1">#REF!</definedName>
    <definedName name="IQR4MasterListFD1487" hidden="1">#REF!</definedName>
    <definedName name="IQR4MasterListFD1488" hidden="1">#REF!</definedName>
    <definedName name="IQR4MasterListFD1491" hidden="1">#REF!</definedName>
    <definedName name="IQR4MasterListFD1497" hidden="1">#REF!</definedName>
    <definedName name="IQR4MasterListFD1498" hidden="1">#REF!</definedName>
    <definedName name="IQR4MasterListFD1499" hidden="1">#REF!</definedName>
    <definedName name="IQR4MasterListFD15" hidden="1">#REF!</definedName>
    <definedName name="IQR4MasterListFD1500" hidden="1">#REF!</definedName>
    <definedName name="IQR4MasterListFD1501" hidden="1">#REF!</definedName>
    <definedName name="IQR4MasterListFD1502" hidden="1">#REF!</definedName>
    <definedName name="IQR4MasterListFD1506" hidden="1">#REF!</definedName>
    <definedName name="IQR4MasterListFD1508" hidden="1">#REF!</definedName>
    <definedName name="IQR4MasterListFD1509" hidden="1">#REF!</definedName>
    <definedName name="IQR4MasterListFD151" hidden="1">#REF!</definedName>
    <definedName name="IQR4MasterListFD1510" hidden="1">#REF!</definedName>
    <definedName name="IQR4MasterListFD1511" hidden="1">#REF!</definedName>
    <definedName name="IQR4MasterListFD1512" hidden="1">#REF!</definedName>
    <definedName name="IQR4MasterListFD1513" hidden="1">#REF!</definedName>
    <definedName name="IQR4MasterListFD1514" hidden="1">#REF!</definedName>
    <definedName name="IQR4MasterListFD1516" hidden="1">#REF!</definedName>
    <definedName name="IQR4MasterListFD1518" hidden="1">#REF!</definedName>
    <definedName name="IQR4MasterListFD1522" hidden="1">#REF!</definedName>
    <definedName name="IQR4MasterListFD1523" hidden="1">#REF!</definedName>
    <definedName name="IQR4MasterListFD1525" hidden="1">#REF!</definedName>
    <definedName name="IQR4MasterListFD1527" hidden="1">#REF!</definedName>
    <definedName name="IQR4MasterListFD1528" hidden="1">#REF!</definedName>
    <definedName name="IQR4MasterListFD1529" hidden="1">#REF!</definedName>
    <definedName name="IQR4MasterListFD153" hidden="1">#REF!</definedName>
    <definedName name="IQR4MasterListFD1530" hidden="1">#REF!</definedName>
    <definedName name="IQR4MasterListFD1531" hidden="1">#REF!</definedName>
    <definedName name="IQR4MasterListFD1532" hidden="1">#REF!</definedName>
    <definedName name="IQR4MasterListFD154" hidden="1">#REF!</definedName>
    <definedName name="IQR4MasterListFD1540" hidden="1">#REF!</definedName>
    <definedName name="IQR4MasterListFD1541" hidden="1">#REF!</definedName>
    <definedName name="IQR4MasterListFD1542" hidden="1">#REF!</definedName>
    <definedName name="IQR4MasterListFD1544" hidden="1">#REF!</definedName>
    <definedName name="IQR4MasterListFD1546" hidden="1">#REF!</definedName>
    <definedName name="IQR4MasterListFD1547" hidden="1">#REF!</definedName>
    <definedName name="IQR4MasterListFD1548" hidden="1">#REF!</definedName>
    <definedName name="IQR4MasterListFD1552" hidden="1">#REF!</definedName>
    <definedName name="IQR4MasterListFD1553" hidden="1">#REF!</definedName>
    <definedName name="IQR4MasterListFD1555" hidden="1">#REF!</definedName>
    <definedName name="IQR4MasterListFD1556" hidden="1">#REF!</definedName>
    <definedName name="IQR4MasterListFD1557" hidden="1">#REF!</definedName>
    <definedName name="IQR4MasterListFD1558" hidden="1">#REF!</definedName>
    <definedName name="IQR4MasterListFD1559" hidden="1">#REF!</definedName>
    <definedName name="IQR4MasterListFD1562" hidden="1">#REF!</definedName>
    <definedName name="IQR4MasterListFD1564" hidden="1">#REF!</definedName>
    <definedName name="IQR4MasterListFD1565" hidden="1">#REF!</definedName>
    <definedName name="IQR4MasterListFD1572" hidden="1">#REF!</definedName>
    <definedName name="IQR4MasterListFD1574" hidden="1">#REF!</definedName>
    <definedName name="IQR4MasterListFD1576" hidden="1">#REF!</definedName>
    <definedName name="IQR4MasterListFD1577" hidden="1">#REF!</definedName>
    <definedName name="IQR4MasterListFD1578" hidden="1">#REF!</definedName>
    <definedName name="IQR4MasterListFD158" hidden="1">#REF!</definedName>
    <definedName name="IQR4MasterListFD1583" hidden="1">#REF!</definedName>
    <definedName name="IQR4MasterListFD1585" hidden="1">#REF!</definedName>
    <definedName name="IQR4MasterListFD1591" hidden="1">#REF!</definedName>
    <definedName name="IQR4MasterListFD1592" hidden="1">#REF!</definedName>
    <definedName name="IQR4MasterListFD1593" hidden="1">#REF!</definedName>
    <definedName name="IQR4MasterListFD1596" hidden="1">#REF!</definedName>
    <definedName name="IQR4MasterListFD16" hidden="1">#REF!</definedName>
    <definedName name="IQR4MasterListFD160" hidden="1">#REF!</definedName>
    <definedName name="IQR4MasterListFD1606" hidden="1">#REF!</definedName>
    <definedName name="IQR4MasterListFD161" hidden="1">#REF!</definedName>
    <definedName name="IQR4MasterListFD162" hidden="1">#REF!</definedName>
    <definedName name="IQR4MasterListFD170" hidden="1">#REF!</definedName>
    <definedName name="IQR4MasterListFD171" hidden="1">#REF!</definedName>
    <definedName name="IQR4MasterListFD172" hidden="1">#REF!</definedName>
    <definedName name="IQR4MasterListFD174" hidden="1">#REF!</definedName>
    <definedName name="IQR4MasterListFD178" hidden="1">#REF!</definedName>
    <definedName name="IQR4MasterListFD179" hidden="1">#REF!</definedName>
    <definedName name="IQR4MasterListFD184" hidden="1">#REF!</definedName>
    <definedName name="IQR4MasterListFD185" hidden="1">#REF!</definedName>
    <definedName name="IQR4MasterListFD186" hidden="1">#REF!</definedName>
    <definedName name="IQR4MasterListFD187" hidden="1">#REF!</definedName>
    <definedName name="IQR4MasterListFD188" hidden="1">#REF!</definedName>
    <definedName name="IQR4MasterListFD189" hidden="1">#REF!</definedName>
    <definedName name="IQR4MasterListFD19" hidden="1">#REF!</definedName>
    <definedName name="IQR4MasterListFD190" hidden="1">#REF!</definedName>
    <definedName name="IQR4MasterListFD192" hidden="1">#REF!</definedName>
    <definedName name="IQR4MasterListFD194" hidden="1">#REF!</definedName>
    <definedName name="IQR4MasterListFD196" hidden="1">#REF!</definedName>
    <definedName name="IQR4MasterListFD197" hidden="1">#REF!</definedName>
    <definedName name="IQR4MasterListFD198" hidden="1">#REF!</definedName>
    <definedName name="IQR4MasterListFD199" hidden="1">#REF!</definedName>
    <definedName name="IQR4MasterListFD201" hidden="1">#REF!</definedName>
    <definedName name="IQR4MasterListFD202" hidden="1">#REF!</definedName>
    <definedName name="IQR4MasterListFD204" hidden="1">#REF!</definedName>
    <definedName name="IQR4MasterListFD208" hidden="1">#REF!</definedName>
    <definedName name="IQR4MasterListFD21" hidden="1">#REF!</definedName>
    <definedName name="IQR4MasterListFD210" hidden="1">#REF!</definedName>
    <definedName name="IQR4MasterListFD212" hidden="1">#REF!</definedName>
    <definedName name="IQR4MasterListFD213" hidden="1">#REF!</definedName>
    <definedName name="IQR4MasterListFD214" hidden="1">#REF!</definedName>
    <definedName name="IQR4MasterListFD215" hidden="1">#REF!</definedName>
    <definedName name="IQR4MasterListFD217" hidden="1">#REF!</definedName>
    <definedName name="IQR4MasterListFD220" hidden="1">#REF!</definedName>
    <definedName name="IQR4MasterListFD222" hidden="1">#REF!</definedName>
    <definedName name="IQR4MasterListFD223" hidden="1">#REF!</definedName>
    <definedName name="IQR4MasterListFD224" hidden="1">#REF!</definedName>
    <definedName name="IQR4MasterListFD226" hidden="1">#REF!</definedName>
    <definedName name="IQR4MasterListFD228" hidden="1">#REF!</definedName>
    <definedName name="IQR4MasterListFD230" hidden="1">#REF!</definedName>
    <definedName name="IQR4MasterListFD233" hidden="1">#REF!</definedName>
    <definedName name="IQR4MasterListFD234" hidden="1">#REF!</definedName>
    <definedName name="IQR4MasterListFD236" hidden="1">#REF!</definedName>
    <definedName name="IQR4MasterListFD244" hidden="1">#REF!</definedName>
    <definedName name="IQR4MasterListFD248" hidden="1">#REF!</definedName>
    <definedName name="IQR4MasterListFD249" hidden="1">#REF!</definedName>
    <definedName name="IQR4MasterListFD250" hidden="1">#REF!</definedName>
    <definedName name="IQR4MasterListFD251" hidden="1">#REF!</definedName>
    <definedName name="IQR4MasterListFD252" hidden="1">#REF!</definedName>
    <definedName name="IQR4MasterListFD254" hidden="1">#REF!</definedName>
    <definedName name="IQR4MasterListFD255" hidden="1">#REF!</definedName>
    <definedName name="IQR4MasterListFD256" hidden="1">#REF!</definedName>
    <definedName name="IQR4MasterListFD259" hidden="1">#REF!</definedName>
    <definedName name="IQR4MasterListFD261" hidden="1">#REF!</definedName>
    <definedName name="IQR4MasterListFD262" hidden="1">#REF!</definedName>
    <definedName name="IQR4MasterListFD267" hidden="1">#REF!</definedName>
    <definedName name="IQR4MasterListFD272" hidden="1">#REF!</definedName>
    <definedName name="IQR4MasterListFD275" hidden="1">#REF!</definedName>
    <definedName name="IQR4MasterListFD276" hidden="1">#REF!</definedName>
    <definedName name="IQR4MasterListFD277" hidden="1">#REF!</definedName>
    <definedName name="IQR4MasterListFD279" hidden="1">#REF!</definedName>
    <definedName name="IQR4MasterListFD280" hidden="1">#REF!</definedName>
    <definedName name="IQR4MasterListFD281" hidden="1">#REF!</definedName>
    <definedName name="IQR4MasterListFD282" hidden="1">#REF!</definedName>
    <definedName name="IQR4MasterListFD287" hidden="1">#REF!</definedName>
    <definedName name="IQR4MasterListFD290" hidden="1">#REF!</definedName>
    <definedName name="IQR4MasterListFD294" hidden="1">#REF!</definedName>
    <definedName name="IQR4MasterListFD296" hidden="1">#REF!</definedName>
    <definedName name="IQR4MasterListFD297" hidden="1">#REF!</definedName>
    <definedName name="IQR4MasterListFD299" hidden="1">#REF!</definedName>
    <definedName name="IQR4MasterListFD300" hidden="1">#REF!</definedName>
    <definedName name="IQR4MasterListFD301" hidden="1">#REF!</definedName>
    <definedName name="IQR4MasterListFD302" hidden="1">#REF!</definedName>
    <definedName name="IQR4MasterListFD305" hidden="1">#REF!</definedName>
    <definedName name="IQR4MasterListFD306" hidden="1">#REF!</definedName>
    <definedName name="IQR4MasterListFD307" hidden="1">#REF!</definedName>
    <definedName name="IQR4MasterListFD309" hidden="1">#REF!</definedName>
    <definedName name="IQR4MasterListFD312" hidden="1">#REF!</definedName>
    <definedName name="IQR4MasterListFD313" hidden="1">#REF!</definedName>
    <definedName name="IQR4MasterListFD314" hidden="1">#REF!</definedName>
    <definedName name="IQR4MasterListFD316" hidden="1">#REF!</definedName>
    <definedName name="IQR4MasterListFD317" hidden="1">#REF!</definedName>
    <definedName name="IQR4MasterListFD318" hidden="1">#REF!</definedName>
    <definedName name="IQR4MasterListFD319" hidden="1">#REF!</definedName>
    <definedName name="IQR4MasterListFD32" hidden="1">#REF!</definedName>
    <definedName name="IQR4MasterListFD321" hidden="1">#REF!</definedName>
    <definedName name="IQR4MasterListFD326" hidden="1">#REF!</definedName>
    <definedName name="IQR4MasterListFD33" hidden="1">#REF!</definedName>
    <definedName name="IQR4MasterListFD330" hidden="1">#REF!</definedName>
    <definedName name="IQR4MasterListFD335" hidden="1">#REF!</definedName>
    <definedName name="IQR4MasterListFD336" hidden="1">#REF!</definedName>
    <definedName name="IQR4MasterListFD338" hidden="1">#REF!</definedName>
    <definedName name="IQR4MasterListFD339" hidden="1">#REF!</definedName>
    <definedName name="IQR4MasterListFD342" hidden="1">#REF!</definedName>
    <definedName name="IQR4MasterListFD343" hidden="1">#REF!</definedName>
    <definedName name="IQR4MasterListFD346" hidden="1">#REF!</definedName>
    <definedName name="IQR4MasterListFD348" hidden="1">#REF!</definedName>
    <definedName name="IQR4MasterListFD350" hidden="1">#REF!</definedName>
    <definedName name="IQR4MasterListFD358" hidden="1">#REF!</definedName>
    <definedName name="IQR4MasterListFD359" hidden="1">#REF!</definedName>
    <definedName name="IQR4MasterListFD360" hidden="1">#REF!</definedName>
    <definedName name="IQR4MasterListFD363" hidden="1">#REF!</definedName>
    <definedName name="IQR4MasterListFD364" hidden="1">#REF!</definedName>
    <definedName name="IQR4MasterListFD369" hidden="1">#REF!</definedName>
    <definedName name="IQR4MasterListFD373" hidden="1">#REF!</definedName>
    <definedName name="IQR4MasterListFD374" hidden="1">#REF!</definedName>
    <definedName name="IQR4MasterListFD376" hidden="1">#REF!</definedName>
    <definedName name="IQR4MasterListFD38" hidden="1">#REF!</definedName>
    <definedName name="IQR4MasterListFD380" hidden="1">#REF!</definedName>
    <definedName name="IQR4MasterListFD382" hidden="1">#REF!</definedName>
    <definedName name="IQR4MasterListFD384" hidden="1">#REF!</definedName>
    <definedName name="IQR4MasterListFD385" hidden="1">#REF!</definedName>
    <definedName name="IQR4MasterListFD386" hidden="1">#REF!</definedName>
    <definedName name="IQR4MasterListFD387" hidden="1">#REF!</definedName>
    <definedName name="IQR4MasterListFD388" hidden="1">#REF!</definedName>
    <definedName name="IQR4MasterListFD389" hidden="1">#REF!</definedName>
    <definedName name="IQR4MasterListFD39" hidden="1">#REF!</definedName>
    <definedName name="IQR4MasterListFD392" hidden="1">#REF!</definedName>
    <definedName name="IQR4MasterListFD393" hidden="1">#REF!</definedName>
    <definedName name="IQR4MasterListFD394" hidden="1">#REF!</definedName>
    <definedName name="IQR4MasterListFD395" hidden="1">#REF!</definedName>
    <definedName name="IQR4MasterListFD399" hidden="1">#REF!</definedName>
    <definedName name="IQR4MasterListFD40" hidden="1">#REF!</definedName>
    <definedName name="IQR4MasterListFD400" hidden="1">#REF!</definedName>
    <definedName name="IQR4MasterListFD401" hidden="1">#REF!</definedName>
    <definedName name="IQR4MasterListFD403" hidden="1">#REF!</definedName>
    <definedName name="IQR4MasterListFD405" hidden="1">#REF!</definedName>
    <definedName name="IQR4MasterListFD406" hidden="1">#REF!</definedName>
    <definedName name="IQR4MasterListFD407" hidden="1">#REF!</definedName>
    <definedName name="IQR4MasterListFD408" hidden="1">#REF!</definedName>
    <definedName name="IQR4MasterListFD415" hidden="1">#REF!</definedName>
    <definedName name="IQR4MasterListFD417" hidden="1">#REF!</definedName>
    <definedName name="IQR4MasterListFD419" hidden="1">#REF!</definedName>
    <definedName name="IQR4MasterListFD42" hidden="1">#REF!</definedName>
    <definedName name="IQR4MasterListFD421" hidden="1">#REF!</definedName>
    <definedName name="IQR4MasterListFD423" hidden="1">#REF!</definedName>
    <definedName name="IQR4MasterListFD428" hidden="1">#REF!</definedName>
    <definedName name="IQR4MasterListFD429" hidden="1">#REF!</definedName>
    <definedName name="IQR4MasterListFD430" hidden="1">#REF!</definedName>
    <definedName name="IQR4MasterListFD431" hidden="1">#REF!</definedName>
    <definedName name="IQR4MasterListFD434" hidden="1">#REF!</definedName>
    <definedName name="IQR4MasterListFD435" hidden="1">#REF!</definedName>
    <definedName name="IQR4MasterListFD437" hidden="1">#REF!</definedName>
    <definedName name="IQR4MasterListFD438" hidden="1">#REF!</definedName>
    <definedName name="IQR4MasterListFD440" hidden="1">#REF!</definedName>
    <definedName name="IQR4MasterListFD446" hidden="1">#REF!</definedName>
    <definedName name="IQR4MasterListFD449" hidden="1">#REF!</definedName>
    <definedName name="IQR4MasterListFD450" hidden="1">#REF!</definedName>
    <definedName name="IQR4MasterListFD452" hidden="1">#REF!</definedName>
    <definedName name="IQR4MasterListFD453" hidden="1">#REF!</definedName>
    <definedName name="IQR4MasterListFD456" hidden="1">#REF!</definedName>
    <definedName name="IQR4MasterListFD46" hidden="1">#REF!</definedName>
    <definedName name="IQR4MasterListFD460" hidden="1">#REF!</definedName>
    <definedName name="IQR4MasterListFD465" hidden="1">#REF!</definedName>
    <definedName name="IQR4MasterListFD468" hidden="1">#REF!</definedName>
    <definedName name="IQR4MasterListFD469" hidden="1">#REF!</definedName>
    <definedName name="IQR4MasterListFD47" hidden="1">#REF!</definedName>
    <definedName name="IQR4MasterListFD475" hidden="1">#REF!</definedName>
    <definedName name="IQR4MasterListFD476" hidden="1">#REF!</definedName>
    <definedName name="IQR4MasterListFD48" hidden="1">#REF!</definedName>
    <definedName name="IQR4MasterListFD480" hidden="1">#REF!</definedName>
    <definedName name="IQR4MasterListFD482" hidden="1">#REF!</definedName>
    <definedName name="IQR4MasterListFD483" hidden="1">#REF!</definedName>
    <definedName name="IQR4MasterListFD484" hidden="1">#REF!</definedName>
    <definedName name="IQR4MasterListFD486" hidden="1">#REF!</definedName>
    <definedName name="IQR4MasterListFD487" hidden="1">#REF!</definedName>
    <definedName name="IQR4MasterListFD488" hidden="1">#REF!</definedName>
    <definedName name="IQR4MasterListFD49" hidden="1">#REF!</definedName>
    <definedName name="IQR4MasterListFD494" hidden="1">#REF!</definedName>
    <definedName name="IQR4MasterListFD500" hidden="1">#REF!</definedName>
    <definedName name="IQR4MasterListFD501" hidden="1">#REF!</definedName>
    <definedName name="IQR4MasterListFD502" hidden="1">#REF!</definedName>
    <definedName name="IQR4MasterListFD503" hidden="1">#REF!</definedName>
    <definedName name="IQR4MasterListFD505" hidden="1">#REF!</definedName>
    <definedName name="IQR4MasterListFD506" hidden="1">#REF!</definedName>
    <definedName name="IQR4MasterListFD508" hidden="1">#REF!</definedName>
    <definedName name="IQR4MasterListFD509" hidden="1">#REF!</definedName>
    <definedName name="IQR4MasterListFD51" hidden="1">#REF!</definedName>
    <definedName name="IQR4MasterListFD511" hidden="1">#REF!</definedName>
    <definedName name="IQR4MasterListFD512" hidden="1">#REF!</definedName>
    <definedName name="IQR4MasterListFD515" hidden="1">#REF!</definedName>
    <definedName name="IQR4MasterListFD517" hidden="1">#REF!</definedName>
    <definedName name="IQR4MasterListFD52" hidden="1">#REF!</definedName>
    <definedName name="IQR4MasterListFD527" hidden="1">#REF!</definedName>
    <definedName name="IQR4MasterListFD529" hidden="1">#REF!</definedName>
    <definedName name="IQR4MasterListFD53" hidden="1">#REF!</definedName>
    <definedName name="IQR4MasterListFD533" hidden="1">#REF!</definedName>
    <definedName name="IQR4MasterListFD536" hidden="1">#REF!</definedName>
    <definedName name="IQR4MasterListFD538" hidden="1">#REF!</definedName>
    <definedName name="IQR4MasterListFD539" hidden="1">#REF!</definedName>
    <definedName name="IQR4MasterListFD54" hidden="1">#REF!</definedName>
    <definedName name="IQR4MasterListFD544" hidden="1">#REF!</definedName>
    <definedName name="IQR4MasterListFD545" hidden="1">#REF!</definedName>
    <definedName name="IQR4MasterListFD549" hidden="1">#REF!</definedName>
    <definedName name="IQR4MasterListFD551" hidden="1">#REF!</definedName>
    <definedName name="IQR4MasterListFD558" hidden="1">#REF!</definedName>
    <definedName name="IQR4MasterListFD559" hidden="1">#REF!</definedName>
    <definedName name="IQR4MasterListFD56" hidden="1">#REF!</definedName>
    <definedName name="IQR4MasterListFD560" hidden="1">#REF!</definedName>
    <definedName name="IQR4MasterListFD562" hidden="1">#REF!</definedName>
    <definedName name="IQR4MasterListFD563" hidden="1">#REF!</definedName>
    <definedName name="IQR4MasterListFD565" hidden="1">#REF!</definedName>
    <definedName name="IQR4MasterListFD567" hidden="1">#REF!</definedName>
    <definedName name="IQR4MasterListFD571" hidden="1">#REF!</definedName>
    <definedName name="IQR4MasterListFD573" hidden="1">#REF!</definedName>
    <definedName name="IQR4MasterListFD574" hidden="1">#REF!</definedName>
    <definedName name="IQR4MasterListFD575" hidden="1">#REF!</definedName>
    <definedName name="IQR4MasterListFD576" hidden="1">#REF!</definedName>
    <definedName name="IQR4MasterListFD577" hidden="1">#REF!</definedName>
    <definedName name="IQR4MasterListFD58" hidden="1">#REF!</definedName>
    <definedName name="IQR4MasterListFD581" hidden="1">#REF!</definedName>
    <definedName name="IQR4MasterListFD589" hidden="1">#REF!</definedName>
    <definedName name="IQR4MasterListFD590" hidden="1">#REF!</definedName>
    <definedName name="IQR4MasterListFD596" hidden="1">#REF!</definedName>
    <definedName name="IQR4MasterListFD598" hidden="1">#REF!</definedName>
    <definedName name="IQR4MasterListFD605" hidden="1">#REF!</definedName>
    <definedName name="IQR4MasterListFD606" hidden="1">#REF!</definedName>
    <definedName name="IQR4MasterListFD607" hidden="1">#REF!</definedName>
    <definedName name="IQR4MasterListFD608" hidden="1">#REF!</definedName>
    <definedName name="IQR4MasterListFD609" hidden="1">#REF!</definedName>
    <definedName name="IQR4MasterListFD61" hidden="1">#REF!</definedName>
    <definedName name="IQR4MasterListFD610" hidden="1">#REF!</definedName>
    <definedName name="IQR4MasterListFD611" hidden="1">#REF!</definedName>
    <definedName name="IQR4MasterListFD612" hidden="1">#REF!</definedName>
    <definedName name="IQR4MasterListFD614" hidden="1">#REF!</definedName>
    <definedName name="IQR4MasterListFD616" hidden="1">#REF!</definedName>
    <definedName name="IQR4MasterListFD62" hidden="1">#REF!</definedName>
    <definedName name="IQR4MasterListFD620" hidden="1">#REF!</definedName>
    <definedName name="IQR4MasterListFD621" hidden="1">#REF!</definedName>
    <definedName name="IQR4MasterListFD622" hidden="1">#REF!</definedName>
    <definedName name="IQR4MasterListFD625" hidden="1">#REF!</definedName>
    <definedName name="IQR4MasterListFD626" hidden="1">#REF!</definedName>
    <definedName name="IQR4MasterListFD629" hidden="1">#REF!</definedName>
    <definedName name="IQR4MasterListFD632" hidden="1">#REF!</definedName>
    <definedName name="IQR4MasterListFD634" hidden="1">#REF!</definedName>
    <definedName name="IQR4MasterListFD636" hidden="1">#REF!</definedName>
    <definedName name="IQR4MasterListFD64" hidden="1">#REF!</definedName>
    <definedName name="IQR4MasterListFD640" hidden="1">#REF!</definedName>
    <definedName name="IQR4MasterListFD645" hidden="1">#REF!</definedName>
    <definedName name="IQR4MasterListFD65" hidden="1">#REF!</definedName>
    <definedName name="IQR4MasterListFD651" hidden="1">#REF!</definedName>
    <definedName name="IQR4MasterListFD652" hidden="1">#REF!</definedName>
    <definedName name="IQR4MasterListFD655" hidden="1">#REF!</definedName>
    <definedName name="IQR4MasterListFD66" hidden="1">#REF!</definedName>
    <definedName name="IQR4MasterListFD660" hidden="1">#REF!</definedName>
    <definedName name="IQR4MasterListFD663" hidden="1">#REF!</definedName>
    <definedName name="IQR4MasterListFD664" hidden="1">#REF!</definedName>
    <definedName name="IQR4MasterListFD665" hidden="1">#REF!</definedName>
    <definedName name="IQR4MasterListFD666" hidden="1">#REF!</definedName>
    <definedName name="IQR4MasterListFD667" hidden="1">#REF!</definedName>
    <definedName name="IQR4MasterListFD67" hidden="1">#REF!</definedName>
    <definedName name="IQR4MasterListFD670" hidden="1">#REF!</definedName>
    <definedName name="IQR4MasterListFD671" hidden="1">#REF!</definedName>
    <definedName name="IQR4MasterListFD675" hidden="1">#REF!</definedName>
    <definedName name="IQR4MasterListFD677" hidden="1">#REF!</definedName>
    <definedName name="IQR4MasterListFD68" hidden="1">#REF!</definedName>
    <definedName name="IQR4MasterListFD680" hidden="1">#REF!</definedName>
    <definedName name="IQR4MasterListFD686" hidden="1">#REF!</definedName>
    <definedName name="IQR4MasterListFD687" hidden="1">#REF!</definedName>
    <definedName name="IQR4MasterListFD69" hidden="1">#REF!</definedName>
    <definedName name="IQR4MasterListFD692" hidden="1">#REF!</definedName>
    <definedName name="IQR4MasterListFD705" hidden="1">#REF!</definedName>
    <definedName name="IQR4MasterListFD708" hidden="1">#REF!</definedName>
    <definedName name="IQR4MasterListFD709" hidden="1">#REF!</definedName>
    <definedName name="IQR4MasterListFD71" hidden="1">#REF!</definedName>
    <definedName name="IQR4MasterListFD711" hidden="1">#REF!</definedName>
    <definedName name="IQR4MasterListFD717" hidden="1">#REF!</definedName>
    <definedName name="IQR4MasterListFD72" hidden="1">#REF!</definedName>
    <definedName name="IQR4MasterListFD723" hidden="1">#REF!</definedName>
    <definedName name="IQR4MasterListFD724" hidden="1">#REF!</definedName>
    <definedName name="IQR4MasterListFD725" hidden="1">#REF!</definedName>
    <definedName name="IQR4MasterListFD726" hidden="1">#REF!</definedName>
    <definedName name="IQR4MasterListFD727" hidden="1">#REF!</definedName>
    <definedName name="IQR4MasterListFD728" hidden="1">#REF!</definedName>
    <definedName name="IQR4MasterListFD729" hidden="1">#REF!</definedName>
    <definedName name="IQR4MasterListFD735" hidden="1">#REF!</definedName>
    <definedName name="IQR4MasterListFD738" hidden="1">#REF!</definedName>
    <definedName name="IQR4MasterListFD74" hidden="1">#REF!</definedName>
    <definedName name="IQR4MasterListFD740" hidden="1">#REF!</definedName>
    <definedName name="IQR4MasterListFD741" hidden="1">#REF!</definedName>
    <definedName name="IQR4MasterListFD742" hidden="1">#REF!</definedName>
    <definedName name="IQR4MasterListFD744" hidden="1">#REF!</definedName>
    <definedName name="IQR4MasterListFD745" hidden="1">#REF!</definedName>
    <definedName name="IQR4MasterListFD747" hidden="1">#REF!</definedName>
    <definedName name="IQR4MasterListFD748" hidden="1">#REF!</definedName>
    <definedName name="IQR4MasterListFD749" hidden="1">#REF!</definedName>
    <definedName name="IQR4MasterListFD75" hidden="1">#REF!</definedName>
    <definedName name="IQR4MasterListFD754" hidden="1">#REF!</definedName>
    <definedName name="IQR4MasterListFD757" hidden="1">#REF!</definedName>
    <definedName name="IQR4MasterListFD758" hidden="1">#REF!</definedName>
    <definedName name="IQR4MasterListFD761" hidden="1">#REF!</definedName>
    <definedName name="IQR4MasterListFD762" hidden="1">#REF!</definedName>
    <definedName name="IQR4MasterListFD764" hidden="1">#REF!</definedName>
    <definedName name="IQR4MasterListFD765" hidden="1">#REF!</definedName>
    <definedName name="IQR4MasterListFD766" hidden="1">#REF!</definedName>
    <definedName name="IQR4MasterListFD767" hidden="1">#REF!</definedName>
    <definedName name="IQR4MasterListFD769" hidden="1">#REF!</definedName>
    <definedName name="IQR4MasterListFD772" hidden="1">#REF!</definedName>
    <definedName name="IQR4MasterListFD774" hidden="1">#REF!</definedName>
    <definedName name="IQR4MasterListFD775" hidden="1">#REF!</definedName>
    <definedName name="IQR4MasterListFD782" hidden="1">#REF!</definedName>
    <definedName name="IQR4MasterListFD783" hidden="1">#REF!</definedName>
    <definedName name="IQR4MasterListFD788" hidden="1">#REF!</definedName>
    <definedName name="IQR4MasterListFD79" hidden="1">#REF!</definedName>
    <definedName name="IQR4MasterListFD792" hidden="1">#REF!</definedName>
    <definedName name="IQR4MasterListFD794" hidden="1">#REF!</definedName>
    <definedName name="IQR4MasterListFD795" hidden="1">#REF!</definedName>
    <definedName name="IQR4MasterListFD80" hidden="1">#REF!</definedName>
    <definedName name="IQR4MasterListFD801" hidden="1">#REF!</definedName>
    <definedName name="IQR4MasterListFD803" hidden="1">#REF!</definedName>
    <definedName name="IQR4MasterListFD805" hidden="1">#REF!</definedName>
    <definedName name="IQR4MasterListFD807" hidden="1">#REF!</definedName>
    <definedName name="IQR4MasterListFD810" hidden="1">#REF!</definedName>
    <definedName name="IQR4MasterListFD811" hidden="1">#REF!</definedName>
    <definedName name="IQR4MasterListFD817" hidden="1">#REF!</definedName>
    <definedName name="IQR4MasterListFD818" hidden="1">#REF!</definedName>
    <definedName name="IQR4MasterListFD82" hidden="1">#REF!</definedName>
    <definedName name="IQR4MasterListFD821" hidden="1">#REF!</definedName>
    <definedName name="IQR4MasterListFD826" hidden="1">#REF!</definedName>
    <definedName name="IQR4MasterListFD829" hidden="1">#REF!</definedName>
    <definedName name="IQR4MasterListFD83" hidden="1">#REF!</definedName>
    <definedName name="IQR4MasterListFD831" hidden="1">#REF!</definedName>
    <definedName name="IQR4MasterListFD832" hidden="1">#REF!</definedName>
    <definedName name="IQR4MasterListFD833" hidden="1">#REF!</definedName>
    <definedName name="IQR4MasterListFD838" hidden="1">#REF!</definedName>
    <definedName name="IQR4MasterListFD841" hidden="1">#REF!</definedName>
    <definedName name="IQR4MasterListFD842" hidden="1">#REF!</definedName>
    <definedName name="IQR4MasterListFD843" hidden="1">#REF!</definedName>
    <definedName name="IQR4MasterListFD844" hidden="1">#REF!</definedName>
    <definedName name="IQR4MasterListFD845" hidden="1">#REF!</definedName>
    <definedName name="IQR4MasterListFD847" hidden="1">#REF!</definedName>
    <definedName name="IQR4MasterListFD85" hidden="1">#REF!</definedName>
    <definedName name="IQR4MasterListFD850" hidden="1">#REF!</definedName>
    <definedName name="IQR4MasterListFD853" hidden="1">#REF!</definedName>
    <definedName name="IQR4MasterListFD855" hidden="1">#REF!</definedName>
    <definedName name="IQR4MasterListFD857" hidden="1">#REF!</definedName>
    <definedName name="IQR4MasterListFD859" hidden="1">#REF!</definedName>
    <definedName name="IQR4MasterListFD86" hidden="1">#REF!</definedName>
    <definedName name="IQR4MasterListFD862" hidden="1">#REF!</definedName>
    <definedName name="IQR4MasterListFD863" hidden="1">#REF!</definedName>
    <definedName name="IQR4MasterListFD864" hidden="1">#REF!</definedName>
    <definedName name="IQR4MasterListFD866" hidden="1">#REF!</definedName>
    <definedName name="IQR4MasterListFD867" hidden="1">#REF!</definedName>
    <definedName name="IQR4MasterListFD871" hidden="1">#REF!</definedName>
    <definedName name="IQR4MasterListFD872" hidden="1">#REF!</definedName>
    <definedName name="IQR4MasterListFD873" hidden="1">#REF!</definedName>
    <definedName name="IQR4MasterListFD875" hidden="1">#REF!</definedName>
    <definedName name="IQR4MasterListFD878" hidden="1">#REF!</definedName>
    <definedName name="IQR4MasterListFD879" hidden="1">#REF!</definedName>
    <definedName name="IQR4MasterListFD88" hidden="1">#REF!</definedName>
    <definedName name="IQR4MasterListFD880" hidden="1">#REF!</definedName>
    <definedName name="IQR4MasterListFD881" hidden="1">#REF!</definedName>
    <definedName name="IQR4MasterListFD883" hidden="1">#REF!</definedName>
    <definedName name="IQR4MasterListFD887" hidden="1">#REF!</definedName>
    <definedName name="IQR4MasterListFD888" hidden="1">#REF!</definedName>
    <definedName name="IQR4MasterListFD889" hidden="1">#REF!</definedName>
    <definedName name="IQR4MasterListFD890" hidden="1">#REF!</definedName>
    <definedName name="IQR4MasterListFD891" hidden="1">#REF!</definedName>
    <definedName name="IQR4MasterListFD892" hidden="1">#REF!</definedName>
    <definedName name="IQR4MasterListFD896" hidden="1">#REF!</definedName>
    <definedName name="IQR4MasterListFD900" hidden="1">#REF!</definedName>
    <definedName name="IQR4MasterListFD901" hidden="1">#REF!</definedName>
    <definedName name="IQR4MasterListFD903" hidden="1">#REF!</definedName>
    <definedName name="IQR4MasterListFD910" hidden="1">#REF!</definedName>
    <definedName name="IQR4MasterListFD914" hidden="1">#REF!</definedName>
    <definedName name="IQR4MasterListFD918" hidden="1">#REF!</definedName>
    <definedName name="IQR4MasterListFD919" hidden="1">#REF!</definedName>
    <definedName name="IQR4MasterListFD920" hidden="1">#REF!</definedName>
    <definedName name="IQR4MasterListFD922" hidden="1">#REF!</definedName>
    <definedName name="IQR4MasterListFD923" hidden="1">#REF!</definedName>
    <definedName name="IQR4MasterListFD926" hidden="1">#REF!</definedName>
    <definedName name="IQR4MasterListFD928" hidden="1">#REF!</definedName>
    <definedName name="IQR4MasterListFD93" hidden="1">#REF!</definedName>
    <definedName name="IQR4MasterListFD930" hidden="1">#REF!</definedName>
    <definedName name="IQR4MasterListFD935" hidden="1">#REF!</definedName>
    <definedName name="IQR4MasterListFD936" hidden="1">#REF!</definedName>
    <definedName name="IQR4MasterListFD938" hidden="1">#REF!</definedName>
    <definedName name="IQR4MasterListFD939" hidden="1">#REF!</definedName>
    <definedName name="IQR4MasterListFD940" hidden="1">#REF!</definedName>
    <definedName name="IQR4MasterListFD941" hidden="1">#REF!</definedName>
    <definedName name="IQR4MasterListFD944" hidden="1">#REF!</definedName>
    <definedName name="IQR4MasterListFD946" hidden="1">#REF!</definedName>
    <definedName name="IQR4MasterListFD947" hidden="1">#REF!</definedName>
    <definedName name="IQR4MasterListFD948" hidden="1">#REF!</definedName>
    <definedName name="IQR4MasterListFD949" hidden="1">#REF!</definedName>
    <definedName name="IQR4MasterListFD95" hidden="1">#REF!</definedName>
    <definedName name="IQR4MasterListFD951" hidden="1">#REF!</definedName>
    <definedName name="IQR4MasterListFD954" hidden="1">#REF!</definedName>
    <definedName name="IQR4MasterListFD955" hidden="1">#REF!</definedName>
    <definedName name="IQR4MasterListFD957" hidden="1">#REF!</definedName>
    <definedName name="IQR4MasterListFD96" hidden="1">#REF!</definedName>
    <definedName name="IQR4MasterListFD960" hidden="1">#REF!</definedName>
    <definedName name="IQR4MasterListFD961" hidden="1">#REF!</definedName>
    <definedName name="IQR4MasterListFD965" hidden="1">#REF!</definedName>
    <definedName name="IQR4MasterListFD967" hidden="1">#REF!</definedName>
    <definedName name="IQR4MasterListFD969" hidden="1">#REF!</definedName>
    <definedName name="IQR4MasterListFD970" hidden="1">#REF!</definedName>
    <definedName name="IQR4MasterListFD971" hidden="1">#REF!</definedName>
    <definedName name="IQR4MasterListFD972" hidden="1">#REF!</definedName>
    <definedName name="IQR4MasterListFD973" hidden="1">#REF!</definedName>
    <definedName name="IQR4MasterListFD976" hidden="1">#REF!</definedName>
    <definedName name="IQR4MasterListFD977" hidden="1">#REF!</definedName>
    <definedName name="IQR4MasterListFD979" hidden="1">#REF!</definedName>
    <definedName name="IQR4MasterListFD98" hidden="1">#REF!</definedName>
    <definedName name="IQR4MasterListFD981" hidden="1">#REF!</definedName>
    <definedName name="IQR4MasterListFD982" hidden="1">#REF!</definedName>
    <definedName name="IQR4MasterListFD987" hidden="1">#REF!</definedName>
    <definedName name="IQR4MasterListFD99" hidden="1">#REF!</definedName>
    <definedName name="IQR4MasterListFD992" hidden="1">#REF!</definedName>
    <definedName name="IQR4MasterListFD993" hidden="1">#REF!</definedName>
    <definedName name="IQRA1" localSheetId="4" hidden="1">"$A$2:$A$53"</definedName>
    <definedName name="IQRA1" hidden="1">"$A$2:$A$129"</definedName>
    <definedName name="IQRA10" hidden="1">"$A$11:$A$262"</definedName>
    <definedName name="IQRA100" hidden="1">"$A$101"</definedName>
    <definedName name="IQRA101" hidden="1">"$A$102"</definedName>
    <definedName name="IQRA102" hidden="1">"$A$103"</definedName>
    <definedName name="IQRA103" hidden="1">"$A$104"</definedName>
    <definedName name="IQRA104" hidden="1">"$A$105"</definedName>
    <definedName name="IQRA105" hidden="1">"$A$106"</definedName>
    <definedName name="IQRA106" hidden="1">"$A$107"</definedName>
    <definedName name="IQRA107" hidden="1">"$A$108"</definedName>
    <definedName name="IQRA108" hidden="1">"$A$109"</definedName>
    <definedName name="IQRA109" hidden="1">"$A$110"</definedName>
    <definedName name="IQRA11" localSheetId="4">"$A$12:$A$508"</definedName>
    <definedName name="IQRA11" hidden="1">"$A$12"</definedName>
    <definedName name="IQRA110" hidden="1">"$A$111"</definedName>
    <definedName name="IQRA111" hidden="1">"$A$112"</definedName>
    <definedName name="IQRA112" hidden="1">"$A$113"</definedName>
    <definedName name="IQRA113" hidden="1">"$A$114"</definedName>
    <definedName name="IQRA114" hidden="1">"$A$115"</definedName>
    <definedName name="IQRA115" hidden="1">"$A$116"</definedName>
    <definedName name="IQRA116" hidden="1">"$A$117"</definedName>
    <definedName name="IQRA117" hidden="1">"$A$118"</definedName>
    <definedName name="IQRA118" hidden="1">"$A$119"</definedName>
    <definedName name="IQRA119" hidden="1">"$A$120"</definedName>
    <definedName name="IQRA12" hidden="1">"$A$13"</definedName>
    <definedName name="IQRA120" hidden="1">"$A$121"</definedName>
    <definedName name="IQRA121" hidden="1">"$A$122"</definedName>
    <definedName name="IQRA122" hidden="1">"$A$123"</definedName>
    <definedName name="IQRA123" hidden="1">"$A$124"</definedName>
    <definedName name="IQRA124" hidden="1">"$A$125"</definedName>
    <definedName name="IQRA125" hidden="1">"$A$126"</definedName>
    <definedName name="IQRA126" hidden="1">"$A$127"</definedName>
    <definedName name="IQRA1266" hidden="1">"$A$1267:$A$2019"</definedName>
    <definedName name="IQRA1268" hidden="1">"$A$1269:$A$2019"</definedName>
    <definedName name="IQRA127" hidden="1">"$A$128"</definedName>
    <definedName name="IQRA128" hidden="1">"$A$129"</definedName>
    <definedName name="IQRA129" hidden="1">"$A$130"</definedName>
    <definedName name="IQRA13" hidden="1">"$A$14"</definedName>
    <definedName name="IQRA130" hidden="1">"$A$131"</definedName>
    <definedName name="IQRA131" hidden="1">"$A$132"</definedName>
    <definedName name="IQRA132" hidden="1">"$A$133"</definedName>
    <definedName name="IQRA133" hidden="1">"$A$134"</definedName>
    <definedName name="IQRA134" hidden="1">"$A$135"</definedName>
    <definedName name="IQRA135" hidden="1">"$A$136"</definedName>
    <definedName name="IQRA136" hidden="1">"$A$137"</definedName>
    <definedName name="IQRA137" hidden="1">"$A$138"</definedName>
    <definedName name="IQRA138" hidden="1">"$A$139"</definedName>
    <definedName name="IQRA139" hidden="1">"$A$140"</definedName>
    <definedName name="IQRA14" hidden="1">"$A$15:$A$114"</definedName>
    <definedName name="IQRA140" hidden="1">"$A$141"</definedName>
    <definedName name="IQRA141" hidden="1">"$A$142"</definedName>
    <definedName name="IQRA142" hidden="1">"$A$143"</definedName>
    <definedName name="IQRA143" hidden="1">"$A$144"</definedName>
    <definedName name="IQRA144" hidden="1">"$A$145"</definedName>
    <definedName name="IQRA145" hidden="1">"$A$146"</definedName>
    <definedName name="IQRA146" hidden="1">"$A$147"</definedName>
    <definedName name="IQRA147" hidden="1">"$A$148:$A$397"</definedName>
    <definedName name="IQRA148" hidden="1">"$A$149"</definedName>
    <definedName name="IQRA149" hidden="1">"$A$150"</definedName>
    <definedName name="IQRA15" hidden="1">"$A$16"</definedName>
    <definedName name="IQRA150" hidden="1">"$A$151"</definedName>
    <definedName name="IQRA151" hidden="1">"$A$152"</definedName>
    <definedName name="IQRA152" hidden="1">"$A$153"</definedName>
    <definedName name="IQRA153" hidden="1">"$A$154"</definedName>
    <definedName name="IQRA154" hidden="1">"$A$155"</definedName>
    <definedName name="IQRA155" hidden="1">"$A$156"</definedName>
    <definedName name="IQRA156" hidden="1">"$A$157"</definedName>
    <definedName name="IQRA157" hidden="1">"$A$158"</definedName>
    <definedName name="IQRA158" hidden="1">"$A$159"</definedName>
    <definedName name="IQRA159" hidden="1">"$A$160"</definedName>
    <definedName name="IQRA16" hidden="1">"$A$17"</definedName>
    <definedName name="IQRA160" hidden="1">"$A$161"</definedName>
    <definedName name="IQRA161" hidden="1">"$A$162"</definedName>
    <definedName name="IQRA162" hidden="1">"$A$163"</definedName>
    <definedName name="IQRA163" hidden="1">"$A$164"</definedName>
    <definedName name="IQRA164" hidden="1">"$A$165"</definedName>
    <definedName name="IQRA165" hidden="1">"$A$166"</definedName>
    <definedName name="IQRA166" hidden="1">"$A$167"</definedName>
    <definedName name="IQRA167" hidden="1">"$A$168"</definedName>
    <definedName name="IQRA168" hidden="1">"$A$169"</definedName>
    <definedName name="IQRA169" hidden="1">"$A$170"</definedName>
    <definedName name="IQRA17" hidden="1">"$A$18"</definedName>
    <definedName name="IQRA170" hidden="1">"$A$171"</definedName>
    <definedName name="IQRA171" hidden="1">"$A$172"</definedName>
    <definedName name="IQRA172" hidden="1">"$A$173"</definedName>
    <definedName name="IQRA173" hidden="1">"$A$174"</definedName>
    <definedName name="IQRA174" hidden="1">"$A$175"</definedName>
    <definedName name="IQRA175" hidden="1">"$A$176"</definedName>
    <definedName name="IQRA176" hidden="1">"$A$177"</definedName>
    <definedName name="IQRA177" hidden="1">"$A$178"</definedName>
    <definedName name="IQRA178" hidden="1">"$A$179"</definedName>
    <definedName name="IQRA179" hidden="1">"$A$180"</definedName>
    <definedName name="IQRA18" hidden="1">"$A$19"</definedName>
    <definedName name="IQRA180" hidden="1">"$A$181"</definedName>
    <definedName name="IQRA181" hidden="1">"$A$182"</definedName>
    <definedName name="IQRA182" hidden="1">"$A$183"</definedName>
    <definedName name="IQRA183" hidden="1">"$A$184"</definedName>
    <definedName name="IQRA184" hidden="1">"$A$185"</definedName>
    <definedName name="IQRA185" hidden="1">"$A$186"</definedName>
    <definedName name="IQRA186" hidden="1">"$A$187"</definedName>
    <definedName name="IQRA187" hidden="1">"$A$188"</definedName>
    <definedName name="IQRA188" hidden="1">"$A$189:$A$438"</definedName>
    <definedName name="IQRA189" hidden="1">"$A$190"</definedName>
    <definedName name="IQRA19" hidden="1">"$A$20"</definedName>
    <definedName name="IQRA190" hidden="1">"$A$191"</definedName>
    <definedName name="IQRA191" hidden="1">"$A$192"</definedName>
    <definedName name="IQRA192" hidden="1">"$A$193"</definedName>
    <definedName name="IQRA193" hidden="1">"$A$194"</definedName>
    <definedName name="IQRA194" hidden="1">"$A$195"</definedName>
    <definedName name="IQRA195" hidden="1">"$A$196"</definedName>
    <definedName name="IQRA196" hidden="1">"$A$197"</definedName>
    <definedName name="IQRA197" hidden="1">"$A$198"</definedName>
    <definedName name="IQRA198" hidden="1">"$A$199"</definedName>
    <definedName name="IQRA199" hidden="1">"$A$200"</definedName>
    <definedName name="IQRA2" hidden="1">"$A$3:$A$171"</definedName>
    <definedName name="IQRA20" hidden="1">"$A$21"</definedName>
    <definedName name="IQRA200" hidden="1">"$A$201"</definedName>
    <definedName name="IQRA201" hidden="1">"$A$202"</definedName>
    <definedName name="IQRA202" hidden="1">"$A$203"</definedName>
    <definedName name="IQRA2024" hidden="1">"$A$2025:$A$3032"</definedName>
    <definedName name="IQRA2026" hidden="1">"$A$2027:$A$3285"</definedName>
    <definedName name="IQRA203" hidden="1">"$A$204"</definedName>
    <definedName name="IQRA204" hidden="1">"$A$205"</definedName>
    <definedName name="IQRA205" hidden="1">"$A$206"</definedName>
    <definedName name="IQRA206" hidden="1">"$A$207"</definedName>
    <definedName name="IQRA207" hidden="1">"$A$208"</definedName>
    <definedName name="IQRA208" hidden="1">"$A$209"</definedName>
    <definedName name="IQRA209" hidden="1">"$A$210"</definedName>
    <definedName name="IQRA21" hidden="1">"$A$22"</definedName>
    <definedName name="IQRA210" hidden="1">"$A$211"</definedName>
    <definedName name="IQRA211" hidden="1">"$A$212"</definedName>
    <definedName name="IQRA212" hidden="1">"$A$213"</definedName>
    <definedName name="IQRA213" hidden="1">"$A$214"</definedName>
    <definedName name="IQRA214" hidden="1">"$A$215"</definedName>
    <definedName name="IQRA215" hidden="1">"$A$216"</definedName>
    <definedName name="IQRA216" hidden="1">"$A$217"</definedName>
    <definedName name="IQRA217" hidden="1">"$A$218"</definedName>
    <definedName name="IQRA218" localSheetId="4" hidden="1">"$A$219:$A$335"</definedName>
    <definedName name="IQRA218" hidden="1">"$A$219"</definedName>
    <definedName name="IQRA219" hidden="1">"$A$220"</definedName>
    <definedName name="IQRA22" hidden="1">"$A$23"</definedName>
    <definedName name="IQRA220" hidden="1">"$A$221"</definedName>
    <definedName name="IQRA221" hidden="1">"$A$222"</definedName>
    <definedName name="IQRA222" hidden="1">"$A$223"</definedName>
    <definedName name="IQRA223" hidden="1">"$A$224"</definedName>
    <definedName name="IQRA224" hidden="1">"$A$225"</definedName>
    <definedName name="IQRA225" hidden="1">"$A$226"</definedName>
    <definedName name="IQRA226" hidden="1">"$A$227"</definedName>
    <definedName name="IQRA227" hidden="1">"$A$228"</definedName>
    <definedName name="IQRA228" hidden="1">"$A$229"</definedName>
    <definedName name="IQRA229" hidden="1">"$A$230"</definedName>
    <definedName name="IQRA23" hidden="1">"$A$24"</definedName>
    <definedName name="IQRA230" hidden="1">"$A$231"</definedName>
    <definedName name="IQRA231" hidden="1">"$A$232"</definedName>
    <definedName name="IQRA232" hidden="1">"$A$233"</definedName>
    <definedName name="IQRA233" hidden="1">"$A$234"</definedName>
    <definedName name="IQRA234" hidden="1">"$A$235"</definedName>
    <definedName name="IQRA235" hidden="1">"$A$236"</definedName>
    <definedName name="IQRA236" hidden="1">"$A$237"</definedName>
    <definedName name="IQRA237" hidden="1">"$A$238"</definedName>
    <definedName name="IQRA238" hidden="1">"$A$239"</definedName>
    <definedName name="IQRA239" hidden="1">"$A$240"</definedName>
    <definedName name="IQRA24" hidden="1">"$A$25"</definedName>
    <definedName name="IQRA240" hidden="1">"$A$241"</definedName>
    <definedName name="IQRA241" hidden="1">"$A$242"</definedName>
    <definedName name="IQRA242" hidden="1">"$A$243"</definedName>
    <definedName name="IQRA243" hidden="1">"$A$244"</definedName>
    <definedName name="IQRA244" hidden="1">"$A$245"</definedName>
    <definedName name="IQRA245" hidden="1">"$A$246"</definedName>
    <definedName name="IQRA246" hidden="1">"$A$247"</definedName>
    <definedName name="IQRA247" hidden="1">"$A$248"</definedName>
    <definedName name="IQRA248" hidden="1">"$A$249"</definedName>
    <definedName name="IQRA249" hidden="1">"$A$250"</definedName>
    <definedName name="IQRA25" hidden="1">"$A$26"</definedName>
    <definedName name="IQRA250" hidden="1">"$A$251"</definedName>
    <definedName name="IQRA251" hidden="1">"$A$252"</definedName>
    <definedName name="IQRA252" hidden="1">"$A$253"</definedName>
    <definedName name="IQRA253" hidden="1">"$A$254"</definedName>
    <definedName name="IQRA254" hidden="1">"$A$255"</definedName>
    <definedName name="IQRA255" hidden="1">"$A$256"</definedName>
    <definedName name="IQRA256" hidden="1">"$A$257:$A$509"</definedName>
    <definedName name="IQRA257" hidden="1">"$A$258"</definedName>
    <definedName name="IQRA258" hidden="1">"$A$259"</definedName>
    <definedName name="IQRA259" hidden="1">"$A$260"</definedName>
    <definedName name="IQRA26" hidden="1">"$A$27"</definedName>
    <definedName name="IQRA260" hidden="1">"$A$261"</definedName>
    <definedName name="IQRA261" hidden="1">"$A$262"</definedName>
    <definedName name="IQRA262" hidden="1">"$A$263"</definedName>
    <definedName name="IQRA263" hidden="1">"$A$264"</definedName>
    <definedName name="IQRA264" hidden="1">"$A$265"</definedName>
    <definedName name="IQRA265" hidden="1">"$A$266"</definedName>
    <definedName name="IQRA266" hidden="1">"$A$267"</definedName>
    <definedName name="IQRA267" hidden="1">"$A$268"</definedName>
    <definedName name="IQRA268" hidden="1">"$A$269"</definedName>
    <definedName name="IQRA269" hidden="1">"$A$270"</definedName>
    <definedName name="IQRA27" hidden="1">"$A$28"</definedName>
    <definedName name="IQRA270" hidden="1">"$A$271"</definedName>
    <definedName name="IQRA271" hidden="1">"$A$272"</definedName>
    <definedName name="IQRA272" hidden="1">"$A$273"</definedName>
    <definedName name="IQRA273" hidden="1">"$A$274"</definedName>
    <definedName name="IQRA274" hidden="1">"$A$275"</definedName>
    <definedName name="IQRA275" hidden="1">"$A$276"</definedName>
    <definedName name="IQRA276" hidden="1">"$A$277"</definedName>
    <definedName name="IQRA277" hidden="1">"$A$278"</definedName>
    <definedName name="IQRA278" hidden="1">"$A$279"</definedName>
    <definedName name="IQRA279" hidden="1">"$A$280"</definedName>
    <definedName name="IQRA28" hidden="1">"$A$29"</definedName>
    <definedName name="IQRA280" hidden="1">"$A$281"</definedName>
    <definedName name="IQRA281" hidden="1">"$A$282"</definedName>
    <definedName name="IQRA282" hidden="1">"$A$283"</definedName>
    <definedName name="IQRA283" hidden="1">"$A$284"</definedName>
    <definedName name="IQRA284" hidden="1">"$A$285"</definedName>
    <definedName name="IQRA285" hidden="1">"$A$286"</definedName>
    <definedName name="IQRA286" hidden="1">"$A$287"</definedName>
    <definedName name="IQRA287" hidden="1">"$A$288"</definedName>
    <definedName name="IQRA288" hidden="1">"$A$289"</definedName>
    <definedName name="IQRA289" hidden="1">"$A$290"</definedName>
    <definedName name="IQRA29" hidden="1">"$A$30"</definedName>
    <definedName name="IQRA290" hidden="1">"$A$291"</definedName>
    <definedName name="IQRA291" hidden="1">"$A$292"</definedName>
    <definedName name="IQRA292" hidden="1">"$A$293"</definedName>
    <definedName name="IQRA293" hidden="1">"$A$294"</definedName>
    <definedName name="IQRA294" hidden="1">"$A$295"</definedName>
    <definedName name="IQRA295" hidden="1">"$A$296"</definedName>
    <definedName name="IQRA296" hidden="1">"$A$297"</definedName>
    <definedName name="IQRA297" hidden="1">"$A$298"</definedName>
    <definedName name="IQRA298" hidden="1">"$A$299"</definedName>
    <definedName name="IQRA299" hidden="1">"$A$300"</definedName>
    <definedName name="IQRA3" hidden="1">"$A$4:$A$257"</definedName>
    <definedName name="IQRA30" hidden="1">"$A$31"</definedName>
    <definedName name="IQRA300" hidden="1">"$A$301"</definedName>
    <definedName name="IQRA301" hidden="1">"$A$302"</definedName>
    <definedName name="IQRA302" hidden="1">"$A$303"</definedName>
    <definedName name="IQRA303" hidden="1">"$A$304"</definedName>
    <definedName name="IQRA304" hidden="1">"$A$305"</definedName>
    <definedName name="IQRA305" hidden="1">"$A$306"</definedName>
    <definedName name="IQRA306" hidden="1">"$A$307"</definedName>
    <definedName name="IQRA307" hidden="1">"$A$308"</definedName>
    <definedName name="IQRA308" hidden="1">"$A$309"</definedName>
    <definedName name="IQRA309" hidden="1">"$A$310"</definedName>
    <definedName name="IQRA31" hidden="1">"$A$32"</definedName>
    <definedName name="IQRA310" hidden="1">"$A$311"</definedName>
    <definedName name="IQRA311" hidden="1">"$A$312"</definedName>
    <definedName name="IQRA312" hidden="1">"$A$313"</definedName>
    <definedName name="IQRA313" hidden="1">"$A$314"</definedName>
    <definedName name="IQRA314" hidden="1">"$A$315"</definedName>
    <definedName name="IQRA315" hidden="1">"$A$316"</definedName>
    <definedName name="IQRA316" hidden="1">"$A$317"</definedName>
    <definedName name="IQRA317" hidden="1">"$A$318"</definedName>
    <definedName name="IQRA318" hidden="1">"$A$319"</definedName>
    <definedName name="IQRA319" hidden="1">"$A$320"</definedName>
    <definedName name="IQRA32" hidden="1">"$A$33"</definedName>
    <definedName name="IQRA320" hidden="1">"$A$321"</definedName>
    <definedName name="IQRA321" hidden="1">"$A$322"</definedName>
    <definedName name="IQRA322" hidden="1">"$A$323"</definedName>
    <definedName name="IQRA323" hidden="1">"$A$324"</definedName>
    <definedName name="IQRA324" hidden="1">"$A$325"</definedName>
    <definedName name="IQRA325" hidden="1">"$A$326"</definedName>
    <definedName name="IQRA326" hidden="1">"$A$327"</definedName>
    <definedName name="IQRA327" hidden="1">"$A$328"</definedName>
    <definedName name="IQRA328" hidden="1">"$A$329"</definedName>
    <definedName name="IQRA329" hidden="1">"$A$330"</definedName>
    <definedName name="IQRA33" hidden="1">"$A$34"</definedName>
    <definedName name="IQRA330" hidden="1">"$A$331"</definedName>
    <definedName name="IQRA331" hidden="1">"$A$332"</definedName>
    <definedName name="IQRA332" hidden="1">"$A$333"</definedName>
    <definedName name="IQRA333" hidden="1">"$A$334"</definedName>
    <definedName name="IQRA334" hidden="1">"$A$335"</definedName>
    <definedName name="IQRA335" hidden="1">"$A$336"</definedName>
    <definedName name="IQRA336" hidden="1">"$A$337"</definedName>
    <definedName name="IQRA337" hidden="1">"$A$338"</definedName>
    <definedName name="IQRA338" hidden="1">"$A$339"</definedName>
    <definedName name="IQRA339" hidden="1">"$A$340"</definedName>
    <definedName name="IQRA34" hidden="1">"$A$35"</definedName>
    <definedName name="IQRA340" hidden="1">"$A$341"</definedName>
    <definedName name="IQRA341" hidden="1">"$A$342"</definedName>
    <definedName name="IQRA342" hidden="1">"$A$343"</definedName>
    <definedName name="IQRA343" hidden="1">"$A$344"</definedName>
    <definedName name="IQRA344" hidden="1">"$A$345"</definedName>
    <definedName name="IQRA345" hidden="1">"$A$346"</definedName>
    <definedName name="IQRA346" hidden="1">"$A$347"</definedName>
    <definedName name="IQRA347" hidden="1">"$A$348"</definedName>
    <definedName name="IQRA348" hidden="1">"$A$349"</definedName>
    <definedName name="IQRA349" hidden="1">"$A$350"</definedName>
    <definedName name="IQRA35" hidden="1">"$A$36"</definedName>
    <definedName name="IQRA350" hidden="1">"$A$351"</definedName>
    <definedName name="IQRA351" hidden="1">"$A$352"</definedName>
    <definedName name="IQRA352" hidden="1">"$A$353"</definedName>
    <definedName name="IQRA353" hidden="1">"$A$354"</definedName>
    <definedName name="IQRA354" hidden="1">"$A$355"</definedName>
    <definedName name="IQRA355" hidden="1">"$A$356"</definedName>
    <definedName name="IQRA356" hidden="1">"$A$357"</definedName>
    <definedName name="IQRA357" hidden="1">"$A$358"</definedName>
    <definedName name="IQRA358" hidden="1">"$A$359"</definedName>
    <definedName name="IQRA359" hidden="1">"$A$360"</definedName>
    <definedName name="IQRA36" hidden="1">"$A$37"</definedName>
    <definedName name="IQRA360" hidden="1">"$A$361"</definedName>
    <definedName name="IQRA361" hidden="1">"$A$362"</definedName>
    <definedName name="IQRA362" hidden="1">"$A$363"</definedName>
    <definedName name="IQRA363" hidden="1">"$A$364"</definedName>
    <definedName name="IQRA364" hidden="1">"$A$365"</definedName>
    <definedName name="IQRA365" hidden="1">"$A$366"</definedName>
    <definedName name="IQRA366" hidden="1">"$A$367"</definedName>
    <definedName name="IQRA367" hidden="1">"$A$368"</definedName>
    <definedName name="IQRA368" hidden="1">"$A$369"</definedName>
    <definedName name="IQRA369" hidden="1">"$A$370"</definedName>
    <definedName name="IQRA37" hidden="1">"$A$38"</definedName>
    <definedName name="IQRA370" hidden="1">"$A$371"</definedName>
    <definedName name="IQRA371" hidden="1">"$A$372"</definedName>
    <definedName name="IQRA372" hidden="1">"$A$373"</definedName>
    <definedName name="IQRA373" hidden="1">"$A$374"</definedName>
    <definedName name="IQRA374" hidden="1">"$A$375"</definedName>
    <definedName name="IQRA375" hidden="1">"$A$376"</definedName>
    <definedName name="IQRA376" hidden="1">"$A$377"</definedName>
    <definedName name="IQRA377" hidden="1">"$A$378"</definedName>
    <definedName name="IQRA378" hidden="1">"$A$379"</definedName>
    <definedName name="IQRA379" hidden="1">"$A$380"</definedName>
    <definedName name="IQRA38" hidden="1">"$A$39"</definedName>
    <definedName name="IQRA380" hidden="1">"$A$381"</definedName>
    <definedName name="IQRA381" hidden="1">"$A$382"</definedName>
    <definedName name="IQRA382" hidden="1">"$A$383"</definedName>
    <definedName name="IQRA383" hidden="1">"$A$384"</definedName>
    <definedName name="IQRA384" hidden="1">"$A$385"</definedName>
    <definedName name="IQRA385" hidden="1">"$A$386"</definedName>
    <definedName name="IQRA386" hidden="1">"$A$387"</definedName>
    <definedName name="IQRA387" hidden="1">"$A$388"</definedName>
    <definedName name="IQRA388" hidden="1">"$A$389"</definedName>
    <definedName name="IQRA389" hidden="1">"$A$390"</definedName>
    <definedName name="IQRA39" hidden="1">"$A$40"</definedName>
    <definedName name="IQRA390" hidden="1">"$A$391"</definedName>
    <definedName name="IQRA391" hidden="1">"$A$392"</definedName>
    <definedName name="IQRA392" hidden="1">"$A$393"</definedName>
    <definedName name="IQRA393" hidden="1">"$A$394"</definedName>
    <definedName name="IQRA394" hidden="1">"$A$395"</definedName>
    <definedName name="IQRA395" hidden="1">"$A$396"</definedName>
    <definedName name="IQRA396" hidden="1">"$A$397"</definedName>
    <definedName name="IQRA397" hidden="1">"$A$398"</definedName>
    <definedName name="IQRA398" hidden="1">"$A$399"</definedName>
    <definedName name="IQRA399" hidden="1">"$A$400"</definedName>
    <definedName name="IQRA4" hidden="1">"$A$5:$A$60"</definedName>
    <definedName name="IQRA40" hidden="1">"$A$41"</definedName>
    <definedName name="IQRA400" hidden="1">"$A$401"</definedName>
    <definedName name="IQRA401" hidden="1">"$A$402"</definedName>
    <definedName name="IQRA402" hidden="1">"$A$403"</definedName>
    <definedName name="IQRA403" hidden="1">"$A$404"</definedName>
    <definedName name="IQRA404" hidden="1">"$A$405"</definedName>
    <definedName name="IQRA405" hidden="1">"$A$406"</definedName>
    <definedName name="IQRA406" hidden="1">"$A$407"</definedName>
    <definedName name="IQRA407" hidden="1">"$A$408"</definedName>
    <definedName name="IQRA408" hidden="1">"$A$409"</definedName>
    <definedName name="IQRA409" hidden="1">"$A$410"</definedName>
    <definedName name="IQRA41" hidden="1">"$A$42"</definedName>
    <definedName name="IQRA410" hidden="1">"$A$411"</definedName>
    <definedName name="IQRA411" hidden="1">"$A$412"</definedName>
    <definedName name="IQRA412" hidden="1">"$A$413"</definedName>
    <definedName name="IQRA413" hidden="1">"$A$414"</definedName>
    <definedName name="IQRA414" hidden="1">"$A$415"</definedName>
    <definedName name="IQRA415" hidden="1">"$A$416"</definedName>
    <definedName name="IQRA416" hidden="1">"$A$417"</definedName>
    <definedName name="IQRA417" hidden="1">"$A$418"</definedName>
    <definedName name="IQRA418" hidden="1">"$A$419"</definedName>
    <definedName name="IQRA419" hidden="1">"$A$420"</definedName>
    <definedName name="IQRA42" hidden="1">"$A$43"</definedName>
    <definedName name="IQRA420" hidden="1">"$A$421"</definedName>
    <definedName name="IQRA421" hidden="1">"$A$422"</definedName>
    <definedName name="IQRA422" hidden="1">"$A$423"</definedName>
    <definedName name="IQRA423" hidden="1">"$A$424"</definedName>
    <definedName name="IQRA424" hidden="1">"$A$425"</definedName>
    <definedName name="IQRA425" hidden="1">"$A$426"</definedName>
    <definedName name="IQRA426" hidden="1">"$A$427"</definedName>
    <definedName name="IQRA427" hidden="1">"$A$428"</definedName>
    <definedName name="IQRA428" hidden="1">"$A$429"</definedName>
    <definedName name="IQRA429" hidden="1">"$A$430"</definedName>
    <definedName name="IQRA43" hidden="1">"$A$44"</definedName>
    <definedName name="IQRA430" hidden="1">"$A$431"</definedName>
    <definedName name="IQRA431" hidden="1">"$A$432"</definedName>
    <definedName name="IQRA432" hidden="1">"$A$433"</definedName>
    <definedName name="IQRA433" hidden="1">"$A$434"</definedName>
    <definedName name="IQRA434" hidden="1">"$A$435"</definedName>
    <definedName name="IQRA435" hidden="1">"$A$436"</definedName>
    <definedName name="IQRA436" hidden="1">"$A$437"</definedName>
    <definedName name="IQRA437" hidden="1">"$A$438"</definedName>
    <definedName name="IQRA438" hidden="1">"$A$439"</definedName>
    <definedName name="IQRA439" hidden="1">"$A$440"</definedName>
    <definedName name="IQRA44" hidden="1">"$A$45"</definedName>
    <definedName name="IQRA440" hidden="1">"$A$441"</definedName>
    <definedName name="IQRA441" hidden="1">"$A$442"</definedName>
    <definedName name="IQRA442" hidden="1">"$A$443"</definedName>
    <definedName name="IQRA443" hidden="1">"$A$444"</definedName>
    <definedName name="IQRA444" hidden="1">"$A$445"</definedName>
    <definedName name="IQRA445" hidden="1">"$A$446"</definedName>
    <definedName name="IQRA446" hidden="1">"$A$447"</definedName>
    <definedName name="IQRA447" hidden="1">"$A$448"</definedName>
    <definedName name="IQRA448" hidden="1">"$A$449"</definedName>
    <definedName name="IQRA449" hidden="1">"$A$450"</definedName>
    <definedName name="IQRA45" hidden="1">"$A$46"</definedName>
    <definedName name="IQRA450" hidden="1">"$A$451"</definedName>
    <definedName name="IQRA451" hidden="1">"$A$452"</definedName>
    <definedName name="IQRA452" hidden="1">"$A$453"</definedName>
    <definedName name="IQRA453" hidden="1">"$A$454"</definedName>
    <definedName name="IQRA454" hidden="1">"$A$455"</definedName>
    <definedName name="IQRA455" hidden="1">"$A$456"</definedName>
    <definedName name="IQRA456" hidden="1">"$A$457"</definedName>
    <definedName name="IQRA457" hidden="1">"$A$458"</definedName>
    <definedName name="IQRA458" hidden="1">"$A$459"</definedName>
    <definedName name="IQRA459" hidden="1">"$A$460"</definedName>
    <definedName name="IQRA46" hidden="1">"$A$47"</definedName>
    <definedName name="IQRA460" hidden="1">"$A$461"</definedName>
    <definedName name="IQRA461" hidden="1">"$A$462"</definedName>
    <definedName name="IQRA462" hidden="1">"$A$463"</definedName>
    <definedName name="IQRA463" hidden="1">"$A$464"</definedName>
    <definedName name="IQRA464" hidden="1">"$A$465"</definedName>
    <definedName name="IQRA465" hidden="1">"$A$466"</definedName>
    <definedName name="IQRA466" hidden="1">"$A$467"</definedName>
    <definedName name="IQRA467" hidden="1">"$A$468"</definedName>
    <definedName name="IQRA468" hidden="1">"$A$469"</definedName>
    <definedName name="IQRA469" hidden="1">"$A$470"</definedName>
    <definedName name="IQRA47" hidden="1">"$A$48"</definedName>
    <definedName name="IQRA470" hidden="1">"$A$471"</definedName>
    <definedName name="IQRA471" hidden="1">"$A$472"</definedName>
    <definedName name="IQRA472" hidden="1">"$A$473"</definedName>
    <definedName name="IQRA473" hidden="1">"$A$474"</definedName>
    <definedName name="IQRA474" hidden="1">"$A$475"</definedName>
    <definedName name="IQRA475" hidden="1">"$A$476"</definedName>
    <definedName name="IQRA476" hidden="1">"$A$477"</definedName>
    <definedName name="IQRA477" hidden="1">"$A$478"</definedName>
    <definedName name="IQRA478" hidden="1">"$A$479"</definedName>
    <definedName name="IQRA479" hidden="1">"$A$480"</definedName>
    <definedName name="IQRA48" hidden="1">"$A$49"</definedName>
    <definedName name="IQRA49" hidden="1">"$A$50"</definedName>
    <definedName name="IQRA5" hidden="1">"$A$6:$A$131"</definedName>
    <definedName name="IQRA50" hidden="1">"$A$51"</definedName>
    <definedName name="IQRA51" hidden="1">"$A$52"</definedName>
    <definedName name="IQRA52" hidden="1">"$A$53"</definedName>
    <definedName name="IQRA53" hidden="1">"$A$54"</definedName>
    <definedName name="IQRA54" hidden="1">"$A$55"</definedName>
    <definedName name="IQRA55" hidden="1">"$A$56"</definedName>
    <definedName name="IQRA552" hidden="1">"$A$553"</definedName>
    <definedName name="IQRA553" hidden="1">"$A$554:$A$555"</definedName>
    <definedName name="IQRA554" hidden="1">"$A$555"</definedName>
    <definedName name="IQRA555" hidden="1">"$A$556:$A$612"</definedName>
    <definedName name="IQRA56" hidden="1">"$A$57"</definedName>
    <definedName name="IQRA563" hidden="1">"$A$564"</definedName>
    <definedName name="IQRA57" hidden="1">"$A$58"</definedName>
    <definedName name="IQRA58" hidden="1">"$A$59"</definedName>
    <definedName name="IQRA59" hidden="1">"$A$60"</definedName>
    <definedName name="IQRA6" hidden="1">"$A$7:$A$259"</definedName>
    <definedName name="IQRA60" hidden="1">"$A$61"</definedName>
    <definedName name="IQRA61" hidden="1">"$A$62"</definedName>
    <definedName name="IQRA613" hidden="1">"$A$614:$A$615"</definedName>
    <definedName name="IQRA614" hidden="1">"$A$615:$A$616"</definedName>
    <definedName name="IQRA615" hidden="1">"$A$616:$A$617"</definedName>
    <definedName name="IQRA616" hidden="1">"$A$617"</definedName>
    <definedName name="IQRA618" hidden="1">"$A$619:$A$620"</definedName>
    <definedName name="IQRA619" hidden="1">"$A$620:$A$621"</definedName>
    <definedName name="IQRA62" hidden="1">"$A$63"</definedName>
    <definedName name="IQRA620" hidden="1">"$A$621:$A$622"</definedName>
    <definedName name="IQRA621" hidden="1">"$A$622"</definedName>
    <definedName name="IQRA63" hidden="1">"$A$64"</definedName>
    <definedName name="IQRA64" hidden="1">"$A$65"</definedName>
    <definedName name="IQRA65" hidden="1">"$A$66"</definedName>
    <definedName name="IQRA66" hidden="1">"$A$67"</definedName>
    <definedName name="IQRA67" hidden="1">"$A$68"</definedName>
    <definedName name="IQRA68" hidden="1">"$A$69"</definedName>
    <definedName name="IQRA69" hidden="1">"$A$70"</definedName>
    <definedName name="IQRA7" hidden="1">"$A$8:$A$13"</definedName>
    <definedName name="IQRA70" hidden="1">"$A$71"</definedName>
    <definedName name="IQRA71" hidden="1">"$A$72"</definedName>
    <definedName name="IQRA72" hidden="1">"$A$73"</definedName>
    <definedName name="IQRA73" hidden="1">"$A$74"</definedName>
    <definedName name="IQRA74" hidden="1">"$A$75"</definedName>
    <definedName name="IQRA75" hidden="1">"$A$76"</definedName>
    <definedName name="IQRA76" hidden="1">"$A$77"</definedName>
    <definedName name="IQRA77" hidden="1">"$A$78"</definedName>
    <definedName name="IQRA78" hidden="1">"$A$79"</definedName>
    <definedName name="IQRA79" hidden="1">"$A$80"</definedName>
    <definedName name="IQRA8" hidden="1">"$A$9:$A$260"</definedName>
    <definedName name="IQRA80" hidden="1">"$A$81"</definedName>
    <definedName name="IQRA81" hidden="1">"$A$82"</definedName>
    <definedName name="IQRA82" hidden="1">"$A$83"</definedName>
    <definedName name="IQRA83" hidden="1">"$A$84"</definedName>
    <definedName name="IQRA84" hidden="1">"$A$85"</definedName>
    <definedName name="IQRA85" hidden="1">"$A$86"</definedName>
    <definedName name="IQRA86" hidden="1">"$A$87"</definedName>
    <definedName name="IQRA87" hidden="1">"$A$88"</definedName>
    <definedName name="IQRA88" hidden="1">"$A$89"</definedName>
    <definedName name="IQRA89" hidden="1">"$A$90"</definedName>
    <definedName name="IQRA9" localSheetId="4" hidden="1">"$A$10:$A$261"</definedName>
    <definedName name="IQRA9" hidden="1">"$A$10"</definedName>
    <definedName name="IQRA90" hidden="1">"$A$91"</definedName>
    <definedName name="IQRA91" hidden="1">"$A$92"</definedName>
    <definedName name="IQRA92" hidden="1">"$A$93"</definedName>
    <definedName name="IQRA93" hidden="1">"$A$94"</definedName>
    <definedName name="IQRA94" hidden="1">"$A$95"</definedName>
    <definedName name="IQRA95" hidden="1">"$A$96"</definedName>
    <definedName name="IQRA96" hidden="1">"$A$97"</definedName>
    <definedName name="IQRA97" hidden="1">"$A$98"</definedName>
    <definedName name="IQRA98" hidden="1">"$A$99"</definedName>
    <definedName name="IQRA99" hidden="1">"$A$100"</definedName>
    <definedName name="IQRAA11" hidden="1">"$AA$12:$AA$330"</definedName>
    <definedName name="IQRAA14" hidden="1">"$AA$15:$AA$114"</definedName>
    <definedName name="IQRAA16" hidden="1">"$AA$17:$AA$76"</definedName>
    <definedName name="IQRAA17" hidden="1">"$AA$18:$AA$1276"</definedName>
    <definedName name="IQRAA3" hidden="1">"$AA$4:$AA$10"</definedName>
    <definedName name="IQRAA36" hidden="1">"$AA$37:$AA$41"</definedName>
    <definedName name="IQRAA37" hidden="1">"$AA$38:$AA$42"</definedName>
    <definedName name="IQRAA40" hidden="1">"$AA$41:$AA$45"</definedName>
    <definedName name="IQRAA45" hidden="1">"$AA$46:$AA$50"</definedName>
    <definedName name="IQRAA47" hidden="1">"$AA$48:$AA$52"</definedName>
    <definedName name="IQRAA49" hidden="1">"$AA$50:$AA$54"</definedName>
    <definedName name="IQRAA5" hidden="1">"$AA$6:$AA$15"</definedName>
    <definedName name="IQRAA52" hidden="1">"$AA$53:$AA$57"</definedName>
    <definedName name="IQRAA58" hidden="1">"$AA$59:$AA$65"</definedName>
    <definedName name="IQRAA6" hidden="1">"$AA$7:$AA$18"</definedName>
    <definedName name="IQRAA62" hidden="1">"$AA$63:$AA$69"</definedName>
    <definedName name="IQRAA9" hidden="1">"$AA$10:$AA$1269"</definedName>
    <definedName name="IQRAB13" hidden="1">"$AB$14:$AB$305"</definedName>
    <definedName name="IQRAB131" hidden="1">"$AB$132:$AB$385"</definedName>
    <definedName name="IQRAB133" hidden="1">"$AB$134:$AB$387"</definedName>
    <definedName name="IQRAB16" hidden="1">"$AB$17:$AB$38"</definedName>
    <definedName name="IQRAB17" hidden="1">"$AB$18:$AB$1276"</definedName>
    <definedName name="IQRAB2" localSheetId="4" hidden="1">"$AB$3:$AB$38"</definedName>
    <definedName name="IQRAB2" hidden="1">"$AB$3:$AB$123"</definedName>
    <definedName name="IQRAB3" hidden="1">"$AB$4:$AB$10"</definedName>
    <definedName name="IQRAB36" hidden="1">"$AB$37:$AB$41"</definedName>
    <definedName name="IQRAB37" hidden="1">"$AB$38:$AB$42"</definedName>
    <definedName name="IQRAB40" hidden="1">"$AB$41:$AB$45"</definedName>
    <definedName name="IQRAB45" hidden="1">"$AB$46:$AB$50"</definedName>
    <definedName name="IQRAB47" hidden="1">"$AB$48:$AB$52"</definedName>
    <definedName name="IQRAB49" hidden="1">"$AB$50:$AB$54"</definedName>
    <definedName name="IQRAB52" hidden="1">"$AB$53:$AB$57"</definedName>
    <definedName name="IQRAB58" hidden="1">"$AB$59:$AB$65"</definedName>
    <definedName name="IQRAB6" hidden="1">"$AB$7:$AB$18"</definedName>
    <definedName name="IQRAB62" hidden="1">"$AB$63:$AB$69"</definedName>
    <definedName name="IQRAB9" hidden="1">"$AB$10:$AB$765"</definedName>
    <definedName name="IQRAC11" hidden="1">"$AC$12:$AC$330"</definedName>
    <definedName name="IQRAC16" hidden="1">"$AC$17:$AC$76"</definedName>
    <definedName name="IQRAC3" hidden="1">"$AC$4:$AC$10"</definedName>
    <definedName name="IQRAC36" hidden="1">"$AC$37:$AC$41"</definedName>
    <definedName name="IQRAC37" hidden="1">"$AC$38:$AC$42"</definedName>
    <definedName name="IQRAC40" hidden="1">"$AC$41:$AC$45"</definedName>
    <definedName name="IQRAC45" hidden="1">"$AC$46:$AC$50"</definedName>
    <definedName name="IQRAC47" hidden="1">"$AC$48:$AC$52"</definedName>
    <definedName name="IQRAC49" hidden="1">"$AC$50:$AC$54"</definedName>
    <definedName name="IQRAC52" hidden="1">"$AC$53:$AC$57"</definedName>
    <definedName name="IQRAC6" hidden="1">"$AC$7:$AC$18"</definedName>
    <definedName name="IQRAC62" hidden="1">"$AC$63:$AC$69"</definedName>
    <definedName name="IQRAC9" hidden="1">"$AC$10:$AC$262"</definedName>
    <definedName name="IQRAD13" hidden="1">"$AD$14:$AD$63"</definedName>
    <definedName name="IQRAD16" hidden="1">"$AD$17:$AD$76"</definedName>
    <definedName name="IQRAD17" hidden="1">"$AD$18:$AD$1276"</definedName>
    <definedName name="IQRAD2" hidden="1">"$AD$3:$AD$148"</definedName>
    <definedName name="IQRAD3" hidden="1">"$AD$4:$AD$10"</definedName>
    <definedName name="IQRAD36" hidden="1">"$AD$37:$AD$41"</definedName>
    <definedName name="IQRAD37" hidden="1">"$AD$38:$AD$42"</definedName>
    <definedName name="IQRAD40" hidden="1">"$AD$41:$AD$45"</definedName>
    <definedName name="IQRAD45" hidden="1">"$AD$46:$AD$50"</definedName>
    <definedName name="IQRAD47" hidden="1">"$AD$48:$AD$52"</definedName>
    <definedName name="IQRAD49" hidden="1">"$AD$50:$AD$54"</definedName>
    <definedName name="IQRAD52" hidden="1">"$AD$53:$AD$57"</definedName>
    <definedName name="IQRAD6" hidden="1">"$AD$7:$AD$18"</definedName>
    <definedName name="IQRAD8" hidden="1">"$AD$9:$AD$260"</definedName>
    <definedName name="IQRAD9" hidden="1">"$AD$10:$AD$136"</definedName>
    <definedName name="IQRADB4" hidden="1">"$ADB$5"</definedName>
    <definedName name="IQRAE11" hidden="1">"$AE$12:$AE$1270"</definedName>
    <definedName name="IQRAE16" hidden="1">"$AE$17:$AE$76"</definedName>
    <definedName name="IQRAE3" hidden="1">"$AE$4:$AE$10"</definedName>
    <definedName name="IQRAE49" hidden="1">"$AE$50:$AE$54"</definedName>
    <definedName name="IQRAE6" hidden="1">"$AE$7:$AE$13"</definedName>
    <definedName name="IQRAE7" hidden="1">"$AE$8:$AE$33"</definedName>
    <definedName name="IQRAE8" hidden="1">"$AE$9:$AE$260"</definedName>
    <definedName name="IQRAE9" hidden="1">"$AE$10:$AE$74"</definedName>
    <definedName name="IQRAF16" hidden="1">"$AF$17:$AF$269"</definedName>
    <definedName name="IQRAF17" hidden="1">"$AF$18"</definedName>
    <definedName name="IQRAF18" hidden="1">"$AF$19:$AF$270"</definedName>
    <definedName name="IQRAF3" hidden="1">"$AF$4:$AF$10"</definedName>
    <definedName name="IQRAF6" hidden="1">"$AF$7:$AF$18"</definedName>
    <definedName name="IQRAF7" hidden="1">"$AF$8:$AF$763"</definedName>
    <definedName name="IQRAF8" hidden="1">"$AF$9:$AF$260"</definedName>
    <definedName name="IQRAF9" hidden="1">"$AF$10:$AF$30"</definedName>
    <definedName name="IQRAG13" hidden="1">"$AG$14:$AG$305"</definedName>
    <definedName name="IQRAG16" hidden="1">"$AG$17:$AG$1275"</definedName>
    <definedName name="IQRAG3" hidden="1">"$AG$4:$AG$10"</definedName>
    <definedName name="IQRAG7" hidden="1">"$AG$8:$AG$763"</definedName>
    <definedName name="IQRAH17" hidden="1">"$AH$18:$AH$269"</definedName>
    <definedName name="IQRAH3" hidden="1">"$AH$4:$AH$10"</definedName>
    <definedName name="IQRAH7" hidden="1">"$AH$8:$AH$763"</definedName>
    <definedName name="IQRAI135" hidden="1">"$AI$136:$AI$389"</definedName>
    <definedName name="IQRAI137" hidden="1">"$AI$138:$AI$391"</definedName>
    <definedName name="IQRAI145" hidden="1">"$AI$146:$AI$399"</definedName>
    <definedName name="IQRAI17" hidden="1">"$AI$18:$AI$269"</definedName>
    <definedName name="IQRAI3" hidden="1">"$AI$4:$AI$10"</definedName>
    <definedName name="IQRAJ3" hidden="1">"$AJ$4:$AJ$10"</definedName>
    <definedName name="IQRAJ30" hidden="1">"$AJ$31:$AJ$280"</definedName>
    <definedName name="IQRAK10" hidden="1">"$AL$10"</definedName>
    <definedName name="IQRAK100" hidden="1">"$AL$100"</definedName>
    <definedName name="IQRAK1001" hidden="1">"$AL$1001:$AQ$1001"</definedName>
    <definedName name="IQRAK101" hidden="1">"$AL$101:$AU$101"</definedName>
    <definedName name="IQRAK105" hidden="1">"$AL$105:$AU$105"</definedName>
    <definedName name="IQRAK107" hidden="1">"$AL$107:$AU$107"</definedName>
    <definedName name="IQRAK108" hidden="1">"$AL$108:$AU$108"</definedName>
    <definedName name="IQRAK11" hidden="1">"$AL$11:$AM$11"</definedName>
    <definedName name="IQRAK110" hidden="1">"$AL$110:$AU$110"</definedName>
    <definedName name="IQRAK112" hidden="1">"$AL$112:$AU$112"</definedName>
    <definedName name="IQRAK114" hidden="1">"$AL$114:$AU$114"</definedName>
    <definedName name="IQRAK116" hidden="1">"$AL$116:$AM$116"</definedName>
    <definedName name="IQRAK117" hidden="1">"$AL$117:$AN$117"</definedName>
    <definedName name="IQRAK118" hidden="1">"$AL$118:$AU$118"</definedName>
    <definedName name="IQRAK119" hidden="1">"$AL$119:$AS$119"</definedName>
    <definedName name="IQRAK120" hidden="1">"$AL$120:$AU$120"</definedName>
    <definedName name="IQRAK123" hidden="1">"$AL$123:$AO$123"</definedName>
    <definedName name="IQRAK124" hidden="1">"$AL$124:$AS$124"</definedName>
    <definedName name="IQRAK125" hidden="1">"$AL$125:$AM$125"</definedName>
    <definedName name="IQRAK126" hidden="1">"$AL$126:$AU$126"</definedName>
    <definedName name="IQRAK127" hidden="1">"$AL$127:$AU$127"</definedName>
    <definedName name="IQRAK129" hidden="1">"$AL$129"</definedName>
    <definedName name="IQRAK13" hidden="1">"$AL$13:$AM$13"</definedName>
    <definedName name="IQRAK133" hidden="1">"$AL$133:$AU$133"</definedName>
    <definedName name="IQRAK134" hidden="1">"$AL$134:$AM$134"</definedName>
    <definedName name="IQRAK135" hidden="1">"$AL$135:$AU$135"</definedName>
    <definedName name="IQRAK137" hidden="1">"$AK$138:$AK$391"</definedName>
    <definedName name="IQRAK139" hidden="1">"$AL$139:$AM$139"</definedName>
    <definedName name="IQRAK141" hidden="1">"$AL$141"</definedName>
    <definedName name="IQRAK144" hidden="1">"$AL$144:$AP$144"</definedName>
    <definedName name="IQRAK145" hidden="1">"$AK$146:$AK$399"</definedName>
    <definedName name="IQRAK148" hidden="1">"$AL$148:$AU$148"</definedName>
    <definedName name="IQRAK150" hidden="1">"$AL$150:$AP$150"</definedName>
    <definedName name="IQRAK153" hidden="1">"$AL$153:$AO$153"</definedName>
    <definedName name="IQRAK154" hidden="1">"$AL$154:$AN$154"</definedName>
    <definedName name="IQRAK155" hidden="1">"$AL$155:$AU$155"</definedName>
    <definedName name="IQRAK158" hidden="1">"$AL$158"</definedName>
    <definedName name="IQRAK160" hidden="1">"$AL$160:$AU$160"</definedName>
    <definedName name="IQRAK161" hidden="1">"$AL$161:$AO$161"</definedName>
    <definedName name="IQRAK163" hidden="1">"$AL$163:$AU$163"</definedName>
    <definedName name="IQRAK164" hidden="1">"$AL$164:$AU$164"</definedName>
    <definedName name="IQRAK171" hidden="1">"$AL$171:$AQ$171"</definedName>
    <definedName name="IQRAK173" hidden="1">"$AL$173"</definedName>
    <definedName name="IQRAK176" hidden="1">"$AL$176:$AU$176"</definedName>
    <definedName name="IQRAK177" hidden="1">"$AL$177:$AN$177"</definedName>
    <definedName name="IQRAK178" hidden="1">"$AL$178:$AN$178"</definedName>
    <definedName name="IQRAK179" hidden="1">"$AL$179:$AU$179"</definedName>
    <definedName name="IQRAK182" hidden="1">"$AL$182:$AT$182"</definedName>
    <definedName name="IQRAK184" hidden="1">"$AL$184:$AQ$184"</definedName>
    <definedName name="IQRAK185" hidden="1">"$AL$185:$AN$185"</definedName>
    <definedName name="IQRAK187" hidden="1">"$AL$187:$AN$187"</definedName>
    <definedName name="IQRAK188" hidden="1">"$AL$188:$AU$188"</definedName>
    <definedName name="IQRAK194" hidden="1">"$AL$194:$AU$194"</definedName>
    <definedName name="IQRAK195" hidden="1">"$AL$195:$AN$195"</definedName>
    <definedName name="IQRAK196" hidden="1">"$AL$196:$AO$196"</definedName>
    <definedName name="IQRAK198" hidden="1">"$AL$198:$AU$198"</definedName>
    <definedName name="IQRAK201" hidden="1">"$AL$201:$AN$201"</definedName>
    <definedName name="IQRAK204" hidden="1">"$AL$204:$AN$204"</definedName>
    <definedName name="IQRAK207" hidden="1">"$AL$207:$AU$207"</definedName>
    <definedName name="IQRAK21" hidden="1">"$AL$21:$AU$21"</definedName>
    <definedName name="IQRAK211" hidden="1">"$AL$211:$AQ$211"</definedName>
    <definedName name="IQRAK214" hidden="1">"$AL$214:$AS$214"</definedName>
    <definedName name="IQRAK216" hidden="1">"$AL$216:$AU$216"</definedName>
    <definedName name="IQRAK219" hidden="1">"$AL$219:$AR$219"</definedName>
    <definedName name="IQRAK220" hidden="1">"$AL$220:$AU$220"</definedName>
    <definedName name="IQRAK221" hidden="1">"$AL$221:$AU$221"</definedName>
    <definedName name="IQRAK222" hidden="1">"$AL$222:$AU$222"</definedName>
    <definedName name="IQRAK223" hidden="1">"$AL$223:$AQ$223"</definedName>
    <definedName name="IQRAK225" hidden="1">"$AL$225:$AN$225"</definedName>
    <definedName name="IQRAK226" hidden="1">"$AL$226:$AU$226"</definedName>
    <definedName name="IQRAK227" hidden="1">"$AL$227"</definedName>
    <definedName name="IQRAK23" hidden="1">"$AL$23:$AS$23"</definedName>
    <definedName name="IQRAK232" hidden="1">"$AL$232:$AR$232"</definedName>
    <definedName name="IQRAK234" hidden="1">"$AL$234:$AU$234"</definedName>
    <definedName name="IQRAK237" hidden="1">"$AL$237:$AU$237"</definedName>
    <definedName name="IQRAK239" hidden="1">"$AL$239:$AU$239"</definedName>
    <definedName name="IQRAK241" hidden="1">"$AL$241:$AU$241"</definedName>
    <definedName name="IQRAK242" hidden="1">"$AL$242:$AO$242"</definedName>
    <definedName name="IQRAK247" hidden="1">"$AL$247"</definedName>
    <definedName name="IQRAK251" hidden="1">"$AL$251:$AN$251"</definedName>
    <definedName name="IQRAK252" hidden="1">"$AL$252:$AU$252"</definedName>
    <definedName name="IQRAK254" hidden="1">"$AL$254:$AM$254"</definedName>
    <definedName name="IQRAK257" hidden="1">"$AL$257"</definedName>
    <definedName name="IQRAK258" hidden="1">"$AL$258:$AU$258"</definedName>
    <definedName name="IQRAK259" hidden="1">"$AL$259:$AR$259"</definedName>
    <definedName name="IQRAK260" hidden="1">"$AL$260:$AO$260"</definedName>
    <definedName name="IQRAK261" hidden="1">"$AL$261"</definedName>
    <definedName name="IQRAK262" hidden="1">"$AL$262:$AN$262"</definedName>
    <definedName name="IQRAK264" hidden="1">"$AL$264:$AP$264"</definedName>
    <definedName name="IQRAK269" hidden="1">"$AL$269:$AS$269"</definedName>
    <definedName name="IQRAK27" hidden="1">"$AL$27:$AM$27"</definedName>
    <definedName name="IQRAK274" hidden="1">"$AL$274:$AS$274"</definedName>
    <definedName name="IQRAK281" hidden="1">"$AL$281:$AS$281"</definedName>
    <definedName name="IQRAK282" hidden="1">"$AL$282:$AU$282"</definedName>
    <definedName name="IQRAK288" hidden="1">"$AL$288:$AU$288"</definedName>
    <definedName name="IQRAK290" hidden="1">"$AL$290:$AN$290"</definedName>
    <definedName name="IQRAK291" hidden="1">"$AL$291:$AU$291"</definedName>
    <definedName name="IQRAK295" hidden="1">"$AL$295:$AM$295"</definedName>
    <definedName name="IQRAK298" hidden="1">"$AL$298:$AU$298"</definedName>
    <definedName name="IQRAK3" hidden="1">"$AK$4:$AK$10"</definedName>
    <definedName name="IQRAK300" hidden="1">"$AL$300"</definedName>
    <definedName name="IQRAK301" hidden="1">"$AL$301:$AU$301"</definedName>
    <definedName name="IQRAK303" hidden="1">"$AL$303:$AM$303"</definedName>
    <definedName name="IQRAK304" hidden="1">"$AL$304:$AU$304"</definedName>
    <definedName name="IQRAK308" hidden="1">"$AL$308:$AU$308"</definedName>
    <definedName name="IQRAK313" hidden="1">"$AL$313:$AU$313"</definedName>
    <definedName name="IQRAK315" hidden="1">"$AL$315:$AU$315"</definedName>
    <definedName name="IQRAK318" hidden="1">"$AL$318:$AO$318"</definedName>
    <definedName name="IQRAK321" hidden="1">"$AL$321:$AM$321"</definedName>
    <definedName name="IQRAK322" hidden="1">"$AL$322:$AU$322"</definedName>
    <definedName name="IQRAK325" hidden="1">"$AL$325:$AN$325"</definedName>
    <definedName name="IQRAK331" hidden="1">"$AL$331:$AU$331"</definedName>
    <definedName name="IQRAK332" hidden="1">"$AL$332:$AU$332"</definedName>
    <definedName name="IQRAK341" hidden="1">"$AL$341:$AU$341"</definedName>
    <definedName name="IQRAK344" hidden="1">"$AL$344:$AM$344"</definedName>
    <definedName name="IQRAK353" hidden="1">"$AL$353:$AO$353"</definedName>
    <definedName name="IQRAK359" hidden="1">"$AL$359:$AU$359"</definedName>
    <definedName name="IQRAK367" hidden="1">"$AL$367:$AU$367"</definedName>
    <definedName name="IQRAK369" hidden="1">"$AL$369:$AU$369"</definedName>
    <definedName name="IQRAK370" hidden="1">"$AL$370:$AT$370"</definedName>
    <definedName name="IQRAK371" hidden="1">"$AL$371:$AP$371"</definedName>
    <definedName name="IQRAK372" hidden="1">"$AL$372"</definedName>
    <definedName name="IQRAK373" hidden="1">"$AL$373"</definedName>
    <definedName name="IQRAK375" hidden="1">"$AL$375:$AU$375"</definedName>
    <definedName name="IQRAK380" hidden="1">"$AL$380:$AR$380"</definedName>
    <definedName name="IQRAK382" hidden="1">"$AL$382:$AU$382"</definedName>
    <definedName name="IQRAK387" hidden="1">"$AL$387:$AN$387"</definedName>
    <definedName name="IQRAK391" hidden="1">"$AL$391:$AN$391"</definedName>
    <definedName name="IQRAK395" hidden="1">"$AL$395:$AU$395"</definedName>
    <definedName name="IQRAK396" hidden="1">"$AL$396:$AM$396"</definedName>
    <definedName name="IQRAK397" hidden="1">"$AL$397:$AU$397"</definedName>
    <definedName name="IQRAK404" hidden="1">"$AL$404:$AR$404"</definedName>
    <definedName name="IQRAK406" hidden="1">"$AL$406:$AU$406"</definedName>
    <definedName name="IQRAK408" hidden="1">"$AL$408:$AM$408"</definedName>
    <definedName name="IQRAK409" hidden="1">"$AL$409:$AU$409"</definedName>
    <definedName name="IQRAK41" hidden="1">"$AL$41"</definedName>
    <definedName name="IQRAK414" hidden="1">"$AL$414:$AU$414"</definedName>
    <definedName name="IQRAK415" hidden="1">"$AL$415"</definedName>
    <definedName name="IQRAK416" hidden="1">"$AL$416"</definedName>
    <definedName name="IQRAK417" hidden="1">"$AL$417"</definedName>
    <definedName name="IQRAK42" hidden="1">"$AL$42:$AS$42"</definedName>
    <definedName name="IQRAK420" hidden="1">"$AL$420:$AN$420"</definedName>
    <definedName name="IQRAK421" hidden="1">"$AL$421:$AN$421"</definedName>
    <definedName name="IQRAK423" hidden="1">"$AL$423:$AR$423"</definedName>
    <definedName name="IQRAK425" hidden="1">"$AL$425:$AN$425"</definedName>
    <definedName name="IQRAK428" hidden="1">"$AL$428"</definedName>
    <definedName name="IQRAK429" hidden="1">"$AL$429:$AU$429"</definedName>
    <definedName name="IQRAK431" hidden="1">"$AL$431:$AM$431"</definedName>
    <definedName name="IQRAK434" hidden="1">"$AL$434:$AM$434"</definedName>
    <definedName name="IQRAK44" hidden="1">"$AL$44:$AP$44"</definedName>
    <definedName name="IQRAK440" hidden="1">"$AL$440:$AQ$440"</definedName>
    <definedName name="IQRAK445" hidden="1">"$AL$445:$AU$445"</definedName>
    <definedName name="IQRAK465" hidden="1">"$AL$465:$AN$465"</definedName>
    <definedName name="IQRAK468" hidden="1">"$AL$468"</definedName>
    <definedName name="IQRAK479" hidden="1">"$AL$479:$AT$479"</definedName>
    <definedName name="IQRAK480" hidden="1">"$AL$480:$AQ$480"</definedName>
    <definedName name="IQRAK482" hidden="1">"$AL$482"</definedName>
    <definedName name="IQRAK49" hidden="1">"$AL$49:$AU$49"</definedName>
    <definedName name="IQRAK490" hidden="1">"$AL$490:$AM$490"</definedName>
    <definedName name="IQRAK494" hidden="1">"$AL$494"</definedName>
    <definedName name="IQRAK495" hidden="1">"$AL$495:$AS$495"</definedName>
    <definedName name="IQRAK497" hidden="1">"$AL$497:$AO$497"</definedName>
    <definedName name="IQRAK498" hidden="1">"$AL$498:$AO$498"</definedName>
    <definedName name="IQRAK509" hidden="1">"$AL$509:$AT$509"</definedName>
    <definedName name="IQRAK525" hidden="1">"$AL$525:$AP$525"</definedName>
    <definedName name="IQRAK527" hidden="1">"$AL$527:$AU$527"</definedName>
    <definedName name="IQRAK528" hidden="1">"$AL$528"</definedName>
    <definedName name="IQRAK532" hidden="1">"$AL$532:$AN$532"</definedName>
    <definedName name="IQRAK533" hidden="1">"$AL$533:$AN$533"</definedName>
    <definedName name="IQRAK537" hidden="1">"$AL$537:$AR$537"</definedName>
    <definedName name="IQRAK54" hidden="1">"$AL$54:$AP$54"</definedName>
    <definedName name="IQRAK544" hidden="1">"$AL$544:$AU$544"</definedName>
    <definedName name="IQRAK545" hidden="1">"$AL$545:$AN$545"</definedName>
    <definedName name="IQRAK551" hidden="1">"$AL$551:$AM$551"</definedName>
    <definedName name="IQRAK554" hidden="1">"$AL$554:$AU$554"</definedName>
    <definedName name="IQRAK556" hidden="1">"$AL$556:$AU$556"</definedName>
    <definedName name="IQRAK558" hidden="1">"$AL$558:$AT$558"</definedName>
    <definedName name="IQRAK561" hidden="1">"$AL$561:$AU$561"</definedName>
    <definedName name="IQRAK563" hidden="1">"$AL$563:$AU$563"</definedName>
    <definedName name="IQRAK564" hidden="1">"$AL$564:$AO$564"</definedName>
    <definedName name="IQRAK566" hidden="1">"$AL$566:$AU$566"</definedName>
    <definedName name="IQRAK57" hidden="1">"$AL$57:$AU$57"</definedName>
    <definedName name="IQRAK570" hidden="1">"$AL$570:$AM$570"</definedName>
    <definedName name="IQRAK571" hidden="1">"$AL$571:$AU$571"</definedName>
    <definedName name="IQRAK575" hidden="1">"$AL$575:$AN$575"</definedName>
    <definedName name="IQRAK579" hidden="1">"$AL$579:$AQ$579"</definedName>
    <definedName name="IQRAK581" hidden="1">"$AL$581:$AM$581"</definedName>
    <definedName name="IQRAK582" hidden="1">"$AL$582:$AU$582"</definedName>
    <definedName name="IQRAK583" hidden="1">"$AL$583:$AR$583"</definedName>
    <definedName name="IQRAK585" hidden="1">"$AL$585:$AR$585"</definedName>
    <definedName name="IQRAK589" hidden="1">"$AL$589:$AU$589"</definedName>
    <definedName name="IQRAK592" hidden="1">"$AL$592"</definedName>
    <definedName name="IQRAK593" hidden="1">"$AL$593:$AU$593"</definedName>
    <definedName name="IQRAK597" hidden="1">"$AL$597:$AU$597"</definedName>
    <definedName name="IQRAK602" hidden="1">"$AL$602:$AM$602"</definedName>
    <definedName name="IQRAK606" hidden="1">"$AL$606:$AM$606"</definedName>
    <definedName name="IQRAK607" hidden="1">"$AL$607:$AU$607"</definedName>
    <definedName name="IQRAK608" hidden="1">"$AL$608:$AU$608"</definedName>
    <definedName name="IQRAK610" hidden="1">"$AL$610"</definedName>
    <definedName name="IQRAK612" hidden="1">"$AL$612:$AQ$612"</definedName>
    <definedName name="IQRAK613" hidden="1">"$AL$613:$AU$613"</definedName>
    <definedName name="IQRAK614" hidden="1">"$AL$614:$AS$614"</definedName>
    <definedName name="IQRAK619" hidden="1">"$AL$619:$AU$619"</definedName>
    <definedName name="IQRAK621" hidden="1">"$AL$621:$AU$621"</definedName>
    <definedName name="IQRAK623" hidden="1">"$AL$623:$AN$623"</definedName>
    <definedName name="IQRAK624" hidden="1">"$AL$624:$AM$624"</definedName>
    <definedName name="IQRAK627" hidden="1">"$AL$627:$AU$627"</definedName>
    <definedName name="IQRAK632" hidden="1">"$AL$632:$AN$632"</definedName>
    <definedName name="IQRAK636" hidden="1">"$AL$636:$AT$636"</definedName>
    <definedName name="IQRAK637" hidden="1">"$AL$637:$AU$637"</definedName>
    <definedName name="IQRAK640" hidden="1">"$AL$640:$AO$640"</definedName>
    <definedName name="IQRAK644" hidden="1">"$AL$644:$AU$644"</definedName>
    <definedName name="IQRAK648" hidden="1">"$AL$648:$AN$648"</definedName>
    <definedName name="IQRAK649" hidden="1">"$AL$649"</definedName>
    <definedName name="IQRAK651" hidden="1">"$AL$651"</definedName>
    <definedName name="IQRAK658" hidden="1">"$AL$658:$AR$658"</definedName>
    <definedName name="IQRAK662" hidden="1">"$AL$662:$AN$662"</definedName>
    <definedName name="IQRAK671" hidden="1">"$AL$671:$AU$671"</definedName>
    <definedName name="IQRAK672" hidden="1">"$AL$672:$AU$672"</definedName>
    <definedName name="IQRAK674" hidden="1">"$AL$674:$AN$674"</definedName>
    <definedName name="IQRAK677" hidden="1">"$AL$677:$AT$677"</definedName>
    <definedName name="IQRAK678" hidden="1">"$AL$678:$AP$678"</definedName>
    <definedName name="IQRAK679" hidden="1">"$AL$679:$AQ$679"</definedName>
    <definedName name="IQRAK68" hidden="1">"$AL$68:$AT$68"</definedName>
    <definedName name="IQRAK688" hidden="1">"$AL$688:$AU$688"</definedName>
    <definedName name="IQRAK69" hidden="1">"$AL$69:$AM$69"</definedName>
    <definedName name="IQRAK699" hidden="1">"$AL$699:$AU$699"</definedName>
    <definedName name="IQRAK706" hidden="1">"$AL$706:$AP$706"</definedName>
    <definedName name="IQRAK710" hidden="1">"$AL$710:$AN$710"</definedName>
    <definedName name="IQRAK712" hidden="1">"$AL$712:$AU$712"</definedName>
    <definedName name="IQRAK718" hidden="1">"$AL$718:$AM$718"</definedName>
    <definedName name="IQRAK719" hidden="1">"$AL$719"</definedName>
    <definedName name="IQRAK720" hidden="1">"$AL$720:$AN$720"</definedName>
    <definedName name="IQRAK728" hidden="1">"$AL$728:$AM$728"</definedName>
    <definedName name="IQRAK734" hidden="1">"$AL$734:$AO$734"</definedName>
    <definedName name="IQRAK741" hidden="1">"$AL$741:$AU$741"</definedName>
    <definedName name="IQRAK746" hidden="1">"$AL$746:$AU$746"</definedName>
    <definedName name="IQRAK748" hidden="1">"$AL$748:$AU$748"</definedName>
    <definedName name="IQRAK756" hidden="1">"$AL$756"</definedName>
    <definedName name="IQRAK761" hidden="1">"$AL$761:$AN$761"</definedName>
    <definedName name="IQRAK764" hidden="1">"$AL$764:$AO$764"</definedName>
    <definedName name="IQRAK766" hidden="1">"$AL$766:$AU$766"</definedName>
    <definedName name="IQRAK769" hidden="1">"$AL$769:$AU$769"</definedName>
    <definedName name="IQRAK770" hidden="1">"$AL$770:$AQ$770"</definedName>
    <definedName name="IQRAK771" hidden="1">"$AL$771:$AN$771"</definedName>
    <definedName name="IQRAK772" hidden="1">"$AL$772:$AM$772"</definedName>
    <definedName name="IQRAK773" hidden="1">"$AL$773:$AQ$773"</definedName>
    <definedName name="IQRAK774" hidden="1">"$AL$774:$AR$774"</definedName>
    <definedName name="IQRAK775" hidden="1">"$AL$775:$AQ$775"</definedName>
    <definedName name="IQRAK776" hidden="1">"$AL$776:$AM$776"</definedName>
    <definedName name="IQRAK777" hidden="1">"$AL$777:$AO$777"</definedName>
    <definedName name="IQRAK778" hidden="1">"$AL$778:$AR$778"</definedName>
    <definedName name="IQRAK780" hidden="1">"$AL$780:$AT$780"</definedName>
    <definedName name="IQRAK784" hidden="1">"$AL$784:$AM$784"</definedName>
    <definedName name="IQRAK801" hidden="1">"$AL$801:$AU$801"</definedName>
    <definedName name="IQRAK806" hidden="1">"$AL$806:$AN$806"</definedName>
    <definedName name="IQRAK808" hidden="1">"$AL$808:$AM$808"</definedName>
    <definedName name="IQRAK813" hidden="1">"$AL$813:$AU$813"</definedName>
    <definedName name="IQRAK819" hidden="1">"$AL$819:$AP$819"</definedName>
    <definedName name="IQRAK821" hidden="1">"$AL$821:$AU$821"</definedName>
    <definedName name="IQRAK832" hidden="1">"$AL$832:$AM$832"</definedName>
    <definedName name="IQRAK836" hidden="1">"$AL$836:$AN$836"</definedName>
    <definedName name="IQRAK840" hidden="1">"$AL$840"</definedName>
    <definedName name="IQRAK841" hidden="1">"$AL$841:$AO$841"</definedName>
    <definedName name="IQRAK842" hidden="1">"$AL$842:$AO$842"</definedName>
    <definedName name="IQRAK845" hidden="1">"$AL$845:$AU$845"</definedName>
    <definedName name="IQRAK852" hidden="1">"$AL$852:$AN$852"</definedName>
    <definedName name="IQRAK853" hidden="1">"$AL$853:$AM$853"</definedName>
    <definedName name="IQRAK855" hidden="1">"$AL$855:$AU$855"</definedName>
    <definedName name="IQRAK857" hidden="1">"$AL$857:$AO$857"</definedName>
    <definedName name="IQRAK860" hidden="1">"$AL$860"</definedName>
    <definedName name="IQRAK88" hidden="1">"$AL$88:$AP$88"</definedName>
    <definedName name="IQRAK890" hidden="1">"$AL$890:$AN$890"</definedName>
    <definedName name="IQRAK891" hidden="1">"$AL$891:$AM$891"</definedName>
    <definedName name="IQRAK892" hidden="1">"$AL$892"</definedName>
    <definedName name="IQRAK893" hidden="1">"$AL$893:$AU$893"</definedName>
    <definedName name="IQRAK895" hidden="1">"$AL$895:$AU$895"</definedName>
    <definedName name="IQRAK898" hidden="1">"$AL$898:$AQ$898"</definedName>
    <definedName name="IQRAK903" hidden="1">"$AL$903:$AQ$903"</definedName>
    <definedName name="IQRAK912" hidden="1">"$AL$912:$AO$912"</definedName>
    <definedName name="IQRAK917" hidden="1">"$AL$917:$AU$917"</definedName>
    <definedName name="IQRAK918" hidden="1">"$AL$918:$AO$918"</definedName>
    <definedName name="IQRAK919" hidden="1">"$AL$919:$AM$919"</definedName>
    <definedName name="IQRAK926" hidden="1">"$AL$926:$AQ$926"</definedName>
    <definedName name="IQRAK930" hidden="1">"$AL$930:$AU$930"</definedName>
    <definedName name="IQRAK931" hidden="1">"$AL$931:$AT$931"</definedName>
    <definedName name="IQRAK935" hidden="1">"$AL$935:$AO$935"</definedName>
    <definedName name="IQRAK937" hidden="1">"$AL$937:$AU$937"</definedName>
    <definedName name="IQRAK940" hidden="1">"$AL$940:$AS$940"</definedName>
    <definedName name="IQRAK943" hidden="1">"$AL$943:$AN$943"</definedName>
    <definedName name="IQRAK953" hidden="1">"$AL$953:$AP$953"</definedName>
    <definedName name="IQRAK959" hidden="1">"$AL$959:$AO$959"</definedName>
    <definedName name="IQRAK965" hidden="1">"$AL$965:$AU$965"</definedName>
    <definedName name="IQRAK968" hidden="1">"$AL$968:$AP$968"</definedName>
    <definedName name="IQRAK978" hidden="1">"$AL$978:$AO$978"</definedName>
    <definedName name="IQRAK98" hidden="1">"$AL$98:$AU$98"</definedName>
    <definedName name="IQRAK99" hidden="1">"$AL$99:$AN$99"</definedName>
    <definedName name="IQRAK992" hidden="1">"$AL$992:$AM$992"</definedName>
    <definedName name="IQRAK993" hidden="1">"$AL$993"</definedName>
    <definedName name="IQRAL13" hidden="1">"$AL$14:$AL$304"</definedName>
    <definedName name="IQRAL17" hidden="1">"$AL$18:$AL$268"</definedName>
    <definedName name="IQRAL3" hidden="1">"$AL$4:$AL$10"</definedName>
    <definedName name="IQRAM1" hidden="1">"$AM$2:$AM$78"</definedName>
    <definedName name="IQRAM3" hidden="1">"$AM$4:$AM$10"</definedName>
    <definedName name="IQRAM8" hidden="1">"$AM$9:$AM$261"</definedName>
    <definedName name="IQRAN1" hidden="1">"$AN$2:$AN$78"</definedName>
    <definedName name="IQRAN114" hidden="1">"$AN$115:$AN$134"</definedName>
    <definedName name="IQRAN3" hidden="1">"$AN$4:$AN$10"</definedName>
    <definedName name="IQRAO3" hidden="1">"$AO$4:$AO$10"</definedName>
    <definedName name="IQRAO65" hidden="1">"$AO$66:$AO$315"</definedName>
    <definedName name="IQRAP17" hidden="1">"$AP$18"</definedName>
    <definedName name="IQRAP3" hidden="1">"$AP$4:$AP$10"</definedName>
    <definedName name="IQRAP49" hidden="1">"$AP$50:$AP$302"</definedName>
    <definedName name="IQRAP7" hidden="1">"$AP$8:$AP$1837"</definedName>
    <definedName name="IQRAP89" hidden="1">"$AP$90"</definedName>
    <definedName name="IQRAQ13" hidden="1">"$AQ$14:$AQ$305"</definedName>
    <definedName name="IQRAQ17" hidden="1">"$AQ$18"</definedName>
    <definedName name="IQRAQ2" hidden="1">"$AQ$3:$AQ$10"</definedName>
    <definedName name="IQRAQ7" hidden="1">"$AQ$8:$AQ$1837"</definedName>
    <definedName name="IQRAQ89" hidden="1">"$AQ$90"</definedName>
    <definedName name="IQRAR1" hidden="1">"$AR$2:$AR$53"</definedName>
    <definedName name="IQRAR7" hidden="1">"$AR$8:$AR$260"</definedName>
    <definedName name="IQRAR89" hidden="1">"$AR$90"</definedName>
    <definedName name="IQRAS17" hidden="1">"$AS$18:$AS$25"</definedName>
    <definedName name="IQRAS35" hidden="1">"$AS$36:$AS$152"</definedName>
    <definedName name="IQRAS89" hidden="1">"$AS$90:$AS$93"</definedName>
    <definedName name="IQRAT17" hidden="1">"$AT$18:$AT$25"</definedName>
    <definedName name="IQRAT89" hidden="1">"$AT$90"</definedName>
    <definedName name="IQRAU17" hidden="1">"$AU$18"</definedName>
    <definedName name="IQRAV13" hidden="1">"$AV$14:$AV$305"</definedName>
    <definedName name="IQRAV16" hidden="1">"$AV$17:$AV$277"</definedName>
    <definedName name="IQRAV4" hidden="1">"$AV$5:$AV$19"</definedName>
    <definedName name="IQRAV89" hidden="1">"$AV$90"</definedName>
    <definedName name="IQRAX16" hidden="1">"$AX$17:$AX$277"</definedName>
    <definedName name="IQRAX17" hidden="1">"$AX$18:$AX$278"</definedName>
    <definedName name="IQRAX18" hidden="1">"$AX$19:$AX$277"</definedName>
    <definedName name="IQRAX352" hidden="1">"$AX$353"</definedName>
    <definedName name="IQRAX89" hidden="1">"$AX$90"</definedName>
    <definedName name="IQRAY7" hidden="1">"$AY$8"</definedName>
    <definedName name="IQRAZ17" hidden="1">"$AZ$18"</definedName>
    <definedName name="IQRB1" hidden="1">"$B$2:$B$129"</definedName>
    <definedName name="IQRB10" hidden="1">"$B$11:$B$1019"</definedName>
    <definedName name="IQRB11" hidden="1">"$B$12:$B$264"</definedName>
    <definedName name="IQRB1273" hidden="1">"$B$1274"</definedName>
    <definedName name="IQRB13" hidden="1">"$B$14:$B$29"</definedName>
    <definedName name="IQRB14" localSheetId="4" hidden="1">"$B$15:$B$518"</definedName>
    <definedName name="IQRB14" hidden="1">"$B$15:$B$114"</definedName>
    <definedName name="IQRB15" hidden="1">"$B$16:$B$17"</definedName>
    <definedName name="IQRB16" localSheetId="4" hidden="1">"$B$17:$B$520"</definedName>
    <definedName name="IQRB16" hidden="1">"$B$17:$B$26"</definedName>
    <definedName name="IQRB17" hidden="1">"$B$18:$B$22"</definedName>
    <definedName name="IQRB18" hidden="1">"$B$19:$B$23"</definedName>
    <definedName name="IQRB19" hidden="1">"$B$20:$B$24"</definedName>
    <definedName name="IQRB2" hidden="1">"$B$3:$B$12"</definedName>
    <definedName name="IQRB20" hidden="1">"$B$21:$B$25"</definedName>
    <definedName name="IQRB21" hidden="1">"$B$22:$B$26"</definedName>
    <definedName name="IQRB22" hidden="1">"$B$23:$B$27"</definedName>
    <definedName name="IQRB23" hidden="1">"$B$24:$B$28"</definedName>
    <definedName name="IQRB24" hidden="1">"$B$25:$B$29"</definedName>
    <definedName name="IQRB25" hidden="1">"$B$26:$B$37"</definedName>
    <definedName name="IQRB3" hidden="1">"$B$4:$B$133"</definedName>
    <definedName name="IQRB32" hidden="1">"$B$33:$B$37"</definedName>
    <definedName name="IQRB33" hidden="1">"$B$34:$B$38"</definedName>
    <definedName name="IQRB34" hidden="1">"$B$35:$B$39"</definedName>
    <definedName name="IQRB37" hidden="1">"$B$38:$B$45"</definedName>
    <definedName name="IQRB38" hidden="1">"$B$39:$B$46"</definedName>
    <definedName name="IQRB39" hidden="1">"$B$40:$B$49"</definedName>
    <definedName name="IQRB4" hidden="1">"$B$5:$B$14"</definedName>
    <definedName name="IQRB40" hidden="1">"$B$41:$B$50"</definedName>
    <definedName name="IQRB41" hidden="1">"$B$42:$B$51"</definedName>
    <definedName name="IQRB42" hidden="1">"$B$43:$B$295"</definedName>
    <definedName name="IQRB43" hidden="1">"$B$44:$B$53"</definedName>
    <definedName name="IQRB44" hidden="1">"$B$45:$B$54"</definedName>
    <definedName name="IQRB45" hidden="1">"$B$46:$B$55"</definedName>
    <definedName name="IQRB47" hidden="1">"$B$48:$B$52"</definedName>
    <definedName name="IQRB48" hidden="1">"$B$49:$B$554"</definedName>
    <definedName name="IQRB5" hidden="1">"$B$6:$B$131"</definedName>
    <definedName name="IQRB50" hidden="1">"$B$51"</definedName>
    <definedName name="IQRB52" hidden="1">"$B$53:$B$54"</definedName>
    <definedName name="IQRB53" hidden="1">"$B$54:$B$55"</definedName>
    <definedName name="IQRB54" hidden="1">"$B$55:$B$56"</definedName>
    <definedName name="IQRB55" hidden="1">"$B$56:$B$58"</definedName>
    <definedName name="IQRB6" localSheetId="4">"$B$7"</definedName>
    <definedName name="IQRB6" hidden="1">"$B$7:$B$26"</definedName>
    <definedName name="IQRB60" hidden="1">"$B$61:$B$68"</definedName>
    <definedName name="IQRB61" hidden="1">"$B$62:$B$69"</definedName>
    <definedName name="IQRB62" hidden="1">"$B$63:$B$70"</definedName>
    <definedName name="IQRB63" hidden="1">"$B$64:$B$71"</definedName>
    <definedName name="IQRB64" hidden="1">"$B$65:$B$72"</definedName>
    <definedName name="IQRB65" hidden="1">"$B$66:$B$73"</definedName>
    <definedName name="IQRB66" localSheetId="4" hidden="1">"$B$67:$B$68"</definedName>
    <definedName name="IQRB66" hidden="1">"$B$67:$B$74"</definedName>
    <definedName name="IQRB67" hidden="1">"$B$68:$B$75"</definedName>
    <definedName name="IQRB68" hidden="1">"$B$69:$B$76"</definedName>
    <definedName name="IQRB7" hidden="1">"$B$8:$B$13"</definedName>
    <definedName name="IQRB74" hidden="1">"$B$75:$B$579"</definedName>
    <definedName name="IQRB76" hidden="1">"$B$77:$B$582"</definedName>
    <definedName name="IQRB77" hidden="1">"$B$78:$B$582"</definedName>
    <definedName name="IQRB8" hidden="1">"$B$9:$B$260"</definedName>
    <definedName name="IQRB83" hidden="1">"$B$84:$B$589"</definedName>
    <definedName name="IQRB84" hidden="1">"$B$85:$B$94"</definedName>
    <definedName name="IQRB85" hidden="1">"$B$86:$B$589"</definedName>
    <definedName name="IQRB88" hidden="1">"$B$89:$B$98"</definedName>
    <definedName name="IQRB89" hidden="1">"$B$90:$B$99"</definedName>
    <definedName name="IQRB9" hidden="1">"$B$10:$B$258"</definedName>
    <definedName name="IQRB90" hidden="1">"$B$91:$B$100"</definedName>
    <definedName name="IQRB91" hidden="1">"$B$92:$B$101"</definedName>
    <definedName name="IQRB92" hidden="1">"$B$93:$B$102"</definedName>
    <definedName name="IQRB93" hidden="1">"$B$94:$B$103"</definedName>
    <definedName name="IQRB94" hidden="1">"$B$95:$B$104"</definedName>
    <definedName name="IQRB95" hidden="1">"$B$96:$B$105"</definedName>
    <definedName name="IQRB96" hidden="1">"$B$97:$B$599"</definedName>
    <definedName name="IQRB98" hidden="1">"$B$99:$B$108"</definedName>
    <definedName name="IQRBA13" hidden="1">"$BA$14:$BA$305"</definedName>
    <definedName name="IQRBA17" hidden="1">"$BA$18"</definedName>
    <definedName name="IQRBaba_DataAR7" hidden="1">#REF!</definedName>
    <definedName name="IQRBaba_DataZ8" hidden="1">#REF!</definedName>
    <definedName name="IQRBB17" hidden="1">"$BB$18:$BB$1299"</definedName>
    <definedName name="IQRBB40" hidden="1">"$BB$41:$BB$45"</definedName>
    <definedName name="IQRBC17" hidden="1">"$BC$18:$BC$278"</definedName>
    <definedName name="IQRBDB4" hidden="1">"$BDB$5"</definedName>
    <definedName name="IQRBetaDATASHEET2C18" hidden="1">#REF!</definedName>
    <definedName name="IQRBetaDATASHEETB17" hidden="1">#REF!</definedName>
    <definedName name="IQRBetaDATASHEETC18" hidden="1">#REF!</definedName>
    <definedName name="IQRBetaDATASHEETCOGTC18" hidden="1">#REF!</definedName>
    <definedName name="IQRBetaMonthly2B40" hidden="1">#REF!</definedName>
    <definedName name="IQRBF13" hidden="1">"$BF$14:$BF$297"</definedName>
    <definedName name="IQRBF17" hidden="1">"$BF$18:$BF$278"</definedName>
    <definedName name="IQRBF49" hidden="1">"$BF$50:$BF$302"</definedName>
    <definedName name="IQRBKDC9" hidden="1">#REF!</definedName>
    <definedName name="IQRBKDD9" hidden="1">#REF!</definedName>
    <definedName name="IQRBKDE9" hidden="1">#REF!</definedName>
    <definedName name="IQRBKDF9" hidden="1">#REF!</definedName>
    <definedName name="IQRBKDG9" hidden="1">#REF!</definedName>
    <definedName name="IQRBKDH9" hidden="1">#REF!</definedName>
    <definedName name="IQRBKDL9" hidden="1">#REF!</definedName>
    <definedName name="IQRBKDM9" hidden="1">#REF!</definedName>
    <definedName name="IQRBKDN9" hidden="1">#REF!</definedName>
    <definedName name="IQRBKDO9" hidden="1">#REF!</definedName>
    <definedName name="IQRBKDP9" hidden="1">#REF!</definedName>
    <definedName name="IQRBoardCompensationDetailsK6" hidden="1">#REF!</definedName>
    <definedName name="IQRBoardMemberDetailsK6" hidden="1">#REF!</definedName>
    <definedName name="IQRBondPriceH39" hidden="1">#REF!</definedName>
    <definedName name="IQRBondPriceH45" hidden="1">#REF!</definedName>
    <definedName name="IQRBondPriceH46" hidden="1">#REF!</definedName>
    <definedName name="IQRBondPriceH47" hidden="1">#REF!</definedName>
    <definedName name="IQRBondPriceH48" hidden="1">#REF!</definedName>
    <definedName name="IQRBondPriceH54" hidden="1">#REF!</definedName>
    <definedName name="IQRBondPriceH57" hidden="1">#REF!</definedName>
    <definedName name="IQRBondPriceH59" hidden="1">#REF!</definedName>
    <definedName name="IQRBondPriceH60" hidden="1">#REF!</definedName>
    <definedName name="IQRBrentF304" hidden="1">#REF!</definedName>
    <definedName name="IQRBrentG304" hidden="1">#REF!</definedName>
    <definedName name="IQRBrentH304" hidden="1">#REF!</definedName>
    <definedName name="IQRC1" localSheetId="4" hidden="1">"$C$2:$C$53"</definedName>
    <definedName name="IQRC1" hidden="1">"$C$2:$C$129"</definedName>
    <definedName name="IQRC10" hidden="1">"$C$11:$C$263"</definedName>
    <definedName name="IQRC100" hidden="1">"$D$100:$M$100"</definedName>
    <definedName name="IQRC1001" hidden="1">"$D$1001:$H$1001"</definedName>
    <definedName name="IQRC1002" hidden="1">"$D$1002:$H$1002"</definedName>
    <definedName name="IQRC1003" hidden="1">"$D$1003:$H$1003"</definedName>
    <definedName name="IQRC1004" hidden="1">"$D$1004:$H$1004"</definedName>
    <definedName name="IQRC1005" hidden="1">"$D$1005:$H$1005"</definedName>
    <definedName name="IQRC1006" hidden="1">"$D$1006:$H$1006"</definedName>
    <definedName name="IQRC1008" hidden="1">"$D$1008:$N$1008"</definedName>
    <definedName name="IQRC1009" hidden="1">"$D$1009:$N$1009"</definedName>
    <definedName name="IQRC101" hidden="1">"$D$101:$M$101"</definedName>
    <definedName name="IQRC1010" hidden="1">"$D$1010:$N$1010"</definedName>
    <definedName name="IQRC1011" hidden="1">"$D$1011:$N$1011"</definedName>
    <definedName name="IQRC1012" hidden="1">"$D$1012:$N$1012"</definedName>
    <definedName name="IQRC1013" hidden="1">"$D$1013:$N$1013"</definedName>
    <definedName name="IQRC1015" hidden="1">"$D$1015:$G$1015"</definedName>
    <definedName name="IQRC1016" hidden="1">"$D$1016:$G$1016"</definedName>
    <definedName name="IQRC1017" hidden="1">"$D$1017:$G$1017"</definedName>
    <definedName name="IQRC1018" hidden="1">"$D$1018:$G$1018"</definedName>
    <definedName name="IQRC1019" hidden="1">"$D$1019:$G$1019"</definedName>
    <definedName name="IQRC102" hidden="1">"$C$103:$C$123"</definedName>
    <definedName name="IQRC1020" hidden="1">"$D$1020:$G$1020"</definedName>
    <definedName name="IQRC1022" hidden="1">"$D$1022:$K$1022"</definedName>
    <definedName name="IQRC1023" hidden="1">"$D$1023:$K$1023"</definedName>
    <definedName name="IQRC1024" hidden="1">"$D$1024:$K$1024"</definedName>
    <definedName name="IQRC1025" hidden="1">"$D$1025:$K$1025"</definedName>
    <definedName name="IQRC1026" hidden="1">"$D$1026:$K$1026"</definedName>
    <definedName name="IQRC1027" hidden="1">"$D$1027:$K$1027"</definedName>
    <definedName name="IQRC1029" hidden="1">"$D$1029:$W$1029"</definedName>
    <definedName name="IQRC103" hidden="1">"$D$103:$M$103"</definedName>
    <definedName name="IQRC1030" hidden="1">"$D$1030:$W$1030"</definedName>
    <definedName name="IQRC1031" hidden="1">"$D$1031:$W$1031"</definedName>
    <definedName name="IQRC1032" hidden="1">"$D$1032:$W$1032"</definedName>
    <definedName name="IQRC1033" hidden="1">"$D$1033:$W$1033"</definedName>
    <definedName name="IQRC1034" hidden="1">"$D$1034:$W$1034"</definedName>
    <definedName name="IQRC1036" hidden="1">"$D$1036:$I$1036"</definedName>
    <definedName name="IQRC1037" hidden="1">"$D$1037:$I$1037"</definedName>
    <definedName name="IQRC1038" hidden="1">"$D$1038:$I$1038"</definedName>
    <definedName name="IQRC1039" hidden="1">"$D$1039:$I$1039"</definedName>
    <definedName name="IQRC1040" hidden="1">"$D$1040:$I$1040"</definedName>
    <definedName name="IQRC1041" hidden="1">"$D$1041:$I$1041"</definedName>
    <definedName name="IQRC1043" hidden="1">"$D$1043:$L$1043"</definedName>
    <definedName name="IQRC1044" hidden="1">"$D$1044:$L$1044"</definedName>
    <definedName name="IQRC1045" hidden="1">"$D$1045:$L$1045"</definedName>
    <definedName name="IQRC1046" hidden="1">"$D$1046:$L$1046"</definedName>
    <definedName name="IQRC1047" hidden="1">"$D$1047:$L$1047"</definedName>
    <definedName name="IQRC1048" hidden="1">"$D$1048:$L$1048"</definedName>
    <definedName name="IQRC105" hidden="1">"$D$105"</definedName>
    <definedName name="IQRC1050" hidden="1">"$D$1050"</definedName>
    <definedName name="IQRC1051" hidden="1">"$D$1051"</definedName>
    <definedName name="IQRC1052" hidden="1">"$D$1052"</definedName>
    <definedName name="IQRC1053" hidden="1">"$D$1053"</definedName>
    <definedName name="IQRC1054" hidden="1">"$D$1054"</definedName>
    <definedName name="IQRC1055" hidden="1">"$D$1055"</definedName>
    <definedName name="IQRC1057" hidden="1">"$D$1057:$L$1057"</definedName>
    <definedName name="IQRC1058" hidden="1">"$D$1058:$L$1058"</definedName>
    <definedName name="IQRC1059" hidden="1">"$D$1059:$L$1059"</definedName>
    <definedName name="IQRC106" hidden="1">"$D$106"</definedName>
    <definedName name="IQRC1060" hidden="1">"$D$1060:$L$1060"</definedName>
    <definedName name="IQRC1061" hidden="1">"$D$1061:$L$1061"</definedName>
    <definedName name="IQRC1062" hidden="1">"$D$1062:$L$1062"</definedName>
    <definedName name="IQRC1064" hidden="1">"$D$1064:$J$1064"</definedName>
    <definedName name="IQRC1065" hidden="1">"$D$1065:$J$1065"</definedName>
    <definedName name="IQRC1066" hidden="1">"$D$1066:$J$1066"</definedName>
    <definedName name="IQRC1067" hidden="1">"$D$1067:$J$1067"</definedName>
    <definedName name="IQRC1068" hidden="1">"$D$1068:$J$1068"</definedName>
    <definedName name="IQRC1069" hidden="1">"$D$1069:$J$1069"</definedName>
    <definedName name="IQRC107" hidden="1">"$D$107"</definedName>
    <definedName name="IQRC1071" hidden="1">"$D$1071:$L$1071"</definedName>
    <definedName name="IQRC1072" hidden="1">"$D$1072:$L$1072"</definedName>
    <definedName name="IQRC1073" hidden="1">"$D$1073:$L$1073"</definedName>
    <definedName name="IQRC1074" hidden="1">"$D$1074:$L$1074"</definedName>
    <definedName name="IQRC1075" hidden="1">"$D$1075:$L$1075"</definedName>
    <definedName name="IQRC1076" hidden="1">"$D$1076:$L$1076"</definedName>
    <definedName name="IQRC1078" hidden="1">"$D$1078:$J$1078"</definedName>
    <definedName name="IQRC1079" hidden="1">"$D$1079:$J$1079"</definedName>
    <definedName name="IQRC108" hidden="1">"$D$108"</definedName>
    <definedName name="IQRC1080" hidden="1">"$D$1080:$J$1080"</definedName>
    <definedName name="IQRC1081" hidden="1">"$D$1081:$J$1081"</definedName>
    <definedName name="IQRC1082" hidden="1">"$D$1082:$J$1082"</definedName>
    <definedName name="IQRC1083" hidden="1">"$D$1083:$J$1083"</definedName>
    <definedName name="IQRC1085" hidden="1">"$D$1085"</definedName>
    <definedName name="IQRC1086" hidden="1">"$D$1086"</definedName>
    <definedName name="IQRC1087" hidden="1">"$D$1087"</definedName>
    <definedName name="IQRC1088" hidden="1">"$D$1088"</definedName>
    <definedName name="IQRC1089" hidden="1">"$D$1089"</definedName>
    <definedName name="IQRC109" hidden="1">"$D$109"</definedName>
    <definedName name="IQRC1090" hidden="1">"$D$1090"</definedName>
    <definedName name="IQRC1092" hidden="1">"$D$1092"</definedName>
    <definedName name="IQRC1093" hidden="1">"$D$1093"</definedName>
    <definedName name="IQRC1094" hidden="1">"$D$1094"</definedName>
    <definedName name="IQRC1095" hidden="1">"$D$1095"</definedName>
    <definedName name="IQRC1096" hidden="1">"$D$1096"</definedName>
    <definedName name="IQRC1097" hidden="1">"$D$1097"</definedName>
    <definedName name="IQRC1099" hidden="1">"$D$1099"</definedName>
    <definedName name="IQRC11" localSheetId="4" hidden="1">"$C$12:$C$264"</definedName>
    <definedName name="IQRC11" hidden="1">"$C$12:$C$22"</definedName>
    <definedName name="IQRC110" hidden="1">"$D$110"</definedName>
    <definedName name="IQRC1100" hidden="1">"$D$1100"</definedName>
    <definedName name="IQRC1101" hidden="1">"$D$1101"</definedName>
    <definedName name="IQRC1102" hidden="1">"$D$1102"</definedName>
    <definedName name="IQRC1103" hidden="1">"$D$1103"</definedName>
    <definedName name="IQRC1104" hidden="1">"$D$1104"</definedName>
    <definedName name="IQRC1106" hidden="1">"$D$1106"</definedName>
    <definedName name="IQRC1107" hidden="1">"$D$1107"</definedName>
    <definedName name="IQRC1108" hidden="1">"$D$1108"</definedName>
    <definedName name="IQRC1109" hidden="1">"$D$1109"</definedName>
    <definedName name="IQRC1110" hidden="1">"$D$1110"</definedName>
    <definedName name="IQRC1111" hidden="1">"$D$1111"</definedName>
    <definedName name="IQRC1113" hidden="1">"$D$1113:$G$1113"</definedName>
    <definedName name="IQRC1114" hidden="1">"$D$1114:$G$1114"</definedName>
    <definedName name="IQRC1115" hidden="1">"$D$1115:$G$1115"</definedName>
    <definedName name="IQRC1116" hidden="1">"$D$1116:$G$1116"</definedName>
    <definedName name="IQRC1117" hidden="1">"$D$1117:$G$1117"</definedName>
    <definedName name="IQRC1118" hidden="1">"$D$1118:$G$1118"</definedName>
    <definedName name="IQRC112" hidden="1">"$D$112:$M$112"</definedName>
    <definedName name="IQRC1120" hidden="1">"$D$1120:$L$1120"</definedName>
    <definedName name="IQRC1121" hidden="1">"$D$1121:$L$1121"</definedName>
    <definedName name="IQRC1122" hidden="1">"$D$1122:$L$1122"</definedName>
    <definedName name="IQRC1123" hidden="1">"$D$1123:$L$1123"</definedName>
    <definedName name="IQRC1124" hidden="1">"$D$1124:$L$1124"</definedName>
    <definedName name="IQRC1125" hidden="1">"$D$1125:$L$1125"</definedName>
    <definedName name="IQRC1127" hidden="1">"$D$1127:$M$1127"</definedName>
    <definedName name="IQRC1128" hidden="1">"$D$1128:$M$1128"</definedName>
    <definedName name="IQRC1129" hidden="1">"$D$1129:$M$1129"</definedName>
    <definedName name="IQRC113" hidden="1">"$D$113:$M$113"</definedName>
    <definedName name="IQRC1130" hidden="1">"$D$1130:$M$1130"</definedName>
    <definedName name="IQRC1131" hidden="1">"$D$1131:$M$1131"</definedName>
    <definedName name="IQRC1132" hidden="1">"$D$1132:$M$1132"</definedName>
    <definedName name="IQRC1134" hidden="1">"$D$1134:$H$1134"</definedName>
    <definedName name="IQRC1135" hidden="1">"$D$1135:$H$1135"</definedName>
    <definedName name="IQRC1136" hidden="1">"$D$1136:$H$1136"</definedName>
    <definedName name="IQRC1137" hidden="1">"$D$1137:$H$1137"</definedName>
    <definedName name="IQRC1138" hidden="1">"$D$1138:$H$1138"</definedName>
    <definedName name="IQRC1139" hidden="1">"$D$1139:$H$1139"</definedName>
    <definedName name="IQRC114" hidden="1">"$D$114:$M$114"</definedName>
    <definedName name="IQRC1141" hidden="1">"$D$1141"</definedName>
    <definedName name="IQRC1142" hidden="1">"$D$1142"</definedName>
    <definedName name="IQRC1143" hidden="1">"$D$1143"</definedName>
    <definedName name="IQRC1144" hidden="1">"$D$1144"</definedName>
    <definedName name="IQRC1145" hidden="1">"$D$1145"</definedName>
    <definedName name="IQRC1146" hidden="1">"$D$1146"</definedName>
    <definedName name="IQRC1148" hidden="1">"$D$1148"</definedName>
    <definedName name="IQRC1149" hidden="1">"$D$1149"</definedName>
    <definedName name="IQRC115" hidden="1">"$D$115:$M$115"</definedName>
    <definedName name="IQRC1150" hidden="1">"$D$1150"</definedName>
    <definedName name="IQRC1151" hidden="1">"$D$1151"</definedName>
    <definedName name="IQRC1152" hidden="1">"$D$1152"</definedName>
    <definedName name="IQRC1153" hidden="1">"$D$1153"</definedName>
    <definedName name="IQRC1155" hidden="1">"$D$1155"</definedName>
    <definedName name="IQRC1156" hidden="1">"$D$1156"</definedName>
    <definedName name="IQRC1157" hidden="1">"$D$1157"</definedName>
    <definedName name="IQRC1158" hidden="1">"$D$1158"</definedName>
    <definedName name="IQRC1159" hidden="1">"$D$1159"</definedName>
    <definedName name="IQRC116" hidden="1">"$D$116:$M$116"</definedName>
    <definedName name="IQRC1160" hidden="1">"$D$1160"</definedName>
    <definedName name="IQRC1162" hidden="1">"$D$1162:$M$1162"</definedName>
    <definedName name="IQRC1163" hidden="1">"$D$1163:$M$1163"</definedName>
    <definedName name="IQRC1164" hidden="1">"$D$1164:$M$1164"</definedName>
    <definedName name="IQRC1165" hidden="1">"$D$1165:$M$1165"</definedName>
    <definedName name="IQRC1166" hidden="1">"$D$1166:$M$1166"</definedName>
    <definedName name="IQRC1167" hidden="1">"$D$1167:$M$1167"</definedName>
    <definedName name="IQRC1169" hidden="1">"$D$1169:$I$1169"</definedName>
    <definedName name="IQRC117" hidden="1">"$D$117:$M$117"</definedName>
    <definedName name="IQRC1170" hidden="1">"$D$1170:$I$1170"</definedName>
    <definedName name="IQRC1171" hidden="1">"$D$1171:$I$1171"</definedName>
    <definedName name="IQRC1172" hidden="1">"$D$1172:$I$1172"</definedName>
    <definedName name="IQRC1173" hidden="1">"$D$1173:$I$1173"</definedName>
    <definedName name="IQRC1174" hidden="1">"$D$1174:$I$1174"</definedName>
    <definedName name="IQRC1176" hidden="1">"$D$1176:$K$1176"</definedName>
    <definedName name="IQRC1177" hidden="1">"$D$1177:$K$1177"</definedName>
    <definedName name="IQRC1178" hidden="1">"$D$1178:$K$1178"</definedName>
    <definedName name="IQRC1179" hidden="1">"$D$1179:$K$1179"</definedName>
    <definedName name="IQRC1180" hidden="1">"$D$1180:$K$1180"</definedName>
    <definedName name="IQRC1181" hidden="1">"$D$1181:$K$1181"</definedName>
    <definedName name="IQRC1183" hidden="1">"$D$1183:$H$1183"</definedName>
    <definedName name="IQRC1184" hidden="1">"$D$1184:$H$1184"</definedName>
    <definedName name="IQRC1185" hidden="1">"$D$1185:$H$1185"</definedName>
    <definedName name="IQRC1186" hidden="1">"$D$1186:$H$1186"</definedName>
    <definedName name="IQRC1187" hidden="1">"$D$1187:$H$1187"</definedName>
    <definedName name="IQRC1188" hidden="1">"$D$1188:$H$1188"</definedName>
    <definedName name="IQRC119" hidden="1">"$D$119:$M$119"</definedName>
    <definedName name="IQRC1190" hidden="1">"$D$1190"</definedName>
    <definedName name="IQRC1191" hidden="1">"$D$1191"</definedName>
    <definedName name="IQRC1192" hidden="1">"$D$1192"</definedName>
    <definedName name="IQRC1193" hidden="1">"$D$1193"</definedName>
    <definedName name="IQRC1194" hidden="1">"$D$1194"</definedName>
    <definedName name="IQRC1195" hidden="1">"$D$1195"</definedName>
    <definedName name="IQRC1197" hidden="1">"$D$1197:$K$1197"</definedName>
    <definedName name="IQRC1198" hidden="1">"$D$1198:$K$1198"</definedName>
    <definedName name="IQRC1199" hidden="1">"$D$1199:$K$1199"</definedName>
    <definedName name="IQRC12" hidden="1">"$C$13"</definedName>
    <definedName name="IQRC120" hidden="1">"$D$120:$M$120"</definedName>
    <definedName name="IQRC1200" hidden="1">"$D$1200:$K$1200"</definedName>
    <definedName name="IQRC1201" hidden="1">"$D$1201:$K$1201"</definedName>
    <definedName name="IQRC1202" hidden="1">"$D$1202:$K$1202"</definedName>
    <definedName name="IQRC1204" hidden="1">"$D$1204:$J$1204"</definedName>
    <definedName name="IQRC1205" hidden="1">"$D$1205:$J$1205"</definedName>
    <definedName name="IQRC1206" hidden="1">"$D$1206:$J$1206"</definedName>
    <definedName name="IQRC1207" hidden="1">"$D$1207:$J$1207"</definedName>
    <definedName name="IQRC1208" hidden="1">"$D$1208:$J$1208"</definedName>
    <definedName name="IQRC1209" hidden="1">"$D$1209:$J$1209"</definedName>
    <definedName name="IQRC121" hidden="1">"$D$121:$M$121"</definedName>
    <definedName name="IQRC1211" hidden="1">"$D$1211"</definedName>
    <definedName name="IQRC1212" hidden="1">"$D$1212"</definedName>
    <definedName name="IQRC1213" hidden="1">"$D$1213"</definedName>
    <definedName name="IQRC1214" hidden="1">"$D$1214"</definedName>
    <definedName name="IQRC1215" hidden="1">"$D$1215"</definedName>
    <definedName name="IQRC1216" hidden="1">"$D$1216"</definedName>
    <definedName name="IQRC1218" hidden="1">"$D$1218:$J$1218"</definedName>
    <definedName name="IQRC1219" hidden="1">"$D$1219:$J$1219"</definedName>
    <definedName name="IQRC122" hidden="1">"$D$122:$M$122"</definedName>
    <definedName name="IQRC1220" hidden="1">"$D$1220:$J$1220"</definedName>
    <definedName name="IQRC1221" hidden="1">"$D$1221:$J$1221"</definedName>
    <definedName name="IQRC1222" hidden="1">"$D$1222:$J$1222"</definedName>
    <definedName name="IQRC1223" hidden="1">"$D$1223:$J$1223"</definedName>
    <definedName name="IQRC1225" hidden="1">"$D$1225:$G$1225"</definedName>
    <definedName name="IQRC1226" hidden="1">"$D$1226:$G$1226"</definedName>
    <definedName name="IQRC1227" hidden="1">"$D$1227:$G$1227"</definedName>
    <definedName name="IQRC1228" hidden="1">"$D$1228:$G$1228"</definedName>
    <definedName name="IQRC1229" hidden="1">"$D$1229:$G$1229"</definedName>
    <definedName name="IQRC123" hidden="1">"$D$123:$M$123"</definedName>
    <definedName name="IQRC1230" hidden="1">"$D$1230:$G$1230"</definedName>
    <definedName name="IQRC1232" hidden="1">"$D$1232:$R$1232"</definedName>
    <definedName name="IQRC1233" hidden="1">"$D$1233:$R$1233"</definedName>
    <definedName name="IQRC1234" hidden="1">"$D$1234:$R$1234"</definedName>
    <definedName name="IQRC1235" hidden="1">"$D$1235:$R$1235"</definedName>
    <definedName name="IQRC1236" hidden="1">"$D$1236:$R$1236"</definedName>
    <definedName name="IQRC1237" hidden="1">"$D$1237:$R$1237"</definedName>
    <definedName name="IQRC1239" hidden="1">"$D$1239:$J$1239"</definedName>
    <definedName name="IQRC124" hidden="1">"$D$124:$M$124"</definedName>
    <definedName name="IQRC1240" hidden="1">"$D$1240:$J$1240"</definedName>
    <definedName name="IQRC1241" hidden="1">"$D$1241:$J$1241"</definedName>
    <definedName name="IQRC1242" hidden="1">"$D$1242:$J$1242"</definedName>
    <definedName name="IQRC1243" hidden="1">"$D$1243:$J$1243"</definedName>
    <definedName name="IQRC1244" hidden="1">"$D$1244:$J$1244"</definedName>
    <definedName name="IQRC1246" hidden="1">"$D$1246:$M$1246"</definedName>
    <definedName name="IQRC1247" hidden="1">"$D$1247:$M$1247"</definedName>
    <definedName name="IQRC1248" hidden="1">"$D$1248:$M$1248"</definedName>
    <definedName name="IQRC1249" hidden="1">"$D$1249:$M$1249"</definedName>
    <definedName name="IQRC1250" hidden="1">"$D$1250:$M$1250"</definedName>
    <definedName name="IQRC1251" hidden="1">"$D$1251:$M$1251"</definedName>
    <definedName name="IQRC1253" hidden="1">"$D$1253:$I$1253"</definedName>
    <definedName name="IQRC1254" hidden="1">"$D$1254:$I$1254"</definedName>
    <definedName name="IQRC1255" hidden="1">"$D$1255:$I$1255"</definedName>
    <definedName name="IQRC1256" hidden="1">"$D$1256:$I$1256"</definedName>
    <definedName name="IQRC1257" hidden="1">"$D$1257:$I$1257"</definedName>
    <definedName name="IQRC1258" hidden="1">"$D$1258:$I$1258"</definedName>
    <definedName name="IQRC126" hidden="1">"$D$126:$H$126"</definedName>
    <definedName name="IQRC1260" hidden="1">"$D$1260:$K$1260"</definedName>
    <definedName name="IQRC1261" hidden="1">"$D$1261:$K$1261"</definedName>
    <definedName name="IQRC1262" hidden="1">"$D$1262:$K$1262"</definedName>
    <definedName name="IQRC1263" hidden="1">"$D$1263:$K$1263"</definedName>
    <definedName name="IQRC1264" hidden="1">"$D$1264:$K$1264"</definedName>
    <definedName name="IQRC1265" hidden="1">"$D$1265:$K$1265"</definedName>
    <definedName name="IQRC1267" hidden="1">"$D$1267:$G$1267"</definedName>
    <definedName name="IQRC1268" hidden="1">"$D$1268:$G$1268"</definedName>
    <definedName name="IQRC1269" hidden="1">"$D$1269:$G$1269"</definedName>
    <definedName name="IQRC127" hidden="1">"$D$127:$H$127"</definedName>
    <definedName name="IQRC1270" hidden="1">"$D$1270:$G$1270"</definedName>
    <definedName name="IQRC1271" hidden="1">"$D$1271:$G$1271"</definedName>
    <definedName name="IQRC1272" hidden="1">"$D$1272:$G$1272"</definedName>
    <definedName name="IQRC1274" hidden="1">"$D$1274"</definedName>
    <definedName name="IQRC1275" hidden="1">"$D$1275"</definedName>
    <definedName name="IQRC1276" hidden="1">"$D$1276"</definedName>
    <definedName name="IQRC1277" hidden="1">"$D$1277"</definedName>
    <definedName name="IQRC1278" hidden="1">"$D$1278"</definedName>
    <definedName name="IQRC1279" hidden="1">"$D$1279"</definedName>
    <definedName name="IQRC128" hidden="1">"$D$128:$H$128"</definedName>
    <definedName name="IQRC1281" hidden="1">"$D$1281:$K$1281"</definedName>
    <definedName name="IQRC1282" hidden="1">"$D$1282:$K$1282"</definedName>
    <definedName name="IQRC1283" hidden="1">"$D$1283:$K$1283"</definedName>
    <definedName name="IQRC1284" hidden="1">"$D$1284:$K$1284"</definedName>
    <definedName name="IQRC1285" hidden="1">"$D$1285:$K$1285"</definedName>
    <definedName name="IQRC1286" hidden="1">"$D$1286:$K$1286"</definedName>
    <definedName name="IQRC1288" hidden="1">"$D$1288:$G$1288"</definedName>
    <definedName name="IQRC1289" hidden="1">"$D$1289:$G$1289"</definedName>
    <definedName name="IQRC129" hidden="1">"$D$129:$H$129"</definedName>
    <definedName name="IQRC1290" hidden="1">"$D$1290:$G$1290"</definedName>
    <definedName name="IQRC1291" hidden="1">"$D$1291:$G$1291"</definedName>
    <definedName name="IQRC1292" hidden="1">"$D$1292:$G$1292"</definedName>
    <definedName name="IQRC1293" hidden="1">"$D$1293:$G$1293"</definedName>
    <definedName name="IQRC1295" hidden="1">"$D$1295:$K$1295"</definedName>
    <definedName name="IQRC1296" hidden="1">"$D$1296:$K$1296"</definedName>
    <definedName name="IQRC1297" hidden="1">"$D$1297:$K$1297"</definedName>
    <definedName name="IQRC1298" hidden="1">"$D$1298:$K$1298"</definedName>
    <definedName name="IQRC1299" hidden="1">"$D$1299:$K$1299"</definedName>
    <definedName name="IQRC13" hidden="1">"$C$14:$C$76"</definedName>
    <definedName name="IQRC130" hidden="1">"$D$130:$H$130"</definedName>
    <definedName name="IQRC1300" hidden="1">"$D$1300:$K$1300"</definedName>
    <definedName name="IQRC1302" hidden="1">"$D$1302"</definedName>
    <definedName name="IQRC1303" hidden="1">"$D$1303"</definedName>
    <definedName name="IQRC1304" hidden="1">"$D$1304"</definedName>
    <definedName name="IQRC1305" hidden="1">"$D$1305"</definedName>
    <definedName name="IQRC1306" hidden="1">"$D$1306"</definedName>
    <definedName name="IQRC1307" hidden="1">"$D$1307"</definedName>
    <definedName name="IQRC1309" hidden="1">"$D$1309:$K$1309"</definedName>
    <definedName name="IQRC131" hidden="1">"$D$131:$H$131"</definedName>
    <definedName name="IQRC1310" hidden="1">"$D$1310:$K$1310"</definedName>
    <definedName name="IQRC1311" hidden="1">"$D$1311:$K$1311"</definedName>
    <definedName name="IQRC1312" hidden="1">"$D$1312:$K$1312"</definedName>
    <definedName name="IQRC1313" hidden="1">"$D$1313:$K$1313"</definedName>
    <definedName name="IQRC1314" hidden="1">"$D$1314:$K$1314"</definedName>
    <definedName name="IQRC1316" hidden="1">"$D$1316:$E$1316"</definedName>
    <definedName name="IQRC1317" hidden="1">"$D$1317:$E$1317"</definedName>
    <definedName name="IQRC1318" hidden="1">"$D$1318:$E$1318"</definedName>
    <definedName name="IQRC1319" hidden="1">"$D$1319:$E$1319"</definedName>
    <definedName name="IQRC1320" hidden="1">"$D$1320:$E$1320"</definedName>
    <definedName name="IQRC1321" hidden="1">"$D$1321:$E$1321"</definedName>
    <definedName name="IQRC1323" hidden="1">"$D$1323:$J$1323"</definedName>
    <definedName name="IQRC1324" hidden="1">"$D$1324:$J$1324"</definedName>
    <definedName name="IQRC1325" hidden="1">"$D$1325:$J$1325"</definedName>
    <definedName name="IQRC1326" hidden="1">"$D$1326:$J$1326"</definedName>
    <definedName name="IQRC1327" hidden="1">"$D$1327:$J$1327"</definedName>
    <definedName name="IQRC1328" hidden="1">"$D$1328:$J$1328"</definedName>
    <definedName name="IQRC133" hidden="1">"$D$133:$N$133"</definedName>
    <definedName name="IQRC1330" hidden="1">"$D$1330:$E$1330"</definedName>
    <definedName name="IQRC1331" hidden="1">"$D$1331:$E$1331"</definedName>
    <definedName name="IQRC1332" hidden="1">"$D$1332:$E$1332"</definedName>
    <definedName name="IQRC1333" hidden="1">"$D$1333:$E$1333"</definedName>
    <definedName name="IQRC1334" hidden="1">"$D$1334:$E$1334"</definedName>
    <definedName name="IQRC1335" hidden="1">"$D$1335:$E$1335"</definedName>
    <definedName name="IQRC1337" hidden="1">"$D$1337:$I$1337"</definedName>
    <definedName name="IQRC1338" hidden="1">"$D$1338:$I$1338"</definedName>
    <definedName name="IQRC1339" hidden="1">"$D$1339:$I$1339"</definedName>
    <definedName name="IQRC134" hidden="1">"$D$134:$N$134"</definedName>
    <definedName name="IQRC1340" hidden="1">"$D$1340:$I$1340"</definedName>
    <definedName name="IQRC1341" hidden="1">"$D$1341:$I$1341"</definedName>
    <definedName name="IQRC1342" hidden="1">"$D$1342:$I$1342"</definedName>
    <definedName name="IQRC1344" hidden="1">"$D$1344:$M$1344"</definedName>
    <definedName name="IQRC1345" hidden="1">"$D$1345:$M$1345"</definedName>
    <definedName name="IQRC1346" hidden="1">"$D$1346:$M$1346"</definedName>
    <definedName name="IQRC1347" hidden="1">"$D$1347:$M$1347"</definedName>
    <definedName name="IQRC1348" hidden="1">"$D$1348:$M$1348"</definedName>
    <definedName name="IQRC1349" hidden="1">"$D$1349:$M$1349"</definedName>
    <definedName name="IQRC135" hidden="1">"$D$135:$N$135"</definedName>
    <definedName name="IQRC1351" hidden="1">"$D$1351:$O$1351"</definedName>
    <definedName name="IQRC1352" hidden="1">"$D$1352:$O$1352"</definedName>
    <definedName name="IQRC1353" hidden="1">"$D$1353:$O$1353"</definedName>
    <definedName name="IQRC1354" hidden="1">"$D$1354:$O$1354"</definedName>
    <definedName name="IQRC1355" hidden="1">"$D$1355:$O$1355"</definedName>
    <definedName name="IQRC1356" hidden="1">"$D$1356:$O$1356"</definedName>
    <definedName name="IQRC1358" hidden="1">"$D$1358:$I$1358"</definedName>
    <definedName name="IQRC1359" hidden="1">"$D$1359:$I$1359"</definedName>
    <definedName name="IQRC136" hidden="1">"$D$136:$N$136"</definedName>
    <definedName name="IQRC1360" hidden="1">"$D$1360:$I$1360"</definedName>
    <definedName name="IQRC1361" hidden="1">"$D$1361:$I$1361"</definedName>
    <definedName name="IQRC1362" hidden="1">"$D$1362:$I$1362"</definedName>
    <definedName name="IQRC1363" hidden="1">"$D$1363:$I$1363"</definedName>
    <definedName name="IQRC1365" hidden="1">"$D$1365:$I$1365"</definedName>
    <definedName name="IQRC1366" hidden="1">"$D$1366:$I$1366"</definedName>
    <definedName name="IQRC1367" hidden="1">"$D$1367:$I$1367"</definedName>
    <definedName name="IQRC1368" hidden="1">"$D$1368:$I$1368"</definedName>
    <definedName name="IQRC1369" hidden="1">"$D$1369:$I$1369"</definedName>
    <definedName name="IQRC137" hidden="1">"$D$137:$N$137"</definedName>
    <definedName name="IQRC1370" hidden="1">"$D$1370:$I$1370"</definedName>
    <definedName name="IQRC1372" hidden="1">"$D$1372:$K$1372"</definedName>
    <definedName name="IQRC1373" hidden="1">"$D$1373:$K$1373"</definedName>
    <definedName name="IQRC1374" hidden="1">"$D$1374:$K$1374"</definedName>
    <definedName name="IQRC1375" hidden="1">"$D$1375:$K$1375"</definedName>
    <definedName name="IQRC1376" hidden="1">"$D$1376:$K$1376"</definedName>
    <definedName name="IQRC1377" hidden="1">"$D$1377:$K$1377"</definedName>
    <definedName name="IQRC1379" hidden="1">"$D$1379:$F$1379"</definedName>
    <definedName name="IQRC138" hidden="1">"$D$138:$N$138"</definedName>
    <definedName name="IQRC1380" hidden="1">"$D$1380:$F$1380"</definedName>
    <definedName name="IQRC1381" hidden="1">"$D$1381:$F$1381"</definedName>
    <definedName name="IQRC1382" hidden="1">"$D$1382:$F$1382"</definedName>
    <definedName name="IQRC1383" hidden="1">"$D$1383:$F$1383"</definedName>
    <definedName name="IQRC1384" hidden="1">"$D$1384:$F$1384"</definedName>
    <definedName name="IQRC1386" hidden="1">"$D$1386"</definedName>
    <definedName name="IQRC1387" hidden="1">"$D$1387"</definedName>
    <definedName name="IQRC1388" hidden="1">"$D$1388"</definedName>
    <definedName name="IQRC1389" hidden="1">"$D$1389"</definedName>
    <definedName name="IQRC1390" hidden="1">"$D$1390"</definedName>
    <definedName name="IQRC1391" hidden="1">"$D$1391"</definedName>
    <definedName name="IQRC1393" hidden="1">"$D$1393:$E$1393"</definedName>
    <definedName name="IQRC1394" hidden="1">"$D$1394:$E$1394"</definedName>
    <definedName name="IQRC1395" hidden="1">"$D$1395:$E$1395"</definedName>
    <definedName name="IQRC1396" hidden="1">"$D$1396:$E$1396"</definedName>
    <definedName name="IQRC1397" hidden="1">"$D$1397:$E$1397"</definedName>
    <definedName name="IQRC1398" hidden="1">"$D$1398:$E$1398"</definedName>
    <definedName name="IQRC14" localSheetId="4" hidden="1">"$C$15:$C$119"</definedName>
    <definedName name="IQRC14" hidden="1">"$C$15:$C$34"</definedName>
    <definedName name="IQRC140" hidden="1">"$D$140:$H$140"</definedName>
    <definedName name="IQRC1400" hidden="1">"$D$1400"</definedName>
    <definedName name="IQRC1401" hidden="1">"$D$1401"</definedName>
    <definedName name="IQRC1402" hidden="1">"$D$1402"</definedName>
    <definedName name="IQRC1403" hidden="1">"$D$1403"</definedName>
    <definedName name="IQRC1404" hidden="1">"$D$1404"</definedName>
    <definedName name="IQRC1405" hidden="1">"$D$1405"</definedName>
    <definedName name="IQRC1407" hidden="1">"$D$1407"</definedName>
    <definedName name="IQRC1408" hidden="1">"$D$1408"</definedName>
    <definedName name="IQRC1409" hidden="1">"$D$1409"</definedName>
    <definedName name="IQRC141" hidden="1">"$D$141:$H$141"</definedName>
    <definedName name="IQRC1410" hidden="1">"$D$1410"</definedName>
    <definedName name="IQRC1411" hidden="1">"$D$1411"</definedName>
    <definedName name="IQRC1412" hidden="1">"$D$1412"</definedName>
    <definedName name="IQRC1414" hidden="1">"$D$1414:$J$1414"</definedName>
    <definedName name="IQRC1415" hidden="1">"$D$1415:$J$1415"</definedName>
    <definedName name="IQRC1416" hidden="1">"$D$1416:$J$1416"</definedName>
    <definedName name="IQRC1417" hidden="1">"$D$1417:$J$1417"</definedName>
    <definedName name="IQRC1418" hidden="1">"$D$1418:$J$1418"</definedName>
    <definedName name="IQRC1419" hidden="1">"$D$1419:$J$1419"</definedName>
    <definedName name="IQRC142" hidden="1">"$D$142:$H$142"</definedName>
    <definedName name="IQRC1421" hidden="1">"$D$1421:$L$1421"</definedName>
    <definedName name="IQRC1422" hidden="1">"$D$1422:$L$1422"</definedName>
    <definedName name="IQRC1423" hidden="1">"$D$1423:$L$1423"</definedName>
    <definedName name="IQRC1424" hidden="1">"$D$1424:$L$1424"</definedName>
    <definedName name="IQRC1425" hidden="1">"$D$1425:$L$1425"</definedName>
    <definedName name="IQRC1426" hidden="1">"$D$1426:$L$1426"</definedName>
    <definedName name="IQRC1428" hidden="1">"$D$1428"</definedName>
    <definedName name="IQRC1429" hidden="1">"$D$1429"</definedName>
    <definedName name="IQRC143" hidden="1">"$D$143:$H$143"</definedName>
    <definedName name="IQRC1430" hidden="1">"$D$1430"</definedName>
    <definedName name="IQRC1431" hidden="1">"$D$1431"</definedName>
    <definedName name="IQRC1432" hidden="1">"$D$1432"</definedName>
    <definedName name="IQRC1433" hidden="1">"$D$1433"</definedName>
    <definedName name="IQRC1435" hidden="1">"$D$1435:$H$1435"</definedName>
    <definedName name="IQRC1436" hidden="1">"$D$1436:$H$1436"</definedName>
    <definedName name="IQRC1437" hidden="1">"$D$1437:$H$1437"</definedName>
    <definedName name="IQRC1438" hidden="1">"$D$1438:$H$1438"</definedName>
    <definedName name="IQRC1439" hidden="1">"$D$1439:$H$1439"</definedName>
    <definedName name="IQRC144" hidden="1">"$D$144:$H$144"</definedName>
    <definedName name="IQRC1440" hidden="1">"$D$1440:$H$1440"</definedName>
    <definedName name="IQRC1442" hidden="1">"$D$1442:$F$1442"</definedName>
    <definedName name="IQRC1443" hidden="1">"$D$1443:$F$1443"</definedName>
    <definedName name="IQRC1444" hidden="1">"$D$1444:$F$1444"</definedName>
    <definedName name="IQRC1445" hidden="1">"$D$1445:$F$1445"</definedName>
    <definedName name="IQRC1446" hidden="1">"$D$1446:$F$1446"</definedName>
    <definedName name="IQRC1447" hidden="1">"$D$1447:$F$1447"</definedName>
    <definedName name="IQRC1449" hidden="1">"$D$1449:$G$1449"</definedName>
    <definedName name="IQRC145" hidden="1">"$D$145:$H$145"</definedName>
    <definedName name="IQRC1450" hidden="1">"$D$1450:$G$1450"</definedName>
    <definedName name="IQRC1451" hidden="1">"$D$1451:$G$1451"</definedName>
    <definedName name="IQRC1452" hidden="1">"$D$1452:$G$1452"</definedName>
    <definedName name="IQRC1453" hidden="1">"$D$1453:$G$1453"</definedName>
    <definedName name="IQRC1454" hidden="1">"$D$1454:$G$1454"</definedName>
    <definedName name="IQRC1456" hidden="1">"$D$1456:$F$1456"</definedName>
    <definedName name="IQRC1457" hidden="1">"$D$1457:$F$1457"</definedName>
    <definedName name="IQRC1458" hidden="1">"$D$1458:$F$1458"</definedName>
    <definedName name="IQRC1459" hidden="1">"$D$1459:$F$1459"</definedName>
    <definedName name="IQRC1460" hidden="1">"$D$1460:$F$1460"</definedName>
    <definedName name="IQRC1461" hidden="1">"$D$1461:$F$1461"</definedName>
    <definedName name="IQRC1463" hidden="1">"$D$1463:$G$1463"</definedName>
    <definedName name="IQRC1464" hidden="1">"$D$1464:$G$1464"</definedName>
    <definedName name="IQRC1465" hidden="1">"$D$1465:$G$1465"</definedName>
    <definedName name="IQRC1466" hidden="1">"$D$1466:$G$1466"</definedName>
    <definedName name="IQRC1467" hidden="1">"$D$1467:$G$1467"</definedName>
    <definedName name="IQRC1468" hidden="1">"$D$1468:$G$1468"</definedName>
    <definedName name="IQRC147" hidden="1">"$D$147:$O$147"</definedName>
    <definedName name="IQRC1470" hidden="1">"$D$1470"</definedName>
    <definedName name="IQRC1471" hidden="1">"$D$1471"</definedName>
    <definedName name="IQRC1472" hidden="1">"$D$1472"</definedName>
    <definedName name="IQRC1473" hidden="1">"$D$1473"</definedName>
    <definedName name="IQRC1474" hidden="1">"$D$1474"</definedName>
    <definedName name="IQRC1475" hidden="1">"$D$1475"</definedName>
    <definedName name="IQRC1477" hidden="1">"$D$1477:$J$1477"</definedName>
    <definedName name="IQRC1478" hidden="1">"$D$1478:$J$1478"</definedName>
    <definedName name="IQRC1479" hidden="1">"$D$1479:$J$1479"</definedName>
    <definedName name="IQRC148" hidden="1">"$D$148:$O$148"</definedName>
    <definedName name="IQRC1480" hidden="1">"$D$1480:$J$1480"</definedName>
    <definedName name="IQRC1481" hidden="1">"$D$1481:$J$1481"</definedName>
    <definedName name="IQRC1482" hidden="1">"$D$1482:$J$1482"</definedName>
    <definedName name="IQRC1484" hidden="1">"$D$1484:$E$1484"</definedName>
    <definedName name="IQRC1485" hidden="1">"$D$1485:$E$1485"</definedName>
    <definedName name="IQRC1486" hidden="1">"$D$1486:$E$1486"</definedName>
    <definedName name="IQRC1487" hidden="1">"$D$1487:$E$1487"</definedName>
    <definedName name="IQRC1488" hidden="1">"$D$1488:$E$1488"</definedName>
    <definedName name="IQRC1489" hidden="1">"$D$1489:$E$1489"</definedName>
    <definedName name="IQRC149" hidden="1">"$D$149:$O$149"</definedName>
    <definedName name="IQRC1491" hidden="1">"$D$1491:$G$1491"</definedName>
    <definedName name="IQRC1492" hidden="1">"$D$1492:$G$1492"</definedName>
    <definedName name="IQRC1493" hidden="1">"$D$1493:$G$1493"</definedName>
    <definedName name="IQRC1494" hidden="1">"$D$1494:$G$1494"</definedName>
    <definedName name="IQRC1495" hidden="1">"$D$1495:$G$1495"</definedName>
    <definedName name="IQRC1496" hidden="1">"$D$1496:$G$1496"</definedName>
    <definedName name="IQRC1498" hidden="1">"$D$1498:$K$1498"</definedName>
    <definedName name="IQRC1499" hidden="1">"$D$1499:$K$1499"</definedName>
    <definedName name="IQRC15" hidden="1">"$C$16:$C$20"</definedName>
    <definedName name="IQRC150" hidden="1">"$D$150:$O$150"</definedName>
    <definedName name="IQRC1500" hidden="1">"$D$1500:$K$1500"</definedName>
    <definedName name="IQRC1501" hidden="1">"$D$1501:$K$1501"</definedName>
    <definedName name="IQRC1502" hidden="1">"$D$1502:$K$1502"</definedName>
    <definedName name="IQRC1503" hidden="1">"$D$1503:$K$1503"</definedName>
    <definedName name="IQRC1505" hidden="1">"$D$1505:$G$1505"</definedName>
    <definedName name="IQRC1506" hidden="1">"$D$1506:$G$1506"</definedName>
    <definedName name="IQRC1507" hidden="1">"$D$1507:$G$1507"</definedName>
    <definedName name="IQRC1508" hidden="1">"$D$1508:$G$1508"</definedName>
    <definedName name="IQRC1509" hidden="1">"$D$1509:$G$1509"</definedName>
    <definedName name="IQRC151" hidden="1">"$D$151:$O$151"</definedName>
    <definedName name="IQRC1510" hidden="1">"$D$1510:$G$1510"</definedName>
    <definedName name="IQRC1512" hidden="1">"$D$1512"</definedName>
    <definedName name="IQRC1513" hidden="1">"$D$1513"</definedName>
    <definedName name="IQRC1514" hidden="1">"$D$1514"</definedName>
    <definedName name="IQRC1515" hidden="1">"$D$1515"</definedName>
    <definedName name="IQRC1516" hidden="1">"$D$1516"</definedName>
    <definedName name="IQRC1517" hidden="1">"$D$1517"</definedName>
    <definedName name="IQRC1519" hidden="1">"$D$1519:$O$1519"</definedName>
    <definedName name="IQRC152" hidden="1">"$D$152:$O$152"</definedName>
    <definedName name="IQRC1520" hidden="1">"$D$1520:$O$1520"</definedName>
    <definedName name="IQRC1521" hidden="1">"$D$1521:$O$1521"</definedName>
    <definedName name="IQRC1522" hidden="1">"$D$1522:$O$1522"</definedName>
    <definedName name="IQRC1523" hidden="1">"$D$1523:$O$1523"</definedName>
    <definedName name="IQRC1524" hidden="1">"$D$1524:$O$1524"</definedName>
    <definedName name="IQRC1526" hidden="1">"$D$1526:$F$1526"</definedName>
    <definedName name="IQRC1527" hidden="1">"$D$1527:$F$1527"</definedName>
    <definedName name="IQRC1528" hidden="1">"$D$1528:$F$1528"</definedName>
    <definedName name="IQRC1529" hidden="1">"$D$1529:$F$1529"</definedName>
    <definedName name="IQRC1530" hidden="1">"$D$1530:$F$1530"</definedName>
    <definedName name="IQRC1531" hidden="1">"$D$1531:$F$1531"</definedName>
    <definedName name="IQRC1533" hidden="1">"$D$1533:$L$1533"</definedName>
    <definedName name="IQRC1534" hidden="1">"$D$1534:$L$1534"</definedName>
    <definedName name="IQRC1535" hidden="1">"$D$1535:$L$1535"</definedName>
    <definedName name="IQRC1536" hidden="1">"$D$1536:$L$1536"</definedName>
    <definedName name="IQRC1537" hidden="1">"$D$1537:$L$1537"</definedName>
    <definedName name="IQRC1538" hidden="1">"$D$1538:$L$1538"</definedName>
    <definedName name="IQRC154" hidden="1">"$D$154:$J$154"</definedName>
    <definedName name="IQRC1540" hidden="1">"$D$1540"</definedName>
    <definedName name="IQRC1541" hidden="1">"$D$1541"</definedName>
    <definedName name="IQRC1542" hidden="1">"$D$1542"</definedName>
    <definedName name="IQRC1543" hidden="1">"$D$1543"</definedName>
    <definedName name="IQRC1544" hidden="1">"$D$1544"</definedName>
    <definedName name="IQRC1545" hidden="1">"$D$1545"</definedName>
    <definedName name="IQRC1547" hidden="1">"$D$1547:$L$1547"</definedName>
    <definedName name="IQRC1548" hidden="1">"$D$1548:$L$1548"</definedName>
    <definedName name="IQRC1549" hidden="1">"$D$1549:$L$1549"</definedName>
    <definedName name="IQRC155" hidden="1">"$D$155:$J$155"</definedName>
    <definedName name="IQRC1550" hidden="1">"$D$1550:$L$1550"</definedName>
    <definedName name="IQRC1551" hidden="1">"$D$1551:$L$1551"</definedName>
    <definedName name="IQRC1552" hidden="1">"$D$1552:$L$1552"</definedName>
    <definedName name="IQRC1554" hidden="1">"$D$1554"</definedName>
    <definedName name="IQRC1555" hidden="1">"$D$1555"</definedName>
    <definedName name="IQRC1556" hidden="1">"$D$1556"</definedName>
    <definedName name="IQRC1557" hidden="1">"$D$1557"</definedName>
    <definedName name="IQRC1558" hidden="1">"$D$1558"</definedName>
    <definedName name="IQRC1559" hidden="1">"$D$1559"</definedName>
    <definedName name="IQRC156" hidden="1">"$D$156:$J$156"</definedName>
    <definedName name="IQRC1561" hidden="1">"$D$1561"</definedName>
    <definedName name="IQRC1562" hidden="1">"$D$1562"</definedName>
    <definedName name="IQRC1563" hidden="1">"$D$1563"</definedName>
    <definedName name="IQRC1564" hidden="1">"$D$1564"</definedName>
    <definedName name="IQRC1565" hidden="1">"$D$1565"</definedName>
    <definedName name="IQRC1566" hidden="1">"$D$1566"</definedName>
    <definedName name="IQRC1568" hidden="1">"$D$1568:$I$1568"</definedName>
    <definedName name="IQRC1569" hidden="1">"$D$1569:$I$1569"</definedName>
    <definedName name="IQRC157" hidden="1">"$D$157:$J$157"</definedName>
    <definedName name="IQRC1570" hidden="1">"$D$1570:$I$1570"</definedName>
    <definedName name="IQRC1571" hidden="1">"$D$1571:$I$1571"</definedName>
    <definedName name="IQRC1572" hidden="1">"$D$1572:$I$1572"</definedName>
    <definedName name="IQRC1573" hidden="1">"$D$1573:$I$1573"</definedName>
    <definedName name="IQRC1575" hidden="1">"$D$1575"</definedName>
    <definedName name="IQRC1576" hidden="1">"$D$1576"</definedName>
    <definedName name="IQRC1577" hidden="1">"$D$1577"</definedName>
    <definedName name="IQRC1578" hidden="1">"$D$1578"</definedName>
    <definedName name="IQRC1579" hidden="1">"$D$1579"</definedName>
    <definedName name="IQRC158" hidden="1">"$D$158:$J$158"</definedName>
    <definedName name="IQRC1580" hidden="1">"$D$1580"</definedName>
    <definedName name="IQRC1582" hidden="1">"$D$1582"</definedName>
    <definedName name="IQRC1583" hidden="1">"$D$1583"</definedName>
    <definedName name="IQRC1584" hidden="1">"$D$1584"</definedName>
    <definedName name="IQRC1585" hidden="1">"$D$1585"</definedName>
    <definedName name="IQRC1586" hidden="1">"$D$1586"</definedName>
    <definedName name="IQRC1587" hidden="1">"$D$1587"</definedName>
    <definedName name="IQRC1589" hidden="1">"$D$1589"</definedName>
    <definedName name="IQRC159" hidden="1">"$D$159:$J$159"</definedName>
    <definedName name="IQRC1590" hidden="1">"$D$1590"</definedName>
    <definedName name="IQRC1591" hidden="1">"$D$1591"</definedName>
    <definedName name="IQRC1592" hidden="1">"$D$1592"</definedName>
    <definedName name="IQRC1593" hidden="1">"$D$1593"</definedName>
    <definedName name="IQRC1594" hidden="1">"$D$1594"</definedName>
    <definedName name="IQRC1596" hidden="1">"$D$1596:$T$1596"</definedName>
    <definedName name="IQRC1597" hidden="1">"$D$1597:$T$1597"</definedName>
    <definedName name="IQRC1598" hidden="1">"$D$1598:$T$1598"</definedName>
    <definedName name="IQRC1599" hidden="1">"$D$1599:$T$1599"</definedName>
    <definedName name="IQRC16" hidden="1">"$D$16:$J$16"</definedName>
    <definedName name="IQRC1600" hidden="1">"$D$1600:$T$1600"</definedName>
    <definedName name="IQRC1601" hidden="1">"$D$1601:$T$1601"</definedName>
    <definedName name="IQRC1603" hidden="1">"$D$1603:$E$1603"</definedName>
    <definedName name="IQRC1604" hidden="1">"$D$1604:$E$1604"</definedName>
    <definedName name="IQRC1605" hidden="1">"$D$1605:$E$1605"</definedName>
    <definedName name="IQRC1606" hidden="1">"$D$1606:$E$1606"</definedName>
    <definedName name="IQRC1607" hidden="1">"$D$1607:$E$1607"</definedName>
    <definedName name="IQRC1608" hidden="1">"$D$1608:$E$1608"</definedName>
    <definedName name="IQRC161" hidden="1">"$D$161:$I$161"</definedName>
    <definedName name="IQRC1610" hidden="1">"$D$1610:$M$1610"</definedName>
    <definedName name="IQRC1611" hidden="1">"$D$1611:$M$1611"</definedName>
    <definedName name="IQRC1612" hidden="1">"$D$1612:$M$1612"</definedName>
    <definedName name="IQRC1613" hidden="1">"$D$1613:$M$1613"</definedName>
    <definedName name="IQRC1614" hidden="1">"$D$1614:$M$1614"</definedName>
    <definedName name="IQRC1615" hidden="1">"$D$1615:$M$1615"</definedName>
    <definedName name="IQRC1617" hidden="1">"$D$1617:$F$1617"</definedName>
    <definedName name="IQRC1618" hidden="1">"$D$1618:$F$1618"</definedName>
    <definedName name="IQRC1619" hidden="1">"$D$1619:$F$1619"</definedName>
    <definedName name="IQRC162" hidden="1">"$D$162:$I$162"</definedName>
    <definedName name="IQRC1620" hidden="1">"$D$1620:$F$1620"</definedName>
    <definedName name="IQRC1621" hidden="1">"$D$1621:$F$1621"</definedName>
    <definedName name="IQRC1622" hidden="1">"$D$1622:$F$1622"</definedName>
    <definedName name="IQRC1624" hidden="1">"$D$1624:$H$1624"</definedName>
    <definedName name="IQRC1625" hidden="1">"$D$1625:$H$1625"</definedName>
    <definedName name="IQRC1626" hidden="1">"$D$1626:$H$1626"</definedName>
    <definedName name="IQRC1627" hidden="1">"$D$1627:$H$1627"</definedName>
    <definedName name="IQRC1628" hidden="1">"$D$1628:$H$1628"</definedName>
    <definedName name="IQRC1629" hidden="1">"$D$1629:$H$1629"</definedName>
    <definedName name="IQRC163" hidden="1">"$D$163:$I$163"</definedName>
    <definedName name="IQRC1631" hidden="1">"$D$1631"</definedName>
    <definedName name="IQRC1632" hidden="1">"$D$1632"</definedName>
    <definedName name="IQRC1633" hidden="1">"$D$1633"</definedName>
    <definedName name="IQRC1634" hidden="1">"$D$1634"</definedName>
    <definedName name="IQRC1635" hidden="1">"$D$1635"</definedName>
    <definedName name="IQRC1636" hidden="1">"$D$1636"</definedName>
    <definedName name="IQRC1638" hidden="1">"$D$1638:$O$1638"</definedName>
    <definedName name="IQRC1639" hidden="1">"$D$1639:$O$1639"</definedName>
    <definedName name="IQRC164" hidden="1">"$D$164:$I$164"</definedName>
    <definedName name="IQRC1640" hidden="1">"$D$1640:$O$1640"</definedName>
    <definedName name="IQRC1641" hidden="1">"$D$1641:$O$1641"</definedName>
    <definedName name="IQRC1642" hidden="1">"$D$1642:$O$1642"</definedName>
    <definedName name="IQRC1643" hidden="1">"$D$1643:$O$1643"</definedName>
    <definedName name="IQRC1645" hidden="1">"$D$1645:$G$1645"</definedName>
    <definedName name="IQRC1646" hidden="1">"$D$1646:$G$1646"</definedName>
    <definedName name="IQRC1647" hidden="1">"$D$1647:$G$1647"</definedName>
    <definedName name="IQRC1648" hidden="1">"$D$1648:$G$1648"</definedName>
    <definedName name="IQRC1649" hidden="1">"$D$1649:$G$1649"</definedName>
    <definedName name="IQRC165" hidden="1">"$D$165:$I$165"</definedName>
    <definedName name="IQRC1650" hidden="1">"$D$1650:$G$1650"</definedName>
    <definedName name="IQRC1652" hidden="1">"$D$1652:$F$1652"</definedName>
    <definedName name="IQRC1653" hidden="1">"$D$1653:$F$1653"</definedName>
    <definedName name="IQRC1654" hidden="1">"$D$1654:$F$1654"</definedName>
    <definedName name="IQRC1655" hidden="1">"$D$1655:$F$1655"</definedName>
    <definedName name="IQRC1656" hidden="1">"$D$1656:$F$1656"</definedName>
    <definedName name="IQRC1657" hidden="1">"$D$1657:$F$1657"</definedName>
    <definedName name="IQRC1659" hidden="1">"$D$1659"</definedName>
    <definedName name="IQRC166" hidden="1">"$D$166:$I$166"</definedName>
    <definedName name="IQRC1660" hidden="1">"$D$1660"</definedName>
    <definedName name="IQRC1661" hidden="1">"$D$1661"</definedName>
    <definedName name="IQRC1662" hidden="1">"$D$1662"</definedName>
    <definedName name="IQRC1663" hidden="1">"$D$1663"</definedName>
    <definedName name="IQRC1664" hidden="1">"$D$1664"</definedName>
    <definedName name="IQRC1666" hidden="1">"$D$1666:$J$1666"</definedName>
    <definedName name="IQRC1667" hidden="1">"$D$1667:$J$1667"</definedName>
    <definedName name="IQRC1668" hidden="1">"$D$1668:$J$1668"</definedName>
    <definedName name="IQRC1669" hidden="1">"$D$1669:$J$1669"</definedName>
    <definedName name="IQRC1670" hidden="1">"$D$1670:$J$1670"</definedName>
    <definedName name="IQRC1671" hidden="1">"$D$1671:$J$1671"</definedName>
    <definedName name="IQRC1673" hidden="1">"$D$1673:$G$1673"</definedName>
    <definedName name="IQRC1674" hidden="1">"$D$1674:$G$1674"</definedName>
    <definedName name="IQRC1675" hidden="1">"$D$1675:$G$1675"</definedName>
    <definedName name="IQRC1676" hidden="1">"$D$1676:$G$1676"</definedName>
    <definedName name="IQRC1677" hidden="1">"$D$1677:$G$1677"</definedName>
    <definedName name="IQRC1678" hidden="1">"$D$1678:$G$1678"</definedName>
    <definedName name="IQRC168" hidden="1">"$D$168:$AA$168"</definedName>
    <definedName name="IQRC1680" hidden="1">"$D$1680:$P$1680"</definedName>
    <definedName name="IQRC1681" hidden="1">"$D$1681:$P$1681"</definedName>
    <definedName name="IQRC1682" hidden="1">"$D$1682:$P$1682"</definedName>
    <definedName name="IQRC1683" hidden="1">"$D$1683:$P$1683"</definedName>
    <definedName name="IQRC1684" hidden="1">"$D$1684:$P$1684"</definedName>
    <definedName name="IQRC1685" hidden="1">"$D$1685:$P$1685"</definedName>
    <definedName name="IQRC1687" hidden="1">"$D$1687"</definedName>
    <definedName name="IQRC1688" hidden="1">"$D$1688"</definedName>
    <definedName name="IQRC1689" hidden="1">"$D$1689"</definedName>
    <definedName name="IQRC169" hidden="1">"$D$169:$AA$169"</definedName>
    <definedName name="IQRC1690" hidden="1">"$D$1690"</definedName>
    <definedName name="IQRC1691" hidden="1">"$D$1691"</definedName>
    <definedName name="IQRC1692" hidden="1">"$D$1692"</definedName>
    <definedName name="IQRC1694" hidden="1">"$D$1694"</definedName>
    <definedName name="IQRC1695" hidden="1">"$D$1695"</definedName>
    <definedName name="IQRC1696" hidden="1">"$D$1696"</definedName>
    <definedName name="IQRC1697" hidden="1">"$D$1697"</definedName>
    <definedName name="IQRC1698" hidden="1">"$D$1698"</definedName>
    <definedName name="IQRC1699" hidden="1">"$D$1699"</definedName>
    <definedName name="IQRC17" hidden="1">"$C$18:$C$270"</definedName>
    <definedName name="IQRC170" hidden="1">"$D$170:$AA$170"</definedName>
    <definedName name="IQRC1701" hidden="1">"$D$1701:$I$1701"</definedName>
    <definedName name="IQRC1702" hidden="1">"$D$1702:$I$1702"</definedName>
    <definedName name="IQRC1703" hidden="1">"$D$1703:$I$1703"</definedName>
    <definedName name="IQRC1704" hidden="1">"$D$1704:$I$1704"</definedName>
    <definedName name="IQRC1705" hidden="1">"$D$1705:$I$1705"</definedName>
    <definedName name="IQRC1706" hidden="1">"$D$1706:$I$1706"</definedName>
    <definedName name="IQRC1708" hidden="1">"$D$1708:$F$1708"</definedName>
    <definedName name="IQRC1709" hidden="1">"$D$1709:$F$1709"</definedName>
    <definedName name="IQRC171" hidden="1">"$D$171:$AA$171"</definedName>
    <definedName name="IQRC1710" hidden="1">"$D$1710:$F$1710"</definedName>
    <definedName name="IQRC1711" hidden="1">"$D$1711:$F$1711"</definedName>
    <definedName name="IQRC1712" hidden="1">"$D$1712:$F$1712"</definedName>
    <definedName name="IQRC1713" hidden="1">"$D$1713:$F$1713"</definedName>
    <definedName name="IQRC1715" hidden="1">"$D$1715"</definedName>
    <definedName name="IQRC1716" hidden="1">"$D$1716"</definedName>
    <definedName name="IQRC1717" hidden="1">"$D$1717"</definedName>
    <definedName name="IQRC1718" hidden="1">"$D$1718"</definedName>
    <definedName name="IQRC1719" hidden="1">"$D$1719"</definedName>
    <definedName name="IQRC172" hidden="1">"$D$172:$AA$172"</definedName>
    <definedName name="IQRC1720" hidden="1">"$D$1720"</definedName>
    <definedName name="IQRC1722" hidden="1">"$D$1722:$K$1722"</definedName>
    <definedName name="IQRC1723" hidden="1">"$D$1723:$K$1723"</definedName>
    <definedName name="IQRC1724" hidden="1">"$D$1724:$K$1724"</definedName>
    <definedName name="IQRC1725" hidden="1">"$D$1725:$K$1725"</definedName>
    <definedName name="IQRC1726" hidden="1">"$D$1726:$K$1726"</definedName>
    <definedName name="IQRC1727" hidden="1">"$D$1727:$K$1727"</definedName>
    <definedName name="IQRC1729" hidden="1">"$D$1729:$Q$1729"</definedName>
    <definedName name="IQRC173" hidden="1">"$D$173:$AA$173"</definedName>
    <definedName name="IQRC1730" hidden="1">"$D$1730:$Q$1730"</definedName>
    <definedName name="IQRC1731" hidden="1">"$D$1731:$Q$1731"</definedName>
    <definedName name="IQRC1732" hidden="1">"$D$1732:$Q$1732"</definedName>
    <definedName name="IQRC1733" hidden="1">"$D$1733:$Q$1733"</definedName>
    <definedName name="IQRC1734" hidden="1">"$D$1734:$Q$1734"</definedName>
    <definedName name="IQRC1736" hidden="1">"$D$1736:$M$1736"</definedName>
    <definedName name="IQRC1737" hidden="1">"$D$1737:$M$1737"</definedName>
    <definedName name="IQRC1738" hidden="1">"$D$1738:$M$1738"</definedName>
    <definedName name="IQRC1739" hidden="1">"$D$1739:$M$1739"</definedName>
    <definedName name="IQRC1740" hidden="1">"$D$1740:$M$1740"</definedName>
    <definedName name="IQRC1741" hidden="1">"$D$1741:$M$1741"</definedName>
    <definedName name="IQRC1743" hidden="1">"$D$1743"</definedName>
    <definedName name="IQRC1744" hidden="1">"$D$1744"</definedName>
    <definedName name="IQRC1745" hidden="1">"$D$1745"</definedName>
    <definedName name="IQRC1746" hidden="1">"$D$1746"</definedName>
    <definedName name="IQRC1747" hidden="1">"$D$1747"</definedName>
    <definedName name="IQRC1748" hidden="1">"$D$1748"</definedName>
    <definedName name="IQRC175" hidden="1">"$D$175:$AA$175"</definedName>
    <definedName name="IQRC1750" hidden="1">"$D$1750"</definedName>
    <definedName name="IQRC1751" hidden="1">"$D$1751"</definedName>
    <definedName name="IQRC1752" hidden="1">"$D$1752"</definedName>
    <definedName name="IQRC1753" hidden="1">"$D$1753"</definedName>
    <definedName name="IQRC1754" hidden="1">"$D$1754"</definedName>
    <definedName name="IQRC1755" hidden="1">"$D$1755"</definedName>
    <definedName name="IQRC1757" hidden="1">"$D$1757:$M$1757"</definedName>
    <definedName name="IQRC1758" hidden="1">"$D$1758:$M$1758"</definedName>
    <definedName name="IQRC1759" hidden="1">"$D$1759:$M$1759"</definedName>
    <definedName name="IQRC176" hidden="1">"$D$176:$AA$176"</definedName>
    <definedName name="IQRC1760" hidden="1">"$D$1760:$M$1760"</definedName>
    <definedName name="IQRC1761" hidden="1">"$D$1761:$M$1761"</definedName>
    <definedName name="IQRC1762" hidden="1">"$D$1762:$M$1762"</definedName>
    <definedName name="IQRC1764" hidden="1">"$D$1764:$AD$1764"</definedName>
    <definedName name="IQRC1765" hidden="1">"$D$1765:$AD$1765"</definedName>
    <definedName name="IQRC1766" hidden="1">"$D$1766:$AD$1766"</definedName>
    <definedName name="IQRC1767" hidden="1">"$D$1767:$AD$1767"</definedName>
    <definedName name="IQRC1768" hidden="1">"$D$1768:$AD$1768"</definedName>
    <definedName name="IQRC1769" hidden="1">"$D$1769:$AD$1769"</definedName>
    <definedName name="IQRC177" hidden="1">"$D$177:$AA$177"</definedName>
    <definedName name="IQRC1771" hidden="1">"$D$1771"</definedName>
    <definedName name="IQRC1772" hidden="1">"$D$1772"</definedName>
    <definedName name="IQRC1773" hidden="1">"$D$1773"</definedName>
    <definedName name="IQRC1774" hidden="1">"$D$1774"</definedName>
    <definedName name="IQRC1775" hidden="1">"$D$1775"</definedName>
    <definedName name="IQRC1776" hidden="1">"$D$1776"</definedName>
    <definedName name="IQRC1778" hidden="1">"$D$1778:$E$1778"</definedName>
    <definedName name="IQRC1779" hidden="1">"$D$1779:$E$1779"</definedName>
    <definedName name="IQRC178" hidden="1">"$D$178:$AA$178"</definedName>
    <definedName name="IQRC1780" hidden="1">"$D$1780:$E$1780"</definedName>
    <definedName name="IQRC1781" hidden="1">"$D$1781:$E$1781"</definedName>
    <definedName name="IQRC1782" hidden="1">"$D$1782:$E$1782"</definedName>
    <definedName name="IQRC1783" hidden="1">"$D$1783:$E$1783"</definedName>
    <definedName name="IQRC1785" hidden="1">"$D$1785:$L$1785"</definedName>
    <definedName name="IQRC1786" hidden="1">"$D$1786:$L$1786"</definedName>
    <definedName name="IQRC1787" hidden="1">"$D$1787:$L$1787"</definedName>
    <definedName name="IQRC1788" hidden="1">"$D$1788:$L$1788"</definedName>
    <definedName name="IQRC1789" hidden="1">"$D$1789:$L$1789"</definedName>
    <definedName name="IQRC179" hidden="1">"$D$179:$AA$179"</definedName>
    <definedName name="IQRC1790" hidden="1">"$D$1790:$L$1790"</definedName>
    <definedName name="IQRC1792" hidden="1">"$D$1792:$F$1792"</definedName>
    <definedName name="IQRC1793" hidden="1">"$D$1793:$F$1793"</definedName>
    <definedName name="IQRC1794" hidden="1">"$D$1794:$F$1794"</definedName>
    <definedName name="IQRC1795" hidden="1">"$D$1795:$F$1795"</definedName>
    <definedName name="IQRC1796" hidden="1">"$D$1796:$F$1796"</definedName>
    <definedName name="IQRC1797" hidden="1">"$D$1797:$F$1797"</definedName>
    <definedName name="IQRC1799" hidden="1">"$D$1799:$H$1799"</definedName>
    <definedName name="IQRC18" hidden="1">"$C$19:$C$79"</definedName>
    <definedName name="IQRC180" hidden="1">"$D$180:$AA$180"</definedName>
    <definedName name="IQRC1800" hidden="1">"$D$1800:$H$1800"</definedName>
    <definedName name="IQRC1801" hidden="1">"$D$1801:$H$1801"</definedName>
    <definedName name="IQRC1802" hidden="1">"$D$1802:$H$1802"</definedName>
    <definedName name="IQRC1803" hidden="1">"$D$1803:$H$1803"</definedName>
    <definedName name="IQRC1804" hidden="1">"$D$1804:$H$1804"</definedName>
    <definedName name="IQRC1806" hidden="1">"$D$1806"</definedName>
    <definedName name="IQRC1807" hidden="1">"$D$1807"</definedName>
    <definedName name="IQRC1808" hidden="1">"$D$1808"</definedName>
    <definedName name="IQRC1809" hidden="1">"$D$1809"</definedName>
    <definedName name="IQRC1810" hidden="1">"$D$1810"</definedName>
    <definedName name="IQRC1811" hidden="1">"$D$1811"</definedName>
    <definedName name="IQRC1813" hidden="1">"$D$1813:$H$1813"</definedName>
    <definedName name="IQRC1814" hidden="1">"$D$1814:$H$1814"</definedName>
    <definedName name="IQRC1815" hidden="1">"$D$1815:$H$1815"</definedName>
    <definedName name="IQRC1816" hidden="1">"$D$1816:$H$1816"</definedName>
    <definedName name="IQRC1817" hidden="1">"$D$1817:$H$1817"</definedName>
    <definedName name="IQRC1818" hidden="1">"$D$1818:$H$1818"</definedName>
    <definedName name="IQRC182" hidden="1">"$D$182:$L$182"</definedName>
    <definedName name="IQRC1820" hidden="1">"$D$1820:$G$1820"</definedName>
    <definedName name="IQRC1821" hidden="1">"$D$1821:$G$1821"</definedName>
    <definedName name="IQRC1822" hidden="1">"$D$1822:$G$1822"</definedName>
    <definedName name="IQRC1823" hidden="1">"$D$1823:$G$1823"</definedName>
    <definedName name="IQRC1824" hidden="1">"$D$1824:$G$1824"</definedName>
    <definedName name="IQRC1825" hidden="1">"$D$1825:$G$1825"</definedName>
    <definedName name="IQRC1827" hidden="1">"$D$1827:$G$1827"</definedName>
    <definedName name="IQRC1828" hidden="1">"$D$1828:$G$1828"</definedName>
    <definedName name="IQRC1829" hidden="1">"$D$1829:$G$1829"</definedName>
    <definedName name="IQRC183" hidden="1">"$D$183:$L$183"</definedName>
    <definedName name="IQRC1830" hidden="1">"$D$1830:$G$1830"</definedName>
    <definedName name="IQRC1831" hidden="1">"$D$1831:$G$1831"</definedName>
    <definedName name="IQRC1832" hidden="1">"$D$1832:$G$1832"</definedName>
    <definedName name="IQRC1834" hidden="1">"$D$1834:$M$1834"</definedName>
    <definedName name="IQRC1835" hidden="1">"$D$1835:$M$1835"</definedName>
    <definedName name="IQRC1836" hidden="1">"$D$1836:$M$1836"</definedName>
    <definedName name="IQRC1837" hidden="1">"$D$1837:$M$1837"</definedName>
    <definedName name="IQRC1838" hidden="1">"$D$1838:$M$1838"</definedName>
    <definedName name="IQRC1839" hidden="1">"$D$1839:$M$1839"</definedName>
    <definedName name="IQRC184" hidden="1">"$D$184:$L$184"</definedName>
    <definedName name="IQRC1841" hidden="1">"$D$1841:$K$1841"</definedName>
    <definedName name="IQRC1842" hidden="1">"$D$1842:$K$1842"</definedName>
    <definedName name="IQRC1843" hidden="1">"$D$1843:$K$1843"</definedName>
    <definedName name="IQRC1844" hidden="1">"$D$1844:$K$1844"</definedName>
    <definedName name="IQRC1845" hidden="1">"$D$1845:$K$1845"</definedName>
    <definedName name="IQRC1846" hidden="1">"$D$1846:$K$1846"</definedName>
    <definedName name="IQRC1848" hidden="1">"$D$1848:$G$1848"</definedName>
    <definedName name="IQRC1849" hidden="1">"$D$1849:$G$1849"</definedName>
    <definedName name="IQRC185" hidden="1">"$D$185:$L$185"</definedName>
    <definedName name="IQRC1850" hidden="1">"$D$1850:$G$1850"</definedName>
    <definedName name="IQRC1851" hidden="1">"$D$1851:$G$1851"</definedName>
    <definedName name="IQRC1852" hidden="1">"$D$1852:$G$1852"</definedName>
    <definedName name="IQRC1853" hidden="1">"$D$1853:$G$1853"</definedName>
    <definedName name="IQRC1855" hidden="1">"$D$1855:$Y$1855"</definedName>
    <definedName name="IQRC1856" hidden="1">"$D$1856:$Y$1856"</definedName>
    <definedName name="IQRC1857" hidden="1">"$D$1857:$Y$1857"</definedName>
    <definedName name="IQRC1858" hidden="1">"$D$1858:$Y$1858"</definedName>
    <definedName name="IQRC1859" hidden="1">"$D$1859:$Y$1859"</definedName>
    <definedName name="IQRC186" hidden="1">"$D$186:$L$186"</definedName>
    <definedName name="IQRC1860" hidden="1">"$D$1860:$Y$1860"</definedName>
    <definedName name="IQRC1862" hidden="1">"$D$1862:$H$1862"</definedName>
    <definedName name="IQRC1863" hidden="1">"$D$1863:$H$1863"</definedName>
    <definedName name="IQRC1864" hidden="1">"$D$1864:$H$1864"</definedName>
    <definedName name="IQRC1865" hidden="1">"$D$1865:$H$1865"</definedName>
    <definedName name="IQRC1866" hidden="1">"$D$1866:$H$1866"</definedName>
    <definedName name="IQRC1867" hidden="1">"$D$1867:$H$1867"</definedName>
    <definedName name="IQRC1869" hidden="1">"$D$1869:$G$1869"</definedName>
    <definedName name="IQRC187" hidden="1">"$D$187:$L$187"</definedName>
    <definedName name="IQRC1870" hidden="1">"$D$1870:$G$1870"</definedName>
    <definedName name="IQRC1871" hidden="1">"$D$1871:$G$1871"</definedName>
    <definedName name="IQRC1872" hidden="1">"$D$1872:$G$1872"</definedName>
    <definedName name="IQRC1873" hidden="1">"$D$1873:$G$1873"</definedName>
    <definedName name="IQRC1874" hidden="1">"$D$1874:$G$1874"</definedName>
    <definedName name="IQRC1876" hidden="1">"$D$1876"</definedName>
    <definedName name="IQRC1877" hidden="1">"$D$1877"</definedName>
    <definedName name="IQRC1878" hidden="1">"$D$1878"</definedName>
    <definedName name="IQRC1879" hidden="1">"$D$1879"</definedName>
    <definedName name="IQRC1880" hidden="1">"$D$1880"</definedName>
    <definedName name="IQRC1881" hidden="1">"$D$1881"</definedName>
    <definedName name="IQRC1883" hidden="1">"$D$1883:$J$1883"</definedName>
    <definedName name="IQRC1884" hidden="1">"$D$1884:$J$1884"</definedName>
    <definedName name="IQRC1885" hidden="1">"$D$1885:$J$1885"</definedName>
    <definedName name="IQRC1886" hidden="1">"$D$1886:$J$1886"</definedName>
    <definedName name="IQRC1887" hidden="1">"$D$1887:$J$1887"</definedName>
    <definedName name="IQRC1888" hidden="1">"$D$1888:$J$1888"</definedName>
    <definedName name="IQRC189" hidden="1">"$D$189:$O$189"</definedName>
    <definedName name="IQRC1890" hidden="1">"$D$1890:$H$1890"</definedName>
    <definedName name="IQRC1891" hidden="1">"$D$1891:$H$1891"</definedName>
    <definedName name="IQRC1892" hidden="1">"$D$1892:$H$1892"</definedName>
    <definedName name="IQRC1893" hidden="1">"$D$1893:$H$1893"</definedName>
    <definedName name="IQRC1894" hidden="1">"$D$1894:$H$1894"</definedName>
    <definedName name="IQRC1895" hidden="1">"$D$1895:$H$1895"</definedName>
    <definedName name="IQRC1897" hidden="1">"$D$1897:$O$1897"</definedName>
    <definedName name="IQRC1898" hidden="1">"$D$1898:$O$1898"</definedName>
    <definedName name="IQRC1899" hidden="1">"$D$1899:$O$1899"</definedName>
    <definedName name="IQRC19" hidden="1">"$D$19:$J$19"</definedName>
    <definedName name="IQRC190" hidden="1">"$D$190:$O$190"</definedName>
    <definedName name="IQRC1900" hidden="1">"$D$1900:$O$1900"</definedName>
    <definedName name="IQRC1901" hidden="1">"$D$1901:$O$1901"</definedName>
    <definedName name="IQRC1902" hidden="1">"$D$1902:$O$1902"</definedName>
    <definedName name="IQRC1904" hidden="1">"$D$1904:$I$1904"</definedName>
    <definedName name="IQRC1905" hidden="1">"$D$1905:$I$1905"</definedName>
    <definedName name="IQRC1906" hidden="1">"$D$1906:$I$1906"</definedName>
    <definedName name="IQRC1907" hidden="1">"$D$1907:$I$1907"</definedName>
    <definedName name="IQRC1908" hidden="1">"$D$1908:$I$1908"</definedName>
    <definedName name="IQRC1909" hidden="1">"$D$1909:$I$1909"</definedName>
    <definedName name="IQRC191" hidden="1">"$D$191:$O$191"</definedName>
    <definedName name="IQRC1911" hidden="1">"$D$1911:$L$1911"</definedName>
    <definedName name="IQRC1912" hidden="1">"$D$1912:$L$1912"</definedName>
    <definedName name="IQRC1913" hidden="1">"$D$1913:$L$1913"</definedName>
    <definedName name="IQRC1914" hidden="1">"$D$1914:$L$1914"</definedName>
    <definedName name="IQRC1915" hidden="1">"$D$1915:$L$1915"</definedName>
    <definedName name="IQRC1916" hidden="1">"$D$1916:$L$1916"</definedName>
    <definedName name="IQRC1918" hidden="1">"$D$1918:$G$1918"</definedName>
    <definedName name="IQRC1919" hidden="1">"$D$1919:$G$1919"</definedName>
    <definedName name="IQRC192" hidden="1">"$D$192:$O$192"</definedName>
    <definedName name="IQRC1920" hidden="1">"$D$1920:$G$1920"</definedName>
    <definedName name="IQRC1921" hidden="1">"$D$1921:$G$1921"</definedName>
    <definedName name="IQRC1922" hidden="1">"$D$1922:$G$1922"</definedName>
    <definedName name="IQRC1923" hidden="1">"$D$1923:$G$1923"</definedName>
    <definedName name="IQRC1925" hidden="1">"$D$1925:$O$1925"</definedName>
    <definedName name="IQRC1926" hidden="1">"$D$1926:$O$1926"</definedName>
    <definedName name="IQRC1927" hidden="1">"$D$1927:$O$1927"</definedName>
    <definedName name="IQRC1928" hidden="1">"$D$1928:$O$1928"</definedName>
    <definedName name="IQRC1929" hidden="1">"$D$1929:$O$1929"</definedName>
    <definedName name="IQRC193" hidden="1">"$D$193:$O$193"</definedName>
    <definedName name="IQRC1930" hidden="1">"$D$1930:$O$1930"</definedName>
    <definedName name="IQRC1932" hidden="1">"$D$1932:$O$1932"</definedName>
    <definedName name="IQRC1933" hidden="1">"$D$1933:$O$1933"</definedName>
    <definedName name="IQRC1934" hidden="1">"$D$1934:$O$1934"</definedName>
    <definedName name="IQRC1935" hidden="1">"$D$1935:$O$1935"</definedName>
    <definedName name="IQRC1936" hidden="1">"$D$1936:$O$1936"</definedName>
    <definedName name="IQRC1937" hidden="1">"$D$1937:$O$1937"</definedName>
    <definedName name="IQRC1939" hidden="1">"$D$1939:$K$1939"</definedName>
    <definedName name="IQRC194" hidden="1">"$D$194:$O$194"</definedName>
    <definedName name="IQRC1940" hidden="1">"$D$1940:$K$1940"</definedName>
    <definedName name="IQRC1941" hidden="1">"$D$1941:$K$1941"</definedName>
    <definedName name="IQRC1942" hidden="1">"$D$1942:$K$1942"</definedName>
    <definedName name="IQRC1943" hidden="1">"$D$1943:$K$1943"</definedName>
    <definedName name="IQRC1944" hidden="1">"$D$1944:$K$1944"</definedName>
    <definedName name="IQRC1946" hidden="1">"$D$1946:$J$1946"</definedName>
    <definedName name="IQRC1947" hidden="1">"$D$1947:$J$1947"</definedName>
    <definedName name="IQRC1948" hidden="1">"$D$1948:$J$1948"</definedName>
    <definedName name="IQRC1949" hidden="1">"$D$1949:$J$1949"</definedName>
    <definedName name="IQRC1950" hidden="1">"$D$1950:$J$1950"</definedName>
    <definedName name="IQRC1951" hidden="1">"$D$1951:$J$1951"</definedName>
    <definedName name="IQRC1953" hidden="1">"$D$1953:$J$1953"</definedName>
    <definedName name="IQRC1954" hidden="1">"$D$1954:$J$1954"</definedName>
    <definedName name="IQRC1955" hidden="1">"$D$1955:$J$1955"</definedName>
    <definedName name="IQRC1956" hidden="1">"$D$1956:$J$1956"</definedName>
    <definedName name="IQRC1957" hidden="1">"$D$1957:$J$1957"</definedName>
    <definedName name="IQRC1958" hidden="1">"$D$1958:$J$1958"</definedName>
    <definedName name="IQRC196" hidden="1">"$D$196"</definedName>
    <definedName name="IQRC1960" hidden="1">"$D$1960:$G$1960"</definedName>
    <definedName name="IQRC1961" hidden="1">"$D$1961:$G$1961"</definedName>
    <definedName name="IQRC1962" hidden="1">"$D$1962:$G$1962"</definedName>
    <definedName name="IQRC1963" hidden="1">"$D$1963:$G$1963"</definedName>
    <definedName name="IQRC1964" hidden="1">"$D$1964:$G$1964"</definedName>
    <definedName name="IQRC1965" hidden="1">"$D$1965:$G$1965"</definedName>
    <definedName name="IQRC1967" hidden="1">"$D$1967"</definedName>
    <definedName name="IQRC1968" hidden="1">"$D$1968"</definedName>
    <definedName name="IQRC1969" hidden="1">"$D$1969"</definedName>
    <definedName name="IQRC197" hidden="1">"$D$197"</definedName>
    <definedName name="IQRC1970" hidden="1">"$D$1970"</definedName>
    <definedName name="IQRC1971" hidden="1">"$D$1971"</definedName>
    <definedName name="IQRC1972" hidden="1">"$D$1972"</definedName>
    <definedName name="IQRC1974" hidden="1">"$D$1974:$L$1974"</definedName>
    <definedName name="IQRC1975" hidden="1">"$D$1975:$L$1975"</definedName>
    <definedName name="IQRC1976" hidden="1">"$D$1976:$L$1976"</definedName>
    <definedName name="IQRC1977" hidden="1">"$D$1977:$L$1977"</definedName>
    <definedName name="IQRC1978" hidden="1">"$D$1978:$L$1978"</definedName>
    <definedName name="IQRC1979" hidden="1">"$D$1979:$L$1979"</definedName>
    <definedName name="IQRC198" hidden="1">"$D$198"</definedName>
    <definedName name="IQRC1981" hidden="1">"$D$1981"</definedName>
    <definedName name="IQRC1982" hidden="1">"$D$1982"</definedName>
    <definedName name="IQRC1983" hidden="1">"$D$1983"</definedName>
    <definedName name="IQRC1984" hidden="1">"$D$1984"</definedName>
    <definedName name="IQRC1985" hidden="1">"$D$1985"</definedName>
    <definedName name="IQRC1986" hidden="1">"$D$1986"</definedName>
    <definedName name="IQRC1988" hidden="1">"$D$1988:$H$1988"</definedName>
    <definedName name="IQRC1989" hidden="1">"$D$1989:$H$1989"</definedName>
    <definedName name="IQRC199" hidden="1">"$D$199"</definedName>
    <definedName name="IQRC1990" hidden="1">"$D$1990:$H$1990"</definedName>
    <definedName name="IQRC1991" hidden="1">"$D$1991:$H$1991"</definedName>
    <definedName name="IQRC1992" hidden="1">"$D$1992:$H$1992"</definedName>
    <definedName name="IQRC1993" hidden="1">"$D$1993:$H$1993"</definedName>
    <definedName name="IQRC1995" hidden="1">"$D$1995:$M$1995"</definedName>
    <definedName name="IQRC1996" hidden="1">"$D$1996:$M$1996"</definedName>
    <definedName name="IQRC1997" hidden="1">"$D$1997:$M$1997"</definedName>
    <definedName name="IQRC1998" hidden="1">"$D$1998:$M$1998"</definedName>
    <definedName name="IQRC1999" hidden="1">"$D$1999:$M$1999"</definedName>
    <definedName name="IQRC2" hidden="1">"$C$3"</definedName>
    <definedName name="IQRC20" hidden="1">"$C$21:$C$32"</definedName>
    <definedName name="IQRC200" hidden="1">"$D$200"</definedName>
    <definedName name="IQRC2000" hidden="1">"$D$2000:$M$2000"</definedName>
    <definedName name="IQRC2002" hidden="1">"$D$2002"</definedName>
    <definedName name="IQRC2003" hidden="1">"$D$2003"</definedName>
    <definedName name="IQRC2004" hidden="1">"$D$2004"</definedName>
    <definedName name="IQRC2005" hidden="1">"$D$2005"</definedName>
    <definedName name="IQRC2006" hidden="1">"$D$2006"</definedName>
    <definedName name="IQRC2007" hidden="1">"$D$2007"</definedName>
    <definedName name="IQRC2009" hidden="1">"$D$2009:$G$2009"</definedName>
    <definedName name="IQRC201" hidden="1">"$D$201"</definedName>
    <definedName name="IQRC2010" hidden="1">"$D$2010:$G$2010"</definedName>
    <definedName name="IQRC2011" hidden="1">"$D$2011:$G$2011"</definedName>
    <definedName name="IQRC2012" hidden="1">"$D$2012:$G$2012"</definedName>
    <definedName name="IQRC2013" hidden="1">"$D$2013:$G$2013"</definedName>
    <definedName name="IQRC2014" hidden="1">"$D$2014:$G$2014"</definedName>
    <definedName name="IQRC2016" hidden="1">"$D$2016:$J$2016"</definedName>
    <definedName name="IQRC2017" hidden="1">"$D$2017:$J$2017"</definedName>
    <definedName name="IQRC2018" hidden="1">"$D$2018:$J$2018"</definedName>
    <definedName name="IQRC2019" hidden="1">"$D$2019:$J$2019"</definedName>
    <definedName name="IQRC2020" hidden="1">"$D$2020:$J$2020"</definedName>
    <definedName name="IQRC2021" hidden="1">"$D$2021:$J$2021"</definedName>
    <definedName name="IQRC2023" hidden="1">"$D$2023"</definedName>
    <definedName name="IQRC2024" hidden="1">"$D$2024"</definedName>
    <definedName name="IQRC2025" hidden="1">"$D$2025"</definedName>
    <definedName name="IQRC2026" hidden="1">"$D$2026"</definedName>
    <definedName name="IQRC2027" hidden="1">"$D$2027"</definedName>
    <definedName name="IQRC2028" hidden="1">"$D$2028"</definedName>
    <definedName name="IQRC203" hidden="1">"$D$203:$L$203"</definedName>
    <definedName name="IQRC2030" hidden="1">"$D$2030"</definedName>
    <definedName name="IQRC2031" hidden="1">"$D$2031"</definedName>
    <definedName name="IQRC2032" hidden="1">"$D$2032"</definedName>
    <definedName name="IQRC2033" hidden="1">"$D$2033"</definedName>
    <definedName name="IQRC2034" hidden="1">"$D$2034"</definedName>
    <definedName name="IQRC2035" hidden="1">"$D$2035"</definedName>
    <definedName name="IQRC2037" hidden="1">"$D$2037:$I$2037"</definedName>
    <definedName name="IQRC2038" hidden="1">"$D$2038:$I$2038"</definedName>
    <definedName name="IQRC2039" hidden="1">"$D$2039:$I$2039"</definedName>
    <definedName name="IQRC204" hidden="1">"$D$204:$L$204"</definedName>
    <definedName name="IQRC2040" hidden="1">"$D$2040:$I$2040"</definedName>
    <definedName name="IQRC2041" hidden="1">"$D$2041:$I$2041"</definedName>
    <definedName name="IQRC2042" hidden="1">"$D$2042:$I$2042"</definedName>
    <definedName name="IQRC2044" hidden="1">"$D$2044:$J$2044"</definedName>
    <definedName name="IQRC2045" hidden="1">"$D$2045:$J$2045"</definedName>
    <definedName name="IQRC2046" hidden="1">"$D$2046:$J$2046"</definedName>
    <definedName name="IQRC2047" hidden="1">"$D$2047:$J$2047"</definedName>
    <definedName name="IQRC2048" hidden="1">"$D$2048:$J$2048"</definedName>
    <definedName name="IQRC2049" hidden="1">"$D$2049:$J$2049"</definedName>
    <definedName name="IQRC205" hidden="1">"$D$205:$L$205"</definedName>
    <definedName name="IQRC2051" hidden="1">"$D$2051:$G$2051"</definedName>
    <definedName name="IQRC2052" hidden="1">"$D$2052:$G$2052"</definedName>
    <definedName name="IQRC2053" hidden="1">"$D$2053:$G$2053"</definedName>
    <definedName name="IQRC2054" hidden="1">"$D$2054:$G$2054"</definedName>
    <definedName name="IQRC2055" hidden="1">"$D$2055:$G$2055"</definedName>
    <definedName name="IQRC2056" hidden="1">"$D$2056:$G$2056"</definedName>
    <definedName name="IQRC2058" hidden="1">"$D$2058:$I$2058"</definedName>
    <definedName name="IQRC2059" hidden="1">"$D$2059:$I$2059"</definedName>
    <definedName name="IQRC206" hidden="1">"$D$206:$L$206"</definedName>
    <definedName name="IQRC2060" hidden="1">"$D$2060:$I$2060"</definedName>
    <definedName name="IQRC2061" hidden="1">"$D$2061:$I$2061"</definedName>
    <definedName name="IQRC2062" hidden="1">"$D$2062:$I$2062"</definedName>
    <definedName name="IQRC2063" hidden="1">"$D$2063:$I$2063"</definedName>
    <definedName name="IQRC2065" hidden="1">"$D$2065:$M$2065"</definedName>
    <definedName name="IQRC2066" hidden="1">"$D$2066:$M$2066"</definedName>
    <definedName name="IQRC2067" hidden="1">"$D$2067:$M$2067"</definedName>
    <definedName name="IQRC2068" hidden="1">"$D$2068:$M$2068"</definedName>
    <definedName name="IQRC2069" hidden="1">"$D$2069:$M$2069"</definedName>
    <definedName name="IQRC207" hidden="1">"$D$207:$L$207"</definedName>
    <definedName name="IQRC2070" hidden="1">"$D$2070:$M$2070"</definedName>
    <definedName name="IQRC2072" hidden="1">"$D$2072"</definedName>
    <definedName name="IQRC2073" hidden="1">"$D$2073"</definedName>
    <definedName name="IQRC2074" hidden="1">"$D$2074"</definedName>
    <definedName name="IQRC2075" hidden="1">"$D$2075"</definedName>
    <definedName name="IQRC2076" hidden="1">"$D$2076"</definedName>
    <definedName name="IQRC2077" hidden="1">"$D$2077"</definedName>
    <definedName name="IQRC2079" hidden="1">"$D$2079:$H$2079"</definedName>
    <definedName name="IQRC208" hidden="1">"$D$208:$L$208"</definedName>
    <definedName name="IQRC2080" hidden="1">"$D$2080:$H$2080"</definedName>
    <definedName name="IQRC2081" hidden="1">"$D$2081:$H$2081"</definedName>
    <definedName name="IQRC2082" hidden="1">"$D$2082:$H$2082"</definedName>
    <definedName name="IQRC2083" hidden="1">"$D$2083:$H$2083"</definedName>
    <definedName name="IQRC2084" hidden="1">"$D$2084:$H$2084"</definedName>
    <definedName name="IQRC2086" hidden="1">"$D$2086:$J$2086"</definedName>
    <definedName name="IQRC2087" hidden="1">"$D$2087:$J$2087"</definedName>
    <definedName name="IQRC2088" hidden="1">"$D$2088:$J$2088"</definedName>
    <definedName name="IQRC2089" hidden="1">"$D$2089:$J$2089"</definedName>
    <definedName name="IQRC2090" hidden="1">"$D$2090:$J$2090"</definedName>
    <definedName name="IQRC2091" hidden="1">"$D$2091:$J$2091"</definedName>
    <definedName name="IQRC2093" hidden="1">"$D$2093"</definedName>
    <definedName name="IQRC2094" hidden="1">"$D$2094"</definedName>
    <definedName name="IQRC2095" hidden="1">"$D$2095"</definedName>
    <definedName name="IQRC2096" hidden="1">"$D$2096"</definedName>
    <definedName name="IQRC2097" hidden="1">"$D$2097"</definedName>
    <definedName name="IQRC2098" hidden="1">"$D$2098"</definedName>
    <definedName name="IQRC21" hidden="1">"$C$22:$C$473"</definedName>
    <definedName name="IQRC210" hidden="1">"$D$210:$I$210"</definedName>
    <definedName name="IQRC2100" hidden="1">"$D$2100"</definedName>
    <definedName name="IQRC2101" hidden="1">"$D$2101"</definedName>
    <definedName name="IQRC2102" hidden="1">"$D$2102"</definedName>
    <definedName name="IQRC2103" hidden="1">"$D$2103"</definedName>
    <definedName name="IQRC2104" hidden="1">"$D$2104"</definedName>
    <definedName name="IQRC2105" hidden="1">"$D$2105"</definedName>
    <definedName name="IQRC2107" hidden="1">"$D$2107:$G$2107"</definedName>
    <definedName name="IQRC2108" hidden="1">"$D$2108:$G$2108"</definedName>
    <definedName name="IQRC2109" hidden="1">"$D$2109:$G$2109"</definedName>
    <definedName name="IQRC211" hidden="1">"$D$211:$I$211"</definedName>
    <definedName name="IQRC2110" hidden="1">"$D$2110:$G$2110"</definedName>
    <definedName name="IQRC2111" hidden="1">"$D$2111:$G$2111"</definedName>
    <definedName name="IQRC2112" hidden="1">"$D$2112:$G$2112"</definedName>
    <definedName name="IQRC2114" hidden="1">"$D$2114:$F$2114"</definedName>
    <definedName name="IQRC2115" hidden="1">"$D$2115:$F$2115"</definedName>
    <definedName name="IQRC2116" hidden="1">"$D$2116:$F$2116"</definedName>
    <definedName name="IQRC2117" hidden="1">"$D$2117:$F$2117"</definedName>
    <definedName name="IQRC2118" hidden="1">"$D$2118:$F$2118"</definedName>
    <definedName name="IQRC2119" hidden="1">"$D$2119:$F$2119"</definedName>
    <definedName name="IQRC212" hidden="1">"$D$212:$I$212"</definedName>
    <definedName name="IQRC2121" hidden="1">"$D$2121:$E$2121"</definedName>
    <definedName name="IQRC2122" hidden="1">"$D$2122:$E$2122"</definedName>
    <definedName name="IQRC2123" hidden="1">"$D$2123:$E$2123"</definedName>
    <definedName name="IQRC2124" hidden="1">"$D$2124:$E$2124"</definedName>
    <definedName name="IQRC2125" hidden="1">"$D$2125:$E$2125"</definedName>
    <definedName name="IQRC2126" hidden="1">"$D$2126:$E$2126"</definedName>
    <definedName name="IQRC2128" hidden="1">"$D$2128"</definedName>
    <definedName name="IQRC2129" hidden="1">"$D$2129"</definedName>
    <definedName name="IQRC213" hidden="1">"$D$213:$I$213"</definedName>
    <definedName name="IQRC2130" hidden="1">"$D$2130"</definedName>
    <definedName name="IQRC2131" hidden="1">"$D$2131"</definedName>
    <definedName name="IQRC2132" hidden="1">"$D$2132"</definedName>
    <definedName name="IQRC2133" hidden="1">"$D$2133"</definedName>
    <definedName name="IQRC2135" hidden="1">"$D$2135:$O$2135"</definedName>
    <definedName name="IQRC2136" hidden="1">"$D$2136:$O$2136"</definedName>
    <definedName name="IQRC2137" hidden="1">"$D$2137:$O$2137"</definedName>
    <definedName name="IQRC2138" hidden="1">"$D$2138:$O$2138"</definedName>
    <definedName name="IQRC2139" hidden="1">"$D$2139:$O$2139"</definedName>
    <definedName name="IQRC214" hidden="1">"$D$214:$I$214"</definedName>
    <definedName name="IQRC2140" hidden="1">"$D$2140:$O$2140"</definedName>
    <definedName name="IQRC2142" hidden="1">"$D$2142"</definedName>
    <definedName name="IQRC2143" hidden="1">"$D$2143"</definedName>
    <definedName name="IQRC2144" hidden="1">"$D$2144"</definedName>
    <definedName name="IQRC2145" hidden="1">"$D$2145"</definedName>
    <definedName name="IQRC2146" hidden="1">"$D$2146"</definedName>
    <definedName name="IQRC2147" hidden="1">"$D$2147"</definedName>
    <definedName name="IQRC2149" hidden="1">"$D$2149:$L$2149"</definedName>
    <definedName name="IQRC215" hidden="1">"$D$215:$I$215"</definedName>
    <definedName name="IQRC2150" hidden="1">"$D$2150:$L$2150"</definedName>
    <definedName name="IQRC2151" hidden="1">"$D$2151:$L$2151"</definedName>
    <definedName name="IQRC2152" hidden="1">"$D$2152:$L$2152"</definedName>
    <definedName name="IQRC2153" hidden="1">"$D$2153:$L$2153"</definedName>
    <definedName name="IQRC2154" hidden="1">"$D$2154:$L$2154"</definedName>
    <definedName name="IQRC2156" hidden="1">"$D$2156:$L$2156"</definedName>
    <definedName name="IQRC2157" hidden="1">"$D$2157:$L$2157"</definedName>
    <definedName name="IQRC2158" hidden="1">"$D$2158:$L$2158"</definedName>
    <definedName name="IQRC2159" hidden="1">"$D$2159:$L$2159"</definedName>
    <definedName name="IQRC2160" hidden="1">"$D$2160:$L$2160"</definedName>
    <definedName name="IQRC2161" hidden="1">"$D$2161:$L$2161"</definedName>
    <definedName name="IQRC2163" hidden="1">"$D$2163"</definedName>
    <definedName name="IQRC2164" hidden="1">"$D$2164"</definedName>
    <definedName name="IQRC2165" hidden="1">"$D$2165"</definedName>
    <definedName name="IQRC2166" hidden="1">"$D$2166"</definedName>
    <definedName name="IQRC2167" hidden="1">"$D$2167"</definedName>
    <definedName name="IQRC2168" hidden="1">"$D$2168"</definedName>
    <definedName name="IQRC217" hidden="1">"$D$217:$H$217"</definedName>
    <definedName name="IQRC2170" hidden="1">"$D$2170:$F$2170"</definedName>
    <definedName name="IQRC2171" hidden="1">"$D$2171:$F$2171"</definedName>
    <definedName name="IQRC2172" hidden="1">"$D$2172:$F$2172"</definedName>
    <definedName name="IQRC2173" hidden="1">"$D$2173:$F$2173"</definedName>
    <definedName name="IQRC2174" hidden="1">"$D$2174:$F$2174"</definedName>
    <definedName name="IQRC2175" hidden="1">"$D$2175:$F$2175"</definedName>
    <definedName name="IQRC2177" hidden="1">"$D$2177"</definedName>
    <definedName name="IQRC2178" hidden="1">"$D$2178"</definedName>
    <definedName name="IQRC2179" hidden="1">"$D$2179"</definedName>
    <definedName name="IQRC218" hidden="1">"$D$218:$H$218"</definedName>
    <definedName name="IQRC2180" hidden="1">"$D$2180"</definedName>
    <definedName name="IQRC2181" hidden="1">"$D$2181"</definedName>
    <definedName name="IQRC2182" hidden="1">"$D$2182"</definedName>
    <definedName name="IQRC2184" hidden="1">"$D$2184"</definedName>
    <definedName name="IQRC2185" hidden="1">"$D$2185"</definedName>
    <definedName name="IQRC2186" hidden="1">"$D$2186"</definedName>
    <definedName name="IQRC2187" hidden="1">"$D$2187"</definedName>
    <definedName name="IQRC2188" hidden="1">"$D$2188"</definedName>
    <definedName name="IQRC2189" hidden="1">"$D$2189"</definedName>
    <definedName name="IQRC219" hidden="1">"$D$219:$H$219"</definedName>
    <definedName name="IQRC2191" hidden="1">"$D$2191:$L$2191"</definedName>
    <definedName name="IQRC2192" hidden="1">"$D$2192:$L$2192"</definedName>
    <definedName name="IQRC2193" hidden="1">"$D$2193:$L$2193"</definedName>
    <definedName name="IQRC2194" hidden="1">"$D$2194:$L$2194"</definedName>
    <definedName name="IQRC2195" hidden="1">"$D$2195:$L$2195"</definedName>
    <definedName name="IQRC2196" hidden="1">"$D$2196:$L$2196"</definedName>
    <definedName name="IQRC2198" hidden="1">"$D$2198:$J$2198"</definedName>
    <definedName name="IQRC2199" hidden="1">"$D$2199:$J$2199"</definedName>
    <definedName name="IQRC22" hidden="1">"$D$22:$O$22"</definedName>
    <definedName name="IQRC220" hidden="1">"$D$220:$H$220"</definedName>
    <definedName name="IQRC2200" hidden="1">"$D$2200:$J$2200"</definedName>
    <definedName name="IQRC2201" hidden="1">"$D$2201:$J$2201"</definedName>
    <definedName name="IQRC2202" hidden="1">"$D$2202:$J$2202"</definedName>
    <definedName name="IQRC2203" hidden="1">"$D$2203:$J$2203"</definedName>
    <definedName name="IQRC2205" hidden="1">"$D$2205"</definedName>
    <definedName name="IQRC2206" hidden="1">"$D$2206"</definedName>
    <definedName name="IQRC2207" hidden="1">"$D$2207"</definedName>
    <definedName name="IQRC2208" hidden="1">"$D$2208"</definedName>
    <definedName name="IQRC2209" hidden="1">"$D$2209"</definedName>
    <definedName name="IQRC221" hidden="1">"$D$221:$H$221"</definedName>
    <definedName name="IQRC2210" hidden="1">"$D$2210"</definedName>
    <definedName name="IQRC2212" hidden="1">"$D$2212:$I$2212"</definedName>
    <definedName name="IQRC2213" hidden="1">"$D$2213:$I$2213"</definedName>
    <definedName name="IQRC2214" hidden="1">"$D$2214:$I$2214"</definedName>
    <definedName name="IQRC2215" hidden="1">"$D$2215:$I$2215"</definedName>
    <definedName name="IQRC2216" hidden="1">"$D$2216:$I$2216"</definedName>
    <definedName name="IQRC2217" hidden="1">"$D$2217:$I$2217"</definedName>
    <definedName name="IQRC2219" hidden="1">"$D$2219:$H$2219"</definedName>
    <definedName name="IQRC222" hidden="1">"$D$222:$H$222"</definedName>
    <definedName name="IQRC2220" hidden="1">"$D$2220:$H$2220"</definedName>
    <definedName name="IQRC2221" hidden="1">"$D$2221:$H$2221"</definedName>
    <definedName name="IQRC2222" hidden="1">"$D$2222:$H$2222"</definedName>
    <definedName name="IQRC2223" hidden="1">"$D$2223:$H$2223"</definedName>
    <definedName name="IQRC2224" hidden="1">"$D$2224:$H$2224"</definedName>
    <definedName name="IQRC2226" hidden="1">"$D$2226:$L$2226"</definedName>
    <definedName name="IQRC2227" hidden="1">"$D$2227:$L$2227"</definedName>
    <definedName name="IQRC2228" hidden="1">"$D$2228:$L$2228"</definedName>
    <definedName name="IQRC2229" hidden="1">"$D$2229:$L$2229"</definedName>
    <definedName name="IQRC2230" hidden="1">"$D$2230:$L$2230"</definedName>
    <definedName name="IQRC2231" hidden="1">"$D$2231:$L$2231"</definedName>
    <definedName name="IQRC2233" hidden="1">"$D$2233"</definedName>
    <definedName name="IQRC2234" hidden="1">"$D$2234"</definedName>
    <definedName name="IQRC2235" hidden="1">"$D$2235"</definedName>
    <definedName name="IQRC2236" hidden="1">"$D$2236"</definedName>
    <definedName name="IQRC2237" hidden="1">"$D$2237"</definedName>
    <definedName name="IQRC2238" hidden="1">"$D$2238"</definedName>
    <definedName name="IQRC224" hidden="1">"$D$224:$H$224"</definedName>
    <definedName name="IQRC2240" hidden="1">"$D$2240:$N$2240"</definedName>
    <definedName name="IQRC2241" hidden="1">"$D$2241:$N$2241"</definedName>
    <definedName name="IQRC2242" hidden="1">"$D$2242:$N$2242"</definedName>
    <definedName name="IQRC2243" hidden="1">"$D$2243:$N$2243"</definedName>
    <definedName name="IQRC2244" hidden="1">"$D$2244:$N$2244"</definedName>
    <definedName name="IQRC2245" hidden="1">"$D$2245:$N$2245"</definedName>
    <definedName name="IQRC2247" hidden="1">"$D$2247:$F$2247"</definedName>
    <definedName name="IQRC2248" hidden="1">"$D$2248:$F$2248"</definedName>
    <definedName name="IQRC2249" hidden="1">"$D$2249:$F$2249"</definedName>
    <definedName name="IQRC225" hidden="1">"$D$225:$H$225"</definedName>
    <definedName name="IQRC2250" hidden="1">"$D$2250:$F$2250"</definedName>
    <definedName name="IQRC2251" hidden="1">"$D$2251:$F$2251"</definedName>
    <definedName name="IQRC2252" hidden="1">"$D$2252:$F$2252"</definedName>
    <definedName name="IQRC2254" hidden="1">"$D$2254:$F$2254"</definedName>
    <definedName name="IQRC2255" hidden="1">"$D$2255:$F$2255"</definedName>
    <definedName name="IQRC2256" hidden="1">"$D$2256:$F$2256"</definedName>
    <definedName name="IQRC2257" hidden="1">"$D$2257:$F$2257"</definedName>
    <definedName name="IQRC2258" hidden="1">"$D$2258:$F$2258"</definedName>
    <definedName name="IQRC2259" hidden="1">"$D$2259:$F$2259"</definedName>
    <definedName name="IQRC226" hidden="1">"$D$226:$H$226"</definedName>
    <definedName name="IQRC2261" hidden="1">"$D$2261:$H$2261"</definedName>
    <definedName name="IQRC2262" hidden="1">"$D$2262:$H$2262"</definedName>
    <definedName name="IQRC2263" hidden="1">"$D$2263:$H$2263"</definedName>
    <definedName name="IQRC2264" hidden="1">"$D$2264:$H$2264"</definedName>
    <definedName name="IQRC2265" hidden="1">"$D$2265:$H$2265"</definedName>
    <definedName name="IQRC2266" hidden="1">"$D$2266:$H$2266"</definedName>
    <definedName name="IQRC2268" hidden="1">"$D$2268"</definedName>
    <definedName name="IQRC2269" hidden="1">"$D$2269"</definedName>
    <definedName name="IQRC227" hidden="1">"$D$227:$H$227"</definedName>
    <definedName name="IQRC2270" hidden="1">"$D$2270"</definedName>
    <definedName name="IQRC2271" hidden="1">"$D$2271"</definedName>
    <definedName name="IQRC2272" hidden="1">"$D$2272"</definedName>
    <definedName name="IQRC2273" hidden="1">"$D$2273"</definedName>
    <definedName name="IQRC2275" hidden="1">"$D$2275:$K$2275"</definedName>
    <definedName name="IQRC2276" hidden="1">"$D$2276:$K$2276"</definedName>
    <definedName name="IQRC2277" hidden="1">"$D$2277:$K$2277"</definedName>
    <definedName name="IQRC2278" hidden="1">"$D$2278:$K$2278"</definedName>
    <definedName name="IQRC2279" hidden="1">"$D$2279:$K$2279"</definedName>
    <definedName name="IQRC228" hidden="1">"$D$228:$H$228"</definedName>
    <definedName name="IQRC2280" hidden="1">"$D$2280:$K$2280"</definedName>
    <definedName name="IQRC2282" hidden="1">"$D$2282"</definedName>
    <definedName name="IQRC2283" hidden="1">"$D$2283"</definedName>
    <definedName name="IQRC2284" hidden="1">"$D$2284"</definedName>
    <definedName name="IQRC2285" hidden="1">"$D$2285"</definedName>
    <definedName name="IQRC2286" hidden="1">"$D$2286"</definedName>
    <definedName name="IQRC2287" hidden="1">"$D$2287"</definedName>
    <definedName name="IQRC229" hidden="1">"$D$229:$H$229"</definedName>
    <definedName name="IQRC2296" hidden="1">"$D$2296:$I$2296"</definedName>
    <definedName name="IQRC2297" hidden="1">"$D$2297:$I$2297"</definedName>
    <definedName name="IQRC2298" hidden="1">"$D$2298:$I$2298"</definedName>
    <definedName name="IQRC2299" hidden="1">"$D$2299:$I$2299"</definedName>
    <definedName name="IQRC23" hidden="1">"$C$24:$C$30"</definedName>
    <definedName name="IQRC2300" hidden="1">"$D$2300:$I$2300"</definedName>
    <definedName name="IQRC2301" hidden="1">"$D$2301:$I$2301"</definedName>
    <definedName name="IQRC2303" hidden="1">"$D$2303:$H$2303"</definedName>
    <definedName name="IQRC2304" hidden="1">"$D$2304:$H$2304"</definedName>
    <definedName name="IQRC2305" hidden="1">"$D$2305:$H$2305"</definedName>
    <definedName name="IQRC2306" hidden="1">"$D$2306:$H$2306"</definedName>
    <definedName name="IQRC2307" hidden="1">"$D$2307:$H$2307"</definedName>
    <definedName name="IQRC2308" hidden="1">"$D$2308:$H$2308"</definedName>
    <definedName name="IQRC231" hidden="1">"$D$231:$J$231"</definedName>
    <definedName name="IQRC2310" hidden="1">"$D$2310"</definedName>
    <definedName name="IQRC2311" hidden="1">"$D$2311"</definedName>
    <definedName name="IQRC2312" hidden="1">"$D$2312"</definedName>
    <definedName name="IQRC2313" hidden="1">"$D$2313"</definedName>
    <definedName name="IQRC2314" hidden="1">"$D$2314"</definedName>
    <definedName name="IQRC2315" hidden="1">"$D$2315"</definedName>
    <definedName name="IQRC2317" hidden="1">"$D$2317:$F$2317"</definedName>
    <definedName name="IQRC2318" hidden="1">"$D$2318:$F$2318"</definedName>
    <definedName name="IQRC2319" hidden="1">"$D$2319:$F$2319"</definedName>
    <definedName name="IQRC232" hidden="1">"$D$232:$J$232"</definedName>
    <definedName name="IQRC2320" hidden="1">"$D$2320:$F$2320"</definedName>
    <definedName name="IQRC2321" hidden="1">"$D$2321:$F$2321"</definedName>
    <definedName name="IQRC2322" hidden="1">"$D$2322:$F$2322"</definedName>
    <definedName name="IQRC2324" hidden="1">"$D$2324"</definedName>
    <definedName name="IQRC2325" hidden="1">"$D$2325"</definedName>
    <definedName name="IQRC2326" hidden="1">"$D$2326"</definedName>
    <definedName name="IQRC2327" hidden="1">"$D$2327"</definedName>
    <definedName name="IQRC2328" hidden="1">"$D$2328"</definedName>
    <definedName name="IQRC2329" hidden="1">"$D$2329"</definedName>
    <definedName name="IQRC233" hidden="1">"$D$233:$J$233"</definedName>
    <definedName name="IQRC2331" hidden="1">"$D$2331"</definedName>
    <definedName name="IQRC2332" hidden="1">"$D$2332"</definedName>
    <definedName name="IQRC2333" hidden="1">"$D$2333"</definedName>
    <definedName name="IQRC2334" hidden="1">"$D$2334"</definedName>
    <definedName name="IQRC2335" hidden="1">"$D$2335"</definedName>
    <definedName name="IQRC2336" hidden="1">"$D$2336"</definedName>
    <definedName name="IQRC2338" hidden="1">"$D$2338"</definedName>
    <definedName name="IQRC2339" hidden="1">"$D$2339"</definedName>
    <definedName name="IQRC234" hidden="1">"$D$234:$J$234"</definedName>
    <definedName name="IQRC2340" hidden="1">"$D$2340"</definedName>
    <definedName name="IQRC2341" hidden="1">"$D$2341"</definedName>
    <definedName name="IQRC2342" hidden="1">"$D$2342"</definedName>
    <definedName name="IQRC2343" hidden="1">"$D$2343"</definedName>
    <definedName name="IQRC2345" hidden="1">"$D$2345"</definedName>
    <definedName name="IQRC2346" hidden="1">"$D$2346"</definedName>
    <definedName name="IQRC2347" hidden="1">"$D$2347"</definedName>
    <definedName name="IQRC2348" hidden="1">"$D$2348"</definedName>
    <definedName name="IQRC2349" hidden="1">"$D$2349"</definedName>
    <definedName name="IQRC235" hidden="1">"$D$235:$J$235"</definedName>
    <definedName name="IQRC2350" hidden="1">"$D$2350"</definedName>
    <definedName name="IQRC2352" hidden="1">"$D$2352"</definedName>
    <definedName name="IQRC2353" hidden="1">"$D$2353"</definedName>
    <definedName name="IQRC2354" hidden="1">"$D$2354"</definedName>
    <definedName name="IQRC2355" hidden="1">"$D$2355"</definedName>
    <definedName name="IQRC2356" hidden="1">"$D$2356"</definedName>
    <definedName name="IQRC2357" hidden="1">"$D$2357"</definedName>
    <definedName name="IQRC2359" hidden="1">"$D$2359:$H$2359"</definedName>
    <definedName name="IQRC236" hidden="1">"$D$236:$J$236"</definedName>
    <definedName name="IQRC2360" hidden="1">"$D$2360:$H$2360"</definedName>
    <definedName name="IQRC2361" hidden="1">"$D$2361:$H$2361"</definedName>
    <definedName name="IQRC2362" hidden="1">"$D$2362:$H$2362"</definedName>
    <definedName name="IQRC2363" hidden="1">"$D$2363:$H$2363"</definedName>
    <definedName name="IQRC2364" hidden="1">"$D$2364:$H$2364"</definedName>
    <definedName name="IQRC2366" hidden="1">"$D$2366:$K$2366"</definedName>
    <definedName name="IQRC2367" hidden="1">"$D$2367:$K$2367"</definedName>
    <definedName name="IQRC2368" hidden="1">"$D$2368:$K$2368"</definedName>
    <definedName name="IQRC2369" hidden="1">"$D$2369:$K$2369"</definedName>
    <definedName name="IQRC2370" hidden="1">"$D$2370:$K$2370"</definedName>
    <definedName name="IQRC2371" hidden="1">"$D$2371:$K$2371"</definedName>
    <definedName name="IQRC2373" hidden="1">"$D$2373:$K$2373"</definedName>
    <definedName name="IQRC2374" hidden="1">"$D$2374:$K$2374"</definedName>
    <definedName name="IQRC2375" hidden="1">"$D$2375:$K$2375"</definedName>
    <definedName name="IQRC2376" hidden="1">"$D$2376:$K$2376"</definedName>
    <definedName name="IQRC2377" hidden="1">"$D$2377:$K$2377"</definedName>
    <definedName name="IQRC2378" hidden="1">"$D$2378:$K$2378"</definedName>
    <definedName name="IQRC238" hidden="1">"$D$238"</definedName>
    <definedName name="IQRC2380" hidden="1">"$D$2380:$G$2380"</definedName>
    <definedName name="IQRC2381" hidden="1">"$D$2381:$G$2381"</definedName>
    <definedName name="IQRC2382" hidden="1">"$D$2382:$G$2382"</definedName>
    <definedName name="IQRC2383" hidden="1">"$D$2383:$G$2383"</definedName>
    <definedName name="IQRC2384" hidden="1">"$D$2384:$G$2384"</definedName>
    <definedName name="IQRC2385" hidden="1">"$D$2385:$G$2385"</definedName>
    <definedName name="IQRC2387" hidden="1">"$D$2387:$H$2387"</definedName>
    <definedName name="IQRC2388" hidden="1">"$D$2388:$H$2388"</definedName>
    <definedName name="IQRC2389" hidden="1">"$D$2389:$H$2389"</definedName>
    <definedName name="IQRC239" hidden="1">"$D$239"</definedName>
    <definedName name="IQRC2390" hidden="1">"$D$2390:$H$2390"</definedName>
    <definedName name="IQRC2391" hidden="1">"$D$2391:$H$2391"</definedName>
    <definedName name="IQRC2392" hidden="1">"$D$2392:$H$2392"</definedName>
    <definedName name="IQRC2394" hidden="1">"$D$2394:$N$2394"</definedName>
    <definedName name="IQRC2395" hidden="1">"$D$2395:$N$2395"</definedName>
    <definedName name="IQRC2396" hidden="1">"$D$2396:$N$2396"</definedName>
    <definedName name="IQRC2397" hidden="1">"$D$2397:$N$2397"</definedName>
    <definedName name="IQRC2398" hidden="1">"$D$2398:$N$2398"</definedName>
    <definedName name="IQRC2399" hidden="1">"$D$2399:$N$2399"</definedName>
    <definedName name="IQRC24" hidden="1">"$C$25:$C$29"</definedName>
    <definedName name="IQRC240" hidden="1">"$D$240"</definedName>
    <definedName name="IQRC2401" hidden="1">"$D$2401"</definedName>
    <definedName name="IQRC2402" hidden="1">"$D$2402"</definedName>
    <definedName name="IQRC2403" hidden="1">"$D$2403"</definedName>
    <definedName name="IQRC2404" hidden="1">"$D$2404"</definedName>
    <definedName name="IQRC2405" hidden="1">"$D$2405"</definedName>
    <definedName name="IQRC2406" hidden="1">"$D$2406"</definedName>
    <definedName name="IQRC2408" hidden="1">"$D$2408"</definedName>
    <definedName name="IQRC2409" hidden="1">"$D$2409"</definedName>
    <definedName name="IQRC241" hidden="1">"$D$241"</definedName>
    <definedName name="IQRC2410" hidden="1">"$D$2410"</definedName>
    <definedName name="IQRC2411" hidden="1">"$D$2411"</definedName>
    <definedName name="IQRC2412" hidden="1">"$D$2412"</definedName>
    <definedName name="IQRC2413" hidden="1">"$D$2413"</definedName>
    <definedName name="IQRC2415" hidden="1">"$D$2415:$P$2415"</definedName>
    <definedName name="IQRC2416" hidden="1">"$D$2416:$P$2416"</definedName>
    <definedName name="IQRC2417" hidden="1">"$D$2417:$P$2417"</definedName>
    <definedName name="IQRC2418" hidden="1">"$D$2418:$P$2418"</definedName>
    <definedName name="IQRC2419" hidden="1">"$D$2419:$P$2419"</definedName>
    <definedName name="IQRC242" hidden="1">"$D$242"</definedName>
    <definedName name="IQRC2420" hidden="1">"$D$2420:$P$2420"</definedName>
    <definedName name="IQRC2422" hidden="1">"$D$2422:$F$2422"</definedName>
    <definedName name="IQRC2423" hidden="1">"$D$2423:$F$2423"</definedName>
    <definedName name="IQRC2424" hidden="1">"$D$2424:$F$2424"</definedName>
    <definedName name="IQRC2425" hidden="1">"$D$2425:$F$2425"</definedName>
    <definedName name="IQRC2426" hidden="1">"$D$2426:$F$2426"</definedName>
    <definedName name="IQRC2427" hidden="1">"$D$2427:$F$2427"</definedName>
    <definedName name="IQRC2429" hidden="1">"$D$2429:$M$2429"</definedName>
    <definedName name="IQRC243" hidden="1">"$C$244:$C$299"</definedName>
    <definedName name="IQRC2430" hidden="1">"$D$2430:$M$2430"</definedName>
    <definedName name="IQRC2431" hidden="1">"$D$2431:$M$2431"</definedName>
    <definedName name="IQRC2432" hidden="1">"$D$2432:$M$2432"</definedName>
    <definedName name="IQRC2433" hidden="1">"$D$2433:$M$2433"</definedName>
    <definedName name="IQRC2434" hidden="1">"$D$2434:$M$2434"</definedName>
    <definedName name="IQRC2436" hidden="1">"$D$2436:$F$2436"</definedName>
    <definedName name="IQRC2437" hidden="1">"$D$2437:$F$2437"</definedName>
    <definedName name="IQRC2438" hidden="1">"$D$2438:$F$2438"</definedName>
    <definedName name="IQRC2439" hidden="1">"$D$2439:$F$2439"</definedName>
    <definedName name="IQRC244" hidden="1">"$C$245:$C$300"</definedName>
    <definedName name="IQRC2440" hidden="1">"$D$2440:$F$2440"</definedName>
    <definedName name="IQRC2441" hidden="1">"$D$2441:$F$2441"</definedName>
    <definedName name="IQRC2443" hidden="1">"$D$2443:$H$2443"</definedName>
    <definedName name="IQRC2444" hidden="1">"$D$2444:$H$2444"</definedName>
    <definedName name="IQRC2445" hidden="1">"$D$2445:$H$2445"</definedName>
    <definedName name="IQRC2446" hidden="1">"$D$2446:$H$2446"</definedName>
    <definedName name="IQRC2447" hidden="1">"$D$2447:$H$2447"</definedName>
    <definedName name="IQRC2448" hidden="1">"$D$2448:$H$2448"</definedName>
    <definedName name="IQRC245" hidden="1">"$C$246:$C$301"</definedName>
    <definedName name="IQRC2450" hidden="1">"$D$2450"</definedName>
    <definedName name="IQRC2451" hidden="1">"$D$2451"</definedName>
    <definedName name="IQRC2452" hidden="1">"$D$2452"</definedName>
    <definedName name="IQRC2453" hidden="1">"$D$2453"</definedName>
    <definedName name="IQRC2454" hidden="1">"$D$2454"</definedName>
    <definedName name="IQRC2455" hidden="1">"$D$2455"</definedName>
    <definedName name="IQRC2457" hidden="1">"$D$2457"</definedName>
    <definedName name="IQRC2458" hidden="1">"$D$2458"</definedName>
    <definedName name="IQRC2459" hidden="1">"$D$2459"</definedName>
    <definedName name="IQRC246" hidden="1">"$D$246:$E$246"</definedName>
    <definedName name="IQRC2460" hidden="1">"$D$2460"</definedName>
    <definedName name="IQRC2461" hidden="1">"$D$2461"</definedName>
    <definedName name="IQRC2462" hidden="1">"$D$2462"</definedName>
    <definedName name="IQRC2464" hidden="1">"$D$2464:$H$2464"</definedName>
    <definedName name="IQRC2465" hidden="1">"$D$2465:$H$2465"</definedName>
    <definedName name="IQRC2466" hidden="1">"$D$2466:$H$2466"</definedName>
    <definedName name="IQRC2467" hidden="1">"$D$2467:$H$2467"</definedName>
    <definedName name="IQRC2468" hidden="1">"$D$2468:$H$2468"</definedName>
    <definedName name="IQRC2469" hidden="1">"$D$2469:$H$2469"</definedName>
    <definedName name="IQRC247" hidden="1">"$D$247:$E$247"</definedName>
    <definedName name="IQRC2471" hidden="1">"$D$2471:$O$2471"</definedName>
    <definedName name="IQRC2472" hidden="1">"$D$2472:$O$2472"</definedName>
    <definedName name="IQRC2473" hidden="1">"$D$2473:$O$2473"</definedName>
    <definedName name="IQRC2474" hidden="1">"$D$2474:$O$2474"</definedName>
    <definedName name="IQRC2475" hidden="1">"$D$2475:$O$2475"</definedName>
    <definedName name="IQRC2476" hidden="1">"$D$2476:$O$2476"</definedName>
    <definedName name="IQRC2478" hidden="1">"$D$2478:$E$2478"</definedName>
    <definedName name="IQRC2479" hidden="1">"$D$2479:$E$2479"</definedName>
    <definedName name="IQRC248" hidden="1">"$D$248:$E$248"</definedName>
    <definedName name="IQRC2480" hidden="1">"$D$2480:$E$2480"</definedName>
    <definedName name="IQRC2481" hidden="1">"$D$2481:$E$2481"</definedName>
    <definedName name="IQRC2482" hidden="1">"$D$2482:$E$2482"</definedName>
    <definedName name="IQRC2483" hidden="1">"$D$2483:$E$2483"</definedName>
    <definedName name="IQRC2485" hidden="1">"$D$2485:$G$2485"</definedName>
    <definedName name="IQRC2486" hidden="1">"$D$2486:$G$2486"</definedName>
    <definedName name="IQRC2487" hidden="1">"$D$2487:$G$2487"</definedName>
    <definedName name="IQRC2488" hidden="1">"$D$2488:$G$2488"</definedName>
    <definedName name="IQRC2489" hidden="1">"$D$2489:$G$2489"</definedName>
    <definedName name="IQRC249" hidden="1">"$D$249:$E$249"</definedName>
    <definedName name="IQRC2490" hidden="1">"$D$2490:$G$2490"</definedName>
    <definedName name="IQRC2492" hidden="1">"$D$2492"</definedName>
    <definedName name="IQRC2493" hidden="1">"$D$2493"</definedName>
    <definedName name="IQRC2494" hidden="1">"$D$2494"</definedName>
    <definedName name="IQRC2495" hidden="1">"$D$2495"</definedName>
    <definedName name="IQRC2496" hidden="1">"$D$2496"</definedName>
    <definedName name="IQRC2497" hidden="1">"$D$2497"</definedName>
    <definedName name="IQRC2499" hidden="1">"$D$2499"</definedName>
    <definedName name="IQRC25" hidden="1">"$C$26:$C$37"</definedName>
    <definedName name="IQRC250" hidden="1">"$D$250:$E$250"</definedName>
    <definedName name="IQRC2500" hidden="1">"$D$2500"</definedName>
    <definedName name="IQRC2501" hidden="1">"$D$2501"</definedName>
    <definedName name="IQRC2502" hidden="1">"$D$2502"</definedName>
    <definedName name="IQRC2503" hidden="1">"$D$2503"</definedName>
    <definedName name="IQRC2504" hidden="1">"$D$2504"</definedName>
    <definedName name="IQRC2506" hidden="1">"$D$2506"</definedName>
    <definedName name="IQRC2507" hidden="1">"$D$2507"</definedName>
    <definedName name="IQRC2508" hidden="1">"$D$2508"</definedName>
    <definedName name="IQRC2509" hidden="1">"$D$2509"</definedName>
    <definedName name="IQRC2510" hidden="1">"$D$2510"</definedName>
    <definedName name="IQRC2511" hidden="1">"$D$2511"</definedName>
    <definedName name="IQRC2513" hidden="1">"$D$2513"</definedName>
    <definedName name="IQRC2514" hidden="1">"$D$2514"</definedName>
    <definedName name="IQRC2515" hidden="1">"$D$2515"</definedName>
    <definedName name="IQRC2516" hidden="1">"$D$2516"</definedName>
    <definedName name="IQRC2517" hidden="1">"$D$2517"</definedName>
    <definedName name="IQRC2518" hidden="1">"$D$2518"</definedName>
    <definedName name="IQRC252" hidden="1">"$D$252:$N$252"</definedName>
    <definedName name="IQRC2520" hidden="1">"$D$2520:$G$2520"</definedName>
    <definedName name="IQRC2521" hidden="1">"$D$2521:$G$2521"</definedName>
    <definedName name="IQRC2522" hidden="1">"$D$2522:$G$2522"</definedName>
    <definedName name="IQRC2523" hidden="1">"$D$2523:$G$2523"</definedName>
    <definedName name="IQRC2524" hidden="1">"$D$2524:$G$2524"</definedName>
    <definedName name="IQRC2525" hidden="1">"$D$2525:$G$2525"</definedName>
    <definedName name="IQRC2527" hidden="1">"$D$2527"</definedName>
    <definedName name="IQRC2528" hidden="1">"$D$2528"</definedName>
    <definedName name="IQRC2529" hidden="1">"$D$2529"</definedName>
    <definedName name="IQRC253" hidden="1">"$D$253:$N$253"</definedName>
    <definedName name="IQRC2530" hidden="1">"$D$2530"</definedName>
    <definedName name="IQRC2531" hidden="1">"$D$2531"</definedName>
    <definedName name="IQRC2532" hidden="1">"$D$2532"</definedName>
    <definedName name="IQRC2534" hidden="1">"$D$2534:$I$2534"</definedName>
    <definedName name="IQRC2535" hidden="1">"$D$2535:$I$2535"</definedName>
    <definedName name="IQRC2536" hidden="1">"$D$2536:$I$2536"</definedName>
    <definedName name="IQRC2537" hidden="1">"$D$2537:$I$2537"</definedName>
    <definedName name="IQRC2538" hidden="1">"$D$2538:$I$2538"</definedName>
    <definedName name="IQRC2539" hidden="1">"$D$2539:$I$2539"</definedName>
    <definedName name="IQRC254" hidden="1">"$D$254:$N$254"</definedName>
    <definedName name="IQRC2541" hidden="1">"$D$2541:$G$2541"</definedName>
    <definedName name="IQRC2542" hidden="1">"$D$2542:$G$2542"</definedName>
    <definedName name="IQRC2543" hidden="1">"$D$2543:$G$2543"</definedName>
    <definedName name="IQRC2544" hidden="1">"$D$2544:$G$2544"</definedName>
    <definedName name="IQRC2545" hidden="1">"$D$2545:$G$2545"</definedName>
    <definedName name="IQRC2546" hidden="1">"$D$2546:$G$2546"</definedName>
    <definedName name="IQRC2548" hidden="1">"$D$2548"</definedName>
    <definedName name="IQRC2549" hidden="1">"$D$2549"</definedName>
    <definedName name="IQRC255" hidden="1">"$D$255:$N$255"</definedName>
    <definedName name="IQRC2550" hidden="1">"$D$2550"</definedName>
    <definedName name="IQRC2551" hidden="1">"$D$2551"</definedName>
    <definedName name="IQRC2552" hidden="1">"$D$2552"</definedName>
    <definedName name="IQRC2553" hidden="1">"$D$2553"</definedName>
    <definedName name="IQRC2555" hidden="1">"$D$2555:$H$2555"</definedName>
    <definedName name="IQRC2556" hidden="1">"$D$2556:$H$2556"</definedName>
    <definedName name="IQRC2557" hidden="1">"$D$2557:$H$2557"</definedName>
    <definedName name="IQRC2558" hidden="1">"$D$2558:$H$2558"</definedName>
    <definedName name="IQRC2559" hidden="1">"$D$2559:$H$2559"</definedName>
    <definedName name="IQRC256" hidden="1">"$D$256:$N$256"</definedName>
    <definedName name="IQRC2560" hidden="1">"$D$2560:$H$2560"</definedName>
    <definedName name="IQRC2562" hidden="1">"$D$2562"</definedName>
    <definedName name="IQRC2563" hidden="1">"$D$2563"</definedName>
    <definedName name="IQRC2564" hidden="1">"$D$2564"</definedName>
    <definedName name="IQRC2565" hidden="1">"$D$2565"</definedName>
    <definedName name="IQRC2566" hidden="1">"$D$2566"</definedName>
    <definedName name="IQRC2567" hidden="1">"$D$2567"</definedName>
    <definedName name="IQRC2569" hidden="1">"$D$2569"</definedName>
    <definedName name="IQRC257" hidden="1">"$D$257:$N$257"</definedName>
    <definedName name="IQRC2570" hidden="1">"$D$2570"</definedName>
    <definedName name="IQRC2571" hidden="1">"$D$2571"</definedName>
    <definedName name="IQRC2572" hidden="1">"$D$2572"</definedName>
    <definedName name="IQRC2573" hidden="1">"$D$2573"</definedName>
    <definedName name="IQRC2574" hidden="1">"$D$2574"</definedName>
    <definedName name="IQRC2576" hidden="1">"$D$2576:$V$2576"</definedName>
    <definedName name="IQRC2577" hidden="1">"$D$2577:$V$2577"</definedName>
    <definedName name="IQRC2578" hidden="1">"$D$2578:$V$2578"</definedName>
    <definedName name="IQRC2579" hidden="1">"$D$2579:$V$2579"</definedName>
    <definedName name="IQRC2580" hidden="1">"$D$2580:$V$2580"</definedName>
    <definedName name="IQRC2581" hidden="1">"$D$2581:$V$2581"</definedName>
    <definedName name="IQRC2583" hidden="1">"$D$2583:$I$2583"</definedName>
    <definedName name="IQRC2584" hidden="1">"$D$2584:$I$2584"</definedName>
    <definedName name="IQRC2585" hidden="1">"$D$2585:$I$2585"</definedName>
    <definedName name="IQRC2586" hidden="1">"$D$2586:$I$2586"</definedName>
    <definedName name="IQRC2587" hidden="1">"$D$2587:$I$2587"</definedName>
    <definedName name="IQRC2588" hidden="1">"$D$2588:$I$2588"</definedName>
    <definedName name="IQRC259" hidden="1">"$D$259:$F$259"</definedName>
    <definedName name="IQRC2590" hidden="1">"$D$2590"</definedName>
    <definedName name="IQRC2591" hidden="1">"$D$2591"</definedName>
    <definedName name="IQRC2592" hidden="1">"$D$2592"</definedName>
    <definedName name="IQRC2593" hidden="1">"$D$2593"</definedName>
    <definedName name="IQRC2594" hidden="1">"$D$2594"</definedName>
    <definedName name="IQRC2595" hidden="1">"$D$2595"</definedName>
    <definedName name="IQRC2597" hidden="1">"$D$2597:$J$2597"</definedName>
    <definedName name="IQRC2598" hidden="1">"$D$2598:$J$2598"</definedName>
    <definedName name="IQRC2599" hidden="1">"$D$2599:$J$2599"</definedName>
    <definedName name="IQRC260" hidden="1">"$D$260:$F$260"</definedName>
    <definedName name="IQRC2600" hidden="1">"$D$2600:$J$2600"</definedName>
    <definedName name="IQRC2601" hidden="1">"$D$2601:$J$2601"</definedName>
    <definedName name="IQRC2602" hidden="1">"$D$2602:$J$2602"</definedName>
    <definedName name="IQRC2604" hidden="1">"$D$2604:$H$2604"</definedName>
    <definedName name="IQRC2605" hidden="1">"$D$2605:$H$2605"</definedName>
    <definedName name="IQRC2606" hidden="1">"$D$2606:$H$2606"</definedName>
    <definedName name="IQRC2607" hidden="1">"$D$2607:$H$2607"</definedName>
    <definedName name="IQRC2608" hidden="1">"$D$2608:$H$2608"</definedName>
    <definedName name="IQRC2609" hidden="1">"$D$2609:$H$2609"</definedName>
    <definedName name="IQRC261" hidden="1">"$D$261:$F$261"</definedName>
    <definedName name="IQRC2611" hidden="1">"$D$2611:$N$2611"</definedName>
    <definedName name="IQRC2612" hidden="1">"$D$2612:$N$2612"</definedName>
    <definedName name="IQRC2613" hidden="1">"$D$2613:$N$2613"</definedName>
    <definedName name="IQRC2614" hidden="1">"$D$2614:$N$2614"</definedName>
    <definedName name="IQRC2615" hidden="1">"$D$2615:$N$2615"</definedName>
    <definedName name="IQRC2616" hidden="1">"$D$2616:$N$2616"</definedName>
    <definedName name="IQRC2618" hidden="1">"$D$2618"</definedName>
    <definedName name="IQRC2619" hidden="1">"$D$2619"</definedName>
    <definedName name="IQRC262" hidden="1">"$D$262:$F$262"</definedName>
    <definedName name="IQRC2620" hidden="1">"$D$2620"</definedName>
    <definedName name="IQRC2621" hidden="1">"$D$2621"</definedName>
    <definedName name="IQRC2622" hidden="1">"$D$2622"</definedName>
    <definedName name="IQRC2623" hidden="1">"$D$2623"</definedName>
    <definedName name="IQRC2625" hidden="1">"$D$2625:$I$2625"</definedName>
    <definedName name="IQRC2626" hidden="1">"$D$2626:$I$2626"</definedName>
    <definedName name="IQRC2627" hidden="1">"$D$2627:$I$2627"</definedName>
    <definedName name="IQRC2628" hidden="1">"$D$2628:$I$2628"</definedName>
    <definedName name="IQRC2629" hidden="1">"$D$2629:$I$2629"</definedName>
    <definedName name="IQRC263" hidden="1">"$D$263:$F$263"</definedName>
    <definedName name="IQRC2630" hidden="1">"$D$2630:$I$2630"</definedName>
    <definedName name="IQRC2632" hidden="1">"$D$2632"</definedName>
    <definedName name="IQRC2633" hidden="1">"$D$2633"</definedName>
    <definedName name="IQRC2634" hidden="1">"$D$2634"</definedName>
    <definedName name="IQRC2635" hidden="1">"$D$2635"</definedName>
    <definedName name="IQRC2636" hidden="1">"$D$2636"</definedName>
    <definedName name="IQRC2637" hidden="1">"$D$2637"</definedName>
    <definedName name="IQRC2639" hidden="1">"$D$2639"</definedName>
    <definedName name="IQRC264" hidden="1">"$D$264:$F$264"</definedName>
    <definedName name="IQRC2640" hidden="1">"$D$2640"</definedName>
    <definedName name="IQRC2641" hidden="1">"$D$2641"</definedName>
    <definedName name="IQRC2642" hidden="1">"$D$2642"</definedName>
    <definedName name="IQRC2643" hidden="1">"$D$2643"</definedName>
    <definedName name="IQRC2644" hidden="1">"$D$2644"</definedName>
    <definedName name="IQRC2646" hidden="1">"$D$2646:$S$2646"</definedName>
    <definedName name="IQRC2647" hidden="1">"$D$2647:$S$2647"</definedName>
    <definedName name="IQRC2648" hidden="1">"$D$2648:$S$2648"</definedName>
    <definedName name="IQRC2649" hidden="1">"$D$2649:$S$2649"</definedName>
    <definedName name="IQRC2650" hidden="1">"$D$2650:$S$2650"</definedName>
    <definedName name="IQRC2651" hidden="1">"$D$2651:$S$2651"</definedName>
    <definedName name="IQRC2653" hidden="1">"$D$2653"</definedName>
    <definedName name="IQRC2654" hidden="1">"$D$2654"</definedName>
    <definedName name="IQRC2655" hidden="1">"$D$2655"</definedName>
    <definedName name="IQRC2656" hidden="1">"$D$2656"</definedName>
    <definedName name="IQRC2657" hidden="1">"$D$2657"</definedName>
    <definedName name="IQRC2658" hidden="1">"$D$2658"</definedName>
    <definedName name="IQRC266" hidden="1">"$D$266"</definedName>
    <definedName name="IQRC2660" hidden="1">"$D$2660"</definedName>
    <definedName name="IQRC2661" hidden="1">"$D$2661"</definedName>
    <definedName name="IQRC2662" hidden="1">"$D$2662"</definedName>
    <definedName name="IQRC2663" hidden="1">"$D$2663"</definedName>
    <definedName name="IQRC2664" hidden="1">"$D$2664"</definedName>
    <definedName name="IQRC2665" hidden="1">"$D$2665"</definedName>
    <definedName name="IQRC2667" hidden="1">"$D$2667:$H$2667"</definedName>
    <definedName name="IQRC2668" hidden="1">"$D$2668:$H$2668"</definedName>
    <definedName name="IQRC2669" hidden="1">"$D$2669:$H$2669"</definedName>
    <definedName name="IQRC267" hidden="1">"$D$267"</definedName>
    <definedName name="IQRC2670" hidden="1">"$D$2670:$H$2670"</definedName>
    <definedName name="IQRC2671" hidden="1">"$D$2671:$H$2671"</definedName>
    <definedName name="IQRC2672" hidden="1">"$D$2672:$H$2672"</definedName>
    <definedName name="IQRC2674" hidden="1">"$D$2674"</definedName>
    <definedName name="IQRC2675" hidden="1">"$D$2675"</definedName>
    <definedName name="IQRC2676" hidden="1">"$D$2676"</definedName>
    <definedName name="IQRC2677" hidden="1">"$D$2677"</definedName>
    <definedName name="IQRC2678" hidden="1">"$D$2678"</definedName>
    <definedName name="IQRC2679" hidden="1">"$D$2679"</definedName>
    <definedName name="IQRC268" hidden="1">"$D$268"</definedName>
    <definedName name="IQRC2681" hidden="1">"$D$2681"</definedName>
    <definedName name="IQRC2682" hidden="1">"$D$2682"</definedName>
    <definedName name="IQRC2683" hidden="1">"$D$2683"</definedName>
    <definedName name="IQRC2684" hidden="1">"$D$2684"</definedName>
    <definedName name="IQRC2685" hidden="1">"$D$2685"</definedName>
    <definedName name="IQRC2686" hidden="1">"$D$2686"</definedName>
    <definedName name="IQRC2688" hidden="1">"$D$2688:$H$2688"</definedName>
    <definedName name="IQRC2689" hidden="1">"$D$2689:$H$2689"</definedName>
    <definedName name="IQRC269" hidden="1">"$D$269"</definedName>
    <definedName name="IQRC2690" hidden="1">"$D$2690:$H$2690"</definedName>
    <definedName name="IQRC2691" hidden="1">"$D$2691:$H$2691"</definedName>
    <definedName name="IQRC2692" hidden="1">"$D$2692:$H$2692"</definedName>
    <definedName name="IQRC2693" hidden="1">"$D$2693:$H$2693"</definedName>
    <definedName name="IQRC2695" hidden="1">"$D$2695:$G$2695"</definedName>
    <definedName name="IQRC2696" hidden="1">"$D$2696:$G$2696"</definedName>
    <definedName name="IQRC2697" hidden="1">"$D$2697:$G$2697"</definedName>
    <definedName name="IQRC2698" hidden="1">"$D$2698:$G$2698"</definedName>
    <definedName name="IQRC2699" hidden="1">"$D$2699:$G$2699"</definedName>
    <definedName name="IQRC270" hidden="1">"$D$270"</definedName>
    <definedName name="IQRC2700" hidden="1">"$D$2700:$G$2700"</definedName>
    <definedName name="IQRC2702" hidden="1">"$D$2702:$J$2702"</definedName>
    <definedName name="IQRC2703" hidden="1">"$D$2703:$J$2703"</definedName>
    <definedName name="IQRC2704" hidden="1">"$D$2704:$J$2704"</definedName>
    <definedName name="IQRC2705" hidden="1">"$D$2705:$J$2705"</definedName>
    <definedName name="IQRC2706" hidden="1">"$D$2706:$J$2706"</definedName>
    <definedName name="IQRC2707" hidden="1">"$D$2707:$J$2707"</definedName>
    <definedName name="IQRC2709" hidden="1">"$D$2709"</definedName>
    <definedName name="IQRC271" hidden="1">"$D$271"</definedName>
    <definedName name="IQRC2710" hidden="1">"$D$2710"</definedName>
    <definedName name="IQRC2711" hidden="1">"$D$2711"</definedName>
    <definedName name="IQRC2712" hidden="1">"$D$2712"</definedName>
    <definedName name="IQRC2713" hidden="1">"$D$2713"</definedName>
    <definedName name="IQRC2714" hidden="1">"$D$2714"</definedName>
    <definedName name="IQRC2716" hidden="1">"$D$2716"</definedName>
    <definedName name="IQRC2717" hidden="1">"$D$2717"</definedName>
    <definedName name="IQRC2718" hidden="1">"$D$2718"</definedName>
    <definedName name="IQRC2719" hidden="1">"$D$2719"</definedName>
    <definedName name="IQRC2720" hidden="1">"$D$2720"</definedName>
    <definedName name="IQRC2721" hidden="1">"$D$2721"</definedName>
    <definedName name="IQRC2723" hidden="1">"$D$2723"</definedName>
    <definedName name="IQRC2724" hidden="1">"$D$2724"</definedName>
    <definedName name="IQRC2725" hidden="1">"$D$2725"</definedName>
    <definedName name="IQRC2726" hidden="1">"$D$2726"</definedName>
    <definedName name="IQRC2727" hidden="1">"$D$2727"</definedName>
    <definedName name="IQRC2728" hidden="1">"$D$2728"</definedName>
    <definedName name="IQRC273" hidden="1">"$D$273:$R$273"</definedName>
    <definedName name="IQRC2730" hidden="1">"$D$2730:$F$2730"</definedName>
    <definedName name="IQRC2731" hidden="1">"$D$2731:$F$2731"</definedName>
    <definedName name="IQRC2732" hidden="1">"$D$2732:$F$2732"</definedName>
    <definedName name="IQRC2733" hidden="1">"$D$2733:$F$2733"</definedName>
    <definedName name="IQRC2734" hidden="1">"$D$2734:$F$2734"</definedName>
    <definedName name="IQRC2735" hidden="1">"$D$2735:$F$2735"</definedName>
    <definedName name="IQRC2737" hidden="1">"$D$2737"</definedName>
    <definedName name="IQRC2738" hidden="1">"$D$2738"</definedName>
    <definedName name="IQRC2739" hidden="1">"$D$2739"</definedName>
    <definedName name="IQRC274" hidden="1">"$D$274:$R$274"</definedName>
    <definedName name="IQRC2740" hidden="1">"$D$2740"</definedName>
    <definedName name="IQRC2741" hidden="1">"$D$2741"</definedName>
    <definedName name="IQRC2742" hidden="1">"$D$2742"</definedName>
    <definedName name="IQRC2744" hidden="1">"$D$2744:$L$2744"</definedName>
    <definedName name="IQRC2745" hidden="1">"$D$2745:$L$2745"</definedName>
    <definedName name="IQRC2746" hidden="1">"$D$2746:$L$2746"</definedName>
    <definedName name="IQRC2747" hidden="1">"$D$2747:$L$2747"</definedName>
    <definedName name="IQRC2748" hidden="1">"$D$2748:$L$2748"</definedName>
    <definedName name="IQRC2749" hidden="1">"$D$2749:$L$2749"</definedName>
    <definedName name="IQRC275" hidden="1">"$D$275:$R$275"</definedName>
    <definedName name="IQRC2751" hidden="1">"$D$2751:$K$2751"</definedName>
    <definedName name="IQRC2752" hidden="1">"$D$2752:$K$2752"</definedName>
    <definedName name="IQRC2753" hidden="1">"$D$2753:$K$2753"</definedName>
    <definedName name="IQRC2754" hidden="1">"$D$2754:$K$2754"</definedName>
    <definedName name="IQRC2755" hidden="1">"$D$2755:$K$2755"</definedName>
    <definedName name="IQRC2756" hidden="1">"$D$2756:$K$2756"</definedName>
    <definedName name="IQRC2758" hidden="1">"$D$2758:$K$2758"</definedName>
    <definedName name="IQRC2759" hidden="1">"$D$2759:$K$2759"</definedName>
    <definedName name="IQRC276" hidden="1">"$D$276:$R$276"</definedName>
    <definedName name="IQRC2760" hidden="1">"$D$2760:$K$2760"</definedName>
    <definedName name="IQRC2761" hidden="1">"$D$2761:$K$2761"</definedName>
    <definedName name="IQRC2762" hidden="1">"$D$2762:$K$2762"</definedName>
    <definedName name="IQRC2763" hidden="1">"$D$2763:$K$2763"</definedName>
    <definedName name="IQRC2765" hidden="1">"$D$2765:$G$2765"</definedName>
    <definedName name="IQRC2766" hidden="1">"$D$2766:$G$2766"</definedName>
    <definedName name="IQRC2767" hidden="1">"$D$2767:$G$2767"</definedName>
    <definedName name="IQRC2768" hidden="1">"$D$2768:$G$2768"</definedName>
    <definedName name="IQRC2769" hidden="1">"$D$2769:$G$2769"</definedName>
    <definedName name="IQRC277" hidden="1">"$D$277:$R$277"</definedName>
    <definedName name="IQRC2770" hidden="1">"$D$2770:$G$2770"</definedName>
    <definedName name="IQRC2772" hidden="1">"$D$2772"</definedName>
    <definedName name="IQRC2773" hidden="1">"$D$2773"</definedName>
    <definedName name="IQRC2774" hidden="1">"$D$2774"</definedName>
    <definedName name="IQRC2775" hidden="1">"$D$2775"</definedName>
    <definedName name="IQRC2776" hidden="1">"$D$2776"</definedName>
    <definedName name="IQRC2777" hidden="1">"$D$2777"</definedName>
    <definedName name="IQRC2779" hidden="1">"$D$2779"</definedName>
    <definedName name="IQRC278" hidden="1">"$D$278:$R$278"</definedName>
    <definedName name="IQRC2780" hidden="1">"$D$2780"</definedName>
    <definedName name="IQRC2781" hidden="1">"$D$2781"</definedName>
    <definedName name="IQRC2782" hidden="1">"$D$2782"</definedName>
    <definedName name="IQRC2783" hidden="1">"$D$2783"</definedName>
    <definedName name="IQRC2784" hidden="1">"$D$2784"</definedName>
    <definedName name="IQRC2786" hidden="1">"$D$2786"</definedName>
    <definedName name="IQRC2787" hidden="1">"$D$2787"</definedName>
    <definedName name="IQRC2788" hidden="1">"$D$2788"</definedName>
    <definedName name="IQRC2789" hidden="1">"$D$2789"</definedName>
    <definedName name="IQRC2790" hidden="1">"$D$2790"</definedName>
    <definedName name="IQRC2791" hidden="1">"$D$2791"</definedName>
    <definedName name="IQRC2793" hidden="1">"$D$2793:$F$2793"</definedName>
    <definedName name="IQRC2794" hidden="1">"$D$2794:$F$2794"</definedName>
    <definedName name="IQRC2795" hidden="1">"$D$2795:$F$2795"</definedName>
    <definedName name="IQRC2796" hidden="1">"$D$2796:$F$2796"</definedName>
    <definedName name="IQRC2797" hidden="1">"$D$2797:$F$2797"</definedName>
    <definedName name="IQRC2798" hidden="1">"$D$2798:$F$2798"</definedName>
    <definedName name="IQRC28" hidden="1">"$C$29:$C$38"</definedName>
    <definedName name="IQRC280" hidden="1">"$D$280:$H$280"</definedName>
    <definedName name="IQRC2800" hidden="1">"$D$2800"</definedName>
    <definedName name="IQRC2801" hidden="1">"$D$2801"</definedName>
    <definedName name="IQRC2802" hidden="1">"$D$2802"</definedName>
    <definedName name="IQRC2803" hidden="1">"$D$2803"</definedName>
    <definedName name="IQRC2804" hidden="1">"$D$2804"</definedName>
    <definedName name="IQRC2805" hidden="1">"$D$2805"</definedName>
    <definedName name="IQRC2807" hidden="1">"$D$2807"</definedName>
    <definedName name="IQRC2808" hidden="1">"$D$2808"</definedName>
    <definedName name="IQRC2809" hidden="1">"$D$2809"</definedName>
    <definedName name="IQRC281" hidden="1">"$D$281:$H$281"</definedName>
    <definedName name="IQRC2810" hidden="1">"$D$2810"</definedName>
    <definedName name="IQRC2811" hidden="1">"$D$2811"</definedName>
    <definedName name="IQRC2812" hidden="1">"$D$2812"</definedName>
    <definedName name="IQRC2814" hidden="1">"$D$2814"</definedName>
    <definedName name="IQRC2815" hidden="1">"$D$2815"</definedName>
    <definedName name="IQRC2816" hidden="1">"$D$2816"</definedName>
    <definedName name="IQRC2817" hidden="1">"$D$2817"</definedName>
    <definedName name="IQRC2818" hidden="1">"$D$2818"</definedName>
    <definedName name="IQRC2819" hidden="1">"$D$2819"</definedName>
    <definedName name="IQRC282" hidden="1">"$D$282:$H$282"</definedName>
    <definedName name="IQRC2821" hidden="1">"$D$2821:$I$2821"</definedName>
    <definedName name="IQRC2822" hidden="1">"$D$2822:$I$2822"</definedName>
    <definedName name="IQRC2823" hidden="1">"$D$2823:$I$2823"</definedName>
    <definedName name="IQRC2824" hidden="1">"$D$2824:$I$2824"</definedName>
    <definedName name="IQRC2825" hidden="1">"$D$2825:$I$2825"</definedName>
    <definedName name="IQRC2826" hidden="1">"$D$2826:$I$2826"</definedName>
    <definedName name="IQRC2828" hidden="1">"$D$2828:$G$2828"</definedName>
    <definedName name="IQRC2829" hidden="1">"$D$2829:$G$2829"</definedName>
    <definedName name="IQRC283" hidden="1">"$D$283:$H$283"</definedName>
    <definedName name="IQRC2830" hidden="1">"$D$2830:$G$2830"</definedName>
    <definedName name="IQRC2831" hidden="1">"$D$2831:$G$2831"</definedName>
    <definedName name="IQRC2832" hidden="1">"$D$2832:$G$2832"</definedName>
    <definedName name="IQRC2833" hidden="1">"$D$2833:$G$2833"</definedName>
    <definedName name="IQRC2835" hidden="1">"$D$2835:$J$2835"</definedName>
    <definedName name="IQRC2836" hidden="1">"$D$2836:$J$2836"</definedName>
    <definedName name="IQRC2837" hidden="1">"$D$2837:$J$2837"</definedName>
    <definedName name="IQRC2838" hidden="1">"$D$2838:$J$2838"</definedName>
    <definedName name="IQRC2839" hidden="1">"$D$2839:$J$2839"</definedName>
    <definedName name="IQRC284" hidden="1">"$D$284:$H$284"</definedName>
    <definedName name="IQRC2840" hidden="1">"$D$2840:$J$2840"</definedName>
    <definedName name="IQRC2842" hidden="1">"$D$2842"</definedName>
    <definedName name="IQRC2843" hidden="1">"$D$2843"</definedName>
    <definedName name="IQRC2844" hidden="1">"$D$2844"</definedName>
    <definedName name="IQRC2845" hidden="1">"$D$2845"</definedName>
    <definedName name="IQRC2846" hidden="1">"$D$2846"</definedName>
    <definedName name="IQRC2847" hidden="1">"$D$2847"</definedName>
    <definedName name="IQRC2849" hidden="1">"$D$2849:$E$2849"</definedName>
    <definedName name="IQRC285" hidden="1">"$D$285:$H$285"</definedName>
    <definedName name="IQRC2850" hidden="1">"$D$2850:$E$2850"</definedName>
    <definedName name="IQRC2851" hidden="1">"$D$2851:$E$2851"</definedName>
    <definedName name="IQRC2852" hidden="1">"$D$2852:$E$2852"</definedName>
    <definedName name="IQRC2853" hidden="1">"$D$2853:$E$2853"</definedName>
    <definedName name="IQRC2854" hidden="1">"$D$2854:$E$2854"</definedName>
    <definedName name="IQRC2856" hidden="1">"$D$2856"</definedName>
    <definedName name="IQRC2857" hidden="1">"$D$2857"</definedName>
    <definedName name="IQRC2858" hidden="1">"$D$2858"</definedName>
    <definedName name="IQRC2859" hidden="1">"$D$2859"</definedName>
    <definedName name="IQRC2860" hidden="1">"$D$2860"</definedName>
    <definedName name="IQRC2861" hidden="1">"$D$2861"</definedName>
    <definedName name="IQRC2863" hidden="1">"$D$2863"</definedName>
    <definedName name="IQRC2864" hidden="1">"$D$2864"</definedName>
    <definedName name="IQRC2865" hidden="1">"$D$2865"</definedName>
    <definedName name="IQRC2866" hidden="1">"$D$2866"</definedName>
    <definedName name="IQRC2867" hidden="1">"$D$2867"</definedName>
    <definedName name="IQRC2868" hidden="1">"$D$2868"</definedName>
    <definedName name="IQRC287" hidden="1">"$D$287:$J$287"</definedName>
    <definedName name="IQRC2870" hidden="1">"$D$2870:$G$2870"</definedName>
    <definedName name="IQRC2871" hidden="1">"$D$2871:$G$2871"</definedName>
    <definedName name="IQRC2872" hidden="1">"$D$2872:$G$2872"</definedName>
    <definedName name="IQRC2873" hidden="1">"$D$2873:$G$2873"</definedName>
    <definedName name="IQRC2874" hidden="1">"$D$2874:$G$2874"</definedName>
    <definedName name="IQRC2875" hidden="1">"$D$2875:$G$2875"</definedName>
    <definedName name="IQRC2877" hidden="1">"$D$2877"</definedName>
    <definedName name="IQRC2878" hidden="1">"$D$2878"</definedName>
    <definedName name="IQRC2879" hidden="1">"$D$2879"</definedName>
    <definedName name="IQRC288" hidden="1">"$D$288:$J$288"</definedName>
    <definedName name="IQRC2880" hidden="1">"$D$2880"</definedName>
    <definedName name="IQRC2881" hidden="1">"$D$2881"</definedName>
    <definedName name="IQRC2882" hidden="1">"$D$2882"</definedName>
    <definedName name="IQRC2884" hidden="1">"$D$2884:$J$2884"</definedName>
    <definedName name="IQRC2885" hidden="1">"$D$2885:$J$2885"</definedName>
    <definedName name="IQRC2886" hidden="1">"$D$2886:$J$2886"</definedName>
    <definedName name="IQRC2887" hidden="1">"$D$2887:$J$2887"</definedName>
    <definedName name="IQRC2888" hidden="1">"$D$2888:$J$2888"</definedName>
    <definedName name="IQRC2889" hidden="1">"$D$2889:$J$2889"</definedName>
    <definedName name="IQRC289" hidden="1">"$D$289:$J$289"</definedName>
    <definedName name="IQRC2891" hidden="1">"$D$2891:$L$2891"</definedName>
    <definedName name="IQRC2892" hidden="1">"$D$2892:$L$2892"</definedName>
    <definedName name="IQRC2893" hidden="1">"$D$2893:$L$2893"</definedName>
    <definedName name="IQRC2894" hidden="1">"$D$2894:$L$2894"</definedName>
    <definedName name="IQRC2895" hidden="1">"$D$2895:$L$2895"</definedName>
    <definedName name="IQRC2896" hidden="1">"$D$2896:$L$2896"</definedName>
    <definedName name="IQRC2898" hidden="1">"$D$2898"</definedName>
    <definedName name="IQRC2899" hidden="1">"$D$2899"</definedName>
    <definedName name="IQRC29" hidden="1">"$C$30:$C$39"</definedName>
    <definedName name="IQRC290" hidden="1">"$D$290:$J$290"</definedName>
    <definedName name="IQRC2900" hidden="1">"$D$2900"</definedName>
    <definedName name="IQRC2901" hidden="1">"$D$2901"</definedName>
    <definedName name="IQRC2902" hidden="1">"$D$2902"</definedName>
    <definedName name="IQRC2903" hidden="1">"$D$2903"</definedName>
    <definedName name="IQRC2905" hidden="1">"$D$2905"</definedName>
    <definedName name="IQRC2906" hidden="1">"$D$2906"</definedName>
    <definedName name="IQRC2907" hidden="1">"$D$2907"</definedName>
    <definedName name="IQRC2908" hidden="1">"$D$2908"</definedName>
    <definedName name="IQRC2909" hidden="1">"$D$2909"</definedName>
    <definedName name="IQRC291" hidden="1">"$D$291:$J$291"</definedName>
    <definedName name="IQRC2910" hidden="1">"$D$2910"</definedName>
    <definedName name="IQRC2919" hidden="1">"$D$2919:$G$2919"</definedName>
    <definedName name="IQRC292" hidden="1">"$D$292:$J$292"</definedName>
    <definedName name="IQRC2920" hidden="1">"$D$2920:$G$2920"</definedName>
    <definedName name="IQRC2921" hidden="1">"$D$2921:$G$2921"</definedName>
    <definedName name="IQRC2922" hidden="1">"$D$2922:$G$2922"</definedName>
    <definedName name="IQRC2923" hidden="1">"$D$2923:$G$2923"</definedName>
    <definedName name="IQRC2924" hidden="1">"$D$2924:$G$2924"</definedName>
    <definedName name="IQRC2926" hidden="1">"$D$2926:$H$2926"</definedName>
    <definedName name="IQRC2927" hidden="1">"$D$2927:$H$2927"</definedName>
    <definedName name="IQRC2928" hidden="1">"$D$2928:$H$2928"</definedName>
    <definedName name="IQRC2929" hidden="1">"$D$2929:$H$2929"</definedName>
    <definedName name="IQRC2930" hidden="1">"$D$2930:$H$2930"</definedName>
    <definedName name="IQRC2931" hidden="1">"$D$2931:$H$2931"</definedName>
    <definedName name="IQRC2933" hidden="1">"$D$2933:$F$2933"</definedName>
    <definedName name="IQRC2934" hidden="1">"$D$2934:$F$2934"</definedName>
    <definedName name="IQRC2935" hidden="1">"$D$2935:$F$2935"</definedName>
    <definedName name="IQRC2936" hidden="1">"$D$2936:$F$2936"</definedName>
    <definedName name="IQRC2937" hidden="1">"$D$2937:$F$2937"</definedName>
    <definedName name="IQRC2938" hidden="1">"$D$2938:$F$2938"</definedName>
    <definedName name="IQRC294" hidden="1">"$D$294"</definedName>
    <definedName name="IQRC2940" hidden="1">"$D$2940:$E$2940"</definedName>
    <definedName name="IQRC2941" hidden="1">"$D$2941:$E$2941"</definedName>
    <definedName name="IQRC2942" hidden="1">"$D$2942:$E$2942"</definedName>
    <definedName name="IQRC2943" hidden="1">"$D$2943:$E$2943"</definedName>
    <definedName name="IQRC2944" hidden="1">"$D$2944:$E$2944"</definedName>
    <definedName name="IQRC2945" hidden="1">"$D$2945:$E$2945"</definedName>
    <definedName name="IQRC2947" hidden="1">"$D$2947:$G$2947"</definedName>
    <definedName name="IQRC2948" hidden="1">"$D$2948:$G$2948"</definedName>
    <definedName name="IQRC2949" hidden="1">"$D$2949:$G$2949"</definedName>
    <definedName name="IQRC295" hidden="1">"$D$295"</definedName>
    <definedName name="IQRC2950" hidden="1">"$D$2950:$G$2950"</definedName>
    <definedName name="IQRC2951" hidden="1">"$D$2951:$G$2951"</definedName>
    <definedName name="IQRC2952" hidden="1">"$D$2952:$G$2952"</definedName>
    <definedName name="IQRC2954" hidden="1">"$D$2954"</definedName>
    <definedName name="IQRC2955" hidden="1">"$D$2955"</definedName>
    <definedName name="IQRC2956" hidden="1">"$D$2956"</definedName>
    <definedName name="IQRC2957" hidden="1">"$D$2957"</definedName>
    <definedName name="IQRC2958" hidden="1">"$D$2958"</definedName>
    <definedName name="IQRC2959" hidden="1">"$D$2959"</definedName>
    <definedName name="IQRC296" hidden="1">"$D$296"</definedName>
    <definedName name="IQRC2961" hidden="1">"$D$2961"</definedName>
    <definedName name="IQRC2962" hidden="1">"$D$2962"</definedName>
    <definedName name="IQRC2963" hidden="1">"$D$2963"</definedName>
    <definedName name="IQRC2964" hidden="1">"$D$2964"</definedName>
    <definedName name="IQRC2965" hidden="1">"$D$2965"</definedName>
    <definedName name="IQRC2966" hidden="1">"$D$2966"</definedName>
    <definedName name="IQRC2968" hidden="1">"$D$2968:$L$2968"</definedName>
    <definedName name="IQRC2969" hidden="1">"$D$2969:$L$2969"</definedName>
    <definedName name="IQRC297" hidden="1">"$D$297"</definedName>
    <definedName name="IQRC2970" hidden="1">"$D$2970:$L$2970"</definedName>
    <definedName name="IQRC2971" hidden="1">"$D$2971:$L$2971"</definedName>
    <definedName name="IQRC2972" hidden="1">"$D$2972:$L$2972"</definedName>
    <definedName name="IQRC2973" hidden="1">"$D$2973:$L$2973"</definedName>
    <definedName name="IQRC2975" hidden="1">"$D$2975:$K$2975"</definedName>
    <definedName name="IQRC2976" hidden="1">"$D$2976:$K$2976"</definedName>
    <definedName name="IQRC2977" hidden="1">"$D$2977:$K$2977"</definedName>
    <definedName name="IQRC2978" hidden="1">"$D$2978:$K$2978"</definedName>
    <definedName name="IQRC2979" hidden="1">"$D$2979:$K$2979"</definedName>
    <definedName name="IQRC298" hidden="1">"$D$298"</definedName>
    <definedName name="IQRC2980" hidden="1">"$D$2980:$K$2980"</definedName>
    <definedName name="IQRC2982" hidden="1">"$D$2982:$H$2982"</definedName>
    <definedName name="IQRC2983" hidden="1">"$D$2983:$H$2983"</definedName>
    <definedName name="IQRC2984" hidden="1">"$D$2984:$H$2984"</definedName>
    <definedName name="IQRC2985" hidden="1">"$D$2985:$H$2985"</definedName>
    <definedName name="IQRC2986" hidden="1">"$D$2986:$H$2986"</definedName>
    <definedName name="IQRC2987" hidden="1">"$D$2987:$H$2987"</definedName>
    <definedName name="IQRC2989" hidden="1">"$D$2989"</definedName>
    <definedName name="IQRC299" hidden="1">"$D$299"</definedName>
    <definedName name="IQRC2990" hidden="1">"$D$2990"</definedName>
    <definedName name="IQRC2991" hidden="1">"$D$2991"</definedName>
    <definedName name="IQRC2992" hidden="1">"$D$2992"</definedName>
    <definedName name="IQRC2993" hidden="1">"$D$2993"</definedName>
    <definedName name="IQRC2994" hidden="1">"$D$2994"</definedName>
    <definedName name="IQRC2996" hidden="1">"$D$2996:$F$2996"</definedName>
    <definedName name="IQRC2997" hidden="1">"$D$2997:$F$2997"</definedName>
    <definedName name="IQRC2998" hidden="1">"$D$2998:$F$2998"</definedName>
    <definedName name="IQRC2999" hidden="1">"$D$2999:$F$2999"</definedName>
    <definedName name="IQRC3" hidden="1">"$C$4:$C$133"</definedName>
    <definedName name="IQRC30" hidden="1">"$C$31:$C$35"</definedName>
    <definedName name="IQRC3000" hidden="1">"$D$3000:$F$3000"</definedName>
    <definedName name="IQRC3001" hidden="1">"$D$3001:$F$3001"</definedName>
    <definedName name="IQRC3003" hidden="1">"$D$3003"</definedName>
    <definedName name="IQRC3004" hidden="1">"$D$3004"</definedName>
    <definedName name="IQRC3005" hidden="1">"$D$3005"</definedName>
    <definedName name="IQRC3006" hidden="1">"$D$3006"</definedName>
    <definedName name="IQRC3007" hidden="1">"$D$3007"</definedName>
    <definedName name="IQRC3008" hidden="1">"$D$3008"</definedName>
    <definedName name="IQRC301" hidden="1">"$D$301"</definedName>
    <definedName name="IQRC3010" hidden="1">"$D$3010"</definedName>
    <definedName name="IQRC3011" hidden="1">"$D$3011"</definedName>
    <definedName name="IQRC3012" hidden="1">"$D$3012"</definedName>
    <definedName name="IQRC3013" hidden="1">"$D$3013"</definedName>
    <definedName name="IQRC3014" hidden="1">"$D$3014"</definedName>
    <definedName name="IQRC3015" hidden="1">"$D$3015"</definedName>
    <definedName name="IQRC3017" hidden="1">"$D$3017"</definedName>
    <definedName name="IQRC3018" hidden="1">"$D$3018"</definedName>
    <definedName name="IQRC3019" hidden="1">"$D$3019"</definedName>
    <definedName name="IQRC302" hidden="1">"$D$302"</definedName>
    <definedName name="IQRC3020" hidden="1">"$D$3020"</definedName>
    <definedName name="IQRC3021" hidden="1">"$D$3021"</definedName>
    <definedName name="IQRC3022" hidden="1">"$D$3022"</definedName>
    <definedName name="IQRC3024" hidden="1">"$D$3024:$H$3024"</definedName>
    <definedName name="IQRC3025" hidden="1">"$D$3025:$H$3025"</definedName>
    <definedName name="IQRC3026" hidden="1">"$D$3026:$H$3026"</definedName>
    <definedName name="IQRC3027" hidden="1">"$D$3027:$H$3027"</definedName>
    <definedName name="IQRC3028" hidden="1">"$D$3028:$H$3028"</definedName>
    <definedName name="IQRC3029" hidden="1">"$D$3029:$H$3029"</definedName>
    <definedName name="IQRC303" hidden="1">"$D$303"</definedName>
    <definedName name="IQRC3031" hidden="1">"$D$3031:$H$3031"</definedName>
    <definedName name="IQRC3032" hidden="1">"$D$3032:$H$3032"</definedName>
    <definedName name="IQRC3033" hidden="1">"$D$3033:$H$3033"</definedName>
    <definedName name="IQRC3034" hidden="1">"$D$3034:$H$3034"</definedName>
    <definedName name="IQRC3035" hidden="1">"$D$3035:$H$3035"</definedName>
    <definedName name="IQRC3036" hidden="1">"$D$3036:$H$3036"</definedName>
    <definedName name="IQRC3038" hidden="1">"$D$3038"</definedName>
    <definedName name="IQRC3039" hidden="1">"$D$3039"</definedName>
    <definedName name="IQRC304" hidden="1">"$D$304"</definedName>
    <definedName name="IQRC3040" hidden="1">"$D$3040"</definedName>
    <definedName name="IQRC3041" hidden="1">"$D$3041"</definedName>
    <definedName name="IQRC3042" hidden="1">"$D$3042"</definedName>
    <definedName name="IQRC3043" hidden="1">"$D$3043"</definedName>
    <definedName name="IQRC3045" hidden="1">"$D$3045:$E$3045"</definedName>
    <definedName name="IQRC3046" hidden="1">"$D$3046:$E$3046"</definedName>
    <definedName name="IQRC3047" hidden="1">"$D$3047:$E$3047"</definedName>
    <definedName name="IQRC3048" hidden="1">"$D$3048:$E$3048"</definedName>
    <definedName name="IQRC3049" hidden="1">"$D$3049:$E$3049"</definedName>
    <definedName name="IQRC305" hidden="1">"$D$305"</definedName>
    <definedName name="IQRC3050" hidden="1">"$D$3050:$E$3050"</definedName>
    <definedName name="IQRC3052" hidden="1">"$D$3052"</definedName>
    <definedName name="IQRC3053" hidden="1">"$D$3053"</definedName>
    <definedName name="IQRC3054" hidden="1">"$D$3054"</definedName>
    <definedName name="IQRC3055" hidden="1">"$D$3055"</definedName>
    <definedName name="IQRC3056" hidden="1">"$D$3056"</definedName>
    <definedName name="IQRC3057" hidden="1">"$D$3057"</definedName>
    <definedName name="IQRC3059" hidden="1">"$D$3059"</definedName>
    <definedName name="IQRC306" hidden="1">"$D$306"</definedName>
    <definedName name="IQRC3060" hidden="1">"$D$3060"</definedName>
    <definedName name="IQRC3061" hidden="1">"$D$3061"</definedName>
    <definedName name="IQRC3062" hidden="1">"$D$3062"</definedName>
    <definedName name="IQRC3063" hidden="1">"$D$3063"</definedName>
    <definedName name="IQRC3064" hidden="1">"$D$3064"</definedName>
    <definedName name="IQRC3066" hidden="1">"$D$3066"</definedName>
    <definedName name="IQRC3067" hidden="1">"$D$3067"</definedName>
    <definedName name="IQRC3068" hidden="1">"$D$3068"</definedName>
    <definedName name="IQRC3069" hidden="1">"$D$3069"</definedName>
    <definedName name="IQRC3070" hidden="1">"$D$3070"</definedName>
    <definedName name="IQRC3071" hidden="1">"$D$3071"</definedName>
    <definedName name="IQRC3073" hidden="1">"$D$3073:$G$3073"</definedName>
    <definedName name="IQRC3074" hidden="1">"$D$3074:$G$3074"</definedName>
    <definedName name="IQRC3075" hidden="1">"$D$3075:$G$3075"</definedName>
    <definedName name="IQRC3076" hidden="1">"$D$3076:$G$3076"</definedName>
    <definedName name="IQRC3077" hidden="1">"$D$3077:$G$3077"</definedName>
    <definedName name="IQRC3078" hidden="1">"$D$3078:$G$3078"</definedName>
    <definedName name="IQRC308" hidden="1">"$D$308:$P$308"</definedName>
    <definedName name="IQRC3080" hidden="1">"$D$3080:$I$3080"</definedName>
    <definedName name="IQRC3081" hidden="1">"$D$3081:$I$3081"</definedName>
    <definedName name="IQRC3082" hidden="1">"$D$3082:$I$3082"</definedName>
    <definedName name="IQRC3083" hidden="1">"$D$3083:$I$3083"</definedName>
    <definedName name="IQRC3084" hidden="1">"$D$3084:$I$3084"</definedName>
    <definedName name="IQRC3085" hidden="1">"$D$3085:$I$3085"</definedName>
    <definedName name="IQRC3087" hidden="1">"$D$3087:$J$3087"</definedName>
    <definedName name="IQRC3088" hidden="1">"$D$3088:$J$3088"</definedName>
    <definedName name="IQRC3089" hidden="1">"$D$3089:$J$3089"</definedName>
    <definedName name="IQRC309" hidden="1">"$D$309:$P$309"</definedName>
    <definedName name="IQRC3090" hidden="1">"$D$3090:$J$3090"</definedName>
    <definedName name="IQRC3091" hidden="1">"$D$3091:$J$3091"</definedName>
    <definedName name="IQRC3092" hidden="1">"$D$3092:$J$3092"</definedName>
    <definedName name="IQRC3094" hidden="1">"$D$3094:$J$3094"</definedName>
    <definedName name="IQRC3095" hidden="1">"$D$3095:$J$3095"</definedName>
    <definedName name="IQRC3096" hidden="1">"$D$3096:$J$3096"</definedName>
    <definedName name="IQRC3097" hidden="1">"$D$3097:$J$3097"</definedName>
    <definedName name="IQRC3098" hidden="1">"$D$3098:$J$3098"</definedName>
    <definedName name="IQRC3099" hidden="1">"$D$3099:$J$3099"</definedName>
    <definedName name="IQRC31" hidden="1">"$D$31:$N$31"</definedName>
    <definedName name="IQRC310" hidden="1">"$D$310:$P$310"</definedName>
    <definedName name="IQRC3101" hidden="1">"$D$3101:$I$3101"</definedName>
    <definedName name="IQRC3102" hidden="1">"$D$3102:$I$3102"</definedName>
    <definedName name="IQRC3103" hidden="1">"$D$3103:$I$3103"</definedName>
    <definedName name="IQRC3104" hidden="1">"$D$3104:$I$3104"</definedName>
    <definedName name="IQRC3105" hidden="1">"$D$3105:$I$3105"</definedName>
    <definedName name="IQRC3106" hidden="1">"$D$3106:$I$3106"</definedName>
    <definedName name="IQRC3108" hidden="1">"$D$3108:$M$3108"</definedName>
    <definedName name="IQRC3109" hidden="1">"$D$3109:$M$3109"</definedName>
    <definedName name="IQRC311" hidden="1">"$D$311:$P$311"</definedName>
    <definedName name="IQRC3110" hidden="1">"$D$3110:$M$3110"</definedName>
    <definedName name="IQRC3111" hidden="1">"$D$3111:$M$3111"</definedName>
    <definedName name="IQRC3112" hidden="1">"$D$3112:$M$3112"</definedName>
    <definedName name="IQRC3113" hidden="1">"$D$3113:$M$3113"</definedName>
    <definedName name="IQRC3115" hidden="1">"$D$3115:$N$3115"</definedName>
    <definedName name="IQRC3116" hidden="1">"$D$3116:$N$3116"</definedName>
    <definedName name="IQRC3117" hidden="1">"$D$3117:$N$3117"</definedName>
    <definedName name="IQRC3118" hidden="1">"$D$3118:$N$3118"</definedName>
    <definedName name="IQRC3119" hidden="1">"$D$3119:$N$3119"</definedName>
    <definedName name="IQRC312" hidden="1">"$D$312:$P$312"</definedName>
    <definedName name="IQRC3120" hidden="1">"$D$3120:$N$3120"</definedName>
    <definedName name="IQRC3122" hidden="1">"$D$3122:$G$3122"</definedName>
    <definedName name="IQRC3123" hidden="1">"$D$3123:$G$3123"</definedName>
    <definedName name="IQRC3124" hidden="1">"$D$3124:$G$3124"</definedName>
    <definedName name="IQRC3125" hidden="1">"$D$3125:$G$3125"</definedName>
    <definedName name="IQRC3126" hidden="1">"$D$3126:$G$3126"</definedName>
    <definedName name="IQRC3127" hidden="1">"$D$3127:$G$3127"</definedName>
    <definedName name="IQRC3129" hidden="1">"$D$3129:$G$3129"</definedName>
    <definedName name="IQRC313" hidden="1">"$D$313:$P$313"</definedName>
    <definedName name="IQRC3130" hidden="1">"$D$3130:$G$3130"</definedName>
    <definedName name="IQRC3131" hidden="1">"$D$3131:$G$3131"</definedName>
    <definedName name="IQRC3132" hidden="1">"$D$3132:$G$3132"</definedName>
    <definedName name="IQRC3133" hidden="1">"$D$3133:$G$3133"</definedName>
    <definedName name="IQRC3134" hidden="1">"$D$3134:$G$3134"</definedName>
    <definedName name="IQRC3136" hidden="1">"$D$3136"</definedName>
    <definedName name="IQRC3137" hidden="1">"$D$3137"</definedName>
    <definedName name="IQRC3138" hidden="1">"$D$3138"</definedName>
    <definedName name="IQRC3139" hidden="1">"$D$3139"</definedName>
    <definedName name="IQRC3140" hidden="1">"$D$3140"</definedName>
    <definedName name="IQRC3141" hidden="1">"$D$3141"</definedName>
    <definedName name="IQRC3143" hidden="1">"$D$3143:$K$3143"</definedName>
    <definedName name="IQRC3144" hidden="1">"$D$3144:$K$3144"</definedName>
    <definedName name="IQRC3145" hidden="1">"$D$3145:$K$3145"</definedName>
    <definedName name="IQRC3146" hidden="1">"$D$3146:$K$3146"</definedName>
    <definedName name="IQRC3147" hidden="1">"$D$3147:$K$3147"</definedName>
    <definedName name="IQRC3148" hidden="1">"$D$3148:$K$3148"</definedName>
    <definedName name="IQRC315" hidden="1">"$D$315"</definedName>
    <definedName name="IQRC3150" hidden="1">"$D$3150:$N$3150"</definedName>
    <definedName name="IQRC3151" hidden="1">"$D$3151:$N$3151"</definedName>
    <definedName name="IQRC3152" hidden="1">"$D$3152:$N$3152"</definedName>
    <definedName name="IQRC3153" hidden="1">"$D$3153:$N$3153"</definedName>
    <definedName name="IQRC3154" hidden="1">"$D$3154:$N$3154"</definedName>
    <definedName name="IQRC3155" hidden="1">"$D$3155:$N$3155"</definedName>
    <definedName name="IQRC3157" hidden="1">"$D$3157"</definedName>
    <definedName name="IQRC3158" hidden="1">"$D$3158"</definedName>
    <definedName name="IQRC3159" hidden="1">"$D$3159"</definedName>
    <definedName name="IQRC316" hidden="1">"$D$316"</definedName>
    <definedName name="IQRC3160" hidden="1">"$D$3160"</definedName>
    <definedName name="IQRC3161" hidden="1">"$D$3161"</definedName>
    <definedName name="IQRC3162" hidden="1">"$D$3162"</definedName>
    <definedName name="IQRC3164" hidden="1">"$D$3164:$I$3164"</definedName>
    <definedName name="IQRC3165" hidden="1">"$D$3165:$I$3165"</definedName>
    <definedName name="IQRC3166" hidden="1">"$D$3166:$I$3166"</definedName>
    <definedName name="IQRC3167" hidden="1">"$D$3167:$I$3167"</definedName>
    <definedName name="IQRC3168" hidden="1">"$D$3168:$I$3168"</definedName>
    <definedName name="IQRC3169" hidden="1">"$D$3169:$I$3169"</definedName>
    <definedName name="IQRC317" hidden="1">"$D$317"</definedName>
    <definedName name="IQRC3171" hidden="1">"$D$3171:$I$3171"</definedName>
    <definedName name="IQRC3172" hidden="1">"$D$3172:$I$3172"</definedName>
    <definedName name="IQRC3173" hidden="1">"$D$3173:$I$3173"</definedName>
    <definedName name="IQRC3174" hidden="1">"$D$3174:$I$3174"</definedName>
    <definedName name="IQRC3175" hidden="1">"$D$3175:$I$3175"</definedName>
    <definedName name="IQRC3176" hidden="1">"$D$3176:$I$3176"</definedName>
    <definedName name="IQRC3178" hidden="1">"$D$3178:$I$3178"</definedName>
    <definedName name="IQRC3179" hidden="1">"$D$3179:$I$3179"</definedName>
    <definedName name="IQRC318" hidden="1">"$D$318"</definedName>
    <definedName name="IQRC3180" hidden="1">"$D$3180:$I$3180"</definedName>
    <definedName name="IQRC3181" hidden="1">"$D$3181:$I$3181"</definedName>
    <definedName name="IQRC3182" hidden="1">"$D$3182:$I$3182"</definedName>
    <definedName name="IQRC3183" hidden="1">"$D$3183:$I$3183"</definedName>
    <definedName name="IQRC3185" hidden="1">"$D$3185"</definedName>
    <definedName name="IQRC3186" hidden="1">"$D$3186"</definedName>
    <definedName name="IQRC3187" hidden="1">"$D$3187"</definedName>
    <definedName name="IQRC3188" hidden="1">"$D$3188"</definedName>
    <definedName name="IQRC3189" hidden="1">"$D$3189"</definedName>
    <definedName name="IQRC319" hidden="1">"$D$319"</definedName>
    <definedName name="IQRC3190" hidden="1">"$D$3190"</definedName>
    <definedName name="IQRC3192" hidden="1">"$D$3192"</definedName>
    <definedName name="IQRC3193" hidden="1">"$D$3193"</definedName>
    <definedName name="IQRC3194" hidden="1">"$D$3194"</definedName>
    <definedName name="IQRC3195" hidden="1">"$D$3195"</definedName>
    <definedName name="IQRC3196" hidden="1">"$D$3196"</definedName>
    <definedName name="IQRC3197" hidden="1">"$D$3197"</definedName>
    <definedName name="IQRC3199" hidden="1">"$D$3199:$H$3199"</definedName>
    <definedName name="IQRC32" hidden="1">"$D$32:$N$32"</definedName>
    <definedName name="IQRC320" hidden="1">"$D$320"</definedName>
    <definedName name="IQRC3200" hidden="1">"$D$3200:$H$3200"</definedName>
    <definedName name="IQRC3201" hidden="1">"$D$3201:$H$3201"</definedName>
    <definedName name="IQRC3202" hidden="1">"$D$3202:$H$3202"</definedName>
    <definedName name="IQRC3203" hidden="1">"$D$3203:$H$3203"</definedName>
    <definedName name="IQRC3204" hidden="1">"$D$3204:$H$3204"</definedName>
    <definedName name="IQRC3206" hidden="1">"$D$3206:$L$3206"</definedName>
    <definedName name="IQRC3207" hidden="1">"$D$3207:$L$3207"</definedName>
    <definedName name="IQRC3208" hidden="1">"$D$3208:$L$3208"</definedName>
    <definedName name="IQRC3209" hidden="1">"$D$3209:$L$3209"</definedName>
    <definedName name="IQRC3210" hidden="1">"$D$3210:$L$3210"</definedName>
    <definedName name="IQRC3211" hidden="1">"$D$3211:$L$3211"</definedName>
    <definedName name="IQRC3213" hidden="1">"$D$3213:$Q$3213"</definedName>
    <definedName name="IQRC3214" hidden="1">"$D$3214:$Q$3214"</definedName>
    <definedName name="IQRC3215" hidden="1">"$D$3215:$Q$3215"</definedName>
    <definedName name="IQRC3216" hidden="1">"$D$3216:$Q$3216"</definedName>
    <definedName name="IQRC3217" hidden="1">"$D$3217:$Q$3217"</definedName>
    <definedName name="IQRC3218" hidden="1">"$D$3218:$Q$3218"</definedName>
    <definedName name="IQRC322" hidden="1">"$D$322:$L$322"</definedName>
    <definedName name="IQRC3220" hidden="1">"$D$3220:$I$3220"</definedName>
    <definedName name="IQRC3221" hidden="1">"$D$3221:$I$3221"</definedName>
    <definedName name="IQRC3222" hidden="1">"$D$3222:$I$3222"</definedName>
    <definedName name="IQRC3223" hidden="1">"$D$3223:$I$3223"</definedName>
    <definedName name="IQRC3224" hidden="1">"$D$3224:$I$3224"</definedName>
    <definedName name="IQRC3225" hidden="1">"$D$3225:$I$3225"</definedName>
    <definedName name="IQRC3227" hidden="1">"$D$3227"</definedName>
    <definedName name="IQRC3228" hidden="1">"$D$3228"</definedName>
    <definedName name="IQRC3229" hidden="1">"$D$3229"</definedName>
    <definedName name="IQRC323" hidden="1">"$D$323:$L$323"</definedName>
    <definedName name="IQRC3230" hidden="1">"$D$3230"</definedName>
    <definedName name="IQRC3231" hidden="1">"$D$3231"</definedName>
    <definedName name="IQRC3232" hidden="1">"$D$3232"</definedName>
    <definedName name="IQRC3234" hidden="1">"$D$3234:$J$3234"</definedName>
    <definedName name="IQRC3235" hidden="1">"$D$3235:$J$3235"</definedName>
    <definedName name="IQRC3236" hidden="1">"$D$3236:$J$3236"</definedName>
    <definedName name="IQRC3237" hidden="1">"$D$3237:$J$3237"</definedName>
    <definedName name="IQRC3238" hidden="1">"$D$3238:$J$3238"</definedName>
    <definedName name="IQRC3239" hidden="1">"$D$3239:$J$3239"</definedName>
    <definedName name="IQRC324" hidden="1">"$D$324:$L$324"</definedName>
    <definedName name="IQRC3241" hidden="1">"$D$3241"</definedName>
    <definedName name="IQRC3242" hidden="1">"$D$3242"</definedName>
    <definedName name="IQRC3243" hidden="1">"$D$3243"</definedName>
    <definedName name="IQRC3244" hidden="1">"$D$3244"</definedName>
    <definedName name="IQRC3245" hidden="1">"$D$3245"</definedName>
    <definedName name="IQRC3246" hidden="1">"$D$3246"</definedName>
    <definedName name="IQRC3248" hidden="1">"$D$3248:$F$3248"</definedName>
    <definedName name="IQRC3249" hidden="1">"$D$3249:$F$3249"</definedName>
    <definedName name="IQRC325" hidden="1">"$D$325:$L$325"</definedName>
    <definedName name="IQRC3250" hidden="1">"$D$3250:$F$3250"</definedName>
    <definedName name="IQRC3251" hidden="1">"$D$3251:$F$3251"</definedName>
    <definedName name="IQRC3252" hidden="1">"$D$3252:$F$3252"</definedName>
    <definedName name="IQRC3253" hidden="1">"$D$3253:$F$3253"</definedName>
    <definedName name="IQRC3255" hidden="1">"$D$3255"</definedName>
    <definedName name="IQRC3256" hidden="1">"$D$3256"</definedName>
    <definedName name="IQRC3257" hidden="1">"$D$3257"</definedName>
    <definedName name="IQRC3258" hidden="1">"$D$3258"</definedName>
    <definedName name="IQRC3259" hidden="1">"$D$3259"</definedName>
    <definedName name="IQRC326" hidden="1">"$D$326:$L$326"</definedName>
    <definedName name="IQRC3260" hidden="1">"$D$3260"</definedName>
    <definedName name="IQRC3262" hidden="1">"$D$3262"</definedName>
    <definedName name="IQRC3263" hidden="1">"$D$3263"</definedName>
    <definedName name="IQRC3264" hidden="1">"$D$3264"</definedName>
    <definedName name="IQRC3265" hidden="1">"$D$3265"</definedName>
    <definedName name="IQRC3266" hidden="1">"$D$3266"</definedName>
    <definedName name="IQRC3267" hidden="1">"$D$3267"</definedName>
    <definedName name="IQRC3269" hidden="1">"$D$3269:$H$3269"</definedName>
    <definedName name="IQRC327" hidden="1">"$D$327:$L$327"</definedName>
    <definedName name="IQRC3270" hidden="1">"$D$3270:$H$3270"</definedName>
    <definedName name="IQRC3271" hidden="1">"$D$3271:$H$3271"</definedName>
    <definedName name="IQRC3272" hidden="1">"$D$3272:$H$3272"</definedName>
    <definedName name="IQRC3273" hidden="1">"$D$3273:$H$3273"</definedName>
    <definedName name="IQRC3274" hidden="1">"$D$3274:$H$3274"</definedName>
    <definedName name="IQRC3276" hidden="1">"$D$3276:$L$3276"</definedName>
    <definedName name="IQRC3277" hidden="1">"$D$3277:$L$3277"</definedName>
    <definedName name="IQRC3278" hidden="1">"$D$3278:$L$3278"</definedName>
    <definedName name="IQRC3279" hidden="1">"$D$3279:$L$3279"</definedName>
    <definedName name="IQRC3280" hidden="1">"$D$3280:$L$3280"</definedName>
    <definedName name="IQRC3281" hidden="1">"$D$3281:$L$3281"</definedName>
    <definedName name="IQRC3283" hidden="1">"$D$3283:$I$3283"</definedName>
    <definedName name="IQRC3284" hidden="1">"$D$3284:$I$3284"</definedName>
    <definedName name="IQRC3285" hidden="1">"$D$3285:$I$3285"</definedName>
    <definedName name="IQRC3286" hidden="1">"$D$3286:$I$3286"</definedName>
    <definedName name="IQRC3287" hidden="1">"$D$3287:$I$3287"</definedName>
    <definedName name="IQRC3288" hidden="1">"$D$3288:$I$3288"</definedName>
    <definedName name="IQRC329" hidden="1">"$D$329"</definedName>
    <definedName name="IQRC3290" hidden="1">"$D$3290:$N$3290"</definedName>
    <definedName name="IQRC3291" hidden="1">"$D$3291:$N$3291"</definedName>
    <definedName name="IQRC3292" hidden="1">"$D$3292:$N$3292"</definedName>
    <definedName name="IQRC3293" hidden="1">"$D$3293:$N$3293"</definedName>
    <definedName name="IQRC3294" hidden="1">"$D$3294:$N$3294"</definedName>
    <definedName name="IQRC3295" hidden="1">"$D$3295:$N$3295"</definedName>
    <definedName name="IQRC3297" hidden="1">"$D$3297"</definedName>
    <definedName name="IQRC3298" hidden="1">"$D$3298"</definedName>
    <definedName name="IQRC3299" hidden="1">"$D$3299"</definedName>
    <definedName name="IQRC330" hidden="1">"$D$330"</definedName>
    <definedName name="IQRC3300" hidden="1">"$D$3300"</definedName>
    <definedName name="IQRC3301" hidden="1">"$D$3301"</definedName>
    <definedName name="IQRC3302" hidden="1">"$D$3302"</definedName>
    <definedName name="IQRC3304" hidden="1">"$D$3304"</definedName>
    <definedName name="IQRC3305" hidden="1">"$D$3305"</definedName>
    <definedName name="IQRC3306" hidden="1">"$D$3306"</definedName>
    <definedName name="IQRC3307" hidden="1">"$D$3307"</definedName>
    <definedName name="IQRC3308" hidden="1">"$D$3308"</definedName>
    <definedName name="IQRC3309" hidden="1">"$D$3309"</definedName>
    <definedName name="IQRC331" hidden="1">"$D$331"</definedName>
    <definedName name="IQRC3311" hidden="1">"$D$3311:$I$3311"</definedName>
    <definedName name="IQRC3312" hidden="1">"$D$3312:$I$3312"</definedName>
    <definedName name="IQRC3313" hidden="1">"$D$3313:$I$3313"</definedName>
    <definedName name="IQRC3314" hidden="1">"$D$3314:$I$3314"</definedName>
    <definedName name="IQRC3315" hidden="1">"$D$3315:$I$3315"</definedName>
    <definedName name="IQRC3316" hidden="1">"$D$3316:$I$3316"</definedName>
    <definedName name="IQRC3318" hidden="1">"$D$3318:$K$3318"</definedName>
    <definedName name="IQRC3319" hidden="1">"$D$3319:$K$3319"</definedName>
    <definedName name="IQRC332" hidden="1">"$D$332"</definedName>
    <definedName name="IQRC3320" hidden="1">"$D$3320:$K$3320"</definedName>
    <definedName name="IQRC3321" hidden="1">"$D$3321:$K$3321"</definedName>
    <definedName name="IQRC3322" hidden="1">"$D$3322:$K$3322"</definedName>
    <definedName name="IQRC3323" hidden="1">"$D$3323:$K$3323"</definedName>
    <definedName name="IQRC3325" hidden="1">"$D$3325:$M$3325"</definedName>
    <definedName name="IQRC3326" hidden="1">"$D$3326:$M$3326"</definedName>
    <definedName name="IQRC3327" hidden="1">"$D$3327:$M$3327"</definedName>
    <definedName name="IQRC3328" hidden="1">"$D$3328:$M$3328"</definedName>
    <definedName name="IQRC3329" hidden="1">"$D$3329:$M$3329"</definedName>
    <definedName name="IQRC333" hidden="1">"$D$333"</definedName>
    <definedName name="IQRC3330" hidden="1">"$D$3330:$M$3330"</definedName>
    <definedName name="IQRC3332" hidden="1">"$D$3332:$G$3332"</definedName>
    <definedName name="IQRC3333" hidden="1">"$D$3333:$G$3333"</definedName>
    <definedName name="IQRC3334" hidden="1">"$D$3334:$G$3334"</definedName>
    <definedName name="IQRC3335" hidden="1">"$D$3335:$G$3335"</definedName>
    <definedName name="IQRC3336" hidden="1">"$D$3336:$G$3336"</definedName>
    <definedName name="IQRC3337" hidden="1">"$D$3337:$G$3337"</definedName>
    <definedName name="IQRC3339" hidden="1">"$D$3339:$M$3339"</definedName>
    <definedName name="IQRC334" hidden="1">"$D$334"</definedName>
    <definedName name="IQRC3340" hidden="1">"$D$3340:$M$3340"</definedName>
    <definedName name="IQRC3341" hidden="1">"$D$3341:$M$3341"</definedName>
    <definedName name="IQRC3342" hidden="1">"$D$3342:$M$3342"</definedName>
    <definedName name="IQRC3343" hidden="1">"$D$3343:$M$3343"</definedName>
    <definedName name="IQRC3344" hidden="1">"$D$3344:$M$3344"</definedName>
    <definedName name="IQRC3346" hidden="1">"$D$3346:$J$3346"</definedName>
    <definedName name="IQRC3347" hidden="1">"$D$3347:$J$3347"</definedName>
    <definedName name="IQRC3348" hidden="1">"$D$3348:$J$3348"</definedName>
    <definedName name="IQRC3349" hidden="1">"$D$3349:$J$3349"</definedName>
    <definedName name="IQRC3350" hidden="1">"$D$3350:$J$3350"</definedName>
    <definedName name="IQRC3351" hidden="1">"$D$3351:$J$3351"</definedName>
    <definedName name="IQRC3353" hidden="1">"$D$3353"</definedName>
    <definedName name="IQRC3354" hidden="1">"$D$3354"</definedName>
    <definedName name="IQRC3355" hidden="1">"$D$3355"</definedName>
    <definedName name="IQRC3356" hidden="1">"$D$3356"</definedName>
    <definedName name="IQRC3357" hidden="1">"$D$3357"</definedName>
    <definedName name="IQRC3358" hidden="1">"$D$3358"</definedName>
    <definedName name="IQRC336" hidden="1">"$D$336:$Z$336"</definedName>
    <definedName name="IQRC3360" hidden="1">"$D$3360:$I$3360"</definedName>
    <definedName name="IQRC3361" hidden="1">"$D$3361:$I$3361"</definedName>
    <definedName name="IQRC3362" hidden="1">"$D$3362:$I$3362"</definedName>
    <definedName name="IQRC3363" hidden="1">"$D$3363:$I$3363"</definedName>
    <definedName name="IQRC3364" hidden="1">"$D$3364:$I$3364"</definedName>
    <definedName name="IQRC3365" hidden="1">"$D$3365:$I$3365"</definedName>
    <definedName name="IQRC3367" hidden="1">"$D$3367:$E$3367"</definedName>
    <definedName name="IQRC3368" hidden="1">"$D$3368:$E$3368"</definedName>
    <definedName name="IQRC3369" hidden="1">"$D$3369:$E$3369"</definedName>
    <definedName name="IQRC337" hidden="1">"$D$337:$Z$337"</definedName>
    <definedName name="IQRC3370" hidden="1">"$D$3370:$E$3370"</definedName>
    <definedName name="IQRC3371" hidden="1">"$D$3371:$E$3371"</definedName>
    <definedName name="IQRC3372" hidden="1">"$D$3372:$E$3372"</definedName>
    <definedName name="IQRC3374" hidden="1">"$D$3374:$H$3374"</definedName>
    <definedName name="IQRC3375" hidden="1">"$D$3375:$H$3375"</definedName>
    <definedName name="IQRC3376" hidden="1">"$D$3376:$H$3376"</definedName>
    <definedName name="IQRC3377" hidden="1">"$D$3377:$H$3377"</definedName>
    <definedName name="IQRC3378" hidden="1">"$D$3378:$H$3378"</definedName>
    <definedName name="IQRC3379" hidden="1">"$D$3379:$H$3379"</definedName>
    <definedName name="IQRC338" hidden="1">"$D$338:$Z$338"</definedName>
    <definedName name="IQRC3381" hidden="1">"$D$3381"</definedName>
    <definedName name="IQRC3382" hidden="1">"$D$3382"</definedName>
    <definedName name="IQRC3383" hidden="1">"$D$3383"</definedName>
    <definedName name="IQRC3384" hidden="1">"$D$3384"</definedName>
    <definedName name="IQRC3385" hidden="1">"$D$3385"</definedName>
    <definedName name="IQRC3386" hidden="1">"$D$3386"</definedName>
    <definedName name="IQRC3388" hidden="1">"$D$3388"</definedName>
    <definedName name="IQRC3389" hidden="1">"$D$3389"</definedName>
    <definedName name="IQRC339" hidden="1">"$D$339:$Z$339"</definedName>
    <definedName name="IQRC3390" hidden="1">"$D$3390"</definedName>
    <definedName name="IQRC3391" hidden="1">"$D$3391"</definedName>
    <definedName name="IQRC3392" hidden="1">"$D$3392"</definedName>
    <definedName name="IQRC3393" hidden="1">"$D$3393"</definedName>
    <definedName name="IQRC3395" hidden="1">"$D$3395:$H$3395"</definedName>
    <definedName name="IQRC3396" hidden="1">"$D$3396:$H$3396"</definedName>
    <definedName name="IQRC3397" hidden="1">"$D$3397:$H$3397"</definedName>
    <definedName name="IQRC3398" hidden="1">"$D$3398:$H$3398"</definedName>
    <definedName name="IQRC3399" hidden="1">"$D$3399:$H$3399"</definedName>
    <definedName name="IQRC340" hidden="1">"$D$340:$Z$340"</definedName>
    <definedName name="IQRC3400" hidden="1">"$D$3400:$H$3400"</definedName>
    <definedName name="IQRC3402" hidden="1">"$D$3402"</definedName>
    <definedName name="IQRC3403" hidden="1">"$D$3403"</definedName>
    <definedName name="IQRC3404" hidden="1">"$D$3404"</definedName>
    <definedName name="IQRC3405" hidden="1">"$D$3405"</definedName>
    <definedName name="IQRC3406" hidden="1">"$D$3406"</definedName>
    <definedName name="IQRC3407" hidden="1">"$D$3407"</definedName>
    <definedName name="IQRC3409" hidden="1">"$D$3409:$I$3409"</definedName>
    <definedName name="IQRC341" hidden="1">"$D$341:$Z$341"</definedName>
    <definedName name="IQRC3410" hidden="1">"$D$3410:$I$3410"</definedName>
    <definedName name="IQRC3411" hidden="1">"$D$3411:$I$3411"</definedName>
    <definedName name="IQRC3412" hidden="1">"$D$3412:$I$3412"</definedName>
    <definedName name="IQRC3413" hidden="1">"$D$3413:$I$3413"</definedName>
    <definedName name="IQRC3414" hidden="1">"$D$3414:$I$3414"</definedName>
    <definedName name="IQRC3416" hidden="1">"$D$3416:$H$3416"</definedName>
    <definedName name="IQRC3417" hidden="1">"$D$3417:$H$3417"</definedName>
    <definedName name="IQRC3418" hidden="1">"$D$3418:$H$3418"</definedName>
    <definedName name="IQRC3419" hidden="1">"$D$3419:$H$3419"</definedName>
    <definedName name="IQRC3420" hidden="1">"$D$3420:$H$3420"</definedName>
    <definedName name="IQRC3421" hidden="1">"$D$3421:$H$3421"</definedName>
    <definedName name="IQRC3423" hidden="1">"$D$3423:$F$3423"</definedName>
    <definedName name="IQRC3424" hidden="1">"$D$3424:$F$3424"</definedName>
    <definedName name="IQRC3425" hidden="1">"$D$3425:$F$3425"</definedName>
    <definedName name="IQRC3426" hidden="1">"$D$3426:$F$3426"</definedName>
    <definedName name="IQRC3427" hidden="1">"$D$3427:$F$3427"</definedName>
    <definedName name="IQRC3428" hidden="1">"$D$3428:$F$3428"</definedName>
    <definedName name="IQRC343" hidden="1">"$D$343:$H$343"</definedName>
    <definedName name="IQRC3430" hidden="1">"$D$3430:$G$3430"</definedName>
    <definedName name="IQRC3431" hidden="1">"$D$3431:$G$3431"</definedName>
    <definedName name="IQRC3432" hidden="1">"$D$3432:$G$3432"</definedName>
    <definedName name="IQRC3433" hidden="1">"$D$3433:$G$3433"</definedName>
    <definedName name="IQRC3434" hidden="1">"$D$3434:$G$3434"</definedName>
    <definedName name="IQRC3435" hidden="1">"$D$3435:$G$3435"</definedName>
    <definedName name="IQRC3437" hidden="1">"$D$3437"</definedName>
    <definedName name="IQRC3438" hidden="1">"$D$3438"</definedName>
    <definedName name="IQRC3439" hidden="1">"$D$3439"</definedName>
    <definedName name="IQRC344" hidden="1">"$D$344:$H$344"</definedName>
    <definedName name="IQRC3440" hidden="1">"$D$3440"</definedName>
    <definedName name="IQRC3441" hidden="1">"$D$3441"</definedName>
    <definedName name="IQRC3442" hidden="1">"$D$3442"</definedName>
    <definedName name="IQRC3444" hidden="1">"$D$3444:$J$3444"</definedName>
    <definedName name="IQRC3445" hidden="1">"$D$3445:$J$3445"</definedName>
    <definedName name="IQRC3446" hidden="1">"$D$3446:$J$3446"</definedName>
    <definedName name="IQRC3447" hidden="1">"$D$3447:$J$3447"</definedName>
    <definedName name="IQRC3448" hidden="1">"$D$3448:$J$3448"</definedName>
    <definedName name="IQRC3449" hidden="1">"$D$3449:$J$3449"</definedName>
    <definedName name="IQRC345" hidden="1">"$D$345:$H$345"</definedName>
    <definedName name="IQRC3451" hidden="1">"$D$3451:$I$3451"</definedName>
    <definedName name="IQRC3452" hidden="1">"$D$3452:$I$3452"</definedName>
    <definedName name="IQRC3453" hidden="1">"$D$3453:$I$3453"</definedName>
    <definedName name="IQRC3454" hidden="1">"$D$3454:$I$3454"</definedName>
    <definedName name="IQRC3455" hidden="1">"$D$3455:$I$3455"</definedName>
    <definedName name="IQRC3456" hidden="1">"$D$3456:$I$3456"</definedName>
    <definedName name="IQRC3458" hidden="1">"$D$3458:$J$3458"</definedName>
    <definedName name="IQRC3459" hidden="1">"$D$3459:$J$3459"</definedName>
    <definedName name="IQRC346" hidden="1">"$D$346:$H$346"</definedName>
    <definedName name="IQRC3460" hidden="1">"$D$3460:$J$3460"</definedName>
    <definedName name="IQRC3461" hidden="1">"$D$3461:$J$3461"</definedName>
    <definedName name="IQRC3462" hidden="1">"$D$3462:$J$3462"</definedName>
    <definedName name="IQRC3463" hidden="1">"$D$3463:$J$3463"</definedName>
    <definedName name="IQRC3465" hidden="1">"$D$3465"</definedName>
    <definedName name="IQRC3466" hidden="1">"$D$3466"</definedName>
    <definedName name="IQRC3467" hidden="1">"$D$3467"</definedName>
    <definedName name="IQRC3468" hidden="1">"$D$3468"</definedName>
    <definedName name="IQRC3469" hidden="1">"$D$3469"</definedName>
    <definedName name="IQRC347" hidden="1">"$D$347:$H$347"</definedName>
    <definedName name="IQRC3470" hidden="1">"$D$3470"</definedName>
    <definedName name="IQRC3472" hidden="1">"$D$3472:$I$3472"</definedName>
    <definedName name="IQRC3473" hidden="1">"$D$3473:$I$3473"</definedName>
    <definedName name="IQRC3474" hidden="1">"$D$3474:$I$3474"</definedName>
    <definedName name="IQRC3475" hidden="1">"$D$3475:$I$3475"</definedName>
    <definedName name="IQRC3476" hidden="1">"$D$3476:$I$3476"</definedName>
    <definedName name="IQRC3477" hidden="1">"$D$3477:$I$3477"</definedName>
    <definedName name="IQRC3479" hidden="1">"$D$3479"</definedName>
    <definedName name="IQRC348" hidden="1">"$D$348:$H$348"</definedName>
    <definedName name="IQRC3480" hidden="1">"$D$3480"</definedName>
    <definedName name="IQRC3481" hidden="1">"$D$3481"</definedName>
    <definedName name="IQRC3482" hidden="1">"$D$3482"</definedName>
    <definedName name="IQRC3483" hidden="1">"$D$3483"</definedName>
    <definedName name="IQRC3484" hidden="1">"$D$3484"</definedName>
    <definedName name="IQRC3486" hidden="1">"$D$3486:$H$3486"</definedName>
    <definedName name="IQRC3487" hidden="1">"$D$3487:$H$3487"</definedName>
    <definedName name="IQRC3488" hidden="1">"$D$3488:$H$3488"</definedName>
    <definedName name="IQRC3489" hidden="1">"$D$3489:$H$3489"</definedName>
    <definedName name="IQRC3490" hidden="1">"$D$3490:$H$3490"</definedName>
    <definedName name="IQRC3491" hidden="1">"$D$3491:$H$3491"</definedName>
    <definedName name="IQRC3493" hidden="1">"$D$3493:$N$3493"</definedName>
    <definedName name="IQRC3494" hidden="1">"$D$3494:$N$3494"</definedName>
    <definedName name="IQRC3495" hidden="1">"$D$3495:$N$3495"</definedName>
    <definedName name="IQRC3496" hidden="1">"$D$3496:$N$3496"</definedName>
    <definedName name="IQRC3497" hidden="1">"$D$3497:$N$3497"</definedName>
    <definedName name="IQRC3498" hidden="1">"$D$3498:$N$3498"</definedName>
    <definedName name="IQRC35" hidden="1">"$D$35:$H$35"</definedName>
    <definedName name="IQRC350" hidden="1">"$D$350:$M$350"</definedName>
    <definedName name="IQRC3500" hidden="1">"$D$3500:$M$3500"</definedName>
    <definedName name="IQRC3501" hidden="1">"$D$3501:$M$3501"</definedName>
    <definedName name="IQRC3502" hidden="1">"$D$3502:$M$3502"</definedName>
    <definedName name="IQRC3503" hidden="1">"$D$3503:$M$3503"</definedName>
    <definedName name="IQRC3504" hidden="1">"$D$3504:$M$3504"</definedName>
    <definedName name="IQRC3505" hidden="1">"$D$3505:$M$3505"</definedName>
    <definedName name="IQRC3507" hidden="1">"$D$3507:$G$3507"</definedName>
    <definedName name="IQRC3508" hidden="1">"$D$3508:$G$3508"</definedName>
    <definedName name="IQRC3509" hidden="1">"$D$3509:$G$3509"</definedName>
    <definedName name="IQRC351" hidden="1">"$D$351:$M$351"</definedName>
    <definedName name="IQRC3510" hidden="1">"$D$3510:$G$3510"</definedName>
    <definedName name="IQRC3511" hidden="1">"$D$3511:$G$3511"</definedName>
    <definedName name="IQRC3512" hidden="1">"$D$3512:$G$3512"</definedName>
    <definedName name="IQRC3514" hidden="1">"$D$3514"</definedName>
    <definedName name="IQRC3515" hidden="1">"$D$3515"</definedName>
    <definedName name="IQRC3516" hidden="1">"$D$3516"</definedName>
    <definedName name="IQRC3517" hidden="1">"$D$3517"</definedName>
    <definedName name="IQRC3518" hidden="1">"$D$3518"</definedName>
    <definedName name="IQRC3519" hidden="1">"$D$3519"</definedName>
    <definedName name="IQRC352" hidden="1">"$D$352:$M$352"</definedName>
    <definedName name="IQRC3521" hidden="1">"$D$3521"</definedName>
    <definedName name="IQRC3522" hidden="1">"$D$3522"</definedName>
    <definedName name="IQRC3523" hidden="1">"$D$3523"</definedName>
    <definedName name="IQRC3524" hidden="1">"$D$3524"</definedName>
    <definedName name="IQRC3525" hidden="1">"$D$3525"</definedName>
    <definedName name="IQRC3526" hidden="1">"$D$3526"</definedName>
    <definedName name="IQRC3528" hidden="1">"$D$3528:$H$3528"</definedName>
    <definedName name="IQRC3529" hidden="1">"$D$3529:$H$3529"</definedName>
    <definedName name="IQRC353" hidden="1">"$D$353:$M$353"</definedName>
    <definedName name="IQRC3530" hidden="1">"$D$3530:$H$3530"</definedName>
    <definedName name="IQRC3531" hidden="1">"$D$3531:$H$3531"</definedName>
    <definedName name="IQRC3532" hidden="1">"$D$3532:$H$3532"</definedName>
    <definedName name="IQRC3533" hidden="1">"$D$3533:$H$3533"</definedName>
    <definedName name="IQRC3535" hidden="1">"$D$3535:$I$3535"</definedName>
    <definedName name="IQRC3536" hidden="1">"$D$3536:$I$3536"</definedName>
    <definedName name="IQRC3537" hidden="1">"$D$3537:$I$3537"</definedName>
    <definedName name="IQRC3538" hidden="1">"$D$3538:$I$3538"</definedName>
    <definedName name="IQRC3539" hidden="1">"$D$3539:$I$3539"</definedName>
    <definedName name="IQRC354" hidden="1">"$D$354:$M$354"</definedName>
    <definedName name="IQRC3540" hidden="1">"$D$3540:$I$3540"</definedName>
    <definedName name="IQRC3542" hidden="1">"$D$3542"</definedName>
    <definedName name="IQRC3543" hidden="1">"$D$3543"</definedName>
    <definedName name="IQRC3544" hidden="1">"$D$3544"</definedName>
    <definedName name="IQRC3545" hidden="1">"$D$3545"</definedName>
    <definedName name="IQRC3546" hidden="1">"$D$3546"</definedName>
    <definedName name="IQRC3547" hidden="1">"$D$3547"</definedName>
    <definedName name="IQRC3549" hidden="1">"$D$3549:$E$3549"</definedName>
    <definedName name="IQRC355" hidden="1">"$D$355:$M$355"</definedName>
    <definedName name="IQRC3550" hidden="1">"$D$3550:$E$3550"</definedName>
    <definedName name="IQRC3551" hidden="1">"$D$3551:$E$3551"</definedName>
    <definedName name="IQRC3552" hidden="1">"$D$3552:$E$3552"</definedName>
    <definedName name="IQRC3553" hidden="1">"$D$3553:$E$3553"</definedName>
    <definedName name="IQRC3554" hidden="1">"$D$3554:$E$3554"</definedName>
    <definedName name="IQRC3556" hidden="1">"$D$3556:$H$3556"</definedName>
    <definedName name="IQRC3557" hidden="1">"$D$3557:$H$3557"</definedName>
    <definedName name="IQRC3558" hidden="1">"$D$3558:$H$3558"</definedName>
    <definedName name="IQRC3559" hidden="1">"$D$3559:$H$3559"</definedName>
    <definedName name="IQRC3560" hidden="1">"$D$3560:$H$3560"</definedName>
    <definedName name="IQRC3561" hidden="1">"$D$3561:$H$3561"</definedName>
    <definedName name="IQRC3563" hidden="1">"$D$3563"</definedName>
    <definedName name="IQRC3564" hidden="1">"$D$3564"</definedName>
    <definedName name="IQRC3565" hidden="1">"$D$3565"</definedName>
    <definedName name="IQRC3566" hidden="1">"$D$3566"</definedName>
    <definedName name="IQRC3567" hidden="1">"$D$3567"</definedName>
    <definedName name="IQRC3568" hidden="1">"$D$3568"</definedName>
    <definedName name="IQRC357" hidden="1">"$D$357:$O$357"</definedName>
    <definedName name="IQRC3570" hidden="1">"$D$3570"</definedName>
    <definedName name="IQRC3571" hidden="1">"$D$3571"</definedName>
    <definedName name="IQRC3572" hidden="1">"$D$3572"</definedName>
    <definedName name="IQRC3573" hidden="1">"$D$3573"</definedName>
    <definedName name="IQRC3574" hidden="1">"$D$3574"</definedName>
    <definedName name="IQRC3575" hidden="1">"$D$3575"</definedName>
    <definedName name="IQRC3577" hidden="1">"$D$3577:$G$3577"</definedName>
    <definedName name="IQRC3578" hidden="1">"$D$3578:$G$3578"</definedName>
    <definedName name="IQRC3579" hidden="1">"$D$3579:$G$3579"</definedName>
    <definedName name="IQRC358" hidden="1">"$D$358:$O$358"</definedName>
    <definedName name="IQRC3580" hidden="1">"$D$3580:$G$3580"</definedName>
    <definedName name="IQRC3581" hidden="1">"$D$3581:$G$3581"</definedName>
    <definedName name="IQRC3582" hidden="1">"$D$3582:$G$3582"</definedName>
    <definedName name="IQRC3584" hidden="1">"$D$3584"</definedName>
    <definedName name="IQRC3585" hidden="1">"$D$3585"</definedName>
    <definedName name="IQRC3586" hidden="1">"$D$3586"</definedName>
    <definedName name="IQRC3587" hidden="1">"$D$3587"</definedName>
    <definedName name="IQRC3588" hidden="1">"$D$3588"</definedName>
    <definedName name="IQRC3589" hidden="1">"$D$3589"</definedName>
    <definedName name="IQRC359" hidden="1">"$D$359:$O$359"</definedName>
    <definedName name="IQRC3591" hidden="1">"$D$3591"</definedName>
    <definedName name="IQRC3592" hidden="1">"$D$3592"</definedName>
    <definedName name="IQRC3593" hidden="1">"$D$3593"</definedName>
    <definedName name="IQRC3594" hidden="1">"$D$3594"</definedName>
    <definedName name="IQRC3595" hidden="1">"$D$3595"</definedName>
    <definedName name="IQRC3596" hidden="1">"$D$3596"</definedName>
    <definedName name="IQRC3598" hidden="1">"$D$3598"</definedName>
    <definedName name="IQRC3599" hidden="1">"$D$3599"</definedName>
    <definedName name="IQRC36" hidden="1">"$D$36:$H$36"</definedName>
    <definedName name="IQRC360" hidden="1">"$D$360:$O$360"</definedName>
    <definedName name="IQRC3600" hidden="1">"$D$3600"</definedName>
    <definedName name="IQRC3601" hidden="1">"$D$3601"</definedName>
    <definedName name="IQRC3602" hidden="1">"$D$3602"</definedName>
    <definedName name="IQRC3603" hidden="1">"$D$3603"</definedName>
    <definedName name="IQRC3605" hidden="1">"$D$3605"</definedName>
    <definedName name="IQRC3606" hidden="1">"$D$3606"</definedName>
    <definedName name="IQRC3607" hidden="1">"$D$3607"</definedName>
    <definedName name="IQRC3608" hidden="1">"$D$3608"</definedName>
    <definedName name="IQRC3609" hidden="1">"$D$3609"</definedName>
    <definedName name="IQRC361" hidden="1">"$D$361:$O$361"</definedName>
    <definedName name="IQRC3610" hidden="1">"$D$3610"</definedName>
    <definedName name="IQRC3612" hidden="1">"$D$3612"</definedName>
    <definedName name="IQRC3613" hidden="1">"$D$3613"</definedName>
    <definedName name="IQRC3614" hidden="1">"$D$3614"</definedName>
    <definedName name="IQRC3615" hidden="1">"$D$3615"</definedName>
    <definedName name="IQRC3616" hidden="1">"$D$3616"</definedName>
    <definedName name="IQRC3617" hidden="1">"$D$3617"</definedName>
    <definedName name="IQRC3619" hidden="1">"$D$3619:$K$3619"</definedName>
    <definedName name="IQRC362" hidden="1">"$D$362:$O$362"</definedName>
    <definedName name="IQRC3620" hidden="1">"$D$3620:$K$3620"</definedName>
    <definedName name="IQRC3621" hidden="1">"$D$3621:$K$3621"</definedName>
    <definedName name="IQRC3622" hidden="1">"$D$3622:$K$3622"</definedName>
    <definedName name="IQRC3623" hidden="1">"$D$3623:$K$3623"</definedName>
    <definedName name="IQRC3624" hidden="1">"$D$3624:$K$3624"</definedName>
    <definedName name="IQRC3626" hidden="1">"$D$3626"</definedName>
    <definedName name="IQRC3627" hidden="1">"$D$3627"</definedName>
    <definedName name="IQRC3628" hidden="1">"$D$3628"</definedName>
    <definedName name="IQRC3629" hidden="1">"$D$3629"</definedName>
    <definedName name="IQRC3630" hidden="1">"$D$3630"</definedName>
    <definedName name="IQRC3631" hidden="1">"$D$3631"</definedName>
    <definedName name="IQRC3633" hidden="1">"$D$3633:$I$3633"</definedName>
    <definedName name="IQRC3634" hidden="1">"$D$3634:$I$3634"</definedName>
    <definedName name="IQRC3635" hidden="1">"$D$3635:$I$3635"</definedName>
    <definedName name="IQRC3636" hidden="1">"$D$3636:$I$3636"</definedName>
    <definedName name="IQRC3637" hidden="1">"$D$3637:$I$3637"</definedName>
    <definedName name="IQRC3638" hidden="1">"$D$3638:$I$3638"</definedName>
    <definedName name="IQRC364" hidden="1">"$D$364:$J$364"</definedName>
    <definedName name="IQRC3640" hidden="1">"$D$3640:$L$3640"</definedName>
    <definedName name="IQRC3641" hidden="1">"$D$3641:$L$3641"</definedName>
    <definedName name="IQRC3642" hidden="1">"$D$3642:$L$3642"</definedName>
    <definedName name="IQRC3643" hidden="1">"$D$3643:$L$3643"</definedName>
    <definedName name="IQRC3644" hidden="1">"$D$3644:$L$3644"</definedName>
    <definedName name="IQRC3645" hidden="1">"$D$3645:$L$3645"</definedName>
    <definedName name="IQRC3647" hidden="1">"$D$3647:$L$3647"</definedName>
    <definedName name="IQRC3648" hidden="1">"$D$3648:$L$3648"</definedName>
    <definedName name="IQRC3649" hidden="1">"$D$3649:$L$3649"</definedName>
    <definedName name="IQRC365" hidden="1">"$D$365:$J$365"</definedName>
    <definedName name="IQRC3650" hidden="1">"$D$3650:$L$3650"</definedName>
    <definedName name="IQRC3651" hidden="1">"$D$3651:$L$3651"</definedName>
    <definedName name="IQRC3652" hidden="1">"$D$3652:$L$3652"</definedName>
    <definedName name="IQRC3654" hidden="1">"$D$3654"</definedName>
    <definedName name="IQRC3655" hidden="1">"$D$3655"</definedName>
    <definedName name="IQRC3656" hidden="1">"$D$3656"</definedName>
    <definedName name="IQRC3657" hidden="1">"$D$3657"</definedName>
    <definedName name="IQRC3658" hidden="1">"$D$3658"</definedName>
    <definedName name="IQRC3659" hidden="1">"$D$3659"</definedName>
    <definedName name="IQRC366" hidden="1">"$D$366:$J$366"</definedName>
    <definedName name="IQRC3661" hidden="1">"$D$3661:$O$3661"</definedName>
    <definedName name="IQRC3662" hidden="1">"$D$3662:$O$3662"</definedName>
    <definedName name="IQRC3663" hidden="1">"$D$3663:$O$3663"</definedName>
    <definedName name="IQRC3664" hidden="1">"$D$3664:$O$3664"</definedName>
    <definedName name="IQRC3665" hidden="1">"$D$3665:$O$3665"</definedName>
    <definedName name="IQRC3666" hidden="1">"$D$3666:$O$3666"</definedName>
    <definedName name="IQRC3668" hidden="1">"$D$3668:$H$3668"</definedName>
    <definedName name="IQRC3669" hidden="1">"$D$3669:$H$3669"</definedName>
    <definedName name="IQRC367" hidden="1">"$D$367:$J$367"</definedName>
    <definedName name="IQRC3670" hidden="1">"$D$3670:$H$3670"</definedName>
    <definedName name="IQRC3671" hidden="1">"$D$3671:$H$3671"</definedName>
    <definedName name="IQRC3672" hidden="1">"$D$3672:$H$3672"</definedName>
    <definedName name="IQRC3673" hidden="1">"$D$3673:$H$3673"</definedName>
    <definedName name="IQRC3675" hidden="1">"$D$3675:$F$3675"</definedName>
    <definedName name="IQRC3676" hidden="1">"$D$3676:$F$3676"</definedName>
    <definedName name="IQRC3677" hidden="1">"$D$3677:$F$3677"</definedName>
    <definedName name="IQRC3678" hidden="1">"$D$3678:$F$3678"</definedName>
    <definedName name="IQRC3679" hidden="1">"$D$3679:$F$3679"</definedName>
    <definedName name="IQRC368" hidden="1">"$D$368:$J$368"</definedName>
    <definedName name="IQRC3680" hidden="1">"$D$3680:$F$3680"</definedName>
    <definedName name="IQRC3682" hidden="1">"$D$3682"</definedName>
    <definedName name="IQRC3683" hidden="1">"$D$3683"</definedName>
    <definedName name="IQRC3684" hidden="1">"$D$3684"</definedName>
    <definedName name="IQRC3685" hidden="1">"$D$3685"</definedName>
    <definedName name="IQRC3686" hidden="1">"$D$3686"</definedName>
    <definedName name="IQRC3687" hidden="1">"$D$3687"</definedName>
    <definedName name="IQRC3689" hidden="1">"$D$3689"</definedName>
    <definedName name="IQRC369" hidden="1">"$D$369:$J$369"</definedName>
    <definedName name="IQRC3690" hidden="1">"$D$3690"</definedName>
    <definedName name="IQRC3691" hidden="1">"$D$3691"</definedName>
    <definedName name="IQRC3692" hidden="1">"$D$3692"</definedName>
    <definedName name="IQRC3693" hidden="1">"$D$3693"</definedName>
    <definedName name="IQRC3694" hidden="1">"$D$3694"</definedName>
    <definedName name="IQRC3696" hidden="1">"$D$3696:$L$3696"</definedName>
    <definedName name="IQRC3697" hidden="1">"$D$3697:$L$3697"</definedName>
    <definedName name="IQRC3698" hidden="1">"$D$3698:$L$3698"</definedName>
    <definedName name="IQRC3699" hidden="1">"$D$3699:$L$3699"</definedName>
    <definedName name="IQRC37" hidden="1">"$D$37:$H$37"</definedName>
    <definedName name="IQRC3700" hidden="1">"$D$3700:$L$3700"</definedName>
    <definedName name="IQRC3701" hidden="1">"$D$3701:$L$3701"</definedName>
    <definedName name="IQRC3703" hidden="1">"$D$3703:$F$3703"</definedName>
    <definedName name="IQRC3704" hidden="1">"$D$3704:$F$3704"</definedName>
    <definedName name="IQRC3705" hidden="1">"$D$3705:$F$3705"</definedName>
    <definedName name="IQRC3706" hidden="1">"$D$3706:$F$3706"</definedName>
    <definedName name="IQRC3707" hidden="1">"$D$3707:$F$3707"</definedName>
    <definedName name="IQRC3708" hidden="1">"$D$3708:$F$3708"</definedName>
    <definedName name="IQRC371" hidden="1">"$D$371:$H$371"</definedName>
    <definedName name="IQRC3710" hidden="1">"$D$3710:$H$3710"</definedName>
    <definedName name="IQRC3711" hidden="1">"$D$3711:$H$3711"</definedName>
    <definedName name="IQRC3712" hidden="1">"$D$3712:$H$3712"</definedName>
    <definedName name="IQRC3713" hidden="1">"$D$3713:$H$3713"</definedName>
    <definedName name="IQRC3714" hidden="1">"$D$3714:$H$3714"</definedName>
    <definedName name="IQRC3715" hidden="1">"$D$3715:$H$3715"</definedName>
    <definedName name="IQRC3717" hidden="1">"$D$3717"</definedName>
    <definedName name="IQRC3718" hidden="1">"$D$3718"</definedName>
    <definedName name="IQRC3719" hidden="1">"$D$3719"</definedName>
    <definedName name="IQRC372" hidden="1">"$D$372:$H$372"</definedName>
    <definedName name="IQRC3720" hidden="1">"$D$3720"</definedName>
    <definedName name="IQRC3721" hidden="1">"$D$3721"</definedName>
    <definedName name="IQRC3722" hidden="1">"$D$3722"</definedName>
    <definedName name="IQRC3724" hidden="1">"$D$3724"</definedName>
    <definedName name="IQRC3725" hidden="1">"$D$3725"</definedName>
    <definedName name="IQRC3726" hidden="1">"$D$3726"</definedName>
    <definedName name="IQRC3727" hidden="1">"$D$3727"</definedName>
    <definedName name="IQRC3728" hidden="1">"$D$3728"</definedName>
    <definedName name="IQRC3729" hidden="1">"$D$3729"</definedName>
    <definedName name="IQRC373" hidden="1">"$D$373:$H$373"</definedName>
    <definedName name="IQRC3731" hidden="1">"$D$3731:$O$3731"</definedName>
    <definedName name="IQRC3732" hidden="1">"$D$3732:$O$3732"</definedName>
    <definedName name="IQRC3733" hidden="1">"$D$3733:$O$3733"</definedName>
    <definedName name="IQRC3734" hidden="1">"$D$3734:$O$3734"</definedName>
    <definedName name="IQRC3735" hidden="1">"$D$3735:$O$3735"</definedName>
    <definedName name="IQRC3736" hidden="1">"$D$3736:$O$3736"</definedName>
    <definedName name="IQRC3738" hidden="1">"$D$3738"</definedName>
    <definedName name="IQRC3739" hidden="1">"$D$3739"</definedName>
    <definedName name="IQRC374" hidden="1">"$D$374:$H$374"</definedName>
    <definedName name="IQRC3740" hidden="1">"$D$3740"</definedName>
    <definedName name="IQRC3741" hidden="1">"$D$3741"</definedName>
    <definedName name="IQRC3742" hidden="1">"$D$3742"</definedName>
    <definedName name="IQRC3743" hidden="1">"$D$3743"</definedName>
    <definedName name="IQRC3745" hidden="1">"$D$3745:$K$3745"</definedName>
    <definedName name="IQRC3746" hidden="1">"$D$3746:$K$3746"</definedName>
    <definedName name="IQRC3747" hidden="1">"$D$3747:$K$3747"</definedName>
    <definedName name="IQRC3748" hidden="1">"$D$3748:$K$3748"</definedName>
    <definedName name="IQRC3749" hidden="1">"$D$3749:$K$3749"</definedName>
    <definedName name="IQRC375" hidden="1">"$D$375:$H$375"</definedName>
    <definedName name="IQRC3750" hidden="1">"$D$3750:$K$3750"</definedName>
    <definedName name="IQRC3752" hidden="1">"$D$3752:$H$3752"</definedName>
    <definedName name="IQRC3753" hidden="1">"$D$3753:$H$3753"</definedName>
    <definedName name="IQRC3754" hidden="1">"$D$3754:$H$3754"</definedName>
    <definedName name="IQRC3755" hidden="1">"$D$3755:$H$3755"</definedName>
    <definedName name="IQRC3756" hidden="1">"$D$3756:$H$3756"</definedName>
    <definedName name="IQRC3757" hidden="1">"$D$3757:$H$3757"</definedName>
    <definedName name="IQRC3759" hidden="1">"$D$3759:$H$3759"</definedName>
    <definedName name="IQRC376" hidden="1">"$D$376:$H$376"</definedName>
    <definedName name="IQRC3760" hidden="1">"$D$3760:$H$3760"</definedName>
    <definedName name="IQRC3761" hidden="1">"$D$3761:$H$3761"</definedName>
    <definedName name="IQRC3762" hidden="1">"$D$3762:$H$3762"</definedName>
    <definedName name="IQRC3763" hidden="1">"$D$3763:$H$3763"</definedName>
    <definedName name="IQRC3764" hidden="1">"$D$3764:$H$3764"</definedName>
    <definedName name="IQRC3766" hidden="1">"$D$3766:$I$3766"</definedName>
    <definedName name="IQRC3767" hidden="1">"$D$3767:$I$3767"</definedName>
    <definedName name="IQRC3768" hidden="1">"$D$3768:$I$3768"</definedName>
    <definedName name="IQRC3769" hidden="1">"$D$3769:$I$3769"</definedName>
    <definedName name="IQRC3770" hidden="1">"$D$3770:$I$3770"</definedName>
    <definedName name="IQRC3771" hidden="1">"$D$3771:$I$3771"</definedName>
    <definedName name="IQRC3773" hidden="1">"$D$3773"</definedName>
    <definedName name="IQRC3774" hidden="1">"$D$3774"</definedName>
    <definedName name="IQRC3775" hidden="1">"$D$3775"</definedName>
    <definedName name="IQRC3776" hidden="1">"$D$3776"</definedName>
    <definedName name="IQRC3777" hidden="1">"$D$3777"</definedName>
    <definedName name="IQRC3778" hidden="1">"$D$3778"</definedName>
    <definedName name="IQRC378" hidden="1">"$D$378"</definedName>
    <definedName name="IQRC3780" hidden="1">"$D$3780:$H$3780"</definedName>
    <definedName name="IQRC3781" hidden="1">"$D$3781:$H$3781"</definedName>
    <definedName name="IQRC3782" hidden="1">"$D$3782:$H$3782"</definedName>
    <definedName name="IQRC3783" hidden="1">"$D$3783:$H$3783"</definedName>
    <definedName name="IQRC3784" hidden="1">"$D$3784:$H$3784"</definedName>
    <definedName name="IQRC3785" hidden="1">"$D$3785:$H$3785"</definedName>
    <definedName name="IQRC3787" hidden="1">"$D$3787:$G$3787"</definedName>
    <definedName name="IQRC3788" hidden="1">"$D$3788:$G$3788"</definedName>
    <definedName name="IQRC3789" hidden="1">"$D$3789:$G$3789"</definedName>
    <definedName name="IQRC379" hidden="1">"$D$379"</definedName>
    <definedName name="IQRC3790" hidden="1">"$D$3790:$G$3790"</definedName>
    <definedName name="IQRC3791" hidden="1">"$D$3791:$G$3791"</definedName>
    <definedName name="IQRC3792" hidden="1">"$D$3792:$G$3792"</definedName>
    <definedName name="IQRC3794" hidden="1">"$D$3794"</definedName>
    <definedName name="IQRC3795" hidden="1">"$D$3795"</definedName>
    <definedName name="IQRC3796" hidden="1">"$D$3796"</definedName>
    <definedName name="IQRC3797" hidden="1">"$D$3797"</definedName>
    <definedName name="IQRC3798" hidden="1">"$D$3798"</definedName>
    <definedName name="IQRC3799" hidden="1">"$D$3799"</definedName>
    <definedName name="IQRC38" hidden="1">"$D$38:$H$38"</definedName>
    <definedName name="IQRC380" hidden="1">"$D$380"</definedName>
    <definedName name="IQRC3801" hidden="1">"$D$3801:$I$3801"</definedName>
    <definedName name="IQRC3802" hidden="1">"$D$3802:$I$3802"</definedName>
    <definedName name="IQRC3803" hidden="1">"$D$3803:$I$3803"</definedName>
    <definedName name="IQRC3804" hidden="1">"$D$3804:$I$3804"</definedName>
    <definedName name="IQRC3805" hidden="1">"$D$3805:$I$3805"</definedName>
    <definedName name="IQRC3806" hidden="1">"$D$3806:$I$3806"</definedName>
    <definedName name="IQRC3808" hidden="1">"$D$3808"</definedName>
    <definedName name="IQRC3809" hidden="1">"$D$3809"</definedName>
    <definedName name="IQRC381" hidden="1">"$D$381"</definedName>
    <definedName name="IQRC3810" hidden="1">"$D$3810"</definedName>
    <definedName name="IQRC3811" hidden="1">"$D$3811"</definedName>
    <definedName name="IQRC3812" hidden="1">"$D$3812"</definedName>
    <definedName name="IQRC3813" hidden="1">"$D$3813"</definedName>
    <definedName name="IQRC3815" hidden="1">"$D$3815:$G$3815"</definedName>
    <definedName name="IQRC3816" hidden="1">"$D$3816:$G$3816"</definedName>
    <definedName name="IQRC3817" hidden="1">"$D$3817:$G$3817"</definedName>
    <definedName name="IQRC3818" hidden="1">"$D$3818:$G$3818"</definedName>
    <definedName name="IQRC3819" hidden="1">"$D$3819:$G$3819"</definedName>
    <definedName name="IQRC382" hidden="1">"$D$382"</definedName>
    <definedName name="IQRC3820" hidden="1">"$D$3820:$G$3820"</definedName>
    <definedName name="IQRC3822" hidden="1">"$D$3822:$E$3822"</definedName>
    <definedName name="IQRC3823" hidden="1">"$D$3823:$E$3823"</definedName>
    <definedName name="IQRC3824" hidden="1">"$D$3824:$E$3824"</definedName>
    <definedName name="IQRC3825" hidden="1">"$D$3825:$E$3825"</definedName>
    <definedName name="IQRC3826" hidden="1">"$D$3826:$E$3826"</definedName>
    <definedName name="IQRC3827" hidden="1">"$D$3827:$E$3827"</definedName>
    <definedName name="IQRC3829" hidden="1">"$D$3829"</definedName>
    <definedName name="IQRC383" hidden="1">"$D$383"</definedName>
    <definedName name="IQRC3830" hidden="1">"$D$3830"</definedName>
    <definedName name="IQRC3831" hidden="1">"$D$3831"</definedName>
    <definedName name="IQRC3832" hidden="1">"$D$3832"</definedName>
    <definedName name="IQRC3833" hidden="1">"$D$3833"</definedName>
    <definedName name="IQRC3834" hidden="1">"$D$3834"</definedName>
    <definedName name="IQRC3836" hidden="1">"$D$3836:$H$3836"</definedName>
    <definedName name="IQRC3837" hidden="1">"$D$3837:$H$3837"</definedName>
    <definedName name="IQRC3838" hidden="1">"$D$3838:$H$3838"</definedName>
    <definedName name="IQRC3839" hidden="1">"$D$3839:$H$3839"</definedName>
    <definedName name="IQRC3840" hidden="1">"$D$3840:$H$3840"</definedName>
    <definedName name="IQRC3841" hidden="1">"$D$3841:$H$3841"</definedName>
    <definedName name="IQRC3843" hidden="1">"$D$3843:$G$3843"</definedName>
    <definedName name="IQRC3844" hidden="1">"$D$3844:$G$3844"</definedName>
    <definedName name="IQRC3845" hidden="1">"$D$3845:$G$3845"</definedName>
    <definedName name="IQRC3846" hidden="1">"$D$3846:$G$3846"</definedName>
    <definedName name="IQRC3847" hidden="1">"$D$3847:$G$3847"</definedName>
    <definedName name="IQRC3848" hidden="1">"$D$3848:$G$3848"</definedName>
    <definedName name="IQRC385" hidden="1">"$D$385:$X$385"</definedName>
    <definedName name="IQRC3850" hidden="1">"$D$3850"</definedName>
    <definedName name="IQRC3851" hidden="1">"$D$3851"</definedName>
    <definedName name="IQRC3852" hidden="1">"$D$3852"</definedName>
    <definedName name="IQRC3853" hidden="1">"$D$3853"</definedName>
    <definedName name="IQRC3854" hidden="1">"$D$3854"</definedName>
    <definedName name="IQRC3855" hidden="1">"$D$3855"</definedName>
    <definedName name="IQRC3857" hidden="1">"$D$3857:$H$3857"</definedName>
    <definedName name="IQRC3858" hidden="1">"$D$3858:$H$3858"</definedName>
    <definedName name="IQRC3859" hidden="1">"$D$3859:$H$3859"</definedName>
    <definedName name="IQRC386" hidden="1">"$D$386:$X$386"</definedName>
    <definedName name="IQRC3860" hidden="1">"$D$3860:$H$3860"</definedName>
    <definedName name="IQRC3861" hidden="1">"$D$3861:$H$3861"</definedName>
    <definedName name="IQRC3862" hidden="1">"$D$3862:$H$3862"</definedName>
    <definedName name="IQRC3864" hidden="1">"$D$3864"</definedName>
    <definedName name="IQRC3865" hidden="1">"$D$3865"</definedName>
    <definedName name="IQRC3866" hidden="1">"$D$3866"</definedName>
    <definedName name="IQRC3867" hidden="1">"$D$3867"</definedName>
    <definedName name="IQRC3868" hidden="1">"$D$3868"</definedName>
    <definedName name="IQRC3869" hidden="1">"$D$3869"</definedName>
    <definedName name="IQRC387" hidden="1">"$D$387:$X$387"</definedName>
    <definedName name="IQRC3871" hidden="1">"$D$3871"</definedName>
    <definedName name="IQRC3872" hidden="1">"$D$3872"</definedName>
    <definedName name="IQRC3873" hidden="1">"$D$3873"</definedName>
    <definedName name="IQRC3874" hidden="1">"$D$3874"</definedName>
    <definedName name="IQRC3875" hidden="1">"$D$3875"</definedName>
    <definedName name="IQRC3876" hidden="1">"$D$3876"</definedName>
    <definedName name="IQRC3878" hidden="1">"$D$3878:$H$3878"</definedName>
    <definedName name="IQRC3879" hidden="1">"$D$3879:$H$3879"</definedName>
    <definedName name="IQRC388" hidden="1">"$D$388:$X$388"</definedName>
    <definedName name="IQRC3880" hidden="1">"$D$3880:$H$3880"</definedName>
    <definedName name="IQRC3881" hidden="1">"$D$3881:$H$3881"</definedName>
    <definedName name="IQRC3882" hidden="1">"$D$3882:$H$3882"</definedName>
    <definedName name="IQRC3883" hidden="1">"$D$3883:$H$3883"</definedName>
    <definedName name="IQRC3885" hidden="1">"$D$3885"</definedName>
    <definedName name="IQRC3886" hidden="1">"$D$3886"</definedName>
    <definedName name="IQRC3887" hidden="1">"$D$3887"</definedName>
    <definedName name="IQRC3888" hidden="1">"$D$3888"</definedName>
    <definedName name="IQRC3889" hidden="1">"$D$3889"</definedName>
    <definedName name="IQRC389" hidden="1">"$D$389:$X$389"</definedName>
    <definedName name="IQRC3890" hidden="1">"$D$3890"</definedName>
    <definedName name="IQRC3892" hidden="1">"$D$3892"</definedName>
    <definedName name="IQRC3893" hidden="1">"$D$3893"</definedName>
    <definedName name="IQRC3894" hidden="1">"$D$3894"</definedName>
    <definedName name="IQRC3895" hidden="1">"$D$3895"</definedName>
    <definedName name="IQRC3896" hidden="1">"$D$3896"</definedName>
    <definedName name="IQRC3897" hidden="1">"$D$3897"</definedName>
    <definedName name="IQRC3899" hidden="1">"$D$3899:$G$3899"</definedName>
    <definedName name="IQRC39" hidden="1">"$D$39:$H$39"</definedName>
    <definedName name="IQRC390" hidden="1">"$D$390:$X$390"</definedName>
    <definedName name="IQRC3900" hidden="1">"$D$3900:$G$3900"</definedName>
    <definedName name="IQRC3901" hidden="1">"$D$3901:$G$3901"</definedName>
    <definedName name="IQRC3902" hidden="1">"$D$3902:$G$3902"</definedName>
    <definedName name="IQRC3903" hidden="1">"$D$3903:$G$3903"</definedName>
    <definedName name="IQRC3904" hidden="1">"$D$3904:$G$3904"</definedName>
    <definedName name="IQRC3906" hidden="1">"$D$3906"</definedName>
    <definedName name="IQRC3907" hidden="1">"$D$3907"</definedName>
    <definedName name="IQRC3908" hidden="1">"$D$3908"</definedName>
    <definedName name="IQRC3909" hidden="1">"$D$3909"</definedName>
    <definedName name="IQRC3910" hidden="1">"$D$3910"</definedName>
    <definedName name="IQRC3911" hidden="1">"$D$3911"</definedName>
    <definedName name="IQRC3913" hidden="1">"$D$3913"</definedName>
    <definedName name="IQRC3914" hidden="1">"$D$3914"</definedName>
    <definedName name="IQRC3915" hidden="1">"$D$3915"</definedName>
    <definedName name="IQRC3916" hidden="1">"$D$3916"</definedName>
    <definedName name="IQRC3917" hidden="1">"$D$3917"</definedName>
    <definedName name="IQRC3918" hidden="1">"$D$3918"</definedName>
    <definedName name="IQRC392" hidden="1">"$D$392:$J$392"</definedName>
    <definedName name="IQRC3920" hidden="1">"$D$3920"</definedName>
    <definedName name="IQRC3921" hidden="1">"$D$3921"</definedName>
    <definedName name="IQRC3922" hidden="1">"$D$3922"</definedName>
    <definedName name="IQRC3923" hidden="1">"$D$3923"</definedName>
    <definedName name="IQRC3924" hidden="1">"$D$3924"</definedName>
    <definedName name="IQRC3925" hidden="1">"$D$3925"</definedName>
    <definedName name="IQRC3927" hidden="1">"$D$3927"</definedName>
    <definedName name="IQRC3928" hidden="1">"$D$3928"</definedName>
    <definedName name="IQRC3929" hidden="1">"$D$3929"</definedName>
    <definedName name="IQRC393" hidden="1">"$D$393:$J$393"</definedName>
    <definedName name="IQRC3930" hidden="1">"$D$3930"</definedName>
    <definedName name="IQRC3931" hidden="1">"$D$3931"</definedName>
    <definedName name="IQRC3932" hidden="1">"$D$3932"</definedName>
    <definedName name="IQRC3934" hidden="1">"$D$3934:$I$3934"</definedName>
    <definedName name="IQRC3935" hidden="1">"$D$3935:$I$3935"</definedName>
    <definedName name="IQRC3936" hidden="1">"$D$3936:$I$3936"</definedName>
    <definedName name="IQRC3937" hidden="1">"$D$3937:$I$3937"</definedName>
    <definedName name="IQRC3938" hidden="1">"$D$3938:$I$3938"</definedName>
    <definedName name="IQRC3939" hidden="1">"$D$3939:$I$3939"</definedName>
    <definedName name="IQRC394" hidden="1">"$D$394:$J$394"</definedName>
    <definedName name="IQRC3941" hidden="1">"$D$3941:$J$3941"</definedName>
    <definedName name="IQRC3942" hidden="1">"$D$3942:$J$3942"</definedName>
    <definedName name="IQRC3943" hidden="1">"$D$3943:$J$3943"</definedName>
    <definedName name="IQRC3944" hidden="1">"$D$3944:$J$3944"</definedName>
    <definedName name="IQRC3945" hidden="1">"$D$3945:$J$3945"</definedName>
    <definedName name="IQRC3946" hidden="1">"$D$3946:$J$3946"</definedName>
    <definedName name="IQRC3948" hidden="1">"$D$3948"</definedName>
    <definedName name="IQRC3949" hidden="1">"$D$3949"</definedName>
    <definedName name="IQRC395" hidden="1">"$D$395:$J$395"</definedName>
    <definedName name="IQRC3950" hidden="1">"$D$3950"</definedName>
    <definedName name="IQRC3951" hidden="1">"$D$3951"</definedName>
    <definedName name="IQRC3952" hidden="1">"$D$3952"</definedName>
    <definedName name="IQRC3953" hidden="1">"$D$3953"</definedName>
    <definedName name="IQRC3955" hidden="1">"$D$3955"</definedName>
    <definedName name="IQRC3956" hidden="1">"$D$3956"</definedName>
    <definedName name="IQRC3957" hidden="1">"$D$3957"</definedName>
    <definedName name="IQRC3958" hidden="1">"$D$3958"</definedName>
    <definedName name="IQRC3959" hidden="1">"$D$3959"</definedName>
    <definedName name="IQRC396" hidden="1">"$D$396:$J$396"</definedName>
    <definedName name="IQRC3960" hidden="1">"$D$3960"</definedName>
    <definedName name="IQRC3962" hidden="1">"$D$3962"</definedName>
    <definedName name="IQRC3963" hidden="1">"$D$3963"</definedName>
    <definedName name="IQRC3964" hidden="1">"$D$3964"</definedName>
    <definedName name="IQRC3965" hidden="1">"$D$3965"</definedName>
    <definedName name="IQRC3966" hidden="1">"$D$3966"</definedName>
    <definedName name="IQRC3967" hidden="1">"$D$3967"</definedName>
    <definedName name="IQRC3969" hidden="1">"$D$3969"</definedName>
    <definedName name="IQRC397" hidden="1">"$D$397:$J$397"</definedName>
    <definedName name="IQRC3970" hidden="1">"$D$3970"</definedName>
    <definedName name="IQRC3971" hidden="1">"$D$3971"</definedName>
    <definedName name="IQRC3972" hidden="1">"$D$3972"</definedName>
    <definedName name="IQRC3973" hidden="1">"$D$3973"</definedName>
    <definedName name="IQRC3974" hidden="1">"$D$3974"</definedName>
    <definedName name="IQRC3976" hidden="1">"$D$3976"</definedName>
    <definedName name="IQRC3977" hidden="1">"$D$3977"</definedName>
    <definedName name="IQRC3978" hidden="1">"$D$3978"</definedName>
    <definedName name="IQRC3979" hidden="1">"$D$3979"</definedName>
    <definedName name="IQRC3980" hidden="1">"$D$3980"</definedName>
    <definedName name="IQRC3981" hidden="1">"$D$3981"</definedName>
    <definedName name="IQRC3983" hidden="1">"$D$3983"</definedName>
    <definedName name="IQRC3984" hidden="1">"$D$3984"</definedName>
    <definedName name="IQRC3985" hidden="1">"$D$3985"</definedName>
    <definedName name="IQRC3986" hidden="1">"$D$3986"</definedName>
    <definedName name="IQRC3987" hidden="1">"$D$3987"</definedName>
    <definedName name="IQRC3988" hidden="1">"$D$3988"</definedName>
    <definedName name="IQRC399" hidden="1">"$D$399"</definedName>
    <definedName name="IQRC3990" hidden="1">"$D$3990:$G$3990"</definedName>
    <definedName name="IQRC3991" hidden="1">"$D$3991:$G$3991"</definedName>
    <definedName name="IQRC3992" hidden="1">"$D$3992:$G$3992"</definedName>
    <definedName name="IQRC3993" hidden="1">"$D$3993:$G$3993"</definedName>
    <definedName name="IQRC3994" hidden="1">"$D$3994:$G$3994"</definedName>
    <definedName name="IQRC3995" hidden="1">"$D$3995:$G$3995"</definedName>
    <definedName name="IQRC3997" hidden="1">"$D$3997"</definedName>
    <definedName name="IQRC3998" hidden="1">"$D$3998"</definedName>
    <definedName name="IQRC3999" hidden="1">"$D$3999"</definedName>
    <definedName name="IQRC4" localSheetId="4">"$C$5:$C$809"</definedName>
    <definedName name="IQRC4" hidden="1">"$C$5:$C$906"</definedName>
    <definedName name="IQRC40" hidden="1">"$D$40:$H$40"</definedName>
    <definedName name="IQRC400" hidden="1">"$D$400"</definedName>
    <definedName name="IQRC4000" hidden="1">"$D$4000"</definedName>
    <definedName name="IQRC4001" hidden="1">"$D$4001"</definedName>
    <definedName name="IQRC4002" hidden="1">"$D$4002"</definedName>
    <definedName name="IQRC4004" hidden="1">"$D$4004"</definedName>
    <definedName name="IQRC4005" hidden="1">"$D$4005"</definedName>
    <definedName name="IQRC4006" hidden="1">"$D$4006"</definedName>
    <definedName name="IQRC4007" hidden="1">"$D$4007"</definedName>
    <definedName name="IQRC4008" hidden="1">"$D$4008"</definedName>
    <definedName name="IQRC4009" hidden="1">"$D$4009"</definedName>
    <definedName name="IQRC401" hidden="1">"$D$401"</definedName>
    <definedName name="IQRC4011" hidden="1">"$D$4011"</definedName>
    <definedName name="IQRC4012" hidden="1">"$D$4012"</definedName>
    <definedName name="IQRC4013" hidden="1">"$D$4013"</definedName>
    <definedName name="IQRC4014" hidden="1">"$D$4014"</definedName>
    <definedName name="IQRC4015" hidden="1">"$D$4015"</definedName>
    <definedName name="IQRC4016" hidden="1">"$D$4016"</definedName>
    <definedName name="IQRC4018" hidden="1">"$D$4018:$F$4018"</definedName>
    <definedName name="IQRC4019" hidden="1">"$D$4019:$F$4019"</definedName>
    <definedName name="IQRC402" hidden="1">"$D$402"</definedName>
    <definedName name="IQRC4020" hidden="1">"$D$4020:$F$4020"</definedName>
    <definedName name="IQRC4021" hidden="1">"$D$4021:$F$4021"</definedName>
    <definedName name="IQRC4022" hidden="1">"$D$4022:$F$4022"</definedName>
    <definedName name="IQRC4023" hidden="1">"$D$4023:$F$4023"</definedName>
    <definedName name="IQRC4025" hidden="1">"$D$4025"</definedName>
    <definedName name="IQRC4026" hidden="1">"$D$4026"</definedName>
    <definedName name="IQRC4027" hidden="1">"$D$4027"</definedName>
    <definedName name="IQRC4028" hidden="1">"$D$4028"</definedName>
    <definedName name="IQRC4029" hidden="1">"$D$4029"</definedName>
    <definedName name="IQRC403" hidden="1">"$D$403"</definedName>
    <definedName name="IQRC4030" hidden="1">"$D$4030"</definedName>
    <definedName name="IQRC4032" hidden="1">"$D$4032"</definedName>
    <definedName name="IQRC4033" hidden="1">"$D$4033"</definedName>
    <definedName name="IQRC4034" hidden="1">"$D$4034"</definedName>
    <definedName name="IQRC4035" hidden="1">"$D$4035"</definedName>
    <definedName name="IQRC4036" hidden="1">"$D$4036"</definedName>
    <definedName name="IQRC4037" hidden="1">"$D$4037"</definedName>
    <definedName name="IQRC4039" hidden="1">"$D$4039"</definedName>
    <definedName name="IQRC404" hidden="1">"$D$404"</definedName>
    <definedName name="IQRC4040" hidden="1">"$D$4040"</definedName>
    <definedName name="IQRC4041" hidden="1">"$D$4041"</definedName>
    <definedName name="IQRC4042" hidden="1">"$D$4042"</definedName>
    <definedName name="IQRC4043" hidden="1">"$D$4043"</definedName>
    <definedName name="IQRC4044" hidden="1">"$D$4044"</definedName>
    <definedName name="IQRC4046" hidden="1">"$D$4046:$J$4046"</definedName>
    <definedName name="IQRC4047" hidden="1">"$D$4047:$J$4047"</definedName>
    <definedName name="IQRC4048" hidden="1">"$D$4048:$J$4048"</definedName>
    <definedName name="IQRC4049" hidden="1">"$D$4049:$J$4049"</definedName>
    <definedName name="IQRC4050" hidden="1">"$D$4050:$J$4050"</definedName>
    <definedName name="IQRC4051" hidden="1">"$D$4051:$J$4051"</definedName>
    <definedName name="IQRC4053" hidden="1">"$D$4053:$O$4053"</definedName>
    <definedName name="IQRC4054" hidden="1">"$D$4054:$O$4054"</definedName>
    <definedName name="IQRC4055" hidden="1">"$D$4055:$O$4055"</definedName>
    <definedName name="IQRC4056" hidden="1">"$D$4056:$O$4056"</definedName>
    <definedName name="IQRC4057" hidden="1">"$D$4057:$O$4057"</definedName>
    <definedName name="IQRC4058" hidden="1">"$D$4058:$O$4058"</definedName>
    <definedName name="IQRC406" hidden="1">"$D$406"</definedName>
    <definedName name="IQRC4060" hidden="1">"$D$4060:$K$4060"</definedName>
    <definedName name="IQRC4061" hidden="1">"$D$4061:$K$4061"</definedName>
    <definedName name="IQRC4062" hidden="1">"$D$4062:$K$4062"</definedName>
    <definedName name="IQRC4063" hidden="1">"$D$4063:$K$4063"</definedName>
    <definedName name="IQRC4064" hidden="1">"$D$4064:$K$4064"</definedName>
    <definedName name="IQRC4065" hidden="1">"$D$4065:$K$4065"</definedName>
    <definedName name="IQRC4067" hidden="1">"$D$4067"</definedName>
    <definedName name="IQRC4068" hidden="1">"$D$4068"</definedName>
    <definedName name="IQRC4069" hidden="1">"$D$4069"</definedName>
    <definedName name="IQRC407" hidden="1">"$D$407"</definedName>
    <definedName name="IQRC4070" hidden="1">"$D$4070"</definedName>
    <definedName name="IQRC4071" hidden="1">"$D$4071"</definedName>
    <definedName name="IQRC4072" hidden="1">"$D$4072"</definedName>
    <definedName name="IQRC4074" hidden="1">"$D$4074:$G$4074"</definedName>
    <definedName name="IQRC4075" hidden="1">"$D$4075:$G$4075"</definedName>
    <definedName name="IQRC4076" hidden="1">"$D$4076:$G$4076"</definedName>
    <definedName name="IQRC4077" hidden="1">"$D$4077:$G$4077"</definedName>
    <definedName name="IQRC4078" hidden="1">"$D$4078:$G$4078"</definedName>
    <definedName name="IQRC4079" hidden="1">"$D$4079:$G$4079"</definedName>
    <definedName name="IQRC408" hidden="1">"$D$408"</definedName>
    <definedName name="IQRC4081" hidden="1">"$D$4081:$K$4081"</definedName>
    <definedName name="IQRC4082" hidden="1">"$D$4082:$K$4082"</definedName>
    <definedName name="IQRC4083" hidden="1">"$D$4083:$K$4083"</definedName>
    <definedName name="IQRC4084" hidden="1">"$D$4084:$K$4084"</definedName>
    <definedName name="IQRC4085" hidden="1">"$D$4085:$K$4085"</definedName>
    <definedName name="IQRC4086" hidden="1">"$D$4086:$K$4086"</definedName>
    <definedName name="IQRC4088" hidden="1">"$D$4088"</definedName>
    <definedName name="IQRC4089" hidden="1">"$D$4089"</definedName>
    <definedName name="IQRC409" hidden="1">"$D$409"</definedName>
    <definedName name="IQRC4090" hidden="1">"$D$4090"</definedName>
    <definedName name="IQRC4091" hidden="1">"$D$4091"</definedName>
    <definedName name="IQRC4092" hidden="1">"$D$4092"</definedName>
    <definedName name="IQRC4093" hidden="1">"$D$4093"</definedName>
    <definedName name="IQRC4095" hidden="1">"$D$4095:$N$4095"</definedName>
    <definedName name="IQRC4096" hidden="1">"$D$4096:$N$4096"</definedName>
    <definedName name="IQRC4097" hidden="1">"$D$4097:$N$4097"</definedName>
    <definedName name="IQRC4098" hidden="1">"$D$4098:$N$4098"</definedName>
    <definedName name="IQRC4099" hidden="1">"$D$4099:$N$4099"</definedName>
    <definedName name="IQRC410" hidden="1">"$D$410"</definedName>
    <definedName name="IQRC4100" hidden="1">"$D$4100:$N$4100"</definedName>
    <definedName name="IQRC4102" hidden="1">"$D$4102"</definedName>
    <definedName name="IQRC4103" hidden="1">"$D$4103"</definedName>
    <definedName name="IQRC4104" hidden="1">"$D$4104"</definedName>
    <definedName name="IQRC4105" hidden="1">"$D$4105"</definedName>
    <definedName name="IQRC4106" hidden="1">"$D$4106"</definedName>
    <definedName name="IQRC4107" hidden="1">"$D$4107"</definedName>
    <definedName name="IQRC411" hidden="1">"$D$411"</definedName>
    <definedName name="IQRC4116" hidden="1">"$D$4116:$I$4116"</definedName>
    <definedName name="IQRC4117" hidden="1">"$D$4117:$I$4117"</definedName>
    <definedName name="IQRC4118" hidden="1">"$D$4118:$I$4118"</definedName>
    <definedName name="IQRC4119" hidden="1">"$D$4119:$I$4119"</definedName>
    <definedName name="IQRC4120" hidden="1">"$D$4120:$I$4120"</definedName>
    <definedName name="IQRC4121" hidden="1">"$D$4121:$I$4121"</definedName>
    <definedName name="IQRC4123" hidden="1">"$D$4123"</definedName>
    <definedName name="IQRC4124" hidden="1">"$D$4124"</definedName>
    <definedName name="IQRC4125" hidden="1">"$D$4125"</definedName>
    <definedName name="IQRC4126" hidden="1">"$D$4126"</definedName>
    <definedName name="IQRC4127" hidden="1">"$D$4127"</definedName>
    <definedName name="IQRC4128" hidden="1">"$D$4128"</definedName>
    <definedName name="IQRC413" hidden="1">"$D$413"</definedName>
    <definedName name="IQRC4130" hidden="1">"$D$4130:$G$4130"</definedName>
    <definedName name="IQRC4131" hidden="1">"$D$4131:$G$4131"</definedName>
    <definedName name="IQRC4132" hidden="1">"$D$4132:$G$4132"</definedName>
    <definedName name="IQRC4133" hidden="1">"$D$4133:$G$4133"</definedName>
    <definedName name="IQRC4134" hidden="1">"$D$4134:$G$4134"</definedName>
    <definedName name="IQRC4135" hidden="1">"$D$4135:$G$4135"</definedName>
    <definedName name="IQRC4137" hidden="1">"$D$4137"</definedName>
    <definedName name="IQRC4138" hidden="1">"$D$4138"</definedName>
    <definedName name="IQRC4139" hidden="1">"$D$4139"</definedName>
    <definedName name="IQRC414" hidden="1">"$D$414"</definedName>
    <definedName name="IQRC4140" hidden="1">"$D$4140"</definedName>
    <definedName name="IQRC4141" hidden="1">"$D$4141"</definedName>
    <definedName name="IQRC4142" hidden="1">"$D$4142"</definedName>
    <definedName name="IQRC4144" hidden="1">"$D$4144"</definedName>
    <definedName name="IQRC4145" hidden="1">"$D$4145"</definedName>
    <definedName name="IQRC4146" hidden="1">"$D$4146"</definedName>
    <definedName name="IQRC4147" hidden="1">"$D$4147"</definedName>
    <definedName name="IQRC4148" hidden="1">"$D$4148"</definedName>
    <definedName name="IQRC4149" hidden="1">"$D$4149"</definedName>
    <definedName name="IQRC415" hidden="1">"$D$415"</definedName>
    <definedName name="IQRC4158" hidden="1">"$D$4158:$F$4158"</definedName>
    <definedName name="IQRC4159" hidden="1">"$D$4159:$F$4159"</definedName>
    <definedName name="IQRC416" hidden="1">"$D$416"</definedName>
    <definedName name="IQRC4160" hidden="1">"$D$4160:$F$4160"</definedName>
    <definedName name="IQRC4161" hidden="1">"$D$4161:$F$4161"</definedName>
    <definedName name="IQRC4162" hidden="1">"$D$4162:$F$4162"</definedName>
    <definedName name="IQRC4163" hidden="1">"$D$4163:$F$4163"</definedName>
    <definedName name="IQRC4165" hidden="1">"$D$4165"</definedName>
    <definedName name="IQRC4166" hidden="1">"$D$4166"</definedName>
    <definedName name="IQRC4167" hidden="1">"$D$4167"</definedName>
    <definedName name="IQRC4168" hidden="1">"$D$4168"</definedName>
    <definedName name="IQRC4169" hidden="1">"$D$4169"</definedName>
    <definedName name="IQRC417" hidden="1">"$D$417"</definedName>
    <definedName name="IQRC4170" hidden="1">"$D$4170"</definedName>
    <definedName name="IQRC4172" hidden="1">"$D$4172:$H$4172"</definedName>
    <definedName name="IQRC4173" hidden="1">"$D$4173:$H$4173"</definedName>
    <definedName name="IQRC4174" hidden="1">"$D$4174:$H$4174"</definedName>
    <definedName name="IQRC4175" hidden="1">"$D$4175:$H$4175"</definedName>
    <definedName name="IQRC4176" hidden="1">"$D$4176:$H$4176"</definedName>
    <definedName name="IQRC4177" hidden="1">"$D$4177:$H$4177"</definedName>
    <definedName name="IQRC418" hidden="1">"$D$418"</definedName>
    <definedName name="IQRC4186" hidden="1">"$D$4186:$H$4186"</definedName>
    <definedName name="IQRC4187" hidden="1">"$D$4187:$H$4187"</definedName>
    <definedName name="IQRC4188" hidden="1">"$D$4188:$H$4188"</definedName>
    <definedName name="IQRC4189" hidden="1">"$D$4189:$H$4189"</definedName>
    <definedName name="IQRC4190" hidden="1">"$D$4190:$H$4190"</definedName>
    <definedName name="IQRC4191" hidden="1">"$D$4191:$H$4191"</definedName>
    <definedName name="IQRC4193" hidden="1">"$D$4193:$H$4193"</definedName>
    <definedName name="IQRC4194" hidden="1">"$D$4194:$H$4194"</definedName>
    <definedName name="IQRC4195" hidden="1">"$D$4195:$H$4195"</definedName>
    <definedName name="IQRC4196" hidden="1">"$D$4196:$H$4196"</definedName>
    <definedName name="IQRC4197" hidden="1">"$D$4197:$H$4197"</definedName>
    <definedName name="IQRC4198" hidden="1">"$D$4198:$H$4198"</definedName>
    <definedName name="IQRC42" hidden="1">"$C$43:$C$52"</definedName>
    <definedName name="IQRC420" hidden="1">"$D$420:$J$420"</definedName>
    <definedName name="IQRC4200" hidden="1">"$D$4200:$G$4200"</definedName>
    <definedName name="IQRC4201" hidden="1">"$D$4201:$G$4201"</definedName>
    <definedName name="IQRC4202" hidden="1">"$D$4202:$G$4202"</definedName>
    <definedName name="IQRC4203" hidden="1">"$D$4203:$G$4203"</definedName>
    <definedName name="IQRC4204" hidden="1">"$D$4204:$G$4204"</definedName>
    <definedName name="IQRC4205" hidden="1">"$D$4205:$G$4205"</definedName>
    <definedName name="IQRC4207" hidden="1">"$D$4207"</definedName>
    <definedName name="IQRC4208" hidden="1">"$D$4208"</definedName>
    <definedName name="IQRC4209" hidden="1">"$D$4209"</definedName>
    <definedName name="IQRC421" hidden="1">"$D$421:$J$421"</definedName>
    <definedName name="IQRC4210" hidden="1">"$D$4210"</definedName>
    <definedName name="IQRC4211" hidden="1">"$D$4211"</definedName>
    <definedName name="IQRC4212" hidden="1">"$D$4212"</definedName>
    <definedName name="IQRC4214" hidden="1">"$D$4214"</definedName>
    <definedName name="IQRC4215" hidden="1">"$D$4215"</definedName>
    <definedName name="IQRC4216" hidden="1">"$D$4216"</definedName>
    <definedName name="IQRC4217" hidden="1">"$D$4217"</definedName>
    <definedName name="IQRC4218" hidden="1">"$D$4218"</definedName>
    <definedName name="IQRC4219" hidden="1">"$D$4219"</definedName>
    <definedName name="IQRC422" hidden="1">"$D$422:$J$422"</definedName>
    <definedName name="IQRC4221" hidden="1">"$D$4221"</definedName>
    <definedName name="IQRC4222" hidden="1">"$D$4222"</definedName>
    <definedName name="IQRC4223" hidden="1">"$D$4223"</definedName>
    <definedName name="IQRC4224" hidden="1">"$D$4224"</definedName>
    <definedName name="IQRC4225" hidden="1">"$D$4225"</definedName>
    <definedName name="IQRC4226" hidden="1">"$D$4226"</definedName>
    <definedName name="IQRC4228" hidden="1">"$D$4228:$G$4228"</definedName>
    <definedName name="IQRC4229" hidden="1">"$D$4229:$G$4229"</definedName>
    <definedName name="IQRC423" hidden="1">"$D$423:$J$423"</definedName>
    <definedName name="IQRC4230" hidden="1">"$D$4230:$G$4230"</definedName>
    <definedName name="IQRC4231" hidden="1">"$D$4231:$G$4231"</definedName>
    <definedName name="IQRC4232" hidden="1">"$D$4232:$G$4232"</definedName>
    <definedName name="IQRC4233" hidden="1">"$D$4233:$G$4233"</definedName>
    <definedName name="IQRC4235" hidden="1">"$D$4235"</definedName>
    <definedName name="IQRC4236" hidden="1">"$D$4236"</definedName>
    <definedName name="IQRC4237" hidden="1">"$D$4237"</definedName>
    <definedName name="IQRC4238" hidden="1">"$D$4238"</definedName>
    <definedName name="IQRC4239" hidden="1">"$D$4239"</definedName>
    <definedName name="IQRC424" hidden="1">"$D$424:$J$424"</definedName>
    <definedName name="IQRC4240" hidden="1">"$D$4240"</definedName>
    <definedName name="IQRC4242" hidden="1">"$D$4242:$J$4242"</definedName>
    <definedName name="IQRC4243" hidden="1">"$D$4243:$J$4243"</definedName>
    <definedName name="IQRC4244" hidden="1">"$D$4244:$J$4244"</definedName>
    <definedName name="IQRC4245" hidden="1">"$D$4245:$J$4245"</definedName>
    <definedName name="IQRC4246" hidden="1">"$D$4246:$J$4246"</definedName>
    <definedName name="IQRC4247" hidden="1">"$D$4247:$J$4247"</definedName>
    <definedName name="IQRC4249" hidden="1">"$D$4249"</definedName>
    <definedName name="IQRC425" hidden="1">"$D$425:$J$425"</definedName>
    <definedName name="IQRC4250" hidden="1">"$D$4250"</definedName>
    <definedName name="IQRC4251" hidden="1">"$D$4251"</definedName>
    <definedName name="IQRC4252" hidden="1">"$D$4252"</definedName>
    <definedName name="IQRC4253" hidden="1">"$D$4253"</definedName>
    <definedName name="IQRC4254" hidden="1">"$D$4254"</definedName>
    <definedName name="IQRC4256" hidden="1">"$D$4256"</definedName>
    <definedName name="IQRC4257" hidden="1">"$D$4257"</definedName>
    <definedName name="IQRC4258" hidden="1">"$D$4258"</definedName>
    <definedName name="IQRC4259" hidden="1">"$D$4259"</definedName>
    <definedName name="IQRC4260" hidden="1">"$D$4260"</definedName>
    <definedName name="IQRC4261" hidden="1">"$D$4261"</definedName>
    <definedName name="IQRC4263" hidden="1">"$D$4263:$K$4263"</definedName>
    <definedName name="IQRC4264" hidden="1">"$D$4264:$K$4264"</definedName>
    <definedName name="IQRC4265" hidden="1">"$D$4265:$K$4265"</definedName>
    <definedName name="IQRC4266" hidden="1">"$D$4266:$K$4266"</definedName>
    <definedName name="IQRC4267" hidden="1">"$D$4267:$K$4267"</definedName>
    <definedName name="IQRC4268" hidden="1">"$D$4268:$K$4268"</definedName>
    <definedName name="IQRC427" hidden="1">"$D$427"</definedName>
    <definedName name="IQRC4270" hidden="1">"$D$4270"</definedName>
    <definedName name="IQRC4271" hidden="1">"$D$4271"</definedName>
    <definedName name="IQRC4272" hidden="1">"$D$4272"</definedName>
    <definedName name="IQRC4273" hidden="1">"$D$4273"</definedName>
    <definedName name="IQRC4274" hidden="1">"$D$4274"</definedName>
    <definedName name="IQRC4275" hidden="1">"$D$4275"</definedName>
    <definedName name="IQRC4277" hidden="1">"$D$4277:$J$4277"</definedName>
    <definedName name="IQRC4278" hidden="1">"$D$4278:$J$4278"</definedName>
    <definedName name="IQRC4279" hidden="1">"$D$4279:$J$4279"</definedName>
    <definedName name="IQRC428" hidden="1">"$D$428"</definedName>
    <definedName name="IQRC4280" hidden="1">"$D$4280:$J$4280"</definedName>
    <definedName name="IQRC4281" hidden="1">"$D$4281:$J$4281"</definedName>
    <definedName name="IQRC4282" hidden="1">"$D$4282:$J$4282"</definedName>
    <definedName name="IQRC429" hidden="1">"$D$429"</definedName>
    <definedName name="IQRC4298" hidden="1">"$D$4298"</definedName>
    <definedName name="IQRC4299" hidden="1">"$D$4299"</definedName>
    <definedName name="IQRC43" hidden="1">"$C$44:$C$53"</definedName>
    <definedName name="IQRC430" hidden="1">"$D$430"</definedName>
    <definedName name="IQRC4300" hidden="1">"$D$4300"</definedName>
    <definedName name="IQRC4301" hidden="1">"$D$4301"</definedName>
    <definedName name="IQRC4302" hidden="1">"$D$4302"</definedName>
    <definedName name="IQRC4303" hidden="1">"$D$4303"</definedName>
    <definedName name="IQRC4305" hidden="1">"$D$4305"</definedName>
    <definedName name="IQRC4306" hidden="1">"$D$4306"</definedName>
    <definedName name="IQRC4307" hidden="1">"$D$4307"</definedName>
    <definedName name="IQRC4308" hidden="1">"$D$4308"</definedName>
    <definedName name="IQRC4309" hidden="1">"$D$4309"</definedName>
    <definedName name="IQRC431" hidden="1">"$D$431"</definedName>
    <definedName name="IQRC4310" hidden="1">"$D$4310"</definedName>
    <definedName name="IQRC4312" hidden="1">"$D$4312"</definedName>
    <definedName name="IQRC4313" hidden="1">"$D$4313"</definedName>
    <definedName name="IQRC4314" hidden="1">"$D$4314"</definedName>
    <definedName name="IQRC4315" hidden="1">"$D$4315"</definedName>
    <definedName name="IQRC4316" hidden="1">"$D$4316"</definedName>
    <definedName name="IQRC4317" hidden="1">"$D$4317"</definedName>
    <definedName name="IQRC4319" hidden="1">"$D$4319:$L$4319"</definedName>
    <definedName name="IQRC432" hidden="1">"$D$432"</definedName>
    <definedName name="IQRC4320" hidden="1">"$D$4320:$L$4320"</definedName>
    <definedName name="IQRC4321" hidden="1">"$D$4321:$L$4321"</definedName>
    <definedName name="IQRC4322" hidden="1">"$D$4322:$L$4322"</definedName>
    <definedName name="IQRC4323" hidden="1">"$D$4323:$L$4323"</definedName>
    <definedName name="IQRC4324" hidden="1">"$D$4324:$L$4324"</definedName>
    <definedName name="IQRC4326" hidden="1">"$D$4326:$H$4326"</definedName>
    <definedName name="IQRC4327" hidden="1">"$D$4327:$H$4327"</definedName>
    <definedName name="IQRC4328" hidden="1">"$D$4328:$H$4328"</definedName>
    <definedName name="IQRC4329" hidden="1">"$D$4329:$H$4329"</definedName>
    <definedName name="IQRC4330" hidden="1">"$D$4330:$H$4330"</definedName>
    <definedName name="IQRC4331" hidden="1">"$D$4331:$H$4331"</definedName>
    <definedName name="IQRC4333" hidden="1">"$D$4333:$K$4333"</definedName>
    <definedName name="IQRC4334" hidden="1">"$D$4334:$K$4334"</definedName>
    <definedName name="IQRC4335" hidden="1">"$D$4335:$K$4335"</definedName>
    <definedName name="IQRC4336" hidden="1">"$D$4336:$K$4336"</definedName>
    <definedName name="IQRC4337" hidden="1">"$D$4337:$K$4337"</definedName>
    <definedName name="IQRC4338" hidden="1">"$D$4338:$K$4338"</definedName>
    <definedName name="IQRC434" hidden="1">"$D$434:$M$434"</definedName>
    <definedName name="IQRC4340" hidden="1">"$D$4340"</definedName>
    <definedName name="IQRC4341" hidden="1">"$D$4341"</definedName>
    <definedName name="IQRC4342" hidden="1">"$D$4342"</definedName>
    <definedName name="IQRC4343" hidden="1">"$D$4343"</definedName>
    <definedName name="IQRC4344" hidden="1">"$D$4344"</definedName>
    <definedName name="IQRC4345" hidden="1">"$D$4345"</definedName>
    <definedName name="IQRC4347" hidden="1">"$D$4347"</definedName>
    <definedName name="IQRC4348" hidden="1">"$D$4348"</definedName>
    <definedName name="IQRC4349" hidden="1">"$D$4349"</definedName>
    <definedName name="IQRC435" hidden="1">"$D$435:$M$435"</definedName>
    <definedName name="IQRC4350" hidden="1">"$D$4350"</definedName>
    <definedName name="IQRC4351" hidden="1">"$D$4351"</definedName>
    <definedName name="IQRC4352" hidden="1">"$D$4352"</definedName>
    <definedName name="IQRC4354" hidden="1">"$D$4354"</definedName>
    <definedName name="IQRC4355" hidden="1">"$D$4355"</definedName>
    <definedName name="IQRC4356" hidden="1">"$D$4356"</definedName>
    <definedName name="IQRC4357" hidden="1">"$D$4357"</definedName>
    <definedName name="IQRC4358" hidden="1">"$D$4358"</definedName>
    <definedName name="IQRC4359" hidden="1">"$D$4359"</definedName>
    <definedName name="IQRC436" hidden="1">"$D$436:$M$436"</definedName>
    <definedName name="IQRC4361" hidden="1">"$D$4361"</definedName>
    <definedName name="IQRC4362" hidden="1">"$D$4362"</definedName>
    <definedName name="IQRC4363" hidden="1">"$D$4363"</definedName>
    <definedName name="IQRC4364" hidden="1">"$D$4364"</definedName>
    <definedName name="IQRC4365" hidden="1">"$D$4365"</definedName>
    <definedName name="IQRC4366" hidden="1">"$D$4366"</definedName>
    <definedName name="IQRC4368" hidden="1">"$D$4368"</definedName>
    <definedName name="IQRC4369" hidden="1">"$D$4369"</definedName>
    <definedName name="IQRC437" hidden="1">"$D$437:$M$437"</definedName>
    <definedName name="IQRC4370" hidden="1">"$D$4370"</definedName>
    <definedName name="IQRC4371" hidden="1">"$D$4371"</definedName>
    <definedName name="IQRC4372" hidden="1">"$D$4372"</definedName>
    <definedName name="IQRC4373" hidden="1">"$D$4373"</definedName>
    <definedName name="IQRC4375" hidden="1">"$D$4375"</definedName>
    <definedName name="IQRC4376" hidden="1">"$D$4376"</definedName>
    <definedName name="IQRC4377" hidden="1">"$D$4377"</definedName>
    <definedName name="IQRC4378" hidden="1">"$D$4378"</definedName>
    <definedName name="IQRC4379" hidden="1">"$D$4379"</definedName>
    <definedName name="IQRC438" hidden="1">"$D$438:$M$438"</definedName>
    <definedName name="IQRC4380" hidden="1">"$D$4380"</definedName>
    <definedName name="IQRC4382" hidden="1">"$D$4382"</definedName>
    <definedName name="IQRC4383" hidden="1">"$D$4383"</definedName>
    <definedName name="IQRC4384" hidden="1">"$D$4384"</definedName>
    <definedName name="IQRC4385" hidden="1">"$D$4385"</definedName>
    <definedName name="IQRC4386" hidden="1">"$D$4386"</definedName>
    <definedName name="IQRC4387" hidden="1">"$D$4387"</definedName>
    <definedName name="IQRC4389" hidden="1">"$D$4389"</definedName>
    <definedName name="IQRC439" hidden="1">"$D$439:$M$439"</definedName>
    <definedName name="IQRC4390" hidden="1">"$D$4390"</definedName>
    <definedName name="IQRC4391" hidden="1">"$D$4391"</definedName>
    <definedName name="IQRC4392" hidden="1">"$D$4392"</definedName>
    <definedName name="IQRC4393" hidden="1">"$D$4393"</definedName>
    <definedName name="IQRC4394" hidden="1">"$D$4394"</definedName>
    <definedName name="IQRC4396" hidden="1">"$D$4396:$F$4396"</definedName>
    <definedName name="IQRC4397" hidden="1">"$D$4397:$F$4397"</definedName>
    <definedName name="IQRC4398" hidden="1">"$D$4398:$F$4398"</definedName>
    <definedName name="IQRC4399" hidden="1">"$D$4399:$F$4399"</definedName>
    <definedName name="IQRC44" hidden="1">"$D$44:$E$44"</definedName>
    <definedName name="IQRC4400" hidden="1">"$D$4400:$F$4400"</definedName>
    <definedName name="IQRC4401" hidden="1">"$D$4401:$F$4401"</definedName>
    <definedName name="IQRC4403" hidden="1">"$D$4403"</definedName>
    <definedName name="IQRC4404" hidden="1">"$D$4404"</definedName>
    <definedName name="IQRC4405" hidden="1">"$D$4405"</definedName>
    <definedName name="IQRC4406" hidden="1">"$D$4406"</definedName>
    <definedName name="IQRC4407" hidden="1">"$D$4407"</definedName>
    <definedName name="IQRC4408" hidden="1">"$D$4408"</definedName>
    <definedName name="IQRC441" hidden="1">"$D$441:$H$441"</definedName>
    <definedName name="IQRC4410" hidden="1">"$D$4410"</definedName>
    <definedName name="IQRC4411" hidden="1">"$D$4411"</definedName>
    <definedName name="IQRC4412" hidden="1">"$D$4412"</definedName>
    <definedName name="IQRC4413" hidden="1">"$D$4413"</definedName>
    <definedName name="IQRC4414" hidden="1">"$D$4414"</definedName>
    <definedName name="IQRC4415" hidden="1">"$D$4415"</definedName>
    <definedName name="IQRC4417" hidden="1">"$D$4417"</definedName>
    <definedName name="IQRC4418" hidden="1">"$D$4418"</definedName>
    <definedName name="IQRC4419" hidden="1">"$D$4419"</definedName>
    <definedName name="IQRC442" hidden="1">"$D$442:$H$442"</definedName>
    <definedName name="IQRC4420" hidden="1">"$D$4420"</definedName>
    <definedName name="IQRC4421" hidden="1">"$D$4421"</definedName>
    <definedName name="IQRC4422" hidden="1">"$D$4422"</definedName>
    <definedName name="IQRC443" hidden="1">"$D$443:$H$443"</definedName>
    <definedName name="IQRC4431" hidden="1">"$D$4431"</definedName>
    <definedName name="IQRC4432" hidden="1">"$D$4432"</definedName>
    <definedName name="IQRC4433" hidden="1">"$D$4433"</definedName>
    <definedName name="IQRC4434" hidden="1">"$D$4434"</definedName>
    <definedName name="IQRC4435" hidden="1">"$D$4435"</definedName>
    <definedName name="IQRC4436" hidden="1">"$D$4436"</definedName>
    <definedName name="IQRC4438" hidden="1">"$D$4438"</definedName>
    <definedName name="IQRC4439" hidden="1">"$D$4439"</definedName>
    <definedName name="IQRC444" hidden="1">"$D$444:$H$444"</definedName>
    <definedName name="IQRC4440" hidden="1">"$D$4440"</definedName>
    <definedName name="IQRC4441" hidden="1">"$D$4441"</definedName>
    <definedName name="IQRC4442" hidden="1">"$D$4442"</definedName>
    <definedName name="IQRC4443" hidden="1">"$D$4443"</definedName>
    <definedName name="IQRC4445" hidden="1">"$D$4445"</definedName>
    <definedName name="IQRC4446" hidden="1">"$D$4446"</definedName>
    <definedName name="IQRC4447" hidden="1">"$D$4447"</definedName>
    <definedName name="IQRC4448" hidden="1">"$D$4448"</definedName>
    <definedName name="IQRC4449" hidden="1">"$D$4449"</definedName>
    <definedName name="IQRC445" hidden="1">"$D$445:$H$445"</definedName>
    <definedName name="IQRC4450" hidden="1">"$D$4450"</definedName>
    <definedName name="IQRC4452" hidden="1">"$D$4452"</definedName>
    <definedName name="IQRC4453" hidden="1">"$D$4453"</definedName>
    <definedName name="IQRC4454" hidden="1">"$D$4454"</definedName>
    <definedName name="IQRC4455" hidden="1">"$D$4455"</definedName>
    <definedName name="IQRC4456" hidden="1">"$D$4456"</definedName>
    <definedName name="IQRC4457" hidden="1">"$D$4457"</definedName>
    <definedName name="IQRC4459" hidden="1">"$D$4459:$F$4459"</definedName>
    <definedName name="IQRC446" hidden="1">"$D$446:$H$446"</definedName>
    <definedName name="IQRC4460" hidden="1">"$D$4460:$F$4460"</definedName>
    <definedName name="IQRC4461" hidden="1">"$D$4461:$F$4461"</definedName>
    <definedName name="IQRC4462" hidden="1">"$D$4462:$F$4462"</definedName>
    <definedName name="IQRC4463" hidden="1">"$D$4463:$F$4463"</definedName>
    <definedName name="IQRC4464" hidden="1">"$D$4464:$F$4464"</definedName>
    <definedName name="IQRC4466" hidden="1">"$D$4466"</definedName>
    <definedName name="IQRC4467" hidden="1">"$D$4467"</definedName>
    <definedName name="IQRC4468" hidden="1">"$D$4468"</definedName>
    <definedName name="IQRC4469" hidden="1">"$D$4469"</definedName>
    <definedName name="IQRC4470" hidden="1">"$D$4470"</definedName>
    <definedName name="IQRC4471" hidden="1">"$D$4471"</definedName>
    <definedName name="IQRC4473" hidden="1">"$D$4473:$H$4473"</definedName>
    <definedName name="IQRC4474" hidden="1">"$D$4474:$H$4474"</definedName>
    <definedName name="IQRC4475" hidden="1">"$D$4475:$H$4475"</definedName>
    <definedName name="IQRC4476" hidden="1">"$D$4476:$H$4476"</definedName>
    <definedName name="IQRC4477" hidden="1">"$D$4477:$H$4477"</definedName>
    <definedName name="IQRC4478" hidden="1">"$D$4478:$H$4478"</definedName>
    <definedName name="IQRC448" hidden="1">"$D$448"</definedName>
    <definedName name="IQRC4480" hidden="1">"$D$4480"</definedName>
    <definedName name="IQRC4481" hidden="1">"$D$4481"</definedName>
    <definedName name="IQRC4482" hidden="1">"$D$4482"</definedName>
    <definedName name="IQRC4483" hidden="1">"$D$4483"</definedName>
    <definedName name="IQRC4484" hidden="1">"$D$4484"</definedName>
    <definedName name="IQRC4485" hidden="1">"$D$4485"</definedName>
    <definedName name="IQRC4487" hidden="1">"$D$4487:$F$4487"</definedName>
    <definedName name="IQRC4488" hidden="1">"$D$4488:$F$4488"</definedName>
    <definedName name="IQRC4489" hidden="1">"$D$4489:$F$4489"</definedName>
    <definedName name="IQRC449" hidden="1">"$D$449"</definedName>
    <definedName name="IQRC4490" hidden="1">"$D$4490:$F$4490"</definedName>
    <definedName name="IQRC4491" hidden="1">"$D$4491:$F$4491"</definedName>
    <definedName name="IQRC4492" hidden="1">"$D$4492:$F$4492"</definedName>
    <definedName name="IQRC4494" hidden="1">"$D$4494:$I$4494"</definedName>
    <definedName name="IQRC4495" hidden="1">"$D$4495:$I$4495"</definedName>
    <definedName name="IQRC4496" hidden="1">"$D$4496:$I$4496"</definedName>
    <definedName name="IQRC4497" hidden="1">"$D$4497:$I$4497"</definedName>
    <definedName name="IQRC4498" hidden="1">"$D$4498:$I$4498"</definedName>
    <definedName name="IQRC4499" hidden="1">"$D$4499:$I$4499"</definedName>
    <definedName name="IQRC45" hidden="1">"$D$45:$E$45"</definedName>
    <definedName name="IQRC450" hidden="1">"$D$450"</definedName>
    <definedName name="IQRC4501" hidden="1">"$D$4501:$F$4501"</definedName>
    <definedName name="IQRC4502" hidden="1">"$D$4502:$F$4502"</definedName>
    <definedName name="IQRC4503" hidden="1">"$D$4503:$F$4503"</definedName>
    <definedName name="IQRC4504" hidden="1">"$D$4504:$F$4504"</definedName>
    <definedName name="IQRC4505" hidden="1">"$D$4505:$F$4505"</definedName>
    <definedName name="IQRC4506" hidden="1">"$D$4506:$F$4506"</definedName>
    <definedName name="IQRC4508" hidden="1">"$D$4508"</definedName>
    <definedName name="IQRC4509" hidden="1">"$D$4509"</definedName>
    <definedName name="IQRC451" hidden="1">"$D$451"</definedName>
    <definedName name="IQRC4510" hidden="1">"$D$4510"</definedName>
    <definedName name="IQRC4511" hidden="1">"$D$4511"</definedName>
    <definedName name="IQRC4512" hidden="1">"$D$4512"</definedName>
    <definedName name="IQRC4513" hidden="1">"$D$4513"</definedName>
    <definedName name="IQRC4515" hidden="1">"$D$4515:$P$4515"</definedName>
    <definedName name="IQRC4516" hidden="1">"$D$4516:$P$4516"</definedName>
    <definedName name="IQRC4517" hidden="1">"$D$4517:$P$4517"</definedName>
    <definedName name="IQRC4518" hidden="1">"$D$4518:$P$4518"</definedName>
    <definedName name="IQRC4519" hidden="1">"$D$4519:$P$4519"</definedName>
    <definedName name="IQRC452" hidden="1">"$D$452"</definedName>
    <definedName name="IQRC4520" hidden="1">"$D$4520:$P$4520"</definedName>
    <definedName name="IQRC4529" hidden="1">"$D$4529"</definedName>
    <definedName name="IQRC453" hidden="1">"$D$453"</definedName>
    <definedName name="IQRC4530" hidden="1">"$D$4530"</definedName>
    <definedName name="IQRC4531" hidden="1">"$D$4531"</definedName>
    <definedName name="IQRC4532" hidden="1">"$D$4532"</definedName>
    <definedName name="IQRC4533" hidden="1">"$D$4533"</definedName>
    <definedName name="IQRC4534" hidden="1">"$D$4534"</definedName>
    <definedName name="IQRC4536" hidden="1">"$D$4536"</definedName>
    <definedName name="IQRC4543" hidden="1">"$D$4543:$G$4543"</definedName>
    <definedName name="IQRC4544" hidden="1">"$D$4544:$G$4544"</definedName>
    <definedName name="IQRC4545" hidden="1">"$D$4545:$G$4545"</definedName>
    <definedName name="IQRC4546" hidden="1">"$D$4546:$G$4546"</definedName>
    <definedName name="IQRC4547" hidden="1">"$D$4547:$G$4547"</definedName>
    <definedName name="IQRC4548" hidden="1">"$D$4548:$G$4548"</definedName>
    <definedName name="IQRC455" hidden="1">"$D$455:$T$455"</definedName>
    <definedName name="IQRC4550" hidden="1">"$D$4550"</definedName>
    <definedName name="IQRC4551" hidden="1">"$D$4551"</definedName>
    <definedName name="IQRC4552" hidden="1">"$D$4552"</definedName>
    <definedName name="IQRC4553" hidden="1">"$D$4553"</definedName>
    <definedName name="IQRC4554" hidden="1">"$D$4554"</definedName>
    <definedName name="IQRC4555" hidden="1">"$D$4555"</definedName>
    <definedName name="IQRC4557" hidden="1">"$D$4557"</definedName>
    <definedName name="IQRC4558" hidden="1">"$D$4558"</definedName>
    <definedName name="IQRC4559" hidden="1">"$D$4559"</definedName>
    <definedName name="IQRC456" hidden="1">"$D$456:$T$456"</definedName>
    <definedName name="IQRC4560" hidden="1">"$D$4560"</definedName>
    <definedName name="IQRC4561" hidden="1">"$D$4561"</definedName>
    <definedName name="IQRC4562" hidden="1">"$D$4562"</definedName>
    <definedName name="IQRC4564" hidden="1">"$D$4564"</definedName>
    <definedName name="IQRC4565" hidden="1">"$D$4565"</definedName>
    <definedName name="IQRC4566" hidden="1">"$D$4566"</definedName>
    <definedName name="IQRC4567" hidden="1">"$D$4567"</definedName>
    <definedName name="IQRC4568" hidden="1">"$D$4568"</definedName>
    <definedName name="IQRC4569" hidden="1">"$D$4569"</definedName>
    <definedName name="IQRC457" hidden="1">"$D$457:$T$457"</definedName>
    <definedName name="IQRC4571" hidden="1">"$D$4571:$G$4571"</definedName>
    <definedName name="IQRC4572" hidden="1">"$D$4572:$G$4572"</definedName>
    <definedName name="IQRC4573" hidden="1">"$D$4573:$G$4573"</definedName>
    <definedName name="IQRC4574" hidden="1">"$D$4574:$G$4574"</definedName>
    <definedName name="IQRC4575" hidden="1">"$D$4575:$G$4575"</definedName>
    <definedName name="IQRC4576" hidden="1">"$D$4576:$G$4576"</definedName>
    <definedName name="IQRC4578" hidden="1">"$D$4578:$F$4578"</definedName>
    <definedName name="IQRC4579" hidden="1">"$D$4579:$F$4579"</definedName>
    <definedName name="IQRC458" hidden="1">"$D$458:$T$458"</definedName>
    <definedName name="IQRC4580" hidden="1">"$D$4580:$F$4580"</definedName>
    <definedName name="IQRC4581" hidden="1">"$D$4581:$F$4581"</definedName>
    <definedName name="IQRC4582" hidden="1">"$D$4582:$F$4582"</definedName>
    <definedName name="IQRC4583" hidden="1">"$D$4583:$F$4583"</definedName>
    <definedName name="IQRC4585" hidden="1">"$D$4585"</definedName>
    <definedName name="IQRC4586" hidden="1">"$D$4586"</definedName>
    <definedName name="IQRC4587" hidden="1">"$D$4587"</definedName>
    <definedName name="IQRC4588" hidden="1">"$D$4588"</definedName>
    <definedName name="IQRC4589" hidden="1">"$D$4589"</definedName>
    <definedName name="IQRC459" hidden="1">"$D$459:$T$459"</definedName>
    <definedName name="IQRC4590" hidden="1">"$D$4590"</definedName>
    <definedName name="IQRC4592" hidden="1">"$D$4592"</definedName>
    <definedName name="IQRC4599" hidden="1">"$D$4599"</definedName>
    <definedName name="IQRC46" hidden="1">"$D$46:$E$46"</definedName>
    <definedName name="IQRC460" hidden="1">"$D$460:$T$460"</definedName>
    <definedName name="IQRC4600" hidden="1">"$D$4600"</definedName>
    <definedName name="IQRC4601" hidden="1">"$D$4601"</definedName>
    <definedName name="IQRC4602" hidden="1">"$D$4602"</definedName>
    <definedName name="IQRC4603" hidden="1">"$D$4603"</definedName>
    <definedName name="IQRC4604" hidden="1">"$D$4604"</definedName>
    <definedName name="IQRC4606" hidden="1">"$D$4606:$E$4606"</definedName>
    <definedName name="IQRC4607" hidden="1">"$D$4607:$E$4607"</definedName>
    <definedName name="IQRC4608" hidden="1">"$D$4608:$E$4608"</definedName>
    <definedName name="IQRC4609" hidden="1">"$D$4609:$E$4609"</definedName>
    <definedName name="IQRC4610" hidden="1">"$D$4610:$E$4610"</definedName>
    <definedName name="IQRC4611" hidden="1">"$D$4611:$E$4611"</definedName>
    <definedName name="IQRC462" hidden="1">"$D$462:$E$462"</definedName>
    <definedName name="IQRC4620" hidden="1">"$D$4620"</definedName>
    <definedName name="IQRC4621" hidden="1">"$D$4621"</definedName>
    <definedName name="IQRC4622" hidden="1">"$D$4622"</definedName>
    <definedName name="IQRC4623" hidden="1">"$D$4623"</definedName>
    <definedName name="IQRC4624" hidden="1">"$D$4624"</definedName>
    <definedName name="IQRC4625" hidden="1">"$D$4625"</definedName>
    <definedName name="IQRC4627" hidden="1">"$D$4627:$G$4627"</definedName>
    <definedName name="IQRC4628" hidden="1">"$D$4628:$G$4628"</definedName>
    <definedName name="IQRC4629" hidden="1">"$D$4629:$G$4629"</definedName>
    <definedName name="IQRC463" hidden="1">"$D$463:$E$463"</definedName>
    <definedName name="IQRC4630" hidden="1">"$D$4630:$G$4630"</definedName>
    <definedName name="IQRC4631" hidden="1">"$D$4631:$G$4631"</definedName>
    <definedName name="IQRC4632" hidden="1">"$D$4632:$G$4632"</definedName>
    <definedName name="IQRC4634" hidden="1">"$D$4634"</definedName>
    <definedName name="IQRC4635" hidden="1">"$D$4635"</definedName>
    <definedName name="IQRC4636" hidden="1">"$D$4636"</definedName>
    <definedName name="IQRC4637" hidden="1">"$D$4637"</definedName>
    <definedName name="IQRC4638" hidden="1">"$D$4638"</definedName>
    <definedName name="IQRC4639" hidden="1">"$D$4639"</definedName>
    <definedName name="IQRC464" hidden="1">"$D$464:$E$464"</definedName>
    <definedName name="IQRC4641" hidden="1">"$D$4641:$G$4641"</definedName>
    <definedName name="IQRC4642" hidden="1">"$D$4642:$G$4642"</definedName>
    <definedName name="IQRC4643" hidden="1">"$D$4643:$G$4643"</definedName>
    <definedName name="IQRC4644" hidden="1">"$D$4644:$G$4644"</definedName>
    <definedName name="IQRC4645" hidden="1">"$D$4645:$G$4645"</definedName>
    <definedName name="IQRC4646" hidden="1">"$D$4646:$G$4646"</definedName>
    <definedName name="IQRC4648" hidden="1">"$D$4648:$H$4648"</definedName>
    <definedName name="IQRC4649" hidden="1">"$D$4649:$H$4649"</definedName>
    <definedName name="IQRC465" hidden="1">"$D$465:$E$465"</definedName>
    <definedName name="IQRC4650" hidden="1">"$D$4650:$H$4650"</definedName>
    <definedName name="IQRC4651" hidden="1">"$D$4651:$H$4651"</definedName>
    <definedName name="IQRC4652" hidden="1">"$D$4652:$H$4652"</definedName>
    <definedName name="IQRC4653" hidden="1">"$D$4653:$H$4653"</definedName>
    <definedName name="IQRC4655" hidden="1">"$D$4655"</definedName>
    <definedName name="IQRC4656" hidden="1">"$D$4656"</definedName>
    <definedName name="IQRC4657" hidden="1">"$D$4657"</definedName>
    <definedName name="IQRC4658" hidden="1">"$D$4658"</definedName>
    <definedName name="IQRC4659" hidden="1">"$D$4659"</definedName>
    <definedName name="IQRC466" hidden="1">"$D$466:$E$466"</definedName>
    <definedName name="IQRC4660" hidden="1">"$D$4660"</definedName>
    <definedName name="IQRC4662" hidden="1">"$D$4662"</definedName>
    <definedName name="IQRC4663" hidden="1">"$D$4663"</definedName>
    <definedName name="IQRC4664" hidden="1">"$D$4664"</definedName>
    <definedName name="IQRC4665" hidden="1">"$D$4665"</definedName>
    <definedName name="IQRC4666" hidden="1">"$D$4666"</definedName>
    <definedName name="IQRC4667" hidden="1">"$D$4667"</definedName>
    <definedName name="IQRC4669" hidden="1">"$D$4669:$H$4669"</definedName>
    <definedName name="IQRC467" hidden="1">"$D$467:$E$467"</definedName>
    <definedName name="IQRC4670" hidden="1">"$D$4670:$H$4670"</definedName>
    <definedName name="IQRC4671" hidden="1">"$D$4671:$H$4671"</definedName>
    <definedName name="IQRC4672" hidden="1">"$D$4672:$H$4672"</definedName>
    <definedName name="IQRC4673" hidden="1">"$D$4673:$H$4673"</definedName>
    <definedName name="IQRC4674" hidden="1">"$D$4674:$H$4674"</definedName>
    <definedName name="IQRC4676" hidden="1">"$D$4676"</definedName>
    <definedName name="IQRC4677" hidden="1">"$D$4677"</definedName>
    <definedName name="IQRC4678" hidden="1">"$D$4678"</definedName>
    <definedName name="IQRC4679" hidden="1">"$D$4679"</definedName>
    <definedName name="IQRC4680" hidden="1">"$D$4680"</definedName>
    <definedName name="IQRC4681" hidden="1">"$D$4681"</definedName>
    <definedName name="IQRC4683" hidden="1">"$D$4683"</definedName>
    <definedName name="IQRC4684" hidden="1">"$D$4684"</definedName>
    <definedName name="IQRC4685" hidden="1">"$D$4685"</definedName>
    <definedName name="IQRC4686" hidden="1">"$D$4686"</definedName>
    <definedName name="IQRC4687" hidden="1">"$D$4687"</definedName>
    <definedName name="IQRC4688" hidden="1">"$D$4688"</definedName>
    <definedName name="IQRC469" hidden="1">"$D$469:$H$469"</definedName>
    <definedName name="IQRC4690" hidden="1">"$D$4690:$E$4690"</definedName>
    <definedName name="IQRC4691" hidden="1">"$D$4691:$E$4691"</definedName>
    <definedName name="IQRC4692" hidden="1">"$D$4692:$E$4692"</definedName>
    <definedName name="IQRC4693" hidden="1">"$D$4693:$E$4693"</definedName>
    <definedName name="IQRC4694" hidden="1">"$D$4694:$E$4694"</definedName>
    <definedName name="IQRC4695" hidden="1">"$D$4695:$E$4695"</definedName>
    <definedName name="IQRC4697" hidden="1">"$D$4697"</definedName>
    <definedName name="IQRC4698" hidden="1">"$D$4698"</definedName>
    <definedName name="IQRC4699" hidden="1">"$D$4699"</definedName>
    <definedName name="IQRC47" hidden="1">"$C$48:$C$52"</definedName>
    <definedName name="IQRC470" hidden="1">"$D$470:$H$470"</definedName>
    <definedName name="IQRC4700" hidden="1">"$D$4700"</definedName>
    <definedName name="IQRC4701" hidden="1">"$D$4701"</definedName>
    <definedName name="IQRC4702" hidden="1">"$D$4702"</definedName>
    <definedName name="IQRC4704" hidden="1">"$D$4704"</definedName>
    <definedName name="IQRC4705" hidden="1">"$D$4705"</definedName>
    <definedName name="IQRC4706" hidden="1">"$D$4706"</definedName>
    <definedName name="IQRC4707" hidden="1">"$D$4707"</definedName>
    <definedName name="IQRC4708" hidden="1">"$D$4708"</definedName>
    <definedName name="IQRC4709" hidden="1">"$D$4709"</definedName>
    <definedName name="IQRC471" hidden="1">"$D$471:$H$471"</definedName>
    <definedName name="IQRC4711" hidden="1">"$D$4711"</definedName>
    <definedName name="IQRC4712" hidden="1">"$D$4712"</definedName>
    <definedName name="IQRC4713" hidden="1">"$D$4713"</definedName>
    <definedName name="IQRC4714" hidden="1">"$D$4714"</definedName>
    <definedName name="IQRC4715" hidden="1">"$D$4715"</definedName>
    <definedName name="IQRC4716" hidden="1">"$D$4716"</definedName>
    <definedName name="IQRC4718" hidden="1">"$D$4718"</definedName>
    <definedName name="IQRC4719" hidden="1">"$D$4719"</definedName>
    <definedName name="IQRC472" hidden="1">"$D$472:$H$472"</definedName>
    <definedName name="IQRC4720" hidden="1">"$D$4720"</definedName>
    <definedName name="IQRC4721" hidden="1">"$D$4721"</definedName>
    <definedName name="IQRC4722" hidden="1">"$D$4722"</definedName>
    <definedName name="IQRC4723" hidden="1">"$D$4723"</definedName>
    <definedName name="IQRC4725" hidden="1">"$D$4725"</definedName>
    <definedName name="IQRC4726" hidden="1">"$D$4726"</definedName>
    <definedName name="IQRC4727" hidden="1">"$D$4727"</definedName>
    <definedName name="IQRC4728" hidden="1">"$D$4728"</definedName>
    <definedName name="IQRC4729" hidden="1">"$D$4729"</definedName>
    <definedName name="IQRC473" hidden="1">"$D$473:$H$473"</definedName>
    <definedName name="IQRC4730" hidden="1">"$D$4730"</definedName>
    <definedName name="IQRC4732" hidden="1">"$D$4732"</definedName>
    <definedName name="IQRC4733" hidden="1">"$D$4733"</definedName>
    <definedName name="IQRC4734" hidden="1">"$D$4734"</definedName>
    <definedName name="IQRC4735" hidden="1">"$D$4735"</definedName>
    <definedName name="IQRC4736" hidden="1">"$D$4736"</definedName>
    <definedName name="IQRC4737" hidden="1">"$D$4737"</definedName>
    <definedName name="IQRC4739" hidden="1">"$D$4739"</definedName>
    <definedName name="IQRC474" hidden="1">"$D$474:$H$474"</definedName>
    <definedName name="IQRC4740" hidden="1">"$D$4740"</definedName>
    <definedName name="IQRC4741" hidden="1">"$D$4741"</definedName>
    <definedName name="IQRC4742" hidden="1">"$D$4742"</definedName>
    <definedName name="IQRC4743" hidden="1">"$D$4743"</definedName>
    <definedName name="IQRC4744" hidden="1">"$D$4744"</definedName>
    <definedName name="IQRC4746" hidden="1">"$D$4746"</definedName>
    <definedName name="IQRC4747" hidden="1">"$D$4747"</definedName>
    <definedName name="IQRC4748" hidden="1">"$D$4748"</definedName>
    <definedName name="IQRC4749" hidden="1">"$D$4749"</definedName>
    <definedName name="IQRC4750" hidden="1">"$D$4750"</definedName>
    <definedName name="IQRC4751" hidden="1">"$D$4751"</definedName>
    <definedName name="IQRC4753" hidden="1">"$D$4753"</definedName>
    <definedName name="IQRC4754" hidden="1">"$D$4754"</definedName>
    <definedName name="IQRC4755" hidden="1">"$D$4755"</definedName>
    <definedName name="IQRC4756" hidden="1">"$D$4756"</definedName>
    <definedName name="IQRC4757" hidden="1">"$D$4757"</definedName>
    <definedName name="IQRC4758" hidden="1">"$D$4758"</definedName>
    <definedName name="IQRC476" hidden="1">"$D$476:$N$476"</definedName>
    <definedName name="IQRC4760" hidden="1">"$D$4760"</definedName>
    <definedName name="IQRC4761" hidden="1">"$D$4761"</definedName>
    <definedName name="IQRC4762" hidden="1">"$D$4762"</definedName>
    <definedName name="IQRC4763" hidden="1">"$D$4763"</definedName>
    <definedName name="IQRC4764" hidden="1">"$D$4764"</definedName>
    <definedName name="IQRC4765" hidden="1">"$D$4765"</definedName>
    <definedName name="IQRC4767" hidden="1">"$D$4767:$J$4767"</definedName>
    <definedName name="IQRC4768" hidden="1">"$D$4768:$J$4768"</definedName>
    <definedName name="IQRC4769" hidden="1">"$D$4769:$J$4769"</definedName>
    <definedName name="IQRC477" hidden="1">"$D$477:$N$477"</definedName>
    <definedName name="IQRC4770" hidden="1">"$D$4770:$J$4770"</definedName>
    <definedName name="IQRC4771" hidden="1">"$D$4771:$J$4771"</definedName>
    <definedName name="IQRC4772" hidden="1">"$D$4772:$J$4772"</definedName>
    <definedName name="IQRC4774" hidden="1">"$D$4774"</definedName>
    <definedName name="IQRC4775" hidden="1">"$D$4775"</definedName>
    <definedName name="IQRC4776" hidden="1">"$D$4776"</definedName>
    <definedName name="IQRC4777" hidden="1">"$D$4777"</definedName>
    <definedName name="IQRC4778" hidden="1">"$D$4778"</definedName>
    <definedName name="IQRC4779" hidden="1">"$D$4779"</definedName>
    <definedName name="IQRC478" hidden="1">"$D$478:$N$478"</definedName>
    <definedName name="IQRC4781" hidden="1">"$D$4781"</definedName>
    <definedName name="IQRC4782" hidden="1">"$D$4782"</definedName>
    <definedName name="IQRC4783" hidden="1">"$D$4783"</definedName>
    <definedName name="IQRC4784" hidden="1">"$D$4784"</definedName>
    <definedName name="IQRC4785" hidden="1">"$D$4785"</definedName>
    <definedName name="IQRC4786" hidden="1">"$D$4786"</definedName>
    <definedName name="IQRC479" hidden="1">"$D$479:$N$479"</definedName>
    <definedName name="IQRC4795" hidden="1">"$D$4795"</definedName>
    <definedName name="IQRC4796" hidden="1">"$D$4796"</definedName>
    <definedName name="IQRC4797" hidden="1">"$D$4797"</definedName>
    <definedName name="IQRC4798" hidden="1">"$D$4798"</definedName>
    <definedName name="IQRC4799" hidden="1">"$D$4799"</definedName>
    <definedName name="IQRC480" hidden="1">"$D$480:$N$480"</definedName>
    <definedName name="IQRC4800" hidden="1">"$D$4800"</definedName>
    <definedName name="IQRC481" hidden="1">"$D$481:$N$481"</definedName>
    <definedName name="IQRC4816" hidden="1">"$D$4816"</definedName>
    <definedName name="IQRC4817" hidden="1">"$D$4817"</definedName>
    <definedName name="IQRC4818" hidden="1">"$D$4818"</definedName>
    <definedName name="IQRC4819" hidden="1">"$D$4819"</definedName>
    <definedName name="IQRC4820" hidden="1">"$D$4820"</definedName>
    <definedName name="IQRC4821" hidden="1">"$D$4821"</definedName>
    <definedName name="IQRC4823" hidden="1">"$D$4823"</definedName>
    <definedName name="IQRC4824" hidden="1">"$D$4824"</definedName>
    <definedName name="IQRC4825" hidden="1">"$D$4825"</definedName>
    <definedName name="IQRC4826" hidden="1">"$D$4826"</definedName>
    <definedName name="IQRC4827" hidden="1">"$D$4827"</definedName>
    <definedName name="IQRC4828" hidden="1">"$D$4828"</definedName>
    <definedName name="IQRC483" hidden="1">"$D$483:$F$483"</definedName>
    <definedName name="IQRC4830" hidden="1">"$D$4830:$G$4830"</definedName>
    <definedName name="IQRC4831" hidden="1">"$D$4831:$G$4831"</definedName>
    <definedName name="IQRC4832" hidden="1">"$D$4832:$G$4832"</definedName>
    <definedName name="IQRC4833" hidden="1">"$D$4833:$G$4833"</definedName>
    <definedName name="IQRC4834" hidden="1">"$D$4834:$G$4834"</definedName>
    <definedName name="IQRC4835" hidden="1">"$D$4835:$G$4835"</definedName>
    <definedName name="IQRC4837" hidden="1">"$D$4837"</definedName>
    <definedName name="IQRC4838" hidden="1">"$D$4838"</definedName>
    <definedName name="IQRC4839" hidden="1">"$D$4839"</definedName>
    <definedName name="IQRC484" hidden="1">"$D$484:$F$484"</definedName>
    <definedName name="IQRC4840" hidden="1">"$D$4840"</definedName>
    <definedName name="IQRC4841" hidden="1">"$D$4841"</definedName>
    <definedName name="IQRC4842" hidden="1">"$D$4842"</definedName>
    <definedName name="IQRC4844" hidden="1">"$D$4844:$E$4844"</definedName>
    <definedName name="IQRC4845" hidden="1">"$D$4845:$E$4845"</definedName>
    <definedName name="IQRC4846" hidden="1">"$D$4846:$E$4846"</definedName>
    <definedName name="IQRC4847" hidden="1">"$D$4847:$E$4847"</definedName>
    <definedName name="IQRC4848" hidden="1">"$D$4848:$E$4848"</definedName>
    <definedName name="IQRC4849" hidden="1">"$D$4849:$E$4849"</definedName>
    <definedName name="IQRC485" hidden="1">"$D$485:$F$485"</definedName>
    <definedName name="IQRC4851" hidden="1">"$D$4851"</definedName>
    <definedName name="IQRC4852" hidden="1">"$D$4852"</definedName>
    <definedName name="IQRC4853" hidden="1">"$D$4853"</definedName>
    <definedName name="IQRC4854" hidden="1">"$D$4854"</definedName>
    <definedName name="IQRC4855" hidden="1">"$D$4855"</definedName>
    <definedName name="IQRC4856" hidden="1">"$D$4856"</definedName>
    <definedName name="IQRC4858" hidden="1">"$D$4858"</definedName>
    <definedName name="IQRC4859" hidden="1">"$D$4859"</definedName>
    <definedName name="IQRC486" hidden="1">"$D$486:$F$486"</definedName>
    <definedName name="IQRC4860" hidden="1">"$D$4860"</definedName>
    <definedName name="IQRC4861" hidden="1">"$D$4861"</definedName>
    <definedName name="IQRC4862" hidden="1">"$D$4862"</definedName>
    <definedName name="IQRC4863" hidden="1">"$D$4863"</definedName>
    <definedName name="IQRC4865" hidden="1">"$D$4865"</definedName>
    <definedName name="IQRC4866" hidden="1">"$D$4866"</definedName>
    <definedName name="IQRC4867" hidden="1">"$D$4867"</definedName>
    <definedName name="IQRC4868" hidden="1">"$D$4868"</definedName>
    <definedName name="IQRC4869" hidden="1">"$D$4869"</definedName>
    <definedName name="IQRC487" hidden="1">"$D$487:$F$487"</definedName>
    <definedName name="IQRC4870" hidden="1">"$D$4870"</definedName>
    <definedName name="IQRC4872" hidden="1">"$D$4872"</definedName>
    <definedName name="IQRC4873" hidden="1">"$D$4873"</definedName>
    <definedName name="IQRC4874" hidden="1">"$D$4874"</definedName>
    <definedName name="IQRC4875" hidden="1">"$D$4875"</definedName>
    <definedName name="IQRC4876" hidden="1">"$D$4876"</definedName>
    <definedName name="IQRC4877" hidden="1">"$D$4877"</definedName>
    <definedName name="IQRC4879" hidden="1">"$D$4879"</definedName>
    <definedName name="IQRC488" hidden="1">"$D$488:$F$488"</definedName>
    <definedName name="IQRC4880" hidden="1">"$D$4880"</definedName>
    <definedName name="IQRC4881" hidden="1">"$D$4881"</definedName>
    <definedName name="IQRC4882" hidden="1">"$D$4882"</definedName>
    <definedName name="IQRC4883" hidden="1">"$D$4883"</definedName>
    <definedName name="IQRC4884" hidden="1">"$D$4884"</definedName>
    <definedName name="IQRC4886" hidden="1">"$D$4886"</definedName>
    <definedName name="IQRC4887" hidden="1">"$D$4887"</definedName>
    <definedName name="IQRC4888" hidden="1">"$D$4888"</definedName>
    <definedName name="IQRC4889" hidden="1">"$D$4889"</definedName>
    <definedName name="IQRC4890" hidden="1">"$D$4890"</definedName>
    <definedName name="IQRC4891" hidden="1">"$D$4891"</definedName>
    <definedName name="IQRC4893" hidden="1">"$D$4893"</definedName>
    <definedName name="IQRC4894" hidden="1">"$D$4894"</definedName>
    <definedName name="IQRC4895" hidden="1">"$D$4895"</definedName>
    <definedName name="IQRC4896" hidden="1">"$D$4896"</definedName>
    <definedName name="IQRC4897" hidden="1">"$D$4897"</definedName>
    <definedName name="IQRC4898" hidden="1">"$D$4898"</definedName>
    <definedName name="IQRC49" hidden="1">"$D$49:$N$49"</definedName>
    <definedName name="IQRC490" hidden="1">"$D$490:$J$490"</definedName>
    <definedName name="IQRC4907" hidden="1">"$D$4907"</definedName>
    <definedName name="IQRC4908" hidden="1">"$D$4908"</definedName>
    <definedName name="IQRC4909" hidden="1">"$D$4909"</definedName>
    <definedName name="IQRC491" hidden="1">"$D$491:$J$491"</definedName>
    <definedName name="IQRC4910" hidden="1">"$D$4910"</definedName>
    <definedName name="IQRC4911" hidden="1">"$D$4911"</definedName>
    <definedName name="IQRC4912" hidden="1">"$D$4912"</definedName>
    <definedName name="IQRC4914" hidden="1">"$D$4914"</definedName>
    <definedName name="IQRC4915" hidden="1">"$D$4915"</definedName>
    <definedName name="IQRC4916" hidden="1">"$D$4916"</definedName>
    <definedName name="IQRC4917" hidden="1">"$D$4917"</definedName>
    <definedName name="IQRC4918" hidden="1">"$D$4918"</definedName>
    <definedName name="IQRC4919" hidden="1">"$D$4919"</definedName>
    <definedName name="IQRC492" hidden="1">"$D$492:$J$492"</definedName>
    <definedName name="IQRC4921" hidden="1">"$D$4921:$G$4921"</definedName>
    <definedName name="IQRC4922" hidden="1">"$D$4922:$G$4922"</definedName>
    <definedName name="IQRC4923" hidden="1">"$D$4923:$G$4923"</definedName>
    <definedName name="IQRC4924" hidden="1">"$D$4924:$G$4924"</definedName>
    <definedName name="IQRC4925" hidden="1">"$D$4925:$G$4925"</definedName>
    <definedName name="IQRC4926" hidden="1">"$D$4926:$G$4926"</definedName>
    <definedName name="IQRC4928" hidden="1">"$D$4928:$E$4928"</definedName>
    <definedName name="IQRC4929" hidden="1">"$D$4929:$E$4929"</definedName>
    <definedName name="IQRC493" hidden="1">"$D$493:$J$493"</definedName>
    <definedName name="IQRC4930" hidden="1">"$D$4930:$E$4930"</definedName>
    <definedName name="IQRC4931" hidden="1">"$D$4931:$E$4931"</definedName>
    <definedName name="IQRC4932" hidden="1">"$D$4932:$E$4932"</definedName>
    <definedName name="IQRC4933" hidden="1">"$D$4933:$E$4933"</definedName>
    <definedName name="IQRC4935" hidden="1">"$D$4935:$I$4935"</definedName>
    <definedName name="IQRC4936" hidden="1">"$D$4936:$I$4936"</definedName>
    <definedName name="IQRC4937" hidden="1">"$D$4937:$I$4937"</definedName>
    <definedName name="IQRC4938" hidden="1">"$D$4938:$I$4938"</definedName>
    <definedName name="IQRC4939" hidden="1">"$D$4939:$I$4939"</definedName>
    <definedName name="IQRC494" hidden="1">"$D$494:$J$494"</definedName>
    <definedName name="IQRC4940" hidden="1">"$D$4940:$I$4940"</definedName>
    <definedName name="IQRC4949" hidden="1">"$D$4949"</definedName>
    <definedName name="IQRC495" hidden="1">"$D$495:$J$495"</definedName>
    <definedName name="IQRC4950" hidden="1">"$D$4950"</definedName>
    <definedName name="IQRC4951" hidden="1">"$D$4951"</definedName>
    <definedName name="IQRC4952" hidden="1">"$D$4952"</definedName>
    <definedName name="IQRC4953" hidden="1">"$D$4953"</definedName>
    <definedName name="IQRC4954" hidden="1">"$D$4954"</definedName>
    <definedName name="IQRC4956" hidden="1">"$D$4956"</definedName>
    <definedName name="IQRC4957" hidden="1">"$D$4957"</definedName>
    <definedName name="IQRC4958" hidden="1">"$D$4958"</definedName>
    <definedName name="IQRC4959" hidden="1">"$D$4959"</definedName>
    <definedName name="IQRC4960" hidden="1">"$D$4960"</definedName>
    <definedName name="IQRC4961" hidden="1">"$D$4961"</definedName>
    <definedName name="IQRC4963" hidden="1">"$D$4963:$G$4963"</definedName>
    <definedName name="IQRC4964" hidden="1">"$D$4964:$G$4964"</definedName>
    <definedName name="IQRC4965" hidden="1">"$D$4965:$G$4965"</definedName>
    <definedName name="IQRC4966" hidden="1">"$D$4966:$G$4966"</definedName>
    <definedName name="IQRC4967" hidden="1">"$D$4967:$G$4967"</definedName>
    <definedName name="IQRC4968" hidden="1">"$D$4968:$G$4968"</definedName>
    <definedName name="IQRC497" hidden="1">"$D$497:$E$497"</definedName>
    <definedName name="IQRC4970" hidden="1">"$D$4970"</definedName>
    <definedName name="IQRC4971" hidden="1">"$D$4971"</definedName>
    <definedName name="IQRC4972" hidden="1">"$D$4972"</definedName>
    <definedName name="IQRC4973" hidden="1">"$D$4973"</definedName>
    <definedName name="IQRC4974" hidden="1">"$D$4974"</definedName>
    <definedName name="IQRC4975" hidden="1">"$D$4975"</definedName>
    <definedName name="IQRC4977" hidden="1">"$D$4977"</definedName>
    <definedName name="IQRC4978" hidden="1">"$D$4978"</definedName>
    <definedName name="IQRC4979" hidden="1">"$D$4979"</definedName>
    <definedName name="IQRC498" hidden="1">"$D$498:$E$498"</definedName>
    <definedName name="IQRC4980" hidden="1">"$D$4980"</definedName>
    <definedName name="IQRC4981" hidden="1">"$D$4981"</definedName>
    <definedName name="IQRC4982" hidden="1">"$D$4982"</definedName>
    <definedName name="IQRC4984" hidden="1">"$D$4984"</definedName>
    <definedName name="IQRC4985" hidden="1">"$D$4985"</definedName>
    <definedName name="IQRC4986" hidden="1">"$D$4986"</definedName>
    <definedName name="IQRC4987" hidden="1">"$D$4987"</definedName>
    <definedName name="IQRC4988" hidden="1">"$D$4988"</definedName>
    <definedName name="IQRC4989" hidden="1">"$D$4989"</definedName>
    <definedName name="IQRC499" hidden="1">"$D$499:$E$499"</definedName>
    <definedName name="IQRC4991" hidden="1">"$D$4991"</definedName>
    <definedName name="IQRC4992" hidden="1">"$D$4992"</definedName>
    <definedName name="IQRC4993" hidden="1">"$D$4993"</definedName>
    <definedName name="IQRC4994" hidden="1">"$D$4994"</definedName>
    <definedName name="IQRC4995" hidden="1">"$D$4995"</definedName>
    <definedName name="IQRC4996" hidden="1">"$D$4996"</definedName>
    <definedName name="IQRC4998" hidden="1">"$D$4998"</definedName>
    <definedName name="IQRC4999" hidden="1">"$D$4999"</definedName>
    <definedName name="IQRC5" hidden="1">"$C$6:$C$15"</definedName>
    <definedName name="IQRC50" hidden="1">"$D$50:$N$50"</definedName>
    <definedName name="IQRC500" hidden="1">"$D$500:$E$500"</definedName>
    <definedName name="IQRC5000" hidden="1">"$D$5000"</definedName>
    <definedName name="IQRC5001" hidden="1">"$D$5001"</definedName>
    <definedName name="IQRC5002" hidden="1">"$D$5002"</definedName>
    <definedName name="IQRC5003" hidden="1">"$D$5003"</definedName>
    <definedName name="IQRC5005" hidden="1">"$D$5005"</definedName>
    <definedName name="IQRC5006" hidden="1">"$D$5006"</definedName>
    <definedName name="IQRC5007" hidden="1">"$D$5007"</definedName>
    <definedName name="IQRC5008" hidden="1">"$D$5008"</definedName>
    <definedName name="IQRC5009" hidden="1">"$D$5009"</definedName>
    <definedName name="IQRC501" hidden="1">"$D$501:$E$501"</definedName>
    <definedName name="IQRC5010" hidden="1">"$D$5010"</definedName>
    <definedName name="IQRC5012" hidden="1">"$D$5012"</definedName>
    <definedName name="IQRC5013" hidden="1">"$D$5013"</definedName>
    <definedName name="IQRC5014" hidden="1">"$D$5014"</definedName>
    <definedName name="IQRC5015" hidden="1">"$D$5015"</definedName>
    <definedName name="IQRC5016" hidden="1">"$D$5016"</definedName>
    <definedName name="IQRC5017" hidden="1">"$D$5017"</definedName>
    <definedName name="IQRC5019" hidden="1">"$D$5019"</definedName>
    <definedName name="IQRC502" hidden="1">"$D$502:$E$502"</definedName>
    <definedName name="IQRC5020" hidden="1">"$D$5020"</definedName>
    <definedName name="IQRC5021" hidden="1">"$D$5021"</definedName>
    <definedName name="IQRC5022" hidden="1">"$D$5022"</definedName>
    <definedName name="IQRC5023" hidden="1">"$D$5023"</definedName>
    <definedName name="IQRC5024" hidden="1">"$D$5024"</definedName>
    <definedName name="IQRC5026" hidden="1">"$D$5026:$J$5026"</definedName>
    <definedName name="IQRC5027" hidden="1">"$D$5027:$J$5027"</definedName>
    <definedName name="IQRC5028" hidden="1">"$D$5028:$J$5028"</definedName>
    <definedName name="IQRC5029" hidden="1">"$D$5029:$J$5029"</definedName>
    <definedName name="IQRC5030" hidden="1">"$D$5030:$J$5030"</definedName>
    <definedName name="IQRC5031" hidden="1">"$D$5031:$J$5031"</definedName>
    <definedName name="IQRC5033" hidden="1">"$D$5033"</definedName>
    <definedName name="IQRC5034" hidden="1">"$D$5034"</definedName>
    <definedName name="IQRC5035" hidden="1">"$D$5035"</definedName>
    <definedName name="IQRC5036" hidden="1">"$D$5036"</definedName>
    <definedName name="IQRC5037" hidden="1">"$D$5037"</definedName>
    <definedName name="IQRC5038" hidden="1">"$D$5038"</definedName>
    <definedName name="IQRC504" hidden="1">"$D$504:$H$504"</definedName>
    <definedName name="IQRC5040" hidden="1">"$D$5040:$I$5040"</definedName>
    <definedName name="IQRC5041" hidden="1">"$D$5041:$I$5041"</definedName>
    <definedName name="IQRC5042" hidden="1">"$D$5042:$I$5042"</definedName>
    <definedName name="IQRC5043" hidden="1">"$D$5043:$I$5043"</definedName>
    <definedName name="IQRC5044" hidden="1">"$D$5044:$I$5044"</definedName>
    <definedName name="IQRC5045" hidden="1">"$D$5045:$I$5045"</definedName>
    <definedName name="IQRC5047" hidden="1">"$D$5047"</definedName>
    <definedName name="IQRC5048" hidden="1">"$D$5048"</definedName>
    <definedName name="IQRC5049" hidden="1">"$D$5049"</definedName>
    <definedName name="IQRC505" hidden="1">"$D$505:$H$505"</definedName>
    <definedName name="IQRC5050" hidden="1">"$D$5050"</definedName>
    <definedName name="IQRC5051" hidden="1">"$D$5051"</definedName>
    <definedName name="IQRC5052" hidden="1">"$D$5052"</definedName>
    <definedName name="IQRC5054" hidden="1">"$D$5054"</definedName>
    <definedName name="IQRC5055" hidden="1">"$D$5055"</definedName>
    <definedName name="IQRC5056" hidden="1">"$D$5056"</definedName>
    <definedName name="IQRC5057" hidden="1">"$D$5057"</definedName>
    <definedName name="IQRC5058" hidden="1">"$D$5058"</definedName>
    <definedName name="IQRC5059" hidden="1">"$D$5059"</definedName>
    <definedName name="IQRC506" hidden="1">"$D$506:$H$506"</definedName>
    <definedName name="IQRC5061" hidden="1">"$D$5061"</definedName>
    <definedName name="IQRC5062" hidden="1">"$D$5062"</definedName>
    <definedName name="IQRC5063" hidden="1">"$D$5063"</definedName>
    <definedName name="IQRC5064" hidden="1">"$D$5064"</definedName>
    <definedName name="IQRC5065" hidden="1">"$D$5065"</definedName>
    <definedName name="IQRC5066" hidden="1">"$D$5066"</definedName>
    <definedName name="IQRC5068" hidden="1">"$D$5068"</definedName>
    <definedName name="IQRC5069" hidden="1">"$D$5069"</definedName>
    <definedName name="IQRC507" hidden="1">"$D$507:$H$507"</definedName>
    <definedName name="IQRC5070" hidden="1">"$D$5070"</definedName>
    <definedName name="IQRC5071" hidden="1">"$D$5071"</definedName>
    <definedName name="IQRC5072" hidden="1">"$D$5072"</definedName>
    <definedName name="IQRC5073" hidden="1">"$D$5073"</definedName>
    <definedName name="IQRC5075" hidden="1">"$D$5075"</definedName>
    <definedName name="IQRC5076" hidden="1">"$D$5076"</definedName>
    <definedName name="IQRC5077" hidden="1">"$D$5077"</definedName>
    <definedName name="IQRC5078" hidden="1">"$D$5078"</definedName>
    <definedName name="IQRC5079" hidden="1">"$D$5079"</definedName>
    <definedName name="IQRC508" hidden="1">"$D$508:$H$508"</definedName>
    <definedName name="IQRC5080" hidden="1">"$D$5080"</definedName>
    <definedName name="IQRC5082" hidden="1">"$D$5082"</definedName>
    <definedName name="IQRC5083" hidden="1">"$D$5083"</definedName>
    <definedName name="IQRC5084" hidden="1">"$D$5084"</definedName>
    <definedName name="IQRC5085" hidden="1">"$D$5085"</definedName>
    <definedName name="IQRC5086" hidden="1">"$D$5086"</definedName>
    <definedName name="IQRC5087" hidden="1">"$D$5087"</definedName>
    <definedName name="IQRC5089" hidden="1">"$D$5089"</definedName>
    <definedName name="IQRC509" hidden="1">"$D$509:$H$509"</definedName>
    <definedName name="IQRC5090" hidden="1">"$D$5090"</definedName>
    <definedName name="IQRC5091" hidden="1">"$D$5091"</definedName>
    <definedName name="IQRC5092" hidden="1">"$D$5092"</definedName>
    <definedName name="IQRC5093" hidden="1">"$D$5093"</definedName>
    <definedName name="IQRC5094" hidden="1">"$D$5094"</definedName>
    <definedName name="IQRC5096" hidden="1">"$D$5096:$H$5096"</definedName>
    <definedName name="IQRC5097" hidden="1">"$D$5097:$H$5097"</definedName>
    <definedName name="IQRC5098" hidden="1">"$D$5098:$H$5098"</definedName>
    <definedName name="IQRC5099" hidden="1">"$D$5099:$H$5099"</definedName>
    <definedName name="IQRC51" hidden="1">"$D$51:$N$51"</definedName>
    <definedName name="IQRC5100" hidden="1">"$D$5100:$H$5100"</definedName>
    <definedName name="IQRC5101" hidden="1">"$D$5101:$H$5101"</definedName>
    <definedName name="IQRC5103" hidden="1">"$D$5103"</definedName>
    <definedName name="IQRC5104" hidden="1">"$D$5104"</definedName>
    <definedName name="IQRC5105" hidden="1">"$D$5105"</definedName>
    <definedName name="IQRC5106" hidden="1">"$D$5106"</definedName>
    <definedName name="IQRC5107" hidden="1">"$D$5107"</definedName>
    <definedName name="IQRC5108" hidden="1">"$D$5108"</definedName>
    <definedName name="IQRC511" hidden="1">"$D$511"</definedName>
    <definedName name="IQRC5110" hidden="1">"$D$5110"</definedName>
    <definedName name="IQRC5111" hidden="1">"$D$5111"</definedName>
    <definedName name="IQRC5112" hidden="1">"$D$5112"</definedName>
    <definedName name="IQRC5113" hidden="1">"$D$5113"</definedName>
    <definedName name="IQRC5114" hidden="1">"$D$5114"</definedName>
    <definedName name="IQRC5115" hidden="1">"$D$5115"</definedName>
    <definedName name="IQRC5117" hidden="1">"$D$5117"</definedName>
    <definedName name="IQRC5118" hidden="1">"$D$5118"</definedName>
    <definedName name="IQRC5119" hidden="1">"$D$5119"</definedName>
    <definedName name="IQRC512" hidden="1">"$D$512"</definedName>
    <definedName name="IQRC5120" hidden="1">"$D$5120"</definedName>
    <definedName name="IQRC5121" hidden="1">"$D$5121"</definedName>
    <definedName name="IQRC5122" hidden="1">"$D$5122"</definedName>
    <definedName name="IQRC5124" hidden="1">"$D$5124:$E$5124"</definedName>
    <definedName name="IQRC5125" hidden="1">"$D$5125:$E$5125"</definedName>
    <definedName name="IQRC5126" hidden="1">"$D$5126:$E$5126"</definedName>
    <definedName name="IQRC5127" hidden="1">"$D$5127:$E$5127"</definedName>
    <definedName name="IQRC5128" hidden="1">"$D$5128:$E$5128"</definedName>
    <definedName name="IQRC5129" hidden="1">"$D$5129:$E$5129"</definedName>
    <definedName name="IQRC513" hidden="1">"$D$513"</definedName>
    <definedName name="IQRC5131" hidden="1">"$D$5131"</definedName>
    <definedName name="IQRC5132" hidden="1">"$D$5132"</definedName>
    <definedName name="IQRC5133" hidden="1">"$D$5133"</definedName>
    <definedName name="IQRC5134" hidden="1">"$D$5134"</definedName>
    <definedName name="IQRC5135" hidden="1">"$D$5135"</definedName>
    <definedName name="IQRC5136" hidden="1">"$D$5136"</definedName>
    <definedName name="IQRC5138" hidden="1">"$D$5138"</definedName>
    <definedName name="IQRC5139" hidden="1">"$D$5139"</definedName>
    <definedName name="IQRC514" hidden="1">"$D$514"</definedName>
    <definedName name="IQRC5140" hidden="1">"$D$5140"</definedName>
    <definedName name="IQRC5141" hidden="1">"$D$5141"</definedName>
    <definedName name="IQRC5142" hidden="1">"$D$5142"</definedName>
    <definedName name="IQRC5143" hidden="1">"$D$5143"</definedName>
    <definedName name="IQRC5145" hidden="1">"$D$5145"</definedName>
    <definedName name="IQRC5146" hidden="1">"$D$5146"</definedName>
    <definedName name="IQRC5147" hidden="1">"$D$5147"</definedName>
    <definedName name="IQRC5148" hidden="1">"$D$5148"</definedName>
    <definedName name="IQRC5149" hidden="1">"$D$5149"</definedName>
    <definedName name="IQRC515" hidden="1">"$D$515"</definedName>
    <definedName name="IQRC5150" hidden="1">"$D$5150"</definedName>
    <definedName name="IQRC5152" hidden="1">"$D$5152"</definedName>
    <definedName name="IQRC5153" hidden="1">"$D$5153"</definedName>
    <definedName name="IQRC5154" hidden="1">"$D$5154"</definedName>
    <definedName name="IQRC5155" hidden="1">"$D$5155"</definedName>
    <definedName name="IQRC5156" hidden="1">"$D$5156"</definedName>
    <definedName name="IQRC5157" hidden="1">"$D$5157"</definedName>
    <definedName name="IQRC5159" hidden="1">"$D$5159"</definedName>
    <definedName name="IQRC516" hidden="1">"$D$516"</definedName>
    <definedName name="IQRC5160" hidden="1">"$D$5160"</definedName>
    <definedName name="IQRC5161" hidden="1">"$D$5161"</definedName>
    <definedName name="IQRC5162" hidden="1">"$D$5162"</definedName>
    <definedName name="IQRC5163" hidden="1">"$D$5163"</definedName>
    <definedName name="IQRC5164" hidden="1">"$D$5164"</definedName>
    <definedName name="IQRC5166" hidden="1">"$D$5166:$I$5166"</definedName>
    <definedName name="IQRC5167" hidden="1">"$D$5167:$I$5167"</definedName>
    <definedName name="IQRC5168" hidden="1">"$D$5168:$I$5168"</definedName>
    <definedName name="IQRC5169" hidden="1">"$D$5169:$I$5169"</definedName>
    <definedName name="IQRC5170" hidden="1">"$D$5170:$I$5170"</definedName>
    <definedName name="IQRC5171" hidden="1">"$D$5171:$I$5171"</definedName>
    <definedName name="IQRC5173" hidden="1">"$D$5173"</definedName>
    <definedName name="IQRC5174" hidden="1">"$D$5174"</definedName>
    <definedName name="IQRC5175" hidden="1">"$D$5175"</definedName>
    <definedName name="IQRC5176" hidden="1">"$D$5176"</definedName>
    <definedName name="IQRC5177" hidden="1">"$D$5177"</definedName>
    <definedName name="IQRC5178" hidden="1">"$D$5178"</definedName>
    <definedName name="IQRC518" hidden="1">"$D$518:$I$518"</definedName>
    <definedName name="IQRC5180" hidden="1">"$D$5180:$G$5180"</definedName>
    <definedName name="IQRC5181" hidden="1">"$D$5181:$G$5181"</definedName>
    <definedName name="IQRC5182" hidden="1">"$D$5182:$G$5182"</definedName>
    <definedName name="IQRC5183" hidden="1">"$D$5183:$G$5183"</definedName>
    <definedName name="IQRC5184" hidden="1">"$D$5184:$G$5184"</definedName>
    <definedName name="IQRC5185" hidden="1">"$D$5185:$G$5185"</definedName>
    <definedName name="IQRC5187" hidden="1">"$D$5187"</definedName>
    <definedName name="IQRC5188" hidden="1">"$D$5188"</definedName>
    <definedName name="IQRC5189" hidden="1">"$D$5189"</definedName>
    <definedName name="IQRC519" hidden="1">"$D$519:$I$519"</definedName>
    <definedName name="IQRC5190" hidden="1">"$D$5190"</definedName>
    <definedName name="IQRC5191" hidden="1">"$D$5191"</definedName>
    <definedName name="IQRC5192" hidden="1">"$D$5192"</definedName>
    <definedName name="IQRC5194" hidden="1">"$D$5194:$J$5194"</definedName>
    <definedName name="IQRC5195" hidden="1">"$D$5195:$J$5195"</definedName>
    <definedName name="IQRC5196" hidden="1">"$D$5196:$J$5196"</definedName>
    <definedName name="IQRC5197" hidden="1">"$D$5197:$J$5197"</definedName>
    <definedName name="IQRC5198" hidden="1">"$D$5198:$J$5198"</definedName>
    <definedName name="IQRC5199" hidden="1">"$D$5199:$J$5199"</definedName>
    <definedName name="IQRC52" hidden="1">"$D$52:$N$52"</definedName>
    <definedName name="IQRC520" hidden="1">"$D$520:$I$520"</definedName>
    <definedName name="IQRC5201" hidden="1">"$D$5201"</definedName>
    <definedName name="IQRC5202" hidden="1">"$D$5202"</definedName>
    <definedName name="IQRC5203" hidden="1">"$D$5203"</definedName>
    <definedName name="IQRC5204" hidden="1">"$D$5204"</definedName>
    <definedName name="IQRC5205" hidden="1">"$D$5205"</definedName>
    <definedName name="IQRC5206" hidden="1">"$D$5206"</definedName>
    <definedName name="IQRC5208" hidden="1">"$D$5208"</definedName>
    <definedName name="IQRC5209" hidden="1">"$D$5209"</definedName>
    <definedName name="IQRC521" hidden="1">"$D$521:$I$521"</definedName>
    <definedName name="IQRC5210" hidden="1">"$D$5210"</definedName>
    <definedName name="IQRC5211" hidden="1">"$D$5211"</definedName>
    <definedName name="IQRC5212" hidden="1">"$D$5212"</definedName>
    <definedName name="IQRC5213" hidden="1">"$D$5213"</definedName>
    <definedName name="IQRC5215" hidden="1">"$D$5215"</definedName>
    <definedName name="IQRC5216" hidden="1">"$D$5216"</definedName>
    <definedName name="IQRC5217" hidden="1">"$D$5217"</definedName>
    <definedName name="IQRC5218" hidden="1">"$D$5218"</definedName>
    <definedName name="IQRC5219" hidden="1">"$D$5219"</definedName>
    <definedName name="IQRC522" hidden="1">"$D$522:$I$522"</definedName>
    <definedName name="IQRC5220" hidden="1">"$D$5220"</definedName>
    <definedName name="IQRC5222" hidden="1">"$D$5222:$G$5222"</definedName>
    <definedName name="IQRC5223" hidden="1">"$D$5223:$G$5223"</definedName>
    <definedName name="IQRC5224" hidden="1">"$D$5224:$G$5224"</definedName>
    <definedName name="IQRC5225" hidden="1">"$D$5225:$G$5225"</definedName>
    <definedName name="IQRC5226" hidden="1">"$D$5226:$G$5226"</definedName>
    <definedName name="IQRC5227" hidden="1">"$D$5227:$G$5227"</definedName>
    <definedName name="IQRC5229" hidden="1">"$D$5229:$E$5229"</definedName>
    <definedName name="IQRC523" hidden="1">"$D$523:$I$523"</definedName>
    <definedName name="IQRC5230" hidden="1">"$D$5230:$E$5230"</definedName>
    <definedName name="IQRC5231" hidden="1">"$D$5231:$E$5231"</definedName>
    <definedName name="IQRC5232" hidden="1">"$D$5232:$E$5232"</definedName>
    <definedName name="IQRC5233" hidden="1">"$D$5233:$E$5233"</definedName>
    <definedName name="IQRC5234" hidden="1">"$D$5234:$E$5234"</definedName>
    <definedName name="IQRC5236" hidden="1">"$D$5236"</definedName>
    <definedName name="IQRC5237" hidden="1">"$D$5237"</definedName>
    <definedName name="IQRC5238" hidden="1">"$D$5238"</definedName>
    <definedName name="IQRC5239" hidden="1">"$D$5239"</definedName>
    <definedName name="IQRC5240" hidden="1">"$D$5240"</definedName>
    <definedName name="IQRC5241" hidden="1">"$D$5241"</definedName>
    <definedName name="IQRC5243" hidden="1">"$D$5243:$F$5243"</definedName>
    <definedName name="IQRC5244" hidden="1">"$D$5244:$F$5244"</definedName>
    <definedName name="IQRC5245" hidden="1">"$D$5245:$F$5245"</definedName>
    <definedName name="IQRC5246" hidden="1">"$D$5246:$F$5246"</definedName>
    <definedName name="IQRC5247" hidden="1">"$D$5247:$F$5247"</definedName>
    <definedName name="IQRC5248" hidden="1">"$D$5248:$F$5248"</definedName>
    <definedName name="IQRC525" hidden="1">"$D$525:$J$525"</definedName>
    <definedName name="IQRC5250" hidden="1">"$D$5250:$G$5250"</definedName>
    <definedName name="IQRC5251" hidden="1">"$D$5251:$G$5251"</definedName>
    <definedName name="IQRC5252" hidden="1">"$D$5252:$G$5252"</definedName>
    <definedName name="IQRC5253" hidden="1">"$D$5253:$G$5253"</definedName>
    <definedName name="IQRC5254" hidden="1">"$D$5254:$G$5254"</definedName>
    <definedName name="IQRC5255" hidden="1">"$D$5255:$G$5255"</definedName>
    <definedName name="IQRC5257" hidden="1">"$D$5257"</definedName>
    <definedName name="IQRC5258" hidden="1">"$D$5258"</definedName>
    <definedName name="IQRC5259" hidden="1">"$D$5259"</definedName>
    <definedName name="IQRC526" hidden="1">"$D$526:$J$526"</definedName>
    <definedName name="IQRC5260" hidden="1">"$D$5260"</definedName>
    <definedName name="IQRC5261" hidden="1">"$D$5261"</definedName>
    <definedName name="IQRC5262" hidden="1">"$D$5262"</definedName>
    <definedName name="IQRC5264" hidden="1">"$D$5264"</definedName>
    <definedName name="IQRC5265" hidden="1">"$D$5265"</definedName>
    <definedName name="IQRC5266" hidden="1">"$D$5266"</definedName>
    <definedName name="IQRC5267" hidden="1">"$D$5267"</definedName>
    <definedName name="IQRC5268" hidden="1">"$D$5268"</definedName>
    <definedName name="IQRC5269" hidden="1">"$D$5269"</definedName>
    <definedName name="IQRC527" hidden="1">"$D$527:$J$527"</definedName>
    <definedName name="IQRC5271" hidden="1">"$D$5271:$P$5271"</definedName>
    <definedName name="IQRC5272" hidden="1">"$D$5272:$P$5272"</definedName>
    <definedName name="IQRC5273" hidden="1">"$D$5273:$P$5273"</definedName>
    <definedName name="IQRC5274" hidden="1">"$D$5274:$P$5274"</definedName>
    <definedName name="IQRC5275" hidden="1">"$D$5275:$P$5275"</definedName>
    <definedName name="IQRC5276" hidden="1">"$D$5276:$P$5276"</definedName>
    <definedName name="IQRC5278" hidden="1">"$D$5278"</definedName>
    <definedName name="IQRC5279" hidden="1">"$D$5279"</definedName>
    <definedName name="IQRC528" hidden="1">"$D$528:$J$528"</definedName>
    <definedName name="IQRC5280" hidden="1">"$D$5280"</definedName>
    <definedName name="IQRC5281" hidden="1">"$D$5281"</definedName>
    <definedName name="IQRC5282" hidden="1">"$D$5282"</definedName>
    <definedName name="IQRC5283" hidden="1">"$D$5283"</definedName>
    <definedName name="IQRC5285" hidden="1">"$D$5285"</definedName>
    <definedName name="IQRC5286" hidden="1">"$D$5286"</definedName>
    <definedName name="IQRC5287" hidden="1">"$D$5287"</definedName>
    <definedName name="IQRC5288" hidden="1">"$D$5288"</definedName>
    <definedName name="IQRC5289" hidden="1">"$D$5289"</definedName>
    <definedName name="IQRC529" hidden="1">"$D$529:$J$529"</definedName>
    <definedName name="IQRC5290" hidden="1">"$D$5290"</definedName>
    <definedName name="IQRC5292" hidden="1">"$D$5292"</definedName>
    <definedName name="IQRC5293" hidden="1">"$D$5293"</definedName>
    <definedName name="IQRC5294" hidden="1">"$D$5294"</definedName>
    <definedName name="IQRC5295" hidden="1">"$D$5295"</definedName>
    <definedName name="IQRC5296" hidden="1">"$D$5296"</definedName>
    <definedName name="IQRC5297" hidden="1">"$D$5297"</definedName>
    <definedName name="IQRC5299" hidden="1">"$D$5299:$E$5299"</definedName>
    <definedName name="IQRC53" hidden="1">"$D$53:$N$53"</definedName>
    <definedName name="IQRC530" hidden="1">"$D$530:$J$530"</definedName>
    <definedName name="IQRC5300" hidden="1">"$D$5300:$E$5300"</definedName>
    <definedName name="IQRC5301" hidden="1">"$D$5301:$E$5301"</definedName>
    <definedName name="IQRC5302" hidden="1">"$D$5302:$E$5302"</definedName>
    <definedName name="IQRC5303" hidden="1">"$D$5303:$E$5303"</definedName>
    <definedName name="IQRC5304" hidden="1">"$D$5304:$E$5304"</definedName>
    <definedName name="IQRC5306" hidden="1">"$D$5306:$H$5306"</definedName>
    <definedName name="IQRC5307" hidden="1">"$D$5307:$H$5307"</definedName>
    <definedName name="IQRC5308" hidden="1">"$D$5308:$H$5308"</definedName>
    <definedName name="IQRC5309" hidden="1">"$D$5309:$H$5309"</definedName>
    <definedName name="IQRC5310" hidden="1">"$D$5310:$H$5310"</definedName>
    <definedName name="IQRC5311" hidden="1">"$D$5311:$H$5311"</definedName>
    <definedName name="IQRC5313" hidden="1">"$D$5313"</definedName>
    <definedName name="IQRC5314" hidden="1">"$D$5314"</definedName>
    <definedName name="IQRC5315" hidden="1">"$D$5315"</definedName>
    <definedName name="IQRC5316" hidden="1">"$D$5316"</definedName>
    <definedName name="IQRC5317" hidden="1">"$D$5317"</definedName>
    <definedName name="IQRC5318" hidden="1">"$D$5318"</definedName>
    <definedName name="IQRC532" hidden="1">"$D$532"</definedName>
    <definedName name="IQRC5320" hidden="1">"$D$5320:$N$5320"</definedName>
    <definedName name="IQRC5321" hidden="1">"$D$5321:$N$5321"</definedName>
    <definedName name="IQRC5322" hidden="1">"$D$5322:$N$5322"</definedName>
    <definedName name="IQRC5323" hidden="1">"$D$5323:$N$5323"</definedName>
    <definedName name="IQRC5324" hidden="1">"$D$5324:$N$5324"</definedName>
    <definedName name="IQRC5325" hidden="1">"$D$5325:$N$5325"</definedName>
    <definedName name="IQRC5327" hidden="1">"$D$5327"</definedName>
    <definedName name="IQRC5328" hidden="1">"$D$5328"</definedName>
    <definedName name="IQRC5329" hidden="1">"$D$5329"</definedName>
    <definedName name="IQRC533" hidden="1">"$D$533"</definedName>
    <definedName name="IQRC5330" hidden="1">"$D$5330"</definedName>
    <definedName name="IQRC5331" hidden="1">"$D$5331"</definedName>
    <definedName name="IQRC5332" hidden="1">"$D$5332"</definedName>
    <definedName name="IQRC5334" hidden="1">"$D$5334"</definedName>
    <definedName name="IQRC5335" hidden="1">"$D$5335"</definedName>
    <definedName name="IQRC5336" hidden="1">"$D$5336"</definedName>
    <definedName name="IQRC5337" hidden="1">"$D$5337"</definedName>
    <definedName name="IQRC5338" hidden="1">"$D$5338"</definedName>
    <definedName name="IQRC5339" hidden="1">"$D$5339"</definedName>
    <definedName name="IQRC534" hidden="1">"$D$534"</definedName>
    <definedName name="IQRC5341" hidden="1">"$D$5341"</definedName>
    <definedName name="IQRC5342" hidden="1">"$D$5342"</definedName>
    <definedName name="IQRC5343" hidden="1">"$D$5343"</definedName>
    <definedName name="IQRC5344" hidden="1">"$D$5344"</definedName>
    <definedName name="IQRC5345" hidden="1">"$D$5345"</definedName>
    <definedName name="IQRC5346" hidden="1">"$D$5346"</definedName>
    <definedName name="IQRC5348" hidden="1">"$D$5348"</definedName>
    <definedName name="IQRC5349" hidden="1">"$D$5349"</definedName>
    <definedName name="IQRC535" hidden="1">"$D$535"</definedName>
    <definedName name="IQRC5350" hidden="1">"$D$5350"</definedName>
    <definedName name="IQRC5351" hidden="1">"$D$5351"</definedName>
    <definedName name="IQRC5352" hidden="1">"$D$5352"</definedName>
    <definedName name="IQRC5353" hidden="1">"$D$5353"</definedName>
    <definedName name="IQRC5355" hidden="1">"$D$5355"</definedName>
    <definedName name="IQRC5356" hidden="1">"$D$5356"</definedName>
    <definedName name="IQRC5357" hidden="1">"$D$5357"</definedName>
    <definedName name="IQRC5358" hidden="1">"$D$5358"</definedName>
    <definedName name="IQRC5359" hidden="1">"$D$5359"</definedName>
    <definedName name="IQRC536" hidden="1">"$D$536"</definedName>
    <definedName name="IQRC5360" hidden="1">"$D$5360"</definedName>
    <definedName name="IQRC5362" hidden="1">"$D$5362"</definedName>
    <definedName name="IQRC5363" hidden="1">"$D$5363"</definedName>
    <definedName name="IQRC5364" hidden="1">"$D$5364"</definedName>
    <definedName name="IQRC5365" hidden="1">"$D$5365"</definedName>
    <definedName name="IQRC5366" hidden="1">"$D$5366"</definedName>
    <definedName name="IQRC5367" hidden="1">"$D$5367"</definedName>
    <definedName name="IQRC5369" hidden="1">"$D$5369:$I$5369"</definedName>
    <definedName name="IQRC537" hidden="1">"$D$537"</definedName>
    <definedName name="IQRC5370" hidden="1">"$D$5370:$I$5370"</definedName>
    <definedName name="IQRC5371" hidden="1">"$D$5371:$I$5371"</definedName>
    <definedName name="IQRC5372" hidden="1">"$D$5372:$I$5372"</definedName>
    <definedName name="IQRC5373" hidden="1">"$D$5373:$I$5373"</definedName>
    <definedName name="IQRC5374" hidden="1">"$D$5374:$I$5374"</definedName>
    <definedName name="IQRC5376" hidden="1">"$D$5376"</definedName>
    <definedName name="IQRC5377" hidden="1">"$D$5377"</definedName>
    <definedName name="IQRC5378" hidden="1">"$D$5378"</definedName>
    <definedName name="IQRC5379" hidden="1">"$D$5379"</definedName>
    <definedName name="IQRC5380" hidden="1">"$D$5380"</definedName>
    <definedName name="IQRC5381" hidden="1">"$D$5381"</definedName>
    <definedName name="IQRC539" hidden="1">"$D$539:$I$539"</definedName>
    <definedName name="IQRC5397" hidden="1">"$D$5397:$G$5397"</definedName>
    <definedName name="IQRC5398" hidden="1">"$D$5398:$G$5398"</definedName>
    <definedName name="IQRC5399" hidden="1">"$D$5399:$G$5399"</definedName>
    <definedName name="IQRC54" hidden="1">"$D$54:$N$54"</definedName>
    <definedName name="IQRC540" hidden="1">"$D$540:$I$540"</definedName>
    <definedName name="IQRC5400" hidden="1">"$D$5400:$G$5400"</definedName>
    <definedName name="IQRC5401" hidden="1">"$D$5401:$G$5401"</definedName>
    <definedName name="IQRC5402" hidden="1">"$D$5402:$G$5402"</definedName>
    <definedName name="IQRC5404" hidden="1">"$D$5404"</definedName>
    <definedName name="IQRC5405" hidden="1">"$D$5405"</definedName>
    <definedName name="IQRC5406" hidden="1">"$D$5406"</definedName>
    <definedName name="IQRC5407" hidden="1">"$D$5407"</definedName>
    <definedName name="IQRC5408" hidden="1">"$D$5408"</definedName>
    <definedName name="IQRC5409" hidden="1">"$D$5409"</definedName>
    <definedName name="IQRC541" hidden="1">"$D$541:$I$541"</definedName>
    <definedName name="IQRC5411" hidden="1">"$D$5411"</definedName>
    <definedName name="IQRC5412" hidden="1">"$D$5412"</definedName>
    <definedName name="IQRC5413" hidden="1">"$D$5413"</definedName>
    <definedName name="IQRC5414" hidden="1">"$D$5414"</definedName>
    <definedName name="IQRC5415" hidden="1">"$D$5415"</definedName>
    <definedName name="IQRC5416" hidden="1">"$D$5416"</definedName>
    <definedName name="IQRC5418" hidden="1">"$D$5418"</definedName>
    <definedName name="IQRC5419" hidden="1">"$D$5419"</definedName>
    <definedName name="IQRC542" hidden="1">"$D$542:$I$542"</definedName>
    <definedName name="IQRC5420" hidden="1">"$D$5420"</definedName>
    <definedName name="IQRC5421" hidden="1">"$D$5421"</definedName>
    <definedName name="IQRC5422" hidden="1">"$D$5422"</definedName>
    <definedName name="IQRC5423" hidden="1">"$D$5423"</definedName>
    <definedName name="IQRC5425" hidden="1">"$D$5425:$H$5425"</definedName>
    <definedName name="IQRC5426" hidden="1">"$D$5426:$H$5426"</definedName>
    <definedName name="IQRC5427" hidden="1">"$D$5427:$H$5427"</definedName>
    <definedName name="IQRC5428" hidden="1">"$D$5428:$H$5428"</definedName>
    <definedName name="IQRC5429" hidden="1">"$D$5429:$H$5429"</definedName>
    <definedName name="IQRC543" hidden="1">"$D$543:$I$543"</definedName>
    <definedName name="IQRC5430" hidden="1">"$D$5430:$H$5430"</definedName>
    <definedName name="IQRC5432" hidden="1">"$D$5432"</definedName>
    <definedName name="IQRC5433" hidden="1">"$D$5433"</definedName>
    <definedName name="IQRC5434" hidden="1">"$D$5434"</definedName>
    <definedName name="IQRC5435" hidden="1">"$D$5435"</definedName>
    <definedName name="IQRC5436" hidden="1">"$D$5436"</definedName>
    <definedName name="IQRC5437" hidden="1">"$D$5437"</definedName>
    <definedName name="IQRC5439" hidden="1">"$D$5439"</definedName>
    <definedName name="IQRC544" hidden="1">"$D$544:$I$544"</definedName>
    <definedName name="IQRC5440" hidden="1">"$D$5440"</definedName>
    <definedName name="IQRC5441" hidden="1">"$D$5441"</definedName>
    <definedName name="IQRC5442" hidden="1">"$D$5442"</definedName>
    <definedName name="IQRC5443" hidden="1">"$D$5443"</definedName>
    <definedName name="IQRC5444" hidden="1">"$D$5444"</definedName>
    <definedName name="IQRC5453" hidden="1">"$D$5453"</definedName>
    <definedName name="IQRC5454" hidden="1">"$D$5454"</definedName>
    <definedName name="IQRC5455" hidden="1">"$D$5455"</definedName>
    <definedName name="IQRC5456" hidden="1">"$D$5456"</definedName>
    <definedName name="IQRC5457" hidden="1">"$D$5457"</definedName>
    <definedName name="IQRC5458" hidden="1">"$D$5458"</definedName>
    <definedName name="IQRC546" hidden="1">"$D$546:$I$546"</definedName>
    <definedName name="IQRC5460" hidden="1">"$D$5460"</definedName>
    <definedName name="IQRC5461" hidden="1">"$D$5461"</definedName>
    <definedName name="IQRC5462" hidden="1">"$D$5462"</definedName>
    <definedName name="IQRC5463" hidden="1">"$D$5463"</definedName>
    <definedName name="IQRC5464" hidden="1">"$D$5464"</definedName>
    <definedName name="IQRC5465" hidden="1">"$D$5465"</definedName>
    <definedName name="IQRC5467" hidden="1">"$D$5467"</definedName>
    <definedName name="IQRC5468" hidden="1">"$D$5468"</definedName>
    <definedName name="IQRC5469" hidden="1">"$D$5469"</definedName>
    <definedName name="IQRC547" hidden="1">"$D$547:$I$547"</definedName>
    <definedName name="IQRC5470" hidden="1">"$D$5470"</definedName>
    <definedName name="IQRC5471" hidden="1">"$D$5471"</definedName>
    <definedName name="IQRC5472" hidden="1">"$D$5472"</definedName>
    <definedName name="IQRC5474" hidden="1">"$D$5474"</definedName>
    <definedName name="IQRC5475" hidden="1">"$D$5475"</definedName>
    <definedName name="IQRC5476" hidden="1">"$D$5476"</definedName>
    <definedName name="IQRC5477" hidden="1">"$D$5477"</definedName>
    <definedName name="IQRC5478" hidden="1">"$D$5478"</definedName>
    <definedName name="IQRC5479" hidden="1">"$D$5479"</definedName>
    <definedName name="IQRC548" hidden="1">"$D$548:$I$548"</definedName>
    <definedName name="IQRC5481" hidden="1">"$D$5481:$E$5481"</definedName>
    <definedName name="IQRC5482" hidden="1">"$D$5482:$E$5482"</definedName>
    <definedName name="IQRC5483" hidden="1">"$D$5483:$E$5483"</definedName>
    <definedName name="IQRC5484" hidden="1">"$D$5484:$E$5484"</definedName>
    <definedName name="IQRC5485" hidden="1">"$D$5485:$E$5485"</definedName>
    <definedName name="IQRC5486" hidden="1">"$D$5486:$E$5486"</definedName>
    <definedName name="IQRC5488" hidden="1">"$D$5488"</definedName>
    <definedName name="IQRC5489" hidden="1">"$D$5489"</definedName>
    <definedName name="IQRC549" hidden="1">"$D$549:$I$549"</definedName>
    <definedName name="IQRC5490" hidden="1">"$D$5490"</definedName>
    <definedName name="IQRC5491" hidden="1">"$D$5491"</definedName>
    <definedName name="IQRC5492" hidden="1">"$D$5492"</definedName>
    <definedName name="IQRC5493" hidden="1">"$D$5493"</definedName>
    <definedName name="IQRC5495" hidden="1">"$D$5495"</definedName>
    <definedName name="IQRC5496" hidden="1">"$D$5496"</definedName>
    <definedName name="IQRC5497" hidden="1">"$D$5497"</definedName>
    <definedName name="IQRC5498" hidden="1">"$D$5498"</definedName>
    <definedName name="IQRC5499" hidden="1">"$D$5499"</definedName>
    <definedName name="IQRC550" hidden="1">"$D$550:$I$550"</definedName>
    <definedName name="IQRC5500" hidden="1">"$D$5500"</definedName>
    <definedName name="IQRC5502" hidden="1">"$D$5502"</definedName>
    <definedName name="IQRC5503" hidden="1">"$D$5503"</definedName>
    <definedName name="IQRC5504" hidden="1">"$D$5504"</definedName>
    <definedName name="IQRC5505" hidden="1">"$D$5505"</definedName>
    <definedName name="IQRC5506" hidden="1">"$D$5506"</definedName>
    <definedName name="IQRC5507" hidden="1">"$D$5507"</definedName>
    <definedName name="IQRC5509" hidden="1">"$D$5509"</definedName>
    <definedName name="IQRC551" hidden="1">"$D$551:$I$551"</definedName>
    <definedName name="IQRC5510" hidden="1">"$D$5510"</definedName>
    <definedName name="IQRC5511" hidden="1">"$D$5511"</definedName>
    <definedName name="IQRC5512" hidden="1">"$D$5512"</definedName>
    <definedName name="IQRC5513" hidden="1">"$D$5513"</definedName>
    <definedName name="IQRC5514" hidden="1">"$D$5514"</definedName>
    <definedName name="IQRC5516" hidden="1">"$D$5516"</definedName>
    <definedName name="IQRC5517" hidden="1">"$D$5517"</definedName>
    <definedName name="IQRC5518" hidden="1">"$D$5518"</definedName>
    <definedName name="IQRC5519" hidden="1">"$D$5519"</definedName>
    <definedName name="IQRC5520" hidden="1">"$D$5520"</definedName>
    <definedName name="IQRC5521" hidden="1">"$D$5521"</definedName>
    <definedName name="IQRC5523" hidden="1">"$D$5523:$G$5523"</definedName>
    <definedName name="IQRC5524" hidden="1">"$D$5524:$G$5524"</definedName>
    <definedName name="IQRC5525" hidden="1">"$D$5525:$G$5525"</definedName>
    <definedName name="IQRC5526" hidden="1">"$D$5526:$G$5526"</definedName>
    <definedName name="IQRC5527" hidden="1">"$D$5527:$G$5527"</definedName>
    <definedName name="IQRC5528" hidden="1">"$D$5528:$G$5528"</definedName>
    <definedName name="IQRC553" hidden="1">"$D$553:$I$553"</definedName>
    <definedName name="IQRC5530" hidden="1">"$D$5530"</definedName>
    <definedName name="IQRC5531" hidden="1">"$D$5531"</definedName>
    <definedName name="IQRC5532" hidden="1">"$D$5532"</definedName>
    <definedName name="IQRC5533" hidden="1">"$D$5533"</definedName>
    <definedName name="IQRC5534" hidden="1">"$D$5534"</definedName>
    <definedName name="IQRC5535" hidden="1">"$D$5535"</definedName>
    <definedName name="IQRC5537" hidden="1">"$D$5537:$H$5537"</definedName>
    <definedName name="IQRC5538" hidden="1">"$D$5538:$H$5538"</definedName>
    <definedName name="IQRC5539" hidden="1">"$D$5539:$H$5539"</definedName>
    <definedName name="IQRC554" hidden="1">"$D$554:$I$554"</definedName>
    <definedName name="IQRC5540" hidden="1">"$D$5540:$H$5540"</definedName>
    <definedName name="IQRC5541" hidden="1">"$D$5541:$H$5541"</definedName>
    <definedName name="IQRC5542" hidden="1">"$D$5542:$H$5542"</definedName>
    <definedName name="IQRC5544" hidden="1">"$D$5544"</definedName>
    <definedName name="IQRC5545" hidden="1">"$D$5545"</definedName>
    <definedName name="IQRC5546" hidden="1">"$D$5546"</definedName>
    <definedName name="IQRC5547" hidden="1">"$D$5547"</definedName>
    <definedName name="IQRC5548" hidden="1">"$D$5548"</definedName>
    <definedName name="IQRC5549" hidden="1">"$D$5549"</definedName>
    <definedName name="IQRC555" hidden="1">"$D$555:$I$555"</definedName>
    <definedName name="IQRC5551" hidden="1">"$D$5551:$H$5551"</definedName>
    <definedName name="IQRC5552" hidden="1">"$D$5552:$H$5552"</definedName>
    <definedName name="IQRC5553" hidden="1">"$D$5553:$H$5553"</definedName>
    <definedName name="IQRC5554" hidden="1">"$D$5554:$H$5554"</definedName>
    <definedName name="IQRC5555" hidden="1">"$D$5555:$H$5555"</definedName>
    <definedName name="IQRC5556" hidden="1">"$D$5556:$H$5556"</definedName>
    <definedName name="IQRC5558" hidden="1">"$D$5558"</definedName>
    <definedName name="IQRC5559" hidden="1">"$D$5559"</definedName>
    <definedName name="IQRC556" hidden="1">"$D$556:$I$556"</definedName>
    <definedName name="IQRC5560" hidden="1">"$D$5560"</definedName>
    <definedName name="IQRC5561" hidden="1">"$D$5561"</definedName>
    <definedName name="IQRC5562" hidden="1">"$D$5562"</definedName>
    <definedName name="IQRC5563" hidden="1">"$D$5563"</definedName>
    <definedName name="IQRC5565" hidden="1">"$D$5565"</definedName>
    <definedName name="IQRC5566" hidden="1">"$D$5566"</definedName>
    <definedName name="IQRC5567" hidden="1">"$D$5567"</definedName>
    <definedName name="IQRC5568" hidden="1">"$D$5568"</definedName>
    <definedName name="IQRC5569" hidden="1">"$D$5569"</definedName>
    <definedName name="IQRC557" hidden="1">"$D$557:$I$557"</definedName>
    <definedName name="IQRC5570" hidden="1">"$D$5570"</definedName>
    <definedName name="IQRC5572" hidden="1">"$D$5572:$F$5572"</definedName>
    <definedName name="IQRC5573" hidden="1">"$D$5573:$F$5573"</definedName>
    <definedName name="IQRC5574" hidden="1">"$D$5574:$F$5574"</definedName>
    <definedName name="IQRC5575" hidden="1">"$D$5575:$F$5575"</definedName>
    <definedName name="IQRC5576" hidden="1">"$D$5576:$F$5576"</definedName>
    <definedName name="IQRC5577" hidden="1">"$D$5577:$F$5577"</definedName>
    <definedName name="IQRC5579" hidden="1">"$D$5579"</definedName>
    <definedName name="IQRC558" hidden="1">"$D$558:$I$558"</definedName>
    <definedName name="IQRC5580" hidden="1">"$D$5580"</definedName>
    <definedName name="IQRC5581" hidden="1">"$D$5581"</definedName>
    <definedName name="IQRC5582" hidden="1">"$D$5582"</definedName>
    <definedName name="IQRC5583" hidden="1">"$D$5583"</definedName>
    <definedName name="IQRC5584" hidden="1">"$D$5584"</definedName>
    <definedName name="IQRC5586" hidden="1">"$D$5586"</definedName>
    <definedName name="IQRC5587" hidden="1">"$D$5587"</definedName>
    <definedName name="IQRC5588" hidden="1">"$D$5588"</definedName>
    <definedName name="IQRC5589" hidden="1">"$D$5589"</definedName>
    <definedName name="IQRC5590" hidden="1">"$D$5590"</definedName>
    <definedName name="IQRC5591" hidden="1">"$D$5591"</definedName>
    <definedName name="IQRC5593" hidden="1">"$D$5593"</definedName>
    <definedName name="IQRC5594" hidden="1">"$D$5594"</definedName>
    <definedName name="IQRC5595" hidden="1">"$D$5595"</definedName>
    <definedName name="IQRC5596" hidden="1">"$D$5596"</definedName>
    <definedName name="IQRC5597" hidden="1">"$D$5597"</definedName>
    <definedName name="IQRC5598" hidden="1">"$D$5598"</definedName>
    <definedName name="IQRC56" hidden="1">"$D$56:$X$56"</definedName>
    <definedName name="IQRC560" hidden="1">"$D$560:$L$560"</definedName>
    <definedName name="IQRC5600" hidden="1">"$D$5600"</definedName>
    <definedName name="IQRC5601" hidden="1">"$D$5601"</definedName>
    <definedName name="IQRC5602" hidden="1">"$D$5602"</definedName>
    <definedName name="IQRC5603" hidden="1">"$D$5603"</definedName>
    <definedName name="IQRC5604" hidden="1">"$D$5604"</definedName>
    <definedName name="IQRC5605" hidden="1">"$D$5605"</definedName>
    <definedName name="IQRC5607" hidden="1">"$D$5607"</definedName>
    <definedName name="IQRC5608" hidden="1">"$D$5608"</definedName>
    <definedName name="IQRC5609" hidden="1">"$D$5609"</definedName>
    <definedName name="IQRC561" hidden="1">"$D$561:$L$561"</definedName>
    <definedName name="IQRC5610" hidden="1">"$D$5610"</definedName>
    <definedName name="IQRC5611" hidden="1">"$D$5611"</definedName>
    <definedName name="IQRC5612" hidden="1">"$D$5612"</definedName>
    <definedName name="IQRC5614" hidden="1">"$D$5614"</definedName>
    <definedName name="IQRC5615" hidden="1">"$D$5615"</definedName>
    <definedName name="IQRC5616" hidden="1">"$D$5616"</definedName>
    <definedName name="IQRC5617" hidden="1">"$D$5617"</definedName>
    <definedName name="IQRC5618" hidden="1">"$D$5618"</definedName>
    <definedName name="IQRC5619" hidden="1">"$D$5619"</definedName>
    <definedName name="IQRC562" hidden="1">"$D$562:$L$562"</definedName>
    <definedName name="IQRC5621" hidden="1">"$D$5621"</definedName>
    <definedName name="IQRC5622" hidden="1">"$D$5622"</definedName>
    <definedName name="IQRC5623" hidden="1">"$D$5623"</definedName>
    <definedName name="IQRC5624" hidden="1">"$D$5624"</definedName>
    <definedName name="IQRC5625" hidden="1">"$D$5625"</definedName>
    <definedName name="IQRC5626" hidden="1">"$D$5626"</definedName>
    <definedName name="IQRC5628" hidden="1">"$D$5628"</definedName>
    <definedName name="IQRC5629" hidden="1">"$D$5629"</definedName>
    <definedName name="IQRC563" hidden="1">"$D$563:$L$563"</definedName>
    <definedName name="IQRC5630" hidden="1">"$D$5630"</definedName>
    <definedName name="IQRC5631" hidden="1">"$D$5631"</definedName>
    <definedName name="IQRC5632" hidden="1">"$D$5632"</definedName>
    <definedName name="IQRC5633" hidden="1">"$D$5633"</definedName>
    <definedName name="IQRC5635" hidden="1">"$D$5635"</definedName>
    <definedName name="IQRC5636" hidden="1">"$D$5636"</definedName>
    <definedName name="IQRC5637" hidden="1">"$D$5637"</definedName>
    <definedName name="IQRC5638" hidden="1">"$D$5638"</definedName>
    <definedName name="IQRC5639" hidden="1">"$D$5639"</definedName>
    <definedName name="IQRC564" hidden="1">"$D$564:$L$564"</definedName>
    <definedName name="IQRC5640" hidden="1">"$D$5640"</definedName>
    <definedName name="IQRC5642" hidden="1">"$D$5642"</definedName>
    <definedName name="IQRC5643" hidden="1">"$D$5643"</definedName>
    <definedName name="IQRC5644" hidden="1">"$D$5644"</definedName>
    <definedName name="IQRC5645" hidden="1">"$D$5645"</definedName>
    <definedName name="IQRC5646" hidden="1">"$D$5646"</definedName>
    <definedName name="IQRC5647" hidden="1">"$D$5647"</definedName>
    <definedName name="IQRC5649" hidden="1">"$D$5649"</definedName>
    <definedName name="IQRC565" hidden="1">"$D$565:$L$565"</definedName>
    <definedName name="IQRC5650" hidden="1">"$D$5650"</definedName>
    <definedName name="IQRC5651" hidden="1">"$D$5651"</definedName>
    <definedName name="IQRC5652" hidden="1">"$D$5652"</definedName>
    <definedName name="IQRC5653" hidden="1">"$D$5653"</definedName>
    <definedName name="IQRC5654" hidden="1">"$D$5654"</definedName>
    <definedName name="IQRC5656" hidden="1">"$D$5656:$G$5656"</definedName>
    <definedName name="IQRC5657" hidden="1">"$D$5657:$G$5657"</definedName>
    <definedName name="IQRC5658" hidden="1">"$D$5658:$G$5658"</definedName>
    <definedName name="IQRC5659" hidden="1">"$D$5659:$G$5659"</definedName>
    <definedName name="IQRC5660" hidden="1">"$D$5660:$G$5660"</definedName>
    <definedName name="IQRC5661" hidden="1">"$D$5661:$G$5661"</definedName>
    <definedName name="IQRC5663" hidden="1">"$D$5663"</definedName>
    <definedName name="IQRC5664" hidden="1">"$D$5664"</definedName>
    <definedName name="IQRC5665" hidden="1">"$D$5665"</definedName>
    <definedName name="IQRC5666" hidden="1">"$D$5666"</definedName>
    <definedName name="IQRC5667" hidden="1">"$D$5667"</definedName>
    <definedName name="IQRC5668" hidden="1">"$D$5668"</definedName>
    <definedName name="IQRC567" hidden="1">"$D$567:$N$567"</definedName>
    <definedName name="IQRC5670" hidden="1">"$D$5670"</definedName>
    <definedName name="IQRC5671" hidden="1">"$D$5671"</definedName>
    <definedName name="IQRC5672" hidden="1">"$D$5672"</definedName>
    <definedName name="IQRC5673" hidden="1">"$D$5673"</definedName>
    <definedName name="IQRC5674" hidden="1">"$D$5674"</definedName>
    <definedName name="IQRC5675" hidden="1">"$D$5675"</definedName>
    <definedName name="IQRC5677" hidden="1">"$D$5677:$L$5677"</definedName>
    <definedName name="IQRC5678" hidden="1">"$D$5678:$L$5678"</definedName>
    <definedName name="IQRC5679" hidden="1">"$D$5679:$L$5679"</definedName>
    <definedName name="IQRC568" hidden="1">"$D$568:$N$568"</definedName>
    <definedName name="IQRC5680" hidden="1">"$D$5680:$L$5680"</definedName>
    <definedName name="IQRC5681" hidden="1">"$D$5681:$L$5681"</definedName>
    <definedName name="IQRC5682" hidden="1">"$D$5682:$L$5682"</definedName>
    <definedName name="IQRC5684" hidden="1">"$D$5684"</definedName>
    <definedName name="IQRC5685" hidden="1">"$D$5685"</definedName>
    <definedName name="IQRC5686" hidden="1">"$D$5686"</definedName>
    <definedName name="IQRC5687" hidden="1">"$D$5687"</definedName>
    <definedName name="IQRC5688" hidden="1">"$D$5688"</definedName>
    <definedName name="IQRC5689" hidden="1">"$D$5689"</definedName>
    <definedName name="IQRC569" hidden="1">"$D$569:$N$569"</definedName>
    <definedName name="IQRC5691" hidden="1">"$D$5691"</definedName>
    <definedName name="IQRC5692" hidden="1">"$D$5692"</definedName>
    <definedName name="IQRC5693" hidden="1">"$D$5693"</definedName>
    <definedName name="IQRC5694" hidden="1">"$D$5694"</definedName>
    <definedName name="IQRC5695" hidden="1">"$D$5695"</definedName>
    <definedName name="IQRC5696" hidden="1">"$D$5696"</definedName>
    <definedName name="IQRC5698" hidden="1">"$D$5698"</definedName>
    <definedName name="IQRC5699" hidden="1">"$D$5699"</definedName>
    <definedName name="IQRC57" hidden="1">"$D$57:$X$57"</definedName>
    <definedName name="IQRC570" hidden="1">"$D$570:$N$570"</definedName>
    <definedName name="IQRC5700" hidden="1">"$D$5700"</definedName>
    <definedName name="IQRC5701" hidden="1">"$D$5701"</definedName>
    <definedName name="IQRC5702" hidden="1">"$D$5702"</definedName>
    <definedName name="IQRC5703" hidden="1">"$D$5703"</definedName>
    <definedName name="IQRC5705" hidden="1">"$D$5705:$F$5705"</definedName>
    <definedName name="IQRC5706" hidden="1">"$D$5706:$F$5706"</definedName>
    <definedName name="IQRC5707" hidden="1">"$D$5707:$F$5707"</definedName>
    <definedName name="IQRC5708" hidden="1">"$D$5708:$F$5708"</definedName>
    <definedName name="IQRC5709" hidden="1">"$D$5709:$F$5709"</definedName>
    <definedName name="IQRC571" hidden="1">"$D$571:$N$571"</definedName>
    <definedName name="IQRC5710" hidden="1">"$D$5710:$F$5710"</definedName>
    <definedName name="IQRC5712" hidden="1">"$D$5712"</definedName>
    <definedName name="IQRC5713" hidden="1">"$D$5713"</definedName>
    <definedName name="IQRC5714" hidden="1">"$D$5714"</definedName>
    <definedName name="IQRC5715" hidden="1">"$D$5715"</definedName>
    <definedName name="IQRC5716" hidden="1">"$D$5716"</definedName>
    <definedName name="IQRC5717" hidden="1">"$D$5717"</definedName>
    <definedName name="IQRC572" hidden="1">"$D$572:$N$572"</definedName>
    <definedName name="IQRC5733" hidden="1">"$D$5733:$H$5733"</definedName>
    <definedName name="IQRC5734" hidden="1">"$D$5734:$H$5734"</definedName>
    <definedName name="IQRC5735" hidden="1">"$D$5735:$H$5735"</definedName>
    <definedName name="IQRC5736" hidden="1">"$D$5736:$H$5736"</definedName>
    <definedName name="IQRC5737" hidden="1">"$D$5737:$H$5737"</definedName>
    <definedName name="IQRC5738" hidden="1">"$D$5738:$H$5738"</definedName>
    <definedName name="IQRC574" hidden="1">"$D$574:$AA$574"</definedName>
    <definedName name="IQRC5740" hidden="1">"$D$5740"</definedName>
    <definedName name="IQRC5741" hidden="1">"$D$5741"</definedName>
    <definedName name="IQRC5742" hidden="1">"$D$5742"</definedName>
    <definedName name="IQRC5743" hidden="1">"$D$5743"</definedName>
    <definedName name="IQRC5744" hidden="1">"$D$5744"</definedName>
    <definedName name="IQRC5745" hidden="1">"$D$5745"</definedName>
    <definedName name="IQRC5747" hidden="1">"$D$5747"</definedName>
    <definedName name="IQRC5748" hidden="1">"$D$5748"</definedName>
    <definedName name="IQRC5749" hidden="1">"$D$5749"</definedName>
    <definedName name="IQRC575" hidden="1">"$D$575:$AA$575"</definedName>
    <definedName name="IQRC5750" hidden="1">"$D$5750"</definedName>
    <definedName name="IQRC5751" hidden="1">"$D$5751"</definedName>
    <definedName name="IQRC5752" hidden="1">"$D$5752"</definedName>
    <definedName name="IQRC5754" hidden="1">"$D$5754"</definedName>
    <definedName name="IQRC5755" hidden="1">"$D$5755"</definedName>
    <definedName name="IQRC5756" hidden="1">"$D$5756"</definedName>
    <definedName name="IQRC5757" hidden="1">"$D$5757"</definedName>
    <definedName name="IQRC5758" hidden="1">"$D$5758"</definedName>
    <definedName name="IQRC5759" hidden="1">"$D$5759"</definedName>
    <definedName name="IQRC576" hidden="1">"$D$576:$AA$576"</definedName>
    <definedName name="IQRC5761" hidden="1">"$D$5761"</definedName>
    <definedName name="IQRC5762" hidden="1">"$D$5762"</definedName>
    <definedName name="IQRC5763" hidden="1">"$D$5763"</definedName>
    <definedName name="IQRC5764" hidden="1">"$D$5764"</definedName>
    <definedName name="IQRC5765" hidden="1">"$D$5765"</definedName>
    <definedName name="IQRC5766" hidden="1">"$D$5766"</definedName>
    <definedName name="IQRC5768" hidden="1">"$D$5768"</definedName>
    <definedName name="IQRC5769" hidden="1">"$D$5769"</definedName>
    <definedName name="IQRC577" hidden="1">"$D$577:$AA$577"</definedName>
    <definedName name="IQRC5770" hidden="1">"$D$5770"</definedName>
    <definedName name="IQRC5771" hidden="1">"$D$5771"</definedName>
    <definedName name="IQRC5772" hidden="1">"$D$5772"</definedName>
    <definedName name="IQRC5773" hidden="1">"$D$5773"</definedName>
    <definedName name="IQRC5775" hidden="1">"$D$5775"</definedName>
    <definedName name="IQRC5776" hidden="1">"$D$5776"</definedName>
    <definedName name="IQRC5777" hidden="1">"$D$5777"</definedName>
    <definedName name="IQRC5778" hidden="1">"$D$5778"</definedName>
    <definedName name="IQRC5779" hidden="1">"$D$5779"</definedName>
    <definedName name="IQRC578" hidden="1">"$D$578:$AA$578"</definedName>
    <definedName name="IQRC5780" hidden="1">"$D$5780"</definedName>
    <definedName name="IQRC5782" hidden="1">"$D$5782"</definedName>
    <definedName name="IQRC5783" hidden="1">"$D$5783"</definedName>
    <definedName name="IQRC5784" hidden="1">"$D$5784"</definedName>
    <definedName name="IQRC5785" hidden="1">"$D$5785"</definedName>
    <definedName name="IQRC5786" hidden="1">"$D$5786"</definedName>
    <definedName name="IQRC5787" hidden="1">"$D$5787"</definedName>
    <definedName name="IQRC5789" hidden="1">"$D$5789"</definedName>
    <definedName name="IQRC579" hidden="1">"$D$579:$AA$579"</definedName>
    <definedName name="IQRC5790" hidden="1">"$D$5790"</definedName>
    <definedName name="IQRC5791" hidden="1">"$D$5791"</definedName>
    <definedName name="IQRC5792" hidden="1">"$D$5792"</definedName>
    <definedName name="IQRC5793" hidden="1">"$D$5793"</definedName>
    <definedName name="IQRC5794" hidden="1">"$D$5794"</definedName>
    <definedName name="IQRC58" hidden="1">"$C$59:$C$62"</definedName>
    <definedName name="IQRC5803" hidden="1">"$D$5803"</definedName>
    <definedName name="IQRC5804" hidden="1">"$D$5804"</definedName>
    <definedName name="IQRC5805" hidden="1">"$D$5805"</definedName>
    <definedName name="IQRC5806" hidden="1">"$D$5806"</definedName>
    <definedName name="IQRC5807" hidden="1">"$D$5807"</definedName>
    <definedName name="IQRC5808" hidden="1">"$D$5808"</definedName>
    <definedName name="IQRC581" hidden="1">"$D$581:$O$581"</definedName>
    <definedName name="IQRC5810" hidden="1">"$D$5810:$Q$5810"</definedName>
    <definedName name="IQRC5811" hidden="1">"$D$5811:$Q$5811"</definedName>
    <definedName name="IQRC5812" hidden="1">"$D$5812:$Q$5812"</definedName>
    <definedName name="IQRC5813" hidden="1">"$D$5813:$Q$5813"</definedName>
    <definedName name="IQRC5814" hidden="1">"$D$5814:$Q$5814"</definedName>
    <definedName name="IQRC5815" hidden="1">"$D$5815:$Q$5815"</definedName>
    <definedName name="IQRC5817" hidden="1">"$D$5817:$K$5817"</definedName>
    <definedName name="IQRC5818" hidden="1">"$D$5818:$K$5818"</definedName>
    <definedName name="IQRC5819" hidden="1">"$D$5819:$K$5819"</definedName>
    <definedName name="IQRC582" hidden="1">"$D$582:$O$582"</definedName>
    <definedName name="IQRC5820" hidden="1">"$D$5820:$K$5820"</definedName>
    <definedName name="IQRC5821" hidden="1">"$D$5821:$K$5821"</definedName>
    <definedName name="IQRC5822" hidden="1">"$D$5822:$K$5822"</definedName>
    <definedName name="IQRC5824" hidden="1">"$D$5824"</definedName>
    <definedName name="IQRC5825" hidden="1">"$D$5825"</definedName>
    <definedName name="IQRC5826" hidden="1">"$D$5826"</definedName>
    <definedName name="IQRC5827" hidden="1">"$D$5827"</definedName>
    <definedName name="IQRC5828" hidden="1">"$D$5828"</definedName>
    <definedName name="IQRC5829" hidden="1">"$D$5829"</definedName>
    <definedName name="IQRC583" hidden="1">"$D$583:$O$583"</definedName>
    <definedName name="IQRC5831" hidden="1">"$D$5831:$G$5831"</definedName>
    <definedName name="IQRC5832" hidden="1">"$D$5832:$G$5832"</definedName>
    <definedName name="IQRC5833" hidden="1">"$D$5833:$G$5833"</definedName>
    <definedName name="IQRC5834" hidden="1">"$D$5834:$G$5834"</definedName>
    <definedName name="IQRC5835" hidden="1">"$D$5835:$G$5835"</definedName>
    <definedName name="IQRC5836" hidden="1">"$D$5836:$G$5836"</definedName>
    <definedName name="IQRC5838" hidden="1">"$D$5838"</definedName>
    <definedName name="IQRC5839" hidden="1">"$D$5839"</definedName>
    <definedName name="IQRC584" hidden="1">"$D$584:$O$584"</definedName>
    <definedName name="IQRC5840" hidden="1">"$D$5840"</definedName>
    <definedName name="IQRC5841" hidden="1">"$D$5841"</definedName>
    <definedName name="IQRC5842" hidden="1">"$D$5842"</definedName>
    <definedName name="IQRC5843" hidden="1">"$D$5843"</definedName>
    <definedName name="IQRC5845" hidden="1">"$D$5845"</definedName>
    <definedName name="IQRC5846" hidden="1">"$D$5846"</definedName>
    <definedName name="IQRC5847" hidden="1">"$D$5847"</definedName>
    <definedName name="IQRC5848" hidden="1">"$D$5848"</definedName>
    <definedName name="IQRC5849" hidden="1">"$D$5849"</definedName>
    <definedName name="IQRC585" hidden="1">"$D$585:$O$585"</definedName>
    <definedName name="IQRC5850" hidden="1">"$D$5850"</definedName>
    <definedName name="IQRC5852" hidden="1">"$D$5852"</definedName>
    <definedName name="IQRC5853" hidden="1">"$D$5853"</definedName>
    <definedName name="IQRC5854" hidden="1">"$D$5854"</definedName>
    <definedName name="IQRC5855" hidden="1">"$D$5855"</definedName>
    <definedName name="IQRC5856" hidden="1">"$D$5856"</definedName>
    <definedName name="IQRC5857" hidden="1">"$D$5857"</definedName>
    <definedName name="IQRC586" hidden="1">"$D$586:$O$586"</definedName>
    <definedName name="IQRC5873" hidden="1">"$D$5873"</definedName>
    <definedName name="IQRC588" hidden="1">"$D$588:$Q$588"</definedName>
    <definedName name="IQRC5880" hidden="1">"$D$5880"</definedName>
    <definedName name="IQRC5881" hidden="1">"$D$5881"</definedName>
    <definedName name="IQRC5882" hidden="1">"$D$5882"</definedName>
    <definedName name="IQRC5883" hidden="1">"$D$5883"</definedName>
    <definedName name="IQRC5884" hidden="1">"$D$5884"</definedName>
    <definedName name="IQRC5885" hidden="1">"$D$5885"</definedName>
    <definedName name="IQRC5887" hidden="1">"$D$5887"</definedName>
    <definedName name="IQRC5888" hidden="1">"$D$5888"</definedName>
    <definedName name="IQRC5889" hidden="1">"$D$5889"</definedName>
    <definedName name="IQRC589" hidden="1">"$D$589:$Q$589"</definedName>
    <definedName name="IQRC5890" hidden="1">"$D$5890"</definedName>
    <definedName name="IQRC5891" hidden="1">"$D$5891"</definedName>
    <definedName name="IQRC5892" hidden="1">"$D$5892"</definedName>
    <definedName name="IQRC5894" hidden="1">"$D$5894"</definedName>
    <definedName name="IQRC5895" hidden="1">"$D$5895"</definedName>
    <definedName name="IQRC5896" hidden="1">"$D$5896"</definedName>
    <definedName name="IQRC5897" hidden="1">"$D$5897"</definedName>
    <definedName name="IQRC5898" hidden="1">"$D$5898"</definedName>
    <definedName name="IQRC5899" hidden="1">"$D$5899"</definedName>
    <definedName name="IQRC59" hidden="1">"$C$60:$C$310"</definedName>
    <definedName name="IQRC590" hidden="1">"$D$590:$Q$590"</definedName>
    <definedName name="IQRC5901" hidden="1">"$D$5901"</definedName>
    <definedName name="IQRC5902" hidden="1">"$D$5902"</definedName>
    <definedName name="IQRC5903" hidden="1">"$D$5903"</definedName>
    <definedName name="IQRC5904" hidden="1">"$D$5904"</definedName>
    <definedName name="IQRC5905" hidden="1">"$D$5905"</definedName>
    <definedName name="IQRC5906" hidden="1">"$D$5906"</definedName>
    <definedName name="IQRC5908" hidden="1">"$D$5908"</definedName>
    <definedName name="IQRC5909" hidden="1">"$D$5909"</definedName>
    <definedName name="IQRC591" hidden="1">"$D$591:$Q$591"</definedName>
    <definedName name="IQRC5910" hidden="1">"$D$5910"</definedName>
    <definedName name="IQRC5911" hidden="1">"$D$5911"</definedName>
    <definedName name="IQRC5912" hidden="1">"$D$5912"</definedName>
    <definedName name="IQRC5913" hidden="1">"$D$5913"</definedName>
    <definedName name="IQRC5915" hidden="1">"$D$5915"</definedName>
    <definedName name="IQRC5916" hidden="1">"$D$5916"</definedName>
    <definedName name="IQRC5917" hidden="1">"$D$5917"</definedName>
    <definedName name="IQRC5918" hidden="1">"$D$5918"</definedName>
    <definedName name="IQRC5919" hidden="1">"$D$5919"</definedName>
    <definedName name="IQRC592" hidden="1">"$D$592:$Q$592"</definedName>
    <definedName name="IQRC5920" hidden="1">"$D$5920"</definedName>
    <definedName name="IQRC5922" hidden="1">"$D$5922:$F$5922"</definedName>
    <definedName name="IQRC5923" hidden="1">"$D$5923:$F$5923"</definedName>
    <definedName name="IQRC5924" hidden="1">"$D$5924:$F$5924"</definedName>
    <definedName name="IQRC5925" hidden="1">"$D$5925:$F$5925"</definedName>
    <definedName name="IQRC5926" hidden="1">"$D$5926:$F$5926"</definedName>
    <definedName name="IQRC5927" hidden="1">"$D$5927:$F$5927"</definedName>
    <definedName name="IQRC5929" hidden="1">"$D$5929"</definedName>
    <definedName name="IQRC593" hidden="1">"$D$593:$Q$593"</definedName>
    <definedName name="IQRC5930" hidden="1">"$D$5930"</definedName>
    <definedName name="IQRC5931" hidden="1">"$D$5931"</definedName>
    <definedName name="IQRC5932" hidden="1">"$D$5932"</definedName>
    <definedName name="IQRC5933" hidden="1">"$D$5933"</definedName>
    <definedName name="IQRC5934" hidden="1">"$D$5934"</definedName>
    <definedName name="IQRC5936" hidden="1">"$D$5936"</definedName>
    <definedName name="IQRC5937" hidden="1">"$D$5937"</definedName>
    <definedName name="IQRC5938" hidden="1">"$D$5938"</definedName>
    <definedName name="IQRC5939" hidden="1">"$D$5939"</definedName>
    <definedName name="IQRC5940" hidden="1">"$D$5940"</definedName>
    <definedName name="IQRC5941" hidden="1">"$D$5941"</definedName>
    <definedName name="IQRC5943" hidden="1">"$D$5943"</definedName>
    <definedName name="IQRC5944" hidden="1">"$D$5944"</definedName>
    <definedName name="IQRC5945" hidden="1">"$D$5945"</definedName>
    <definedName name="IQRC5946" hidden="1">"$D$5946"</definedName>
    <definedName name="IQRC5947" hidden="1">"$D$5947"</definedName>
    <definedName name="IQRC5948" hidden="1">"$D$5948"</definedName>
    <definedName name="IQRC595" hidden="1">"$D$595:$J$595"</definedName>
    <definedName name="IQRC5957" hidden="1">"$D$5957:$H$5957"</definedName>
    <definedName name="IQRC5958" hidden="1">"$D$5958:$H$5958"</definedName>
    <definedName name="IQRC5959" hidden="1">"$D$5959:$H$5959"</definedName>
    <definedName name="IQRC596" hidden="1">"$D$596:$J$596"</definedName>
    <definedName name="IQRC5960" hidden="1">"$D$5960:$H$5960"</definedName>
    <definedName name="IQRC5961" hidden="1">"$D$5961:$H$5961"</definedName>
    <definedName name="IQRC5962" hidden="1">"$D$5962:$H$5962"</definedName>
    <definedName name="IQRC5964" hidden="1">"$D$5964"</definedName>
    <definedName name="IQRC5965" hidden="1">"$D$5965"</definedName>
    <definedName name="IQRC5966" hidden="1">"$D$5966"</definedName>
    <definedName name="IQRC5967" hidden="1">"$D$5967"</definedName>
    <definedName name="IQRC5968" hidden="1">"$D$5968"</definedName>
    <definedName name="IQRC5969" hidden="1">"$D$5969"</definedName>
    <definedName name="IQRC597" hidden="1">"$D$597:$J$597"</definedName>
    <definedName name="IQRC5971" hidden="1">"$D$5971"</definedName>
    <definedName name="IQRC5972" hidden="1">"$D$5972"</definedName>
    <definedName name="IQRC5973" hidden="1">"$D$5973"</definedName>
    <definedName name="IQRC5974" hidden="1">"$D$5974"</definedName>
    <definedName name="IQRC5975" hidden="1">"$D$5975"</definedName>
    <definedName name="IQRC5976" hidden="1">"$D$5976"</definedName>
    <definedName name="IQRC5978" hidden="1">"$D$5978"</definedName>
    <definedName name="IQRC598" hidden="1">"$D$598:$J$598"</definedName>
    <definedName name="IQRC5985" hidden="1">"$D$5985"</definedName>
    <definedName name="IQRC5986" hidden="1">"$D$5986"</definedName>
    <definedName name="IQRC5987" hidden="1">"$D$5987"</definedName>
    <definedName name="IQRC5988" hidden="1">"$D$5988"</definedName>
    <definedName name="IQRC5989" hidden="1">"$D$5989"</definedName>
    <definedName name="IQRC599" hidden="1">"$D$599:$J$599"</definedName>
    <definedName name="IQRC5990" hidden="1">"$D$5990"</definedName>
    <definedName name="IQRC5992" hidden="1">"$D$5992"</definedName>
    <definedName name="IQRC5993" hidden="1">"$D$5993"</definedName>
    <definedName name="IQRC5994" hidden="1">"$D$5994"</definedName>
    <definedName name="IQRC5995" hidden="1">"$D$5995"</definedName>
    <definedName name="IQRC5996" hidden="1">"$D$5996"</definedName>
    <definedName name="IQRC5997" hidden="1">"$D$5997"</definedName>
    <definedName name="IQRC5999" hidden="1">"$D$5999"</definedName>
    <definedName name="IQRC6" hidden="1">"$C$7:$C$259"</definedName>
    <definedName name="IQRC60" hidden="1">"$D$60:$X$60"</definedName>
    <definedName name="IQRC600" hidden="1">"$D$600:$J$600"</definedName>
    <definedName name="IQRC6000" hidden="1">"$D$6000"</definedName>
    <definedName name="IQRC6001" hidden="1">"$D$6001"</definedName>
    <definedName name="IQRC6002" hidden="1">"$D$6002"</definedName>
    <definedName name="IQRC6003" hidden="1">"$D$6003"</definedName>
    <definedName name="IQRC6004" hidden="1">"$D$6004"</definedName>
    <definedName name="IQRC6006" hidden="1">"$D$6006"</definedName>
    <definedName name="IQRC6007" hidden="1">"$D$6007"</definedName>
    <definedName name="IQRC6008" hidden="1">"$D$6008"</definedName>
    <definedName name="IQRC6009" hidden="1">"$D$6009"</definedName>
    <definedName name="IQRC6010" hidden="1">"$D$6010"</definedName>
    <definedName name="IQRC6011" hidden="1">"$D$6011"</definedName>
    <definedName name="IQRC6013" hidden="1">"$D$6013:$F$6013"</definedName>
    <definedName name="IQRC6014" hidden="1">"$D$6014:$F$6014"</definedName>
    <definedName name="IQRC6015" hidden="1">"$D$6015:$F$6015"</definedName>
    <definedName name="IQRC6016" hidden="1">"$D$6016:$F$6016"</definedName>
    <definedName name="IQRC6017" hidden="1">"$D$6017:$F$6017"</definedName>
    <definedName name="IQRC6018" hidden="1">"$D$6018:$F$6018"</definedName>
    <definedName name="IQRC602" hidden="1">"$D$602:$L$602"</definedName>
    <definedName name="IQRC6020" hidden="1">"$D$6020"</definedName>
    <definedName name="IQRC6021" hidden="1">"$D$6021"</definedName>
    <definedName name="IQRC6022" hidden="1">"$D$6022"</definedName>
    <definedName name="IQRC6023" hidden="1">"$D$6023"</definedName>
    <definedName name="IQRC6024" hidden="1">"$D$6024"</definedName>
    <definedName name="IQRC6025" hidden="1">"$D$6025"</definedName>
    <definedName name="IQRC6027" hidden="1">"$D$6027:$K$6027"</definedName>
    <definedName name="IQRC6028" hidden="1">"$D$6028:$K$6028"</definedName>
    <definedName name="IQRC6029" hidden="1">"$D$6029:$K$6029"</definedName>
    <definedName name="IQRC603" hidden="1">"$D$603:$L$603"</definedName>
    <definedName name="IQRC6030" hidden="1">"$D$6030:$K$6030"</definedName>
    <definedName name="IQRC6031" hidden="1">"$D$6031:$K$6031"</definedName>
    <definedName name="IQRC6032" hidden="1">"$D$6032:$K$6032"</definedName>
    <definedName name="IQRC6034" hidden="1">"$D$6034"</definedName>
    <definedName name="IQRC6035" hidden="1">"$D$6035"</definedName>
    <definedName name="IQRC6036" hidden="1">"$D$6036"</definedName>
    <definedName name="IQRC6037" hidden="1">"$D$6037"</definedName>
    <definedName name="IQRC6038" hidden="1">"$D$6038"</definedName>
    <definedName name="IQRC6039" hidden="1">"$D$6039"</definedName>
    <definedName name="IQRC604" hidden="1">"$D$604:$L$604"</definedName>
    <definedName name="IQRC6041" hidden="1">"$D$6041:$I$6041"</definedName>
    <definedName name="IQRC6042" hidden="1">"$D$6042:$I$6042"</definedName>
    <definedName name="IQRC6043" hidden="1">"$D$6043:$I$6043"</definedName>
    <definedName name="IQRC6044" hidden="1">"$D$6044:$I$6044"</definedName>
    <definedName name="IQRC6045" hidden="1">"$D$6045:$I$6045"</definedName>
    <definedName name="IQRC6046" hidden="1">"$D$6046:$I$6046"</definedName>
    <definedName name="IQRC6048" hidden="1">"$D$6048"</definedName>
    <definedName name="IQRC6049" hidden="1">"$D$6049"</definedName>
    <definedName name="IQRC605" hidden="1">"$D$605:$L$605"</definedName>
    <definedName name="IQRC6050" hidden="1">"$D$6050"</definedName>
    <definedName name="IQRC6051" hidden="1">"$D$6051"</definedName>
    <definedName name="IQRC6052" hidden="1">"$D$6052"</definedName>
    <definedName name="IQRC6053" hidden="1">"$D$6053"</definedName>
    <definedName name="IQRC6055" hidden="1">"$D$6055:$G$6055"</definedName>
    <definedName name="IQRC6056" hidden="1">"$D$6056:$G$6056"</definedName>
    <definedName name="IQRC6057" hidden="1">"$D$6057:$G$6057"</definedName>
    <definedName name="IQRC6058" hidden="1">"$D$6058:$G$6058"</definedName>
    <definedName name="IQRC6059" hidden="1">"$D$6059:$G$6059"</definedName>
    <definedName name="IQRC606" hidden="1">"$D$606:$L$606"</definedName>
    <definedName name="IQRC6060" hidden="1">"$D$6060:$G$6060"</definedName>
    <definedName name="IQRC6062" hidden="1">"$D$6062:$E$6062"</definedName>
    <definedName name="IQRC6063" hidden="1">"$D$6063:$E$6063"</definedName>
    <definedName name="IQRC6064" hidden="1">"$D$6064:$E$6064"</definedName>
    <definedName name="IQRC6065" hidden="1">"$D$6065:$E$6065"</definedName>
    <definedName name="IQRC6066" hidden="1">"$D$6066:$E$6066"</definedName>
    <definedName name="IQRC6067" hidden="1">"$D$6067:$E$6067"</definedName>
    <definedName name="IQRC6069" hidden="1">"$D$6069"</definedName>
    <definedName name="IQRC607" hidden="1">"$D$607:$L$607"</definedName>
    <definedName name="IQRC6070" hidden="1">"$D$6070"</definedName>
    <definedName name="IQRC6071" hidden="1">"$D$6071"</definedName>
    <definedName name="IQRC6072" hidden="1">"$D$6072"</definedName>
    <definedName name="IQRC6073" hidden="1">"$D$6073"</definedName>
    <definedName name="IQRC6074" hidden="1">"$D$6074"</definedName>
    <definedName name="IQRC6076" hidden="1">"$D$6076:$E$6076"</definedName>
    <definedName name="IQRC6077" hidden="1">"$D$6077:$E$6077"</definedName>
    <definedName name="IQRC6078" hidden="1">"$D$6078:$E$6078"</definedName>
    <definedName name="IQRC6079" hidden="1">"$D$6079:$E$6079"</definedName>
    <definedName name="IQRC6080" hidden="1">"$D$6080:$E$6080"</definedName>
    <definedName name="IQRC6081" hidden="1">"$D$6081:$E$6081"</definedName>
    <definedName name="IQRC6083" hidden="1">"$D$6083"</definedName>
    <definedName name="IQRC6084" hidden="1">"$D$6084"</definedName>
    <definedName name="IQRC6085" hidden="1">"$D$6085"</definedName>
    <definedName name="IQRC6086" hidden="1">"$D$6086"</definedName>
    <definedName name="IQRC6087" hidden="1">"$D$6087"</definedName>
    <definedName name="IQRC6088" hidden="1">"$D$6088"</definedName>
    <definedName name="IQRC609" hidden="1">"$D$609:$L$609"</definedName>
    <definedName name="IQRC6090" hidden="1">"$D$6090"</definedName>
    <definedName name="IQRC6091" hidden="1">"$D$6091"</definedName>
    <definedName name="IQRC6092" hidden="1">"$D$6092"</definedName>
    <definedName name="IQRC6093" hidden="1">"$D$6093"</definedName>
    <definedName name="IQRC6094" hidden="1">"$D$6094"</definedName>
    <definedName name="IQRC6095" hidden="1">"$D$6095"</definedName>
    <definedName name="IQRC61" hidden="1">"$D$61:$X$61"</definedName>
    <definedName name="IQRC610" hidden="1">"$D$610:$L$610"</definedName>
    <definedName name="IQRC6104" hidden="1">"$D$6104:$K$6104"</definedName>
    <definedName name="IQRC6105" hidden="1">"$D$6105:$K$6105"</definedName>
    <definedName name="IQRC6106" hidden="1">"$D$6106:$K$6106"</definedName>
    <definedName name="IQRC6107" hidden="1">"$D$6107:$K$6107"</definedName>
    <definedName name="IQRC6108" hidden="1">"$D$6108:$K$6108"</definedName>
    <definedName name="IQRC6109" hidden="1">"$D$6109:$K$6109"</definedName>
    <definedName name="IQRC611" hidden="1">"$D$611:$L$611"</definedName>
    <definedName name="IQRC6111" hidden="1">"$D$6111"</definedName>
    <definedName name="IQRC6112" hidden="1">"$D$6112"</definedName>
    <definedName name="IQRC6113" hidden="1">"$D$6113"</definedName>
    <definedName name="IQRC6114" hidden="1">"$D$6114"</definedName>
    <definedName name="IQRC6115" hidden="1">"$D$6115"</definedName>
    <definedName name="IQRC6116" hidden="1">"$D$6116"</definedName>
    <definedName name="IQRC6118" hidden="1">"$D$6118"</definedName>
    <definedName name="IQRC6119" hidden="1">"$D$6119"</definedName>
    <definedName name="IQRC612" hidden="1">"$D$612:$L$612"</definedName>
    <definedName name="IQRC6120" hidden="1">"$D$6120"</definedName>
    <definedName name="IQRC6121" hidden="1">"$D$6121"</definedName>
    <definedName name="IQRC6122" hidden="1">"$D$6122"</definedName>
    <definedName name="IQRC6123" hidden="1">"$D$6123"</definedName>
    <definedName name="IQRC6125" hidden="1">"$D$6125"</definedName>
    <definedName name="IQRC613" hidden="1">"$D$613:$L$613"</definedName>
    <definedName name="IQRC6139" hidden="1">"$D$6139"</definedName>
    <definedName name="IQRC614" hidden="1">"$D$614:$L$614"</definedName>
    <definedName name="IQRC6140" hidden="1">"$D$6140"</definedName>
    <definedName name="IQRC6141" hidden="1">"$D$6141"</definedName>
    <definedName name="IQRC6142" hidden="1">"$D$6142"</definedName>
    <definedName name="IQRC6143" hidden="1">"$D$6143"</definedName>
    <definedName name="IQRC6144" hidden="1">"$D$6144"</definedName>
    <definedName name="IQRC6146" hidden="1">"$D$6146"</definedName>
    <definedName name="IQRC6147" hidden="1">"$D$6147"</definedName>
    <definedName name="IQRC6148" hidden="1">"$D$6148"</definedName>
    <definedName name="IQRC6149" hidden="1">"$D$6149"</definedName>
    <definedName name="IQRC6150" hidden="1">"$D$6150"</definedName>
    <definedName name="IQRC6151" hidden="1">"$D$6151"</definedName>
    <definedName name="IQRC6153" hidden="1">"$D$6153"</definedName>
    <definedName name="IQRC6154" hidden="1">"$D$6154"</definedName>
    <definedName name="IQRC6155" hidden="1">"$D$6155"</definedName>
    <definedName name="IQRC6156" hidden="1">"$D$6156"</definedName>
    <definedName name="IQRC6157" hidden="1">"$D$6157"</definedName>
    <definedName name="IQRC6158" hidden="1">"$D$6158"</definedName>
    <definedName name="IQRC616" hidden="1">"$D$616:$M$616"</definedName>
    <definedName name="IQRC6160" hidden="1">"$D$6160"</definedName>
    <definedName name="IQRC6161" hidden="1">"$D$6161"</definedName>
    <definedName name="IQRC6162" hidden="1">"$D$6162"</definedName>
    <definedName name="IQRC6163" hidden="1">"$D$6163"</definedName>
    <definedName name="IQRC6164" hidden="1">"$D$6164"</definedName>
    <definedName name="IQRC6165" hidden="1">"$D$6165"</definedName>
    <definedName name="IQRC6167" hidden="1">"$D$6167"</definedName>
    <definedName name="IQRC6168" hidden="1">"$D$6168"</definedName>
    <definedName name="IQRC6169" hidden="1">"$D$6169"</definedName>
    <definedName name="IQRC617" hidden="1">"$D$617:$M$617"</definedName>
    <definedName name="IQRC6170" hidden="1">"$D$6170"</definedName>
    <definedName name="IQRC6171" hidden="1">"$D$6171"</definedName>
    <definedName name="IQRC6172" hidden="1">"$D$6172"</definedName>
    <definedName name="IQRC6174" hidden="1">"$D$6174:$G$6174"</definedName>
    <definedName name="IQRC6175" hidden="1">"$D$6175:$G$6175"</definedName>
    <definedName name="IQRC6176" hidden="1">"$D$6176:$G$6176"</definedName>
    <definedName name="IQRC6177" hidden="1">"$D$6177:$G$6177"</definedName>
    <definedName name="IQRC6178" hidden="1">"$D$6178:$G$6178"</definedName>
    <definedName name="IQRC6179" hidden="1">"$D$6179:$G$6179"</definedName>
    <definedName name="IQRC618" hidden="1">"$D$618:$M$618"</definedName>
    <definedName name="IQRC6181" hidden="1">"$D$6181"</definedName>
    <definedName name="IQRC6182" hidden="1">"$D$6182"</definedName>
    <definedName name="IQRC6183" hidden="1">"$D$6183"</definedName>
    <definedName name="IQRC6184" hidden="1">"$D$6184"</definedName>
    <definedName name="IQRC6185" hidden="1">"$D$6185"</definedName>
    <definedName name="IQRC6186" hidden="1">"$D$6186"</definedName>
    <definedName name="IQRC6188" hidden="1">"$D$6188"</definedName>
    <definedName name="IQRC6189" hidden="1">"$D$6189"</definedName>
    <definedName name="IQRC619" hidden="1">"$D$619:$M$619"</definedName>
    <definedName name="IQRC6190" hidden="1">"$D$6190"</definedName>
    <definedName name="IQRC6191" hidden="1">"$D$6191"</definedName>
    <definedName name="IQRC6192" hidden="1">"$D$6192"</definedName>
    <definedName name="IQRC6193" hidden="1">"$D$6193"</definedName>
    <definedName name="IQRC6195" hidden="1">"$D$6195:$K$6195"</definedName>
    <definedName name="IQRC6196" hidden="1">"$D$6196:$K$6196"</definedName>
    <definedName name="IQRC6197" hidden="1">"$D$6197:$K$6197"</definedName>
    <definedName name="IQRC6198" hidden="1">"$D$6198:$K$6198"</definedName>
    <definedName name="IQRC6199" hidden="1">"$D$6199:$K$6199"</definedName>
    <definedName name="IQRC620" hidden="1">"$D$620:$M$620"</definedName>
    <definedName name="IQRC6200" hidden="1">"$D$6200:$K$6200"</definedName>
    <definedName name="IQRC6202" hidden="1">"$D$6202"</definedName>
    <definedName name="IQRC6203" hidden="1">"$D$6203"</definedName>
    <definedName name="IQRC6204" hidden="1">"$D$6204"</definedName>
    <definedName name="IQRC6205" hidden="1">"$D$6205"</definedName>
    <definedName name="IQRC6206" hidden="1">"$D$6206"</definedName>
    <definedName name="IQRC6207" hidden="1">"$D$6207"</definedName>
    <definedName name="IQRC6209" hidden="1">"$D$6209"</definedName>
    <definedName name="IQRC621" hidden="1">"$D$621:$M$621"</definedName>
    <definedName name="IQRC6210" hidden="1">"$D$6210"</definedName>
    <definedName name="IQRC6211" hidden="1">"$D$6211"</definedName>
    <definedName name="IQRC6212" hidden="1">"$D$6212"</definedName>
    <definedName name="IQRC6213" hidden="1">"$D$6213"</definedName>
    <definedName name="IQRC6214" hidden="1">"$D$6214"</definedName>
    <definedName name="IQRC6216" hidden="1">"$D$6216"</definedName>
    <definedName name="IQRC6217" hidden="1">"$D$6217"</definedName>
    <definedName name="IQRC6218" hidden="1">"$D$6218"</definedName>
    <definedName name="IQRC6219" hidden="1">"$D$6219"</definedName>
    <definedName name="IQRC6220" hidden="1">"$D$6220"</definedName>
    <definedName name="IQRC6221" hidden="1">"$D$6221"</definedName>
    <definedName name="IQRC6223" hidden="1">"$D$6223"</definedName>
    <definedName name="IQRC6224" hidden="1">"$D$6224"</definedName>
    <definedName name="IQRC6225" hidden="1">"$D$6225"</definedName>
    <definedName name="IQRC6226" hidden="1">"$D$6226"</definedName>
    <definedName name="IQRC6227" hidden="1">"$D$6227"</definedName>
    <definedName name="IQRC6228" hidden="1">"$D$6228"</definedName>
    <definedName name="IQRC623" hidden="1">"$D$623:$S$623"</definedName>
    <definedName name="IQRC6230" hidden="1">"$D$6230"</definedName>
    <definedName name="IQRC6231" hidden="1">"$D$6231"</definedName>
    <definedName name="IQRC6232" hidden="1">"$D$6232"</definedName>
    <definedName name="IQRC6233" hidden="1">"$D$6233"</definedName>
    <definedName name="IQRC6234" hidden="1">"$D$6234"</definedName>
    <definedName name="IQRC6235" hidden="1">"$D$6235"</definedName>
    <definedName name="IQRC6237" hidden="1">"$D$6237"</definedName>
    <definedName name="IQRC6238" hidden="1">"$D$6238"</definedName>
    <definedName name="IQRC6239" hidden="1">"$D$6239"</definedName>
    <definedName name="IQRC624" hidden="1">"$D$624:$S$624"</definedName>
    <definedName name="IQRC6240" hidden="1">"$D$6240"</definedName>
    <definedName name="IQRC6241" hidden="1">"$D$6241"</definedName>
    <definedName name="IQRC6242" hidden="1">"$D$6242"</definedName>
    <definedName name="IQRC6244" hidden="1">"$D$6244:$H$6244"</definedName>
    <definedName name="IQRC6245" hidden="1">"$D$6245:$H$6245"</definedName>
    <definedName name="IQRC6246" hidden="1">"$D$6246:$H$6246"</definedName>
    <definedName name="IQRC6247" hidden="1">"$D$6247:$H$6247"</definedName>
    <definedName name="IQRC6248" hidden="1">"$D$6248:$H$6248"</definedName>
    <definedName name="IQRC6249" hidden="1">"$D$6249:$H$6249"</definedName>
    <definedName name="IQRC625" hidden="1">"$D$625:$S$625"</definedName>
    <definedName name="IQRC6251" hidden="1">"$D$6251"</definedName>
    <definedName name="IQRC6252" hidden="1">"$D$6252"</definedName>
    <definedName name="IQRC6253" hidden="1">"$D$6253"</definedName>
    <definedName name="IQRC6254" hidden="1">"$D$6254"</definedName>
    <definedName name="IQRC6255" hidden="1">"$D$6255"</definedName>
    <definedName name="IQRC6256" hidden="1">"$D$6256"</definedName>
    <definedName name="IQRC6258" hidden="1">"$D$6258"</definedName>
    <definedName name="IQRC6259" hidden="1">"$D$6259"</definedName>
    <definedName name="IQRC626" hidden="1">"$D$626:$S$626"</definedName>
    <definedName name="IQRC6260" hidden="1">"$D$6260"</definedName>
    <definedName name="IQRC6261" hidden="1">"$D$6261"</definedName>
    <definedName name="IQRC6262" hidden="1">"$D$6262"</definedName>
    <definedName name="IQRC6263" hidden="1">"$D$6263"</definedName>
    <definedName name="IQRC6265" hidden="1">"$D$6265"</definedName>
    <definedName name="IQRC6266" hidden="1">"$D$6266"</definedName>
    <definedName name="IQRC6267" hidden="1">"$D$6267"</definedName>
    <definedName name="IQRC6268" hidden="1">"$D$6268"</definedName>
    <definedName name="IQRC6269" hidden="1">"$D$6269"</definedName>
    <definedName name="IQRC627" hidden="1">"$D$627:$S$627"</definedName>
    <definedName name="IQRC6270" hidden="1">"$D$6270"</definedName>
    <definedName name="IQRC6272" hidden="1">"$D$6272"</definedName>
    <definedName name="IQRC6273" hidden="1">"$D$6273"</definedName>
    <definedName name="IQRC6274" hidden="1">"$D$6274"</definedName>
    <definedName name="IQRC6275" hidden="1">"$D$6275"</definedName>
    <definedName name="IQRC6276" hidden="1">"$D$6276"</definedName>
    <definedName name="IQRC6277" hidden="1">"$D$6277"</definedName>
    <definedName name="IQRC6279" hidden="1">"$D$6279"</definedName>
    <definedName name="IQRC628" hidden="1">"$D$628:$S$628"</definedName>
    <definedName name="IQRC6280" hidden="1">"$D$6280"</definedName>
    <definedName name="IQRC6281" hidden="1">"$D$6281"</definedName>
    <definedName name="IQRC6282" hidden="1">"$D$6282"</definedName>
    <definedName name="IQRC6283" hidden="1">"$D$6283"</definedName>
    <definedName name="IQRC6284" hidden="1">"$D$6284"</definedName>
    <definedName name="IQRC6286" hidden="1">"$D$6286"</definedName>
    <definedName name="IQRC6287" hidden="1">"$D$6287"</definedName>
    <definedName name="IQRC6288" hidden="1">"$D$6288"</definedName>
    <definedName name="IQRC6289" hidden="1">"$D$6289"</definedName>
    <definedName name="IQRC6290" hidden="1">"$D$6290"</definedName>
    <definedName name="IQRC6291" hidden="1">"$D$6291"</definedName>
    <definedName name="IQRC6293" hidden="1">"$D$6293"</definedName>
    <definedName name="IQRC6294" hidden="1">"$D$6294"</definedName>
    <definedName name="IQRC6295" hidden="1">"$D$6295"</definedName>
    <definedName name="IQRC6296" hidden="1">"$D$6296"</definedName>
    <definedName name="IQRC6297" hidden="1">"$D$6297"</definedName>
    <definedName name="IQRC6298" hidden="1">"$D$6298"</definedName>
    <definedName name="IQRC63" hidden="1">"$C$64:$C$66"</definedName>
    <definedName name="IQRC630" hidden="1">"$D$630:$M$630"</definedName>
    <definedName name="IQRC6300" hidden="1">"$D$6300"</definedName>
    <definedName name="IQRC6301" hidden="1">"$D$6301"</definedName>
    <definedName name="IQRC6302" hidden="1">"$D$6302"</definedName>
    <definedName name="IQRC6303" hidden="1">"$D$6303"</definedName>
    <definedName name="IQRC6304" hidden="1">"$D$6304"</definedName>
    <definedName name="IQRC6305" hidden="1">"$D$6305"</definedName>
    <definedName name="IQRC6307" hidden="1">"$D$6307:$S$6307"</definedName>
    <definedName name="IQRC6308" hidden="1">"$D$6308:$S$6308"</definedName>
    <definedName name="IQRC6309" hidden="1">"$D$6309:$S$6309"</definedName>
    <definedName name="IQRC631" hidden="1">"$D$631:$M$631"</definedName>
    <definedName name="IQRC6310" hidden="1">"$D$6310:$S$6310"</definedName>
    <definedName name="IQRC6311" hidden="1">"$D$6311:$S$6311"</definedName>
    <definedName name="IQRC6312" hidden="1">"$D$6312:$S$6312"</definedName>
    <definedName name="IQRC6314" hidden="1">"$D$6314"</definedName>
    <definedName name="IQRC6315" hidden="1">"$D$6315"</definedName>
    <definedName name="IQRC6316" hidden="1">"$D$6316"</definedName>
    <definedName name="IQRC6317" hidden="1">"$D$6317"</definedName>
    <definedName name="IQRC6318" hidden="1">"$D$6318"</definedName>
    <definedName name="IQRC6319" hidden="1">"$D$6319"</definedName>
    <definedName name="IQRC632" hidden="1">"$D$632:$M$632"</definedName>
    <definedName name="IQRC6321" hidden="1">"$D$6321"</definedName>
    <definedName name="IQRC6322" hidden="1">"$D$6322"</definedName>
    <definedName name="IQRC6323" hidden="1">"$D$6323"</definedName>
    <definedName name="IQRC6324" hidden="1">"$D$6324"</definedName>
    <definedName name="IQRC6325" hidden="1">"$D$6325"</definedName>
    <definedName name="IQRC6326" hidden="1">"$D$6326"</definedName>
    <definedName name="IQRC6328" hidden="1">"$D$6328"</definedName>
    <definedName name="IQRC6329" hidden="1">"$D$6329"</definedName>
    <definedName name="IQRC633" hidden="1">"$D$633:$M$633"</definedName>
    <definedName name="IQRC6330" hidden="1">"$D$6330"</definedName>
    <definedName name="IQRC6331" hidden="1">"$D$6331"</definedName>
    <definedName name="IQRC6332" hidden="1">"$D$6332"</definedName>
    <definedName name="IQRC6333" hidden="1">"$D$6333"</definedName>
    <definedName name="IQRC6335" hidden="1">"$D$6335"</definedName>
    <definedName name="IQRC6336" hidden="1">"$D$6336"</definedName>
    <definedName name="IQRC6337" hidden="1">"$D$6337"</definedName>
    <definedName name="IQRC6338" hidden="1">"$D$6338"</definedName>
    <definedName name="IQRC6339" hidden="1">"$D$6339"</definedName>
    <definedName name="IQRC634" hidden="1">"$D$634:$M$634"</definedName>
    <definedName name="IQRC6340" hidden="1">"$D$6340"</definedName>
    <definedName name="IQRC6342" hidden="1">"$D$6342"</definedName>
    <definedName name="IQRC6343" hidden="1">"$D$6343"</definedName>
    <definedName name="IQRC6344" hidden="1">"$D$6344"</definedName>
    <definedName name="IQRC6345" hidden="1">"$D$6345"</definedName>
    <definedName name="IQRC6346" hidden="1">"$D$6346"</definedName>
    <definedName name="IQRC6347" hidden="1">"$D$6347"</definedName>
    <definedName name="IQRC635" hidden="1">"$D$635:$M$635"</definedName>
    <definedName name="IQRC6356" hidden="1">"$D$6356"</definedName>
    <definedName name="IQRC6357" hidden="1">"$D$6357"</definedName>
    <definedName name="IQRC6358" hidden="1">"$D$6358"</definedName>
    <definedName name="IQRC6359" hidden="1">"$D$6359"</definedName>
    <definedName name="IQRC6360" hidden="1">"$D$6360"</definedName>
    <definedName name="IQRC6361" hidden="1">"$D$6361"</definedName>
    <definedName name="IQRC6363" hidden="1">"$D$6363"</definedName>
    <definedName name="IQRC6364" hidden="1">"$D$6364"</definedName>
    <definedName name="IQRC6365" hidden="1">"$D$6365"</definedName>
    <definedName name="IQRC6366" hidden="1">"$D$6366"</definedName>
    <definedName name="IQRC6367" hidden="1">"$D$6367"</definedName>
    <definedName name="IQRC6368" hidden="1">"$D$6368"</definedName>
    <definedName name="IQRC637" hidden="1">"$D$637:$U$637"</definedName>
    <definedName name="IQRC6370" hidden="1">"$D$6370"</definedName>
    <definedName name="IQRC6371" hidden="1">"$D$6371"</definedName>
    <definedName name="IQRC6372" hidden="1">"$D$6372"</definedName>
    <definedName name="IQRC6373" hidden="1">"$D$6373"</definedName>
    <definedName name="IQRC6374" hidden="1">"$D$6374"</definedName>
    <definedName name="IQRC6375" hidden="1">"$D$6375"</definedName>
    <definedName name="IQRC638" hidden="1">"$D$638:$U$638"</definedName>
    <definedName name="IQRC639" hidden="1">"$D$639:$U$639"</definedName>
    <definedName name="IQRC6391" hidden="1">"$D$6391"</definedName>
    <definedName name="IQRC6392" hidden="1">"$D$6392"</definedName>
    <definedName name="IQRC6393" hidden="1">"$D$6393"</definedName>
    <definedName name="IQRC6394" hidden="1">"$D$6394"</definedName>
    <definedName name="IQRC6395" hidden="1">"$D$6395"</definedName>
    <definedName name="IQRC6396" hidden="1">"$D$6396"</definedName>
    <definedName name="IQRC6398" hidden="1">"$D$6398:$P$6398"</definedName>
    <definedName name="IQRC6399" hidden="1">"$D$6399:$P$6399"</definedName>
    <definedName name="IQRC64" hidden="1">"$D$64:$Q$64"</definedName>
    <definedName name="IQRC640" hidden="1">"$D$640:$U$640"</definedName>
    <definedName name="IQRC6400" hidden="1">"$D$6400:$P$6400"</definedName>
    <definedName name="IQRC6401" hidden="1">"$D$6401:$P$6401"</definedName>
    <definedName name="IQRC6402" hidden="1">"$D$6402:$P$6402"</definedName>
    <definedName name="IQRC6403" hidden="1">"$D$6403:$P$6403"</definedName>
    <definedName name="IQRC6405" hidden="1">"$D$6405"</definedName>
    <definedName name="IQRC6406" hidden="1">"$D$6406"</definedName>
    <definedName name="IQRC6407" hidden="1">"$D$6407"</definedName>
    <definedName name="IQRC6408" hidden="1">"$D$6408"</definedName>
    <definedName name="IQRC6409" hidden="1">"$D$6409"</definedName>
    <definedName name="IQRC641" hidden="1">"$D$641:$U$641"</definedName>
    <definedName name="IQRC6410" hidden="1">"$D$6410"</definedName>
    <definedName name="IQRC6412" hidden="1">"$D$6412"</definedName>
    <definedName name="IQRC6413" hidden="1">"$D$6413"</definedName>
    <definedName name="IQRC6414" hidden="1">"$D$6414"</definedName>
    <definedName name="IQRC6415" hidden="1">"$D$6415"</definedName>
    <definedName name="IQRC6416" hidden="1">"$D$6416"</definedName>
    <definedName name="IQRC6417" hidden="1">"$D$6417"</definedName>
    <definedName name="IQRC6419" hidden="1">"$D$6419"</definedName>
    <definedName name="IQRC642" hidden="1">"$D$642:$U$642"</definedName>
    <definedName name="IQRC6420" hidden="1">"$D$6420"</definedName>
    <definedName name="IQRC6421" hidden="1">"$D$6421"</definedName>
    <definedName name="IQRC6422" hidden="1">"$D$6422"</definedName>
    <definedName name="IQRC6423" hidden="1">"$D$6423"</definedName>
    <definedName name="IQRC6424" hidden="1">"$D$6424"</definedName>
    <definedName name="IQRC6426" hidden="1">"$D$6426"</definedName>
    <definedName name="IQRC6427" hidden="1">"$D$6427"</definedName>
    <definedName name="IQRC6428" hidden="1">"$D$6428"</definedName>
    <definedName name="IQRC6429" hidden="1">"$D$6429"</definedName>
    <definedName name="IQRC6430" hidden="1">"$D$6430"</definedName>
    <definedName name="IQRC6431" hidden="1">"$D$6431"</definedName>
    <definedName name="IQRC6433" hidden="1">"$D$6433"</definedName>
    <definedName name="IQRC6434" hidden="1">"$D$6434"</definedName>
    <definedName name="IQRC6435" hidden="1">"$D$6435"</definedName>
    <definedName name="IQRC6436" hidden="1">"$D$6436"</definedName>
    <definedName name="IQRC6437" hidden="1">"$D$6437"</definedName>
    <definedName name="IQRC6438" hidden="1">"$D$6438"</definedName>
    <definedName name="IQRC644" hidden="1">"$D$644:$M$644"</definedName>
    <definedName name="IQRC645" hidden="1">"$D$645:$M$645"</definedName>
    <definedName name="IQRC6454" hidden="1">"$D$6454"</definedName>
    <definedName name="IQRC6455" hidden="1">"$D$6455"</definedName>
    <definedName name="IQRC6456" hidden="1">"$D$6456"</definedName>
    <definedName name="IQRC6457" hidden="1">"$D$6457"</definedName>
    <definedName name="IQRC6458" hidden="1">"$D$6458"</definedName>
    <definedName name="IQRC6459" hidden="1">"$D$6459"</definedName>
    <definedName name="IQRC646" hidden="1">"$D$646:$M$646"</definedName>
    <definedName name="IQRC6461" hidden="1">"$D$6461"</definedName>
    <definedName name="IQRC6468" hidden="1">"$D$6468:$E$6468"</definedName>
    <definedName name="IQRC6469" hidden="1">"$D$6469:$E$6469"</definedName>
    <definedName name="IQRC647" hidden="1">"$D$647:$M$647"</definedName>
    <definedName name="IQRC6470" hidden="1">"$D$6470:$E$6470"</definedName>
    <definedName name="IQRC6471" hidden="1">"$D$6471:$E$6471"</definedName>
    <definedName name="IQRC6472" hidden="1">"$D$6472:$E$6472"</definedName>
    <definedName name="IQRC6473" hidden="1">"$D$6473:$E$6473"</definedName>
    <definedName name="IQRC6475" hidden="1">"$D$6475"</definedName>
    <definedName name="IQRC6476" hidden="1">"$D$6476"</definedName>
    <definedName name="IQRC6477" hidden="1">"$D$6477"</definedName>
    <definedName name="IQRC6478" hidden="1">"$D$6478"</definedName>
    <definedName name="IQRC6479" hidden="1">"$D$6479"</definedName>
    <definedName name="IQRC648" hidden="1">"$D$648:$M$648"</definedName>
    <definedName name="IQRC6480" hidden="1">"$D$6480"</definedName>
    <definedName name="IQRC6482" hidden="1">"$D$6482:$H$6482"</definedName>
    <definedName name="IQRC6483" hidden="1">"$D$6483:$H$6483"</definedName>
    <definedName name="IQRC6484" hidden="1">"$D$6484:$H$6484"</definedName>
    <definedName name="IQRC6485" hidden="1">"$D$6485:$H$6485"</definedName>
    <definedName name="IQRC6486" hidden="1">"$D$6486:$H$6486"</definedName>
    <definedName name="IQRC6487" hidden="1">"$D$6487:$H$6487"</definedName>
    <definedName name="IQRC6489" hidden="1">"$D$6489:$G$6489"</definedName>
    <definedName name="IQRC649" hidden="1">"$D$649:$M$649"</definedName>
    <definedName name="IQRC6490" hidden="1">"$D$6490:$G$6490"</definedName>
    <definedName name="IQRC6491" hidden="1">"$D$6491:$G$6491"</definedName>
    <definedName name="IQRC6492" hidden="1">"$D$6492:$G$6492"</definedName>
    <definedName name="IQRC6493" hidden="1">"$D$6493:$G$6493"</definedName>
    <definedName name="IQRC6494" hidden="1">"$D$6494:$G$6494"</definedName>
    <definedName name="IQRC65" hidden="1">"$D$65:$Q$65"</definedName>
    <definedName name="IQRC6503" hidden="1">"$D$6503"</definedName>
    <definedName name="IQRC6504" hidden="1">"$D$6504"</definedName>
    <definedName name="IQRC6505" hidden="1">"$D$6505"</definedName>
    <definedName name="IQRC6506" hidden="1">"$D$6506"</definedName>
    <definedName name="IQRC6507" hidden="1">"$D$6507"</definedName>
    <definedName name="IQRC6508" hidden="1">"$D$6508"</definedName>
    <definedName name="IQRC651" hidden="1">"$D$651:$J$651"</definedName>
    <definedName name="IQRC6510" hidden="1">"$D$6510"</definedName>
    <definedName name="IQRC6511" hidden="1">"$D$6511"</definedName>
    <definedName name="IQRC6512" hidden="1">"$D$6512"</definedName>
    <definedName name="IQRC6513" hidden="1">"$D$6513"</definedName>
    <definedName name="IQRC6514" hidden="1">"$D$6514"</definedName>
    <definedName name="IQRC6515" hidden="1">"$D$6515"</definedName>
    <definedName name="IQRC6517" hidden="1">"$D$6517"</definedName>
    <definedName name="IQRC6518" hidden="1">"$D$6518"</definedName>
    <definedName name="IQRC6519" hidden="1">"$D$6519"</definedName>
    <definedName name="IQRC652" hidden="1">"$D$652:$J$652"</definedName>
    <definedName name="IQRC6520" hidden="1">"$D$6520"</definedName>
    <definedName name="IQRC6521" hidden="1">"$D$6521"</definedName>
    <definedName name="IQRC6522" hidden="1">"$D$6522"</definedName>
    <definedName name="IQRC6524" hidden="1">"$D$6524"</definedName>
    <definedName name="IQRC6525" hidden="1">"$D$6525"</definedName>
    <definedName name="IQRC6526" hidden="1">"$D$6526"</definedName>
    <definedName name="IQRC6527" hidden="1">"$D$6527"</definedName>
    <definedName name="IQRC6528" hidden="1">"$D$6528"</definedName>
    <definedName name="IQRC6529" hidden="1">"$D$6529"</definedName>
    <definedName name="IQRC653" hidden="1">"$D$653:$J$653"</definedName>
    <definedName name="IQRC654" hidden="1">"$D$654:$J$654"</definedName>
    <definedName name="IQRC6545" hidden="1">"$D$6545"</definedName>
    <definedName name="IQRC6546" hidden="1">"$D$6546"</definedName>
    <definedName name="IQRC6547" hidden="1">"$D$6547"</definedName>
    <definedName name="IQRC6548" hidden="1">"$D$6548"</definedName>
    <definedName name="IQRC6549" hidden="1">"$D$6549"</definedName>
    <definedName name="IQRC655" hidden="1">"$D$655:$J$655"</definedName>
    <definedName name="IQRC6550" hidden="1">"$D$6550"</definedName>
    <definedName name="IQRC6552" hidden="1">"$D$6552"</definedName>
    <definedName name="IQRC6553" hidden="1">"$D$6553"</definedName>
    <definedName name="IQRC6554" hidden="1">"$D$6554"</definedName>
    <definedName name="IQRC6555" hidden="1">"$D$6555"</definedName>
    <definedName name="IQRC6556" hidden="1">"$D$6556"</definedName>
    <definedName name="IQRC6557" hidden="1">"$D$6557"</definedName>
    <definedName name="IQRC656" hidden="1">"$D$656:$J$656"</definedName>
    <definedName name="IQRC6566" hidden="1">"$D$6566"</definedName>
    <definedName name="IQRC6567" hidden="1">"$D$6567"</definedName>
    <definedName name="IQRC6568" hidden="1">"$D$6568"</definedName>
    <definedName name="IQRC6569" hidden="1">"$D$6569"</definedName>
    <definedName name="IQRC6570" hidden="1">"$D$6570"</definedName>
    <definedName name="IQRC6571" hidden="1">"$D$6571"</definedName>
    <definedName name="IQRC6573" hidden="1">"$D$6573"</definedName>
    <definedName name="IQRC6574" hidden="1">"$D$6574"</definedName>
    <definedName name="IQRC6575" hidden="1">"$D$6575"</definedName>
    <definedName name="IQRC6576" hidden="1">"$D$6576"</definedName>
    <definedName name="IQRC6577" hidden="1">"$D$6577"</definedName>
    <definedName name="IQRC6578" hidden="1">"$D$6578"</definedName>
    <definedName name="IQRC658" hidden="1">"$D$658"</definedName>
    <definedName name="IQRC6580" hidden="1">"$D$6580:$H$6580"</definedName>
    <definedName name="IQRC6581" hidden="1">"$D$6581:$H$6581"</definedName>
    <definedName name="IQRC6582" hidden="1">"$D$6582:$H$6582"</definedName>
    <definedName name="IQRC6583" hidden="1">"$D$6583:$H$6583"</definedName>
    <definedName name="IQRC6584" hidden="1">"$D$6584:$H$6584"</definedName>
    <definedName name="IQRC6585" hidden="1">"$D$6585:$H$6585"</definedName>
    <definedName name="IQRC6587" hidden="1">"$D$6587"</definedName>
    <definedName name="IQRC6588" hidden="1">"$D$6588"</definedName>
    <definedName name="IQRC6589" hidden="1">"$D$6589"</definedName>
    <definedName name="IQRC659" hidden="1">"$D$659"</definedName>
    <definedName name="IQRC6590" hidden="1">"$D$6590"</definedName>
    <definedName name="IQRC6591" hidden="1">"$D$6591"</definedName>
    <definedName name="IQRC6592" hidden="1">"$D$6592"</definedName>
    <definedName name="IQRC6594" hidden="1">"$D$6594:$F$6594"</definedName>
    <definedName name="IQRC6595" hidden="1">"$D$6595:$F$6595"</definedName>
    <definedName name="IQRC6596" hidden="1">"$D$6596:$F$6596"</definedName>
    <definedName name="IQRC6597" hidden="1">"$D$6597:$F$6597"</definedName>
    <definedName name="IQRC6598" hidden="1">"$D$6598:$F$6598"</definedName>
    <definedName name="IQRC6599" hidden="1">"$D$6599:$F$6599"</definedName>
    <definedName name="IQRC66" hidden="1">"$D$66:$Q$66"</definedName>
    <definedName name="IQRC660" hidden="1">"$D$660"</definedName>
    <definedName name="IQRC6601" hidden="1">"$D$6601"</definedName>
    <definedName name="IQRC6602" hidden="1">"$D$6602"</definedName>
    <definedName name="IQRC6603" hidden="1">"$D$6603"</definedName>
    <definedName name="IQRC6604" hidden="1">"$D$6604"</definedName>
    <definedName name="IQRC6605" hidden="1">"$D$6605"</definedName>
    <definedName name="IQRC6606" hidden="1">"$D$6606"</definedName>
    <definedName name="IQRC661" hidden="1">"$D$661"</definedName>
    <definedName name="IQRC662" hidden="1">"$D$662"</definedName>
    <definedName name="IQRC6629" hidden="1">"$D$6629"</definedName>
    <definedName name="IQRC663" hidden="1">"$D$663"</definedName>
    <definedName name="IQRC6630" hidden="1">"$D$6630"</definedName>
    <definedName name="IQRC6631" hidden="1">"$D$6631"</definedName>
    <definedName name="IQRC6632" hidden="1">"$D$6632"</definedName>
    <definedName name="IQRC6633" hidden="1">"$D$6633"</definedName>
    <definedName name="IQRC6634" hidden="1">"$D$6634"</definedName>
    <definedName name="IQRC6636" hidden="1">"$D$6636"</definedName>
    <definedName name="IQRC6637" hidden="1">"$D$6637"</definedName>
    <definedName name="IQRC6638" hidden="1">"$D$6638"</definedName>
    <definedName name="IQRC6639" hidden="1">"$D$6639"</definedName>
    <definedName name="IQRC6640" hidden="1">"$D$6640"</definedName>
    <definedName name="IQRC6641" hidden="1">"$D$6641"</definedName>
    <definedName name="IQRC665" hidden="1">"$D$665"</definedName>
    <definedName name="IQRC6650" hidden="1">"$D$6650"</definedName>
    <definedName name="IQRC6651" hidden="1">"$D$6651"</definedName>
    <definedName name="IQRC6652" hidden="1">"$D$6652"</definedName>
    <definedName name="IQRC6653" hidden="1">"$D$6653"</definedName>
    <definedName name="IQRC6654" hidden="1">"$D$6654"</definedName>
    <definedName name="IQRC6655" hidden="1">"$D$6655"</definedName>
    <definedName name="IQRC666" hidden="1">"$D$666"</definedName>
    <definedName name="IQRC6664" hidden="1">"$D$6664"</definedName>
    <definedName name="IQRC6665" hidden="1">"$D$6665"</definedName>
    <definedName name="IQRC6666" hidden="1">"$D$6666"</definedName>
    <definedName name="IQRC6667" hidden="1">"$D$6667"</definedName>
    <definedName name="IQRC6668" hidden="1">"$D$6668"</definedName>
    <definedName name="IQRC6669" hidden="1">"$D$6669"</definedName>
    <definedName name="IQRC667" hidden="1">"$D$667"</definedName>
    <definedName name="IQRC6671" hidden="1">"$D$6671"</definedName>
    <definedName name="IQRC6672" hidden="1">"$D$6672"</definedName>
    <definedName name="IQRC6673" hidden="1">"$D$6673"</definedName>
    <definedName name="IQRC6674" hidden="1">"$D$6674"</definedName>
    <definedName name="IQRC6675" hidden="1">"$D$6675"</definedName>
    <definedName name="IQRC6676" hidden="1">"$D$6676"</definedName>
    <definedName name="IQRC668" hidden="1">"$D$668"</definedName>
    <definedName name="IQRC6685" hidden="1">"$D$6685"</definedName>
    <definedName name="IQRC6686" hidden="1">"$D$6686"</definedName>
    <definedName name="IQRC6687" hidden="1">"$D$6687"</definedName>
    <definedName name="IQRC6688" hidden="1">"$D$6688"</definedName>
    <definedName name="IQRC6689" hidden="1">"$D$6689"</definedName>
    <definedName name="IQRC669" hidden="1">"$D$669"</definedName>
    <definedName name="IQRC6690" hidden="1">"$D$6690"</definedName>
    <definedName name="IQRC6692" hidden="1">"$D$6692"</definedName>
    <definedName name="IQRC6693" hidden="1">"$D$6693"</definedName>
    <definedName name="IQRC6694" hidden="1">"$D$6694"</definedName>
    <definedName name="IQRC6695" hidden="1">"$D$6695"</definedName>
    <definedName name="IQRC6696" hidden="1">"$D$6696"</definedName>
    <definedName name="IQRC6697" hidden="1">"$D$6697"</definedName>
    <definedName name="IQRC6699" hidden="1">"$D$6699:$G$6699"</definedName>
    <definedName name="IQRC67" hidden="1">"$D$67:$Q$67"</definedName>
    <definedName name="IQRC670" hidden="1">"$D$670"</definedName>
    <definedName name="IQRC6700" hidden="1">"$D$6700:$G$6700"</definedName>
    <definedName name="IQRC6701" hidden="1">"$D$6701:$G$6701"</definedName>
    <definedName name="IQRC6702" hidden="1">"$D$6702:$G$6702"</definedName>
    <definedName name="IQRC6703" hidden="1">"$D$6703:$G$6703"</definedName>
    <definedName name="IQRC6704" hidden="1">"$D$6704:$G$6704"</definedName>
    <definedName name="IQRC6706" hidden="1">"$D$6706"</definedName>
    <definedName name="IQRC6707" hidden="1">"$D$6707"</definedName>
    <definedName name="IQRC6708" hidden="1">"$D$6708"</definedName>
    <definedName name="IQRC6709" hidden="1">"$D$6709"</definedName>
    <definedName name="IQRC6710" hidden="1">"$D$6710"</definedName>
    <definedName name="IQRC6711" hidden="1">"$D$6711"</definedName>
    <definedName name="IQRC6713" hidden="1">"$D$6713:$I$6713"</definedName>
    <definedName name="IQRC6714" hidden="1">"$D$6714:$I$6714"</definedName>
    <definedName name="IQRC6715" hidden="1">"$D$6715:$I$6715"</definedName>
    <definedName name="IQRC6716" hidden="1">"$D$6716:$I$6716"</definedName>
    <definedName name="IQRC6717" hidden="1">"$D$6717:$I$6717"</definedName>
    <definedName name="IQRC6718" hidden="1">"$D$6718:$I$6718"</definedName>
    <definedName name="IQRC672" hidden="1">"$D$672"</definedName>
    <definedName name="IQRC6720" hidden="1">"$D$6720:$F$6720"</definedName>
    <definedName name="IQRC6721" hidden="1">"$D$6721:$F$6721"</definedName>
    <definedName name="IQRC6722" hidden="1">"$D$6722:$F$6722"</definedName>
    <definedName name="IQRC6723" hidden="1">"$D$6723:$F$6723"</definedName>
    <definedName name="IQRC6724" hidden="1">"$D$6724:$F$6724"</definedName>
    <definedName name="IQRC6725" hidden="1">"$D$6725:$F$6725"</definedName>
    <definedName name="IQRC673" hidden="1">"$D$673"</definedName>
    <definedName name="IQRC6734" hidden="1">"$D$6734"</definedName>
    <definedName name="IQRC6735" hidden="1">"$D$6735"</definedName>
    <definedName name="IQRC6736" hidden="1">"$D$6736"</definedName>
    <definedName name="IQRC6737" hidden="1">"$D$6737"</definedName>
    <definedName name="IQRC6738" hidden="1">"$D$6738"</definedName>
    <definedName name="IQRC6739" hidden="1">"$D$6739"</definedName>
    <definedName name="IQRC674" hidden="1">"$D$674"</definedName>
    <definedName name="IQRC6748" hidden="1">"$D$6748:$I$6748"</definedName>
    <definedName name="IQRC6749" hidden="1">"$D$6749:$I$6749"</definedName>
    <definedName name="IQRC675" hidden="1">"$D$675"</definedName>
    <definedName name="IQRC6750" hidden="1">"$D$6750:$I$6750"</definedName>
    <definedName name="IQRC6751" hidden="1">"$D$6751:$I$6751"</definedName>
    <definedName name="IQRC6752" hidden="1">"$D$6752:$I$6752"</definedName>
    <definedName name="IQRC6753" hidden="1">"$D$6753:$I$6753"</definedName>
    <definedName name="IQRC6755" hidden="1">"$D$6755"</definedName>
    <definedName name="IQRC6756" hidden="1">"$D$6756"</definedName>
    <definedName name="IQRC6757" hidden="1">"$D$6757"</definedName>
    <definedName name="IQRC6758" hidden="1">"$D$6758"</definedName>
    <definedName name="IQRC6759" hidden="1">"$D$6759"</definedName>
    <definedName name="IQRC676" hidden="1">"$D$676"</definedName>
    <definedName name="IQRC6760" hidden="1">"$D$6760"</definedName>
    <definedName name="IQRC6762" hidden="1">"$D$6762"</definedName>
    <definedName name="IQRC6763" hidden="1">"$D$6763"</definedName>
    <definedName name="IQRC6764" hidden="1">"$D$6764"</definedName>
    <definedName name="IQRC6765" hidden="1">"$D$6765"</definedName>
    <definedName name="IQRC6766" hidden="1">"$D$6766"</definedName>
    <definedName name="IQRC6767" hidden="1">"$D$6767"</definedName>
    <definedName name="IQRC677" hidden="1">"$D$677"</definedName>
    <definedName name="IQRC6776" hidden="1">"$D$6776"</definedName>
    <definedName name="IQRC6777" hidden="1">"$D$6777"</definedName>
    <definedName name="IQRC6778" hidden="1">"$D$6778"</definedName>
    <definedName name="IQRC6779" hidden="1">"$D$6779"</definedName>
    <definedName name="IQRC6780" hidden="1">"$D$6780"</definedName>
    <definedName name="IQRC6781" hidden="1">"$D$6781"</definedName>
    <definedName name="IQRC6783" hidden="1">"$D$6783"</definedName>
    <definedName name="IQRC6784" hidden="1">"$D$6784"</definedName>
    <definedName name="IQRC6785" hidden="1">"$D$6785"</definedName>
    <definedName name="IQRC6786" hidden="1">"$D$6786"</definedName>
    <definedName name="IQRC6787" hidden="1">"$D$6787"</definedName>
    <definedName name="IQRC6788" hidden="1">"$D$6788"</definedName>
    <definedName name="IQRC679" hidden="1">"$D$679:$J$679"</definedName>
    <definedName name="IQRC6790" hidden="1">"$D$6790"</definedName>
    <definedName name="IQRC6791" hidden="1">"$D$6791"</definedName>
    <definedName name="IQRC6792" hidden="1">"$D$6792"</definedName>
    <definedName name="IQRC6793" hidden="1">"$D$6793"</definedName>
    <definedName name="IQRC6794" hidden="1">"$D$6794"</definedName>
    <definedName name="IQRC6795" hidden="1">"$D$6795"</definedName>
    <definedName name="IQRC6797" hidden="1">"$D$6797"</definedName>
    <definedName name="IQRC6798" hidden="1">"$D$6798"</definedName>
    <definedName name="IQRC6799" hidden="1">"$D$6799"</definedName>
    <definedName name="IQRC68" hidden="1">"$C$69:$C$76"</definedName>
    <definedName name="IQRC680" hidden="1">"$D$680:$J$680"</definedName>
    <definedName name="IQRC6800" hidden="1">"$D$6800"</definedName>
    <definedName name="IQRC6801" hidden="1">"$D$6801"</definedName>
    <definedName name="IQRC6802" hidden="1">"$D$6802"</definedName>
    <definedName name="IQRC6804" hidden="1">"$D$6804"</definedName>
    <definedName name="IQRC6805" hidden="1">"$D$6805"</definedName>
    <definedName name="IQRC6806" hidden="1">"$D$6806"</definedName>
    <definedName name="IQRC6807" hidden="1">"$D$6807"</definedName>
    <definedName name="IQRC6808" hidden="1">"$D$6808"</definedName>
    <definedName name="IQRC6809" hidden="1">"$D$6809"</definedName>
    <definedName name="IQRC681" hidden="1">"$D$681:$J$681"</definedName>
    <definedName name="IQRC6811" hidden="1">"$D$6811"</definedName>
    <definedName name="IQRC6812" hidden="1">"$D$6812"</definedName>
    <definedName name="IQRC6813" hidden="1">"$D$6813"</definedName>
    <definedName name="IQRC6814" hidden="1">"$D$6814"</definedName>
    <definedName name="IQRC6815" hidden="1">"$D$6815"</definedName>
    <definedName name="IQRC6816" hidden="1">"$D$6816"</definedName>
    <definedName name="IQRC6818" hidden="1">"$D$6818:$I$6818"</definedName>
    <definedName name="IQRC6819" hidden="1">"$D$6819:$I$6819"</definedName>
    <definedName name="IQRC682" hidden="1">"$D$682:$J$682"</definedName>
    <definedName name="IQRC6820" hidden="1">"$D$6820:$I$6820"</definedName>
    <definedName name="IQRC6821" hidden="1">"$D$6821:$I$6821"</definedName>
    <definedName name="IQRC6822" hidden="1">"$D$6822:$I$6822"</definedName>
    <definedName name="IQRC6823" hidden="1">"$D$6823:$I$6823"</definedName>
    <definedName name="IQRC6825" hidden="1">"$D$6825"</definedName>
    <definedName name="IQRC6826" hidden="1">"$D$6826"</definedName>
    <definedName name="IQRC6827" hidden="1">"$D$6827"</definedName>
    <definedName name="IQRC6828" hidden="1">"$D$6828"</definedName>
    <definedName name="IQRC6829" hidden="1">"$D$6829"</definedName>
    <definedName name="IQRC683" hidden="1">"$D$683:$J$683"</definedName>
    <definedName name="IQRC6830" hidden="1">"$D$6830"</definedName>
    <definedName name="IQRC6832" hidden="1">"$D$6832"</definedName>
    <definedName name="IQRC6833" hidden="1">"$D$6833"</definedName>
    <definedName name="IQRC6834" hidden="1">"$D$6834"</definedName>
    <definedName name="IQRC6835" hidden="1">"$D$6835"</definedName>
    <definedName name="IQRC6836" hidden="1">"$D$6836"</definedName>
    <definedName name="IQRC6837" hidden="1">"$D$6837"</definedName>
    <definedName name="IQRC684" hidden="1">"$D$684:$J$684"</definedName>
    <definedName name="IQRC6846" hidden="1">"$D$6846"</definedName>
    <definedName name="IQRC6847" hidden="1">"$D$6847"</definedName>
    <definedName name="IQRC6848" hidden="1">"$D$6848"</definedName>
    <definedName name="IQRC6849" hidden="1">"$D$6849"</definedName>
    <definedName name="IQRC6850" hidden="1">"$D$6850"</definedName>
    <definedName name="IQRC6851" hidden="1">"$D$6851"</definedName>
    <definedName name="IQRC6853" hidden="1">"$D$6853"</definedName>
    <definedName name="IQRC6854" hidden="1">"$D$6854"</definedName>
    <definedName name="IQRC6855" hidden="1">"$D$6855"</definedName>
    <definedName name="IQRC6856" hidden="1">"$D$6856"</definedName>
    <definedName name="IQRC6857" hidden="1">"$D$6857"</definedName>
    <definedName name="IQRC6858" hidden="1">"$D$6858"</definedName>
    <definedName name="IQRC686" hidden="1">"$D$686"</definedName>
    <definedName name="IQRC6860" hidden="1">"$D$6860"</definedName>
    <definedName name="IQRC6861" hidden="1">"$D$6861"</definedName>
    <definedName name="IQRC6862" hidden="1">"$D$6862"</definedName>
    <definedName name="IQRC6863" hidden="1">"$D$6863"</definedName>
    <definedName name="IQRC6864" hidden="1">"$D$6864"</definedName>
    <definedName name="IQRC6865" hidden="1">"$D$6865"</definedName>
    <definedName name="IQRC6867" hidden="1">"$D$6867"</definedName>
    <definedName name="IQRC6868" hidden="1">"$D$6868"</definedName>
    <definedName name="IQRC6869" hidden="1">"$D$6869"</definedName>
    <definedName name="IQRC687" hidden="1">"$D$687"</definedName>
    <definedName name="IQRC6870" hidden="1">"$D$6870"</definedName>
    <definedName name="IQRC6871" hidden="1">"$D$6871"</definedName>
    <definedName name="IQRC6872" hidden="1">"$D$6872"</definedName>
    <definedName name="IQRC6874" hidden="1">"$D$6874"</definedName>
    <definedName name="IQRC6875" hidden="1">"$D$6875"</definedName>
    <definedName name="IQRC6876" hidden="1">"$D$6876"</definedName>
    <definedName name="IQRC6877" hidden="1">"$D$6877"</definedName>
    <definedName name="IQRC6878" hidden="1">"$D$6878"</definedName>
    <definedName name="IQRC6879" hidden="1">"$D$6879"</definedName>
    <definedName name="IQRC688" hidden="1">"$D$688"</definedName>
    <definedName name="IQRC6881" hidden="1">"$D$6881:$L$6881"</definedName>
    <definedName name="IQRC6882" hidden="1">"$D$6882:$L$6882"</definedName>
    <definedName name="IQRC6883" hidden="1">"$D$6883:$L$6883"</definedName>
    <definedName name="IQRC6884" hidden="1">"$D$6884:$L$6884"</definedName>
    <definedName name="IQRC6885" hidden="1">"$D$6885:$L$6885"</definedName>
    <definedName name="IQRC6886" hidden="1">"$D$6886:$L$6886"</definedName>
    <definedName name="IQRC6888" hidden="1">"$D$6888"</definedName>
    <definedName name="IQRC6889" hidden="1">"$D$6889"</definedName>
    <definedName name="IQRC689" hidden="1">"$D$689"</definedName>
    <definedName name="IQRC6890" hidden="1">"$D$6890"</definedName>
    <definedName name="IQRC6891" hidden="1">"$D$6891"</definedName>
    <definedName name="IQRC6892" hidden="1">"$D$6892"</definedName>
    <definedName name="IQRC6893" hidden="1">"$D$6893"</definedName>
    <definedName name="IQRC69" hidden="1">"$C$70:$C$321"</definedName>
    <definedName name="IQRC690" hidden="1">"$D$690"</definedName>
    <definedName name="IQRC6909" hidden="1">"$D$6909"</definedName>
    <definedName name="IQRC691" hidden="1">"$D$691"</definedName>
    <definedName name="IQRC6910" hidden="1">"$D$6910"</definedName>
    <definedName name="IQRC6911" hidden="1">"$D$6911"</definedName>
    <definedName name="IQRC6912" hidden="1">"$D$6912"</definedName>
    <definedName name="IQRC6913" hidden="1">"$D$6913"</definedName>
    <definedName name="IQRC6914" hidden="1">"$D$6914"</definedName>
    <definedName name="IQRC6916" hidden="1">"$D$6916"</definedName>
    <definedName name="IQRC6917" hidden="1">"$D$6917"</definedName>
    <definedName name="IQRC6918" hidden="1">"$D$6918"</definedName>
    <definedName name="IQRC6919" hidden="1">"$D$6919"</definedName>
    <definedName name="IQRC6920" hidden="1">"$D$6920"</definedName>
    <definedName name="IQRC6921" hidden="1">"$D$6921"</definedName>
    <definedName name="IQRC693" hidden="1">"$D$693:$I$693"</definedName>
    <definedName name="IQRC6930" hidden="1">"$D$6930"</definedName>
    <definedName name="IQRC6931" hidden="1">"$D$6931"</definedName>
    <definedName name="IQRC6932" hidden="1">"$D$6932"</definedName>
    <definedName name="IQRC6933" hidden="1">"$D$6933"</definedName>
    <definedName name="IQRC6934" hidden="1">"$D$6934"</definedName>
    <definedName name="IQRC6935" hidden="1">"$D$6935"</definedName>
    <definedName name="IQRC694" hidden="1">"$D$694:$I$694"</definedName>
    <definedName name="IQRC6944" hidden="1">"$D$6944"</definedName>
    <definedName name="IQRC6945" hidden="1">"$D$6945"</definedName>
    <definedName name="IQRC6946" hidden="1">"$D$6946"</definedName>
    <definedName name="IQRC6947" hidden="1">"$D$6947"</definedName>
    <definedName name="IQRC6948" hidden="1">"$D$6948"</definedName>
    <definedName name="IQRC6949" hidden="1">"$D$6949"</definedName>
    <definedName name="IQRC695" hidden="1">"$D$695:$I$695"</definedName>
    <definedName name="IQRC6951" hidden="1">"$D$6951"</definedName>
    <definedName name="IQRC6952" hidden="1">"$D$6952"</definedName>
    <definedName name="IQRC6953" hidden="1">"$D$6953"</definedName>
    <definedName name="IQRC6954" hidden="1">"$D$6954"</definedName>
    <definedName name="IQRC6955" hidden="1">"$D$6955"</definedName>
    <definedName name="IQRC6956" hidden="1">"$D$6956"</definedName>
    <definedName name="IQRC696" hidden="1">"$D$696:$I$696"</definedName>
    <definedName name="IQRC6965" hidden="1">"$D$6965"</definedName>
    <definedName name="IQRC6966" hidden="1">"$D$6966"</definedName>
    <definedName name="IQRC6967" hidden="1">"$D$6967"</definedName>
    <definedName name="IQRC6968" hidden="1">"$D$6968"</definedName>
    <definedName name="IQRC6969" hidden="1">"$D$6969"</definedName>
    <definedName name="IQRC697" hidden="1">"$D$697:$I$697"</definedName>
    <definedName name="IQRC6970" hidden="1">"$D$6970"</definedName>
    <definedName name="IQRC6972" hidden="1">"$D$6972:$E$6972"</definedName>
    <definedName name="IQRC6973" hidden="1">"$D$6973:$E$6973"</definedName>
    <definedName name="IQRC6974" hidden="1">"$D$6974:$E$6974"</definedName>
    <definedName name="IQRC6975" hidden="1">"$D$6975:$E$6975"</definedName>
    <definedName name="IQRC6976" hidden="1">"$D$6976:$E$6976"</definedName>
    <definedName name="IQRC6977" hidden="1">"$D$6977:$E$6977"</definedName>
    <definedName name="IQRC6979" hidden="1">"$D$6979"</definedName>
    <definedName name="IQRC698" hidden="1">"$D$698:$I$698"</definedName>
    <definedName name="IQRC6980" hidden="1">"$D$6980"</definedName>
    <definedName name="IQRC6981" hidden="1">"$D$6981"</definedName>
    <definedName name="IQRC6982" hidden="1">"$D$6982"</definedName>
    <definedName name="IQRC6983" hidden="1">"$D$6983"</definedName>
    <definedName name="IQRC6984" hidden="1">"$D$6984"</definedName>
    <definedName name="IQRC6986" hidden="1">"$D$6986"</definedName>
    <definedName name="IQRC6987" hidden="1">"$D$6987"</definedName>
    <definedName name="IQRC6988" hidden="1">"$D$6988"</definedName>
    <definedName name="IQRC6989" hidden="1">"$D$6989"</definedName>
    <definedName name="IQRC6990" hidden="1">"$D$6990"</definedName>
    <definedName name="IQRC6991" hidden="1">"$D$6991"</definedName>
    <definedName name="IQRC6993" hidden="1">"$D$6993"</definedName>
    <definedName name="IQRC6994" hidden="1">"$D$6994"</definedName>
    <definedName name="IQRC6995" hidden="1">"$D$6995"</definedName>
    <definedName name="IQRC6996" hidden="1">"$D$6996"</definedName>
    <definedName name="IQRC6997" hidden="1">"$D$6997"</definedName>
    <definedName name="IQRC6998" hidden="1">"$D$6998"</definedName>
    <definedName name="IQRC7" hidden="1">"$C$8:$C$13"</definedName>
    <definedName name="IQRC70" hidden="1">"$D$70:$Y$70"</definedName>
    <definedName name="IQRC700" hidden="1">"$D$700:$J$700"</definedName>
    <definedName name="IQRC7000" hidden="1">"$D$7000:$H$7000"</definedName>
    <definedName name="IQRC7001" hidden="1">"$D$7001:$H$7001"</definedName>
    <definedName name="IQRC7002" hidden="1">"$D$7002:$H$7002"</definedName>
    <definedName name="IQRC7003" hidden="1">"$D$7003:$H$7003"</definedName>
    <definedName name="IQRC7004" hidden="1">"$D$7004:$H$7004"</definedName>
    <definedName name="IQRC7005" hidden="1">"$D$7005:$H$7005"</definedName>
    <definedName name="IQRC7007" hidden="1">"$D$7007:$I$7007"</definedName>
    <definedName name="IQRC7008" hidden="1">"$D$7008:$I$7008"</definedName>
    <definedName name="IQRC7009" hidden="1">"$D$7009:$I$7009"</definedName>
    <definedName name="IQRC701" hidden="1">"$D$701:$J$701"</definedName>
    <definedName name="IQRC7010" hidden="1">"$D$7010:$I$7010"</definedName>
    <definedName name="IQRC7011" hidden="1">"$D$7011:$I$7011"</definedName>
    <definedName name="IQRC7012" hidden="1">"$D$7012:$I$7012"</definedName>
    <definedName name="IQRC7014" hidden="1">"$D$7014:$E$7014"</definedName>
    <definedName name="IQRC7015" hidden="1">"$D$7015:$E$7015"</definedName>
    <definedName name="IQRC7016" hidden="1">"$D$7016:$E$7016"</definedName>
    <definedName name="IQRC7017" hidden="1">"$D$7017:$E$7017"</definedName>
    <definedName name="IQRC7018" hidden="1">"$D$7018:$E$7018"</definedName>
    <definedName name="IQRC7019" hidden="1">"$D$7019:$E$7019"</definedName>
    <definedName name="IQRC702" hidden="1">"$D$702:$J$702"</definedName>
    <definedName name="IQRC7021" hidden="1">"$D$7021"</definedName>
    <definedName name="IQRC7022" hidden="1">"$D$7022"</definedName>
    <definedName name="IQRC7023" hidden="1">"$D$7023"</definedName>
    <definedName name="IQRC7024" hidden="1">"$D$7024"</definedName>
    <definedName name="IQRC7025" hidden="1">"$D$7025"</definedName>
    <definedName name="IQRC7026" hidden="1">"$D$7026"</definedName>
    <definedName name="IQRC703" hidden="1">"$D$703:$J$703"</definedName>
    <definedName name="IQRC7035" hidden="1">"$D$7035"</definedName>
    <definedName name="IQRC7036" hidden="1">"$D$7036"</definedName>
    <definedName name="IQRC7037" hidden="1">"$D$7037"</definedName>
    <definedName name="IQRC7038" hidden="1">"$D$7038"</definedName>
    <definedName name="IQRC7039" hidden="1">"$D$7039"</definedName>
    <definedName name="IQRC704" hidden="1">"$D$704:$J$704"</definedName>
    <definedName name="IQRC7040" hidden="1">"$D$7040"</definedName>
    <definedName name="IQRC7042" hidden="1">"$D$7042"</definedName>
    <definedName name="IQRC7043" hidden="1">"$D$7043"</definedName>
    <definedName name="IQRC7044" hidden="1">"$D$7044"</definedName>
    <definedName name="IQRC7045" hidden="1">"$D$7045"</definedName>
    <definedName name="IQRC7046" hidden="1">"$D$7046"</definedName>
    <definedName name="IQRC7047" hidden="1">"$D$7047"</definedName>
    <definedName name="IQRC7049" hidden="1">"$D$7049:$E$7049"</definedName>
    <definedName name="IQRC705" hidden="1">"$D$705:$J$705"</definedName>
    <definedName name="IQRC7050" hidden="1">"$D$7050:$E$7050"</definedName>
    <definedName name="IQRC7051" hidden="1">"$D$7051:$E$7051"</definedName>
    <definedName name="IQRC7052" hidden="1">"$D$7052:$E$7052"</definedName>
    <definedName name="IQRC7053" hidden="1">"$D$7053:$E$7053"</definedName>
    <definedName name="IQRC7054" hidden="1">"$D$7054:$E$7054"</definedName>
    <definedName name="IQRC7063" hidden="1">"$D$7063:$L$7063"</definedName>
    <definedName name="IQRC7064" hidden="1">"$D$7064:$L$7064"</definedName>
    <definedName name="IQRC7065" hidden="1">"$D$7065:$L$7065"</definedName>
    <definedName name="IQRC7066" hidden="1">"$D$7066:$L$7066"</definedName>
    <definedName name="IQRC7067" hidden="1">"$D$7067:$L$7067"</definedName>
    <definedName name="IQRC7068" hidden="1">"$D$7068:$L$7068"</definedName>
    <definedName name="IQRC707" hidden="1">"$D$707:$N$707"</definedName>
    <definedName name="IQRC7070" hidden="1">"$D$7070"</definedName>
    <definedName name="IQRC7071" hidden="1">"$D$7071"</definedName>
    <definedName name="IQRC7072" hidden="1">"$D$7072"</definedName>
    <definedName name="IQRC7073" hidden="1">"$D$7073"</definedName>
    <definedName name="IQRC7074" hidden="1">"$D$7074"</definedName>
    <definedName name="IQRC7075" hidden="1">"$D$7075"</definedName>
    <definedName name="IQRC7077" hidden="1">"$D$7077"</definedName>
    <definedName name="IQRC7078" hidden="1">"$D$7078"</definedName>
    <definedName name="IQRC7079" hidden="1">"$D$7079"</definedName>
    <definedName name="IQRC708" hidden="1">"$D$708:$N$708"</definedName>
    <definedName name="IQRC7080" hidden="1">"$D$7080"</definedName>
    <definedName name="IQRC7081" hidden="1">"$D$7081"</definedName>
    <definedName name="IQRC7082" hidden="1">"$D$7082"</definedName>
    <definedName name="IQRC709" hidden="1">"$D$709:$N$709"</definedName>
    <definedName name="IQRC7098" hidden="1">"$D$7098"</definedName>
    <definedName name="IQRC7099" hidden="1">"$D$7099"</definedName>
    <definedName name="IQRC71" hidden="1">"$D$71:$Y$71"</definedName>
    <definedName name="IQRC710" hidden="1">"$D$710:$N$710"</definedName>
    <definedName name="IQRC7100" hidden="1">"$D$7100"</definedName>
    <definedName name="IQRC7101" hidden="1">"$D$7101"</definedName>
    <definedName name="IQRC7102" hidden="1">"$D$7102"</definedName>
    <definedName name="IQRC7103" hidden="1">"$D$7103"</definedName>
    <definedName name="IQRC7105" hidden="1">"$D$7105"</definedName>
    <definedName name="IQRC7106" hidden="1">"$D$7106"</definedName>
    <definedName name="IQRC7107" hidden="1">"$D$7107"</definedName>
    <definedName name="IQRC7108" hidden="1">"$D$7108"</definedName>
    <definedName name="IQRC7109" hidden="1">"$D$7109"</definedName>
    <definedName name="IQRC711" hidden="1">"$D$711:$N$711"</definedName>
    <definedName name="IQRC7110" hidden="1">"$D$7110"</definedName>
    <definedName name="IQRC7112" hidden="1">"$D$7112:$E$7112"</definedName>
    <definedName name="IQRC7113" hidden="1">"$D$7113:$E$7113"</definedName>
    <definedName name="IQRC7114" hidden="1">"$D$7114:$E$7114"</definedName>
    <definedName name="IQRC7115" hidden="1">"$D$7115:$E$7115"</definedName>
    <definedName name="IQRC7116" hidden="1">"$D$7116:$E$7116"</definedName>
    <definedName name="IQRC7117" hidden="1">"$D$7117:$E$7117"</definedName>
    <definedName name="IQRC7119" hidden="1">"$D$7119:$J$7119"</definedName>
    <definedName name="IQRC712" hidden="1">"$D$712:$N$712"</definedName>
    <definedName name="IQRC7120" hidden="1">"$D$7120:$J$7120"</definedName>
    <definedName name="IQRC7121" hidden="1">"$D$7121:$J$7121"</definedName>
    <definedName name="IQRC7122" hidden="1">"$D$7122:$J$7122"</definedName>
    <definedName name="IQRC7123" hidden="1">"$D$7123:$J$7123"</definedName>
    <definedName name="IQRC7124" hidden="1">"$D$7124:$J$7124"</definedName>
    <definedName name="IQRC7126" hidden="1">"$D$7126:$J$7126"</definedName>
    <definedName name="IQRC7127" hidden="1">"$D$7127:$J$7127"</definedName>
    <definedName name="IQRC7128" hidden="1">"$D$7128:$J$7128"</definedName>
    <definedName name="IQRC7129" hidden="1">"$D$7129:$J$7129"</definedName>
    <definedName name="IQRC7130" hidden="1">"$D$7130:$J$7130"</definedName>
    <definedName name="IQRC7131" hidden="1">"$D$7131:$J$7131"</definedName>
    <definedName name="IQRC7133" hidden="1">"$D$7133"</definedName>
    <definedName name="IQRC7134" hidden="1">"$D$7134"</definedName>
    <definedName name="IQRC7135" hidden="1">"$D$7135"</definedName>
    <definedName name="IQRC7136" hidden="1">"$D$7136"</definedName>
    <definedName name="IQRC7137" hidden="1">"$D$7137"</definedName>
    <definedName name="IQRC7138" hidden="1">"$D$7138"</definedName>
    <definedName name="IQRC714" hidden="1">"$D$714:$H$714"</definedName>
    <definedName name="IQRC7140" hidden="1">"$D$7140"</definedName>
    <definedName name="IQRC7141" hidden="1">"$D$7141"</definedName>
    <definedName name="IQRC7142" hidden="1">"$D$7142"</definedName>
    <definedName name="IQRC7143" hidden="1">"$D$7143"</definedName>
    <definedName name="IQRC7144" hidden="1">"$D$7144"</definedName>
    <definedName name="IQRC7145" hidden="1">"$D$7145"</definedName>
    <definedName name="IQRC7147" hidden="1">"$D$7147:$G$7147"</definedName>
    <definedName name="IQRC7148" hidden="1">"$D$7148:$G$7148"</definedName>
    <definedName name="IQRC7149" hidden="1">"$D$7149:$G$7149"</definedName>
    <definedName name="IQRC715" hidden="1">"$D$715:$H$715"</definedName>
    <definedName name="IQRC7150" hidden="1">"$D$7150:$G$7150"</definedName>
    <definedName name="IQRC7151" hidden="1">"$D$7151:$G$7151"</definedName>
    <definedName name="IQRC7152" hidden="1">"$D$7152:$G$7152"</definedName>
    <definedName name="IQRC7154" hidden="1">"$D$7154:$J$7154"</definedName>
    <definedName name="IQRC7155" hidden="1">"$D$7155:$J$7155"</definedName>
    <definedName name="IQRC7156" hidden="1">"$D$7156:$J$7156"</definedName>
    <definedName name="IQRC7157" hidden="1">"$D$7157:$J$7157"</definedName>
    <definedName name="IQRC7158" hidden="1">"$D$7158:$J$7158"</definedName>
    <definedName name="IQRC7159" hidden="1">"$D$7159:$J$7159"</definedName>
    <definedName name="IQRC716" hidden="1">"$D$716:$H$716"</definedName>
    <definedName name="IQRC7161" hidden="1">"$D$7161"</definedName>
    <definedName name="IQRC7162" hidden="1">"$D$7162"</definedName>
    <definedName name="IQRC7163" hidden="1">"$D$7163"</definedName>
    <definedName name="IQRC7164" hidden="1">"$D$7164"</definedName>
    <definedName name="IQRC7165" hidden="1">"$D$7165"</definedName>
    <definedName name="IQRC7166" hidden="1">"$D$7166"</definedName>
    <definedName name="IQRC7168" hidden="1">"$D$7168"</definedName>
    <definedName name="IQRC7169" hidden="1">"$D$7169"</definedName>
    <definedName name="IQRC717" hidden="1">"$D$717:$H$717"</definedName>
    <definedName name="IQRC7170" hidden="1">"$D$7170"</definedName>
    <definedName name="IQRC7171" hidden="1">"$D$7171"</definedName>
    <definedName name="IQRC7172" hidden="1">"$D$7172"</definedName>
    <definedName name="IQRC7173" hidden="1">"$D$7173"</definedName>
    <definedName name="IQRC718" hidden="1">"$D$718:$H$718"</definedName>
    <definedName name="IQRC7182" hidden="1">"$D$7182:$L$7182"</definedName>
    <definedName name="IQRC7183" hidden="1">"$D$7183:$L$7183"</definedName>
    <definedName name="IQRC7184" hidden="1">"$D$7184:$L$7184"</definedName>
    <definedName name="IQRC7185" hidden="1">"$D$7185:$L$7185"</definedName>
    <definedName name="IQRC7186" hidden="1">"$D$7186:$L$7186"</definedName>
    <definedName name="IQRC7187" hidden="1">"$D$7187:$L$7187"</definedName>
    <definedName name="IQRC719" hidden="1">"$D$719:$H$719"</definedName>
    <definedName name="IQRC7196" hidden="1">"$D$7196:$E$7196"</definedName>
    <definedName name="IQRC7197" hidden="1">"$D$7197:$E$7197"</definedName>
    <definedName name="IQRC7198" hidden="1">"$D$7198:$E$7198"</definedName>
    <definedName name="IQRC7199" hidden="1">"$D$7199:$E$7199"</definedName>
    <definedName name="IQRC72" hidden="1">"$C$73:$C$80"</definedName>
    <definedName name="IQRC7200" hidden="1">"$D$7200:$E$7200"</definedName>
    <definedName name="IQRC7201" hidden="1">"$D$7201:$E$7201"</definedName>
    <definedName name="IQRC7203" hidden="1">"$D$7203"</definedName>
    <definedName name="IQRC7204" hidden="1">"$D$7204"</definedName>
    <definedName name="IQRC7205" hidden="1">"$D$7205"</definedName>
    <definedName name="IQRC7206" hidden="1">"$D$7206"</definedName>
    <definedName name="IQRC7207" hidden="1">"$D$7207"</definedName>
    <definedName name="IQRC7208" hidden="1">"$D$7208"</definedName>
    <definedName name="IQRC721" hidden="1">"$D$721:$L$721"</definedName>
    <definedName name="IQRC722" hidden="1">"$D$722:$L$722"</definedName>
    <definedName name="IQRC723" hidden="1">"$D$723:$L$723"</definedName>
    <definedName name="IQRC7238" hidden="1">"$D$7238:$H$7238"</definedName>
    <definedName name="IQRC7239" hidden="1">"$D$7239:$H$7239"</definedName>
    <definedName name="IQRC724" hidden="1">"$D$724:$L$724"</definedName>
    <definedName name="IQRC7240" hidden="1">"$D$7240:$H$7240"</definedName>
    <definedName name="IQRC7241" hidden="1">"$D$7241:$H$7241"</definedName>
    <definedName name="IQRC7242" hidden="1">"$D$7242:$H$7242"</definedName>
    <definedName name="IQRC7243" hidden="1">"$D$7243:$H$7243"</definedName>
    <definedName name="IQRC7245" hidden="1">"$D$7245"</definedName>
    <definedName name="IQRC7246" hidden="1">"$D$7246"</definedName>
    <definedName name="IQRC7247" hidden="1">"$D$7247"</definedName>
    <definedName name="IQRC7248" hidden="1">"$D$7248"</definedName>
    <definedName name="IQRC7249" hidden="1">"$D$7249"</definedName>
    <definedName name="IQRC725" hidden="1">"$D$725:$L$725"</definedName>
    <definedName name="IQRC7250" hidden="1">"$D$7250"</definedName>
    <definedName name="IQRC7252" hidden="1">"$D$7252"</definedName>
    <definedName name="IQRC7253" hidden="1">"$D$7253"</definedName>
    <definedName name="IQRC7254" hidden="1">"$D$7254"</definedName>
    <definedName name="IQRC7255" hidden="1">"$D$7255"</definedName>
    <definedName name="IQRC7256" hidden="1">"$D$7256"</definedName>
    <definedName name="IQRC7257" hidden="1">"$D$7257"</definedName>
    <definedName name="IQRC7259" hidden="1">"$D$7259:$F$7259"</definedName>
    <definedName name="IQRC726" hidden="1">"$D$726:$L$726"</definedName>
    <definedName name="IQRC7260" hidden="1">"$D$7260:$F$7260"</definedName>
    <definedName name="IQRC7261" hidden="1">"$D$7261:$F$7261"</definedName>
    <definedName name="IQRC7262" hidden="1">"$D$7262:$F$7262"</definedName>
    <definedName name="IQRC7263" hidden="1">"$D$7263:$F$7263"</definedName>
    <definedName name="IQRC7264" hidden="1">"$D$7264:$F$7264"</definedName>
    <definedName name="IQRC7266" hidden="1">"$D$7266"</definedName>
    <definedName name="IQRC7267" hidden="1">"$D$7267"</definedName>
    <definedName name="IQRC7268" hidden="1">"$D$7268"</definedName>
    <definedName name="IQRC7269" hidden="1">"$D$7269"</definedName>
    <definedName name="IQRC7270" hidden="1">"$D$7270"</definedName>
    <definedName name="IQRC7271" hidden="1">"$D$7271"</definedName>
    <definedName name="IQRC7273" hidden="1">"$D$7273"</definedName>
    <definedName name="IQRC7274" hidden="1">"$D$7274"</definedName>
    <definedName name="IQRC7275" hidden="1">"$D$7275"</definedName>
    <definedName name="IQRC7276" hidden="1">"$D$7276"</definedName>
    <definedName name="IQRC7277" hidden="1">"$D$7277"</definedName>
    <definedName name="IQRC7278" hidden="1">"$D$7278"</definedName>
    <definedName name="IQRC728" hidden="1">"$D$728:$K$728"</definedName>
    <definedName name="IQRC729" hidden="1">"$D$729:$K$729"</definedName>
    <definedName name="IQRC73" hidden="1">"$D$73:$Y$73"</definedName>
    <definedName name="IQRC730" hidden="1">"$D$730:$K$730"</definedName>
    <definedName name="IQRC731" hidden="1">"$D$731:$K$731"</definedName>
    <definedName name="IQRC732" hidden="1">"$D$732:$K$732"</definedName>
    <definedName name="IQRC733" hidden="1">"$D$733:$K$733"</definedName>
    <definedName name="IQRC735" hidden="1">"$D$735:$G$735"</definedName>
    <definedName name="IQRC736" hidden="1">"$D$736:$G$736"</definedName>
    <definedName name="IQRC737" hidden="1">"$D$737:$G$737"</definedName>
    <definedName name="IQRC738" hidden="1">"$D$738:$G$738"</definedName>
    <definedName name="IQRC739" hidden="1">"$D$739:$G$739"</definedName>
    <definedName name="IQRC74" hidden="1">"$C$75:$C$79"</definedName>
    <definedName name="IQRC740" hidden="1">"$D$740:$G$740"</definedName>
    <definedName name="IQRC742" hidden="1">"$D$742"</definedName>
    <definedName name="IQRC743" hidden="1">"$D$743"</definedName>
    <definedName name="IQRC744" hidden="1">"$D$744"</definedName>
    <definedName name="IQRC745" hidden="1">"$D$745"</definedName>
    <definedName name="IQRC746" hidden="1">"$D$746"</definedName>
    <definedName name="IQRC747" hidden="1">"$D$747"</definedName>
    <definedName name="IQRC749" hidden="1">"$D$749"</definedName>
    <definedName name="IQRC75" hidden="1">"$C$76:$C$83"</definedName>
    <definedName name="IQRC750" hidden="1">"$D$750"</definedName>
    <definedName name="IQRC751" hidden="1">"$D$751"</definedName>
    <definedName name="IQRC752" hidden="1">"$D$752"</definedName>
    <definedName name="IQRC753" hidden="1">"$D$753"</definedName>
    <definedName name="IQRC754" hidden="1">"$D$754"</definedName>
    <definedName name="IQRC756" hidden="1">"$D$756:$G$756"</definedName>
    <definedName name="IQRC757" hidden="1">"$D$757:$G$757"</definedName>
    <definedName name="IQRC758" hidden="1">"$D$758:$G$758"</definedName>
    <definedName name="IQRC759" hidden="1">"$D$759:$G$759"</definedName>
    <definedName name="IQRC760" hidden="1">"$D$760:$G$760"</definedName>
    <definedName name="IQRC761" hidden="1">"$D$761:$G$761"</definedName>
    <definedName name="IQRC763" hidden="1">"$D$763:$T$763"</definedName>
    <definedName name="IQRC764" hidden="1">"$D$764:$T$764"</definedName>
    <definedName name="IQRC765" hidden="1">"$D$765:$T$765"</definedName>
    <definedName name="IQRC766" hidden="1">"$D$766:$T$766"</definedName>
    <definedName name="IQRC767" hidden="1">"$D$767:$T$767"</definedName>
    <definedName name="IQRC768" hidden="1">"$D$768:$T$768"</definedName>
    <definedName name="IQRC77" hidden="1">"$D$77"</definedName>
    <definedName name="IQRC770" hidden="1">"$D$770:$K$770"</definedName>
    <definedName name="IQRC771" hidden="1">"$D$771:$K$771"</definedName>
    <definedName name="IQRC772" hidden="1">"$D$772:$K$772"</definedName>
    <definedName name="IQRC773" hidden="1">"$D$773:$K$773"</definedName>
    <definedName name="IQRC774" hidden="1">"$D$774:$K$774"</definedName>
    <definedName name="IQRC775" hidden="1">"$D$775:$K$775"</definedName>
    <definedName name="IQRC777" hidden="1">"$D$777:$H$777"</definedName>
    <definedName name="IQRC778" hidden="1">"$D$778:$H$778"</definedName>
    <definedName name="IQRC779" hidden="1">"$D$779:$H$779"</definedName>
    <definedName name="IQRC78" hidden="1">"$D$78"</definedName>
    <definedName name="IQRC780" hidden="1">"$D$780:$H$780"</definedName>
    <definedName name="IQRC781" hidden="1">"$D$781:$H$781"</definedName>
    <definedName name="IQRC782" hidden="1">"$D$782:$H$782"</definedName>
    <definedName name="IQRC784" hidden="1">"$D$784:$J$784"</definedName>
    <definedName name="IQRC785" hidden="1">"$D$785:$J$785"</definedName>
    <definedName name="IQRC786" hidden="1">"$D$786:$J$786"</definedName>
    <definedName name="IQRC787" hidden="1">"$D$787:$J$787"</definedName>
    <definedName name="IQRC788" hidden="1">"$D$788:$J$788"</definedName>
    <definedName name="IQRC789" hidden="1">"$D$789:$J$789"</definedName>
    <definedName name="IQRC79" hidden="1">"$D$79"</definedName>
    <definedName name="IQRC791" hidden="1">"$D$791"</definedName>
    <definedName name="IQRC792" hidden="1">"$D$792"</definedName>
    <definedName name="IQRC793" hidden="1">"$D$793"</definedName>
    <definedName name="IQRC794" hidden="1">"$D$794"</definedName>
    <definedName name="IQRC795" hidden="1">"$D$795"</definedName>
    <definedName name="IQRC796" hidden="1">"$D$796"</definedName>
    <definedName name="IQRC798" hidden="1">"$D$798"</definedName>
    <definedName name="IQRC799" hidden="1">"$D$799"</definedName>
    <definedName name="IQRC8" hidden="1">"$C$9:$C$260"</definedName>
    <definedName name="IQRC80" hidden="1">"$C$81:$C$332"</definedName>
    <definedName name="IQRC800" hidden="1">"$D$800"</definedName>
    <definedName name="IQRC801" hidden="1">"$D$801"</definedName>
    <definedName name="IQRC802" hidden="1">"$D$802"</definedName>
    <definedName name="IQRC803" hidden="1">"$D$803"</definedName>
    <definedName name="IQRC805" hidden="1">"$D$805:$O$805"</definedName>
    <definedName name="IQRC806" hidden="1">"$D$806:$O$806"</definedName>
    <definedName name="IQRC807" hidden="1">"$D$807:$O$807"</definedName>
    <definedName name="IQRC808" hidden="1">"$D$808:$O$808"</definedName>
    <definedName name="IQRC809" hidden="1">"$D$809:$O$809"</definedName>
    <definedName name="IQRC81" hidden="1">"$D$81"</definedName>
    <definedName name="IQRC810" hidden="1">"$D$810:$O$810"</definedName>
    <definedName name="IQRC812" hidden="1">"$D$812:$G$812"</definedName>
    <definedName name="IQRC813" hidden="1">"$D$813:$G$813"</definedName>
    <definedName name="IQRC814" hidden="1">"$D$814:$G$814"</definedName>
    <definedName name="IQRC815" hidden="1">"$D$815:$G$815"</definedName>
    <definedName name="IQRC816" hidden="1">"$D$816:$G$816"</definedName>
    <definedName name="IQRC817" hidden="1">"$D$817:$G$817"</definedName>
    <definedName name="IQRC819" hidden="1">"$D$819:$J$819"</definedName>
    <definedName name="IQRC82" hidden="1">"$D$82"</definedName>
    <definedName name="IQRC820" hidden="1">"$D$820:$J$820"</definedName>
    <definedName name="IQRC821" hidden="1">"$D$821:$J$821"</definedName>
    <definedName name="IQRC822" hidden="1">"$D$822:$J$822"</definedName>
    <definedName name="IQRC823" hidden="1">"$D$823:$J$823"</definedName>
    <definedName name="IQRC824" hidden="1">"$D$824:$J$824"</definedName>
    <definedName name="IQRC826" hidden="1">"$D$826:$P$826"</definedName>
    <definedName name="IQRC827" hidden="1">"$D$827:$P$827"</definedName>
    <definedName name="IQRC828" hidden="1">"$D$828:$P$828"</definedName>
    <definedName name="IQRC829" hidden="1">"$D$829:$P$829"</definedName>
    <definedName name="IQRC83" hidden="1">"$C$84:$C$335"</definedName>
    <definedName name="IQRC830" hidden="1">"$D$830:$P$830"</definedName>
    <definedName name="IQRC831" hidden="1">"$D$831:$P$831"</definedName>
    <definedName name="IQRC833" hidden="1">"$D$833"</definedName>
    <definedName name="IQRC834" hidden="1">"$D$834"</definedName>
    <definedName name="IQRC835" hidden="1">"$D$835"</definedName>
    <definedName name="IQRC836" hidden="1">"$D$836"</definedName>
    <definedName name="IQRC837" hidden="1">"$D$837"</definedName>
    <definedName name="IQRC838" hidden="1">"$D$838"</definedName>
    <definedName name="IQRC84" hidden="1">"$C$85:$C$92"</definedName>
    <definedName name="IQRC840" hidden="1">"$D$840:$J$840"</definedName>
    <definedName name="IQRC841" hidden="1">"$D$841:$J$841"</definedName>
    <definedName name="IQRC842" hidden="1">"$D$842:$J$842"</definedName>
    <definedName name="IQRC843" hidden="1">"$D$843:$J$843"</definedName>
    <definedName name="IQRC844" hidden="1">"$D$844:$J$844"</definedName>
    <definedName name="IQRC845" hidden="1">"$D$845:$J$845"</definedName>
    <definedName name="IQRC847" hidden="1">"$D$847:$O$847"</definedName>
    <definedName name="IQRC848" hidden="1">"$D$848:$O$848"</definedName>
    <definedName name="IQRC849" hidden="1">"$D$849:$O$849"</definedName>
    <definedName name="IQRC85" hidden="1">"$C$86:$C$337"</definedName>
    <definedName name="IQRC850" hidden="1">"$D$850:$O$850"</definedName>
    <definedName name="IQRC851" hidden="1">"$D$851:$O$851"</definedName>
    <definedName name="IQRC852" hidden="1">"$D$852:$O$852"</definedName>
    <definedName name="IQRC854" hidden="1">"$D$854:$E$854"</definedName>
    <definedName name="IQRC855" hidden="1">"$D$855:$E$855"</definedName>
    <definedName name="IQRC856" hidden="1">"$D$856:$E$856"</definedName>
    <definedName name="IQRC857" hidden="1">"$D$857:$E$857"</definedName>
    <definedName name="IQRC858" hidden="1">"$D$858:$E$858"</definedName>
    <definedName name="IQRC859" hidden="1">"$D$859:$E$859"</definedName>
    <definedName name="IQRC86" hidden="1">"$C$87:$C$338"</definedName>
    <definedName name="IQRC861" hidden="1">"$D$861:$H$861"</definedName>
    <definedName name="IQRC862" hidden="1">"$D$862:$H$862"</definedName>
    <definedName name="IQRC863" hidden="1">"$D$863:$H$863"</definedName>
    <definedName name="IQRC864" hidden="1">"$D$864:$H$864"</definedName>
    <definedName name="IQRC865" hidden="1">"$D$865:$H$865"</definedName>
    <definedName name="IQRC866" hidden="1">"$D$866:$H$866"</definedName>
    <definedName name="IQRC868" hidden="1">"$D$868:$H$868"</definedName>
    <definedName name="IQRC869" hidden="1">"$D$869:$H$869"</definedName>
    <definedName name="IQRC87" hidden="1">"$D$87:$Q$87"</definedName>
    <definedName name="IQRC870" hidden="1">"$D$870:$H$870"</definedName>
    <definedName name="IQRC871" hidden="1">"$D$871:$H$871"</definedName>
    <definedName name="IQRC872" hidden="1">"$D$872:$H$872"</definedName>
    <definedName name="IQRC873" hidden="1">"$D$873:$H$873"</definedName>
    <definedName name="IQRC875" hidden="1">"$D$875:$G$875"</definedName>
    <definedName name="IQRC876" hidden="1">"$D$876:$G$876"</definedName>
    <definedName name="IQRC877" hidden="1">"$D$877:$G$877"</definedName>
    <definedName name="IQRC878" hidden="1">"$D$878:$G$878"</definedName>
    <definedName name="IQRC879" hidden="1">"$D$879:$G$879"</definedName>
    <definedName name="IQRC88" hidden="1">"$D$88:$Q$88"</definedName>
    <definedName name="IQRC880" hidden="1">"$D$880:$G$880"</definedName>
    <definedName name="IQRC882" hidden="1">"$D$882:$T$882"</definedName>
    <definedName name="IQRC883" hidden="1">"$D$883:$T$883"</definedName>
    <definedName name="IQRC884" hidden="1">"$D$884:$T$884"</definedName>
    <definedName name="IQRC885" hidden="1">"$D$885:$T$885"</definedName>
    <definedName name="IQRC886" hidden="1">"$D$886:$T$886"</definedName>
    <definedName name="IQRC887" hidden="1">"$D$887:$T$887"</definedName>
    <definedName name="IQRC889" hidden="1">"$D$889:$H$889"</definedName>
    <definedName name="IQRC89" hidden="1">"$D$89:$Q$89"</definedName>
    <definedName name="IQRC890" hidden="1">"$D$890:$H$890"</definedName>
    <definedName name="IQRC891" hidden="1">"$D$891:$H$891"</definedName>
    <definedName name="IQRC892" hidden="1">"$D$892:$H$892"</definedName>
    <definedName name="IQRC893" hidden="1">"$D$893:$H$893"</definedName>
    <definedName name="IQRC894" hidden="1">"$D$894:$H$894"</definedName>
    <definedName name="IQRC896" hidden="1">"$D$896:$G$896"</definedName>
    <definedName name="IQRC897" hidden="1">"$D$897:$G$897"</definedName>
    <definedName name="IQRC898" hidden="1">"$D$898:$G$898"</definedName>
    <definedName name="IQRC899" hidden="1">"$D$899:$G$899"</definedName>
    <definedName name="IQRC9" localSheetId="4" hidden="1">"$C$10:$C$14"</definedName>
    <definedName name="IQRC9" hidden="1">"$C$10:$C$263"</definedName>
    <definedName name="IQRC900" hidden="1">"$D$900:$G$900"</definedName>
    <definedName name="IQRC901" hidden="1">"$D$901:$G$901"</definedName>
    <definedName name="IQRC903" hidden="1">"$D$903:$N$903"</definedName>
    <definedName name="IQRC904" hidden="1">"$D$904:$N$904"</definedName>
    <definedName name="IQRC905" hidden="1">"$D$905:$N$905"</definedName>
    <definedName name="IQRC906" hidden="1">"$D$906:$N$906"</definedName>
    <definedName name="IQRC907" hidden="1">"$D$907:$N$907"</definedName>
    <definedName name="IQRC908" hidden="1">"$D$908:$N$908"</definedName>
    <definedName name="IQRC91" hidden="1">"$D$91:$O$91"</definedName>
    <definedName name="IQRC910" hidden="1">"$D$910:$G$910"</definedName>
    <definedName name="IQRC911" hidden="1">"$D$911:$G$911"</definedName>
    <definedName name="IQRC912" hidden="1">"$D$912:$G$912"</definedName>
    <definedName name="IQRC913" hidden="1">"$D$913:$G$913"</definedName>
    <definedName name="IQRC914" hidden="1">"$D$914:$G$914"</definedName>
    <definedName name="IQRC915" hidden="1">"$D$915:$G$915"</definedName>
    <definedName name="IQRC917" hidden="1">"$D$917"</definedName>
    <definedName name="IQRC918" hidden="1">"$D$918"</definedName>
    <definedName name="IQRC919" hidden="1">"$D$919"</definedName>
    <definedName name="IQRC92" hidden="1">"$D$92:$O$92"</definedName>
    <definedName name="IQRC920" hidden="1">"$D$920"</definedName>
    <definedName name="IQRC921" hidden="1">"$D$921"</definedName>
    <definedName name="IQRC922" hidden="1">"$D$922"</definedName>
    <definedName name="IQRC924" hidden="1">"$D$924:$I$924"</definedName>
    <definedName name="IQRC925" hidden="1">"$D$925:$I$925"</definedName>
    <definedName name="IQRC926" hidden="1">"$D$926:$I$926"</definedName>
    <definedName name="IQRC927" hidden="1">"$D$927:$I$927"</definedName>
    <definedName name="IQRC928" hidden="1">"$D$928:$I$928"</definedName>
    <definedName name="IQRC929" hidden="1">"$D$929:$I$929"</definedName>
    <definedName name="IQRC93" hidden="1">"$D$93:$O$93"</definedName>
    <definedName name="IQRC931" hidden="1">"$D$931:$I$931"</definedName>
    <definedName name="IQRC932" hidden="1">"$D$932:$I$932"</definedName>
    <definedName name="IQRC933" hidden="1">"$D$933:$I$933"</definedName>
    <definedName name="IQRC934" hidden="1">"$D$934:$I$934"</definedName>
    <definedName name="IQRC935" hidden="1">"$D$935:$I$935"</definedName>
    <definedName name="IQRC936" hidden="1">"$D$936:$I$936"</definedName>
    <definedName name="IQRC938" hidden="1">"$D$938:$H$938"</definedName>
    <definedName name="IQRC939" hidden="1">"$C$940"</definedName>
    <definedName name="IQRC94" hidden="1">"$D$94:$O$94"</definedName>
    <definedName name="IQRC940" hidden="1">"$D$940:$H$940"</definedName>
    <definedName name="IQRC941" hidden="1">"$D$941:$H$941"</definedName>
    <definedName name="IQRC942" hidden="1">"$D$942:$H$942"</definedName>
    <definedName name="IQRC943" hidden="1">"$D$943:$H$943"</definedName>
    <definedName name="IQRC945" hidden="1">"$D$945:$L$945"</definedName>
    <definedName name="IQRC946" hidden="1">"$D$946:$L$946"</definedName>
    <definedName name="IQRC947" hidden="1">"$D$947:$L$947"</definedName>
    <definedName name="IQRC948" hidden="1">"$D$948:$L$948"</definedName>
    <definedName name="IQRC949" hidden="1">"$D$949:$L$949"</definedName>
    <definedName name="IQRC95" hidden="1">"$C$96:$C$117"</definedName>
    <definedName name="IQRC950" hidden="1">"$D$950:$L$950"</definedName>
    <definedName name="IQRC952" hidden="1">"$D$952:$I$952"</definedName>
    <definedName name="IQRC953" hidden="1">"$D$953:$I$953"</definedName>
    <definedName name="IQRC954" hidden="1">"$D$954:$I$954"</definedName>
    <definedName name="IQRC955" hidden="1">"$D$955:$I$955"</definedName>
    <definedName name="IQRC956" hidden="1">"$D$956:$I$956"</definedName>
    <definedName name="IQRC957" hidden="1">"$D$957:$I$957"</definedName>
    <definedName name="IQRC959" hidden="1">"$D$959"</definedName>
    <definedName name="IQRC96" hidden="1">"$C$97"</definedName>
    <definedName name="IQRC960" hidden="1">"$D$960"</definedName>
    <definedName name="IQRC961" hidden="1">"$D$961"</definedName>
    <definedName name="IQRC962" hidden="1">"$D$962"</definedName>
    <definedName name="IQRC963" hidden="1">"$D$963"</definedName>
    <definedName name="IQRC964" hidden="1">"$D$964"</definedName>
    <definedName name="IQRC966" hidden="1">"$D$966:$L$966"</definedName>
    <definedName name="IQRC967" hidden="1">"$D$967:$L$967"</definedName>
    <definedName name="IQRC968" hidden="1">"$D$968:$L$968"</definedName>
    <definedName name="IQRC969" hidden="1">"$D$969:$L$969"</definedName>
    <definedName name="IQRC970" hidden="1">"$D$970:$L$970"</definedName>
    <definedName name="IQRC971" hidden="1">"$D$971:$L$971"</definedName>
    <definedName name="IQRC973" hidden="1">"$D$973:$O$973"</definedName>
    <definedName name="IQRC974" hidden="1">"$D$974:$O$974"</definedName>
    <definedName name="IQRC975" hidden="1">"$D$975:$O$975"</definedName>
    <definedName name="IQRC976" hidden="1">"$D$976:$O$976"</definedName>
    <definedName name="IQRC977" hidden="1">"$D$977:$O$977"</definedName>
    <definedName name="IQRC978" hidden="1">"$D$978:$O$978"</definedName>
    <definedName name="IQRC98" hidden="1">"$D$98:$M$98"</definedName>
    <definedName name="IQRC980" hidden="1">"$D$980:$Q$980"</definedName>
    <definedName name="IQRC981" hidden="1">"$D$981:$Q$981"</definedName>
    <definedName name="IQRC982" hidden="1">"$D$982:$Q$982"</definedName>
    <definedName name="IQRC983" hidden="1">"$D$983:$Q$983"</definedName>
    <definedName name="IQRC984" hidden="1">"$D$984:$Q$984"</definedName>
    <definedName name="IQRC985" hidden="1">"$D$985:$Q$985"</definedName>
    <definedName name="IQRC987" hidden="1">"$D$987:$K$987"</definedName>
    <definedName name="IQRC988" hidden="1">"$D$988:$K$988"</definedName>
    <definedName name="IQRC989" hidden="1">"$D$989:$K$989"</definedName>
    <definedName name="IQRC99" hidden="1">"$D$99:$M$99"</definedName>
    <definedName name="IQRC990" hidden="1">"$D$990:$K$990"</definedName>
    <definedName name="IQRC991" hidden="1">"$D$991:$K$991"</definedName>
    <definedName name="IQRC992" hidden="1">"$D$992:$K$992"</definedName>
    <definedName name="IQRC994" hidden="1">"$D$994:$G$994"</definedName>
    <definedName name="IQRC995" hidden="1">"$D$995:$G$995"</definedName>
    <definedName name="IQRC996" hidden="1">"$D$996:$G$996"</definedName>
    <definedName name="IQRC997" hidden="1">"$D$997:$G$997"</definedName>
    <definedName name="IQRC998" hidden="1">"$D$998:$G$998"</definedName>
    <definedName name="IQRC999" hidden="1">"$D$999:$G$999"</definedName>
    <definedName name="IQRCapitalIQB4" hidden="1">#REF!</definedName>
    <definedName name="IQRCDB4" hidden="1">"$CDB$5"</definedName>
    <definedName name="IQRCFF7" hidden="1">#REF!</definedName>
    <definedName name="IQRCFI7" hidden="1">#REF!</definedName>
    <definedName name="IQRCFXVWAPB10" hidden="1">#REF!</definedName>
    <definedName name="IQRCFXVWAPB12" hidden="1">#REF!</definedName>
    <definedName name="IQRCFXVWAPB9" hidden="1">#REF!</definedName>
    <definedName name="IQRCMSC9" hidden="1">#REF!</definedName>
    <definedName name="IQRCOGTStockChartAA11" hidden="1">#REF!</definedName>
    <definedName name="IQRCOGTStockChartAC11" hidden="1">#REF!</definedName>
    <definedName name="IQRCOGTStockChartU11" hidden="1">#REF!</definedName>
    <definedName name="IQRCOGTStockChartW11" hidden="1">#REF!</definedName>
    <definedName name="IQRCOGTStockChartY11" hidden="1">#REF!</definedName>
    <definedName name="IQRComp10B5" hidden="1">#REF!</definedName>
    <definedName name="IQRComp11B5" hidden="1">#REF!</definedName>
    <definedName name="IQRComp12B5" hidden="1">#REF!</definedName>
    <definedName name="IQRComp13B5" hidden="1">#REF!</definedName>
    <definedName name="IQRComp14B5" hidden="1">#REF!</definedName>
    <definedName name="IQRComp15B5" hidden="1">#REF!</definedName>
    <definedName name="IQRComp16B5" hidden="1">#REF!</definedName>
    <definedName name="IQRComp17B5" hidden="1">#REF!</definedName>
    <definedName name="IQRComp18B5" hidden="1">#REF!</definedName>
    <definedName name="IQRComp19B5" hidden="1">#REF!</definedName>
    <definedName name="IQRComp1B5" hidden="1">#REF!</definedName>
    <definedName name="IQRComp20B5" hidden="1">#REF!</definedName>
    <definedName name="IQRComp21B5" hidden="1">#REF!</definedName>
    <definedName name="IQRComp26B5" hidden="1">#REF!</definedName>
    <definedName name="IQRComp27B5" hidden="1">#REF!</definedName>
    <definedName name="IQRComp28B5" hidden="1">#REF!</definedName>
    <definedName name="IQRComp29B5" hidden="1">#REF!</definedName>
    <definedName name="IQRComp2B5" hidden="1">#REF!</definedName>
    <definedName name="IQRComp30B5" hidden="1">#REF!</definedName>
    <definedName name="IQRComp31B5" hidden="1">#REF!</definedName>
    <definedName name="IQRComp33B5" hidden="1">#REF!</definedName>
    <definedName name="IQRComp34B5" hidden="1">#REF!</definedName>
    <definedName name="IQRComp35B5" hidden="1">#REF!</definedName>
    <definedName name="IQRComp36B5" hidden="1">#REF!</definedName>
    <definedName name="IQRComp37B5" hidden="1">#REF!</definedName>
    <definedName name="IQRComp38B5" hidden="1">#REF!</definedName>
    <definedName name="IQRComp39B5" hidden="1">#REF!</definedName>
    <definedName name="IQRComp3B5" hidden="1">#REF!</definedName>
    <definedName name="IQRComp40B5" hidden="1">#REF!</definedName>
    <definedName name="IQRComp43B5" hidden="1">#REF!</definedName>
    <definedName name="IQRComp45B5" hidden="1">#REF!</definedName>
    <definedName name="IQRComp46B5" hidden="1">#REF!</definedName>
    <definedName name="IQRComp47B5" hidden="1">#REF!</definedName>
    <definedName name="IQRComp48B5" hidden="1">#REF!</definedName>
    <definedName name="IQRComp49B5" hidden="1">#REF!</definedName>
    <definedName name="IQRComp4B5" hidden="1">#REF!</definedName>
    <definedName name="IQRComp50B5" hidden="1">#REF!</definedName>
    <definedName name="IQRComp51B5" hidden="1">#REF!</definedName>
    <definedName name="IQRComp53B5" hidden="1">#REF!</definedName>
    <definedName name="IQRComp54B5" hidden="1">#REF!</definedName>
    <definedName name="IQRComp55B5" hidden="1">#REF!</definedName>
    <definedName name="IQRComp56B5" hidden="1">#REF!</definedName>
    <definedName name="IQRComp57B5" hidden="1">#REF!</definedName>
    <definedName name="IQRComp5B5" hidden="1">#REF!</definedName>
    <definedName name="IQRComp6B5" hidden="1">#REF!</definedName>
    <definedName name="IQRComp7B5" hidden="1">#REF!</definedName>
    <definedName name="IQRComp8B5" hidden="1">#REF!</definedName>
    <definedName name="IQRComp9B5" hidden="1">#REF!</definedName>
    <definedName name="IQRCompanies2I12" localSheetId="2" hidden="1">#REF!</definedName>
    <definedName name="IQRCompanies2I12" localSheetId="1" hidden="1">#REF!</definedName>
    <definedName name="IQRCompanies2I12" hidden="1">#REF!</definedName>
    <definedName name="IQRCompanies2I13" localSheetId="2" hidden="1">#REF!</definedName>
    <definedName name="IQRCompanies2I13" localSheetId="1" hidden="1">#REF!</definedName>
    <definedName name="IQRCompanies2I13" localSheetId="19" hidden="1">#REF!</definedName>
    <definedName name="IQRCompanies2I13" hidden="1">#REF!</definedName>
    <definedName name="IQRCompanies2I14" localSheetId="1" hidden="1">#REF!</definedName>
    <definedName name="IQRCompanies2I14" hidden="1">#REF!</definedName>
    <definedName name="IQRCompanies2I15" localSheetId="1" hidden="1">#REF!</definedName>
    <definedName name="IQRCompanies2I15" hidden="1">#REF!</definedName>
    <definedName name="IQRCompanies2I16" localSheetId="1" hidden="1">#REF!</definedName>
    <definedName name="IQRCompanies2I16" hidden="1">#REF!</definedName>
    <definedName name="IQRCompanies2I17" localSheetId="1" hidden="1">#REF!</definedName>
    <definedName name="IQRCompanies2I17" hidden="1">#REF!</definedName>
    <definedName name="IQRCompanies2I18" localSheetId="1" hidden="1">#REF!</definedName>
    <definedName name="IQRCompanies2I18" hidden="1">#REF!</definedName>
    <definedName name="IQRCompanies2I19" localSheetId="1" hidden="1">#REF!</definedName>
    <definedName name="IQRCompanies2I19" hidden="1">#REF!</definedName>
    <definedName name="IQRCompanies2I20" localSheetId="1" hidden="1">#REF!</definedName>
    <definedName name="IQRCompanies2I20" hidden="1">#REF!</definedName>
    <definedName name="IQRCompanies2I21" localSheetId="1" hidden="1">#REF!</definedName>
    <definedName name="IQRCompanies2I21" hidden="1">#REF!</definedName>
    <definedName name="IQRCompanies2I22" localSheetId="1" hidden="1">#REF!</definedName>
    <definedName name="IQRCompanies2I22" hidden="1">#REF!</definedName>
    <definedName name="IQRCompanies2I23" localSheetId="1" hidden="1">#REF!</definedName>
    <definedName name="IQRCompanies2I23" hidden="1">#REF!</definedName>
    <definedName name="IQRCompanies2I24" localSheetId="1" hidden="1">#REF!</definedName>
    <definedName name="IQRCompanies2I24" hidden="1">#REF!</definedName>
    <definedName name="IQRCompanies2I25" localSheetId="1" hidden="1">#REF!</definedName>
    <definedName name="IQRCompanies2I25" hidden="1">#REF!</definedName>
    <definedName name="IQRCompanies2I26" localSheetId="1" hidden="1">#REF!</definedName>
    <definedName name="IQRCompanies2I26" hidden="1">#REF!</definedName>
    <definedName name="IQRCompanies2I27" localSheetId="1" hidden="1">#REF!</definedName>
    <definedName name="IQRCompanies2I27" hidden="1">#REF!</definedName>
    <definedName name="IQRCompanies2I28" localSheetId="1" hidden="1">#REF!</definedName>
    <definedName name="IQRCompanies2I28" hidden="1">#REF!</definedName>
    <definedName name="IQRCompanies2I29" localSheetId="1" hidden="1">#REF!</definedName>
    <definedName name="IQRCompanies2I29" hidden="1">#REF!</definedName>
    <definedName name="IQRCompanies2I30" localSheetId="1" hidden="1">#REF!</definedName>
    <definedName name="IQRCompanies2I30" hidden="1">#REF!</definedName>
    <definedName name="IQRCompanies2I31" localSheetId="1" hidden="1">#REF!</definedName>
    <definedName name="IQRCompanies2I31" hidden="1">#REF!</definedName>
    <definedName name="IQRCompanies2I32" localSheetId="1" hidden="1">#REF!</definedName>
    <definedName name="IQRCompanies2I32" hidden="1">#REF!</definedName>
    <definedName name="IQRCompanies2I34" localSheetId="1" hidden="1">#REF!</definedName>
    <definedName name="IQRCompanies2I34" hidden="1">#REF!</definedName>
    <definedName name="IQRCompanies2I35" localSheetId="1" hidden="1">#REF!</definedName>
    <definedName name="IQRCompanies2I35" hidden="1">#REF!</definedName>
    <definedName name="IQRCompanies2I37" localSheetId="1" hidden="1">#REF!</definedName>
    <definedName name="IQRCompanies2I37" hidden="1">#REF!</definedName>
    <definedName name="IQRCompanies2I38" localSheetId="1" hidden="1">#REF!</definedName>
    <definedName name="IQRCompanies2I38" hidden="1">#REF!</definedName>
    <definedName name="IQRCompanies2I39" localSheetId="1" hidden="1">#REF!</definedName>
    <definedName name="IQRCompanies2I39" hidden="1">#REF!</definedName>
    <definedName name="IQRCompanies2I41" localSheetId="1" hidden="1">#REF!</definedName>
    <definedName name="IQRCompanies2I41" hidden="1">#REF!</definedName>
    <definedName name="IQRCompanies2I42" localSheetId="1" hidden="1">#REF!</definedName>
    <definedName name="IQRCompanies2I42" hidden="1">#REF!</definedName>
    <definedName name="IQRCompanies2I43" localSheetId="1" hidden="1">#REF!</definedName>
    <definedName name="IQRCompanies2I43" hidden="1">#REF!</definedName>
    <definedName name="IQRCompanies2I45" localSheetId="1" hidden="1">#REF!</definedName>
    <definedName name="IQRCompanies2I45" hidden="1">#REF!</definedName>
    <definedName name="IQRCompanies2I46" localSheetId="1" hidden="1">#REF!</definedName>
    <definedName name="IQRCompanies2I46" hidden="1">#REF!</definedName>
    <definedName name="IQRCompanies2I47" localSheetId="1" hidden="1">#REF!</definedName>
    <definedName name="IQRCompanies2I47" hidden="1">#REF!</definedName>
    <definedName name="IQRCompanies2I48" localSheetId="1" hidden="1">#REF!</definedName>
    <definedName name="IQRCompanies2I48" hidden="1">#REF!</definedName>
    <definedName name="IQRCompanies2I49" localSheetId="1" hidden="1">#REF!</definedName>
    <definedName name="IQRCompanies2I49" hidden="1">#REF!</definedName>
    <definedName name="IQRCompanies2I50" localSheetId="1" hidden="1">#REF!</definedName>
    <definedName name="IQRCompanies2I50" hidden="1">#REF!</definedName>
    <definedName name="IQRCompanies2I51" localSheetId="1" hidden="1">#REF!</definedName>
    <definedName name="IQRCompanies2I51" hidden="1">#REF!</definedName>
    <definedName name="IQRCompanies2I52" localSheetId="1" hidden="1">#REF!</definedName>
    <definedName name="IQRCompanies2I52" hidden="1">#REF!</definedName>
    <definedName name="IQRCompanies2I53" localSheetId="1" hidden="1">#REF!</definedName>
    <definedName name="IQRCompanies2I53" hidden="1">#REF!</definedName>
    <definedName name="IQRCompanies2I54" localSheetId="1" hidden="1">#REF!</definedName>
    <definedName name="IQRCompanies2I54" hidden="1">#REF!</definedName>
    <definedName name="IQRCompanies2I55" localSheetId="1" hidden="1">#REF!</definedName>
    <definedName name="IQRCompanies2I55" hidden="1">#REF!</definedName>
    <definedName name="IQRCompanies2I56" localSheetId="1" hidden="1">#REF!</definedName>
    <definedName name="IQRCompanies2I56" hidden="1">#REF!</definedName>
    <definedName name="IQRCompanies2O12" localSheetId="1" hidden="1">#REF!</definedName>
    <definedName name="IQRCompanies2O12" hidden="1">#REF!</definedName>
    <definedName name="IQRCompanies2O13" localSheetId="1" hidden="1">#REF!</definedName>
    <definedName name="IQRCompanies2O13" hidden="1">#REF!</definedName>
    <definedName name="IQRCompanies2O14" localSheetId="1" hidden="1">#REF!</definedName>
    <definedName name="IQRCompanies2O14" hidden="1">#REF!</definedName>
    <definedName name="IQRCompanies2O15" localSheetId="1" hidden="1">#REF!</definedName>
    <definedName name="IQRCompanies2O15" hidden="1">#REF!</definedName>
    <definedName name="IQRCompanies2O16" localSheetId="1" hidden="1">#REF!</definedName>
    <definedName name="IQRCompanies2O16" hidden="1">#REF!</definedName>
    <definedName name="IQRCompanies2O17" localSheetId="1" hidden="1">#REF!</definedName>
    <definedName name="IQRCompanies2O17" hidden="1">#REF!</definedName>
    <definedName name="IQRCompanies2O18" localSheetId="1" hidden="1">#REF!</definedName>
    <definedName name="IQRCompanies2O18" hidden="1">#REF!</definedName>
    <definedName name="IQRCompanies2O19" localSheetId="1" hidden="1">#REF!</definedName>
    <definedName name="IQRCompanies2O19" hidden="1">#REF!</definedName>
    <definedName name="IQRCompanies2O20" localSheetId="1" hidden="1">#REF!</definedName>
    <definedName name="IQRCompanies2O20" hidden="1">#REF!</definedName>
    <definedName name="IQRCompanies2O21" localSheetId="1" hidden="1">#REF!</definedName>
    <definedName name="IQRCompanies2O21" hidden="1">#REF!</definedName>
    <definedName name="IQRCompanies2O22" localSheetId="1" hidden="1">#REF!</definedName>
    <definedName name="IQRCompanies2O22" hidden="1">#REF!</definedName>
    <definedName name="IQRCompanies2O23" localSheetId="1" hidden="1">#REF!</definedName>
    <definedName name="IQRCompanies2O23" hidden="1">#REF!</definedName>
    <definedName name="IQRCompanies2O24" localSheetId="1" hidden="1">#REF!</definedName>
    <definedName name="IQRCompanies2O24" hidden="1">#REF!</definedName>
    <definedName name="IQRCompanies2O25" localSheetId="1" hidden="1">#REF!</definedName>
    <definedName name="IQRCompanies2O25" hidden="1">#REF!</definedName>
    <definedName name="IQRCompanies2O26" localSheetId="1" hidden="1">#REF!</definedName>
    <definedName name="IQRCompanies2O26" hidden="1">#REF!</definedName>
    <definedName name="IQRCompanies2O27" localSheetId="1" hidden="1">#REF!</definedName>
    <definedName name="IQRCompanies2O27" hidden="1">#REF!</definedName>
    <definedName name="IQRCompanies2O28" localSheetId="1" hidden="1">#REF!</definedName>
    <definedName name="IQRCompanies2O28" hidden="1">#REF!</definedName>
    <definedName name="IQRCompanies2O29" localSheetId="1" hidden="1">#REF!</definedName>
    <definedName name="IQRCompanies2O29" hidden="1">#REF!</definedName>
    <definedName name="IQRCompanies2O30" localSheetId="1" hidden="1">#REF!</definedName>
    <definedName name="IQRCompanies2O30" hidden="1">#REF!</definedName>
    <definedName name="IQRCompanies2O31" localSheetId="1" hidden="1">#REF!</definedName>
    <definedName name="IQRCompanies2O31" hidden="1">#REF!</definedName>
    <definedName name="IQRCompanies2O32" localSheetId="1" hidden="1">#REF!</definedName>
    <definedName name="IQRCompanies2O32" hidden="1">#REF!</definedName>
    <definedName name="IQRCompanies2O34" localSheetId="1" hidden="1">#REF!</definedName>
    <definedName name="IQRCompanies2O34" hidden="1">#REF!</definedName>
    <definedName name="IQRCompanies2O35" localSheetId="1" hidden="1">#REF!</definedName>
    <definedName name="IQRCompanies2O35" hidden="1">#REF!</definedName>
    <definedName name="IQRCompanies2O37" localSheetId="1" hidden="1">#REF!</definedName>
    <definedName name="IQRCompanies2O37" hidden="1">#REF!</definedName>
    <definedName name="IQRCompanies2O38" localSheetId="1" hidden="1">#REF!</definedName>
    <definedName name="IQRCompanies2O38" hidden="1">#REF!</definedName>
    <definedName name="IQRCompanies2O39" localSheetId="1" hidden="1">#REF!</definedName>
    <definedName name="IQRCompanies2O39" hidden="1">#REF!</definedName>
    <definedName name="IQRCompanies2O41" localSheetId="1" hidden="1">#REF!</definedName>
    <definedName name="IQRCompanies2O41" hidden="1">#REF!</definedName>
    <definedName name="IQRCompanies2O42" localSheetId="1" hidden="1">#REF!</definedName>
    <definedName name="IQRCompanies2O42" hidden="1">#REF!</definedName>
    <definedName name="IQRCompanies2O43" localSheetId="1" hidden="1">#REF!</definedName>
    <definedName name="IQRCompanies2O43" hidden="1">#REF!</definedName>
    <definedName name="IQRCompanies2O45" localSheetId="1" hidden="1">#REF!</definedName>
    <definedName name="IQRCompanies2O45" hidden="1">#REF!</definedName>
    <definedName name="IQRCompanies2O46" localSheetId="1" hidden="1">#REF!</definedName>
    <definedName name="IQRCompanies2O46" hidden="1">#REF!</definedName>
    <definedName name="IQRCompanies2O47" localSheetId="1" hidden="1">#REF!</definedName>
    <definedName name="IQRCompanies2O47" hidden="1">#REF!</definedName>
    <definedName name="IQRCompanies2O48" localSheetId="1" hidden="1">#REF!</definedName>
    <definedName name="IQRCompanies2O48" hidden="1">#REF!</definedName>
    <definedName name="IQRCompanies2O49" localSheetId="1" hidden="1">#REF!</definedName>
    <definedName name="IQRCompanies2O49" hidden="1">#REF!</definedName>
    <definedName name="IQRCompanies2O50" localSheetId="1" hidden="1">#REF!</definedName>
    <definedName name="IQRCompanies2O50" hidden="1">#REF!</definedName>
    <definedName name="IQRCompanies2O51" localSheetId="1" hidden="1">#REF!</definedName>
    <definedName name="IQRCompanies2O51" hidden="1">#REF!</definedName>
    <definedName name="IQRCompanies2O52" localSheetId="1" hidden="1">#REF!</definedName>
    <definedName name="IQRCompanies2O52" hidden="1">#REF!</definedName>
    <definedName name="IQRCompanies2O53" localSheetId="1" hidden="1">#REF!</definedName>
    <definedName name="IQRCompanies2O53" hidden="1">#REF!</definedName>
    <definedName name="IQRCompanies2O54" localSheetId="1" hidden="1">#REF!</definedName>
    <definedName name="IQRCompanies2O54" hidden="1">#REF!</definedName>
    <definedName name="IQRCompanies2O55" localSheetId="1" hidden="1">#REF!</definedName>
    <definedName name="IQRCompanies2O55" hidden="1">#REF!</definedName>
    <definedName name="IQRCompanies2O56" localSheetId="1" hidden="1">#REF!</definedName>
    <definedName name="IQRCompanies2O56" hidden="1">#REF!</definedName>
    <definedName name="IQRCompaniesH100" hidden="1">#REF!</definedName>
    <definedName name="IQRCompaniesH101" hidden="1">#REF!</definedName>
    <definedName name="IQRCompaniesH102" hidden="1">#REF!</definedName>
    <definedName name="IQRCompaniesH103" hidden="1">#REF!</definedName>
    <definedName name="IQRCompaniesH104" hidden="1">#REF!</definedName>
    <definedName name="IQRCompaniesH105" hidden="1">#REF!</definedName>
    <definedName name="IQRCompaniesH106" hidden="1">#REF!</definedName>
    <definedName name="IQRCompaniesH107" hidden="1">#REF!</definedName>
    <definedName name="IQRCompaniesH108" hidden="1">#REF!</definedName>
    <definedName name="IQRCompaniesH109" hidden="1">#REF!</definedName>
    <definedName name="IQRCompaniesH110" hidden="1">#REF!</definedName>
    <definedName name="IQRCompaniesH111" hidden="1">#REF!</definedName>
    <definedName name="IQRCompaniesH112" hidden="1">#REF!</definedName>
    <definedName name="IQRCompaniesH113" hidden="1">#REF!</definedName>
    <definedName name="IQRCompaniesH114" hidden="1">#REF!</definedName>
    <definedName name="IQRCompaniesH115" hidden="1">#REF!</definedName>
    <definedName name="IQRCompaniesH116" hidden="1">#REF!</definedName>
    <definedName name="IQRCompaniesH117" hidden="1">#REF!</definedName>
    <definedName name="IQRCompaniesH118" hidden="1">#REF!</definedName>
    <definedName name="IQRCompaniesH119" hidden="1">#REF!</definedName>
    <definedName name="IQRCompaniesH12" localSheetId="19" hidden="1">#REF!</definedName>
    <definedName name="IQRCompaniesH12" localSheetId="18" hidden="1">#REF!</definedName>
    <definedName name="IQRCompaniesH12" hidden="1">#REF!</definedName>
    <definedName name="IQRCompaniesH120" hidden="1">#REF!</definedName>
    <definedName name="IQRCompaniesH121" hidden="1">#REF!</definedName>
    <definedName name="IQRCompaniesH122" hidden="1">#REF!</definedName>
    <definedName name="IQRCompaniesH123" hidden="1">#REF!</definedName>
    <definedName name="IQRCompaniesH124" hidden="1">#REF!</definedName>
    <definedName name="IQRCompaniesH125" hidden="1">#REF!</definedName>
    <definedName name="IQRCompaniesH126" hidden="1">#REF!</definedName>
    <definedName name="IQRCompaniesH127" hidden="1">#REF!</definedName>
    <definedName name="IQRCompaniesH128" hidden="1">#REF!</definedName>
    <definedName name="IQRCompaniesH129" hidden="1">#REF!</definedName>
    <definedName name="IQRCompaniesH13" localSheetId="19" hidden="1">#REF!</definedName>
    <definedName name="IQRCompaniesH13" localSheetId="18" hidden="1">#REF!</definedName>
    <definedName name="IQRCompaniesH13" hidden="1">#REF!</definedName>
    <definedName name="IQRCompaniesH131"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localSheetId="19" hidden="1">#REF!</definedName>
    <definedName name="IQRCompaniesH14" localSheetId="18" hidden="1">#REF!</definedName>
    <definedName name="IQRCompaniesH14" hidden="1">#REF!</definedName>
    <definedName name="IQRCompaniesH142"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localSheetId="19" hidden="1">#REF!</definedName>
    <definedName name="IQRCompaniesH15" localSheetId="18" hidden="1">#REF!</definedName>
    <definedName name="IQRCompaniesH15" hidden="1">#REF!</definedName>
    <definedName name="IQRCompaniesH150" hidden="1">#REF!</definedName>
    <definedName name="IQRCompaniesH152" hidden="1">#REF!</definedName>
    <definedName name="IQRCompaniesH154" hidden="1">#REF!</definedName>
    <definedName name="IQRCompaniesH155" hidden="1">#REF!</definedName>
    <definedName name="IQRCompaniesH156" hidden="1">#REF!</definedName>
    <definedName name="IQRCompaniesH158" hidden="1">#REF!</definedName>
    <definedName name="IQRCompaniesH159" hidden="1">#REF!</definedName>
    <definedName name="IQRCompaniesH16" localSheetId="19" hidden="1">#REF!</definedName>
    <definedName name="IQRCompaniesH16" localSheetId="18" hidden="1">#REF!</definedName>
    <definedName name="IQRCompaniesH16" hidden="1">#REF!</definedName>
    <definedName name="IQRCompaniesH160" hidden="1">#REF!</definedName>
    <definedName name="IQRCompaniesH162" hidden="1">#REF!</definedName>
    <definedName name="IQRCompaniesH164" hidden="1">#REF!</definedName>
    <definedName name="IQRCompaniesH166" hidden="1">#REF!</definedName>
    <definedName name="IQRCompaniesH167" hidden="1">#REF!</definedName>
    <definedName name="IQRCompaniesH169" hidden="1">#REF!</definedName>
    <definedName name="IQRCompaniesH17" localSheetId="19" hidden="1">#REF!</definedName>
    <definedName name="IQRCompaniesH17" localSheetId="18" hidden="1">#REF!</definedName>
    <definedName name="IQRCompaniesH17" hidden="1">#REF!</definedName>
    <definedName name="IQRCompaniesH170" hidden="1">#REF!</definedName>
    <definedName name="IQRCompaniesH171" hidden="1">#REF!</definedName>
    <definedName name="IQRCompaniesH173" hidden="1">#REF!</definedName>
    <definedName name="IQRCompaniesH174" hidden="1">#REF!</definedName>
    <definedName name="IQRCompaniesH177" hidden="1">#REF!</definedName>
    <definedName name="IQRCompaniesH179" hidden="1">#REF!</definedName>
    <definedName name="IQRCompaniesH18" localSheetId="19" hidden="1">#REF!</definedName>
    <definedName name="IQRCompaniesH18" localSheetId="18" hidden="1">#REF!</definedName>
    <definedName name="IQRCompaniesH18" hidden="1">#REF!</definedName>
    <definedName name="IQRCompaniesH180" hidden="1">#REF!</definedName>
    <definedName name="IQRCompaniesH181" hidden="1">#REF!</definedName>
    <definedName name="IQRCompaniesH182" hidden="1">#REF!</definedName>
    <definedName name="IQRCompaniesH183" hidden="1">#REF!</definedName>
    <definedName name="IQRCompaniesH184" hidden="1">#REF!</definedName>
    <definedName name="IQRCompaniesH185" hidden="1">#REF!</definedName>
    <definedName name="IQRCompaniesH186" hidden="1">#REF!</definedName>
    <definedName name="IQRCompaniesH187" hidden="1">#REF!</definedName>
    <definedName name="IQRCompaniesH189" hidden="1">#REF!</definedName>
    <definedName name="IQRCompaniesH19" localSheetId="19" hidden="1">#REF!</definedName>
    <definedName name="IQRCompaniesH19" localSheetId="18" hidden="1">#REF!</definedName>
    <definedName name="IQRCompaniesH19" hidden="1">#REF!</definedName>
    <definedName name="IQRCompaniesH191"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8" hidden="1">#REF!</definedName>
    <definedName name="IQRCompaniesH199" hidden="1">#REF!</definedName>
    <definedName name="IQRCompaniesH20" localSheetId="19" hidden="1">#REF!</definedName>
    <definedName name="IQRCompaniesH20" localSheetId="18" hidden="1">#REF!</definedName>
    <definedName name="IQRCompaniesH20" hidden="1">#REF!</definedName>
    <definedName name="IQRCompaniesH200"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8" hidden="1">#REF!</definedName>
    <definedName name="IQRCompaniesH21" localSheetId="19" hidden="1">#REF!</definedName>
    <definedName name="IQRCompaniesH21" localSheetId="18" hidden="1">#REF!</definedName>
    <definedName name="IQRCompaniesH21" hidden="1">#REF!</definedName>
    <definedName name="IQRCompaniesH210" hidden="1">#REF!</definedName>
    <definedName name="IQRCompaniesH217" hidden="1">#REF!</definedName>
    <definedName name="IQRCompaniesH218" hidden="1">#REF!</definedName>
    <definedName name="IQRCompaniesH219" hidden="1">#REF!</definedName>
    <definedName name="IQRCompaniesH22" localSheetId="19" hidden="1">#REF!</definedName>
    <definedName name="IQRCompaniesH22" localSheetId="18" hidden="1">#REF!</definedName>
    <definedName name="IQRCompaniesH22" hidden="1">#REF!</definedName>
    <definedName name="IQRCompaniesH220" hidden="1">#REF!</definedName>
    <definedName name="IQRCompaniesH221" hidden="1">#REF!</definedName>
    <definedName name="IQRCompaniesH224" hidden="1">#REF!</definedName>
    <definedName name="IQRCompaniesH226" hidden="1">#REF!</definedName>
    <definedName name="IQRCompaniesH227" hidden="1">#REF!</definedName>
    <definedName name="IQRCompaniesH229" hidden="1">#REF!</definedName>
    <definedName name="IQRCompaniesH23" localSheetId="19" hidden="1">#REF!</definedName>
    <definedName name="IQRCompaniesH23" localSheetId="18" hidden="1">#REF!</definedName>
    <definedName name="IQRCompaniesH23" hidden="1">#REF!</definedName>
    <definedName name="IQRCompaniesH231" hidden="1">#REF!</definedName>
    <definedName name="IQRCompaniesH232" hidden="1">#REF!</definedName>
    <definedName name="IQRCompaniesH233" hidden="1">#REF!</definedName>
    <definedName name="IQRCompaniesH235" hidden="1">#REF!</definedName>
    <definedName name="IQRCompaniesH237" hidden="1">#REF!</definedName>
    <definedName name="IQRCompaniesH239" hidden="1">#REF!</definedName>
    <definedName name="IQRCompaniesH24" localSheetId="19" hidden="1">#REF!</definedName>
    <definedName name="IQRCompaniesH24" localSheetId="18" hidden="1">#REF!</definedName>
    <definedName name="IQRCompaniesH24" hidden="1">#REF!</definedName>
    <definedName name="IQRCompaniesH240" hidden="1">#REF!</definedName>
    <definedName name="IQRCompaniesH243" hidden="1">#REF!</definedName>
    <definedName name="IQRCompaniesH244" hidden="1">#REF!</definedName>
    <definedName name="IQRCompaniesH245" hidden="1">#REF!</definedName>
    <definedName name="IQRCompaniesH246" hidden="1">#REF!</definedName>
    <definedName name="IQRCompaniesH248" hidden="1">#REF!</definedName>
    <definedName name="IQRCompaniesH25" localSheetId="19" hidden="1">#REF!</definedName>
    <definedName name="IQRCompaniesH25" localSheetId="18" hidden="1">#REF!</definedName>
    <definedName name="IQRCompaniesH25" hidden="1">#REF!</definedName>
    <definedName name="IQRCompaniesH251" hidden="1">#REF!</definedName>
    <definedName name="IQRCompaniesH252" hidden="1">#REF!</definedName>
    <definedName name="IQRCompaniesH253" hidden="1">#REF!</definedName>
    <definedName name="IQRCompaniesH254" hidden="1">#REF!</definedName>
    <definedName name="IQRCompaniesH256" hidden="1">#REF!</definedName>
    <definedName name="IQRCompaniesH257" hidden="1">#REF!</definedName>
    <definedName name="IQRCompaniesH258" hidden="1">#REF!</definedName>
    <definedName name="IQRCompaniesH259" hidden="1">#REF!</definedName>
    <definedName name="IQRCompaniesH26" localSheetId="19" hidden="1">#REF!</definedName>
    <definedName name="IQRCompaniesH26" localSheetId="18" hidden="1">#REF!</definedName>
    <definedName name="IQRCompaniesH26" hidden="1">#REF!</definedName>
    <definedName name="IQRCompaniesH260" hidden="1">#REF!</definedName>
    <definedName name="IQRCompaniesH261" hidden="1">#REF!</definedName>
    <definedName name="IQRCompaniesH262" hidden="1">#REF!</definedName>
    <definedName name="IQRCompaniesH263" hidden="1">#REF!</definedName>
    <definedName name="IQRCompaniesH264" hidden="1">#REF!</definedName>
    <definedName name="IQRCompaniesH265" hidden="1">#REF!</definedName>
    <definedName name="IQRCompaniesH266" hidden="1">#REF!</definedName>
    <definedName name="IQRCompaniesH268" hidden="1">#REF!</definedName>
    <definedName name="IQRCompaniesH269" hidden="1">#REF!</definedName>
    <definedName name="IQRCompaniesH27" localSheetId="19" hidden="1">#REF!</definedName>
    <definedName name="IQRCompaniesH27" localSheetId="18" hidden="1">#REF!</definedName>
    <definedName name="IQRCompaniesH27" hidden="1">#REF!</definedName>
    <definedName name="IQRCompaniesH270" hidden="1">#REF!</definedName>
    <definedName name="IQRCompaniesH272" hidden="1">#REF!</definedName>
    <definedName name="IQRCompaniesH273" hidden="1">#REF!</definedName>
    <definedName name="IQRCompaniesH274" hidden="1">#REF!</definedName>
    <definedName name="IQRCompaniesH275" hidden="1">#REF!</definedName>
    <definedName name="IQRCompaniesH278" hidden="1">#REF!</definedName>
    <definedName name="IQRCompaniesH279" hidden="1">#REF!</definedName>
    <definedName name="IQRCompaniesH28" localSheetId="19" hidden="1">#REF!</definedName>
    <definedName name="IQRCompaniesH28" localSheetId="18" hidden="1">#REF!</definedName>
    <definedName name="IQRCompaniesH28" hidden="1">#REF!</definedName>
    <definedName name="IQRCompaniesH280" hidden="1">#REF!</definedName>
    <definedName name="IQRCompaniesH281" hidden="1">#REF!</definedName>
    <definedName name="IQRCompaniesH282" hidden="1">#REF!</definedName>
    <definedName name="IQRCompaniesH283" hidden="1">#REF!</definedName>
    <definedName name="IQRCompaniesH285" hidden="1">#REF!</definedName>
    <definedName name="IQRCompaniesH286" hidden="1">#REF!</definedName>
    <definedName name="IQRCompaniesH287" hidden="1">#REF!</definedName>
    <definedName name="IQRCompaniesH288" hidden="1">#REF!</definedName>
    <definedName name="IQRCompaniesH29" localSheetId="19" hidden="1">#REF!</definedName>
    <definedName name="IQRCompaniesH29" localSheetId="18" hidden="1">#REF!</definedName>
    <definedName name="IQRCompaniesH29" hidden="1">#REF!</definedName>
    <definedName name="IQRCompaniesH292" hidden="1">#REF!</definedName>
    <definedName name="IQRCompaniesH293" hidden="1">#REF!</definedName>
    <definedName name="IQRCompaniesH294" hidden="1">#REF!</definedName>
    <definedName name="IQRCompaniesH295" hidden="1">#REF!</definedName>
    <definedName name="IQRCompaniesH296" hidden="1">#REF!</definedName>
    <definedName name="IQRCompaniesH297" hidden="1">#REF!</definedName>
    <definedName name="IQRCompaniesH298" hidden="1">#REF!</definedName>
    <definedName name="IQRCompaniesH30" localSheetId="19" hidden="1">#REF!</definedName>
    <definedName name="IQRCompaniesH30" localSheetId="18" hidden="1">#REF!</definedName>
    <definedName name="IQRCompaniesH30" hidden="1">#REF!</definedName>
    <definedName name="IQRCompaniesH300" hidden="1">#REF!</definedName>
    <definedName name="IQRCompaniesH301" hidden="1">#REF!</definedName>
    <definedName name="IQRCompaniesH302" hidden="1">#REF!</definedName>
    <definedName name="IQRCompaniesH303" hidden="1">#REF!</definedName>
    <definedName name="IQRCompaniesH304" hidden="1">#REF!</definedName>
    <definedName name="IQRCompaniesH305" hidden="1">#REF!</definedName>
    <definedName name="IQRCompaniesH307" hidden="1">#REF!</definedName>
    <definedName name="IQRCompaniesH31" localSheetId="19" hidden="1">#REF!</definedName>
    <definedName name="IQRCompaniesH31" localSheetId="18" hidden="1">#REF!</definedName>
    <definedName name="IQRCompaniesH31" hidden="1">#REF!</definedName>
    <definedName name="IQRCompaniesH313" hidden="1">#REF!</definedName>
    <definedName name="IQRCompaniesH314" hidden="1">#REF!</definedName>
    <definedName name="IQRCompaniesH315" hidden="1">#REF!</definedName>
    <definedName name="IQRCompaniesH317" hidden="1">#REF!</definedName>
    <definedName name="IQRCompaniesH32" localSheetId="19" hidden="1">#REF!</definedName>
    <definedName name="IQRCompaniesH32" hidden="1">#REF!</definedName>
    <definedName name="IQRCompaniesH322" hidden="1">#REF!</definedName>
    <definedName name="IQRCompaniesH327" hidden="1">#REF!</definedName>
    <definedName name="IQRCompaniesH328" hidden="1">#REF!</definedName>
    <definedName name="IQRCompaniesH33" localSheetId="19" hidden="1">#REF!</definedName>
    <definedName name="IQRCompaniesH33" hidden="1">#REF!</definedName>
    <definedName name="IQRCompaniesH333" hidden="1">#REF!</definedName>
    <definedName name="IQRCompaniesH335" hidden="1">#REF!</definedName>
    <definedName name="IQRCompaniesH337" hidden="1">#REF!</definedName>
    <definedName name="IQRCompaniesH34" localSheetId="19" hidden="1">#REF!</definedName>
    <definedName name="IQRCompaniesH34" hidden="1">#REF!</definedName>
    <definedName name="IQRCompaniesH35" localSheetId="19" hidden="1">#REF!</definedName>
    <definedName name="IQRCompaniesH35" hidden="1">#REF!</definedName>
    <definedName name="IQRCompaniesH36" localSheetId="19" hidden="1">#REF!</definedName>
    <definedName name="IQRCompaniesH36" hidden="1">#REF!</definedName>
    <definedName name="IQRCompaniesH37" localSheetId="19" hidden="1">#REF!</definedName>
    <definedName name="IQRCompaniesH37" hidden="1">#REF!</definedName>
    <definedName name="IQRCompaniesH38" localSheetId="19" hidden="1">#REF!</definedName>
    <definedName name="IQRCompaniesH38" hidden="1">#REF!</definedName>
    <definedName name="IQRCompaniesH39" localSheetId="19" hidden="1">#REF!</definedName>
    <definedName name="IQRCompaniesH39" hidden="1">#REF!</definedName>
    <definedName name="IQRCompaniesH40" localSheetId="19" hidden="1">#REF!</definedName>
    <definedName name="IQRCompaniesH40" hidden="1">#REF!</definedName>
    <definedName name="IQRCompaniesH41" localSheetId="19" hidden="1">#REF!</definedName>
    <definedName name="IQRCompaniesH41" hidden="1">#REF!</definedName>
    <definedName name="IQRCompaniesH42" localSheetId="19" hidden="1">#REF!</definedName>
    <definedName name="IQRCompaniesH42" hidden="1">#REF!</definedName>
    <definedName name="IQRCompaniesH43" localSheetId="19"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localSheetId="19"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H88" hidden="1">#REF!</definedName>
    <definedName name="IQRCompaniesH89"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I100" localSheetId="2" hidden="1">#REF!</definedName>
    <definedName name="IQRCompaniesI100" localSheetId="1" hidden="1">#REF!</definedName>
    <definedName name="IQRCompaniesI100" localSheetId="19" hidden="1">#REF!</definedName>
    <definedName name="IQRCompaniesI100" hidden="1">#REF!</definedName>
    <definedName name="IQRCompaniesI101" localSheetId="2" hidden="1">#REF!</definedName>
    <definedName name="IQRCompaniesI101" localSheetId="19" hidden="1">#REF!</definedName>
    <definedName name="IQRCompaniesI101" hidden="1">#REF!</definedName>
    <definedName name="IQRCompaniesI102" localSheetId="19" hidden="1">#REF!</definedName>
    <definedName name="IQRCompaniesI102" hidden="1">#REF!</definedName>
    <definedName name="IQRCompaniesI103" localSheetId="19" hidden="1">#REF!</definedName>
    <definedName name="IQRCompaniesI103" hidden="1">#REF!</definedName>
    <definedName name="IQRCompaniesI104" localSheetId="19" hidden="1">#REF!</definedName>
    <definedName name="IQRCompaniesI104" hidden="1">#REF!</definedName>
    <definedName name="IQRCompaniesI105" localSheetId="19" hidden="1">#REF!</definedName>
    <definedName name="IQRCompaniesI105" hidden="1">#REF!</definedName>
    <definedName name="IQRCompaniesI106" localSheetId="19" hidden="1">#REF!</definedName>
    <definedName name="IQRCompaniesI106" hidden="1">#REF!</definedName>
    <definedName name="IQRCompaniesI107" localSheetId="19" hidden="1">#REF!</definedName>
    <definedName name="IQRCompaniesI107" hidden="1">#REF!</definedName>
    <definedName name="IQRCompaniesI108" localSheetId="19" hidden="1">#REF!</definedName>
    <definedName name="IQRCompaniesI108" hidden="1">#REF!</definedName>
    <definedName name="IQRCompaniesI109" localSheetId="19" hidden="1">#REF!</definedName>
    <definedName name="IQRCompaniesI109" hidden="1">#REF!</definedName>
    <definedName name="IQRCompaniesI110" localSheetId="19" hidden="1">#REF!</definedName>
    <definedName name="IQRCompaniesI110" hidden="1">#REF!</definedName>
    <definedName name="IQRCompaniesI111" localSheetId="19" hidden="1">#REF!</definedName>
    <definedName name="IQRCompaniesI111" hidden="1">#REF!</definedName>
    <definedName name="IQRCompaniesI112" localSheetId="19" hidden="1">#REF!</definedName>
    <definedName name="IQRCompaniesI112" hidden="1">#REF!</definedName>
    <definedName name="IQRCompaniesI113" localSheetId="19" hidden="1">#REF!</definedName>
    <definedName name="IQRCompaniesI113" hidden="1">#REF!</definedName>
    <definedName name="IQRCompaniesI57" localSheetId="19" hidden="1">#REF!</definedName>
    <definedName name="IQRCompaniesI57" hidden="1">#REF!</definedName>
    <definedName name="IQRCompaniesI58" localSheetId="19" hidden="1">#REF!</definedName>
    <definedName name="IQRCompaniesI58" hidden="1">#REF!</definedName>
    <definedName name="IQRCompaniesI59" localSheetId="19" hidden="1">#REF!</definedName>
    <definedName name="IQRCompaniesI59" hidden="1">#REF!</definedName>
    <definedName name="IQRCompaniesI60" localSheetId="19" hidden="1">#REF!</definedName>
    <definedName name="IQRCompaniesI60" hidden="1">#REF!</definedName>
    <definedName name="IQRCompaniesI61" localSheetId="19" hidden="1">#REF!</definedName>
    <definedName name="IQRCompaniesI61" hidden="1">#REF!</definedName>
    <definedName name="IQRCompaniesI62" localSheetId="19" hidden="1">#REF!</definedName>
    <definedName name="IQRCompaniesI62" hidden="1">#REF!</definedName>
    <definedName name="IQRCompaniesI63" localSheetId="19" hidden="1">#REF!</definedName>
    <definedName name="IQRCompaniesI63" hidden="1">#REF!</definedName>
    <definedName name="IQRCompaniesI64" localSheetId="19" hidden="1">#REF!</definedName>
    <definedName name="IQRCompaniesI64" hidden="1">#REF!</definedName>
    <definedName name="IQRCompaniesI65" localSheetId="19" hidden="1">#REF!</definedName>
    <definedName name="IQRCompaniesI65" hidden="1">#REF!</definedName>
    <definedName name="IQRCompaniesI66" localSheetId="19" hidden="1">#REF!</definedName>
    <definedName name="IQRCompaniesI66" hidden="1">#REF!</definedName>
    <definedName name="IQRCompaniesI67" localSheetId="19" hidden="1">#REF!</definedName>
    <definedName name="IQRCompaniesI67" hidden="1">#REF!</definedName>
    <definedName name="IQRCompaniesI68" localSheetId="19" hidden="1">#REF!</definedName>
    <definedName name="IQRCompaniesI68" hidden="1">#REF!</definedName>
    <definedName name="IQRCompaniesI69" localSheetId="19" hidden="1">#REF!</definedName>
    <definedName name="IQRCompaniesI69" hidden="1">#REF!</definedName>
    <definedName name="IQRCompaniesI70" localSheetId="19" hidden="1">#REF!</definedName>
    <definedName name="IQRCompaniesI70" hidden="1">#REF!</definedName>
    <definedName name="IQRCompaniesI71" localSheetId="19" hidden="1">#REF!</definedName>
    <definedName name="IQRCompaniesI71" hidden="1">#REF!</definedName>
    <definedName name="IQRCompaniesI72" localSheetId="19" hidden="1">#REF!</definedName>
    <definedName name="IQRCompaniesI72" hidden="1">#REF!</definedName>
    <definedName name="IQRCompaniesI73" localSheetId="19" hidden="1">#REF!</definedName>
    <definedName name="IQRCompaniesI73" hidden="1">#REF!</definedName>
    <definedName name="IQRCompaniesI74" localSheetId="19" hidden="1">#REF!</definedName>
    <definedName name="IQRCompaniesI74" hidden="1">#REF!</definedName>
    <definedName name="IQRCompaniesI75" localSheetId="19" hidden="1">#REF!</definedName>
    <definedName name="IQRCompaniesI75" hidden="1">#REF!</definedName>
    <definedName name="IQRCompaniesI76" localSheetId="19" hidden="1">#REF!</definedName>
    <definedName name="IQRCompaniesI76" hidden="1">#REF!</definedName>
    <definedName name="IQRCompaniesI77" localSheetId="19" hidden="1">#REF!</definedName>
    <definedName name="IQRCompaniesI77" hidden="1">#REF!</definedName>
    <definedName name="IQRCompaniesI78" localSheetId="19" hidden="1">#REF!</definedName>
    <definedName name="IQRCompaniesI78" hidden="1">#REF!</definedName>
    <definedName name="IQRCompaniesI79" localSheetId="19" hidden="1">#REF!</definedName>
    <definedName name="IQRCompaniesI79" hidden="1">#REF!</definedName>
    <definedName name="IQRCompaniesI80" localSheetId="19" hidden="1">#REF!</definedName>
    <definedName name="IQRCompaniesI80" hidden="1">#REF!</definedName>
    <definedName name="IQRCompaniesI81" localSheetId="19" hidden="1">#REF!</definedName>
    <definedName name="IQRCompaniesI81" hidden="1">#REF!</definedName>
    <definedName name="IQRCompaniesI82" localSheetId="19" hidden="1">#REF!</definedName>
    <definedName name="IQRCompaniesI82" hidden="1">#REF!</definedName>
    <definedName name="IQRCompaniesI83" localSheetId="19" hidden="1">#REF!</definedName>
    <definedName name="IQRCompaniesI83" hidden="1">#REF!</definedName>
    <definedName name="IQRCompaniesI84" localSheetId="19" hidden="1">#REF!</definedName>
    <definedName name="IQRCompaniesI84" hidden="1">#REF!</definedName>
    <definedName name="IQRCompaniesI85" localSheetId="19" hidden="1">#REF!</definedName>
    <definedName name="IQRCompaniesI85" hidden="1">#REF!</definedName>
    <definedName name="IQRCompaniesI86" localSheetId="19" hidden="1">#REF!</definedName>
    <definedName name="IQRCompaniesI86" hidden="1">#REF!</definedName>
    <definedName name="IQRCompaniesI87" localSheetId="19" hidden="1">#REF!</definedName>
    <definedName name="IQRCompaniesI87" hidden="1">#REF!</definedName>
    <definedName name="IQRCompaniesI88" localSheetId="19" hidden="1">#REF!</definedName>
    <definedName name="IQRCompaniesI88" hidden="1">#REF!</definedName>
    <definedName name="IQRCompaniesI89" localSheetId="19" hidden="1">#REF!</definedName>
    <definedName name="IQRCompaniesI89" hidden="1">#REF!</definedName>
    <definedName name="IQRCompaniesI90" localSheetId="19" hidden="1">#REF!</definedName>
    <definedName name="IQRCompaniesI90" hidden="1">#REF!</definedName>
    <definedName name="IQRCompaniesI91" localSheetId="19" hidden="1">#REF!</definedName>
    <definedName name="IQRCompaniesI91" hidden="1">#REF!</definedName>
    <definedName name="IQRCompaniesI92" localSheetId="19" hidden="1">#REF!</definedName>
    <definedName name="IQRCompaniesI92" hidden="1">#REF!</definedName>
    <definedName name="IQRCompaniesI93" localSheetId="19" hidden="1">#REF!</definedName>
    <definedName name="IQRCompaniesI93" hidden="1">#REF!</definedName>
    <definedName name="IQRCompaniesI94" localSheetId="19" hidden="1">#REF!</definedName>
    <definedName name="IQRCompaniesI94" hidden="1">#REF!</definedName>
    <definedName name="IQRCompaniesI95" localSheetId="19" hidden="1">#REF!</definedName>
    <definedName name="IQRCompaniesI95" hidden="1">#REF!</definedName>
    <definedName name="IQRCompaniesI96" localSheetId="19" hidden="1">#REF!</definedName>
    <definedName name="IQRCompaniesI96" hidden="1">#REF!</definedName>
    <definedName name="IQRCompaniesI97" localSheetId="19" hidden="1">#REF!</definedName>
    <definedName name="IQRCompaniesI97" hidden="1">#REF!</definedName>
    <definedName name="IQRCompaniesI98" localSheetId="19" hidden="1">#REF!</definedName>
    <definedName name="IQRCompaniesI98" hidden="1">#REF!</definedName>
    <definedName name="IQRCompaniesI99" localSheetId="19" hidden="1">#REF!</definedName>
    <definedName name="IQRCompaniesI99" hidden="1">#REF!</definedName>
    <definedName name="IQRCompaniesN100" hidden="1">#REF!</definedName>
    <definedName name="IQRCompaniesN101" hidden="1">#REF!</definedName>
    <definedName name="IQRCompaniesN102" hidden="1">#REF!</definedName>
    <definedName name="IQRCompaniesN103" hidden="1">#REF!</definedName>
    <definedName name="IQRCompaniesN104" hidden="1">#REF!</definedName>
    <definedName name="IQRCompaniesN105" hidden="1">#REF!</definedName>
    <definedName name="IQRCompaniesN106" hidden="1">#REF!</definedName>
    <definedName name="IQRCompaniesN107" hidden="1">#REF!</definedName>
    <definedName name="IQRCompaniesN108" hidden="1">#REF!</definedName>
    <definedName name="IQRCompaniesN109" hidden="1">#REF!</definedName>
    <definedName name="IQRCompaniesN110" hidden="1">#REF!</definedName>
    <definedName name="IQRCompaniesN111" hidden="1">#REF!</definedName>
    <definedName name="IQRCompaniesN112" hidden="1">#REF!</definedName>
    <definedName name="IQRCompaniesN113" hidden="1">#REF!</definedName>
    <definedName name="IQRCompaniesN114" hidden="1">#REF!</definedName>
    <definedName name="IQRCompaniesN115" hidden="1">#REF!</definedName>
    <definedName name="IQRCompaniesN116" hidden="1">#REF!</definedName>
    <definedName name="IQRCompaniesN117" hidden="1">#REF!</definedName>
    <definedName name="IQRCompaniesN118" hidden="1">#REF!</definedName>
    <definedName name="IQRCompaniesN119" hidden="1">#REF!</definedName>
    <definedName name="IQRCompaniesN12" localSheetId="19" hidden="1">#REF!</definedName>
    <definedName name="IQRCompaniesN12" localSheetId="18" hidden="1">#REF!</definedName>
    <definedName name="IQRCompaniesN12" hidden="1">#REF!</definedName>
    <definedName name="IQRCompaniesN120" hidden="1">#REF!</definedName>
    <definedName name="IQRCompaniesN121" hidden="1">#REF!</definedName>
    <definedName name="IQRCompaniesN122" hidden="1">#REF!</definedName>
    <definedName name="IQRCompaniesN123" hidden="1">#REF!</definedName>
    <definedName name="IQRCompaniesN124" hidden="1">#REF!</definedName>
    <definedName name="IQRCompaniesN125" hidden="1">#REF!</definedName>
    <definedName name="IQRCompaniesN126" hidden="1">#REF!</definedName>
    <definedName name="IQRCompaniesN127" hidden="1">#REF!</definedName>
    <definedName name="IQRCompaniesN128" hidden="1">#REF!</definedName>
    <definedName name="IQRCompaniesN129" hidden="1">#REF!</definedName>
    <definedName name="IQRCompaniesN13" localSheetId="19" hidden="1">#REF!</definedName>
    <definedName name="IQRCompaniesN13" localSheetId="18" hidden="1">#REF!</definedName>
    <definedName name="IQRCompaniesN13" hidden="1">#REF!</definedName>
    <definedName name="IQRCompaniesN131"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localSheetId="19" hidden="1">#REF!</definedName>
    <definedName name="IQRCompaniesN14" localSheetId="18" hidden="1">#REF!</definedName>
    <definedName name="IQRCompaniesN14" hidden="1">#REF!</definedName>
    <definedName name="IQRCompaniesN142"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localSheetId="19" hidden="1">#REF!</definedName>
    <definedName name="IQRCompaniesN15" localSheetId="18" hidden="1">#REF!</definedName>
    <definedName name="IQRCompaniesN15" hidden="1">#REF!</definedName>
    <definedName name="IQRCompaniesN150" hidden="1">#REF!</definedName>
    <definedName name="IQRCompaniesN152" hidden="1">#REF!</definedName>
    <definedName name="IQRCompaniesN154" hidden="1">#REF!</definedName>
    <definedName name="IQRCompaniesN155" hidden="1">#REF!</definedName>
    <definedName name="IQRCompaniesN156" hidden="1">#REF!</definedName>
    <definedName name="IQRCompaniesN158" hidden="1">#REF!</definedName>
    <definedName name="IQRCompaniesN159" hidden="1">#REF!</definedName>
    <definedName name="IQRCompaniesN16" localSheetId="19" hidden="1">#REF!</definedName>
    <definedName name="IQRCompaniesN16" localSheetId="18" hidden="1">#REF!</definedName>
    <definedName name="IQRCompaniesN16" hidden="1">#REF!</definedName>
    <definedName name="IQRCompaniesN160" hidden="1">#REF!</definedName>
    <definedName name="IQRCompaniesN162" hidden="1">#REF!</definedName>
    <definedName name="IQRCompaniesN164" hidden="1">#REF!</definedName>
    <definedName name="IQRCompaniesN166" hidden="1">#REF!</definedName>
    <definedName name="IQRCompaniesN167" hidden="1">#REF!</definedName>
    <definedName name="IQRCompaniesN169" hidden="1">#REF!</definedName>
    <definedName name="IQRCompaniesN17" localSheetId="19" hidden="1">#REF!</definedName>
    <definedName name="IQRCompaniesN17" localSheetId="18" hidden="1">#REF!</definedName>
    <definedName name="IQRCompaniesN17" hidden="1">#REF!</definedName>
    <definedName name="IQRCompaniesN170" hidden="1">#REF!</definedName>
    <definedName name="IQRCompaniesN171" hidden="1">#REF!</definedName>
    <definedName name="IQRCompaniesN173" hidden="1">#REF!</definedName>
    <definedName name="IQRCompaniesN174" hidden="1">#REF!</definedName>
    <definedName name="IQRCompaniesN177" hidden="1">#REF!</definedName>
    <definedName name="IQRCompaniesN179" hidden="1">#REF!</definedName>
    <definedName name="IQRCompaniesN18" localSheetId="19" hidden="1">#REF!</definedName>
    <definedName name="IQRCompaniesN18" localSheetId="18" hidden="1">#REF!</definedName>
    <definedName name="IQRCompaniesN18" hidden="1">#REF!</definedName>
    <definedName name="IQRCompaniesN180" hidden="1">#REF!</definedName>
    <definedName name="IQRCompaniesN181" hidden="1">#REF!</definedName>
    <definedName name="IQRCompaniesN182" hidden="1">#REF!</definedName>
    <definedName name="IQRCompaniesN183" hidden="1">#REF!</definedName>
    <definedName name="IQRCompaniesN184" hidden="1">#REF!</definedName>
    <definedName name="IQRCompaniesN185" hidden="1">#REF!</definedName>
    <definedName name="IQRCompaniesN186" hidden="1">#REF!</definedName>
    <definedName name="IQRCompaniesN187" hidden="1">#REF!</definedName>
    <definedName name="IQRCompaniesN189" hidden="1">#REF!</definedName>
    <definedName name="IQRCompaniesN19" localSheetId="19" hidden="1">#REF!</definedName>
    <definedName name="IQRCompaniesN19" localSheetId="18" hidden="1">#REF!</definedName>
    <definedName name="IQRCompaniesN19" hidden="1">#REF!</definedName>
    <definedName name="IQRCompaniesN191"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8" hidden="1">#REF!</definedName>
    <definedName name="IQRCompaniesN199" hidden="1">#REF!</definedName>
    <definedName name="IQRCompaniesN20" localSheetId="19" hidden="1">#REF!</definedName>
    <definedName name="IQRCompaniesN20" localSheetId="18" hidden="1">#REF!</definedName>
    <definedName name="IQRCompaniesN20" hidden="1">#REF!</definedName>
    <definedName name="IQRCompaniesN200"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8" hidden="1">#REF!</definedName>
    <definedName name="IQRCompaniesN21" localSheetId="19" hidden="1">#REF!</definedName>
    <definedName name="IQRCompaniesN21" localSheetId="18" hidden="1">#REF!</definedName>
    <definedName name="IQRCompaniesN21" hidden="1">#REF!</definedName>
    <definedName name="IQRCompaniesN210" hidden="1">#REF!</definedName>
    <definedName name="IQRCompaniesN217" hidden="1">#REF!</definedName>
    <definedName name="IQRCompaniesN218" hidden="1">#REF!</definedName>
    <definedName name="IQRCompaniesN219" hidden="1">#REF!</definedName>
    <definedName name="IQRCompaniesN22" localSheetId="19" hidden="1">#REF!</definedName>
    <definedName name="IQRCompaniesN22" localSheetId="18" hidden="1">#REF!</definedName>
    <definedName name="IQRCompaniesN22" hidden="1">#REF!</definedName>
    <definedName name="IQRCompaniesN220" hidden="1">#REF!</definedName>
    <definedName name="IQRCompaniesN221" hidden="1">#REF!</definedName>
    <definedName name="IQRCompaniesN224" hidden="1">#REF!</definedName>
    <definedName name="IQRCompaniesN226" hidden="1">#REF!</definedName>
    <definedName name="IQRCompaniesN227" hidden="1">#REF!</definedName>
    <definedName name="IQRCompaniesN229" hidden="1">#REF!</definedName>
    <definedName name="IQRCompaniesN23" localSheetId="19" hidden="1">#REF!</definedName>
    <definedName name="IQRCompaniesN23" localSheetId="18" hidden="1">#REF!</definedName>
    <definedName name="IQRCompaniesN23" hidden="1">#REF!</definedName>
    <definedName name="IQRCompaniesN231" hidden="1">#REF!</definedName>
    <definedName name="IQRCompaniesN232" hidden="1">#REF!</definedName>
    <definedName name="IQRCompaniesN233" hidden="1">#REF!</definedName>
    <definedName name="IQRCompaniesN235" hidden="1">#REF!</definedName>
    <definedName name="IQRCompaniesN237" hidden="1">#REF!</definedName>
    <definedName name="IQRCompaniesN239" hidden="1">#REF!</definedName>
    <definedName name="IQRCompaniesN24" localSheetId="19" hidden="1">#REF!</definedName>
    <definedName name="IQRCompaniesN24" localSheetId="18" hidden="1">#REF!</definedName>
    <definedName name="IQRCompaniesN24" hidden="1">#REF!</definedName>
    <definedName name="IQRCompaniesN240" hidden="1">#REF!</definedName>
    <definedName name="IQRCompaniesN243" hidden="1">#REF!</definedName>
    <definedName name="IQRCompaniesN244" hidden="1">#REF!</definedName>
    <definedName name="IQRCompaniesN245" hidden="1">#REF!</definedName>
    <definedName name="IQRCompaniesN246" hidden="1">#REF!</definedName>
    <definedName name="IQRCompaniesN248" hidden="1">#REF!</definedName>
    <definedName name="IQRCompaniesN25" localSheetId="19" hidden="1">#REF!</definedName>
    <definedName name="IQRCompaniesN25" localSheetId="18" hidden="1">#REF!</definedName>
    <definedName name="IQRCompaniesN25" hidden="1">#REF!</definedName>
    <definedName name="IQRCompaniesN251" hidden="1">#REF!</definedName>
    <definedName name="IQRCompaniesN252" hidden="1">#REF!</definedName>
    <definedName name="IQRCompaniesN253" hidden="1">#REF!</definedName>
    <definedName name="IQRCompaniesN254" hidden="1">#REF!</definedName>
    <definedName name="IQRCompaniesN256" hidden="1">#REF!</definedName>
    <definedName name="IQRCompaniesN257" hidden="1">#REF!</definedName>
    <definedName name="IQRCompaniesN258" hidden="1">#REF!</definedName>
    <definedName name="IQRCompaniesN259" hidden="1">#REF!</definedName>
    <definedName name="IQRCompaniesN26" localSheetId="19" hidden="1">#REF!</definedName>
    <definedName name="IQRCompaniesN26" localSheetId="18" hidden="1">#REF!</definedName>
    <definedName name="IQRCompaniesN26" hidden="1">#REF!</definedName>
    <definedName name="IQRCompaniesN260" hidden="1">#REF!</definedName>
    <definedName name="IQRCompaniesN261" hidden="1">#REF!</definedName>
    <definedName name="IQRCompaniesN262" hidden="1">#REF!</definedName>
    <definedName name="IQRCompaniesN263" hidden="1">#REF!</definedName>
    <definedName name="IQRCompaniesN264" hidden="1">#REF!</definedName>
    <definedName name="IQRCompaniesN265" hidden="1">#REF!</definedName>
    <definedName name="IQRCompaniesN266" hidden="1">#REF!</definedName>
    <definedName name="IQRCompaniesN268" hidden="1">#REF!</definedName>
    <definedName name="IQRCompaniesN269" hidden="1">#REF!</definedName>
    <definedName name="IQRCompaniesN27" localSheetId="19" hidden="1">#REF!</definedName>
    <definedName name="IQRCompaniesN27" localSheetId="18" hidden="1">#REF!</definedName>
    <definedName name="IQRCompaniesN27" hidden="1">#REF!</definedName>
    <definedName name="IQRCompaniesN270" hidden="1">#REF!</definedName>
    <definedName name="IQRCompaniesN272" hidden="1">#REF!</definedName>
    <definedName name="IQRCompaniesN273" hidden="1">#REF!</definedName>
    <definedName name="IQRCompaniesN274" hidden="1">#REF!</definedName>
    <definedName name="IQRCompaniesN275" hidden="1">#REF!</definedName>
    <definedName name="IQRCompaniesN278" hidden="1">#REF!</definedName>
    <definedName name="IQRCompaniesN279" hidden="1">#REF!</definedName>
    <definedName name="IQRCompaniesN28" localSheetId="19" hidden="1">#REF!</definedName>
    <definedName name="IQRCompaniesN28" localSheetId="18" hidden="1">#REF!</definedName>
    <definedName name="IQRCompaniesN28" hidden="1">#REF!</definedName>
    <definedName name="IQRCompaniesN280" hidden="1">#REF!</definedName>
    <definedName name="IQRCompaniesN281" hidden="1">#REF!</definedName>
    <definedName name="IQRCompaniesN282" hidden="1">#REF!</definedName>
    <definedName name="IQRCompaniesN283" hidden="1">#REF!</definedName>
    <definedName name="IQRCompaniesN285" hidden="1">#REF!</definedName>
    <definedName name="IQRCompaniesN286" hidden="1">#REF!</definedName>
    <definedName name="IQRCompaniesN287" hidden="1">#REF!</definedName>
    <definedName name="IQRCompaniesN288" hidden="1">#REF!</definedName>
    <definedName name="IQRCompaniesN29" localSheetId="19" hidden="1">#REF!</definedName>
    <definedName name="IQRCompaniesN29" localSheetId="18" hidden="1">#REF!</definedName>
    <definedName name="IQRCompaniesN29" hidden="1">#REF!</definedName>
    <definedName name="IQRCompaniesN292" hidden="1">#REF!</definedName>
    <definedName name="IQRCompaniesN293" hidden="1">#REF!</definedName>
    <definedName name="IQRCompaniesN294" hidden="1">#REF!</definedName>
    <definedName name="IQRCompaniesN295" hidden="1">#REF!</definedName>
    <definedName name="IQRCompaniesN296" hidden="1">#REF!</definedName>
    <definedName name="IQRCompaniesN297" hidden="1">#REF!</definedName>
    <definedName name="IQRCompaniesN298" hidden="1">#REF!</definedName>
    <definedName name="IQRCompaniesN30" localSheetId="19" hidden="1">#REF!</definedName>
    <definedName name="IQRCompaniesN30" localSheetId="18" hidden="1">#REF!</definedName>
    <definedName name="IQRCompaniesN30" hidden="1">#REF!</definedName>
    <definedName name="IQRCompaniesN300" hidden="1">#REF!</definedName>
    <definedName name="IQRCompaniesN301" hidden="1">#REF!</definedName>
    <definedName name="IQRCompaniesN302" hidden="1">#REF!</definedName>
    <definedName name="IQRCompaniesN303" hidden="1">#REF!</definedName>
    <definedName name="IQRCompaniesN304" hidden="1">#REF!</definedName>
    <definedName name="IQRCompaniesN305" hidden="1">#REF!</definedName>
    <definedName name="IQRCompaniesN307" hidden="1">#REF!</definedName>
    <definedName name="IQRCompaniesN31" localSheetId="19" hidden="1">#REF!</definedName>
    <definedName name="IQRCompaniesN31" localSheetId="18" hidden="1">#REF!</definedName>
    <definedName name="IQRCompaniesN31" hidden="1">#REF!</definedName>
    <definedName name="IQRCompaniesN313" hidden="1">#REF!</definedName>
    <definedName name="IQRCompaniesN314" hidden="1">#REF!</definedName>
    <definedName name="IQRCompaniesN315" hidden="1">#REF!</definedName>
    <definedName name="IQRCompaniesN317" hidden="1">#REF!</definedName>
    <definedName name="IQRCompaniesN32" localSheetId="19" hidden="1">#REF!</definedName>
    <definedName name="IQRCompaniesN32" hidden="1">#REF!</definedName>
    <definedName name="IQRCompaniesN322" hidden="1">#REF!</definedName>
    <definedName name="IQRCompaniesN327" hidden="1">#REF!</definedName>
    <definedName name="IQRCompaniesN328" hidden="1">#REF!</definedName>
    <definedName name="IQRCompaniesN33" localSheetId="19" hidden="1">#REF!</definedName>
    <definedName name="IQRCompaniesN33" hidden="1">#REF!</definedName>
    <definedName name="IQRCompaniesN333" hidden="1">#REF!</definedName>
    <definedName name="IQRCompaniesN335" hidden="1">#REF!</definedName>
    <definedName name="IQRCompaniesN337" hidden="1">#REF!</definedName>
    <definedName name="IQRCompaniesN34" localSheetId="19" hidden="1">#REF!</definedName>
    <definedName name="IQRCompaniesN34" hidden="1">#REF!</definedName>
    <definedName name="IQRCompaniesN35" localSheetId="19" hidden="1">#REF!</definedName>
    <definedName name="IQRCompaniesN35" hidden="1">#REF!</definedName>
    <definedName name="IQRCompaniesN36" localSheetId="19" hidden="1">#REF!</definedName>
    <definedName name="IQRCompaniesN36" hidden="1">#REF!</definedName>
    <definedName name="IQRCompaniesN37" localSheetId="19" hidden="1">#REF!</definedName>
    <definedName name="IQRCompaniesN37" hidden="1">#REF!</definedName>
    <definedName name="IQRCompaniesN38" localSheetId="19" hidden="1">#REF!</definedName>
    <definedName name="IQRCompaniesN38" hidden="1">#REF!</definedName>
    <definedName name="IQRCompaniesN39" localSheetId="19" hidden="1">#REF!</definedName>
    <definedName name="IQRCompaniesN39" hidden="1">#REF!</definedName>
    <definedName name="IQRCompaniesN40" localSheetId="19" hidden="1">#REF!</definedName>
    <definedName name="IQRCompaniesN40" hidden="1">#REF!</definedName>
    <definedName name="IQRCompaniesN41" localSheetId="19" hidden="1">#REF!</definedName>
    <definedName name="IQRCompaniesN41" hidden="1">#REF!</definedName>
    <definedName name="IQRCompaniesN42" localSheetId="19" hidden="1">#REF!</definedName>
    <definedName name="IQRCompaniesN42" hidden="1">#REF!</definedName>
    <definedName name="IQRCompaniesN43" localSheetId="19"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localSheetId="19"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N88" hidden="1">#REF!</definedName>
    <definedName name="IQRCompaniesN89"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ompaniesO100" localSheetId="2" hidden="1">#REF!</definedName>
    <definedName name="IQRCompaniesO100" localSheetId="1" hidden="1">#REF!</definedName>
    <definedName name="IQRCompaniesO100" localSheetId="19" hidden="1">#REF!</definedName>
    <definedName name="IQRCompaniesO100" hidden="1">#REF!</definedName>
    <definedName name="IQRCompaniesO101" localSheetId="2" hidden="1">#REF!</definedName>
    <definedName name="IQRCompaniesO101" localSheetId="19" hidden="1">#REF!</definedName>
    <definedName name="IQRCompaniesO101" hidden="1">#REF!</definedName>
    <definedName name="IQRCompaniesO102" localSheetId="19" hidden="1">#REF!</definedName>
    <definedName name="IQRCompaniesO102" hidden="1">#REF!</definedName>
    <definedName name="IQRCompaniesO103" localSheetId="19" hidden="1">#REF!</definedName>
    <definedName name="IQRCompaniesO103" hidden="1">#REF!</definedName>
    <definedName name="IQRCompaniesO104" localSheetId="19" hidden="1">#REF!</definedName>
    <definedName name="IQRCompaniesO104" hidden="1">#REF!</definedName>
    <definedName name="IQRCompaniesO105" localSheetId="19" hidden="1">#REF!</definedName>
    <definedName name="IQRCompaniesO105" hidden="1">#REF!</definedName>
    <definedName name="IQRCompaniesO106" localSheetId="19" hidden="1">#REF!</definedName>
    <definedName name="IQRCompaniesO106" hidden="1">#REF!</definedName>
    <definedName name="IQRCompaniesO107" localSheetId="19" hidden="1">#REF!</definedName>
    <definedName name="IQRCompaniesO107" hidden="1">#REF!</definedName>
    <definedName name="IQRCompaniesO108" localSheetId="19" hidden="1">#REF!</definedName>
    <definedName name="IQRCompaniesO108" hidden="1">#REF!</definedName>
    <definedName name="IQRCompaniesO109" localSheetId="19" hidden="1">#REF!</definedName>
    <definedName name="IQRCompaniesO109" hidden="1">#REF!</definedName>
    <definedName name="IQRCompaniesO110" localSheetId="19" hidden="1">#REF!</definedName>
    <definedName name="IQRCompaniesO110" hidden="1">#REF!</definedName>
    <definedName name="IQRCompaniesO111" localSheetId="19" hidden="1">#REF!</definedName>
    <definedName name="IQRCompaniesO111" hidden="1">#REF!</definedName>
    <definedName name="IQRCompaniesO112" localSheetId="19" hidden="1">#REF!</definedName>
    <definedName name="IQRCompaniesO112" hidden="1">#REF!</definedName>
    <definedName name="IQRCompaniesO113" localSheetId="19" hidden="1">#REF!</definedName>
    <definedName name="IQRCompaniesO113" hidden="1">#REF!</definedName>
    <definedName name="IQRCompaniesO57" localSheetId="19" hidden="1">#REF!</definedName>
    <definedName name="IQRCompaniesO57" hidden="1">#REF!</definedName>
    <definedName name="IQRCompaniesO58" localSheetId="19" hidden="1">#REF!</definedName>
    <definedName name="IQRCompaniesO58" hidden="1">#REF!</definedName>
    <definedName name="IQRCompaniesO59" localSheetId="19" hidden="1">#REF!</definedName>
    <definedName name="IQRCompaniesO59" hidden="1">#REF!</definedName>
    <definedName name="IQRCompaniesO60" localSheetId="19" hidden="1">#REF!</definedName>
    <definedName name="IQRCompaniesO60" hidden="1">#REF!</definedName>
    <definedName name="IQRCompaniesO61" localSheetId="19" hidden="1">#REF!</definedName>
    <definedName name="IQRCompaniesO61" hidden="1">#REF!</definedName>
    <definedName name="IQRCompaniesO62" localSheetId="19" hidden="1">#REF!</definedName>
    <definedName name="IQRCompaniesO62" hidden="1">#REF!</definedName>
    <definedName name="IQRCompaniesO63" localSheetId="19" hidden="1">#REF!</definedName>
    <definedName name="IQRCompaniesO63" hidden="1">#REF!</definedName>
    <definedName name="IQRCompaniesO64" localSheetId="19" hidden="1">#REF!</definedName>
    <definedName name="IQRCompaniesO64" hidden="1">#REF!</definedName>
    <definedName name="IQRCompaniesO65" localSheetId="19" hidden="1">#REF!</definedName>
    <definedName name="IQRCompaniesO65" hidden="1">#REF!</definedName>
    <definedName name="IQRCompaniesO66" localSheetId="19" hidden="1">#REF!</definedName>
    <definedName name="IQRCompaniesO66" hidden="1">#REF!</definedName>
    <definedName name="IQRCompaniesO67" localSheetId="19" hidden="1">#REF!</definedName>
    <definedName name="IQRCompaniesO67" hidden="1">#REF!</definedName>
    <definedName name="IQRCompaniesO68" localSheetId="19" hidden="1">#REF!</definedName>
    <definedName name="IQRCompaniesO68" hidden="1">#REF!</definedName>
    <definedName name="IQRCompaniesO69" localSheetId="19" hidden="1">#REF!</definedName>
    <definedName name="IQRCompaniesO69" hidden="1">#REF!</definedName>
    <definedName name="IQRCompaniesO70" localSheetId="19" hidden="1">#REF!</definedName>
    <definedName name="IQRCompaniesO70" hidden="1">#REF!</definedName>
    <definedName name="IQRCompaniesO71" localSheetId="19" hidden="1">#REF!</definedName>
    <definedName name="IQRCompaniesO71" hidden="1">#REF!</definedName>
    <definedName name="IQRCompaniesO72" localSheetId="19" hidden="1">#REF!</definedName>
    <definedName name="IQRCompaniesO72" hidden="1">#REF!</definedName>
    <definedName name="IQRCompaniesO73" localSheetId="19" hidden="1">#REF!</definedName>
    <definedName name="IQRCompaniesO73" hidden="1">#REF!</definedName>
    <definedName name="IQRCompaniesO74" localSheetId="19" hidden="1">#REF!</definedName>
    <definedName name="IQRCompaniesO74" hidden="1">#REF!</definedName>
    <definedName name="IQRCompaniesO75" localSheetId="19" hidden="1">#REF!</definedName>
    <definedName name="IQRCompaniesO75" hidden="1">#REF!</definedName>
    <definedName name="IQRCompaniesO76" localSheetId="19" hidden="1">#REF!</definedName>
    <definedName name="IQRCompaniesO76" hidden="1">#REF!</definedName>
    <definedName name="IQRCompaniesO77" localSheetId="19" hidden="1">#REF!</definedName>
    <definedName name="IQRCompaniesO77" hidden="1">#REF!</definedName>
    <definedName name="IQRCompaniesO78" localSheetId="19" hidden="1">#REF!</definedName>
    <definedName name="IQRCompaniesO78" hidden="1">#REF!</definedName>
    <definedName name="IQRCompaniesO79" localSheetId="19" hidden="1">#REF!</definedName>
    <definedName name="IQRCompaniesO79" hidden="1">#REF!</definedName>
    <definedName name="IQRCompaniesO80" localSheetId="19" hidden="1">#REF!</definedName>
    <definedName name="IQRCompaniesO80" hidden="1">#REF!</definedName>
    <definedName name="IQRCompaniesO81" localSheetId="19" hidden="1">#REF!</definedName>
    <definedName name="IQRCompaniesO81" hidden="1">#REF!</definedName>
    <definedName name="IQRCompaniesO82" localSheetId="19" hidden="1">#REF!</definedName>
    <definedName name="IQRCompaniesO82" hidden="1">#REF!</definedName>
    <definedName name="IQRCompaniesO83" localSheetId="19" hidden="1">#REF!</definedName>
    <definedName name="IQRCompaniesO83" hidden="1">#REF!</definedName>
    <definedName name="IQRCompaniesO84" localSheetId="19" hidden="1">#REF!</definedName>
    <definedName name="IQRCompaniesO84" hidden="1">#REF!</definedName>
    <definedName name="IQRCompaniesO85" localSheetId="19" hidden="1">#REF!</definedName>
    <definedName name="IQRCompaniesO85" hidden="1">#REF!</definedName>
    <definedName name="IQRCompaniesO86" localSheetId="19" hidden="1">#REF!</definedName>
    <definedName name="IQRCompaniesO86" hidden="1">#REF!</definedName>
    <definedName name="IQRCompaniesO87" localSheetId="19" hidden="1">#REF!</definedName>
    <definedName name="IQRCompaniesO87" hidden="1">#REF!</definedName>
    <definedName name="IQRCompaniesO88" localSheetId="19" hidden="1">#REF!</definedName>
    <definedName name="IQRCompaniesO88" hidden="1">#REF!</definedName>
    <definedName name="IQRCompaniesO89" localSheetId="19" hidden="1">#REF!</definedName>
    <definedName name="IQRCompaniesO89" hidden="1">#REF!</definedName>
    <definedName name="IQRCompaniesO90" localSheetId="19" hidden="1">#REF!</definedName>
    <definedName name="IQRCompaniesO90" hidden="1">#REF!</definedName>
    <definedName name="IQRCompaniesO91" localSheetId="19" hidden="1">#REF!</definedName>
    <definedName name="IQRCompaniesO91" hidden="1">#REF!</definedName>
    <definedName name="IQRCompaniesO92" localSheetId="19" hidden="1">#REF!</definedName>
    <definedName name="IQRCompaniesO92" hidden="1">#REF!</definedName>
    <definedName name="IQRCompaniesO93" localSheetId="19" hidden="1">#REF!</definedName>
    <definedName name="IQRCompaniesO93" hidden="1">#REF!</definedName>
    <definedName name="IQRCompaniesO94" localSheetId="19" hidden="1">#REF!</definedName>
    <definedName name="IQRCompaniesO94" hidden="1">#REF!</definedName>
    <definedName name="IQRCompaniesO95" localSheetId="19" hidden="1">#REF!</definedName>
    <definedName name="IQRCompaniesO95" hidden="1">#REF!</definedName>
    <definedName name="IQRCompaniesO96" localSheetId="19" hidden="1">#REF!</definedName>
    <definedName name="IQRCompaniesO96" hidden="1">#REF!</definedName>
    <definedName name="IQRCompaniesO97" localSheetId="19" hidden="1">#REF!</definedName>
    <definedName name="IQRCompaniesO97" hidden="1">#REF!</definedName>
    <definedName name="IQRCompaniesO98" localSheetId="19" hidden="1">#REF!</definedName>
    <definedName name="IQRCompaniesO98" hidden="1">#REF!</definedName>
    <definedName name="IQRCompaniesO99" localSheetId="19" hidden="1">#REF!</definedName>
    <definedName name="IQRCompaniesO99" hidden="1">#REF!</definedName>
    <definedName name="IQRCompaniesU62" localSheetId="19" hidden="1">#REF!</definedName>
    <definedName name="IQRCompaniesU62" hidden="1">#REF!</definedName>
    <definedName name="IQRComparablesE5" hidden="1">#REF!</definedName>
    <definedName name="IQRComparablesF5" hidden="1">#REF!</definedName>
    <definedName name="IQRCompScreener5E15" hidden="1">#REF!</definedName>
    <definedName name="IQRCompScreener5E16" hidden="1">#REF!</definedName>
    <definedName name="IQRCompScreener5E17" hidden="1">#REF!</definedName>
    <definedName name="IQRCompScreener5E19" hidden="1">#REF!</definedName>
    <definedName name="IQRCompScreener5E20" hidden="1">#REF!</definedName>
    <definedName name="IQRCompScreener5E21" hidden="1">#REF!</definedName>
    <definedName name="IQRCompScreener5E24" hidden="1">#REF!</definedName>
    <definedName name="IQRCompsD22" hidden="1">#REF!</definedName>
    <definedName name="IQRContractIdentifiersC4" localSheetId="19" hidden="1">#REF!</definedName>
    <definedName name="IQRContractIdentifiersC4" hidden="1">#REF!</definedName>
    <definedName name="IQRContractIdentifiersC5" localSheetId="19" hidden="1">#REF!</definedName>
    <definedName name="IQRContractIdentifiersC5" hidden="1">#REF!</definedName>
    <definedName name="IQRContractIdentifiersD304" localSheetId="19" hidden="1">#REF!</definedName>
    <definedName name="IQRContractIdentifiersD304" hidden="1">#REF!</definedName>
    <definedName name="IQRContractIdentifiersD4" hidden="1">#REF!</definedName>
    <definedName name="IQRContractIdentifiersE304" hidden="1">#REF!</definedName>
    <definedName name="IQRContractIdentifiersE4" hidden="1">#REF!</definedName>
    <definedName name="IQRContractIdentifiersG4" hidden="1">#REF!</definedName>
    <definedName name="IQRContractIdentifiersI304" hidden="1">#REF!</definedName>
    <definedName name="IQRContractIdentifiersI4" hidden="1">#REF!</definedName>
    <definedName name="IQRContractsT39" localSheetId="19" hidden="1">#REF!</definedName>
    <definedName name="IQRContractsT39" localSheetId="18" hidden="1">#REF!</definedName>
    <definedName name="IQRContractsT39" hidden="1">#REF!</definedName>
    <definedName name="IQRCoveredCompaniesB8" hidden="1">#REF!</definedName>
    <definedName name="IQRCoveredCompaniesC8" hidden="1">#REF!</definedName>
    <definedName name="IQRCoveredCompaniesD8" hidden="1">#REF!</definedName>
    <definedName name="IQRCoveredCompaniesE8" hidden="1">#REF!</definedName>
    <definedName name="IQRCoveredCompaniesF8" hidden="1">#REF!</definedName>
    <definedName name="IQRCoveredCompaniesG8" hidden="1">#REF!</definedName>
    <definedName name="IQRCoveredCompaniesH8" hidden="1">#REF!</definedName>
    <definedName name="IQRCoveringContributorsV33" hidden="1">#REF!</definedName>
    <definedName name="IQRD10" hidden="1">"$D$11:$D$35"</definedName>
    <definedName name="IQRD100" hidden="1">"$E$100:$N$100"</definedName>
    <definedName name="IQRD1001" hidden="1">"$E$1001:$I$1001"</definedName>
    <definedName name="IQRD1002" hidden="1">"$E$1002:$I$1002"</definedName>
    <definedName name="IQRD1003" hidden="1">"$E$1003:$I$1003"</definedName>
    <definedName name="IQRD1004" hidden="1">"$E$1004:$I$1004"</definedName>
    <definedName name="IQRD1005" hidden="1">"$E$1005:$I$1005"</definedName>
    <definedName name="IQRD1008" hidden="1">"$E$1008:$O$1008"</definedName>
    <definedName name="IQRD1009" hidden="1">"$E$1009:$O$1009"</definedName>
    <definedName name="IQRD101" hidden="1">"$E$101:$N$101"</definedName>
    <definedName name="IQRD1010" hidden="1">"$E$1010:$O$1010"</definedName>
    <definedName name="IQRD1011" hidden="1">"$E$1011:$O$1011"</definedName>
    <definedName name="IQRD1012" hidden="1">"$E$1012:$O$1012"</definedName>
    <definedName name="IQRD1015" hidden="1">"$E$1015:$H$1015"</definedName>
    <definedName name="IQRD1016" hidden="1">"$E$1016:$H$1016"</definedName>
    <definedName name="IQRD1017" hidden="1">"$E$1017:$H$1017"</definedName>
    <definedName name="IQRD1018" hidden="1">"$E$1018:$H$1018"</definedName>
    <definedName name="IQRD1019" hidden="1">"$E$1019:$H$1019"</definedName>
    <definedName name="IQRD102" hidden="1">"$E$102:$N$102"</definedName>
    <definedName name="IQRD1022" hidden="1">"$E$1022:$L$1022"</definedName>
    <definedName name="IQRD1023" hidden="1">"$E$1023:$L$1023"</definedName>
    <definedName name="IQRD1024" hidden="1">"$E$1024:$L$1024"</definedName>
    <definedName name="IQRD1025" hidden="1">"$E$1025:$L$1025"</definedName>
    <definedName name="IQRD1026" hidden="1">"$E$1026:$L$1026"</definedName>
    <definedName name="IQRD1029" hidden="1">"$E$1029:$X$1029"</definedName>
    <definedName name="IQRD1030" hidden="1">"$E$1030:$X$1030"</definedName>
    <definedName name="IQRD1031" hidden="1">"$E$1031:$X$1031"</definedName>
    <definedName name="IQRD1032" hidden="1">"$E$1032:$X$1032"</definedName>
    <definedName name="IQRD1033" hidden="1">"$E$1033:$X$1033"</definedName>
    <definedName name="IQRD1036" hidden="1">"$E$1036:$J$1036"</definedName>
    <definedName name="IQRD1037" hidden="1">"$E$1037:$J$1037"</definedName>
    <definedName name="IQRD1038" hidden="1">"$E$1038:$J$1038"</definedName>
    <definedName name="IQRD1039" hidden="1">"$E$1039:$J$1039"</definedName>
    <definedName name="IQRD1040" hidden="1">"$E$1040:$J$1040"</definedName>
    <definedName name="IQRD1043" hidden="1">"$E$1043:$M$1043"</definedName>
    <definedName name="IQRD1044" hidden="1">"$E$1044:$M$1044"</definedName>
    <definedName name="IQRD1045" hidden="1">"$E$1045:$M$1045"</definedName>
    <definedName name="IQRD1046" hidden="1">"$E$1046:$M$1046"</definedName>
    <definedName name="IQRD1047" hidden="1">"$E$1047:$M$1047"</definedName>
    <definedName name="IQRD105" hidden="1">"$E$105"</definedName>
    <definedName name="IQRD1050" hidden="1">"$E$1050"</definedName>
    <definedName name="IQRD1051" hidden="1">"$E$1051"</definedName>
    <definedName name="IQRD1052" hidden="1">"$E$1052"</definedName>
    <definedName name="IQRD1053" hidden="1">"$E$1053"</definedName>
    <definedName name="IQRD1054" hidden="1">"$E$1054"</definedName>
    <definedName name="IQRD1057" hidden="1">"$E$1057:$M$1057"</definedName>
    <definedName name="IQRD1058" hidden="1">"$E$1058:$M$1058"</definedName>
    <definedName name="IQRD1059" hidden="1">"$E$1059:$M$1059"</definedName>
    <definedName name="IQRD106" hidden="1">"$E$106"</definedName>
    <definedName name="IQRD1060" hidden="1">"$E$1060:$M$1060"</definedName>
    <definedName name="IQRD1061" hidden="1">"$E$1061:$M$1061"</definedName>
    <definedName name="IQRD1064" hidden="1">"$E$1064:$K$1064"</definedName>
    <definedName name="IQRD1065" hidden="1">"$E$1065:$K$1065"</definedName>
    <definedName name="IQRD1066" hidden="1">"$E$1066:$K$1066"</definedName>
    <definedName name="IQRD1067" hidden="1">"$E$1067:$K$1067"</definedName>
    <definedName name="IQRD1068" hidden="1">"$E$1068:$K$1068"</definedName>
    <definedName name="IQRD1069" hidden="1">"$E$1069:$K$1069"</definedName>
    <definedName name="IQRD107" hidden="1">"$E$107"</definedName>
    <definedName name="IQRD1071" hidden="1">"$E$1071:$M$1071"</definedName>
    <definedName name="IQRD1072" hidden="1">"$E$1072:$M$1072"</definedName>
    <definedName name="IQRD1073" hidden="1">"$E$1073:$M$1073"</definedName>
    <definedName name="IQRD1074" hidden="1">"$E$1074:$M$1074"</definedName>
    <definedName name="IQRD1075" hidden="1">"$E$1075:$M$1075"</definedName>
    <definedName name="IQRD1078" hidden="1">"$E$1078:$K$1078"</definedName>
    <definedName name="IQRD1079" hidden="1">"$E$1079:$K$1079"</definedName>
    <definedName name="IQRD108" hidden="1">"$E$108"</definedName>
    <definedName name="IQRD1080" hidden="1">"$E$1080:$K$1080"</definedName>
    <definedName name="IQRD1081" hidden="1">"$E$1081:$K$1081"</definedName>
    <definedName name="IQRD1082" hidden="1">"$E$1082:$K$1082"</definedName>
    <definedName name="IQRD1085" hidden="1">"$E$1085"</definedName>
    <definedName name="IQRD1086" hidden="1">"$E$1086"</definedName>
    <definedName name="IQRD1087" hidden="1">"$E$1087"</definedName>
    <definedName name="IQRD1088" hidden="1">"$E$1088"</definedName>
    <definedName name="IQRD1089" hidden="1">"$E$1089"</definedName>
    <definedName name="IQRD109" hidden="1">"$E$109"</definedName>
    <definedName name="IQRD1092" hidden="1">"$E$1092"</definedName>
    <definedName name="IQRD1093" hidden="1">"$E$1093"</definedName>
    <definedName name="IQRD1094" hidden="1">"$E$1094"</definedName>
    <definedName name="IQRD1095" hidden="1">"$E$1095"</definedName>
    <definedName name="IQRD1096" hidden="1">"$E$1096"</definedName>
    <definedName name="IQRD1099" hidden="1">"$E$1099"</definedName>
    <definedName name="IQRD11" hidden="1">"$D$12:$D$264"</definedName>
    <definedName name="IQRD1100" hidden="1">"$E$1100"</definedName>
    <definedName name="IQRD1101" hidden="1">"$E$1101"</definedName>
    <definedName name="IQRD1102" hidden="1">"$E$1102"</definedName>
    <definedName name="IQRD1103" hidden="1">"$E$1103"</definedName>
    <definedName name="IQRD1104" hidden="1">"$E$1104"</definedName>
    <definedName name="IQRD1106" hidden="1">"$E$1106"</definedName>
    <definedName name="IQRD1107" hidden="1">"$E$1107"</definedName>
    <definedName name="IQRD1108" hidden="1">"$E$1108"</definedName>
    <definedName name="IQRD1109" hidden="1">"$E$1109"</definedName>
    <definedName name="IQRD1110" hidden="1">"$E$1110"</definedName>
    <definedName name="IQRD1111" hidden="1">"$E$1111"</definedName>
    <definedName name="IQRD1113" hidden="1">"$E$1113:$H$1113"</definedName>
    <definedName name="IQRD1114" hidden="1">"$E$1114:$H$1114"</definedName>
    <definedName name="IQRD1115" hidden="1">"$E$1115:$H$1115"</definedName>
    <definedName name="IQRD1116" hidden="1">"$E$1116:$H$1116"</definedName>
    <definedName name="IQRD1117" hidden="1">"$E$1117:$H$1117"</definedName>
    <definedName name="IQRD1118" hidden="1">"$E$1118:$H$1118"</definedName>
    <definedName name="IQRD112" hidden="1">"$E$112:$N$112"</definedName>
    <definedName name="IQRD1120" hidden="1">"$E$1120:$M$1120"</definedName>
    <definedName name="IQRD1121" hidden="1">"$E$1121:$M$1121"</definedName>
    <definedName name="IQRD1122" hidden="1">"$E$1122:$M$1122"</definedName>
    <definedName name="IQRD1123" hidden="1">"$E$1123:$M$1123"</definedName>
    <definedName name="IQRD1124" hidden="1">"$E$1124:$M$1124"</definedName>
    <definedName name="IQRD1125" hidden="1">"$E$1125:$M$1125"</definedName>
    <definedName name="IQRD1127" hidden="1">"$E$1127:$N$1127"</definedName>
    <definedName name="IQRD1128" hidden="1">"$E$1128:$N$1128"</definedName>
    <definedName name="IQRD1129" hidden="1">"$E$1129:$N$1129"</definedName>
    <definedName name="IQRD113" hidden="1">"$E$113:$N$113"</definedName>
    <definedName name="IQRD1130" hidden="1">"$E$1130:$N$1130"</definedName>
    <definedName name="IQRD1131" hidden="1">"$E$1131:$N$1131"</definedName>
    <definedName name="IQRD1134" hidden="1">"$E$1134:$I$1134"</definedName>
    <definedName name="IQRD1135" hidden="1">"$E$1135:$I$1135"</definedName>
    <definedName name="IQRD1136" hidden="1">"$E$1136:$I$1136"</definedName>
    <definedName name="IQRD1137" hidden="1">"$E$1137:$I$1137"</definedName>
    <definedName name="IQRD1138" hidden="1">"$E$1138:$I$1138"</definedName>
    <definedName name="IQRD114" hidden="1">"$E$114:$N$114"</definedName>
    <definedName name="IQRD1141" hidden="1">"$E$1141"</definedName>
    <definedName name="IQRD1142" hidden="1">"$E$1142"</definedName>
    <definedName name="IQRD1143" hidden="1">"$E$1143"</definedName>
    <definedName name="IQRD1144" hidden="1">"$E$1144"</definedName>
    <definedName name="IQRD1145" hidden="1">"$E$1145"</definedName>
    <definedName name="IQRD1148" hidden="1">"$E$1148"</definedName>
    <definedName name="IQRD1149" hidden="1">"$E$1149"</definedName>
    <definedName name="IQRD115" hidden="1">"$E$115:$N$115"</definedName>
    <definedName name="IQRD1150" hidden="1">"$E$1150"</definedName>
    <definedName name="IQRD1151" hidden="1">"$E$1151"</definedName>
    <definedName name="IQRD1152" hidden="1">"$E$1152"</definedName>
    <definedName name="IQRD1155" hidden="1">"$E$1155"</definedName>
    <definedName name="IQRD1156" hidden="1">"$E$1156"</definedName>
    <definedName name="IQRD1157" hidden="1">"$E$1157"</definedName>
    <definedName name="IQRD1158" hidden="1">"$E$1158"</definedName>
    <definedName name="IQRD1159" hidden="1">"$E$1159"</definedName>
    <definedName name="IQRD116" hidden="1">"$E$116:$N$116"</definedName>
    <definedName name="IQRD1160" hidden="1">"$E$1160"</definedName>
    <definedName name="IQRD1162" hidden="1">"$E$1162:$N$1162"</definedName>
    <definedName name="IQRD1163" hidden="1">"$E$1163:$N$1163"</definedName>
    <definedName name="IQRD1164" hidden="1">"$E$1164:$N$1164"</definedName>
    <definedName name="IQRD1165" hidden="1">"$E$1165:$N$1165"</definedName>
    <definedName name="IQRD1166" hidden="1">"$E$1166:$N$1166"</definedName>
    <definedName name="IQRD1167" hidden="1">"$E$1167:$N$1167"</definedName>
    <definedName name="IQRD1169" hidden="1">"$E$1169:$J$1169"</definedName>
    <definedName name="IQRD1170" hidden="1">"$E$1170:$J$1170"</definedName>
    <definedName name="IQRD1171" hidden="1">"$E$1171:$J$1171"</definedName>
    <definedName name="IQRD1172" hidden="1">"$E$1172:$J$1172"</definedName>
    <definedName name="IQRD1173" hidden="1">"$E$1173:$J$1173"</definedName>
    <definedName name="IQRD1174" hidden="1">"$E$1174:$J$1174"</definedName>
    <definedName name="IQRD1176" hidden="1">"$E$1176:$L$1176"</definedName>
    <definedName name="IQRD1177" hidden="1">"$E$1177:$L$1177"</definedName>
    <definedName name="IQRD1178" hidden="1">"$E$1178:$L$1178"</definedName>
    <definedName name="IQRD1179" hidden="1">"$E$1179:$L$1179"</definedName>
    <definedName name="IQRD1180" hidden="1">"$E$1180:$L$1180"</definedName>
    <definedName name="IQRD1183" hidden="1">"$E$1183:$I$1183"</definedName>
    <definedName name="IQRD1184" hidden="1">"$E$1184:$I$1184"</definedName>
    <definedName name="IQRD1185" hidden="1">"$E$1185:$I$1185"</definedName>
    <definedName name="IQRD1186" hidden="1">"$E$1186:$I$1186"</definedName>
    <definedName name="IQRD1187" hidden="1">"$E$1187:$I$1187"</definedName>
    <definedName name="IQRD119" hidden="1">"$E$119:$N$119"</definedName>
    <definedName name="IQRD1190" hidden="1">"$E$1190"</definedName>
    <definedName name="IQRD1191" hidden="1">"$E$1191"</definedName>
    <definedName name="IQRD1192" hidden="1">"$E$1192"</definedName>
    <definedName name="IQRD1193" hidden="1">"$E$1193"</definedName>
    <definedName name="IQRD1194" hidden="1">"$E$1194"</definedName>
    <definedName name="IQRD1197" hidden="1">"$E$1197:$L$1197"</definedName>
    <definedName name="IQRD1198" hidden="1">"$E$1198:$L$1198"</definedName>
    <definedName name="IQRD1199" hidden="1">"$E$1199:$L$1199"</definedName>
    <definedName name="IQRD12" hidden="1">"$D$13:$D$264"</definedName>
    <definedName name="IQRD120" hidden="1">"$E$120:$N$120"</definedName>
    <definedName name="IQRD1200" hidden="1">"$E$1200:$L$1200"</definedName>
    <definedName name="IQRD1201" hidden="1">"$E$1201:$L$1201"</definedName>
    <definedName name="IQRD1204" hidden="1">"$E$1204:$K$1204"</definedName>
    <definedName name="IQRD1205" hidden="1">"$E$1205:$K$1205"</definedName>
    <definedName name="IQRD1206" hidden="1">"$E$1206:$K$1206"</definedName>
    <definedName name="IQRD1207" hidden="1">"$E$1207:$K$1207"</definedName>
    <definedName name="IQRD1208" hidden="1">"$E$1208:$K$1208"</definedName>
    <definedName name="IQRD1209" hidden="1">"$E$1209:$K$1209"</definedName>
    <definedName name="IQRD121" hidden="1">"$E$121:$N$121"</definedName>
    <definedName name="IQRD1211" hidden="1">"$E$1211"</definedName>
    <definedName name="IQRD1212" hidden="1">"$E$1212"</definedName>
    <definedName name="IQRD1213" hidden="1">"$E$1213"</definedName>
    <definedName name="IQRD1214" hidden="1">"$E$1214"</definedName>
    <definedName name="IQRD1215" hidden="1">"$E$1215"</definedName>
    <definedName name="IQRD1218" hidden="1">"$E$1218:$K$1218"</definedName>
    <definedName name="IQRD1219" hidden="1">"$E$1219:$K$1219"</definedName>
    <definedName name="IQRD122" hidden="1">"$E$122:$N$122"</definedName>
    <definedName name="IQRD1220" hidden="1">"$E$1220:$K$1220"</definedName>
    <definedName name="IQRD1221" hidden="1">"$E$1221:$K$1221"</definedName>
    <definedName name="IQRD1222" hidden="1">"$E$1222:$K$1222"</definedName>
    <definedName name="IQRD1225" hidden="1">"$E$1225:$H$1225"</definedName>
    <definedName name="IQRD1226" hidden="1">"$E$1226:$H$1226"</definedName>
    <definedName name="IQRD1227" hidden="1">"$E$1227:$H$1227"</definedName>
    <definedName name="IQRD1228" hidden="1">"$E$1228:$H$1228"</definedName>
    <definedName name="IQRD1229" hidden="1">"$E$1229:$H$1229"</definedName>
    <definedName name="IQRD123" hidden="1">"$E$123:$N$123"</definedName>
    <definedName name="IQRD1230" hidden="1">"$E$1230:$H$1230"</definedName>
    <definedName name="IQRD1232" hidden="1">"$E$1232:$S$1232"</definedName>
    <definedName name="IQRD1233" hidden="1">"$E$1233:$S$1233"</definedName>
    <definedName name="IQRD1234" hidden="1">"$E$1234:$S$1234"</definedName>
    <definedName name="IQRD1235" hidden="1">"$E$1235:$S$1235"</definedName>
    <definedName name="IQRD1236" hidden="1">"$E$1236:$S$1236"</definedName>
    <definedName name="IQRD1239" hidden="1">"$E$1239:$K$1239"</definedName>
    <definedName name="IQRD124" hidden="1">"$E$124:$N$124"</definedName>
    <definedName name="IQRD1240" hidden="1">"$E$1240:$K$1240"</definedName>
    <definedName name="IQRD1241" hidden="1">"$E$1241:$K$1241"</definedName>
    <definedName name="IQRD1242" hidden="1">"$E$1242:$K$1242"</definedName>
    <definedName name="IQRD1243" hidden="1">"$E$1243:$K$1243"</definedName>
    <definedName name="IQRD1246" hidden="1">"$E$1246:$N$1246"</definedName>
    <definedName name="IQRD1247" hidden="1">"$E$1247:$N$1247"</definedName>
    <definedName name="IQRD1248" hidden="1">"$E$1248:$N$1248"</definedName>
    <definedName name="IQRD1249" hidden="1">"$E$1249:$N$1249"</definedName>
    <definedName name="IQRD1250" hidden="1">"$E$1250:$N$1250"</definedName>
    <definedName name="IQRD1253" hidden="1">"$E$1253:$J$1253"</definedName>
    <definedName name="IQRD1254" hidden="1">"$E$1254:$J$1254"</definedName>
    <definedName name="IQRD1255" hidden="1">"$E$1255:$J$1255"</definedName>
    <definedName name="IQRD1256" hidden="1">"$E$1256:$J$1256"</definedName>
    <definedName name="IQRD1257" hidden="1">"$E$1257:$J$1257"</definedName>
    <definedName name="IQRD126" hidden="1">"$E$126:$I$126"</definedName>
    <definedName name="IQRD1260" hidden="1">"$E$1260:$L$1260"</definedName>
    <definedName name="IQRD1261" hidden="1">"$E$1261:$L$1261"</definedName>
    <definedName name="IQRD1262" hidden="1">"$E$1262:$L$1262"</definedName>
    <definedName name="IQRD1263" hidden="1">"$E$1263:$L$1263"</definedName>
    <definedName name="IQRD1264" hidden="1">"$E$1264:$L$1264"</definedName>
    <definedName name="IQRD1267" hidden="1">"$E$1267:$H$1267"</definedName>
    <definedName name="IQRD1268" hidden="1">"$E$1268:$H$1268"</definedName>
    <definedName name="IQRD1269" hidden="1">"$E$1269:$H$1269"</definedName>
    <definedName name="IQRD127" hidden="1">"$E$127:$I$127"</definedName>
    <definedName name="IQRD1270" hidden="1">"$E$1270:$H$1270"</definedName>
    <definedName name="IQRD1271" hidden="1">"$E$1271:$H$1271"</definedName>
    <definedName name="IQRD1274" hidden="1">"$E$1274"</definedName>
    <definedName name="IQRD1275" hidden="1">"$E$1275"</definedName>
    <definedName name="IQRD1276" hidden="1">"$E$1276"</definedName>
    <definedName name="IQRD1277" hidden="1">"$E$1277"</definedName>
    <definedName name="IQRD1278" hidden="1">"$E$1278"</definedName>
    <definedName name="IQRD128" hidden="1">"$E$128:$I$128"</definedName>
    <definedName name="IQRD1281" hidden="1">"$E$1281:$L$1281"</definedName>
    <definedName name="IQRD1282" hidden="1">"$E$1282:$L$1282"</definedName>
    <definedName name="IQRD1283" hidden="1">"$E$1283:$L$1283"</definedName>
    <definedName name="IQRD1284" hidden="1">"$E$1284:$L$1284"</definedName>
    <definedName name="IQRD1285" hidden="1">"$E$1285:$L$1285"</definedName>
    <definedName name="IQRD1288" hidden="1">"$E$1288:$H$1288"</definedName>
    <definedName name="IQRD1289" hidden="1">"$E$1289:$H$1289"</definedName>
    <definedName name="IQRD129" hidden="1">"$E$129:$I$129"</definedName>
    <definedName name="IQRD1290" hidden="1">"$E$1290:$H$1290"</definedName>
    <definedName name="IQRD1291" hidden="1">"$E$1291:$H$1291"</definedName>
    <definedName name="IQRD1292" hidden="1">"$E$1292:$H$1292"</definedName>
    <definedName name="IQRD1293" hidden="1">"$E$1293:$H$1293"</definedName>
    <definedName name="IQRD1295" hidden="1">"$E$1295:$L$1295"</definedName>
    <definedName name="IQRD1296" hidden="1">"$E$1296:$L$1296"</definedName>
    <definedName name="IQRD1297" hidden="1">"$E$1297:$L$1297"</definedName>
    <definedName name="IQRD1298" hidden="1">"$E$1298:$L$1298"</definedName>
    <definedName name="IQRD1299" hidden="1">"$E$1299:$L$1299"</definedName>
    <definedName name="IQRD13" hidden="1">"$D$14:$D$517"</definedName>
    <definedName name="IQRD130" hidden="1">"$E$130:$I$130"</definedName>
    <definedName name="IQRD1302" hidden="1">"$E$1302"</definedName>
    <definedName name="IQRD1303" hidden="1">"$E$1303"</definedName>
    <definedName name="IQRD1304" hidden="1">"$E$1304"</definedName>
    <definedName name="IQRD1305" hidden="1">"$E$1305"</definedName>
    <definedName name="IQRD1306" hidden="1">"$E$1306"</definedName>
    <definedName name="IQRD1309" hidden="1">"$E$1309:$L$1309"</definedName>
    <definedName name="IQRD1310" hidden="1">"$E$1310:$L$1310"</definedName>
    <definedName name="IQRD1311" hidden="1">"$E$1311:$L$1311"</definedName>
    <definedName name="IQRD1312" hidden="1">"$E$1312:$L$1312"</definedName>
    <definedName name="IQRD1313" hidden="1">"$E$1313:$L$1313"</definedName>
    <definedName name="IQRD1316" hidden="1">"$E$1316:$F$1316"</definedName>
    <definedName name="IQRD1317" hidden="1">"$E$1317:$F$1317"</definedName>
    <definedName name="IQRD1318" hidden="1">"$E$1318:$F$1318"</definedName>
    <definedName name="IQRD1319" hidden="1">"$E$1319:$F$1319"</definedName>
    <definedName name="IQRD1320" hidden="1">"$E$1320:$F$1320"</definedName>
    <definedName name="IQRD1321" hidden="1">"$E$1321:$F$1321"</definedName>
    <definedName name="IQRD1323" hidden="1">"$E$1323:$K$1323"</definedName>
    <definedName name="IQRD1324" hidden="1">"$E$1324:$K$1324"</definedName>
    <definedName name="IQRD1325" hidden="1">"$E$1325:$K$1325"</definedName>
    <definedName name="IQRD1326" hidden="1">"$E$1326:$K$1326"</definedName>
    <definedName name="IQRD1327" hidden="1">"$E$1327:$K$1327"</definedName>
    <definedName name="IQRD133" hidden="1">"$E$133:$O$133"</definedName>
    <definedName name="IQRD1330" hidden="1">"$E$1330:$F$1330"</definedName>
    <definedName name="IQRD1331" hidden="1">"$E$1331:$F$1331"</definedName>
    <definedName name="IQRD1332" hidden="1">"$E$1332:$F$1332"</definedName>
    <definedName name="IQRD1333" hidden="1">"$E$1333:$F$1333"</definedName>
    <definedName name="IQRD1334" hidden="1">"$E$1334:$F$1334"</definedName>
    <definedName name="IQRD1337" hidden="1">"$E$1337:$J$1337"</definedName>
    <definedName name="IQRD1338" hidden="1">"$E$1338:$J$1338"</definedName>
    <definedName name="IQRD1339" hidden="1">"$E$1339:$J$1339"</definedName>
    <definedName name="IQRD134" hidden="1">"$E$134:$O$134"</definedName>
    <definedName name="IQRD1340" hidden="1">"$E$1340:$J$1340"</definedName>
    <definedName name="IQRD1341" hidden="1">"$E$1341:$J$1341"</definedName>
    <definedName name="IQRD1344" hidden="1">"$E$1344:$N$1344"</definedName>
    <definedName name="IQRD1345" hidden="1">"$E$1345:$N$1345"</definedName>
    <definedName name="IQRD1346" hidden="1">"$E$1346:$N$1346"</definedName>
    <definedName name="IQRD1347" hidden="1">"$E$1347:$N$1347"</definedName>
    <definedName name="IQRD1348" hidden="1">"$E$1348:$N$1348"</definedName>
    <definedName name="IQRD135" hidden="1">"$E$135:$O$135"</definedName>
    <definedName name="IQRD1351" hidden="1">"$E$1351:$P$1351"</definedName>
    <definedName name="IQRD1352" hidden="1">"$E$1352:$P$1352"</definedName>
    <definedName name="IQRD1353" hidden="1">"$E$1353:$P$1353"</definedName>
    <definedName name="IQRD1354" hidden="1">"$E$1354:$P$1354"</definedName>
    <definedName name="IQRD1355" hidden="1">"$E$1355:$P$1355"</definedName>
    <definedName name="IQRD1358" hidden="1">"$E$1358:$J$1358"</definedName>
    <definedName name="IQRD1359" hidden="1">"$E$1359:$J$1359"</definedName>
    <definedName name="IQRD136" hidden="1">"$E$136:$O$136"</definedName>
    <definedName name="IQRD1360" hidden="1">"$E$1360:$J$1360"</definedName>
    <definedName name="IQRD1361" hidden="1">"$E$1361:$J$1361"</definedName>
    <definedName name="IQRD1362" hidden="1">"$E$1362:$J$1362"</definedName>
    <definedName name="IQRD1365" hidden="1">"$E$1365:$J$1365"</definedName>
    <definedName name="IQRD1366" hidden="1">"$E$1366:$J$1366"</definedName>
    <definedName name="IQRD1367" hidden="1">"$E$1367:$J$1367"</definedName>
    <definedName name="IQRD1368" hidden="1">"$E$1368:$J$1368"</definedName>
    <definedName name="IQRD1369" hidden="1">"$E$1369:$J$1369"</definedName>
    <definedName name="IQRD137" hidden="1">"$E$137:$O$137"</definedName>
    <definedName name="IQRD1372" hidden="1">"$E$1372:$L$1372"</definedName>
    <definedName name="IQRD1373" hidden="1">"$E$1373:$L$1373"</definedName>
    <definedName name="IQRD1374" hidden="1">"$E$1374:$L$1374"</definedName>
    <definedName name="IQRD1375" hidden="1">"$E$1375:$L$1375"</definedName>
    <definedName name="IQRD1376" hidden="1">"$E$1376:$L$1376"</definedName>
    <definedName name="IQRD1379" hidden="1">"$E$1379:$G$1379"</definedName>
    <definedName name="IQRD1380" hidden="1">"$E$1380:$G$1380"</definedName>
    <definedName name="IQRD1381" hidden="1">"$E$1381:$G$1381"</definedName>
    <definedName name="IQRD1382" hidden="1">"$E$1382:$G$1382"</definedName>
    <definedName name="IQRD1383" hidden="1">"$E$1383:$G$1383"</definedName>
    <definedName name="IQRD1386" hidden="1">"$E$1386"</definedName>
    <definedName name="IQRD1387" hidden="1">"$E$1387"</definedName>
    <definedName name="IQRD1388" hidden="1">"$E$1388"</definedName>
    <definedName name="IQRD1389" hidden="1">"$E$1389"</definedName>
    <definedName name="IQRD1390" hidden="1">"$E$1390"</definedName>
    <definedName name="IQRD1393" hidden="1">"$E$1393:$F$1393"</definedName>
    <definedName name="IQRD1394" hidden="1">"$E$1394:$F$1394"</definedName>
    <definedName name="IQRD1395" hidden="1">"$E$1395:$F$1395"</definedName>
    <definedName name="IQRD1396" hidden="1">"$E$1396:$F$1396"</definedName>
    <definedName name="IQRD1397" hidden="1">"$E$1397:$F$1397"</definedName>
    <definedName name="IQRD14" localSheetId="4" hidden="1">"$D$15:$D$38"</definedName>
    <definedName name="IQRD14" hidden="1">"$D$15:$D$34"</definedName>
    <definedName name="IQRD140" hidden="1">"$E$140:$I$140"</definedName>
    <definedName name="IQRD1400" hidden="1">"$E$1400"</definedName>
    <definedName name="IQRD1401" hidden="1">"$E$1401"</definedName>
    <definedName name="IQRD1402" hidden="1">"$E$1402"</definedName>
    <definedName name="IQRD1403" hidden="1">"$E$1403"</definedName>
    <definedName name="IQRD1404" hidden="1">"$E$1404"</definedName>
    <definedName name="IQRD1405" hidden="1">"$E$1405"</definedName>
    <definedName name="IQRD1407" hidden="1">"$E$1407"</definedName>
    <definedName name="IQRD1408" hidden="1">"$E$1408"</definedName>
    <definedName name="IQRD1409" hidden="1">"$E$1409"</definedName>
    <definedName name="IQRD141" hidden="1">"$E$141:$I$141"</definedName>
    <definedName name="IQRD1410" hidden="1">"$E$1410"</definedName>
    <definedName name="IQRD1411" hidden="1">"$E$1411"</definedName>
    <definedName name="IQRD1414" hidden="1">"$E$1414:$K$1414"</definedName>
    <definedName name="IQRD1415" hidden="1">"$E$1415:$K$1415"</definedName>
    <definedName name="IQRD1416" hidden="1">"$E$1416:$K$1416"</definedName>
    <definedName name="IQRD1417" hidden="1">"$E$1417:$K$1417"</definedName>
    <definedName name="IQRD1418" hidden="1">"$E$1418:$K$1418"</definedName>
    <definedName name="IQRD1419" hidden="1">"$E$1419:$K$1419"</definedName>
    <definedName name="IQRD142" hidden="1">"$E$142:$I$142"</definedName>
    <definedName name="IQRD1421" hidden="1">"$E$1421:$M$1421"</definedName>
    <definedName name="IQRD1422" hidden="1">"$E$1422:$M$1422"</definedName>
    <definedName name="IQRD1423" hidden="1">"$E$1423:$M$1423"</definedName>
    <definedName name="IQRD1424" hidden="1">"$E$1424:$M$1424"</definedName>
    <definedName name="IQRD1425" hidden="1">"$E$1425:$M$1425"</definedName>
    <definedName name="IQRD1426" hidden="1">"$E$1426:$M$1426"</definedName>
    <definedName name="IQRD1428" hidden="1">"$E$1428"</definedName>
    <definedName name="IQRD1429" hidden="1">"$E$1429"</definedName>
    <definedName name="IQRD143" hidden="1">"$E$143:$I$143"</definedName>
    <definedName name="IQRD1430" hidden="1">"$E$1430"</definedName>
    <definedName name="IQRD1431" hidden="1">"$E$1431"</definedName>
    <definedName name="IQRD1432" hidden="1">"$E$1432"</definedName>
    <definedName name="IQRD1435" hidden="1">"$E$1435:$I$1435"</definedName>
    <definedName name="IQRD1436" hidden="1">"$E$1436:$I$1436"</definedName>
    <definedName name="IQRD1437" hidden="1">"$E$1437:$I$1437"</definedName>
    <definedName name="IQRD1438" hidden="1">"$E$1438:$I$1438"</definedName>
    <definedName name="IQRD1439" hidden="1">"$E$1439:$I$1439"</definedName>
    <definedName name="IQRD144" hidden="1">"$E$144:$I$144"</definedName>
    <definedName name="IQRD1442" hidden="1">"$E$1442:$G$1442"</definedName>
    <definedName name="IQRD1443" hidden="1">"$E$1443:$G$1443"</definedName>
    <definedName name="IQRD1444" hidden="1">"$E$1444:$G$1444"</definedName>
    <definedName name="IQRD1445" hidden="1">"$E$1445:$G$1445"</definedName>
    <definedName name="IQRD1446" hidden="1">"$E$1446:$G$1446"</definedName>
    <definedName name="IQRD1447" hidden="1">"$E$1447:$G$1447"</definedName>
    <definedName name="IQRD1449" hidden="1">"$E$1449:$H$1449"</definedName>
    <definedName name="IQRD1450" hidden="1">"$E$1450:$H$1450"</definedName>
    <definedName name="IQRD1451" hidden="1">"$E$1451:$H$1451"</definedName>
    <definedName name="IQRD1452" hidden="1">"$E$1452:$H$1452"</definedName>
    <definedName name="IQRD1453" hidden="1">"$E$1453:$H$1453"</definedName>
    <definedName name="IQRD1456" hidden="1">"$E$1456:$G$1456"</definedName>
    <definedName name="IQRD1457" hidden="1">"$E$1457:$G$1457"</definedName>
    <definedName name="IQRD1458" hidden="1">"$E$1458:$G$1458"</definedName>
    <definedName name="IQRD1459" hidden="1">"$E$1459:$G$1459"</definedName>
    <definedName name="IQRD1460" hidden="1">"$E$1460:$G$1460"</definedName>
    <definedName name="IQRD1463" hidden="1">"$E$1463:$H$1463"</definedName>
    <definedName name="IQRD1464" hidden="1">"$E$1464:$H$1464"</definedName>
    <definedName name="IQRD1465" hidden="1">"$E$1465:$H$1465"</definedName>
    <definedName name="IQRD1466" hidden="1">"$E$1466:$H$1466"</definedName>
    <definedName name="IQRD1467" hidden="1">"$E$1467:$H$1467"</definedName>
    <definedName name="IQRD147" hidden="1">"$E$147:$P$147"</definedName>
    <definedName name="IQRD1470" hidden="1">"$E$1470"</definedName>
    <definedName name="IQRD1471" hidden="1">"$E$1471"</definedName>
    <definedName name="IQRD1472" hidden="1">"$E$1472"</definedName>
    <definedName name="IQRD1473" hidden="1">"$E$1473"</definedName>
    <definedName name="IQRD1474" hidden="1">"$E$1474"</definedName>
    <definedName name="IQRD1477" hidden="1">"$E$1477:$K$1477"</definedName>
    <definedName name="IQRD1478" hidden="1">"$E$1478:$K$1478"</definedName>
    <definedName name="IQRD1479" hidden="1">"$E$1479:$K$1479"</definedName>
    <definedName name="IQRD148" hidden="1">"$E$148:$P$148"</definedName>
    <definedName name="IQRD1480" hidden="1">"$E$1480:$K$1480"</definedName>
    <definedName name="IQRD1481" hidden="1">"$E$1481:$K$1481"</definedName>
    <definedName name="IQRD1484" hidden="1">"$E$1484:$F$1484"</definedName>
    <definedName name="IQRD1485" hidden="1">"$E$1485:$F$1485"</definedName>
    <definedName name="IQRD1486" hidden="1">"$E$1486:$F$1486"</definedName>
    <definedName name="IQRD1487" hidden="1">"$E$1487:$F$1487"</definedName>
    <definedName name="IQRD1488" hidden="1">"$E$1488:$F$1488"</definedName>
    <definedName name="IQRD1489" hidden="1">"$E$1489:$F$1489"</definedName>
    <definedName name="IQRD149" hidden="1">"$E$149:$P$149"</definedName>
    <definedName name="IQRD1491" hidden="1">"$E$1491:$H$1491"</definedName>
    <definedName name="IQRD1492" hidden="1">"$E$1492:$H$1492"</definedName>
    <definedName name="IQRD1493" hidden="1">"$E$1493:$H$1493"</definedName>
    <definedName name="IQRD1494" hidden="1">"$E$1494:$H$1494"</definedName>
    <definedName name="IQRD1495" hidden="1">"$E$1495:$H$1495"</definedName>
    <definedName name="IQRD1498" hidden="1">"$E$1498:$L$1498"</definedName>
    <definedName name="IQRD1499" hidden="1">"$E$1499:$L$1499"</definedName>
    <definedName name="IQRD15" hidden="1">"$D$16:$D$17"</definedName>
    <definedName name="IQRD150" hidden="1">"$E$150:$P$150"</definedName>
    <definedName name="IQRD1500" hidden="1">"$E$1500:$L$1500"</definedName>
    <definedName name="IQRD1501" hidden="1">"$E$1501:$L$1501"</definedName>
    <definedName name="IQRD1502" hidden="1">"$E$1502:$L$1502"</definedName>
    <definedName name="IQRD1505" hidden="1">"$E$1505:$H$1505"</definedName>
    <definedName name="IQRD1506" hidden="1">"$E$1506:$H$1506"</definedName>
    <definedName name="IQRD1507" hidden="1">"$E$1507:$H$1507"</definedName>
    <definedName name="IQRD1508" hidden="1">"$E$1508:$H$1508"</definedName>
    <definedName name="IQRD1509" hidden="1">"$E$1509:$H$1509"</definedName>
    <definedName name="IQRD151" hidden="1">"$E$151:$P$151"</definedName>
    <definedName name="IQRD1512" hidden="1">"$E$1512"</definedName>
    <definedName name="IQRD1513" hidden="1">"$E$1513"</definedName>
    <definedName name="IQRD1514" hidden="1">"$E$1514"</definedName>
    <definedName name="IQRD1515" hidden="1">"$E$1515"</definedName>
    <definedName name="IQRD1516" hidden="1">"$E$1516"</definedName>
    <definedName name="IQRD1519" hidden="1">"$E$1519:$P$1519"</definedName>
    <definedName name="IQRD1520" hidden="1">"$E$1520:$P$1520"</definedName>
    <definedName name="IQRD1521" hidden="1">"$E$1521:$P$1521"</definedName>
    <definedName name="IQRD1522" hidden="1">"$E$1522:$P$1522"</definedName>
    <definedName name="IQRD1523" hidden="1">"$E$1523:$P$1523"</definedName>
    <definedName name="IQRD1526" hidden="1">"$E$1526:$G$1526"</definedName>
    <definedName name="IQRD1527" hidden="1">"$E$1527:$G$1527"</definedName>
    <definedName name="IQRD1528" hidden="1">"$E$1528:$G$1528"</definedName>
    <definedName name="IQRD1529" hidden="1">"$E$1529:$G$1529"</definedName>
    <definedName name="IQRD1530" hidden="1">"$E$1530:$G$1530"</definedName>
    <definedName name="IQRD1531" hidden="1">"$E$1531:$G$1531"</definedName>
    <definedName name="IQRD1533" hidden="1">"$E$1533:$M$1533"</definedName>
    <definedName name="IQRD1534" hidden="1">"$E$1534:$M$1534"</definedName>
    <definedName name="IQRD1535" hidden="1">"$E$1535:$M$1535"</definedName>
    <definedName name="IQRD1536" hidden="1">"$E$1536:$M$1536"</definedName>
    <definedName name="IQRD1537" hidden="1">"$E$1537:$M$1537"</definedName>
    <definedName name="IQRD154" hidden="1">"$E$154:$K$154"</definedName>
    <definedName name="IQRD1540" hidden="1">"$E$1540"</definedName>
    <definedName name="IQRD1541" hidden="1">"$E$1541"</definedName>
    <definedName name="IQRD1542" hidden="1">"$E$1542"</definedName>
    <definedName name="IQRD1543" hidden="1">"$E$1543"</definedName>
    <definedName name="IQRD1544" hidden="1">"$E$1544"</definedName>
    <definedName name="IQRD1547" hidden="1">"$E$1547:$M$1547"</definedName>
    <definedName name="IQRD1548" hidden="1">"$E$1548:$M$1548"</definedName>
    <definedName name="IQRD1549" hidden="1">"$E$1549:$M$1549"</definedName>
    <definedName name="IQRD155" hidden="1">"$E$155:$K$155"</definedName>
    <definedName name="IQRD1550" hidden="1">"$E$1550:$M$1550"</definedName>
    <definedName name="IQRD1551" hidden="1">"$E$1551:$M$1551"</definedName>
    <definedName name="IQRD1554" hidden="1">"$E$1554"</definedName>
    <definedName name="IQRD1555" hidden="1">"$E$1555"</definedName>
    <definedName name="IQRD1556" hidden="1">"$E$1556"</definedName>
    <definedName name="IQRD1557" hidden="1">"$E$1557"</definedName>
    <definedName name="IQRD1558" hidden="1">"$E$1558"</definedName>
    <definedName name="IQRD1559" hidden="1">"$E$1559"</definedName>
    <definedName name="IQRD156" hidden="1">"$E$156:$K$156"</definedName>
    <definedName name="IQRD1561" hidden="1">"$E$1561"</definedName>
    <definedName name="IQRD1562" hidden="1">"$E$1562"</definedName>
    <definedName name="IQRD1563" hidden="1">"$E$1563"</definedName>
    <definedName name="IQRD1564" hidden="1">"$E$1564"</definedName>
    <definedName name="IQRD1565" hidden="1">"$E$1565"</definedName>
    <definedName name="IQRD1568" hidden="1">"$E$1568:$J$1568"</definedName>
    <definedName name="IQRD1569" hidden="1">"$E$1569:$J$1569"</definedName>
    <definedName name="IQRD157" hidden="1">"$E$157:$K$157"</definedName>
    <definedName name="IQRD1570" hidden="1">"$E$1570:$J$1570"</definedName>
    <definedName name="IQRD1571" hidden="1">"$E$1571:$J$1571"</definedName>
    <definedName name="IQRD1572" hidden="1">"$E$1572:$J$1572"</definedName>
    <definedName name="IQRD1573" hidden="1">"$E$1573:$J$1573"</definedName>
    <definedName name="IQRD1575" hidden="1">"$E$1575"</definedName>
    <definedName name="IQRD1576" hidden="1">"$E$1576"</definedName>
    <definedName name="IQRD1577" hidden="1">"$E$1577"</definedName>
    <definedName name="IQRD1578" hidden="1">"$E$1578"</definedName>
    <definedName name="IQRD1579" hidden="1">"$E$1579"</definedName>
    <definedName name="IQRD158" hidden="1">"$E$158:$K$158"</definedName>
    <definedName name="IQRD1580" hidden="1">"$E$1580"</definedName>
    <definedName name="IQRD1582" hidden="1">"$E$1582"</definedName>
    <definedName name="IQRD1583" hidden="1">"$E$1583"</definedName>
    <definedName name="IQRD1584" hidden="1">"$E$1584"</definedName>
    <definedName name="IQRD1585" hidden="1">"$E$1585"</definedName>
    <definedName name="IQRD1586" hidden="1">"$E$1586"</definedName>
    <definedName name="IQRD1589" hidden="1">"$E$1589"</definedName>
    <definedName name="IQRD1590" hidden="1">"$E$1590"</definedName>
    <definedName name="IQRD1591" hidden="1">"$E$1591"</definedName>
    <definedName name="IQRD1592" hidden="1">"$E$1592"</definedName>
    <definedName name="IQRD1593" hidden="1">"$E$1593"</definedName>
    <definedName name="IQRD1594" hidden="1">"$E$1594"</definedName>
    <definedName name="IQRD1596" hidden="1">"$E$1596:$U$1596"</definedName>
    <definedName name="IQRD1597" hidden="1">"$E$1597:$U$1597"</definedName>
    <definedName name="IQRD1598" hidden="1">"$E$1598:$U$1598"</definedName>
    <definedName name="IQRD1599" hidden="1">"$E$1599:$U$1599"</definedName>
    <definedName name="IQRD16" hidden="1">"$E$16:$O$16"</definedName>
    <definedName name="IQRD1600" hidden="1">"$E$1600:$U$1600"</definedName>
    <definedName name="IQRD1601" hidden="1">"$E$1601:$U$1601"</definedName>
    <definedName name="IQRD1603" hidden="1">"$E$1603:$F$1603"</definedName>
    <definedName name="IQRD1604" hidden="1">"$E$1604:$F$1604"</definedName>
    <definedName name="IQRD1605" hidden="1">"$E$1605:$F$1605"</definedName>
    <definedName name="IQRD1606" hidden="1">"$E$1606:$F$1606"</definedName>
    <definedName name="IQRD1607" hidden="1">"$E$1607:$F$1607"</definedName>
    <definedName name="IQRD1608" hidden="1">"$E$1608:$F$1608"</definedName>
    <definedName name="IQRD161" hidden="1">"$E$161:$J$161"</definedName>
    <definedName name="IQRD1610" hidden="1">"$E$1610:$N$1610"</definedName>
    <definedName name="IQRD1611" hidden="1">"$E$1611:$N$1611"</definedName>
    <definedName name="IQRD1612" hidden="1">"$E$1612:$N$1612"</definedName>
    <definedName name="IQRD1613" hidden="1">"$E$1613:$N$1613"</definedName>
    <definedName name="IQRD1614" hidden="1">"$E$1614:$N$1614"</definedName>
    <definedName name="IQRD1617" hidden="1">"$E$1617:$G$1617"</definedName>
    <definedName name="IQRD1618" hidden="1">"$E$1618:$G$1618"</definedName>
    <definedName name="IQRD1619" hidden="1">"$E$1619:$G$1619"</definedName>
    <definedName name="IQRD162" hidden="1">"$E$162:$J$162"</definedName>
    <definedName name="IQRD1620" hidden="1">"$E$1620:$G$1620"</definedName>
    <definedName name="IQRD1621" hidden="1">"$E$1621:$G$1621"</definedName>
    <definedName name="IQRD1624" hidden="1">"$E$1624:$I$1624"</definedName>
    <definedName name="IQRD1625" hidden="1">"$E$1625:$I$1625"</definedName>
    <definedName name="IQRD1626" hidden="1">"$E$1626:$I$1626"</definedName>
    <definedName name="IQRD1627" hidden="1">"$E$1627:$I$1627"</definedName>
    <definedName name="IQRD1628" hidden="1">"$E$1628:$I$1628"</definedName>
    <definedName name="IQRD163" hidden="1">"$E$163:$J$163"</definedName>
    <definedName name="IQRD1631" hidden="1">"$E$1631"</definedName>
    <definedName name="IQRD1632" hidden="1">"$E$1632"</definedName>
    <definedName name="IQRD1633" hidden="1">"$E$1633"</definedName>
    <definedName name="IQRD1634" hidden="1">"$E$1634"</definedName>
    <definedName name="IQRD1635" hidden="1">"$E$1635"</definedName>
    <definedName name="IQRD1638" hidden="1">"$E$1638:$P$1638"</definedName>
    <definedName name="IQRD1639" hidden="1">"$E$1639:$P$1639"</definedName>
    <definedName name="IQRD164" hidden="1">"$E$164:$J$164"</definedName>
    <definedName name="IQRD1640" hidden="1">"$E$1640:$P$1640"</definedName>
    <definedName name="IQRD1641" hidden="1">"$E$1641:$P$1641"</definedName>
    <definedName name="IQRD1642" hidden="1">"$E$1642:$P$1642"</definedName>
    <definedName name="IQRD1645" hidden="1">"$E$1645:$H$1645"</definedName>
    <definedName name="IQRD1646" hidden="1">"$E$1646:$H$1646"</definedName>
    <definedName name="IQRD1647" hidden="1">"$E$1647:$H$1647"</definedName>
    <definedName name="IQRD1648" hidden="1">"$E$1648:$H$1648"</definedName>
    <definedName name="IQRD1649" hidden="1">"$E$1649:$H$1649"</definedName>
    <definedName name="IQRD165" hidden="1">"$E$165:$J$165"</definedName>
    <definedName name="IQRD1650" hidden="1">"$E$1650:$H$1650"</definedName>
    <definedName name="IQRD1652" hidden="1">"$E$1652:$G$1652"</definedName>
    <definedName name="IQRD1653" hidden="1">"$E$1653:$G$1653"</definedName>
    <definedName name="IQRD1654" hidden="1">"$E$1654:$G$1654"</definedName>
    <definedName name="IQRD1655" hidden="1">"$E$1655:$G$1655"</definedName>
    <definedName name="IQRD1656" hidden="1">"$E$1656:$G$1656"</definedName>
    <definedName name="IQRD1659" hidden="1">"$E$1659"</definedName>
    <definedName name="IQRD1660" hidden="1">"$E$1660"</definedName>
    <definedName name="IQRD1661" hidden="1">"$E$1661"</definedName>
    <definedName name="IQRD1662" hidden="1">"$E$1662"</definedName>
    <definedName name="IQRD1663" hidden="1">"$E$1663"</definedName>
    <definedName name="IQRD1666" hidden="1">"$E$1666:$K$1666"</definedName>
    <definedName name="IQRD1667" hidden="1">"$E$1667:$K$1667"</definedName>
    <definedName name="IQRD1668" hidden="1">"$E$1668:$K$1668"</definedName>
    <definedName name="IQRD1669" hidden="1">"$E$1669:$K$1669"</definedName>
    <definedName name="IQRD1670" hidden="1">"$E$1670:$K$1670"</definedName>
    <definedName name="IQRD1673" hidden="1">"$E$1673:$H$1673"</definedName>
    <definedName name="IQRD1674" hidden="1">"$E$1674:$H$1674"</definedName>
    <definedName name="IQRD1675" hidden="1">"$E$1675:$H$1675"</definedName>
    <definedName name="IQRD1676" hidden="1">"$E$1676:$H$1676"</definedName>
    <definedName name="IQRD1677" hidden="1">"$E$1677:$H$1677"</definedName>
    <definedName name="IQRD1678" hidden="1">"$E$1678:$H$1678"</definedName>
    <definedName name="IQRD168" hidden="1">"$E$168:$AB$168"</definedName>
    <definedName name="IQRD1680" hidden="1">"$E$1680:$Q$1680"</definedName>
    <definedName name="IQRD1681" hidden="1">"$E$1681:$Q$1681"</definedName>
    <definedName name="IQRD1682" hidden="1">"$E$1682:$Q$1682"</definedName>
    <definedName name="IQRD1683" hidden="1">"$E$1683:$Q$1683"</definedName>
    <definedName name="IQRD1684" hidden="1">"$E$1684:$Q$1684"</definedName>
    <definedName name="IQRD1687" hidden="1">"$E$1687"</definedName>
    <definedName name="IQRD1688" hidden="1">"$E$1688"</definedName>
    <definedName name="IQRD1689" hidden="1">"$E$1689"</definedName>
    <definedName name="IQRD169" hidden="1">"$E$169:$AB$169"</definedName>
    <definedName name="IQRD1690" hidden="1">"$E$1690"</definedName>
    <definedName name="IQRD1691" hidden="1">"$E$1691"</definedName>
    <definedName name="IQRD1694" hidden="1">"$E$1694"</definedName>
    <definedName name="IQRD1695" hidden="1">"$E$1695"</definedName>
    <definedName name="IQRD1696" hidden="1">"$E$1696"</definedName>
    <definedName name="IQRD1697" hidden="1">"$E$1697"</definedName>
    <definedName name="IQRD1698" hidden="1">"$E$1698"</definedName>
    <definedName name="IQRD17" hidden="1">"$E$17:$O$17"</definedName>
    <definedName name="IQRD170" hidden="1">"$E$170:$AB$170"</definedName>
    <definedName name="IQRD1701" hidden="1">"$E$1701:$J$1701"</definedName>
    <definedName name="IQRD1702" hidden="1">"$E$1702:$J$1702"</definedName>
    <definedName name="IQRD1703" hidden="1">"$E$1703:$J$1703"</definedName>
    <definedName name="IQRD1704" hidden="1">"$E$1704:$J$1704"</definedName>
    <definedName name="IQRD1705" hidden="1">"$E$1705:$J$1705"</definedName>
    <definedName name="IQRD1706" hidden="1">"$E$1706:$J$1706"</definedName>
    <definedName name="IQRD1708" hidden="1">"$E$1708:$G$1708"</definedName>
    <definedName name="IQRD1709" hidden="1">"$E$1709:$G$1709"</definedName>
    <definedName name="IQRD171" hidden="1">"$E$171:$AB$171"</definedName>
    <definedName name="IQRD1710" hidden="1">"$E$1710:$G$1710"</definedName>
    <definedName name="IQRD1711" hidden="1">"$E$1711:$G$1711"</definedName>
    <definedName name="IQRD1712" hidden="1">"$E$1712:$G$1712"</definedName>
    <definedName name="IQRD1713" hidden="1">"$E$1713:$G$1713"</definedName>
    <definedName name="IQRD1715" hidden="1">"$E$1715"</definedName>
    <definedName name="IQRD1716" hidden="1">"$E$1716"</definedName>
    <definedName name="IQRD1717" hidden="1">"$E$1717"</definedName>
    <definedName name="IQRD1718" hidden="1">"$E$1718"</definedName>
    <definedName name="IQRD1719" hidden="1">"$E$1719"</definedName>
    <definedName name="IQRD172" hidden="1">"$E$172:$AB$172"</definedName>
    <definedName name="IQRD1722" hidden="1">"$E$1722:$L$1722"</definedName>
    <definedName name="IQRD1723" hidden="1">"$E$1723:$L$1723"</definedName>
    <definedName name="IQRD1724" hidden="1">"$E$1724:$L$1724"</definedName>
    <definedName name="IQRD1725" hidden="1">"$E$1725:$L$1725"</definedName>
    <definedName name="IQRD1726" hidden="1">"$E$1726:$L$1726"</definedName>
    <definedName name="IQRD1729" hidden="1">"$E$1729:$R$1729"</definedName>
    <definedName name="IQRD1730" hidden="1">"$E$1730:$R$1730"</definedName>
    <definedName name="IQRD1731" hidden="1">"$E$1731:$R$1731"</definedName>
    <definedName name="IQRD1732" hidden="1">"$E$1732:$R$1732"</definedName>
    <definedName name="IQRD1733" hidden="1">"$E$1733:$R$1733"</definedName>
    <definedName name="IQRD1734" hidden="1">"$E$1734:$R$1734"</definedName>
    <definedName name="IQRD1736" hidden="1">"$E$1736:$N$1736"</definedName>
    <definedName name="IQRD1737" hidden="1">"$E$1737:$N$1737"</definedName>
    <definedName name="IQRD1738" hidden="1">"$E$1738:$N$1738"</definedName>
    <definedName name="IQRD1739" hidden="1">"$E$1739:$N$1739"</definedName>
    <definedName name="IQRD1740" hidden="1">"$E$1740:$N$1740"</definedName>
    <definedName name="IQRD1743" hidden="1">"$E$1743"</definedName>
    <definedName name="IQRD1744" hidden="1">"$E$1744"</definedName>
    <definedName name="IQRD1745" hidden="1">"$E$1745"</definedName>
    <definedName name="IQRD1746" hidden="1">"$E$1746"</definedName>
    <definedName name="IQRD1747" hidden="1">"$E$1747"</definedName>
    <definedName name="IQRD175" hidden="1">"$E$175:$AB$175"</definedName>
    <definedName name="IQRD1750" hidden="1">"$E$1750"</definedName>
    <definedName name="IQRD1751" hidden="1">"$E$1751"</definedName>
    <definedName name="IQRD1752" hidden="1">"$E$1752"</definedName>
    <definedName name="IQRD1753" hidden="1">"$E$1753"</definedName>
    <definedName name="IQRD1754" hidden="1">"$E$1754"</definedName>
    <definedName name="IQRD1757" hidden="1">"$E$1757:$N$1757"</definedName>
    <definedName name="IQRD1758" hidden="1">"$E$1758:$N$1758"</definedName>
    <definedName name="IQRD1759" hidden="1">"$E$1759:$N$1759"</definedName>
    <definedName name="IQRD176" hidden="1">"$E$176:$AB$176"</definedName>
    <definedName name="IQRD1760" hidden="1">"$E$1760:$N$1760"</definedName>
    <definedName name="IQRD1761" hidden="1">"$E$1761:$N$1761"</definedName>
    <definedName name="IQRD1762" hidden="1">"$E$1762:$N$1762"</definedName>
    <definedName name="IQRD1764" hidden="1">"$E$1764:$AE$1764"</definedName>
    <definedName name="IQRD1765" hidden="1">"$E$1765:$AE$1765"</definedName>
    <definedName name="IQRD1766" hidden="1">"$E$1766:$AE$1766"</definedName>
    <definedName name="IQRD1767" hidden="1">"$E$1767:$AE$1767"</definedName>
    <definedName name="IQRD1768" hidden="1">"$E$1768:$AE$1768"</definedName>
    <definedName name="IQRD1769" hidden="1">"$E$1769:$AE$1769"</definedName>
    <definedName name="IQRD177" hidden="1">"$E$177:$AB$177"</definedName>
    <definedName name="IQRD1771" hidden="1">"$E$1771"</definedName>
    <definedName name="IQRD1772" hidden="1">"$E$1772"</definedName>
    <definedName name="IQRD1773" hidden="1">"$E$1773"</definedName>
    <definedName name="IQRD1774" hidden="1">"$E$1774"</definedName>
    <definedName name="IQRD1775" hidden="1">"$E$1775"</definedName>
    <definedName name="IQRD1778" hidden="1">"$E$1778:$F$1778"</definedName>
    <definedName name="IQRD1779" hidden="1">"$E$1779:$F$1779"</definedName>
    <definedName name="IQRD178" hidden="1">"$E$178:$AB$178"</definedName>
    <definedName name="IQRD1780" hidden="1">"$E$1780:$F$1780"</definedName>
    <definedName name="IQRD1781" hidden="1">"$E$1781:$F$1781"</definedName>
    <definedName name="IQRD1782" hidden="1">"$E$1782:$F$1782"</definedName>
    <definedName name="IQRD1785" hidden="1">"$E$1785:$M$1785"</definedName>
    <definedName name="IQRD1786" hidden="1">"$E$1786:$M$1786"</definedName>
    <definedName name="IQRD1787" hidden="1">"$E$1787:$M$1787"</definedName>
    <definedName name="IQRD1788" hidden="1">"$E$1788:$M$1788"</definedName>
    <definedName name="IQRD1789" hidden="1">"$E$1789:$M$1789"</definedName>
    <definedName name="IQRD179" hidden="1">"$E$179:$AB$179"</definedName>
    <definedName name="IQRD1790" hidden="1">"$E$1790:$M$1790"</definedName>
    <definedName name="IQRD1792" hidden="1">"$E$1792:$G$1792"</definedName>
    <definedName name="IQRD1793" hidden="1">"$E$1793:$G$1793"</definedName>
    <definedName name="IQRD1794" hidden="1">"$E$1794:$G$1794"</definedName>
    <definedName name="IQRD1795" hidden="1">"$E$1795:$G$1795"</definedName>
    <definedName name="IQRD1796" hidden="1">"$E$1796:$G$1796"</definedName>
    <definedName name="IQRD1799" hidden="1">"$E$1799:$I$1799"</definedName>
    <definedName name="IQRD18" hidden="1">"$D$19:$D$39"</definedName>
    <definedName name="IQRD1800" hidden="1">"$E$1800:$I$1800"</definedName>
    <definedName name="IQRD1801" hidden="1">"$E$1801:$I$1801"</definedName>
    <definedName name="IQRD1802" hidden="1">"$E$1802:$I$1802"</definedName>
    <definedName name="IQRD1803" hidden="1">"$E$1803:$I$1803"</definedName>
    <definedName name="IQRD1806" hidden="1">"$E$1806"</definedName>
    <definedName name="IQRD1807" hidden="1">"$E$1807"</definedName>
    <definedName name="IQRD1808" hidden="1">"$E$1808"</definedName>
    <definedName name="IQRD1809" hidden="1">"$E$1809"</definedName>
    <definedName name="IQRD1810" hidden="1">"$E$1810"</definedName>
    <definedName name="IQRD1813" hidden="1">"$E$1813:$I$1813"</definedName>
    <definedName name="IQRD1814" hidden="1">"$E$1814:$I$1814"</definedName>
    <definedName name="IQRD1815" hidden="1">"$E$1815:$I$1815"</definedName>
    <definedName name="IQRD1816" hidden="1">"$E$1816:$I$1816"</definedName>
    <definedName name="IQRD1817" hidden="1">"$E$1817:$I$1817"</definedName>
    <definedName name="IQRD182" hidden="1">"$E$182:$M$182"</definedName>
    <definedName name="IQRD1820" hidden="1">"$E$1820:$H$1820"</definedName>
    <definedName name="IQRD1821" hidden="1">"$E$1821:$H$1821"</definedName>
    <definedName name="IQRD1822" hidden="1">"$E$1822:$H$1822"</definedName>
    <definedName name="IQRD1823" hidden="1">"$E$1823:$H$1823"</definedName>
    <definedName name="IQRD1824" hidden="1">"$E$1824:$H$1824"</definedName>
    <definedName name="IQRD1825" hidden="1">"$E$1825:$H$1825"</definedName>
    <definedName name="IQRD1827" hidden="1">"$E$1827:$H$1827"</definedName>
    <definedName name="IQRD1828" hidden="1">"$E$1828:$H$1828"</definedName>
    <definedName name="IQRD1829" hidden="1">"$E$1829:$H$1829"</definedName>
    <definedName name="IQRD183" hidden="1">"$E$183:$M$183"</definedName>
    <definedName name="IQRD1830" hidden="1">"$E$1830:$H$1830"</definedName>
    <definedName name="IQRD1831" hidden="1">"$E$1831:$H$1831"</definedName>
    <definedName name="IQRD1834" hidden="1">"$E$1834:$N$1834"</definedName>
    <definedName name="IQRD1835" hidden="1">"$E$1835:$N$1835"</definedName>
    <definedName name="IQRD1836" hidden="1">"$E$1836:$N$1836"</definedName>
    <definedName name="IQRD1837" hidden="1">"$E$1837:$N$1837"</definedName>
    <definedName name="IQRD1838" hidden="1">"$E$1838:$N$1838"</definedName>
    <definedName name="IQRD184" hidden="1">"$E$184:$M$184"</definedName>
    <definedName name="IQRD1841" hidden="1">"$E$1841:$L$1841"</definedName>
    <definedName name="IQRD1842" hidden="1">"$E$1842:$L$1842"</definedName>
    <definedName name="IQRD1843" hidden="1">"$E$1843:$L$1843"</definedName>
    <definedName name="IQRD1844" hidden="1">"$E$1844:$L$1844"</definedName>
    <definedName name="IQRD1845" hidden="1">"$E$1845:$L$1845"</definedName>
    <definedName name="IQRD1848" hidden="1">"$E$1848:$H$1848"</definedName>
    <definedName name="IQRD1849" hidden="1">"$E$1849:$H$1849"</definedName>
    <definedName name="IQRD185" hidden="1">"$E$185:$M$185"</definedName>
    <definedName name="IQRD1850" hidden="1">"$E$1850:$H$1850"</definedName>
    <definedName name="IQRD1851" hidden="1">"$E$1851:$H$1851"</definedName>
    <definedName name="IQRD1852" hidden="1">"$E$1852:$H$1852"</definedName>
    <definedName name="IQRD1855" hidden="1">"$E$1855:$Z$1855"</definedName>
    <definedName name="IQRD1856" hidden="1">"$E$1856:$Z$1856"</definedName>
    <definedName name="IQRD1857" hidden="1">"$E$1857:$Z$1857"</definedName>
    <definedName name="IQRD1858" hidden="1">"$E$1858:$Z$1858"</definedName>
    <definedName name="IQRD1859" hidden="1">"$E$1859:$Z$1859"</definedName>
    <definedName name="IQRD186" hidden="1">"$E$186:$M$186"</definedName>
    <definedName name="IQRD1862" hidden="1">"$E$1862:$I$1862"</definedName>
    <definedName name="IQRD1863" hidden="1">"$E$1863:$I$1863"</definedName>
    <definedName name="IQRD1864" hidden="1">"$E$1864:$I$1864"</definedName>
    <definedName name="IQRD1865" hidden="1">"$E$1865:$I$1865"</definedName>
    <definedName name="IQRD1866" hidden="1">"$E$1866:$I$1866"</definedName>
    <definedName name="IQRD1869" hidden="1">"$E$1869:$H$1869"</definedName>
    <definedName name="IQRD1870" hidden="1">"$E$1870:$H$1870"</definedName>
    <definedName name="IQRD1871" hidden="1">"$E$1871:$H$1871"</definedName>
    <definedName name="IQRD1872" hidden="1">"$E$1872:$H$1872"</definedName>
    <definedName name="IQRD1873" hidden="1">"$E$1873:$H$1873"</definedName>
    <definedName name="IQRD1876" hidden="1">"$E$1876"</definedName>
    <definedName name="IQRD1877" hidden="1">"$E$1877"</definedName>
    <definedName name="IQRD1878" hidden="1">"$E$1878"</definedName>
    <definedName name="IQRD1879" hidden="1">"$E$1879"</definedName>
    <definedName name="IQRD1880" hidden="1">"$E$1880"</definedName>
    <definedName name="IQRD1883" hidden="1">"$E$1883:$K$1883"</definedName>
    <definedName name="IQRD1884" hidden="1">"$E$1884:$K$1884"</definedName>
    <definedName name="IQRD1885" hidden="1">"$E$1885:$K$1885"</definedName>
    <definedName name="IQRD1886" hidden="1">"$E$1886:$K$1886"</definedName>
    <definedName name="IQRD1887" hidden="1">"$E$1887:$K$1887"</definedName>
    <definedName name="IQRD189" hidden="1">"$E$189:$P$189"</definedName>
    <definedName name="IQRD1890" hidden="1">"$E$1890:$I$1890"</definedName>
    <definedName name="IQRD1891" hidden="1">"$E$1891:$I$1891"</definedName>
    <definedName name="IQRD1892" hidden="1">"$E$1892:$I$1892"</definedName>
    <definedName name="IQRD1893" hidden="1">"$E$1893:$I$1893"</definedName>
    <definedName name="IQRD1894" hidden="1">"$E$1894:$I$1894"</definedName>
    <definedName name="IQRD1895" hidden="1">"$E$1895:$I$1895"</definedName>
    <definedName name="IQRD1897" hidden="1">"$E$1897:$P$1897"</definedName>
    <definedName name="IQRD1898" hidden="1">"$E$1898:$P$1898"</definedName>
    <definedName name="IQRD1899" hidden="1">"$E$1899:$P$1899"</definedName>
    <definedName name="IQRD19" hidden="1">"$E$19:$O$19"</definedName>
    <definedName name="IQRD190" hidden="1">"$E$190:$P$190"</definedName>
    <definedName name="IQRD1900" hidden="1">"$E$1900:$P$1900"</definedName>
    <definedName name="IQRD1901" hidden="1">"$E$1901:$P$1901"</definedName>
    <definedName name="IQRD1904" hidden="1">"$E$1904:$J$1904"</definedName>
    <definedName name="IQRD1905" hidden="1">"$E$1905:$J$1905"</definedName>
    <definedName name="IQRD1906" hidden="1">"$E$1906:$J$1906"</definedName>
    <definedName name="IQRD1907" hidden="1">"$E$1907:$J$1907"</definedName>
    <definedName name="IQRD1908" hidden="1">"$E$1908:$J$1908"</definedName>
    <definedName name="IQRD191" hidden="1">"$E$191:$P$191"</definedName>
    <definedName name="IQRD1911" hidden="1">"$E$1911:$M$1911"</definedName>
    <definedName name="IQRD1912" hidden="1">"$E$1912:$M$1912"</definedName>
    <definedName name="IQRD1913" hidden="1">"$E$1913:$M$1913"</definedName>
    <definedName name="IQRD1914" hidden="1">"$E$1914:$M$1914"</definedName>
    <definedName name="IQRD1915" hidden="1">"$E$1915:$M$1915"</definedName>
    <definedName name="IQRD1918" hidden="1">"$E$1918:$H$1918"</definedName>
    <definedName name="IQRD1919" hidden="1">"$E$1919:$H$1919"</definedName>
    <definedName name="IQRD192" hidden="1">"$E$192:$P$192"</definedName>
    <definedName name="IQRD1920" hidden="1">"$E$1920:$H$1920"</definedName>
    <definedName name="IQRD1921" hidden="1">"$E$1921:$H$1921"</definedName>
    <definedName name="IQRD1922" hidden="1">"$E$1922:$H$1922"</definedName>
    <definedName name="IQRD1925" hidden="1">"$E$1925:$P$1925"</definedName>
    <definedName name="IQRD1926" hidden="1">"$E$1926:$P$1926"</definedName>
    <definedName name="IQRD1927" hidden="1">"$E$1927:$P$1927"</definedName>
    <definedName name="IQRD1928" hidden="1">"$E$1928:$P$1928"</definedName>
    <definedName name="IQRD1929" hidden="1">"$E$1929:$P$1929"</definedName>
    <definedName name="IQRD193" hidden="1">"$E$193:$P$193"</definedName>
    <definedName name="IQRD1932" hidden="1">"$E$1932:$P$1932"</definedName>
    <definedName name="IQRD1933" hidden="1">"$E$1933:$P$1933"</definedName>
    <definedName name="IQRD1934" hidden="1">"$E$1934:$P$1934"</definedName>
    <definedName name="IQRD1935" hidden="1">"$E$1935:$P$1935"</definedName>
    <definedName name="IQRD1936" hidden="1">"$E$1936:$P$1936"</definedName>
    <definedName name="IQRD1939" hidden="1">"$E$1939:$L$1939"</definedName>
    <definedName name="IQRD1940" hidden="1">"$E$1940:$L$1940"</definedName>
    <definedName name="IQRD1941" hidden="1">"$E$1941:$L$1941"</definedName>
    <definedName name="IQRD1942" hidden="1">"$E$1942:$L$1942"</definedName>
    <definedName name="IQRD1943" hidden="1">"$E$1943:$L$1943"</definedName>
    <definedName name="IQRD1946" hidden="1">"$E$1946:$K$1946"</definedName>
    <definedName name="IQRD1947" hidden="1">"$E$1947:$K$1947"</definedName>
    <definedName name="IQRD1948" hidden="1">"$E$1948:$K$1948"</definedName>
    <definedName name="IQRD1949" hidden="1">"$E$1949:$K$1949"</definedName>
    <definedName name="IQRD1950" hidden="1">"$E$1950:$K$1950"</definedName>
    <definedName name="IQRD1953" hidden="1">"$E$1953:$K$1953"</definedName>
    <definedName name="IQRD1954" hidden="1">"$E$1954:$K$1954"</definedName>
    <definedName name="IQRD1955" hidden="1">"$E$1955:$K$1955"</definedName>
    <definedName name="IQRD1956" hidden="1">"$E$1956:$K$1956"</definedName>
    <definedName name="IQRD1957" hidden="1">"$E$1957:$K$1957"</definedName>
    <definedName name="IQRD196" hidden="1">"$E$196"</definedName>
    <definedName name="IQRD1960" hidden="1">"$E$1960:$H$1960"</definedName>
    <definedName name="IQRD1961" hidden="1">"$E$1961:$H$1961"</definedName>
    <definedName name="IQRD1962" hidden="1">"$E$1962:$H$1962"</definedName>
    <definedName name="IQRD1963" hidden="1">"$E$1963:$H$1963"</definedName>
    <definedName name="IQRD1964" hidden="1">"$E$1964:$H$1964"</definedName>
    <definedName name="IQRD1967" hidden="1">"$E$1967"</definedName>
    <definedName name="IQRD1968" hidden="1">"$E$1968"</definedName>
    <definedName name="IQRD1969" hidden="1">"$E$1969"</definedName>
    <definedName name="IQRD197" hidden="1">"$E$197"</definedName>
    <definedName name="IQRD1970" hidden="1">"$E$1970"</definedName>
    <definedName name="IQRD1971" hidden="1">"$E$1971"</definedName>
    <definedName name="IQRD1974" hidden="1">"$E$1974:$M$1974"</definedName>
    <definedName name="IQRD1975" hidden="1">"$E$1975:$M$1975"</definedName>
    <definedName name="IQRD1976" hidden="1">"$E$1976:$M$1976"</definedName>
    <definedName name="IQRD1977" hidden="1">"$E$1977:$M$1977"</definedName>
    <definedName name="IQRD1978" hidden="1">"$E$1978:$M$1978"</definedName>
    <definedName name="IQRD198" hidden="1">"$E$198"</definedName>
    <definedName name="IQRD1981" hidden="1">"$E$1981"</definedName>
    <definedName name="IQRD1982" hidden="1">"$E$1982"</definedName>
    <definedName name="IQRD1983" hidden="1">"$E$1983"</definedName>
    <definedName name="IQRD1984" hidden="1">"$E$1984"</definedName>
    <definedName name="IQRD1985" hidden="1">"$E$1985"</definedName>
    <definedName name="IQRD1986" hidden="1">"$E$1986"</definedName>
    <definedName name="IQRD1988" hidden="1">"$E$1988:$I$1988"</definedName>
    <definedName name="IQRD1989" hidden="1">"$E$1989:$I$1989"</definedName>
    <definedName name="IQRD199" hidden="1">"$E$199"</definedName>
    <definedName name="IQRD1990" hidden="1">"$E$1990:$I$1990"</definedName>
    <definedName name="IQRD1991" hidden="1">"$E$1991:$I$1991"</definedName>
    <definedName name="IQRD1992" hidden="1">"$E$1992:$I$1992"</definedName>
    <definedName name="IQRD1995" hidden="1">"$E$1995:$N$1995"</definedName>
    <definedName name="IQRD1996" hidden="1">"$E$1996:$N$1996"</definedName>
    <definedName name="IQRD1997" hidden="1">"$E$1997:$N$1997"</definedName>
    <definedName name="IQRD1998" hidden="1">"$E$1998:$N$1998"</definedName>
    <definedName name="IQRD1999" hidden="1">"$E$1999:$N$1999"</definedName>
    <definedName name="IQRD2" hidden="1">"$D$3:$D$27"</definedName>
    <definedName name="IQRD200" hidden="1">"$E$200"</definedName>
    <definedName name="IQRD2000" hidden="1">"$E$2000:$N$2000"</definedName>
    <definedName name="IQRD2002" hidden="1">"$E$2002"</definedName>
    <definedName name="IQRD2003" hidden="1">"$E$2003"</definedName>
    <definedName name="IQRD2004" hidden="1">"$E$2004"</definedName>
    <definedName name="IQRD2005" hidden="1">"$E$2005"</definedName>
    <definedName name="IQRD2006" hidden="1">"$E$2006"</definedName>
    <definedName name="IQRD2009" hidden="1">"$E$2009:$H$2009"</definedName>
    <definedName name="IQRD2010" hidden="1">"$E$2010:$H$2010"</definedName>
    <definedName name="IQRD2011" hidden="1">"$E$2011:$H$2011"</definedName>
    <definedName name="IQRD2012" hidden="1">"$E$2012:$H$2012"</definedName>
    <definedName name="IQRD2013" hidden="1">"$E$2013:$H$2013"</definedName>
    <definedName name="IQRD2016" hidden="1">"$E$2016:$K$2016"</definedName>
    <definedName name="IQRD2017" hidden="1">"$E$2017:$K$2017"</definedName>
    <definedName name="IQRD2018" hidden="1">"$E$2018:$K$2018"</definedName>
    <definedName name="IQRD2019" hidden="1">"$E$2019:$K$2019"</definedName>
    <definedName name="IQRD2020" hidden="1">"$E$2020:$K$2020"</definedName>
    <definedName name="IQRD2021" hidden="1">"$E$2021:$K$2021"</definedName>
    <definedName name="IQRD2023" hidden="1">"$E$2023"</definedName>
    <definedName name="IQRD2024" hidden="1">"$E$2024"</definedName>
    <definedName name="IQRD2025" hidden="1">"$E$2025"</definedName>
    <definedName name="IQRD2026" hidden="1">"$E$2026"</definedName>
    <definedName name="IQRD2027" hidden="1">"$E$2027"</definedName>
    <definedName name="IQRD203" hidden="1">"$E$203:$M$203"</definedName>
    <definedName name="IQRD2030" hidden="1">"$E$2030"</definedName>
    <definedName name="IQRD2031" hidden="1">"$E$2031"</definedName>
    <definedName name="IQRD2032" hidden="1">"$E$2032"</definedName>
    <definedName name="IQRD2033" hidden="1">"$E$2033"</definedName>
    <definedName name="IQRD2034" hidden="1">"$E$2034"</definedName>
    <definedName name="IQRD2037" hidden="1">"$E$2037:$J$2037"</definedName>
    <definedName name="IQRD2038" hidden="1">"$E$2038:$J$2038"</definedName>
    <definedName name="IQRD2039" hidden="1">"$E$2039:$J$2039"</definedName>
    <definedName name="IQRD204" hidden="1">"$E$204:$M$204"</definedName>
    <definedName name="IQRD2040" hidden="1">"$E$2040:$J$2040"</definedName>
    <definedName name="IQRD2041" hidden="1">"$E$2041:$J$2041"</definedName>
    <definedName name="IQRD2042" hidden="1">"$E$2042:$J$2042"</definedName>
    <definedName name="IQRD2044" hidden="1">"$E$2044:$K$2044"</definedName>
    <definedName name="IQRD2045" hidden="1">"$E$2045:$K$2045"</definedName>
    <definedName name="IQRD2046" hidden="1">"$E$2046:$K$2046"</definedName>
    <definedName name="IQRD2047" hidden="1">"$E$2047:$K$2047"</definedName>
    <definedName name="IQRD2048" hidden="1">"$E$2048:$K$2048"</definedName>
    <definedName name="IQRD2049" hidden="1">"$E$2049:$K$2049"</definedName>
    <definedName name="IQRD205" hidden="1">"$E$205:$M$205"</definedName>
    <definedName name="IQRD2051" hidden="1">"$E$2051:$H$2051"</definedName>
    <definedName name="IQRD2052" hidden="1">"$E$2052:$H$2052"</definedName>
    <definedName name="IQRD2053" hidden="1">"$E$2053:$H$2053"</definedName>
    <definedName name="IQRD2054" hidden="1">"$E$2054:$H$2054"</definedName>
    <definedName name="IQRD2055" hidden="1">"$E$2055:$H$2055"</definedName>
    <definedName name="IQRD2058" hidden="1">"$E$2058:$J$2058"</definedName>
    <definedName name="IQRD2059" hidden="1">"$E$2059:$J$2059"</definedName>
    <definedName name="IQRD206" hidden="1">"$E$206:$M$206"</definedName>
    <definedName name="IQRD2060" hidden="1">"$E$2060:$J$2060"</definedName>
    <definedName name="IQRD2061" hidden="1">"$E$2061:$J$2061"</definedName>
    <definedName name="IQRD2062" hidden="1">"$E$2062:$J$2062"</definedName>
    <definedName name="IQRD2065" hidden="1">"$E$2065:$N$2065"</definedName>
    <definedName name="IQRD2066" hidden="1">"$E$2066:$N$2066"</definedName>
    <definedName name="IQRD2067" hidden="1">"$E$2067:$N$2067"</definedName>
    <definedName name="IQRD2068" hidden="1">"$E$2068:$N$2068"</definedName>
    <definedName name="IQRD2069" hidden="1">"$E$2069:$N$2069"</definedName>
    <definedName name="IQRD207" hidden="1">"$E$207:$M$207"</definedName>
    <definedName name="IQRD2072" hidden="1">"$E$2072"</definedName>
    <definedName name="IQRD2073" hidden="1">"$E$2073"</definedName>
    <definedName name="IQRD2074" hidden="1">"$E$2074"</definedName>
    <definedName name="IQRD2075" hidden="1">"$E$2075"</definedName>
    <definedName name="IQRD2076" hidden="1">"$E$2076"</definedName>
    <definedName name="IQRD2079" hidden="1">"$E$2079:$I$2079"</definedName>
    <definedName name="IQRD2080" hidden="1">"$E$2080:$I$2080"</definedName>
    <definedName name="IQRD2081" hidden="1">"$E$2081:$I$2081"</definedName>
    <definedName name="IQRD2082" hidden="1">"$E$2082:$I$2082"</definedName>
    <definedName name="IQRD2083" hidden="1">"$E$2083:$I$2083"</definedName>
    <definedName name="IQRD2086" hidden="1">"$E$2086:$K$2086"</definedName>
    <definedName name="IQRD2087" hidden="1">"$E$2087:$K$2087"</definedName>
    <definedName name="IQRD2088" hidden="1">"$E$2088:$K$2088"</definedName>
    <definedName name="IQRD2089" hidden="1">"$E$2089:$K$2089"</definedName>
    <definedName name="IQRD2090" hidden="1">"$E$2090:$K$2090"</definedName>
    <definedName name="IQRD2091" hidden="1">"$E$2091:$K$2091"</definedName>
    <definedName name="IQRD2093" hidden="1">"$E$2093"</definedName>
    <definedName name="IQRD2094" hidden="1">"$E$2094"</definedName>
    <definedName name="IQRD2095" hidden="1">"$E$2095"</definedName>
    <definedName name="IQRD2096" hidden="1">"$E$2096"</definedName>
    <definedName name="IQRD2097" hidden="1">"$E$2097"</definedName>
    <definedName name="IQRD21" hidden="1">"$E$21:$N$21"</definedName>
    <definedName name="IQRD210" hidden="1">"$E$210:$J$210"</definedName>
    <definedName name="IQRD2100" hidden="1">"$E$2100"</definedName>
    <definedName name="IQRD2101" hidden="1">"$E$2101"</definedName>
    <definedName name="IQRD2102" hidden="1">"$E$2102"</definedName>
    <definedName name="IQRD2103" hidden="1">"$E$2103"</definedName>
    <definedName name="IQRD2104" hidden="1">"$E$2104"</definedName>
    <definedName name="IQRD2107" hidden="1">"$E$2107:$H$2107"</definedName>
    <definedName name="IQRD2108" hidden="1">"$E$2108:$H$2108"</definedName>
    <definedName name="IQRD2109" hidden="1">"$E$2109:$H$2109"</definedName>
    <definedName name="IQRD211" hidden="1">"$E$211:$J$211"</definedName>
    <definedName name="IQRD2110" hidden="1">"$E$2110:$H$2110"</definedName>
    <definedName name="IQRD2111" hidden="1">"$E$2111:$H$2111"</definedName>
    <definedName name="IQRD2112" hidden="1">"$E$2112:$H$2112"</definedName>
    <definedName name="IQRD2114" hidden="1">"$E$2114:$G$2114"</definedName>
    <definedName name="IQRD2115" hidden="1">"$E$2115:$G$2115"</definedName>
    <definedName name="IQRD2116" hidden="1">"$E$2116:$G$2116"</definedName>
    <definedName name="IQRD2117" hidden="1">"$E$2117:$G$2117"</definedName>
    <definedName name="IQRD2118" hidden="1">"$E$2118:$G$2118"</definedName>
    <definedName name="IQRD2119" hidden="1">"$E$2119:$G$2119"</definedName>
    <definedName name="IQRD212" hidden="1">"$E$212:$J$212"</definedName>
    <definedName name="IQRD2121" hidden="1">"$E$2121:$F$2121"</definedName>
    <definedName name="IQRD2122" hidden="1">"$E$2122:$F$2122"</definedName>
    <definedName name="IQRD2123" hidden="1">"$E$2123:$F$2123"</definedName>
    <definedName name="IQRD2124" hidden="1">"$E$2124:$F$2124"</definedName>
    <definedName name="IQRD2125" hidden="1">"$E$2125:$F$2125"</definedName>
    <definedName name="IQRD2128" hidden="1">"$E$2128"</definedName>
    <definedName name="IQRD2129" hidden="1">"$E$2129"</definedName>
    <definedName name="IQRD213" hidden="1">"$E$213:$J$213"</definedName>
    <definedName name="IQRD2130" hidden="1">"$E$2130"</definedName>
    <definedName name="IQRD2131" hidden="1">"$E$2131"</definedName>
    <definedName name="IQRD2132" hidden="1">"$E$2132"</definedName>
    <definedName name="IQRD2135" hidden="1">"$E$2135:$P$2135"</definedName>
    <definedName name="IQRD2136" hidden="1">"$E$2136:$P$2136"</definedName>
    <definedName name="IQRD2137" hidden="1">"$E$2137:$P$2137"</definedName>
    <definedName name="IQRD2138" hidden="1">"$E$2138:$P$2138"</definedName>
    <definedName name="IQRD2139" hidden="1">"$E$2139:$P$2139"</definedName>
    <definedName name="IQRD214" hidden="1">"$E$214:$J$214"</definedName>
    <definedName name="IQRD2142" hidden="1">"$E$2142"</definedName>
    <definedName name="IQRD2143" hidden="1">"$E$2143"</definedName>
    <definedName name="IQRD2144" hidden="1">"$E$2144"</definedName>
    <definedName name="IQRD2145" hidden="1">"$E$2145"</definedName>
    <definedName name="IQRD2146" hidden="1">"$E$2146"</definedName>
    <definedName name="IQRD2147" hidden="1">"$E$2147"</definedName>
    <definedName name="IQRD2149" hidden="1">"$E$2149:$M$2149"</definedName>
    <definedName name="IQRD215" hidden="1">"$E$215:$J$215"</definedName>
    <definedName name="IQRD2150" hidden="1">"$E$2150:$M$2150"</definedName>
    <definedName name="IQRD2151" hidden="1">"$E$2151:$M$2151"</definedName>
    <definedName name="IQRD2152" hidden="1">"$E$2152:$M$2152"</definedName>
    <definedName name="IQRD2153" hidden="1">"$E$2153:$M$2153"</definedName>
    <definedName name="IQRD2156" hidden="1">"$E$2156:$M$2156"</definedName>
    <definedName name="IQRD2157" hidden="1">"$E$2157:$M$2157"</definedName>
    <definedName name="IQRD2158" hidden="1">"$E$2158:$M$2158"</definedName>
    <definedName name="IQRD2159" hidden="1">"$E$2159:$M$2159"</definedName>
    <definedName name="IQRD2160" hidden="1">"$E$2160:$M$2160"</definedName>
    <definedName name="IQRD2161" hidden="1">"$E$2161:$M$2161"</definedName>
    <definedName name="IQRD2163" hidden="1">"$E$2163"</definedName>
    <definedName name="IQRD2164" hidden="1">"$E$2164"</definedName>
    <definedName name="IQRD2165" hidden="1">"$E$2165"</definedName>
    <definedName name="IQRD2166" hidden="1">"$E$2166"</definedName>
    <definedName name="IQRD2167" hidden="1">"$E$2167"</definedName>
    <definedName name="IQRD217" hidden="1">"$E$217:$I$217"</definedName>
    <definedName name="IQRD2170" hidden="1">"$E$2170:$G$2170"</definedName>
    <definedName name="IQRD2171" hidden="1">"$E$2171:$G$2171"</definedName>
    <definedName name="IQRD2172" hidden="1">"$E$2172:$G$2172"</definedName>
    <definedName name="IQRD2173" hidden="1">"$E$2173:$G$2173"</definedName>
    <definedName name="IQRD2174" hidden="1">"$E$2174:$G$2174"</definedName>
    <definedName name="IQRD2177" hidden="1">"$E$2177"</definedName>
    <definedName name="IQRD2178" hidden="1">"$E$2178"</definedName>
    <definedName name="IQRD2179" hidden="1">"$E$2179"</definedName>
    <definedName name="IQRD218" hidden="1">"$E$218:$I$218"</definedName>
    <definedName name="IQRD2180" hidden="1">"$E$2180"</definedName>
    <definedName name="IQRD2181" hidden="1">"$E$2181"</definedName>
    <definedName name="IQRD2182" hidden="1">"$E$2182"</definedName>
    <definedName name="IQRD2184" hidden="1">"$E$2184"</definedName>
    <definedName name="IQRD2185" hidden="1">"$E$2185"</definedName>
    <definedName name="IQRD2186" hidden="1">"$E$2186"</definedName>
    <definedName name="IQRD2187" hidden="1">"$E$2187"</definedName>
    <definedName name="IQRD2188" hidden="1">"$E$2188"</definedName>
    <definedName name="IQRD219" hidden="1">"$E$219:$I$219"</definedName>
    <definedName name="IQRD2191" hidden="1">"$E$2191:$M$2191"</definedName>
    <definedName name="IQRD2192" hidden="1">"$E$2192:$M$2192"</definedName>
    <definedName name="IQRD2193" hidden="1">"$E$2193:$M$2193"</definedName>
    <definedName name="IQRD2194" hidden="1">"$E$2194:$M$2194"</definedName>
    <definedName name="IQRD2195" hidden="1">"$E$2195:$M$2195"</definedName>
    <definedName name="IQRD2196" hidden="1">"$E$2196:$M$2196"</definedName>
    <definedName name="IQRD2198" hidden="1">"$E$2198:$K$2198"</definedName>
    <definedName name="IQRD2199" hidden="1">"$E$2199:$K$2199"</definedName>
    <definedName name="IQRD22" hidden="1">"$E$22:$N$22"</definedName>
    <definedName name="IQRD220" hidden="1">"$E$220:$I$220"</definedName>
    <definedName name="IQRD2200" hidden="1">"$E$2200:$K$2200"</definedName>
    <definedName name="IQRD2201" hidden="1">"$E$2201:$K$2201"</definedName>
    <definedName name="IQRD2202" hidden="1">"$E$2202:$K$2202"</definedName>
    <definedName name="IQRD2203" hidden="1">"$E$2203:$K$2203"</definedName>
    <definedName name="IQRD2205" hidden="1">"$E$2205"</definedName>
    <definedName name="IQRD2206" hidden="1">"$E$2206"</definedName>
    <definedName name="IQRD2207" hidden="1">"$E$2207"</definedName>
    <definedName name="IQRD2208" hidden="1">"$E$2208"</definedName>
    <definedName name="IQRD2209" hidden="1">"$E$2209"</definedName>
    <definedName name="IQRD221" hidden="1">"$E$221:$I$221"</definedName>
    <definedName name="IQRD2212" hidden="1">"$E$2212:$J$2212"</definedName>
    <definedName name="IQRD2213" hidden="1">"$E$2213:$J$2213"</definedName>
    <definedName name="IQRD2214" hidden="1">"$E$2214:$J$2214"</definedName>
    <definedName name="IQRD2215" hidden="1">"$E$2215:$J$2215"</definedName>
    <definedName name="IQRD2216" hidden="1">"$E$2216:$J$2216"</definedName>
    <definedName name="IQRD2219" hidden="1">"$E$2219:$I$2219"</definedName>
    <definedName name="IQRD2220" hidden="1">"$E$2220:$I$2220"</definedName>
    <definedName name="IQRD2221" hidden="1">"$E$2221:$I$2221"</definedName>
    <definedName name="IQRD2222" hidden="1">"$E$2222:$I$2222"</definedName>
    <definedName name="IQRD2223" hidden="1">"$E$2223:$I$2223"</definedName>
    <definedName name="IQRD2224" hidden="1">"$E$2224:$I$2224"</definedName>
    <definedName name="IQRD2226" hidden="1">"$E$2226:$M$2226"</definedName>
    <definedName name="IQRD2227" hidden="1">"$E$2227:$M$2227"</definedName>
    <definedName name="IQRD2228" hidden="1">"$E$2228:$M$2228"</definedName>
    <definedName name="IQRD2229" hidden="1">"$E$2229:$M$2229"</definedName>
    <definedName name="IQRD2230" hidden="1">"$E$2230:$M$2230"</definedName>
    <definedName name="IQRD2233" hidden="1">"$E$2233"</definedName>
    <definedName name="IQRD2234" hidden="1">"$E$2234"</definedName>
    <definedName name="IQRD2235" hidden="1">"$E$2235"</definedName>
    <definedName name="IQRD2236" hidden="1">"$E$2236"</definedName>
    <definedName name="IQRD2237" hidden="1">"$E$2237"</definedName>
    <definedName name="IQRD224" hidden="1">"$E$224:$I$224"</definedName>
    <definedName name="IQRD2240" hidden="1">"$E$2240:$O$2240"</definedName>
    <definedName name="IQRD2241" hidden="1">"$E$2241:$O$2241"</definedName>
    <definedName name="IQRD2242" hidden="1">"$E$2242:$O$2242"</definedName>
    <definedName name="IQRD2243" hidden="1">"$E$2243:$O$2243"</definedName>
    <definedName name="IQRD2244" hidden="1">"$E$2244:$O$2244"</definedName>
    <definedName name="IQRD2247" hidden="1">"$E$2247:$G$2247"</definedName>
    <definedName name="IQRD2248" hidden="1">"$E$2248:$G$2248"</definedName>
    <definedName name="IQRD2249" hidden="1">"$E$2249:$G$2249"</definedName>
    <definedName name="IQRD225" hidden="1">"$E$225:$I$225"</definedName>
    <definedName name="IQRD2250" hidden="1">"$E$2250:$G$2250"</definedName>
    <definedName name="IQRD2251" hidden="1">"$E$2251:$G$2251"</definedName>
    <definedName name="IQRD2252" hidden="1">"$E$2252:$G$2252"</definedName>
    <definedName name="IQRD2254" hidden="1">"$E$2254:$G$2254"</definedName>
    <definedName name="IQRD2255" hidden="1">"$E$2255:$G$2255"</definedName>
    <definedName name="IQRD2256" hidden="1">"$E$2256:$G$2256"</definedName>
    <definedName name="IQRD2257" hidden="1">"$E$2257:$G$2257"</definedName>
    <definedName name="IQRD2258" hidden="1">"$E$2258:$G$2258"</definedName>
    <definedName name="IQRD226" hidden="1">"$E$226:$I$226"</definedName>
    <definedName name="IQRD2261" hidden="1">"$E$2261:$I$2261"</definedName>
    <definedName name="IQRD2262" hidden="1">"$E$2262:$I$2262"</definedName>
    <definedName name="IQRD2263" hidden="1">"$E$2263:$I$2263"</definedName>
    <definedName name="IQRD2264" hidden="1">"$E$2264:$I$2264"</definedName>
    <definedName name="IQRD2265" hidden="1">"$E$2265:$I$2265"</definedName>
    <definedName name="IQRD2268" hidden="1">"$E$2268"</definedName>
    <definedName name="IQRD2269" hidden="1">"$E$2269"</definedName>
    <definedName name="IQRD227" hidden="1">"$E$227:$I$227"</definedName>
    <definedName name="IQRD2270" hidden="1">"$E$2270"</definedName>
    <definedName name="IQRD2271" hidden="1">"$E$2271"</definedName>
    <definedName name="IQRD2272" hidden="1">"$E$2272"</definedName>
    <definedName name="IQRD2275" hidden="1">"$E$2275:$L$2275"</definedName>
    <definedName name="IQRD2276" hidden="1">"$E$2276:$L$2276"</definedName>
    <definedName name="IQRD2277" hidden="1">"$E$2277:$L$2277"</definedName>
    <definedName name="IQRD2278" hidden="1">"$E$2278:$L$2278"</definedName>
    <definedName name="IQRD2279" hidden="1">"$E$2279:$L$2279"</definedName>
    <definedName name="IQRD228" hidden="1">"$E$228:$I$228"</definedName>
    <definedName name="IQRD2282" hidden="1">"$E$2282"</definedName>
    <definedName name="IQRD2283" hidden="1">"$E$2283"</definedName>
    <definedName name="IQRD2284" hidden="1">"$E$2284"</definedName>
    <definedName name="IQRD2285" hidden="1">"$E$2285"</definedName>
    <definedName name="IQRD2286" hidden="1">"$E$2286"</definedName>
    <definedName name="IQRD2287" hidden="1">"$E$2287"</definedName>
    <definedName name="IQRD2296" hidden="1">"$E$2296:$J$2296"</definedName>
    <definedName name="IQRD2297" hidden="1">"$E$2297:$J$2297"</definedName>
    <definedName name="IQRD2298" hidden="1">"$E$2298:$J$2298"</definedName>
    <definedName name="IQRD2299" hidden="1">"$E$2299:$J$2299"</definedName>
    <definedName name="IQRD23" hidden="1">"$E$23:$N$23"</definedName>
    <definedName name="IQRD2300" hidden="1">"$E$2300:$J$2300"</definedName>
    <definedName name="IQRD2301" hidden="1">"$E$2301:$J$2301"</definedName>
    <definedName name="IQRD2303" hidden="1">"$E$2303:$I$2303"</definedName>
    <definedName name="IQRD2304" hidden="1">"$E$2304:$I$2304"</definedName>
    <definedName name="IQRD2305" hidden="1">"$E$2305:$I$2305"</definedName>
    <definedName name="IQRD2306" hidden="1">"$E$2306:$I$2306"</definedName>
    <definedName name="IQRD2307" hidden="1">"$E$2307:$I$2307"</definedName>
    <definedName name="IQRD2308" hidden="1">"$E$2308:$I$2308"</definedName>
    <definedName name="IQRD231" hidden="1">"$E$231:$K$231"</definedName>
    <definedName name="IQRD2310" hidden="1">"$E$2310"</definedName>
    <definedName name="IQRD2311" hidden="1">"$E$2311"</definedName>
    <definedName name="IQRD2312" hidden="1">"$E$2312"</definedName>
    <definedName name="IQRD2313" hidden="1">"$E$2313"</definedName>
    <definedName name="IQRD2314" hidden="1">"$E$2314"</definedName>
    <definedName name="IQRD2317" hidden="1">"$E$2317:$G$2317"</definedName>
    <definedName name="IQRD2318" hidden="1">"$E$2318:$G$2318"</definedName>
    <definedName name="IQRD2319" hidden="1">"$E$2319:$G$2319"</definedName>
    <definedName name="IQRD232" hidden="1">"$E$232:$K$232"</definedName>
    <definedName name="IQRD2320" hidden="1">"$E$2320:$G$2320"</definedName>
    <definedName name="IQRD2321" hidden="1">"$E$2321:$G$2321"</definedName>
    <definedName name="IQRD2324" hidden="1">"$E$2324"</definedName>
    <definedName name="IQRD2325" hidden="1">"$E$2325"</definedName>
    <definedName name="IQRD2326" hidden="1">"$E$2326"</definedName>
    <definedName name="IQRD2327" hidden="1">"$E$2327"</definedName>
    <definedName name="IQRD2328" hidden="1">"$E$2328"</definedName>
    <definedName name="IQRD2329" hidden="1">"$E$2329"</definedName>
    <definedName name="IQRD233" hidden="1">"$E$233:$K$233"</definedName>
    <definedName name="IQRD2331" hidden="1">"$E$2331"</definedName>
    <definedName name="IQRD2332" hidden="1">"$E$2332"</definedName>
    <definedName name="IQRD2333" hidden="1">"$E$2333"</definedName>
    <definedName name="IQRD2334" hidden="1">"$E$2334"</definedName>
    <definedName name="IQRD2335" hidden="1">"$E$2335"</definedName>
    <definedName name="IQRD2338" hidden="1">"$E$2338"</definedName>
    <definedName name="IQRD2339" hidden="1">"$E$2339"</definedName>
    <definedName name="IQRD234" hidden="1">"$E$234:$K$234"</definedName>
    <definedName name="IQRD2340" hidden="1">"$E$2340"</definedName>
    <definedName name="IQRD2341" hidden="1">"$E$2341"</definedName>
    <definedName name="IQRD2342" hidden="1">"$E$2342"</definedName>
    <definedName name="IQRD2343" hidden="1">"$E$2343"</definedName>
    <definedName name="IQRD2345" hidden="1">"$E$2345"</definedName>
    <definedName name="IQRD2346" hidden="1">"$E$2346"</definedName>
    <definedName name="IQRD2347" hidden="1">"$E$2347"</definedName>
    <definedName name="IQRD2348" hidden="1">"$E$2348"</definedName>
    <definedName name="IQRD2349" hidden="1">"$E$2349"</definedName>
    <definedName name="IQRD235" hidden="1">"$E$235:$K$235"</definedName>
    <definedName name="IQRD2350" hidden="1">"$E$2350"</definedName>
    <definedName name="IQRD2352" hidden="1">"$E$2352"</definedName>
    <definedName name="IQRD2353" hidden="1">"$E$2353"</definedName>
    <definedName name="IQRD2354" hidden="1">"$E$2354"</definedName>
    <definedName name="IQRD2355" hidden="1">"$E$2355"</definedName>
    <definedName name="IQRD2356" hidden="1">"$E$2356"</definedName>
    <definedName name="IQRD2357" hidden="1">"$E$2357"</definedName>
    <definedName name="IQRD2359" hidden="1">"$E$2359:$I$2359"</definedName>
    <definedName name="IQRD2360" hidden="1">"$E$2360:$I$2360"</definedName>
    <definedName name="IQRD2361" hidden="1">"$E$2361:$I$2361"</definedName>
    <definedName name="IQRD2362" hidden="1">"$E$2362:$I$2362"</definedName>
    <definedName name="IQRD2363" hidden="1">"$E$2363:$I$2363"</definedName>
    <definedName name="IQRD2364" hidden="1">"$E$2364:$I$2364"</definedName>
    <definedName name="IQRD2366" hidden="1">"$E$2366:$L$2366"</definedName>
    <definedName name="IQRD2367" hidden="1">"$E$2367:$L$2367"</definedName>
    <definedName name="IQRD2368" hidden="1">"$E$2368:$L$2368"</definedName>
    <definedName name="IQRD2369" hidden="1">"$E$2369:$L$2369"</definedName>
    <definedName name="IQRD2370" hidden="1">"$E$2370:$L$2370"</definedName>
    <definedName name="IQRD2371" hidden="1">"$E$2371:$L$2371"</definedName>
    <definedName name="IQRD2373" hidden="1">"$E$2373:$L$2373"</definedName>
    <definedName name="IQRD2374" hidden="1">"$E$2374:$L$2374"</definedName>
    <definedName name="IQRD2375" hidden="1">"$E$2375:$L$2375"</definedName>
    <definedName name="IQRD2376" hidden="1">"$E$2376:$L$2376"</definedName>
    <definedName name="IQRD2377" hidden="1">"$E$2377:$L$2377"</definedName>
    <definedName name="IQRD238" hidden="1">"$E$238"</definedName>
    <definedName name="IQRD2380" hidden="1">"$E$2380:$H$2380"</definedName>
    <definedName name="IQRD2381" hidden="1">"$E$2381:$H$2381"</definedName>
    <definedName name="IQRD2382" hidden="1">"$E$2382:$H$2382"</definedName>
    <definedName name="IQRD2383" hidden="1">"$E$2383:$H$2383"</definedName>
    <definedName name="IQRD2384" hidden="1">"$E$2384:$H$2384"</definedName>
    <definedName name="IQRD2387" hidden="1">"$E$2387:$I$2387"</definedName>
    <definedName name="IQRD2388" hidden="1">"$E$2388:$I$2388"</definedName>
    <definedName name="IQRD2389" hidden="1">"$E$2389:$I$2389"</definedName>
    <definedName name="IQRD239" hidden="1">"$E$239"</definedName>
    <definedName name="IQRD2390" hidden="1">"$E$2390:$I$2390"</definedName>
    <definedName name="IQRD2391" hidden="1">"$E$2391:$I$2391"</definedName>
    <definedName name="IQRD2394" hidden="1">"$E$2394:$O$2394"</definedName>
    <definedName name="IQRD2395" hidden="1">"$E$2395:$O$2395"</definedName>
    <definedName name="IQRD2396" hidden="1">"$E$2396:$O$2396"</definedName>
    <definedName name="IQRD2397" hidden="1">"$E$2397:$O$2397"</definedName>
    <definedName name="IQRD2398" hidden="1">"$E$2398:$O$2398"</definedName>
    <definedName name="IQRD24" hidden="1">"$D$25"</definedName>
    <definedName name="IQRD240" hidden="1">"$E$240"</definedName>
    <definedName name="IQRD2401" hidden="1">"$E$2401"</definedName>
    <definedName name="IQRD2402" hidden="1">"$E$2402"</definedName>
    <definedName name="IQRD2403" hidden="1">"$E$2403"</definedName>
    <definedName name="IQRD2404" hidden="1">"$E$2404"</definedName>
    <definedName name="IQRD2405" hidden="1">"$E$2405"</definedName>
    <definedName name="IQRD2408" hidden="1">"$E$2408"</definedName>
    <definedName name="IQRD2409" hidden="1">"$E$2409"</definedName>
    <definedName name="IQRD241" hidden="1">"$E$241"</definedName>
    <definedName name="IQRD2410" hidden="1">"$E$2410"</definedName>
    <definedName name="IQRD2411" hidden="1">"$E$2411"</definedName>
    <definedName name="IQRD2412" hidden="1">"$E$2412"</definedName>
    <definedName name="IQRD2415" hidden="1">"$E$2415:$Q$2415"</definedName>
    <definedName name="IQRD2416" hidden="1">"$E$2416:$Q$2416"</definedName>
    <definedName name="IQRD2417" hidden="1">"$E$2417:$Q$2417"</definedName>
    <definedName name="IQRD2418" hidden="1">"$E$2418:$Q$2418"</definedName>
    <definedName name="IQRD2419" hidden="1">"$E$2419:$Q$2419"</definedName>
    <definedName name="IQRD242" hidden="1">"$E$242"</definedName>
    <definedName name="IQRD2420" hidden="1">"$E$2420:$Q$2420"</definedName>
    <definedName name="IQRD2422" hidden="1">"$E$2422:$G$2422"</definedName>
    <definedName name="IQRD2423" hidden="1">"$E$2423:$G$2423"</definedName>
    <definedName name="IQRD2424" hidden="1">"$E$2424:$G$2424"</definedName>
    <definedName name="IQRD2425" hidden="1">"$E$2425:$G$2425"</definedName>
    <definedName name="IQRD2426" hidden="1">"$E$2426:$G$2426"</definedName>
    <definedName name="IQRD2427" hidden="1">"$E$2427:$G$2427"</definedName>
    <definedName name="IQRD2429" hidden="1">"$E$2429:$N$2429"</definedName>
    <definedName name="IQRD2430" hidden="1">"$E$2430:$N$2430"</definedName>
    <definedName name="IQRD2431" hidden="1">"$E$2431:$N$2431"</definedName>
    <definedName name="IQRD2432" hidden="1">"$E$2432:$N$2432"</definedName>
    <definedName name="IQRD2433" hidden="1">"$E$2433:$N$2433"</definedName>
    <definedName name="IQRD2436" hidden="1">"$E$2436:$G$2436"</definedName>
    <definedName name="IQRD2437" hidden="1">"$E$2437:$G$2437"</definedName>
    <definedName name="IQRD2438" hidden="1">"$E$2438:$G$2438"</definedName>
    <definedName name="IQRD2439" hidden="1">"$E$2439:$G$2439"</definedName>
    <definedName name="IQRD2440" hidden="1">"$E$2440:$G$2440"</definedName>
    <definedName name="IQRD2443" hidden="1">"$E$2443:$I$2443"</definedName>
    <definedName name="IQRD2444" hidden="1">"$E$2444:$I$2444"</definedName>
    <definedName name="IQRD2445" hidden="1">"$E$2445:$I$2445"</definedName>
    <definedName name="IQRD2446" hidden="1">"$E$2446:$I$2446"</definedName>
    <definedName name="IQRD2447" hidden="1">"$E$2447:$I$2447"</definedName>
    <definedName name="IQRD245" hidden="1">"$E$245:$F$245"</definedName>
    <definedName name="IQRD2450" hidden="1">"$E$2450"</definedName>
    <definedName name="IQRD2451" hidden="1">"$E$2451"</definedName>
    <definedName name="IQRD2452" hidden="1">"$E$2452"</definedName>
    <definedName name="IQRD2453" hidden="1">"$E$2453"</definedName>
    <definedName name="IQRD2454" hidden="1">"$E$2454"</definedName>
    <definedName name="IQRD2457" hidden="1">"$E$2457"</definedName>
    <definedName name="IQRD2458" hidden="1">"$E$2458"</definedName>
    <definedName name="IQRD2459" hidden="1">"$E$2459"</definedName>
    <definedName name="IQRD246" hidden="1">"$E$246:$F$246"</definedName>
    <definedName name="IQRD2460" hidden="1">"$E$2460"</definedName>
    <definedName name="IQRD2461" hidden="1">"$E$2461"</definedName>
    <definedName name="IQRD2464" hidden="1">"$E$2464:$I$2464"</definedName>
    <definedName name="IQRD2465" hidden="1">"$E$2465:$I$2465"</definedName>
    <definedName name="IQRD2466" hidden="1">"$E$2466:$I$2466"</definedName>
    <definedName name="IQRD2467" hidden="1">"$E$2467:$I$2467"</definedName>
    <definedName name="IQRD2468" hidden="1">"$E$2468:$I$2468"</definedName>
    <definedName name="IQRD2469" hidden="1">"$E$2469:$I$2469"</definedName>
    <definedName name="IQRD247" hidden="1">"$E$247:$F$247"</definedName>
    <definedName name="IQRD2471" hidden="1">"$E$2471:$P$2471"</definedName>
    <definedName name="IQRD2472" hidden="1">"$E$2472:$P$2472"</definedName>
    <definedName name="IQRD2473" hidden="1">"$E$2473:$P$2473"</definedName>
    <definedName name="IQRD2474" hidden="1">"$E$2474:$P$2474"</definedName>
    <definedName name="IQRD2475" hidden="1">"$E$2475:$P$2475"</definedName>
    <definedName name="IQRD2476" hidden="1">"$E$2476:$P$2476"</definedName>
    <definedName name="IQRD2478" hidden="1">"$E$2478:$F$2478"</definedName>
    <definedName name="IQRD2479" hidden="1">"$E$2479:$F$2479"</definedName>
    <definedName name="IQRD248" hidden="1">"$E$248:$F$248"</definedName>
    <definedName name="IQRD2480" hidden="1">"$E$2480:$F$2480"</definedName>
    <definedName name="IQRD2481" hidden="1">"$E$2481:$F$2481"</definedName>
    <definedName name="IQRD2482" hidden="1">"$E$2482:$F$2482"</definedName>
    <definedName name="IQRD2485" hidden="1">"$E$2485:$H$2485"</definedName>
    <definedName name="IQRD2486" hidden="1">"$E$2486:$H$2486"</definedName>
    <definedName name="IQRD2487" hidden="1">"$E$2487:$H$2487"</definedName>
    <definedName name="IQRD2488" hidden="1">"$E$2488:$H$2488"</definedName>
    <definedName name="IQRD2489" hidden="1">"$E$2489:$H$2489"</definedName>
    <definedName name="IQRD249" hidden="1">"$E$249:$F$249"</definedName>
    <definedName name="IQRD2492" hidden="1">"$E$2492"</definedName>
    <definedName name="IQRD2493" hidden="1">"$E$2493"</definedName>
    <definedName name="IQRD2494" hidden="1">"$E$2494"</definedName>
    <definedName name="IQRD2495" hidden="1">"$E$2495"</definedName>
    <definedName name="IQRD2496" hidden="1">"$E$2496"</definedName>
    <definedName name="IQRD2499" hidden="1">"$E$2499"</definedName>
    <definedName name="IQRD25" hidden="1">"$E$25:$N$25"</definedName>
    <definedName name="IQRD2500" hidden="1">"$E$2500"</definedName>
    <definedName name="IQRD2501" hidden="1">"$E$2501"</definedName>
    <definedName name="IQRD2502" hidden="1">"$E$2502"</definedName>
    <definedName name="IQRD2503" hidden="1">"$E$2503"</definedName>
    <definedName name="IQRD2506" hidden="1">"$E$2506"</definedName>
    <definedName name="IQRD2507" hidden="1">"$E$2507"</definedName>
    <definedName name="IQRD2508" hidden="1">"$E$2508"</definedName>
    <definedName name="IQRD2509" hidden="1">"$E$2509"</definedName>
    <definedName name="IQRD2510" hidden="1">"$E$2510"</definedName>
    <definedName name="IQRD2511" hidden="1">"$E$2511"</definedName>
    <definedName name="IQRD2513" hidden="1">"$E$2513"</definedName>
    <definedName name="IQRD2514" hidden="1">"$E$2514"</definedName>
    <definedName name="IQRD2515" hidden="1">"$E$2515"</definedName>
    <definedName name="IQRD2516" hidden="1">"$E$2516"</definedName>
    <definedName name="IQRD2517" hidden="1">"$E$2517"</definedName>
    <definedName name="IQRD2518" hidden="1">"$E$2518"</definedName>
    <definedName name="IQRD252" hidden="1">"$E$252:$O$252"</definedName>
    <definedName name="IQRD2520" hidden="1">"$E$2520:$H$2520"</definedName>
    <definedName name="IQRD2521" hidden="1">"$E$2521:$H$2521"</definedName>
    <definedName name="IQRD2522" hidden="1">"$E$2522:$H$2522"</definedName>
    <definedName name="IQRD2523" hidden="1">"$E$2523:$H$2523"</definedName>
    <definedName name="IQRD2524" hidden="1">"$E$2524:$H$2524"</definedName>
    <definedName name="IQRD2525" hidden="1">"$E$2525:$H$2525"</definedName>
    <definedName name="IQRD2527" hidden="1">"$E$2527"</definedName>
    <definedName name="IQRD2528" hidden="1">"$E$2528"</definedName>
    <definedName name="IQRD2529" hidden="1">"$E$2529"</definedName>
    <definedName name="IQRD253" hidden="1">"$E$253:$O$253"</definedName>
    <definedName name="IQRD2530" hidden="1">"$E$2530"</definedName>
    <definedName name="IQRD2531" hidden="1">"$E$2531"</definedName>
    <definedName name="IQRD2532" hidden="1">"$E$2532"</definedName>
    <definedName name="IQRD2534" hidden="1">"$E$2534:$J$2534"</definedName>
    <definedName name="IQRD2535" hidden="1">"$E$2535:$J$2535"</definedName>
    <definedName name="IQRD2536" hidden="1">"$E$2536:$J$2536"</definedName>
    <definedName name="IQRD2537" hidden="1">"$E$2537:$J$2537"</definedName>
    <definedName name="IQRD2538" hidden="1">"$E$2538:$J$2538"</definedName>
    <definedName name="IQRD254" hidden="1">"$E$254:$O$254"</definedName>
    <definedName name="IQRD2541" hidden="1">"$E$2541:$H$2541"</definedName>
    <definedName name="IQRD2542" hidden="1">"$E$2542:$H$2542"</definedName>
    <definedName name="IQRD2543" hidden="1">"$E$2543:$H$2543"</definedName>
    <definedName name="IQRD2544" hidden="1">"$E$2544:$H$2544"</definedName>
    <definedName name="IQRD2545" hidden="1">"$E$2545:$H$2545"</definedName>
    <definedName name="IQRD2546" hidden="1">"$E$2546:$H$2546"</definedName>
    <definedName name="IQRD2548" hidden="1">"$E$2548"</definedName>
    <definedName name="IQRD2549" hidden="1">"$E$2549"</definedName>
    <definedName name="IQRD255" hidden="1">"$E$255:$O$255"</definedName>
    <definedName name="IQRD2550" hidden="1">"$E$2550"</definedName>
    <definedName name="IQRD2551" hidden="1">"$E$2551"</definedName>
    <definedName name="IQRD2552" hidden="1">"$E$2552"</definedName>
    <definedName name="IQRD2555" hidden="1">"$E$2555:$I$2555"</definedName>
    <definedName name="IQRD2556" hidden="1">"$E$2556:$I$2556"</definedName>
    <definedName name="IQRD2557" hidden="1">"$E$2557:$I$2557"</definedName>
    <definedName name="IQRD2558" hidden="1">"$E$2558:$I$2558"</definedName>
    <definedName name="IQRD2559" hidden="1">"$E$2559:$I$2559"</definedName>
    <definedName name="IQRD256" hidden="1">"$E$256:$O$256"</definedName>
    <definedName name="IQRD2562" hidden="1">"$E$2562"</definedName>
    <definedName name="IQRD2563" hidden="1">"$E$2563"</definedName>
    <definedName name="IQRD2564" hidden="1">"$E$2564"</definedName>
    <definedName name="IQRD2565" hidden="1">"$E$2565"</definedName>
    <definedName name="IQRD2566" hidden="1">"$E$2566"</definedName>
    <definedName name="IQRD2567" hidden="1">"$E$2567"</definedName>
    <definedName name="IQRD2569" hidden="1">"$E$2569"</definedName>
    <definedName name="IQRD257" hidden="1">"$E$257:$O$257"</definedName>
    <definedName name="IQRD2570" hidden="1">"$E$2570"</definedName>
    <definedName name="IQRD2571" hidden="1">"$E$2571"</definedName>
    <definedName name="IQRD2572" hidden="1">"$E$2572"</definedName>
    <definedName name="IQRD2573" hidden="1">"$E$2573"</definedName>
    <definedName name="IQRD2576" hidden="1">"$E$2576:$W$2576"</definedName>
    <definedName name="IQRD2577" hidden="1">"$E$2577:$W$2577"</definedName>
    <definedName name="IQRD2578" hidden="1">"$E$2578:$W$2578"</definedName>
    <definedName name="IQRD2579" hidden="1">"$E$2579:$W$2579"</definedName>
    <definedName name="IQRD2580" hidden="1">"$E$2580:$W$2580"</definedName>
    <definedName name="IQRD2581" hidden="1">"$E$2581:$W$2581"</definedName>
    <definedName name="IQRD2583" hidden="1">"$E$2583:$J$2583"</definedName>
    <definedName name="IQRD2584" hidden="1">"$E$2584:$J$2584"</definedName>
    <definedName name="IQRD2585" hidden="1">"$E$2585:$J$2585"</definedName>
    <definedName name="IQRD2586" hidden="1">"$E$2586:$J$2586"</definedName>
    <definedName name="IQRD2587" hidden="1">"$E$2587:$J$2587"</definedName>
    <definedName name="IQRD2588" hidden="1">"$E$2588:$J$2588"</definedName>
    <definedName name="IQRD259" hidden="1">"$E$259:$G$259"</definedName>
    <definedName name="IQRD2590" hidden="1">"$E$2590"</definedName>
    <definedName name="IQRD2591" hidden="1">"$E$2591"</definedName>
    <definedName name="IQRD2592" hidden="1">"$E$2592"</definedName>
    <definedName name="IQRD2593" hidden="1">"$E$2593"</definedName>
    <definedName name="IQRD2594" hidden="1">"$E$2594"</definedName>
    <definedName name="IQRD2597" hidden="1">"$E$2597:$K$2597"</definedName>
    <definedName name="IQRD2598" hidden="1">"$E$2598:$K$2598"</definedName>
    <definedName name="IQRD2599" hidden="1">"$E$2599:$K$2599"</definedName>
    <definedName name="IQRD26" hidden="1">"$E$26:$N$26"</definedName>
    <definedName name="IQRD260" hidden="1">"$E$260:$G$260"</definedName>
    <definedName name="IQRD2600" hidden="1">"$E$2600:$K$2600"</definedName>
    <definedName name="IQRD2601" hidden="1">"$E$2601:$K$2601"</definedName>
    <definedName name="IQRD2604" hidden="1">"$E$2604:$I$2604"</definedName>
    <definedName name="IQRD2605" hidden="1">"$E$2605:$I$2605"</definedName>
    <definedName name="IQRD2606" hidden="1">"$E$2606:$I$2606"</definedName>
    <definedName name="IQRD2607" hidden="1">"$E$2607:$I$2607"</definedName>
    <definedName name="IQRD2608" hidden="1">"$E$2608:$I$2608"</definedName>
    <definedName name="IQRD2609" hidden="1">"$E$2609:$I$2609"</definedName>
    <definedName name="IQRD261" hidden="1">"$E$261:$G$261"</definedName>
    <definedName name="IQRD2611" hidden="1">"$E$2611:$O$2611"</definedName>
    <definedName name="IQRD2612" hidden="1">"$E$2612:$O$2612"</definedName>
    <definedName name="IQRD2613" hidden="1">"$E$2613:$O$2613"</definedName>
    <definedName name="IQRD2614" hidden="1">"$E$2614:$O$2614"</definedName>
    <definedName name="IQRD2615" hidden="1">"$E$2615:$O$2615"</definedName>
    <definedName name="IQRD2618" hidden="1">"$E$2618"</definedName>
    <definedName name="IQRD2619" hidden="1">"$E$2619"</definedName>
    <definedName name="IQRD262" hidden="1">"$E$262:$G$262"</definedName>
    <definedName name="IQRD2620" hidden="1">"$E$2620"</definedName>
    <definedName name="IQRD2621" hidden="1">"$E$2621"</definedName>
    <definedName name="IQRD2622" hidden="1">"$E$2622"</definedName>
    <definedName name="IQRD2625" hidden="1">"$E$2625:$J$2625"</definedName>
    <definedName name="IQRD2626" hidden="1">"$E$2626:$J$2626"</definedName>
    <definedName name="IQRD2627" hidden="1">"$E$2627:$J$2627"</definedName>
    <definedName name="IQRD2628" hidden="1">"$E$2628:$J$2628"</definedName>
    <definedName name="IQRD2629" hidden="1">"$E$2629:$J$2629"</definedName>
    <definedName name="IQRD263" hidden="1">"$E$263:$G$263"</definedName>
    <definedName name="IQRD2632" hidden="1">"$E$2632"</definedName>
    <definedName name="IQRD2633" hidden="1">"$E$2633"</definedName>
    <definedName name="IQRD2634" hidden="1">"$E$2634"</definedName>
    <definedName name="IQRD2635" hidden="1">"$E$2635"</definedName>
    <definedName name="IQRD2636" hidden="1">"$E$2636"</definedName>
    <definedName name="IQRD2637" hidden="1">"$E$2637"</definedName>
    <definedName name="IQRD2639" hidden="1">"$E$2639"</definedName>
    <definedName name="IQRD2640" hidden="1">"$E$2640"</definedName>
    <definedName name="IQRD2641" hidden="1">"$E$2641"</definedName>
    <definedName name="IQRD2642" hidden="1">"$E$2642"</definedName>
    <definedName name="IQRD2643" hidden="1">"$E$2643"</definedName>
    <definedName name="IQRD2646" hidden="1">"$E$2646:$T$2646"</definedName>
    <definedName name="IQRD2647" hidden="1">"$E$2647:$T$2647"</definedName>
    <definedName name="IQRD2648" hidden="1">"$E$2648:$T$2648"</definedName>
    <definedName name="IQRD2649" hidden="1">"$E$2649:$T$2649"</definedName>
    <definedName name="IQRD2650" hidden="1">"$E$2650:$T$2650"</definedName>
    <definedName name="IQRD2651" hidden="1">"$E$2651:$T$2651"</definedName>
    <definedName name="IQRD2653" hidden="1">"$E$2653"</definedName>
    <definedName name="IQRD2654" hidden="1">"$E$2654"</definedName>
    <definedName name="IQRD2655" hidden="1">"$E$2655"</definedName>
    <definedName name="IQRD2656" hidden="1">"$E$2656"</definedName>
    <definedName name="IQRD2657" hidden="1">"$E$2657"</definedName>
    <definedName name="IQRD2658" hidden="1">"$E$2658"</definedName>
    <definedName name="IQRD266" hidden="1">"$E$266"</definedName>
    <definedName name="IQRD2660" hidden="1">"$E$2660"</definedName>
    <definedName name="IQRD2661" hidden="1">"$E$2661"</definedName>
    <definedName name="IQRD2662" hidden="1">"$E$2662"</definedName>
    <definedName name="IQRD2663" hidden="1">"$E$2663"</definedName>
    <definedName name="IQRD2664" hidden="1">"$E$2664"</definedName>
    <definedName name="IQRD2667" hidden="1">"$E$2667:$I$2667"</definedName>
    <definedName name="IQRD2668" hidden="1">"$E$2668:$I$2668"</definedName>
    <definedName name="IQRD2669" hidden="1">"$E$2669:$I$2669"</definedName>
    <definedName name="IQRD267" hidden="1">"$E$267"</definedName>
    <definedName name="IQRD2670" hidden="1">"$E$2670:$I$2670"</definedName>
    <definedName name="IQRD2671" hidden="1">"$E$2671:$I$2671"</definedName>
    <definedName name="IQRD2672" hidden="1">"$E$2672:$I$2672"</definedName>
    <definedName name="IQRD2674" hidden="1">"$E$2674"</definedName>
    <definedName name="IQRD2675" hidden="1">"$E$2675"</definedName>
    <definedName name="IQRD2676" hidden="1">"$E$2676"</definedName>
    <definedName name="IQRD2677" hidden="1">"$E$2677"</definedName>
    <definedName name="IQRD2678" hidden="1">"$E$2678"</definedName>
    <definedName name="IQRD2679" hidden="1">"$E$2679"</definedName>
    <definedName name="IQRD268" hidden="1">"$E$268"</definedName>
    <definedName name="IQRD2681" hidden="1">"$E$2681"</definedName>
    <definedName name="IQRD2682" hidden="1">"$E$2682"</definedName>
    <definedName name="IQRD2683" hidden="1">"$E$2683"</definedName>
    <definedName name="IQRD2684" hidden="1">"$E$2684"</definedName>
    <definedName name="IQRD2685" hidden="1">"$E$2685"</definedName>
    <definedName name="IQRD2688" hidden="1">"$E$2688:$I$2688"</definedName>
    <definedName name="IQRD2689" hidden="1">"$E$2689:$I$2689"</definedName>
    <definedName name="IQRD269" hidden="1">"$E$269"</definedName>
    <definedName name="IQRD2690" hidden="1">"$E$2690:$I$2690"</definedName>
    <definedName name="IQRD2691" hidden="1">"$E$2691:$I$2691"</definedName>
    <definedName name="IQRD2692" hidden="1">"$E$2692:$I$2692"</definedName>
    <definedName name="IQRD2693" hidden="1">"$E$2693:$I$2693"</definedName>
    <definedName name="IQRD2695" hidden="1">"$E$2695:$H$2695"</definedName>
    <definedName name="IQRD2696" hidden="1">"$E$2696:$H$2696"</definedName>
    <definedName name="IQRD2697" hidden="1">"$E$2697:$H$2697"</definedName>
    <definedName name="IQRD2698" hidden="1">"$E$2698:$H$2698"</definedName>
    <definedName name="IQRD2699" hidden="1">"$E$2699:$H$2699"</definedName>
    <definedName name="IQRD27" hidden="1">"$D$28:$D$34"</definedName>
    <definedName name="IQRD270" hidden="1">"$E$270"</definedName>
    <definedName name="IQRD2700" hidden="1">"$E$2700:$H$2700"</definedName>
    <definedName name="IQRD2702" hidden="1">"$E$2702:$K$2702"</definedName>
    <definedName name="IQRD2703" hidden="1">"$E$2703:$K$2703"</definedName>
    <definedName name="IQRD2704" hidden="1">"$E$2704:$K$2704"</definedName>
    <definedName name="IQRD2705" hidden="1">"$E$2705:$K$2705"</definedName>
    <definedName name="IQRD2706" hidden="1">"$E$2706:$K$2706"</definedName>
    <definedName name="IQRD2709" hidden="1">"$E$2709"</definedName>
    <definedName name="IQRD2710" hidden="1">"$E$2710"</definedName>
    <definedName name="IQRD2711" hidden="1">"$E$2711"</definedName>
    <definedName name="IQRD2712" hidden="1">"$E$2712"</definedName>
    <definedName name="IQRD2713" hidden="1">"$E$2713"</definedName>
    <definedName name="IQRD2716" hidden="1">"$E$2716"</definedName>
    <definedName name="IQRD2717" hidden="1">"$E$2717"</definedName>
    <definedName name="IQRD2718" hidden="1">"$E$2718"</definedName>
    <definedName name="IQRD2719" hidden="1">"$E$2719"</definedName>
    <definedName name="IQRD2720" hidden="1">"$E$2720"</definedName>
    <definedName name="IQRD2723" hidden="1">"$E$2723"</definedName>
    <definedName name="IQRD2724" hidden="1">"$E$2724"</definedName>
    <definedName name="IQRD2725" hidden="1">"$E$2725"</definedName>
    <definedName name="IQRD2726" hidden="1">"$E$2726"</definedName>
    <definedName name="IQRD2727" hidden="1">"$E$2727"</definedName>
    <definedName name="IQRD2728" hidden="1">"$E$2728"</definedName>
    <definedName name="IQRD273" hidden="1">"$E$273:$S$273"</definedName>
    <definedName name="IQRD2730" hidden="1">"$E$2730:$G$2730"</definedName>
    <definedName name="IQRD2731" hidden="1">"$E$2731:$G$2731"</definedName>
    <definedName name="IQRD2732" hidden="1">"$E$2732:$G$2732"</definedName>
    <definedName name="IQRD2733" hidden="1">"$E$2733:$G$2733"</definedName>
    <definedName name="IQRD2734" hidden="1">"$E$2734:$G$2734"</definedName>
    <definedName name="IQRD2735" hidden="1">"$E$2735:$G$2735"</definedName>
    <definedName name="IQRD2737" hidden="1">"$E$2737"</definedName>
    <definedName name="IQRD2738" hidden="1">"$E$2738"</definedName>
    <definedName name="IQRD2739" hidden="1">"$E$2739"</definedName>
    <definedName name="IQRD274" hidden="1">"$E$274:$S$274"</definedName>
    <definedName name="IQRD2740" hidden="1">"$E$2740"</definedName>
    <definedName name="IQRD2741" hidden="1">"$E$2741"</definedName>
    <definedName name="IQRD2742" hidden="1">"$E$2742"</definedName>
    <definedName name="IQRD2744" hidden="1">"$E$2744:$M$2744"</definedName>
    <definedName name="IQRD2745" hidden="1">"$E$2745:$M$2745"</definedName>
    <definedName name="IQRD2746" hidden="1">"$E$2746:$M$2746"</definedName>
    <definedName name="IQRD2747" hidden="1">"$E$2747:$M$2747"</definedName>
    <definedName name="IQRD2748" hidden="1">"$E$2748:$M$2748"</definedName>
    <definedName name="IQRD275" hidden="1">"$E$275:$S$275"</definedName>
    <definedName name="IQRD2751" hidden="1">"$E$2751:$L$2751"</definedName>
    <definedName name="IQRD2752" hidden="1">"$E$2752:$L$2752"</definedName>
    <definedName name="IQRD2753" hidden="1">"$E$2753:$L$2753"</definedName>
    <definedName name="IQRD2754" hidden="1">"$E$2754:$L$2754"</definedName>
    <definedName name="IQRD2755" hidden="1">"$E$2755:$L$2755"</definedName>
    <definedName name="IQRD2756" hidden="1">"$E$2756:$L$2756"</definedName>
    <definedName name="IQRD2758" hidden="1">"$E$2758:$L$2758"</definedName>
    <definedName name="IQRD2759" hidden="1">"$E$2759:$L$2759"</definedName>
    <definedName name="IQRD276" hidden="1">"$E$276:$S$276"</definedName>
    <definedName name="IQRD2760" hidden="1">"$E$2760:$L$2760"</definedName>
    <definedName name="IQRD2761" hidden="1">"$E$2761:$L$2761"</definedName>
    <definedName name="IQRD2762" hidden="1">"$E$2762:$L$2762"</definedName>
    <definedName name="IQRD2765" hidden="1">"$E$2765:$H$2765"</definedName>
    <definedName name="IQRD2766" hidden="1">"$E$2766:$H$2766"</definedName>
    <definedName name="IQRD2767" hidden="1">"$E$2767:$H$2767"</definedName>
    <definedName name="IQRD2768" hidden="1">"$E$2768:$H$2768"</definedName>
    <definedName name="IQRD2769" hidden="1">"$E$2769:$H$2769"</definedName>
    <definedName name="IQRD277" hidden="1">"$E$277:$S$277"</definedName>
    <definedName name="IQRD2772" hidden="1">"$E$2772"</definedName>
    <definedName name="IQRD2773" hidden="1">"$E$2773"</definedName>
    <definedName name="IQRD2774" hidden="1">"$E$2774"</definedName>
    <definedName name="IQRD2775" hidden="1">"$E$2775"</definedName>
    <definedName name="IQRD2776" hidden="1">"$E$2776"</definedName>
    <definedName name="IQRD2779" hidden="1">"$E$2779"</definedName>
    <definedName name="IQRD2780" hidden="1">"$E$2780"</definedName>
    <definedName name="IQRD2781" hidden="1">"$E$2781"</definedName>
    <definedName name="IQRD2782" hidden="1">"$E$2782"</definedName>
    <definedName name="IQRD2783" hidden="1">"$E$2783"</definedName>
    <definedName name="IQRD2786" hidden="1">"$E$2786"</definedName>
    <definedName name="IQRD2787" hidden="1">"$E$2787"</definedName>
    <definedName name="IQRD2788" hidden="1">"$E$2788"</definedName>
    <definedName name="IQRD2789" hidden="1">"$E$2789"</definedName>
    <definedName name="IQRD2790" hidden="1">"$E$2790"</definedName>
    <definedName name="IQRD2791" hidden="1">"$E$2791"</definedName>
    <definedName name="IQRD2793" hidden="1">"$E$2793:$G$2793"</definedName>
    <definedName name="IQRD2794" hidden="1">"$E$2794:$G$2794"</definedName>
    <definedName name="IQRD2795" hidden="1">"$E$2795:$G$2795"</definedName>
    <definedName name="IQRD2796" hidden="1">"$E$2796:$G$2796"</definedName>
    <definedName name="IQRD2797" hidden="1">"$E$2797:$G$2797"</definedName>
    <definedName name="IQRD2798" hidden="1">"$E$2798:$G$2798"</definedName>
    <definedName name="IQRD28" hidden="1">"$E$28"</definedName>
    <definedName name="IQRD280" hidden="1">"$E$280:$I$280"</definedName>
    <definedName name="IQRD2800" hidden="1">"$E$2800"</definedName>
    <definedName name="IQRD2801" hidden="1">"$E$2801"</definedName>
    <definedName name="IQRD2802" hidden="1">"$E$2802"</definedName>
    <definedName name="IQRD2803" hidden="1">"$E$2803"</definedName>
    <definedName name="IQRD2804" hidden="1">"$E$2804"</definedName>
    <definedName name="IQRD2805" hidden="1">"$E$2805"</definedName>
    <definedName name="IQRD2807" hidden="1">"$E$2807"</definedName>
    <definedName name="IQRD2808" hidden="1">"$E$2808"</definedName>
    <definedName name="IQRD2809" hidden="1">"$E$2809"</definedName>
    <definedName name="IQRD281" hidden="1">"$E$281:$I$281"</definedName>
    <definedName name="IQRD2810" hidden="1">"$E$2810"</definedName>
    <definedName name="IQRD2811" hidden="1">"$E$2811"</definedName>
    <definedName name="IQRD2814" hidden="1">"$E$2814"</definedName>
    <definedName name="IQRD2815" hidden="1">"$E$2815"</definedName>
    <definedName name="IQRD2816" hidden="1">"$E$2816"</definedName>
    <definedName name="IQRD2817" hidden="1">"$E$2817"</definedName>
    <definedName name="IQRD2818" hidden="1">"$E$2818"</definedName>
    <definedName name="IQRD2819" hidden="1">"$E$2819"</definedName>
    <definedName name="IQRD282" hidden="1">"$E$282:$I$282"</definedName>
    <definedName name="IQRD2821" hidden="1">"$E$2821:$J$2821"</definedName>
    <definedName name="IQRD2822" hidden="1">"$E$2822:$J$2822"</definedName>
    <definedName name="IQRD2823" hidden="1">"$E$2823:$J$2823"</definedName>
    <definedName name="IQRD2824" hidden="1">"$E$2824:$J$2824"</definedName>
    <definedName name="IQRD2825" hidden="1">"$E$2825:$J$2825"</definedName>
    <definedName name="IQRD2826" hidden="1">"$E$2826:$J$2826"</definedName>
    <definedName name="IQRD2828" hidden="1">"$E$2828:$H$2828"</definedName>
    <definedName name="IQRD2829" hidden="1">"$E$2829:$H$2829"</definedName>
    <definedName name="IQRD283" hidden="1">"$E$283:$I$283"</definedName>
    <definedName name="IQRD2830" hidden="1">"$E$2830:$H$2830"</definedName>
    <definedName name="IQRD2831" hidden="1">"$E$2831:$H$2831"</definedName>
    <definedName name="IQRD2832" hidden="1">"$E$2832:$H$2832"</definedName>
    <definedName name="IQRD2833" hidden="1">"$E$2833:$H$2833"</definedName>
    <definedName name="IQRD2835" hidden="1">"$E$2835:$K$2835"</definedName>
    <definedName name="IQRD2836" hidden="1">"$E$2836:$K$2836"</definedName>
    <definedName name="IQRD2837" hidden="1">"$E$2837:$K$2837"</definedName>
    <definedName name="IQRD2838" hidden="1">"$E$2838:$K$2838"</definedName>
    <definedName name="IQRD2839" hidden="1">"$E$2839:$K$2839"</definedName>
    <definedName name="IQRD284" hidden="1">"$E$284:$I$284"</definedName>
    <definedName name="IQRD2842" hidden="1">"$E$2842"</definedName>
    <definedName name="IQRD2843" hidden="1">"$E$2843"</definedName>
    <definedName name="IQRD2844" hidden="1">"$E$2844"</definedName>
    <definedName name="IQRD2845" hidden="1">"$E$2845"</definedName>
    <definedName name="IQRD2846" hidden="1">"$E$2846"</definedName>
    <definedName name="IQRD2849" hidden="1">"$E$2849:$F$2849"</definedName>
    <definedName name="IQRD285" hidden="1">"$E$285:$I$285"</definedName>
    <definedName name="IQRD2850" hidden="1">"$E$2850:$F$2850"</definedName>
    <definedName name="IQRD2851" hidden="1">"$E$2851:$F$2851"</definedName>
    <definedName name="IQRD2852" hidden="1">"$E$2852:$F$2852"</definedName>
    <definedName name="IQRD2853" hidden="1">"$E$2853:$F$2853"</definedName>
    <definedName name="IQRD2856" hidden="1">"$E$2856"</definedName>
    <definedName name="IQRD2857" hidden="1">"$E$2857"</definedName>
    <definedName name="IQRD2858" hidden="1">"$E$2858"</definedName>
    <definedName name="IQRD2859" hidden="1">"$E$2859"</definedName>
    <definedName name="IQRD2860" hidden="1">"$E$2860"</definedName>
    <definedName name="IQRD2861" hidden="1">"$E$2861"</definedName>
    <definedName name="IQRD2863" hidden="1">"$E$2863"</definedName>
    <definedName name="IQRD2864" hidden="1">"$E$2864"</definedName>
    <definedName name="IQRD2865" hidden="1">"$E$2865"</definedName>
    <definedName name="IQRD2866" hidden="1">"$E$2866"</definedName>
    <definedName name="IQRD2867" hidden="1">"$E$2867"</definedName>
    <definedName name="IQRD287" hidden="1">"$E$287:$K$287"</definedName>
    <definedName name="IQRD2870" hidden="1">"$E$2870:$H$2870"</definedName>
    <definedName name="IQRD2871" hidden="1">"$E$2871:$H$2871"</definedName>
    <definedName name="IQRD2872" hidden="1">"$E$2872:$H$2872"</definedName>
    <definedName name="IQRD2873" hidden="1">"$E$2873:$H$2873"</definedName>
    <definedName name="IQRD2874" hidden="1">"$E$2874:$H$2874"</definedName>
    <definedName name="IQRD2875" hidden="1">"$E$2875:$H$2875"</definedName>
    <definedName name="IQRD2877" hidden="1">"$E$2877"</definedName>
    <definedName name="IQRD2878" hidden="1">"$E$2878"</definedName>
    <definedName name="IQRD2879" hidden="1">"$E$2879"</definedName>
    <definedName name="IQRD288" hidden="1">"$E$288:$K$288"</definedName>
    <definedName name="IQRD2880" hidden="1">"$E$2880"</definedName>
    <definedName name="IQRD2881" hidden="1">"$E$2881"</definedName>
    <definedName name="IQRD2882" hidden="1">"$E$2882"</definedName>
    <definedName name="IQRD2884" hidden="1">"$E$2884:$K$2884"</definedName>
    <definedName name="IQRD2885" hidden="1">"$E$2885:$K$2885"</definedName>
    <definedName name="IQRD2886" hidden="1">"$E$2886:$K$2886"</definedName>
    <definedName name="IQRD2887" hidden="1">"$E$2887:$K$2887"</definedName>
    <definedName name="IQRD2888" hidden="1">"$E$2888:$K$2888"</definedName>
    <definedName name="IQRD289" hidden="1">"$E$289:$K$289"</definedName>
    <definedName name="IQRD2891" hidden="1">"$E$2891:$M$2891"</definedName>
    <definedName name="IQRD2892" hidden="1">"$E$2892:$M$2892"</definedName>
    <definedName name="IQRD2893" hidden="1">"$E$2893:$M$2893"</definedName>
    <definedName name="IQRD2894" hidden="1">"$E$2894:$M$2894"</definedName>
    <definedName name="IQRD2895" hidden="1">"$E$2895:$M$2895"</definedName>
    <definedName name="IQRD2896" hidden="1">"$E$2896:$M$2896"</definedName>
    <definedName name="IQRD2898" hidden="1">"$E$2898"</definedName>
    <definedName name="IQRD2899" hidden="1">"$E$2899"</definedName>
    <definedName name="IQRD29" hidden="1">"$D$30:$D$39"</definedName>
    <definedName name="IQRD290" hidden="1">"$E$290:$K$290"</definedName>
    <definedName name="IQRD2900" hidden="1">"$E$2900"</definedName>
    <definedName name="IQRD2901" hidden="1">"$E$2901"</definedName>
    <definedName name="IQRD2902" hidden="1">"$E$2902"</definedName>
    <definedName name="IQRD2905" hidden="1">"$E$2905"</definedName>
    <definedName name="IQRD2906" hidden="1">"$E$2906"</definedName>
    <definedName name="IQRD2907" hidden="1">"$E$2907"</definedName>
    <definedName name="IQRD2908" hidden="1">"$E$2908"</definedName>
    <definedName name="IQRD2909" hidden="1">"$E$2909"</definedName>
    <definedName name="IQRD291" hidden="1">"$E$291:$K$291"</definedName>
    <definedName name="IQRD2919" hidden="1">"$E$2919:$H$2919"</definedName>
    <definedName name="IQRD2920" hidden="1">"$E$2920:$H$2920"</definedName>
    <definedName name="IQRD2921" hidden="1">"$E$2921:$H$2921"</definedName>
    <definedName name="IQRD2922" hidden="1">"$E$2922:$H$2922"</definedName>
    <definedName name="IQRD2923" hidden="1">"$E$2923:$H$2923"</definedName>
    <definedName name="IQRD2924" hidden="1">"$E$2924:$H$2924"</definedName>
    <definedName name="IQRD2926" hidden="1">"$E$2926:$I$2926"</definedName>
    <definedName name="IQRD2927" hidden="1">"$E$2927:$I$2927"</definedName>
    <definedName name="IQRD2928" hidden="1">"$E$2928:$I$2928"</definedName>
    <definedName name="IQRD2929" hidden="1">"$E$2929:$I$2929"</definedName>
    <definedName name="IQRD2930" hidden="1">"$E$2930:$I$2930"</definedName>
    <definedName name="IQRD2931" hidden="1">"$E$2931:$I$2931"</definedName>
    <definedName name="IQRD2933" hidden="1">"$E$2933:$G$2933"</definedName>
    <definedName name="IQRD2934" hidden="1">"$E$2934:$G$2934"</definedName>
    <definedName name="IQRD2935" hidden="1">"$E$2935:$G$2935"</definedName>
    <definedName name="IQRD2936" hidden="1">"$E$2936:$G$2936"</definedName>
    <definedName name="IQRD2937" hidden="1">"$E$2937:$G$2937"</definedName>
    <definedName name="IQRD294" hidden="1">"$E$294"</definedName>
    <definedName name="IQRD2940" hidden="1">"$E$2940:$F$2940"</definedName>
    <definedName name="IQRD2941" hidden="1">"$E$2941:$F$2941"</definedName>
    <definedName name="IQRD2942" hidden="1">"$E$2942:$F$2942"</definedName>
    <definedName name="IQRD2943" hidden="1">"$E$2943:$F$2943"</definedName>
    <definedName name="IQRD2944" hidden="1">"$E$2944:$F$2944"</definedName>
    <definedName name="IQRD2947" hidden="1">"$E$2947:$H$2947"</definedName>
    <definedName name="IQRD2948" hidden="1">"$E$2948:$H$2948"</definedName>
    <definedName name="IQRD2949" hidden="1">"$E$2949:$H$2949"</definedName>
    <definedName name="IQRD295" hidden="1">"$E$295"</definedName>
    <definedName name="IQRD2950" hidden="1">"$E$2950:$H$2950"</definedName>
    <definedName name="IQRD2951" hidden="1">"$E$2951:$H$2951"</definedName>
    <definedName name="IQRD2954" hidden="1">"$E$2954"</definedName>
    <definedName name="IQRD2955" hidden="1">"$E$2955"</definedName>
    <definedName name="IQRD2956" hidden="1">"$E$2956"</definedName>
    <definedName name="IQRD2957" hidden="1">"$E$2957"</definedName>
    <definedName name="IQRD2958" hidden="1">"$E$2958"</definedName>
    <definedName name="IQRD296" hidden="1">"$E$296"</definedName>
    <definedName name="IQRD2961" hidden="1">"$E$2961"</definedName>
    <definedName name="IQRD2962" hidden="1">"$E$2962"</definedName>
    <definedName name="IQRD2963" hidden="1">"$E$2963"</definedName>
    <definedName name="IQRD2964" hidden="1">"$E$2964"</definedName>
    <definedName name="IQRD2965" hidden="1">"$E$2965"</definedName>
    <definedName name="IQRD2968" hidden="1">"$E$2968:$M$2968"</definedName>
    <definedName name="IQRD2969" hidden="1">"$E$2969:$M$2969"</definedName>
    <definedName name="IQRD297" hidden="1">"$E$297"</definedName>
    <definedName name="IQRD2970" hidden="1">"$E$2970:$M$2970"</definedName>
    <definedName name="IQRD2971" hidden="1">"$E$2971:$M$2971"</definedName>
    <definedName name="IQRD2972" hidden="1">"$E$2972:$M$2972"</definedName>
    <definedName name="IQRD2973" hidden="1">"$E$2973:$M$2973"</definedName>
    <definedName name="IQRD2975" hidden="1">"$E$2975:$L$2975"</definedName>
    <definedName name="IQRD2976" hidden="1">"$E$2976:$L$2976"</definedName>
    <definedName name="IQRD2977" hidden="1">"$E$2977:$L$2977"</definedName>
    <definedName name="IQRD2978" hidden="1">"$E$2978:$L$2978"</definedName>
    <definedName name="IQRD2979" hidden="1">"$E$2979:$L$2979"</definedName>
    <definedName name="IQRD298" hidden="1">"$E$298"</definedName>
    <definedName name="IQRD2980" hidden="1">"$E$2980:$L$2980"</definedName>
    <definedName name="IQRD2982" hidden="1">"$E$2982:$I$2982"</definedName>
    <definedName name="IQRD2983" hidden="1">"$E$2983:$I$2983"</definedName>
    <definedName name="IQRD2984" hidden="1">"$E$2984:$I$2984"</definedName>
    <definedName name="IQRD2985" hidden="1">"$E$2985:$I$2985"</definedName>
    <definedName name="IQRD2986" hidden="1">"$E$2986:$I$2986"</definedName>
    <definedName name="IQRD2989" hidden="1">"$E$2989"</definedName>
    <definedName name="IQRD2990" hidden="1">"$E$2990"</definedName>
    <definedName name="IQRD2991" hidden="1">"$E$2991"</definedName>
    <definedName name="IQRD2992" hidden="1">"$E$2992"</definedName>
    <definedName name="IQRD2993" hidden="1">"$E$2993"</definedName>
    <definedName name="IQRD2996" hidden="1">"$E$2996:$G$2996"</definedName>
    <definedName name="IQRD2997" hidden="1">"$E$2997:$G$2997"</definedName>
    <definedName name="IQRD2998" hidden="1">"$E$2998:$G$2998"</definedName>
    <definedName name="IQRD2999" hidden="1">"$E$2999:$G$2999"</definedName>
    <definedName name="IQRD3" hidden="1">"$D$4:$D$133"</definedName>
    <definedName name="IQRD30" hidden="1">"$D$31:$D$40"</definedName>
    <definedName name="IQRD3000" hidden="1">"$E$3000:$G$3000"</definedName>
    <definedName name="IQRD3003" hidden="1">"$E$3003"</definedName>
    <definedName name="IQRD3004" hidden="1">"$E$3004"</definedName>
    <definedName name="IQRD3005" hidden="1">"$E$3005"</definedName>
    <definedName name="IQRD3006" hidden="1">"$E$3006"</definedName>
    <definedName name="IQRD3007" hidden="1">"$E$3007"</definedName>
    <definedName name="IQRD3008" hidden="1">"$E$3008"</definedName>
    <definedName name="IQRD301" hidden="1">"$E$301"</definedName>
    <definedName name="IQRD3010" hidden="1">"$E$3010"</definedName>
    <definedName name="IQRD3011" hidden="1">"$E$3011"</definedName>
    <definedName name="IQRD3012" hidden="1">"$E$3012"</definedName>
    <definedName name="IQRD3013" hidden="1">"$E$3013"</definedName>
    <definedName name="IQRD3014" hidden="1">"$E$3014"</definedName>
    <definedName name="IQRD3017" hidden="1">"$E$3017"</definedName>
    <definedName name="IQRD3018" hidden="1">"$E$3018"</definedName>
    <definedName name="IQRD3019" hidden="1">"$E$3019"</definedName>
    <definedName name="IQRD302" hidden="1">"$E$302"</definedName>
    <definedName name="IQRD3020" hidden="1">"$E$3020"</definedName>
    <definedName name="IQRD3021" hidden="1">"$E$3021"</definedName>
    <definedName name="IQRD3022" hidden="1">"$E$3022"</definedName>
    <definedName name="IQRD3024" hidden="1">"$E$3024:$I$3024"</definedName>
    <definedName name="IQRD3025" hidden="1">"$E$3025:$I$3025"</definedName>
    <definedName name="IQRD3026" hidden="1">"$E$3026:$I$3026"</definedName>
    <definedName name="IQRD3027" hidden="1">"$E$3027:$I$3027"</definedName>
    <definedName name="IQRD3028" hidden="1">"$E$3028:$I$3028"</definedName>
    <definedName name="IQRD3029" hidden="1">"$E$3029:$I$3029"</definedName>
    <definedName name="IQRD303" hidden="1">"$E$303"</definedName>
    <definedName name="IQRD3031" hidden="1">"$E$3031:$I$3031"</definedName>
    <definedName name="IQRD3032" hidden="1">"$E$3032:$I$3032"</definedName>
    <definedName name="IQRD3033" hidden="1">"$E$3033:$I$3033"</definedName>
    <definedName name="IQRD3034" hidden="1">"$E$3034:$I$3034"</definedName>
    <definedName name="IQRD3035" hidden="1">"$E$3035:$I$3035"</definedName>
    <definedName name="IQRD3036" hidden="1">"$E$3036:$I$3036"</definedName>
    <definedName name="IQRD3038" hidden="1">"$E$3038"</definedName>
    <definedName name="IQRD3039" hidden="1">"$E$3039"</definedName>
    <definedName name="IQRD304" hidden="1">"$E$304"</definedName>
    <definedName name="IQRD3040" hidden="1">"$E$3040"</definedName>
    <definedName name="IQRD3041" hidden="1">"$E$3041"</definedName>
    <definedName name="IQRD3042" hidden="1">"$E$3042"</definedName>
    <definedName name="IQRD3045" hidden="1">"$E$3045:$F$3045"</definedName>
    <definedName name="IQRD3046" hidden="1">"$E$3046:$F$3046"</definedName>
    <definedName name="IQRD3047" hidden="1">"$E$3047:$F$3047"</definedName>
    <definedName name="IQRD3048" hidden="1">"$E$3048:$F$3048"</definedName>
    <definedName name="IQRD3049" hidden="1">"$E$3049:$F$3049"</definedName>
    <definedName name="IQRD305" hidden="1">"$E$305"</definedName>
    <definedName name="IQRD3052" hidden="1">"$E$3052"</definedName>
    <definedName name="IQRD3053" hidden="1">"$E$3053"</definedName>
    <definedName name="IQRD3054" hidden="1">"$E$3054"</definedName>
    <definedName name="IQRD3055" hidden="1">"$E$3055"</definedName>
    <definedName name="IQRD3056" hidden="1">"$E$3056"</definedName>
    <definedName name="IQRD3057" hidden="1">"$E$3057"</definedName>
    <definedName name="IQRD3059" hidden="1">"$E$3059"</definedName>
    <definedName name="IQRD3060" hidden="1">"$E$3060"</definedName>
    <definedName name="IQRD3061" hidden="1">"$E$3061"</definedName>
    <definedName name="IQRD3062" hidden="1">"$E$3062"</definedName>
    <definedName name="IQRD3063" hidden="1">"$E$3063"</definedName>
    <definedName name="IQRD3066" hidden="1">"$E$3066"</definedName>
    <definedName name="IQRD3067" hidden="1">"$E$3067"</definedName>
    <definedName name="IQRD3068" hidden="1">"$E$3068"</definedName>
    <definedName name="IQRD3069" hidden="1">"$E$3069"</definedName>
    <definedName name="IQRD3070" hidden="1">"$E$3070"</definedName>
    <definedName name="IQRD3071" hidden="1">"$E$3071"</definedName>
    <definedName name="IQRD3073" hidden="1">"$E$3073:$H$3073"</definedName>
    <definedName name="IQRD3074" hidden="1">"$E$3074:$H$3074"</definedName>
    <definedName name="IQRD3075" hidden="1">"$E$3075:$H$3075"</definedName>
    <definedName name="IQRD3076" hidden="1">"$E$3076:$H$3076"</definedName>
    <definedName name="IQRD3077" hidden="1">"$E$3077:$H$3077"</definedName>
    <definedName name="IQRD3078" hidden="1">"$E$3078:$H$3078"</definedName>
    <definedName name="IQRD308" hidden="1">"$E$308:$Q$308"</definedName>
    <definedName name="IQRD3080" hidden="1">"$E$3080:$J$3080"</definedName>
    <definedName name="IQRD3081" hidden="1">"$E$3081:$J$3081"</definedName>
    <definedName name="IQRD3082" hidden="1">"$E$3082:$J$3082"</definedName>
    <definedName name="IQRD3083" hidden="1">"$E$3083:$J$3083"</definedName>
    <definedName name="IQRD3084" hidden="1">"$E$3084:$J$3084"</definedName>
    <definedName name="IQRD3085" hidden="1">"$E$3085:$J$3085"</definedName>
    <definedName name="IQRD3087" hidden="1">"$E$3087:$K$3087"</definedName>
    <definedName name="IQRD3088" hidden="1">"$E$3088:$K$3088"</definedName>
    <definedName name="IQRD3089" hidden="1">"$E$3089:$K$3089"</definedName>
    <definedName name="IQRD309" hidden="1">"$E$309:$Q$309"</definedName>
    <definedName name="IQRD3090" hidden="1">"$E$3090:$K$3090"</definedName>
    <definedName name="IQRD3091" hidden="1">"$E$3091:$K$3091"</definedName>
    <definedName name="IQRD3094" hidden="1">"$E$3094:$K$3094"</definedName>
    <definedName name="IQRD3095" hidden="1">"$E$3095:$K$3095"</definedName>
    <definedName name="IQRD3096" hidden="1">"$E$3096:$K$3096"</definedName>
    <definedName name="IQRD3097" hidden="1">"$E$3097:$K$3097"</definedName>
    <definedName name="IQRD3098" hidden="1">"$E$3098:$K$3098"</definedName>
    <definedName name="IQRD31" hidden="1">"$E$31:$H$31"</definedName>
    <definedName name="IQRD310" hidden="1">"$E$310:$Q$310"</definedName>
    <definedName name="IQRD3101" hidden="1">"$E$3101:$J$3101"</definedName>
    <definedName name="IQRD3102" hidden="1">"$E$3102:$J$3102"</definedName>
    <definedName name="IQRD3103" hidden="1">"$E$3103:$J$3103"</definedName>
    <definedName name="IQRD3104" hidden="1">"$E$3104:$J$3104"</definedName>
    <definedName name="IQRD3105" hidden="1">"$E$3105:$J$3105"</definedName>
    <definedName name="IQRD3108" hidden="1">"$E$3108:$N$3108"</definedName>
    <definedName name="IQRD3109" hidden="1">"$E$3109:$N$3109"</definedName>
    <definedName name="IQRD311" hidden="1">"$E$311:$Q$311"</definedName>
    <definedName name="IQRD3110" hidden="1">"$E$3110:$N$3110"</definedName>
    <definedName name="IQRD3111" hidden="1">"$E$3111:$N$3111"</definedName>
    <definedName name="IQRD3112" hidden="1">"$E$3112:$N$3112"</definedName>
    <definedName name="IQRD3115" hidden="1">"$E$3115:$O$3115"</definedName>
    <definedName name="IQRD3116" hidden="1">"$E$3116:$O$3116"</definedName>
    <definedName name="IQRD3117" hidden="1">"$E$3117:$O$3117"</definedName>
    <definedName name="IQRD3118" hidden="1">"$E$3118:$O$3118"</definedName>
    <definedName name="IQRD3119" hidden="1">"$E$3119:$O$3119"</definedName>
    <definedName name="IQRD312" hidden="1">"$E$312:$Q$312"</definedName>
    <definedName name="IQRD3122" hidden="1">"$E$3122:$H$3122"</definedName>
    <definedName name="IQRD3123" hidden="1">"$E$3123:$H$3123"</definedName>
    <definedName name="IQRD3124" hidden="1">"$E$3124:$H$3124"</definedName>
    <definedName name="IQRD3125" hidden="1">"$E$3125:$H$3125"</definedName>
    <definedName name="IQRD3126" hidden="1">"$E$3126:$H$3126"</definedName>
    <definedName name="IQRD3129" hidden="1">"$E$3129:$H$3129"</definedName>
    <definedName name="IQRD313" hidden="1">"$E$313:$Q$313"</definedName>
    <definedName name="IQRD3130" hidden="1">"$E$3130:$H$3130"</definedName>
    <definedName name="IQRD3131" hidden="1">"$E$3131:$H$3131"</definedName>
    <definedName name="IQRD3132" hidden="1">"$E$3132:$H$3132"</definedName>
    <definedName name="IQRD3133" hidden="1">"$E$3133:$H$3133"</definedName>
    <definedName name="IQRD3136" hidden="1">"$E$3136"</definedName>
    <definedName name="IQRD3137" hidden="1">"$E$3137"</definedName>
    <definedName name="IQRD3138" hidden="1">"$E$3138"</definedName>
    <definedName name="IQRD3139" hidden="1">"$E$3139"</definedName>
    <definedName name="IQRD3140" hidden="1">"$E$3140"</definedName>
    <definedName name="IQRD3143" hidden="1">"$E$3143:$L$3143"</definedName>
    <definedName name="IQRD3144" hidden="1">"$E$3144:$L$3144"</definedName>
    <definedName name="IQRD3145" hidden="1">"$E$3145:$L$3145"</definedName>
    <definedName name="IQRD3146" hidden="1">"$E$3146:$L$3146"</definedName>
    <definedName name="IQRD3147" hidden="1">"$E$3147:$L$3147"</definedName>
    <definedName name="IQRD315" hidden="1">"$E$315"</definedName>
    <definedName name="IQRD3150" hidden="1">"$E$3150:$O$3150"</definedName>
    <definedName name="IQRD3151" hidden="1">"$E$3151:$O$3151"</definedName>
    <definedName name="IQRD3152" hidden="1">"$E$3152:$O$3152"</definedName>
    <definedName name="IQRD3153" hidden="1">"$E$3153:$O$3153"</definedName>
    <definedName name="IQRD3154" hidden="1">"$E$3154:$O$3154"</definedName>
    <definedName name="IQRD3155" hidden="1">"$E$3155:$O$3155"</definedName>
    <definedName name="IQRD3157" hidden="1">"$E$3157"</definedName>
    <definedName name="IQRD3158" hidden="1">"$E$3158"</definedName>
    <definedName name="IQRD3159" hidden="1">"$E$3159"</definedName>
    <definedName name="IQRD316" hidden="1">"$E$316"</definedName>
    <definedName name="IQRD3160" hidden="1">"$E$3160"</definedName>
    <definedName name="IQRD3161" hidden="1">"$E$3161"</definedName>
    <definedName name="IQRD3164" hidden="1">"$E$3164:$J$3164"</definedName>
    <definedName name="IQRD3165" hidden="1">"$E$3165:$J$3165"</definedName>
    <definedName name="IQRD3166" hidden="1">"$E$3166:$J$3166"</definedName>
    <definedName name="IQRD3167" hidden="1">"$E$3167:$J$3167"</definedName>
    <definedName name="IQRD3168" hidden="1">"$E$3168:$J$3168"</definedName>
    <definedName name="IQRD317" hidden="1">"$E$317"</definedName>
    <definedName name="IQRD3171" hidden="1">"$E$3171:$J$3171"</definedName>
    <definedName name="IQRD3172" hidden="1">"$E$3172:$J$3172"</definedName>
    <definedName name="IQRD3173" hidden="1">"$E$3173:$J$3173"</definedName>
    <definedName name="IQRD3174" hidden="1">"$E$3174:$J$3174"</definedName>
    <definedName name="IQRD3175" hidden="1">"$E$3175:$J$3175"</definedName>
    <definedName name="IQRD3176" hidden="1">"$E$3176:$J$3176"</definedName>
    <definedName name="IQRD3178" hidden="1">"$E$3178:$J$3178"</definedName>
    <definedName name="IQRD3179" hidden="1">"$E$3179:$J$3179"</definedName>
    <definedName name="IQRD318" hidden="1">"$E$318"</definedName>
    <definedName name="IQRD3180" hidden="1">"$E$3180:$J$3180"</definedName>
    <definedName name="IQRD3181" hidden="1">"$E$3181:$J$3181"</definedName>
    <definedName name="IQRD3182" hidden="1">"$E$3182:$J$3182"</definedName>
    <definedName name="IQRD3185" hidden="1">"$E$3185"</definedName>
    <definedName name="IQRD3186" hidden="1">"$E$3186"</definedName>
    <definedName name="IQRD3187" hidden="1">"$E$3187"</definedName>
    <definedName name="IQRD3188" hidden="1">"$E$3188"</definedName>
    <definedName name="IQRD3189" hidden="1">"$E$3189"</definedName>
    <definedName name="IQRD319" hidden="1">"$E$319"</definedName>
    <definedName name="IQRD3192" hidden="1">"$E$3192"</definedName>
    <definedName name="IQRD3193" hidden="1">"$E$3193"</definedName>
    <definedName name="IQRD3194" hidden="1">"$E$3194"</definedName>
    <definedName name="IQRD3195" hidden="1">"$E$3195"</definedName>
    <definedName name="IQRD3196" hidden="1">"$E$3196"</definedName>
    <definedName name="IQRD3199" hidden="1">"$E$3199:$I$3199"</definedName>
    <definedName name="IQRD32" hidden="1">"$E$32:$H$32"</definedName>
    <definedName name="IQRD320" hidden="1">"$E$320"</definedName>
    <definedName name="IQRD3200" hidden="1">"$E$3200:$I$3200"</definedName>
    <definedName name="IQRD3201" hidden="1">"$E$3201:$I$3201"</definedName>
    <definedName name="IQRD3202" hidden="1">"$E$3202:$I$3202"</definedName>
    <definedName name="IQRD3203" hidden="1">"$E$3203:$I$3203"</definedName>
    <definedName name="IQRD3204" hidden="1">"$E$3204:$I$3204"</definedName>
    <definedName name="IQRD3206" hidden="1">"$E$3206:$M$3206"</definedName>
    <definedName name="IQRD3207" hidden="1">"$E$3207:$M$3207"</definedName>
    <definedName name="IQRD3208" hidden="1">"$E$3208:$M$3208"</definedName>
    <definedName name="IQRD3209" hidden="1">"$E$3209:$M$3209"</definedName>
    <definedName name="IQRD3210" hidden="1">"$E$3210:$M$3210"</definedName>
    <definedName name="IQRD3211" hidden="1">"$E$3211:$M$3211"</definedName>
    <definedName name="IQRD3213" hidden="1">"$E$3213:$R$3213"</definedName>
    <definedName name="IQRD3214" hidden="1">"$E$3214:$R$3214"</definedName>
    <definedName name="IQRD3215" hidden="1">"$E$3215:$R$3215"</definedName>
    <definedName name="IQRD3216" hidden="1">"$E$3216:$R$3216"</definedName>
    <definedName name="IQRD3217" hidden="1">"$E$3217:$R$3217"</definedName>
    <definedName name="IQRD322" hidden="1">"$E$322:$M$322"</definedName>
    <definedName name="IQRD3220" hidden="1">"$E$3220:$J$3220"</definedName>
    <definedName name="IQRD3221" hidden="1">"$E$3221:$J$3221"</definedName>
    <definedName name="IQRD3222" hidden="1">"$E$3222:$J$3222"</definedName>
    <definedName name="IQRD3223" hidden="1">"$E$3223:$J$3223"</definedName>
    <definedName name="IQRD3224" hidden="1">"$E$3224:$J$3224"</definedName>
    <definedName name="IQRD3227" hidden="1">"$E$3227"</definedName>
    <definedName name="IQRD3228" hidden="1">"$E$3228"</definedName>
    <definedName name="IQRD3229" hidden="1">"$E$3229"</definedName>
    <definedName name="IQRD323" hidden="1">"$E$323:$M$323"</definedName>
    <definedName name="IQRD3230" hidden="1">"$E$3230"</definedName>
    <definedName name="IQRD3231" hidden="1">"$E$3231"</definedName>
    <definedName name="IQRD3234" hidden="1">"$E$3234:$K$3234"</definedName>
    <definedName name="IQRD3235" hidden="1">"$E$3235:$K$3235"</definedName>
    <definedName name="IQRD3236" hidden="1">"$E$3236:$K$3236"</definedName>
    <definedName name="IQRD3237" hidden="1">"$E$3237:$K$3237"</definedName>
    <definedName name="IQRD3238" hidden="1">"$E$3238:$K$3238"</definedName>
    <definedName name="IQRD324" hidden="1">"$E$324:$M$324"</definedName>
    <definedName name="IQRD3241" hidden="1">"$E$3241"</definedName>
    <definedName name="IQRD3242" hidden="1">"$E$3242"</definedName>
    <definedName name="IQRD3243" hidden="1">"$E$3243"</definedName>
    <definedName name="IQRD3244" hidden="1">"$E$3244"</definedName>
    <definedName name="IQRD3245" hidden="1">"$E$3245"</definedName>
    <definedName name="IQRD3246" hidden="1">"$E$3246"</definedName>
    <definedName name="IQRD3248" hidden="1">"$E$3248:$G$3248"</definedName>
    <definedName name="IQRD3249" hidden="1">"$E$3249:$G$3249"</definedName>
    <definedName name="IQRD325" hidden="1">"$E$325:$M$325"</definedName>
    <definedName name="IQRD3250" hidden="1">"$E$3250:$G$3250"</definedName>
    <definedName name="IQRD3251" hidden="1">"$E$3251:$G$3251"</definedName>
    <definedName name="IQRD3252" hidden="1">"$E$3252:$G$3252"</definedName>
    <definedName name="IQRD3255" hidden="1">"$E$3255"</definedName>
    <definedName name="IQRD3256" hidden="1">"$E$3256"</definedName>
    <definedName name="IQRD3257" hidden="1">"$E$3257"</definedName>
    <definedName name="IQRD3258" hidden="1">"$E$3258"</definedName>
    <definedName name="IQRD3259" hidden="1">"$E$3259"</definedName>
    <definedName name="IQRD326" hidden="1">"$E$326:$M$326"</definedName>
    <definedName name="IQRD3260" hidden="1">"$E$3260"</definedName>
    <definedName name="IQRD3262" hidden="1">"$E$3262"</definedName>
    <definedName name="IQRD3263" hidden="1">"$E$3263"</definedName>
    <definedName name="IQRD3264" hidden="1">"$E$3264"</definedName>
    <definedName name="IQRD3265" hidden="1">"$E$3265"</definedName>
    <definedName name="IQRD3266" hidden="1">"$E$3266"</definedName>
    <definedName name="IQRD3269" hidden="1">"$E$3269:$I$3269"</definedName>
    <definedName name="IQRD3270" hidden="1">"$E$3270:$I$3270"</definedName>
    <definedName name="IQRD3271" hidden="1">"$E$3271:$I$3271"</definedName>
    <definedName name="IQRD3272" hidden="1">"$E$3272:$I$3272"</definedName>
    <definedName name="IQRD3273" hidden="1">"$E$3273:$I$3273"</definedName>
    <definedName name="IQRD3274" hidden="1">"$E$3274:$I$3274"</definedName>
    <definedName name="IQRD3276" hidden="1">"$E$3276:$M$3276"</definedName>
    <definedName name="IQRD3277" hidden="1">"$E$3277:$M$3277"</definedName>
    <definedName name="IQRD3278" hidden="1">"$E$3278:$M$3278"</definedName>
    <definedName name="IQRD3279" hidden="1">"$E$3279:$M$3279"</definedName>
    <definedName name="IQRD3280" hidden="1">"$E$3280:$M$3280"</definedName>
    <definedName name="IQRD3281" hidden="1">"$E$3281:$M$3281"</definedName>
    <definedName name="IQRD3283" hidden="1">"$E$3283:$J$3283"</definedName>
    <definedName name="IQRD3284" hidden="1">"$E$3284:$J$3284"</definedName>
    <definedName name="IQRD3285" hidden="1">"$E$3285:$J$3285"</definedName>
    <definedName name="IQRD3286" hidden="1">"$E$3286:$J$3286"</definedName>
    <definedName name="IQRD3287" hidden="1">"$E$3287:$J$3287"</definedName>
    <definedName name="IQRD329" hidden="1">"$E$329"</definedName>
    <definedName name="IQRD3290" hidden="1">"$E$3290:$O$3290"</definedName>
    <definedName name="IQRD3291" hidden="1">"$E$3291:$O$3291"</definedName>
    <definedName name="IQRD3292" hidden="1">"$E$3292:$O$3292"</definedName>
    <definedName name="IQRD3293" hidden="1">"$E$3293:$O$3293"</definedName>
    <definedName name="IQRD3294" hidden="1">"$E$3294:$O$3294"</definedName>
    <definedName name="IQRD3297" hidden="1">"$E$3297"</definedName>
    <definedName name="IQRD3298" hidden="1">"$E$3298"</definedName>
    <definedName name="IQRD3299" hidden="1">"$E$3299"</definedName>
    <definedName name="IQRD33" hidden="1">"$D$34"</definedName>
    <definedName name="IQRD330" hidden="1">"$E$330"</definedName>
    <definedName name="IQRD3300" hidden="1">"$E$3300"</definedName>
    <definedName name="IQRD3301" hidden="1">"$E$3301"</definedName>
    <definedName name="IQRD3304" hidden="1">"$E$3304"</definedName>
    <definedName name="IQRD3305" hidden="1">"$E$3305"</definedName>
    <definedName name="IQRD3306" hidden="1">"$E$3306"</definedName>
    <definedName name="IQRD3307" hidden="1">"$E$3307"</definedName>
    <definedName name="IQRD3308" hidden="1">"$E$3308"</definedName>
    <definedName name="IQRD331" hidden="1">"$E$331"</definedName>
    <definedName name="IQRD3311" hidden="1">"$E$3311:$J$3311"</definedName>
    <definedName name="IQRD3312" hidden="1">"$E$3312:$J$3312"</definedName>
    <definedName name="IQRD3313" hidden="1">"$E$3313:$J$3313"</definedName>
    <definedName name="IQRD3314" hidden="1">"$E$3314:$J$3314"</definedName>
    <definedName name="IQRD3315" hidden="1">"$E$3315:$J$3315"</definedName>
    <definedName name="IQRD3316" hidden="1">"$E$3316:$J$3316"</definedName>
    <definedName name="IQRD3318" hidden="1">"$E$3318:$L$3318"</definedName>
    <definedName name="IQRD3319" hidden="1">"$E$3319:$L$3319"</definedName>
    <definedName name="IQRD332" hidden="1">"$E$332"</definedName>
    <definedName name="IQRD3320" hidden="1">"$E$3320:$L$3320"</definedName>
    <definedName name="IQRD3321" hidden="1">"$E$3321:$L$3321"</definedName>
    <definedName name="IQRD3322" hidden="1">"$E$3322:$L$3322"</definedName>
    <definedName name="IQRD3323" hidden="1">"$E$3323:$L$3323"</definedName>
    <definedName name="IQRD3325" hidden="1">"$E$3325:$N$3325"</definedName>
    <definedName name="IQRD3326" hidden="1">"$E$3326:$N$3326"</definedName>
    <definedName name="IQRD3327" hidden="1">"$E$3327:$N$3327"</definedName>
    <definedName name="IQRD3328" hidden="1">"$E$3328:$N$3328"</definedName>
    <definedName name="IQRD3329" hidden="1">"$E$3329:$N$3329"</definedName>
    <definedName name="IQRD333" hidden="1">"$E$333"</definedName>
    <definedName name="IQRD3332" hidden="1">"$E$3332:$H$3332"</definedName>
    <definedName name="IQRD3333" hidden="1">"$E$3333:$H$3333"</definedName>
    <definedName name="IQRD3334" hidden="1">"$E$3334:$H$3334"</definedName>
    <definedName name="IQRD3335" hidden="1">"$E$3335:$H$3335"</definedName>
    <definedName name="IQRD3336" hidden="1">"$E$3336:$H$3336"</definedName>
    <definedName name="IQRD3339" hidden="1">"$E$3339:$N$3339"</definedName>
    <definedName name="IQRD334" hidden="1">"$E$334"</definedName>
    <definedName name="IQRD3340" hidden="1">"$E$3340:$N$3340"</definedName>
    <definedName name="IQRD3341" hidden="1">"$E$3341:$N$3341"</definedName>
    <definedName name="IQRD3342" hidden="1">"$E$3342:$N$3342"</definedName>
    <definedName name="IQRD3343" hidden="1">"$E$3343:$N$3343"</definedName>
    <definedName name="IQRD3346" hidden="1">"$E$3346:$K$3346"</definedName>
    <definedName name="IQRD3347" hidden="1">"$E$3347:$K$3347"</definedName>
    <definedName name="IQRD3348" hidden="1">"$E$3348:$K$3348"</definedName>
    <definedName name="IQRD3349" hidden="1">"$E$3349:$K$3349"</definedName>
    <definedName name="IQRD3350" hidden="1">"$E$3350:$K$3350"</definedName>
    <definedName name="IQRD3353" hidden="1">"$E$3353"</definedName>
    <definedName name="IQRD3354" hidden="1">"$E$3354"</definedName>
    <definedName name="IQRD3355" hidden="1">"$E$3355"</definedName>
    <definedName name="IQRD3356" hidden="1">"$E$3356"</definedName>
    <definedName name="IQRD3357" hidden="1">"$E$3357"</definedName>
    <definedName name="IQRD336" hidden="1">"$E$336:$AA$336"</definedName>
    <definedName name="IQRD3360" hidden="1">"$E$3360:$J$3360"</definedName>
    <definedName name="IQRD3361" hidden="1">"$E$3361:$J$3361"</definedName>
    <definedName name="IQRD3362" hidden="1">"$E$3362:$J$3362"</definedName>
    <definedName name="IQRD3363" hidden="1">"$E$3363:$J$3363"</definedName>
    <definedName name="IQRD3364" hidden="1">"$E$3364:$J$3364"</definedName>
    <definedName name="IQRD3367" hidden="1">"$E$3367:$F$3367"</definedName>
    <definedName name="IQRD3368" hidden="1">"$E$3368:$F$3368"</definedName>
    <definedName name="IQRD3369" hidden="1">"$E$3369:$F$3369"</definedName>
    <definedName name="IQRD337" hidden="1">"$E$337:$AA$337"</definedName>
    <definedName name="IQRD3370" hidden="1">"$E$3370:$F$3370"</definedName>
    <definedName name="IQRD3371" hidden="1">"$E$3371:$F$3371"</definedName>
    <definedName name="IQRD3372" hidden="1">"$E$3372:$F$3372"</definedName>
    <definedName name="IQRD3374" hidden="1">"$E$3374:$I$3374"</definedName>
    <definedName name="IQRD3375" hidden="1">"$E$3375:$I$3375"</definedName>
    <definedName name="IQRD3376" hidden="1">"$E$3376:$I$3376"</definedName>
    <definedName name="IQRD3377" hidden="1">"$E$3377:$I$3377"</definedName>
    <definedName name="IQRD3378" hidden="1">"$E$3378:$I$3378"</definedName>
    <definedName name="IQRD338" hidden="1">"$E$338:$AA$338"</definedName>
    <definedName name="IQRD3381" hidden="1">"$E$3381"</definedName>
    <definedName name="IQRD3382" hidden="1">"$E$3382"</definedName>
    <definedName name="IQRD3383" hidden="1">"$E$3383"</definedName>
    <definedName name="IQRD3384" hidden="1">"$E$3384"</definedName>
    <definedName name="IQRD3385" hidden="1">"$E$3385"</definedName>
    <definedName name="IQRD3388" hidden="1">"$E$3388"</definedName>
    <definedName name="IQRD3389" hidden="1">"$E$3389"</definedName>
    <definedName name="IQRD339" hidden="1">"$E$339:$AA$339"</definedName>
    <definedName name="IQRD3390" hidden="1">"$E$3390"</definedName>
    <definedName name="IQRD3391" hidden="1">"$E$3391"</definedName>
    <definedName name="IQRD3392" hidden="1">"$E$3392"</definedName>
    <definedName name="IQRD3395" hidden="1">"$E$3395:$I$3395"</definedName>
    <definedName name="IQRD3396" hidden="1">"$E$3396:$I$3396"</definedName>
    <definedName name="IQRD3397" hidden="1">"$E$3397:$I$3397"</definedName>
    <definedName name="IQRD3398" hidden="1">"$E$3398:$I$3398"</definedName>
    <definedName name="IQRD3399" hidden="1">"$E$3399:$I$3399"</definedName>
    <definedName name="IQRD34" hidden="1">"$E$34:$H$34"</definedName>
    <definedName name="IQRD340" hidden="1">"$E$340:$AA$340"</definedName>
    <definedName name="IQRD3400" hidden="1">"$E$3400:$I$3400"</definedName>
    <definedName name="IQRD3402" hidden="1">"$E$3402"</definedName>
    <definedName name="IQRD3403" hidden="1">"$E$3403"</definedName>
    <definedName name="IQRD3404" hidden="1">"$E$3404"</definedName>
    <definedName name="IQRD3405" hidden="1">"$E$3405"</definedName>
    <definedName name="IQRD3406" hidden="1">"$E$3406"</definedName>
    <definedName name="IQRD3407" hidden="1">"$E$3407"</definedName>
    <definedName name="IQRD3409" hidden="1">"$E$3409:$J$3409"</definedName>
    <definedName name="IQRD3410" hidden="1">"$E$3410:$J$3410"</definedName>
    <definedName name="IQRD3411" hidden="1">"$E$3411:$J$3411"</definedName>
    <definedName name="IQRD3412" hidden="1">"$E$3412:$J$3412"</definedName>
    <definedName name="IQRD3413" hidden="1">"$E$3413:$J$3413"</definedName>
    <definedName name="IQRD3416" hidden="1">"$E$3416:$I$3416"</definedName>
    <definedName name="IQRD3417" hidden="1">"$E$3417:$I$3417"</definedName>
    <definedName name="IQRD3418" hidden="1">"$E$3418:$I$3418"</definedName>
    <definedName name="IQRD3419" hidden="1">"$E$3419:$I$3419"</definedName>
    <definedName name="IQRD3420" hidden="1">"$E$3420:$I$3420"</definedName>
    <definedName name="IQRD3421" hidden="1">"$E$3421:$I$3421"</definedName>
    <definedName name="IQRD3423" hidden="1">"$E$3423:$G$3423"</definedName>
    <definedName name="IQRD3424" hidden="1">"$E$3424:$G$3424"</definedName>
    <definedName name="IQRD3425" hidden="1">"$E$3425:$G$3425"</definedName>
    <definedName name="IQRD3426" hidden="1">"$E$3426:$G$3426"</definedName>
    <definedName name="IQRD3427" hidden="1">"$E$3427:$G$3427"</definedName>
    <definedName name="IQRD343" hidden="1">"$E$343:$I$343"</definedName>
    <definedName name="IQRD3430" hidden="1">"$E$3430:$H$3430"</definedName>
    <definedName name="IQRD3431" hidden="1">"$E$3431:$H$3431"</definedName>
    <definedName name="IQRD3432" hidden="1">"$E$3432:$H$3432"</definedName>
    <definedName name="IQRD3433" hidden="1">"$E$3433:$H$3433"</definedName>
    <definedName name="IQRD3434" hidden="1">"$E$3434:$H$3434"</definedName>
    <definedName name="IQRD3437" hidden="1">"$E$3437"</definedName>
    <definedName name="IQRD3438" hidden="1">"$E$3438"</definedName>
    <definedName name="IQRD3439" hidden="1">"$E$3439"</definedName>
    <definedName name="IQRD344" hidden="1">"$E$344:$I$344"</definedName>
    <definedName name="IQRD3440" hidden="1">"$E$3440"</definedName>
    <definedName name="IQRD3441" hidden="1">"$E$3441"</definedName>
    <definedName name="IQRD3444" hidden="1">"$E$3444:$K$3444"</definedName>
    <definedName name="IQRD3445" hidden="1">"$E$3445:$K$3445"</definedName>
    <definedName name="IQRD3446" hidden="1">"$E$3446:$K$3446"</definedName>
    <definedName name="IQRD3447" hidden="1">"$E$3447:$K$3447"</definedName>
    <definedName name="IQRD3448" hidden="1">"$E$3448:$K$3448"</definedName>
    <definedName name="IQRD345" hidden="1">"$E$345:$I$345"</definedName>
    <definedName name="IQRD3451" hidden="1">"$E$3451:$J$3451"</definedName>
    <definedName name="IQRD3452" hidden="1">"$E$3452:$J$3452"</definedName>
    <definedName name="IQRD3453" hidden="1">"$E$3453:$J$3453"</definedName>
    <definedName name="IQRD3454" hidden="1">"$E$3454:$J$3454"</definedName>
    <definedName name="IQRD3455" hidden="1">"$E$3455:$J$3455"</definedName>
    <definedName name="IQRD3456" hidden="1">"$E$3456:$J$3456"</definedName>
    <definedName name="IQRD3458" hidden="1">"$E$3458:$K$3458"</definedName>
    <definedName name="IQRD3459" hidden="1">"$E$3459:$K$3459"</definedName>
    <definedName name="IQRD346" hidden="1">"$E$346:$I$346"</definedName>
    <definedName name="IQRD3460" hidden="1">"$E$3460:$K$3460"</definedName>
    <definedName name="IQRD3461" hidden="1">"$E$3461:$K$3461"</definedName>
    <definedName name="IQRD3462" hidden="1">"$E$3462:$K$3462"</definedName>
    <definedName name="IQRD3465" hidden="1">"$E$3465"</definedName>
    <definedName name="IQRD3466" hidden="1">"$E$3466"</definedName>
    <definedName name="IQRD3467" hidden="1">"$E$3467"</definedName>
    <definedName name="IQRD3468" hidden="1">"$E$3468"</definedName>
    <definedName name="IQRD3469" hidden="1">"$E$3469"</definedName>
    <definedName name="IQRD347" hidden="1">"$E$347:$I$347"</definedName>
    <definedName name="IQRD3472" hidden="1">"$E$3472:$J$3472"</definedName>
    <definedName name="IQRD3473" hidden="1">"$E$3473:$J$3473"</definedName>
    <definedName name="IQRD3474" hidden="1">"$E$3474:$J$3474"</definedName>
    <definedName name="IQRD3475" hidden="1">"$E$3475:$J$3475"</definedName>
    <definedName name="IQRD3476" hidden="1">"$E$3476:$J$3476"</definedName>
    <definedName name="IQRD3479" hidden="1">"$E$3479"</definedName>
    <definedName name="IQRD348" hidden="1">"$E$348:$I$348"</definedName>
    <definedName name="IQRD3480" hidden="1">"$E$3480"</definedName>
    <definedName name="IQRD3481" hidden="1">"$E$3481"</definedName>
    <definedName name="IQRD3482" hidden="1">"$E$3482"</definedName>
    <definedName name="IQRD3483" hidden="1">"$E$3483"</definedName>
    <definedName name="IQRD3484" hidden="1">"$E$3484"</definedName>
    <definedName name="IQRD3486" hidden="1">"$E$3486:$I$3486"</definedName>
    <definedName name="IQRD3487" hidden="1">"$E$3487:$I$3487"</definedName>
    <definedName name="IQRD3488" hidden="1">"$E$3488:$I$3488"</definedName>
    <definedName name="IQRD3489" hidden="1">"$E$3489:$I$3489"</definedName>
    <definedName name="IQRD3490" hidden="1">"$E$3490:$I$3490"</definedName>
    <definedName name="IQRD3493" hidden="1">"$E$3493:$O$3493"</definedName>
    <definedName name="IQRD3494" hidden="1">"$E$3494:$O$3494"</definedName>
    <definedName name="IQRD3495" hidden="1">"$E$3495:$O$3495"</definedName>
    <definedName name="IQRD3496" hidden="1">"$E$3496:$O$3496"</definedName>
    <definedName name="IQRD3497" hidden="1">"$E$3497:$O$3497"</definedName>
    <definedName name="IQRD3498" hidden="1">"$E$3498:$O$3498"</definedName>
    <definedName name="IQRD35" hidden="1">"$E$35:$H$35"</definedName>
    <definedName name="IQRD350" hidden="1">"$E$350:$N$350"</definedName>
    <definedName name="IQRD3500" hidden="1">"$E$3500:$N$3500"</definedName>
    <definedName name="IQRD3501" hidden="1">"$E$3501:$N$3501"</definedName>
    <definedName name="IQRD3502" hidden="1">"$E$3502:$N$3502"</definedName>
    <definedName name="IQRD3503" hidden="1">"$E$3503:$N$3503"</definedName>
    <definedName name="IQRD3504" hidden="1">"$E$3504:$N$3504"</definedName>
    <definedName name="IQRD3507" hidden="1">"$E$3507:$H$3507"</definedName>
    <definedName name="IQRD3508" hidden="1">"$E$3508:$H$3508"</definedName>
    <definedName name="IQRD3509" hidden="1">"$E$3509:$H$3509"</definedName>
    <definedName name="IQRD351" hidden="1">"$E$351:$N$351"</definedName>
    <definedName name="IQRD3510" hidden="1">"$E$3510:$H$3510"</definedName>
    <definedName name="IQRD3511" hidden="1">"$E$3511:$H$3511"</definedName>
    <definedName name="IQRD3514" hidden="1">"$E$3514"</definedName>
    <definedName name="IQRD3515" hidden="1">"$E$3515"</definedName>
    <definedName name="IQRD3516" hidden="1">"$E$3516"</definedName>
    <definedName name="IQRD3517" hidden="1">"$E$3517"</definedName>
    <definedName name="IQRD3518" hidden="1">"$E$3518"</definedName>
    <definedName name="IQRD352" hidden="1">"$E$352:$N$352"</definedName>
    <definedName name="IQRD3521" hidden="1">"$E$3521"</definedName>
    <definedName name="IQRD3522" hidden="1">"$E$3522"</definedName>
    <definedName name="IQRD3523" hidden="1">"$E$3523"</definedName>
    <definedName name="IQRD3524" hidden="1">"$E$3524"</definedName>
    <definedName name="IQRD3525" hidden="1">"$E$3525"</definedName>
    <definedName name="IQRD3528" hidden="1">"$E$3528:$I$3528"</definedName>
    <definedName name="IQRD3529" hidden="1">"$E$3529:$I$3529"</definedName>
    <definedName name="IQRD353" hidden="1">"$E$353:$N$353"</definedName>
    <definedName name="IQRD3530" hidden="1">"$E$3530:$I$3530"</definedName>
    <definedName name="IQRD3531" hidden="1">"$E$3531:$I$3531"</definedName>
    <definedName name="IQRD3532" hidden="1">"$E$3532:$I$3532"</definedName>
    <definedName name="IQRD3533" hidden="1">"$E$3533:$I$3533"</definedName>
    <definedName name="IQRD3535" hidden="1">"$E$3535:$J$3535"</definedName>
    <definedName name="IQRD3536" hidden="1">"$E$3536:$J$3536"</definedName>
    <definedName name="IQRD3537" hidden="1">"$E$3537:$J$3537"</definedName>
    <definedName name="IQRD3538" hidden="1">"$E$3538:$J$3538"</definedName>
    <definedName name="IQRD3539" hidden="1">"$E$3539:$J$3539"</definedName>
    <definedName name="IQRD354" hidden="1">"$E$354:$N$354"</definedName>
    <definedName name="IQRD3540" hidden="1">"$E$3540:$J$3540"</definedName>
    <definedName name="IQRD3542" hidden="1">"$E$3542"</definedName>
    <definedName name="IQRD3543" hidden="1">"$E$3543"</definedName>
    <definedName name="IQRD3544" hidden="1">"$E$3544"</definedName>
    <definedName name="IQRD3545" hidden="1">"$E$3545"</definedName>
    <definedName name="IQRD3546" hidden="1">"$E$3546"</definedName>
    <definedName name="IQRD3549" hidden="1">"$E$3549:$F$3549"</definedName>
    <definedName name="IQRD3550" hidden="1">"$E$3550:$F$3550"</definedName>
    <definedName name="IQRD3551" hidden="1">"$E$3551:$F$3551"</definedName>
    <definedName name="IQRD3552" hidden="1">"$E$3552:$F$3552"</definedName>
    <definedName name="IQRD3553" hidden="1">"$E$3553:$F$3553"</definedName>
    <definedName name="IQRD3556" hidden="1">"$E$3556:$I$3556"</definedName>
    <definedName name="IQRD3557" hidden="1">"$E$3557:$I$3557"</definedName>
    <definedName name="IQRD3558" hidden="1">"$E$3558:$I$3558"</definedName>
    <definedName name="IQRD3559" hidden="1">"$E$3559:$I$3559"</definedName>
    <definedName name="IQRD3560" hidden="1">"$E$3560:$I$3560"</definedName>
    <definedName name="IQRD3561" hidden="1">"$E$3561:$I$3561"</definedName>
    <definedName name="IQRD3563" hidden="1">"$E$3563"</definedName>
    <definedName name="IQRD3564" hidden="1">"$E$3564"</definedName>
    <definedName name="IQRD3565" hidden="1">"$E$3565"</definedName>
    <definedName name="IQRD3566" hidden="1">"$E$3566"</definedName>
    <definedName name="IQRD3567" hidden="1">"$E$3567"</definedName>
    <definedName name="IQRD357" hidden="1">"$E$357:$P$357"</definedName>
    <definedName name="IQRD3570" hidden="1">"$E$3570"</definedName>
    <definedName name="IQRD3571" hidden="1">"$E$3571"</definedName>
    <definedName name="IQRD3572" hidden="1">"$E$3572"</definedName>
    <definedName name="IQRD3573" hidden="1">"$E$3573"</definedName>
    <definedName name="IQRD3574" hidden="1">"$E$3574"</definedName>
    <definedName name="IQRD3577" hidden="1">"$E$3577:$H$3577"</definedName>
    <definedName name="IQRD3578" hidden="1">"$E$3578:$H$3578"</definedName>
    <definedName name="IQRD3579" hidden="1">"$E$3579:$H$3579"</definedName>
    <definedName name="IQRD358" hidden="1">"$E$358:$P$358"</definedName>
    <definedName name="IQRD3580" hidden="1">"$E$3580:$H$3580"</definedName>
    <definedName name="IQRD3581" hidden="1">"$E$3581:$H$3581"</definedName>
    <definedName name="IQRD3582" hidden="1">"$E$3582:$H$3582"</definedName>
    <definedName name="IQRD3584" hidden="1">"$E$3584"</definedName>
    <definedName name="IQRD3585" hidden="1">"$E$3585"</definedName>
    <definedName name="IQRD3586" hidden="1">"$E$3586"</definedName>
    <definedName name="IQRD3587" hidden="1">"$E$3587"</definedName>
    <definedName name="IQRD3588" hidden="1">"$E$3588"</definedName>
    <definedName name="IQRD3589" hidden="1">"$E$3589"</definedName>
    <definedName name="IQRD359" hidden="1">"$E$359:$P$359"</definedName>
    <definedName name="IQRD3591" hidden="1">"$E$3591"</definedName>
    <definedName name="IQRD3592" hidden="1">"$E$3592"</definedName>
    <definedName name="IQRD3593" hidden="1">"$E$3593"</definedName>
    <definedName name="IQRD3594" hidden="1">"$E$3594"</definedName>
    <definedName name="IQRD3595" hidden="1">"$E$3595"</definedName>
    <definedName name="IQRD3598" hidden="1">"$E$3598"</definedName>
    <definedName name="IQRD3599" hidden="1">"$E$3599"</definedName>
    <definedName name="IQRD36" hidden="1">"$D$37:$D$42"</definedName>
    <definedName name="IQRD360" hidden="1">"$E$360:$P$360"</definedName>
    <definedName name="IQRD3600" hidden="1">"$E$3600"</definedName>
    <definedName name="IQRD3601" hidden="1">"$E$3601"</definedName>
    <definedName name="IQRD3602" hidden="1">"$E$3602"</definedName>
    <definedName name="IQRD3603" hidden="1">"$E$3603"</definedName>
    <definedName name="IQRD3605" hidden="1">"$E$3605"</definedName>
    <definedName name="IQRD3606" hidden="1">"$E$3606"</definedName>
    <definedName name="IQRD3607" hidden="1">"$E$3607"</definedName>
    <definedName name="IQRD3608" hidden="1">"$E$3608"</definedName>
    <definedName name="IQRD3609" hidden="1">"$E$3609"</definedName>
    <definedName name="IQRD361" hidden="1">"$E$361:$P$361"</definedName>
    <definedName name="IQRD3610" hidden="1">"$E$3610"</definedName>
    <definedName name="IQRD3612" hidden="1">"$E$3612"</definedName>
    <definedName name="IQRD3613" hidden="1">"$E$3613"</definedName>
    <definedName name="IQRD3614" hidden="1">"$E$3614"</definedName>
    <definedName name="IQRD3615" hidden="1">"$E$3615"</definedName>
    <definedName name="IQRD3616" hidden="1">"$E$3616"</definedName>
    <definedName name="IQRD3617" hidden="1">"$E$3617"</definedName>
    <definedName name="IQRD3619" hidden="1">"$E$3619:$L$3619"</definedName>
    <definedName name="IQRD3620" hidden="1">"$E$3620:$L$3620"</definedName>
    <definedName name="IQRD3621" hidden="1">"$E$3621:$L$3621"</definedName>
    <definedName name="IQRD3622" hidden="1">"$E$3622:$L$3622"</definedName>
    <definedName name="IQRD3623" hidden="1">"$E$3623:$L$3623"</definedName>
    <definedName name="IQRD3624" hidden="1">"$E$3624:$L$3624"</definedName>
    <definedName name="IQRD3626" hidden="1">"$E$3626"</definedName>
    <definedName name="IQRD3627" hidden="1">"$E$3627"</definedName>
    <definedName name="IQRD3628" hidden="1">"$E$3628"</definedName>
    <definedName name="IQRD3629" hidden="1">"$E$3629"</definedName>
    <definedName name="IQRD3630" hidden="1">"$E$3630"</definedName>
    <definedName name="IQRD3631" hidden="1">"$E$3631"</definedName>
    <definedName name="IQRD3633" hidden="1">"$E$3633:$J$3633"</definedName>
    <definedName name="IQRD3634" hidden="1">"$E$3634:$J$3634"</definedName>
    <definedName name="IQRD3635" hidden="1">"$E$3635:$J$3635"</definedName>
    <definedName name="IQRD3636" hidden="1">"$E$3636:$J$3636"</definedName>
    <definedName name="IQRD3637" hidden="1">"$E$3637:$J$3637"</definedName>
    <definedName name="IQRD364" hidden="1">"$E$364:$K$364"</definedName>
    <definedName name="IQRD3640" hidden="1">"$E$3640:$M$3640"</definedName>
    <definedName name="IQRD3641" hidden="1">"$E$3641:$M$3641"</definedName>
    <definedName name="IQRD3642" hidden="1">"$E$3642:$M$3642"</definedName>
    <definedName name="IQRD3643" hidden="1">"$E$3643:$M$3643"</definedName>
    <definedName name="IQRD3644" hidden="1">"$E$3644:$M$3644"</definedName>
    <definedName name="IQRD3645" hidden="1">"$E$3645:$M$3645"</definedName>
    <definedName name="IQRD3647" hidden="1">"$E$3647:$M$3647"</definedName>
    <definedName name="IQRD3648" hidden="1">"$E$3648:$M$3648"</definedName>
    <definedName name="IQRD3649" hidden="1">"$E$3649:$M$3649"</definedName>
    <definedName name="IQRD365" hidden="1">"$E$365:$K$365"</definedName>
    <definedName name="IQRD3650" hidden="1">"$E$3650:$M$3650"</definedName>
    <definedName name="IQRD3651" hidden="1">"$E$3651:$M$3651"</definedName>
    <definedName name="IQRD3654" hidden="1">"$E$3654"</definedName>
    <definedName name="IQRD3655" hidden="1">"$E$3655"</definedName>
    <definedName name="IQRD3656" hidden="1">"$E$3656"</definedName>
    <definedName name="IQRD3657" hidden="1">"$E$3657"</definedName>
    <definedName name="IQRD3658" hidden="1">"$E$3658"</definedName>
    <definedName name="IQRD366" hidden="1">"$E$366:$K$366"</definedName>
    <definedName name="IQRD3661" hidden="1">"$E$3661:$P$3661"</definedName>
    <definedName name="IQRD3662" hidden="1">"$E$3662:$P$3662"</definedName>
    <definedName name="IQRD3663" hidden="1">"$E$3663:$P$3663"</definedName>
    <definedName name="IQRD3664" hidden="1">"$E$3664:$P$3664"</definedName>
    <definedName name="IQRD3665" hidden="1">"$E$3665:$P$3665"</definedName>
    <definedName name="IQRD3668" hidden="1">"$E$3668:$I$3668"</definedName>
    <definedName name="IQRD3669" hidden="1">"$E$3669:$I$3669"</definedName>
    <definedName name="IQRD367" hidden="1">"$E$367:$K$367"</definedName>
    <definedName name="IQRD3670" hidden="1">"$E$3670:$I$3670"</definedName>
    <definedName name="IQRD3671" hidden="1">"$E$3671:$I$3671"</definedName>
    <definedName name="IQRD3672" hidden="1">"$E$3672:$I$3672"</definedName>
    <definedName name="IQRD3673" hidden="1">"$E$3673:$I$3673"</definedName>
    <definedName name="IQRD3675" hidden="1">"$E$3675:$G$3675"</definedName>
    <definedName name="IQRD3676" hidden="1">"$E$3676:$G$3676"</definedName>
    <definedName name="IQRD3677" hidden="1">"$E$3677:$G$3677"</definedName>
    <definedName name="IQRD3678" hidden="1">"$E$3678:$G$3678"</definedName>
    <definedName name="IQRD3679" hidden="1">"$E$3679:$G$3679"</definedName>
    <definedName name="IQRD368" hidden="1">"$E$368:$K$368"</definedName>
    <definedName name="IQRD3682" hidden="1">"$E$3682"</definedName>
    <definedName name="IQRD3683" hidden="1">"$E$3683"</definedName>
    <definedName name="IQRD3684" hidden="1">"$E$3684"</definedName>
    <definedName name="IQRD3685" hidden="1">"$E$3685"</definedName>
    <definedName name="IQRD3686" hidden="1">"$E$3686"</definedName>
    <definedName name="IQRD3689" hidden="1">"$E$3689"</definedName>
    <definedName name="IQRD3690" hidden="1">"$E$3690"</definedName>
    <definedName name="IQRD3691" hidden="1">"$E$3691"</definedName>
    <definedName name="IQRD3692" hidden="1">"$E$3692"</definedName>
    <definedName name="IQRD3693" hidden="1">"$E$3693"</definedName>
    <definedName name="IQRD3696" hidden="1">"$E$3696:$M$3696"</definedName>
    <definedName name="IQRD3697" hidden="1">"$E$3697:$M$3697"</definedName>
    <definedName name="IQRD3698" hidden="1">"$E$3698:$M$3698"</definedName>
    <definedName name="IQRD3699" hidden="1">"$E$3699:$M$3699"</definedName>
    <definedName name="IQRD37" hidden="1">"$D$38:$D$54"</definedName>
    <definedName name="IQRD3700" hidden="1">"$E$3700:$M$3700"</definedName>
    <definedName name="IQRD3701" hidden="1">"$E$3701:$M$3701"</definedName>
    <definedName name="IQRD3703" hidden="1">"$E$3703:$G$3703"</definedName>
    <definedName name="IQRD3704" hidden="1">"$E$3704:$G$3704"</definedName>
    <definedName name="IQRD3705" hidden="1">"$E$3705:$G$3705"</definedName>
    <definedName name="IQRD3706" hidden="1">"$E$3706:$G$3706"</definedName>
    <definedName name="IQRD3707" hidden="1">"$E$3707:$G$3707"</definedName>
    <definedName name="IQRD3708" hidden="1">"$E$3708:$G$3708"</definedName>
    <definedName name="IQRD371" hidden="1">"$E$371:$I$371"</definedName>
    <definedName name="IQRD3710" hidden="1">"$E$3710:$I$3710"</definedName>
    <definedName name="IQRD3711" hidden="1">"$E$3711:$I$3711"</definedName>
    <definedName name="IQRD3712" hidden="1">"$E$3712:$I$3712"</definedName>
    <definedName name="IQRD3713" hidden="1">"$E$3713:$I$3713"</definedName>
    <definedName name="IQRD3714" hidden="1">"$E$3714:$I$3714"</definedName>
    <definedName name="IQRD3717" hidden="1">"$E$3717"</definedName>
    <definedName name="IQRD3718" hidden="1">"$E$3718"</definedName>
    <definedName name="IQRD3719" hidden="1">"$E$3719"</definedName>
    <definedName name="IQRD372" hidden="1">"$E$372:$I$372"</definedName>
    <definedName name="IQRD3720" hidden="1">"$E$3720"</definedName>
    <definedName name="IQRD3721" hidden="1">"$E$3721"</definedName>
    <definedName name="IQRD3724" hidden="1">"$E$3724"</definedName>
    <definedName name="IQRD3725" hidden="1">"$E$3725"</definedName>
    <definedName name="IQRD3726" hidden="1">"$E$3726"</definedName>
    <definedName name="IQRD3727" hidden="1">"$E$3727"</definedName>
    <definedName name="IQRD3728" hidden="1">"$E$3728"</definedName>
    <definedName name="IQRD373" hidden="1">"$E$373:$I$373"</definedName>
    <definedName name="IQRD3731" hidden="1">"$E$3731:$P$3731"</definedName>
    <definedName name="IQRD3732" hidden="1">"$E$3732:$P$3732"</definedName>
    <definedName name="IQRD3733" hidden="1">"$E$3733:$P$3733"</definedName>
    <definedName name="IQRD3734" hidden="1">"$E$3734:$P$3734"</definedName>
    <definedName name="IQRD3735" hidden="1">"$E$3735:$P$3735"</definedName>
    <definedName name="IQRD3736" hidden="1">"$E$3736:$P$3736"</definedName>
    <definedName name="IQRD3738" hidden="1">"$E$3738"</definedName>
    <definedName name="IQRD3739" hidden="1">"$E$3739"</definedName>
    <definedName name="IQRD374" hidden="1">"$E$374:$I$374"</definedName>
    <definedName name="IQRD3740" hidden="1">"$E$3740"</definedName>
    <definedName name="IQRD3741" hidden="1">"$E$3741"</definedName>
    <definedName name="IQRD3742" hidden="1">"$E$3742"</definedName>
    <definedName name="IQRD3743" hidden="1">"$E$3743"</definedName>
    <definedName name="IQRD3745" hidden="1">"$E$3745:$L$3745"</definedName>
    <definedName name="IQRD3746" hidden="1">"$E$3746:$L$3746"</definedName>
    <definedName name="IQRD3747" hidden="1">"$E$3747:$L$3747"</definedName>
    <definedName name="IQRD3748" hidden="1">"$E$3748:$L$3748"</definedName>
    <definedName name="IQRD3749" hidden="1">"$E$3749:$L$3749"</definedName>
    <definedName name="IQRD375" hidden="1">"$E$375:$I$375"</definedName>
    <definedName name="IQRD3752" hidden="1">"$E$3752:$I$3752"</definedName>
    <definedName name="IQRD3753" hidden="1">"$E$3753:$I$3753"</definedName>
    <definedName name="IQRD3754" hidden="1">"$E$3754:$I$3754"</definedName>
    <definedName name="IQRD3755" hidden="1">"$E$3755:$I$3755"</definedName>
    <definedName name="IQRD3756" hidden="1">"$E$3756:$I$3756"</definedName>
    <definedName name="IQRD3757" hidden="1">"$E$3757:$I$3757"</definedName>
    <definedName name="IQRD3759" hidden="1">"$E$3759:$I$3759"</definedName>
    <definedName name="IQRD3760" hidden="1">"$E$3760:$I$3760"</definedName>
    <definedName name="IQRD3761" hidden="1">"$E$3761:$I$3761"</definedName>
    <definedName name="IQRD3762" hidden="1">"$E$3762:$I$3762"</definedName>
    <definedName name="IQRD3763" hidden="1">"$E$3763:$I$3763"</definedName>
    <definedName name="IQRD3766" hidden="1">"$E$3766:$J$3766"</definedName>
    <definedName name="IQRD3767" hidden="1">"$E$3767:$J$3767"</definedName>
    <definedName name="IQRD3768" hidden="1">"$E$3768:$J$3768"</definedName>
    <definedName name="IQRD3769" hidden="1">"$E$3769:$J$3769"</definedName>
    <definedName name="IQRD3770" hidden="1">"$E$3770:$J$3770"</definedName>
    <definedName name="IQRD3773" hidden="1">"$E$3773"</definedName>
    <definedName name="IQRD3774" hidden="1">"$E$3774"</definedName>
    <definedName name="IQRD3775" hidden="1">"$E$3775"</definedName>
    <definedName name="IQRD3776" hidden="1">"$E$3776"</definedName>
    <definedName name="IQRD3777" hidden="1">"$E$3777"</definedName>
    <definedName name="IQRD378" hidden="1">"$E$378"</definedName>
    <definedName name="IQRD3780" hidden="1">"$E$3780:$I$3780"</definedName>
    <definedName name="IQRD3781" hidden="1">"$E$3781:$I$3781"</definedName>
    <definedName name="IQRD3782" hidden="1">"$E$3782:$I$3782"</definedName>
    <definedName name="IQRD3783" hidden="1">"$E$3783:$I$3783"</definedName>
    <definedName name="IQRD3784" hidden="1">"$E$3784:$I$3784"</definedName>
    <definedName name="IQRD3787" hidden="1">"$E$3787:$H$3787"</definedName>
    <definedName name="IQRD3788" hidden="1">"$E$3788:$H$3788"</definedName>
    <definedName name="IQRD3789" hidden="1">"$E$3789:$H$3789"</definedName>
    <definedName name="IQRD379" hidden="1">"$E$379"</definedName>
    <definedName name="IQRD3790" hidden="1">"$E$3790:$H$3790"</definedName>
    <definedName name="IQRD3791" hidden="1">"$E$3791:$H$3791"</definedName>
    <definedName name="IQRD3792" hidden="1">"$E$3792:$H$3792"</definedName>
    <definedName name="IQRD3794" hidden="1">"$E$3794"</definedName>
    <definedName name="IQRD3795" hidden="1">"$E$3795"</definedName>
    <definedName name="IQRD3796" hidden="1">"$E$3796"</definedName>
    <definedName name="IQRD3797" hidden="1">"$E$3797"</definedName>
    <definedName name="IQRD3798" hidden="1">"$E$3798"</definedName>
    <definedName name="IQRD38" hidden="1">"$D$39:$D$55"</definedName>
    <definedName name="IQRD380" hidden="1">"$E$380"</definedName>
    <definedName name="IQRD3801" hidden="1">"$E$3801:$J$3801"</definedName>
    <definedName name="IQRD3802" hidden="1">"$E$3802:$J$3802"</definedName>
    <definedName name="IQRD3803" hidden="1">"$E$3803:$J$3803"</definedName>
    <definedName name="IQRD3804" hidden="1">"$E$3804:$J$3804"</definedName>
    <definedName name="IQRD3805" hidden="1">"$E$3805:$J$3805"</definedName>
    <definedName name="IQRD3808" hidden="1">"$E$3808"</definedName>
    <definedName name="IQRD3809" hidden="1">"$E$3809"</definedName>
    <definedName name="IQRD381" hidden="1">"$E$381"</definedName>
    <definedName name="IQRD3810" hidden="1">"$E$3810"</definedName>
    <definedName name="IQRD3811" hidden="1">"$E$3811"</definedName>
    <definedName name="IQRD3812" hidden="1">"$E$3812"</definedName>
    <definedName name="IQRD3813" hidden="1">"$E$3813"</definedName>
    <definedName name="IQRD3815" hidden="1">"$E$3815:$H$3815"</definedName>
    <definedName name="IQRD3816" hidden="1">"$E$3816:$H$3816"</definedName>
    <definedName name="IQRD3817" hidden="1">"$E$3817:$H$3817"</definedName>
    <definedName name="IQRD3818" hidden="1">"$E$3818:$H$3818"</definedName>
    <definedName name="IQRD3819" hidden="1">"$E$3819:$H$3819"</definedName>
    <definedName name="IQRD382" hidden="1">"$E$382"</definedName>
    <definedName name="IQRD3822" hidden="1">"$E$3822:$F$3822"</definedName>
    <definedName name="IQRD3823" hidden="1">"$E$3823:$F$3823"</definedName>
    <definedName name="IQRD3824" hidden="1">"$E$3824:$F$3824"</definedName>
    <definedName name="IQRD3825" hidden="1">"$E$3825:$F$3825"</definedName>
    <definedName name="IQRD3826" hidden="1">"$E$3826:$F$3826"</definedName>
    <definedName name="IQRD3827" hidden="1">"$E$3827:$F$3827"</definedName>
    <definedName name="IQRD3829" hidden="1">"$E$3829"</definedName>
    <definedName name="IQRD3830" hidden="1">"$E$3830"</definedName>
    <definedName name="IQRD3831" hidden="1">"$E$3831"</definedName>
    <definedName name="IQRD3832" hidden="1">"$E$3832"</definedName>
    <definedName name="IQRD3833" hidden="1">"$E$3833"</definedName>
    <definedName name="IQRD3836" hidden="1">"$E$3836:$I$3836"</definedName>
    <definedName name="IQRD3837" hidden="1">"$E$3837:$I$3837"</definedName>
    <definedName name="IQRD3838" hidden="1">"$E$3838:$I$3838"</definedName>
    <definedName name="IQRD3839" hidden="1">"$E$3839:$I$3839"</definedName>
    <definedName name="IQRD3840" hidden="1">"$E$3840:$I$3840"</definedName>
    <definedName name="IQRD3843" hidden="1">"$E$3843:$H$3843"</definedName>
    <definedName name="IQRD3844" hidden="1">"$E$3844:$H$3844"</definedName>
    <definedName name="IQRD3845" hidden="1">"$E$3845:$H$3845"</definedName>
    <definedName name="IQRD3846" hidden="1">"$E$3846:$H$3846"</definedName>
    <definedName name="IQRD3847" hidden="1">"$E$3847:$H$3847"</definedName>
    <definedName name="IQRD3848" hidden="1">"$E$3848:$H$3848"</definedName>
    <definedName name="IQRD385" hidden="1">"$E$385:$Y$385"</definedName>
    <definedName name="IQRD3850" hidden="1">"$E$3850"</definedName>
    <definedName name="IQRD3851" hidden="1">"$E$3851"</definedName>
    <definedName name="IQRD3852" hidden="1">"$E$3852"</definedName>
    <definedName name="IQRD3853" hidden="1">"$E$3853"</definedName>
    <definedName name="IQRD3854" hidden="1">"$E$3854"</definedName>
    <definedName name="IQRD3857" hidden="1">"$E$3857:$I$3857"</definedName>
    <definedName name="IQRD3858" hidden="1">"$E$3858:$I$3858"</definedName>
    <definedName name="IQRD3859" hidden="1">"$E$3859:$I$3859"</definedName>
    <definedName name="IQRD386" hidden="1">"$E$386:$Y$386"</definedName>
    <definedName name="IQRD3860" hidden="1">"$E$3860:$I$3860"</definedName>
    <definedName name="IQRD3861" hidden="1">"$E$3861:$I$3861"</definedName>
    <definedName name="IQRD3864" hidden="1">"$E$3864"</definedName>
    <definedName name="IQRD3865" hidden="1">"$E$3865"</definedName>
    <definedName name="IQRD3866" hidden="1">"$E$3866"</definedName>
    <definedName name="IQRD3867" hidden="1">"$E$3867"</definedName>
    <definedName name="IQRD3868" hidden="1">"$E$3868"</definedName>
    <definedName name="IQRD3869" hidden="1">"$E$3869"</definedName>
    <definedName name="IQRD387" hidden="1">"$E$387:$Y$387"</definedName>
    <definedName name="IQRD3871" hidden="1">"$E$3871"</definedName>
    <definedName name="IQRD3872" hidden="1">"$E$3872"</definedName>
    <definedName name="IQRD3873" hidden="1">"$E$3873"</definedName>
    <definedName name="IQRD3874" hidden="1">"$E$3874"</definedName>
    <definedName name="IQRD3875" hidden="1">"$E$3875"</definedName>
    <definedName name="IQRD3878" hidden="1">"$E$3878:$I$3878"</definedName>
    <definedName name="IQRD3879" hidden="1">"$E$3879:$I$3879"</definedName>
    <definedName name="IQRD388" hidden="1">"$E$388:$Y$388"</definedName>
    <definedName name="IQRD3880" hidden="1">"$E$3880:$I$3880"</definedName>
    <definedName name="IQRD3881" hidden="1">"$E$3881:$I$3881"</definedName>
    <definedName name="IQRD3882" hidden="1">"$E$3882:$I$3882"</definedName>
    <definedName name="IQRD3883" hidden="1">"$E$3883:$I$3883"</definedName>
    <definedName name="IQRD3885" hidden="1">"$E$3885"</definedName>
    <definedName name="IQRD3886" hidden="1">"$E$3886"</definedName>
    <definedName name="IQRD3887" hidden="1">"$E$3887"</definedName>
    <definedName name="IQRD3888" hidden="1">"$E$3888"</definedName>
    <definedName name="IQRD3889" hidden="1">"$E$3889"</definedName>
    <definedName name="IQRD389" hidden="1">"$E$389:$Y$389"</definedName>
    <definedName name="IQRD3890" hidden="1">"$E$3890"</definedName>
    <definedName name="IQRD3892" hidden="1">"$E$3892"</definedName>
    <definedName name="IQRD3893" hidden="1">"$E$3893"</definedName>
    <definedName name="IQRD3894" hidden="1">"$E$3894"</definedName>
    <definedName name="IQRD3895" hidden="1">"$E$3895"</definedName>
    <definedName name="IQRD3896" hidden="1">"$E$3896"</definedName>
    <definedName name="IQRD3899" hidden="1">"$E$3899:$H$3899"</definedName>
    <definedName name="IQRD39" hidden="1">"$E$39:$Y$39"</definedName>
    <definedName name="IQRD3900" hidden="1">"$E$3900:$H$3900"</definedName>
    <definedName name="IQRD3901" hidden="1">"$E$3901:$H$3901"</definedName>
    <definedName name="IQRD3902" hidden="1">"$E$3902:$H$3902"</definedName>
    <definedName name="IQRD3903" hidden="1">"$E$3903:$H$3903"</definedName>
    <definedName name="IQRD3904" hidden="1">"$E$3904:$H$3904"</definedName>
    <definedName name="IQRD3906" hidden="1">"$E$3906"</definedName>
    <definedName name="IQRD3907" hidden="1">"$E$3907"</definedName>
    <definedName name="IQRD3908" hidden="1">"$E$3908"</definedName>
    <definedName name="IQRD3909" hidden="1">"$E$3909"</definedName>
    <definedName name="IQRD3910" hidden="1">"$E$3910"</definedName>
    <definedName name="IQRD3911" hidden="1">"$E$3911"</definedName>
    <definedName name="IQRD3913" hidden="1">"$E$3913"</definedName>
    <definedName name="IQRD3914" hidden="1">"$E$3914"</definedName>
    <definedName name="IQRD3915" hidden="1">"$E$3915"</definedName>
    <definedName name="IQRD3916" hidden="1">"$E$3916"</definedName>
    <definedName name="IQRD3917" hidden="1">"$E$3917"</definedName>
    <definedName name="IQRD392" hidden="1">"$E$392:$K$392"</definedName>
    <definedName name="IQRD3920" hidden="1">"$E$3920"</definedName>
    <definedName name="IQRD3921" hidden="1">"$E$3921"</definedName>
    <definedName name="IQRD3922" hidden="1">"$E$3922"</definedName>
    <definedName name="IQRD3923" hidden="1">"$E$3923"</definedName>
    <definedName name="IQRD3924" hidden="1">"$E$3924"</definedName>
    <definedName name="IQRD3925" hidden="1">"$E$3925"</definedName>
    <definedName name="IQRD3927" hidden="1">"$E$3927"</definedName>
    <definedName name="IQRD3928" hidden="1">"$E$3928"</definedName>
    <definedName name="IQRD3929" hidden="1">"$E$3929"</definedName>
    <definedName name="IQRD393" hidden="1">"$E$393:$K$393"</definedName>
    <definedName name="IQRD3930" hidden="1">"$E$3930"</definedName>
    <definedName name="IQRD3931" hidden="1">"$E$3931"</definedName>
    <definedName name="IQRD3932" hidden="1">"$E$3932"</definedName>
    <definedName name="IQRD3934" hidden="1">"$E$3934:$J$3934"</definedName>
    <definedName name="IQRD3935" hidden="1">"$E$3935:$J$3935"</definedName>
    <definedName name="IQRD3936" hidden="1">"$E$3936:$J$3936"</definedName>
    <definedName name="IQRD3937" hidden="1">"$E$3937:$J$3937"</definedName>
    <definedName name="IQRD3938" hidden="1">"$E$3938:$J$3938"</definedName>
    <definedName name="IQRD3939" hidden="1">"$E$3939:$J$3939"</definedName>
    <definedName name="IQRD394" hidden="1">"$E$394:$K$394"</definedName>
    <definedName name="IQRD3941" hidden="1">"$E$3941:$K$3941"</definedName>
    <definedName name="IQRD3942" hidden="1">"$E$3942:$K$3942"</definedName>
    <definedName name="IQRD3943" hidden="1">"$E$3943:$K$3943"</definedName>
    <definedName name="IQRD3944" hidden="1">"$E$3944:$K$3944"</definedName>
    <definedName name="IQRD3945" hidden="1">"$E$3945:$K$3945"</definedName>
    <definedName name="IQRD3946" hidden="1">"$E$3946:$K$3946"</definedName>
    <definedName name="IQRD3948" hidden="1">"$E$3948"</definedName>
    <definedName name="IQRD3949" hidden="1">"$E$3949"</definedName>
    <definedName name="IQRD395" hidden="1">"$E$395:$K$395"</definedName>
    <definedName name="IQRD3950" hidden="1">"$E$3950"</definedName>
    <definedName name="IQRD3951" hidden="1">"$E$3951"</definedName>
    <definedName name="IQRD3952" hidden="1">"$E$3952"</definedName>
    <definedName name="IQRD3955" hidden="1">"$E$3955"</definedName>
    <definedName name="IQRD3956" hidden="1">"$E$3956"</definedName>
    <definedName name="IQRD3957" hidden="1">"$E$3957"</definedName>
    <definedName name="IQRD3958" hidden="1">"$E$3958"</definedName>
    <definedName name="IQRD3959" hidden="1">"$E$3959"</definedName>
    <definedName name="IQRD396" hidden="1">"$E$396:$K$396"</definedName>
    <definedName name="IQRD3962" hidden="1">"$E$3962"</definedName>
    <definedName name="IQRD3963" hidden="1">"$E$3963"</definedName>
    <definedName name="IQRD3964" hidden="1">"$E$3964"</definedName>
    <definedName name="IQRD3965" hidden="1">"$E$3965"</definedName>
    <definedName name="IQRD3966" hidden="1">"$E$3966"</definedName>
    <definedName name="IQRD3967" hidden="1">"$E$3967"</definedName>
    <definedName name="IQRD3969" hidden="1">"$E$3969"</definedName>
    <definedName name="IQRD397" hidden="1">"$E$397:$K$397"</definedName>
    <definedName name="IQRD3970" hidden="1">"$E$3970"</definedName>
    <definedName name="IQRD3971" hidden="1">"$E$3971"</definedName>
    <definedName name="IQRD3972" hidden="1">"$E$3972"</definedName>
    <definedName name="IQRD3973" hidden="1">"$E$3973"</definedName>
    <definedName name="IQRD3974" hidden="1">"$E$3974"</definedName>
    <definedName name="IQRD3976" hidden="1">"$E$3976"</definedName>
    <definedName name="IQRD3977" hidden="1">"$E$3977"</definedName>
    <definedName name="IQRD3978" hidden="1">"$E$3978"</definedName>
    <definedName name="IQRD3979" hidden="1">"$E$3979"</definedName>
    <definedName name="IQRD3980" hidden="1">"$E$3980"</definedName>
    <definedName name="IQRD3981" hidden="1">"$E$3981"</definedName>
    <definedName name="IQRD3983" hidden="1">"$E$3983"</definedName>
    <definedName name="IQRD3984" hidden="1">"$E$3984"</definedName>
    <definedName name="IQRD3985" hidden="1">"$E$3985"</definedName>
    <definedName name="IQRD3986" hidden="1">"$E$3986"</definedName>
    <definedName name="IQRD3987" hidden="1">"$E$3987"</definedName>
    <definedName name="IQRD3988" hidden="1">"$E$3988"</definedName>
    <definedName name="IQRD399" hidden="1">"$E$399"</definedName>
    <definedName name="IQRD3990" hidden="1">"$E$3990:$H$3990"</definedName>
    <definedName name="IQRD3991" hidden="1">"$E$3991:$H$3991"</definedName>
    <definedName name="IQRD3992" hidden="1">"$E$3992:$H$3992"</definedName>
    <definedName name="IQRD3993" hidden="1">"$E$3993:$H$3993"</definedName>
    <definedName name="IQRD3994" hidden="1">"$E$3994:$H$3994"</definedName>
    <definedName name="IQRD3995" hidden="1">"$E$3995:$H$3995"</definedName>
    <definedName name="IQRD3997" hidden="1">"$E$3997"</definedName>
    <definedName name="IQRD3998" hidden="1">"$E$3998"</definedName>
    <definedName name="IQRD3999" hidden="1">"$E$3999"</definedName>
    <definedName name="IQRD4" localSheetId="4">"$D$5:$D$809"</definedName>
    <definedName name="IQRD4" hidden="1">"$D$5:$D$828"</definedName>
    <definedName name="IQRD40" hidden="1">"$E$40:$Y$40"</definedName>
    <definedName name="IQRD400" hidden="1">"$E$400"</definedName>
    <definedName name="IQRD4000" hidden="1">"$E$4000"</definedName>
    <definedName name="IQRD4001" hidden="1">"$E$4001"</definedName>
    <definedName name="IQRD4002" hidden="1">"$E$4002"</definedName>
    <definedName name="IQRD4004" hidden="1">"$E$4004"</definedName>
    <definedName name="IQRD4005" hidden="1">"$E$4005"</definedName>
    <definedName name="IQRD4006" hidden="1">"$E$4006"</definedName>
    <definedName name="IQRD4007" hidden="1">"$E$4007"</definedName>
    <definedName name="IQRD4008" hidden="1">"$E$4008"</definedName>
    <definedName name="IQRD401" hidden="1">"$E$401"</definedName>
    <definedName name="IQRD4011" hidden="1">"$E$4011"</definedName>
    <definedName name="IQRD4012" hidden="1">"$E$4012"</definedName>
    <definedName name="IQRD4013" hidden="1">"$E$4013"</definedName>
    <definedName name="IQRD4014" hidden="1">"$E$4014"</definedName>
    <definedName name="IQRD4015" hidden="1">"$E$4015"</definedName>
    <definedName name="IQRD4016" hidden="1">"$E$4016"</definedName>
    <definedName name="IQRD4018" hidden="1">"$E$4018:$G$4018"</definedName>
    <definedName name="IQRD4019" hidden="1">"$E$4019:$G$4019"</definedName>
    <definedName name="IQRD402" hidden="1">"$E$402"</definedName>
    <definedName name="IQRD4020" hidden="1">"$E$4020:$G$4020"</definedName>
    <definedName name="IQRD4021" hidden="1">"$E$4021:$G$4021"</definedName>
    <definedName name="IQRD4022" hidden="1">"$E$4022:$G$4022"</definedName>
    <definedName name="IQRD4023" hidden="1">"$E$4023:$G$4023"</definedName>
    <definedName name="IQRD4025" hidden="1">"$E$4025"</definedName>
    <definedName name="IQRD4026" hidden="1">"$E$4026"</definedName>
    <definedName name="IQRD4027" hidden="1">"$E$4027"</definedName>
    <definedName name="IQRD4028" hidden="1">"$E$4028"</definedName>
    <definedName name="IQRD4029" hidden="1">"$E$4029"</definedName>
    <definedName name="IQRD403" hidden="1">"$E$403"</definedName>
    <definedName name="IQRD4030" hidden="1">"$E$4030"</definedName>
    <definedName name="IQRD4032" hidden="1">"$E$4032"</definedName>
    <definedName name="IQRD4033" hidden="1">"$E$4033"</definedName>
    <definedName name="IQRD4034" hidden="1">"$E$4034"</definedName>
    <definedName name="IQRD4035" hidden="1">"$E$4035"</definedName>
    <definedName name="IQRD4036" hidden="1">"$E$4036"</definedName>
    <definedName name="IQRD4039" hidden="1">"$E$4039"</definedName>
    <definedName name="IQRD4040" hidden="1">"$E$4040"</definedName>
    <definedName name="IQRD4041" hidden="1">"$E$4041"</definedName>
    <definedName name="IQRD4042" hidden="1">"$E$4042"</definedName>
    <definedName name="IQRD4043" hidden="1">"$E$4043"</definedName>
    <definedName name="IQRD4044" hidden="1">"$E$4044"</definedName>
    <definedName name="IQRD4046" hidden="1">"$E$4046:$K$4046"</definedName>
    <definedName name="IQRD4047" hidden="1">"$E$4047:$K$4047"</definedName>
    <definedName name="IQRD4048" hidden="1">"$E$4048:$K$4048"</definedName>
    <definedName name="IQRD4049" hidden="1">"$E$4049:$K$4049"</definedName>
    <definedName name="IQRD4050" hidden="1">"$E$4050:$K$4050"</definedName>
    <definedName name="IQRD4051" hidden="1">"$E$4051:$K$4051"</definedName>
    <definedName name="IQRD4053" hidden="1">"$E$4053:$P$4053"</definedName>
    <definedName name="IQRD4054" hidden="1">"$E$4054:$P$4054"</definedName>
    <definedName name="IQRD4055" hidden="1">"$E$4055:$P$4055"</definedName>
    <definedName name="IQRD4056" hidden="1">"$E$4056:$P$4056"</definedName>
    <definedName name="IQRD4057" hidden="1">"$E$4057:$P$4057"</definedName>
    <definedName name="IQRD4058" hidden="1">"$E$4058:$P$4058"</definedName>
    <definedName name="IQRD406" hidden="1">"$E$406"</definedName>
    <definedName name="IQRD4060" hidden="1">"$E$4060:$L$4060"</definedName>
    <definedName name="IQRD4061" hidden="1">"$E$4061:$L$4061"</definedName>
    <definedName name="IQRD4062" hidden="1">"$E$4062:$L$4062"</definedName>
    <definedName name="IQRD4063" hidden="1">"$E$4063:$L$4063"</definedName>
    <definedName name="IQRD4064" hidden="1">"$E$4064:$L$4064"</definedName>
    <definedName name="IQRD4067" hidden="1">"$E$4067"</definedName>
    <definedName name="IQRD4068" hidden="1">"$E$4068"</definedName>
    <definedName name="IQRD4069" hidden="1">"$E$4069"</definedName>
    <definedName name="IQRD407" hidden="1">"$E$407"</definedName>
    <definedName name="IQRD4070" hidden="1">"$E$4070"</definedName>
    <definedName name="IQRD4071" hidden="1">"$E$4071"</definedName>
    <definedName name="IQRD4074" hidden="1">"$E$4074:$H$4074"</definedName>
    <definedName name="IQRD4075" hidden="1">"$E$4075:$H$4075"</definedName>
    <definedName name="IQRD4076" hidden="1">"$E$4076:$H$4076"</definedName>
    <definedName name="IQRD4077" hidden="1">"$E$4077:$H$4077"</definedName>
    <definedName name="IQRD4078" hidden="1">"$E$4078:$H$4078"</definedName>
    <definedName name="IQRD408" hidden="1">"$E$408"</definedName>
    <definedName name="IQRD4081" hidden="1">"$E$4081:$L$4081"</definedName>
    <definedName name="IQRD4082" hidden="1">"$E$4082:$L$4082"</definedName>
    <definedName name="IQRD4083" hidden="1">"$E$4083:$L$4083"</definedName>
    <definedName name="IQRD4084" hidden="1">"$E$4084:$L$4084"</definedName>
    <definedName name="IQRD4085" hidden="1">"$E$4085:$L$4085"</definedName>
    <definedName name="IQRD4086" hidden="1">"$E$4086:$L$4086"</definedName>
    <definedName name="IQRD4088" hidden="1">"$E$4088"</definedName>
    <definedName name="IQRD4089" hidden="1">"$E$4089"</definedName>
    <definedName name="IQRD409" hidden="1">"$E$409"</definedName>
    <definedName name="IQRD4090" hidden="1">"$E$4090"</definedName>
    <definedName name="IQRD4091" hidden="1">"$E$4091"</definedName>
    <definedName name="IQRD4092" hidden="1">"$E$4092"</definedName>
    <definedName name="IQRD4095" hidden="1">"$E$4095:$O$4095"</definedName>
    <definedName name="IQRD4096" hidden="1">"$E$4096:$O$4096"</definedName>
    <definedName name="IQRD4097" hidden="1">"$E$4097:$O$4097"</definedName>
    <definedName name="IQRD4098" hidden="1">"$E$4098:$O$4098"</definedName>
    <definedName name="IQRD4099" hidden="1">"$E$4099:$O$4099"</definedName>
    <definedName name="IQRD41" hidden="1">"$E$41:$Y$41"</definedName>
    <definedName name="IQRD410" hidden="1">"$E$410"</definedName>
    <definedName name="IQRD4102" hidden="1">"$E$4102"</definedName>
    <definedName name="IQRD4103" hidden="1">"$E$4103"</definedName>
    <definedName name="IQRD4104" hidden="1">"$E$4104"</definedName>
    <definedName name="IQRD4105" hidden="1">"$E$4105"</definedName>
    <definedName name="IQRD4106" hidden="1">"$E$4106"</definedName>
    <definedName name="IQRD4107" hidden="1">"$E$4107"</definedName>
    <definedName name="IQRD4116" hidden="1">"$E$4116:$J$4116"</definedName>
    <definedName name="IQRD4117" hidden="1">"$E$4117:$J$4117"</definedName>
    <definedName name="IQRD4118" hidden="1">"$E$4118:$J$4118"</definedName>
    <definedName name="IQRD4119" hidden="1">"$E$4119:$J$4119"</definedName>
    <definedName name="IQRD4120" hidden="1">"$E$4120:$J$4120"</definedName>
    <definedName name="IQRD4121" hidden="1">"$E$4121:$J$4121"</definedName>
    <definedName name="IQRD4123" hidden="1">"$E$4123"</definedName>
    <definedName name="IQRD4124" hidden="1">"$E$4124"</definedName>
    <definedName name="IQRD4125" hidden="1">"$E$4125"</definedName>
    <definedName name="IQRD4126" hidden="1">"$E$4126"</definedName>
    <definedName name="IQRD4127" hidden="1">"$E$4127"</definedName>
    <definedName name="IQRD4128" hidden="1">"$E$4128"</definedName>
    <definedName name="IQRD413" hidden="1">"$E$413"</definedName>
    <definedName name="IQRD4130" hidden="1">"$E$4130:$H$4130"</definedName>
    <definedName name="IQRD4131" hidden="1">"$E$4131:$H$4131"</definedName>
    <definedName name="IQRD4132" hidden="1">"$E$4132:$H$4132"</definedName>
    <definedName name="IQRD4133" hidden="1">"$E$4133:$H$4133"</definedName>
    <definedName name="IQRD4134" hidden="1">"$E$4134:$H$4134"</definedName>
    <definedName name="IQRD4137" hidden="1">"$E$4137"</definedName>
    <definedName name="IQRD4138" hidden="1">"$E$4138"</definedName>
    <definedName name="IQRD4139" hidden="1">"$E$4139"</definedName>
    <definedName name="IQRD414" hidden="1">"$E$414"</definedName>
    <definedName name="IQRD4140" hidden="1">"$E$4140"</definedName>
    <definedName name="IQRD4141" hidden="1">"$E$4141"</definedName>
    <definedName name="IQRD4142" hidden="1">"$E$4142"</definedName>
    <definedName name="IQRD4144" hidden="1">"$E$4144"</definedName>
    <definedName name="IQRD4145" hidden="1">"$E$4145"</definedName>
    <definedName name="IQRD4146" hidden="1">"$E$4146"</definedName>
    <definedName name="IQRD4147" hidden="1">"$E$4147"</definedName>
    <definedName name="IQRD4148" hidden="1">"$E$4148"</definedName>
    <definedName name="IQRD415" hidden="1">"$E$415"</definedName>
    <definedName name="IQRD4158" hidden="1">"$E$4158:$G$4158"</definedName>
    <definedName name="IQRD4159" hidden="1">"$E$4159:$G$4159"</definedName>
    <definedName name="IQRD416" hidden="1">"$E$416"</definedName>
    <definedName name="IQRD4160" hidden="1">"$E$4160:$G$4160"</definedName>
    <definedName name="IQRD4161" hidden="1">"$E$4161:$G$4161"</definedName>
    <definedName name="IQRD4162" hidden="1">"$E$4162:$G$4162"</definedName>
    <definedName name="IQRD4163" hidden="1">"$E$4163:$G$4163"</definedName>
    <definedName name="IQRD4165" hidden="1">"$E$4165"</definedName>
    <definedName name="IQRD4166" hidden="1">"$E$4166"</definedName>
    <definedName name="IQRD4167" hidden="1">"$E$4167"</definedName>
    <definedName name="IQRD4168" hidden="1">"$E$4168"</definedName>
    <definedName name="IQRD4169" hidden="1">"$E$4169"</definedName>
    <definedName name="IQRD417" hidden="1">"$E$417"</definedName>
    <definedName name="IQRD4170" hidden="1">"$E$4170"</definedName>
    <definedName name="IQRD4172" hidden="1">"$E$4172:$I$4172"</definedName>
    <definedName name="IQRD4173" hidden="1">"$E$4173:$I$4173"</definedName>
    <definedName name="IQRD4174" hidden="1">"$E$4174:$I$4174"</definedName>
    <definedName name="IQRD4175" hidden="1">"$E$4175:$I$4175"</definedName>
    <definedName name="IQRD4176" hidden="1">"$E$4176:$I$4176"</definedName>
    <definedName name="IQRD418" hidden="1">"$E$418"</definedName>
    <definedName name="IQRD4186" hidden="1">"$E$4186:$I$4186"</definedName>
    <definedName name="IQRD4187" hidden="1">"$E$4187:$I$4187"</definedName>
    <definedName name="IQRD4188" hidden="1">"$E$4188:$I$4188"</definedName>
    <definedName name="IQRD4189" hidden="1">"$E$4189:$I$4189"</definedName>
    <definedName name="IQRD4190" hidden="1">"$E$4190:$I$4190"</definedName>
    <definedName name="IQRD4193" hidden="1">"$E$4193:$I$4193"</definedName>
    <definedName name="IQRD4194" hidden="1">"$E$4194:$I$4194"</definedName>
    <definedName name="IQRD4195" hidden="1">"$E$4195:$I$4195"</definedName>
    <definedName name="IQRD4196" hidden="1">"$E$4196:$I$4196"</definedName>
    <definedName name="IQRD4197" hidden="1">"$E$4197:$I$4197"</definedName>
    <definedName name="IQRD4198" hidden="1">"$E$4198:$I$4198"</definedName>
    <definedName name="IQRD42" hidden="1">"$D$43:$D$52"</definedName>
    <definedName name="IQRD420" hidden="1">"$E$420:$K$420"</definedName>
    <definedName name="IQRD4200" hidden="1">"$E$4200:$H$4200"</definedName>
    <definedName name="IQRD4201" hidden="1">"$E$4201:$H$4201"</definedName>
    <definedName name="IQRD4202" hidden="1">"$E$4202:$H$4202"</definedName>
    <definedName name="IQRD4203" hidden="1">"$E$4203:$H$4203"</definedName>
    <definedName name="IQRD4204" hidden="1">"$E$4204:$H$4204"</definedName>
    <definedName name="IQRD4207" hidden="1">"$E$4207"</definedName>
    <definedName name="IQRD4208" hidden="1">"$E$4208"</definedName>
    <definedName name="IQRD4209" hidden="1">"$E$4209"</definedName>
    <definedName name="IQRD421" hidden="1">"$E$421:$K$421"</definedName>
    <definedName name="IQRD4210" hidden="1">"$E$4210"</definedName>
    <definedName name="IQRD4211" hidden="1">"$E$4211"</definedName>
    <definedName name="IQRD4214" hidden="1">"$E$4214"</definedName>
    <definedName name="IQRD4215" hidden="1">"$E$4215"</definedName>
    <definedName name="IQRD4216" hidden="1">"$E$4216"</definedName>
    <definedName name="IQRD4217" hidden="1">"$E$4217"</definedName>
    <definedName name="IQRD4218" hidden="1">"$E$4218"</definedName>
    <definedName name="IQRD422" hidden="1">"$E$422:$K$422"</definedName>
    <definedName name="IQRD4221" hidden="1">"$E$4221"</definedName>
    <definedName name="IQRD4222" hidden="1">"$E$4222"</definedName>
    <definedName name="IQRD4223" hidden="1">"$E$4223"</definedName>
    <definedName name="IQRD4224" hidden="1">"$E$4224"</definedName>
    <definedName name="IQRD4225" hidden="1">"$E$4225"</definedName>
    <definedName name="IQRD4226" hidden="1">"$E$4226"</definedName>
    <definedName name="IQRD4228" hidden="1">"$E$4228:$H$4228"</definedName>
    <definedName name="IQRD4229" hidden="1">"$E$4229:$H$4229"</definedName>
    <definedName name="IQRD423" hidden="1">"$E$423:$K$423"</definedName>
    <definedName name="IQRD4230" hidden="1">"$E$4230:$H$4230"</definedName>
    <definedName name="IQRD4231" hidden="1">"$E$4231:$H$4231"</definedName>
    <definedName name="IQRD4232" hidden="1">"$E$4232:$H$4232"</definedName>
    <definedName name="IQRD4233" hidden="1">"$E$4233:$H$4233"</definedName>
    <definedName name="IQRD4235" hidden="1">"$E$4235"</definedName>
    <definedName name="IQRD4236" hidden="1">"$E$4236"</definedName>
    <definedName name="IQRD4237" hidden="1">"$E$4237"</definedName>
    <definedName name="IQRD4238" hidden="1">"$E$4238"</definedName>
    <definedName name="IQRD4239" hidden="1">"$E$4239"</definedName>
    <definedName name="IQRD424" hidden="1">"$E$424:$K$424"</definedName>
    <definedName name="IQRD4240" hidden="1">"$E$4240"</definedName>
    <definedName name="IQRD4242" hidden="1">"$E$4242:$K$4242"</definedName>
    <definedName name="IQRD4243" hidden="1">"$E$4243:$K$4243"</definedName>
    <definedName name="IQRD4244" hidden="1">"$E$4244:$K$4244"</definedName>
    <definedName name="IQRD4245" hidden="1">"$E$4245:$K$4245"</definedName>
    <definedName name="IQRD4246" hidden="1">"$E$4246:$K$4246"</definedName>
    <definedName name="IQRD4249" hidden="1">"$E$4249"</definedName>
    <definedName name="IQRD425" hidden="1">"$E$425:$K$425"</definedName>
    <definedName name="IQRD4250" hidden="1">"$E$4250"</definedName>
    <definedName name="IQRD4251" hidden="1">"$E$4251"</definedName>
    <definedName name="IQRD4252" hidden="1">"$E$4252"</definedName>
    <definedName name="IQRD4253" hidden="1">"$E$4253"</definedName>
    <definedName name="IQRD4254" hidden="1">"$E$4254"</definedName>
    <definedName name="IQRD4256" hidden="1">"$E$4256"</definedName>
    <definedName name="IQRD4257" hidden="1">"$E$4257"</definedName>
    <definedName name="IQRD4258" hidden="1">"$E$4258"</definedName>
    <definedName name="IQRD4259" hidden="1">"$E$4259"</definedName>
    <definedName name="IQRD4260" hidden="1">"$E$4260"</definedName>
    <definedName name="IQRD4263" hidden="1">"$E$4263:$L$4263"</definedName>
    <definedName name="IQRD4264" hidden="1">"$E$4264:$L$4264"</definedName>
    <definedName name="IQRD4265" hidden="1">"$E$4265:$L$4265"</definedName>
    <definedName name="IQRD4266" hidden="1">"$E$4266:$L$4266"</definedName>
    <definedName name="IQRD4267" hidden="1">"$E$4267:$L$4267"</definedName>
    <definedName name="IQRD4268" hidden="1">"$E$4268:$L$4268"</definedName>
    <definedName name="IQRD427" hidden="1">"$E$427"</definedName>
    <definedName name="IQRD4270" hidden="1">"$E$4270"</definedName>
    <definedName name="IQRD4271" hidden="1">"$E$4271"</definedName>
    <definedName name="IQRD4272" hidden="1">"$E$4272"</definedName>
    <definedName name="IQRD4273" hidden="1">"$E$4273"</definedName>
    <definedName name="IQRD4274" hidden="1">"$E$4274"</definedName>
    <definedName name="IQRD4275" hidden="1">"$E$4275"</definedName>
    <definedName name="IQRD4277" hidden="1">"$E$4277:$K$4277"</definedName>
    <definedName name="IQRD4278" hidden="1">"$E$4278:$K$4278"</definedName>
    <definedName name="IQRD4279" hidden="1">"$E$4279:$K$4279"</definedName>
    <definedName name="IQRD428" hidden="1">"$E$428"</definedName>
    <definedName name="IQRD4280" hidden="1">"$E$4280:$K$4280"</definedName>
    <definedName name="IQRD4281" hidden="1">"$E$4281:$K$4281"</definedName>
    <definedName name="IQRD429" hidden="1">"$E$429"</definedName>
    <definedName name="IQRD4298" hidden="1">"$E$4298"</definedName>
    <definedName name="IQRD4299" hidden="1">"$E$4299"</definedName>
    <definedName name="IQRD43" hidden="1">"$D$44:$D$53"</definedName>
    <definedName name="IQRD430" hidden="1">"$E$430"</definedName>
    <definedName name="IQRD4300" hidden="1">"$E$4300"</definedName>
    <definedName name="IQRD4301" hidden="1">"$E$4301"</definedName>
    <definedName name="IQRD4302" hidden="1">"$E$4302"</definedName>
    <definedName name="IQRD4303" hidden="1">"$E$4303"</definedName>
    <definedName name="IQRD4305" hidden="1">"$E$4305"</definedName>
    <definedName name="IQRD4306" hidden="1">"$E$4306"</definedName>
    <definedName name="IQRD4307" hidden="1">"$E$4307"</definedName>
    <definedName name="IQRD4308" hidden="1">"$E$4308"</definedName>
    <definedName name="IQRD4309" hidden="1">"$E$4309"</definedName>
    <definedName name="IQRD431" hidden="1">"$E$431"</definedName>
    <definedName name="IQRD4310" hidden="1">"$E$4310"</definedName>
    <definedName name="IQRD4312" hidden="1">"$E$4312"</definedName>
    <definedName name="IQRD4313" hidden="1">"$E$4313"</definedName>
    <definedName name="IQRD4314" hidden="1">"$E$4314"</definedName>
    <definedName name="IQRD4315" hidden="1">"$E$4315"</definedName>
    <definedName name="IQRD4316" hidden="1">"$E$4316"</definedName>
    <definedName name="IQRD4317" hidden="1">"$E$4317"</definedName>
    <definedName name="IQRD4319" hidden="1">"$E$4319:$M$4319"</definedName>
    <definedName name="IQRD432" hidden="1">"$E$432"</definedName>
    <definedName name="IQRD4320" hidden="1">"$E$4320:$M$4320"</definedName>
    <definedName name="IQRD4321" hidden="1">"$E$4321:$M$4321"</definedName>
    <definedName name="IQRD4322" hidden="1">"$E$4322:$M$4322"</definedName>
    <definedName name="IQRD4323" hidden="1">"$E$4323:$M$4323"</definedName>
    <definedName name="IQRD4324" hidden="1">"$E$4324:$M$4324"</definedName>
    <definedName name="IQRD4326" hidden="1">"$E$4326:$I$4326"</definedName>
    <definedName name="IQRD4327" hidden="1">"$E$4327:$I$4327"</definedName>
    <definedName name="IQRD4328" hidden="1">"$E$4328:$I$4328"</definedName>
    <definedName name="IQRD4329" hidden="1">"$E$4329:$I$4329"</definedName>
    <definedName name="IQRD4330" hidden="1">"$E$4330:$I$4330"</definedName>
    <definedName name="IQRD4331" hidden="1">"$E$4331:$I$4331"</definedName>
    <definedName name="IQRD4333" hidden="1">"$E$4333:$L$4333"</definedName>
    <definedName name="IQRD4334" hidden="1">"$E$4334:$L$4334"</definedName>
    <definedName name="IQRD4335" hidden="1">"$E$4335:$L$4335"</definedName>
    <definedName name="IQRD4336" hidden="1">"$E$4336:$L$4336"</definedName>
    <definedName name="IQRD4337" hidden="1">"$E$4337:$L$4337"</definedName>
    <definedName name="IQRD434" hidden="1">"$E$434:$N$434"</definedName>
    <definedName name="IQRD4340" hidden="1">"$E$4340"</definedName>
    <definedName name="IQRD4341" hidden="1">"$E$4341"</definedName>
    <definedName name="IQRD4342" hidden="1">"$E$4342"</definedName>
    <definedName name="IQRD4343" hidden="1">"$E$4343"</definedName>
    <definedName name="IQRD4344" hidden="1">"$E$4344"</definedName>
    <definedName name="IQRD4347" hidden="1">"$E$4347"</definedName>
    <definedName name="IQRD4348" hidden="1">"$E$4348"</definedName>
    <definedName name="IQRD4349" hidden="1">"$E$4349"</definedName>
    <definedName name="IQRD435" hidden="1">"$E$435:$N$435"</definedName>
    <definedName name="IQRD4350" hidden="1">"$E$4350"</definedName>
    <definedName name="IQRD4351" hidden="1">"$E$4351"</definedName>
    <definedName name="IQRD4354" hidden="1">"$E$4354"</definedName>
    <definedName name="IQRD4355" hidden="1">"$E$4355"</definedName>
    <definedName name="IQRD4356" hidden="1">"$E$4356"</definedName>
    <definedName name="IQRD4357" hidden="1">"$E$4357"</definedName>
    <definedName name="IQRD4358" hidden="1">"$E$4358"</definedName>
    <definedName name="IQRD4359" hidden="1">"$E$4359"</definedName>
    <definedName name="IQRD436" hidden="1">"$E$436:$N$436"</definedName>
    <definedName name="IQRD4361" hidden="1">"$E$4361"</definedName>
    <definedName name="IQRD4362" hidden="1">"$E$4362"</definedName>
    <definedName name="IQRD4363" hidden="1">"$E$4363"</definedName>
    <definedName name="IQRD4364" hidden="1">"$E$4364"</definedName>
    <definedName name="IQRD4365" hidden="1">"$E$4365"</definedName>
    <definedName name="IQRD4366" hidden="1">"$E$4366"</definedName>
    <definedName name="IQRD4368" hidden="1">"$E$4368"</definedName>
    <definedName name="IQRD4369" hidden="1">"$E$4369"</definedName>
    <definedName name="IQRD437" hidden="1">"$E$437:$N$437"</definedName>
    <definedName name="IQRD4370" hidden="1">"$E$4370"</definedName>
    <definedName name="IQRD4371" hidden="1">"$E$4371"</definedName>
    <definedName name="IQRD4372" hidden="1">"$E$4372"</definedName>
    <definedName name="IQRD4373" hidden="1">"$E$4373"</definedName>
    <definedName name="IQRD4375" hidden="1">"$E$4375"</definedName>
    <definedName name="IQRD4376" hidden="1">"$E$4376"</definedName>
    <definedName name="IQRD4377" hidden="1">"$E$4377"</definedName>
    <definedName name="IQRD4378" hidden="1">"$E$4378"</definedName>
    <definedName name="IQRD4379" hidden="1">"$E$4379"</definedName>
    <definedName name="IQRD438" hidden="1">"$E$438:$N$438"</definedName>
    <definedName name="IQRD4380" hidden="1">"$E$4380"</definedName>
    <definedName name="IQRD4382" hidden="1">"$E$4382"</definedName>
    <definedName name="IQRD4383" hidden="1">"$E$4383"</definedName>
    <definedName name="IQRD4384" hidden="1">"$E$4384"</definedName>
    <definedName name="IQRD4385" hidden="1">"$E$4385"</definedName>
    <definedName name="IQRD4386" hidden="1">"$E$4386"</definedName>
    <definedName name="IQRD4387" hidden="1">"$E$4387"</definedName>
    <definedName name="IQRD4389" hidden="1">"$E$4389"</definedName>
    <definedName name="IQRD4390" hidden="1">"$E$4390"</definedName>
    <definedName name="IQRD4391" hidden="1">"$E$4391"</definedName>
    <definedName name="IQRD4392" hidden="1">"$E$4392"</definedName>
    <definedName name="IQRD4393" hidden="1">"$E$4393"</definedName>
    <definedName name="IQRD4394" hidden="1">"$E$4394"</definedName>
    <definedName name="IQRD4396" hidden="1">"$E$4396:$G$4396"</definedName>
    <definedName name="IQRD4397" hidden="1">"$E$4397:$G$4397"</definedName>
    <definedName name="IQRD4398" hidden="1">"$E$4398:$G$4398"</definedName>
    <definedName name="IQRD4399" hidden="1">"$E$4399:$G$4399"</definedName>
    <definedName name="IQRD44" hidden="1">"$E$44:$Y$44"</definedName>
    <definedName name="IQRD4400" hidden="1">"$E$4400:$G$4400"</definedName>
    <definedName name="IQRD4401" hidden="1">"$E$4401:$G$4401"</definedName>
    <definedName name="IQRD4403" hidden="1">"$E$4403"</definedName>
    <definedName name="IQRD4404" hidden="1">"$E$4404"</definedName>
    <definedName name="IQRD4405" hidden="1">"$E$4405"</definedName>
    <definedName name="IQRD4406" hidden="1">"$E$4406"</definedName>
    <definedName name="IQRD4407" hidden="1">"$E$4407"</definedName>
    <definedName name="IQRD4408" hidden="1">"$E$4408"</definedName>
    <definedName name="IQRD441" hidden="1">"$E$441:$I$441"</definedName>
    <definedName name="IQRD4410" hidden="1">"$E$4410"</definedName>
    <definedName name="IQRD4411" hidden="1">"$E$4411"</definedName>
    <definedName name="IQRD4412" hidden="1">"$E$4412"</definedName>
    <definedName name="IQRD4413" hidden="1">"$E$4413"</definedName>
    <definedName name="IQRD4414" hidden="1">"$E$4414"</definedName>
    <definedName name="IQRD4417" hidden="1">"$E$4417"</definedName>
    <definedName name="IQRD4418" hidden="1">"$E$4418"</definedName>
    <definedName name="IQRD4419" hidden="1">"$E$4419"</definedName>
    <definedName name="IQRD442" hidden="1">"$E$442:$I$442"</definedName>
    <definedName name="IQRD4420" hidden="1">"$E$4420"</definedName>
    <definedName name="IQRD4421" hidden="1">"$E$4421"</definedName>
    <definedName name="IQRD4422" hidden="1">"$E$4422"</definedName>
    <definedName name="IQRD443" hidden="1">"$E$443:$I$443"</definedName>
    <definedName name="IQRD4431" hidden="1">"$E$4431"</definedName>
    <definedName name="IQRD4432" hidden="1">"$E$4432"</definedName>
    <definedName name="IQRD4433" hidden="1">"$E$4433"</definedName>
    <definedName name="IQRD4434" hidden="1">"$E$4434"</definedName>
    <definedName name="IQRD4435" hidden="1">"$E$4435"</definedName>
    <definedName name="IQRD4436" hidden="1">"$E$4436"</definedName>
    <definedName name="IQRD4438" hidden="1">"$E$4438"</definedName>
    <definedName name="IQRD4439" hidden="1">"$E$4439"</definedName>
    <definedName name="IQRD444" hidden="1">"$E$444:$I$444"</definedName>
    <definedName name="IQRD4440" hidden="1">"$E$4440"</definedName>
    <definedName name="IQRD4441" hidden="1">"$E$4441"</definedName>
    <definedName name="IQRD4442" hidden="1">"$E$4442"</definedName>
    <definedName name="IQRD4443" hidden="1">"$E$4443"</definedName>
    <definedName name="IQRD4445" hidden="1">"$E$4445"</definedName>
    <definedName name="IQRD4446" hidden="1">"$E$4446"</definedName>
    <definedName name="IQRD4447" hidden="1">"$E$4447"</definedName>
    <definedName name="IQRD4448" hidden="1">"$E$4448"</definedName>
    <definedName name="IQRD4449" hidden="1">"$E$4449"</definedName>
    <definedName name="IQRD445" hidden="1">"$E$445:$I$445"</definedName>
    <definedName name="IQRD4450" hidden="1">"$E$4450"</definedName>
    <definedName name="IQRD4452" hidden="1">"$E$4452"</definedName>
    <definedName name="IQRD4453" hidden="1">"$E$4453"</definedName>
    <definedName name="IQRD4454" hidden="1">"$E$4454"</definedName>
    <definedName name="IQRD4455" hidden="1">"$E$4455"</definedName>
    <definedName name="IQRD4456" hidden="1">"$E$4456"</definedName>
    <definedName name="IQRD4457" hidden="1">"$E$4457"</definedName>
    <definedName name="IQRD4459" hidden="1">"$E$4459:$G$4459"</definedName>
    <definedName name="IQRD446" hidden="1">"$E$446:$I$446"</definedName>
    <definedName name="IQRD4460" hidden="1">"$E$4460:$G$4460"</definedName>
    <definedName name="IQRD4461" hidden="1">"$E$4461:$G$4461"</definedName>
    <definedName name="IQRD4462" hidden="1">"$E$4462:$G$4462"</definedName>
    <definedName name="IQRD4463" hidden="1">"$E$4463:$G$4463"</definedName>
    <definedName name="IQRD4464" hidden="1">"$E$4464:$G$4464"</definedName>
    <definedName name="IQRD4466" hidden="1">"$E$4466"</definedName>
    <definedName name="IQRD4467" hidden="1">"$E$4467"</definedName>
    <definedName name="IQRD4468" hidden="1">"$E$4468"</definedName>
    <definedName name="IQRD4469" hidden="1">"$E$4469"</definedName>
    <definedName name="IQRD4470" hidden="1">"$E$4470"</definedName>
    <definedName name="IQRD4471" hidden="1">"$E$4471"</definedName>
    <definedName name="IQRD4473" hidden="1">"$E$4473:$I$4473"</definedName>
    <definedName name="IQRD4474" hidden="1">"$E$4474:$I$4474"</definedName>
    <definedName name="IQRD4475" hidden="1">"$E$4475:$I$4475"</definedName>
    <definedName name="IQRD4476" hidden="1">"$E$4476:$I$4476"</definedName>
    <definedName name="IQRD4477" hidden="1">"$E$4477:$I$4477"</definedName>
    <definedName name="IQRD448" hidden="1">"$E$448"</definedName>
    <definedName name="IQRD4480" hidden="1">"$E$4480"</definedName>
    <definedName name="IQRD4481" hidden="1">"$E$4481"</definedName>
    <definedName name="IQRD4482" hidden="1">"$E$4482"</definedName>
    <definedName name="IQRD4483" hidden="1">"$E$4483"</definedName>
    <definedName name="IQRD4484" hidden="1">"$E$4484"</definedName>
    <definedName name="IQRD4485" hidden="1">"$E$4485"</definedName>
    <definedName name="IQRD4487" hidden="1">"$E$4487:$G$4487"</definedName>
    <definedName name="IQRD4488" hidden="1">"$E$4488:$G$4488"</definedName>
    <definedName name="IQRD4489" hidden="1">"$E$4489:$G$4489"</definedName>
    <definedName name="IQRD449" hidden="1">"$E$449"</definedName>
    <definedName name="IQRD4490" hidden="1">"$E$4490:$G$4490"</definedName>
    <definedName name="IQRD4491" hidden="1">"$E$4491:$G$4491"</definedName>
    <definedName name="IQRD4494" hidden="1">"$E$4494:$J$4494"</definedName>
    <definedName name="IQRD4495" hidden="1">"$E$4495:$J$4495"</definedName>
    <definedName name="IQRD4496" hidden="1">"$E$4496:$J$4496"</definedName>
    <definedName name="IQRD4497" hidden="1">"$E$4497:$J$4497"</definedName>
    <definedName name="IQRD4498" hidden="1">"$E$4498:$J$4498"</definedName>
    <definedName name="IQRD4499" hidden="1">"$E$4499:$J$4499"</definedName>
    <definedName name="IQRD45" hidden="1">"$E$45:$Y$45"</definedName>
    <definedName name="IQRD450" hidden="1">"$E$450"</definedName>
    <definedName name="IQRD4501" hidden="1">"$E$4501:$G$4501"</definedName>
    <definedName name="IQRD4502" hidden="1">"$E$4502:$G$4502"</definedName>
    <definedName name="IQRD4503" hidden="1">"$E$4503:$G$4503"</definedName>
    <definedName name="IQRD4504" hidden="1">"$E$4504:$G$4504"</definedName>
    <definedName name="IQRD4505" hidden="1">"$E$4505:$G$4505"</definedName>
    <definedName name="IQRD4508" hidden="1">"$E$4508"</definedName>
    <definedName name="IQRD4509" hidden="1">"$E$4509"</definedName>
    <definedName name="IQRD451" hidden="1">"$E$451"</definedName>
    <definedName name="IQRD4510" hidden="1">"$E$4510"</definedName>
    <definedName name="IQRD4511" hidden="1">"$E$4511"</definedName>
    <definedName name="IQRD4512" hidden="1">"$E$4512"</definedName>
    <definedName name="IQRD4515" hidden="1">"$E$4515:$Q$4515"</definedName>
    <definedName name="IQRD4516" hidden="1">"$E$4516:$Q$4516"</definedName>
    <definedName name="IQRD4517" hidden="1">"$E$4517:$Q$4517"</definedName>
    <definedName name="IQRD4518" hidden="1">"$E$4518:$Q$4518"</definedName>
    <definedName name="IQRD4519" hidden="1">"$E$4519:$Q$4519"</definedName>
    <definedName name="IQRD452" hidden="1">"$E$452"</definedName>
    <definedName name="IQRD4529" hidden="1">"$E$4529"</definedName>
    <definedName name="IQRD4530" hidden="1">"$E$4530"</definedName>
    <definedName name="IQRD4531" hidden="1">"$E$4531"</definedName>
    <definedName name="IQRD4532" hidden="1">"$E$4532"</definedName>
    <definedName name="IQRD4533" hidden="1">"$E$4533"</definedName>
    <definedName name="IQRD4536" hidden="1">"$E$4536"</definedName>
    <definedName name="IQRD4543" hidden="1">"$E$4543:$H$4543"</definedName>
    <definedName name="IQRD4544" hidden="1">"$E$4544:$H$4544"</definedName>
    <definedName name="IQRD4545" hidden="1">"$E$4545:$H$4545"</definedName>
    <definedName name="IQRD4546" hidden="1">"$E$4546:$H$4546"</definedName>
    <definedName name="IQRD4547" hidden="1">"$E$4547:$H$4547"</definedName>
    <definedName name="IQRD4548" hidden="1">"$E$4548:$H$4548"</definedName>
    <definedName name="IQRD455" hidden="1">"$E$455:$U$455"</definedName>
    <definedName name="IQRD4550" hidden="1">"$E$4550"</definedName>
    <definedName name="IQRD4551" hidden="1">"$E$4551"</definedName>
    <definedName name="IQRD4552" hidden="1">"$E$4552"</definedName>
    <definedName name="IQRD4553" hidden="1">"$E$4553"</definedName>
    <definedName name="IQRD4554" hidden="1">"$E$4554"</definedName>
    <definedName name="IQRD4555" hidden="1">"$E$4555"</definedName>
    <definedName name="IQRD4557" hidden="1">"$E$4557"</definedName>
    <definedName name="IQRD4558" hidden="1">"$E$4558"</definedName>
    <definedName name="IQRD4559" hidden="1">"$E$4559"</definedName>
    <definedName name="IQRD456" hidden="1">"$E$456:$U$456"</definedName>
    <definedName name="IQRD4560" hidden="1">"$E$4560"</definedName>
    <definedName name="IQRD4561" hidden="1">"$E$4561"</definedName>
    <definedName name="IQRD4564" hidden="1">"$E$4564"</definedName>
    <definedName name="IQRD4565" hidden="1">"$E$4565"</definedName>
    <definedName name="IQRD4566" hidden="1">"$E$4566"</definedName>
    <definedName name="IQRD4567" hidden="1">"$E$4567"</definedName>
    <definedName name="IQRD4568" hidden="1">"$E$4568"</definedName>
    <definedName name="IQRD4569" hidden="1">"$E$4569"</definedName>
    <definedName name="IQRD457" hidden="1">"$E$457:$U$457"</definedName>
    <definedName name="IQRD4571" hidden="1">"$E$4571:$H$4571"</definedName>
    <definedName name="IQRD4572" hidden="1">"$E$4572:$H$4572"</definedName>
    <definedName name="IQRD4573" hidden="1">"$E$4573:$H$4573"</definedName>
    <definedName name="IQRD4574" hidden="1">"$E$4574:$H$4574"</definedName>
    <definedName name="IQRD4575" hidden="1">"$E$4575:$H$4575"</definedName>
    <definedName name="IQRD4576" hidden="1">"$E$4576:$H$4576"</definedName>
    <definedName name="IQRD4578" hidden="1">"$E$4578:$G$4578"</definedName>
    <definedName name="IQRD4579" hidden="1">"$E$4579:$G$4579"</definedName>
    <definedName name="IQRD458" hidden="1">"$E$458:$U$458"</definedName>
    <definedName name="IQRD4580" hidden="1">"$E$4580:$G$4580"</definedName>
    <definedName name="IQRD4581" hidden="1">"$E$4581:$G$4581"</definedName>
    <definedName name="IQRD4582" hidden="1">"$E$4582:$G$4582"</definedName>
    <definedName name="IQRD4583" hidden="1">"$E$4583:$G$4583"</definedName>
    <definedName name="IQRD4585" hidden="1">"$E$4585"</definedName>
    <definedName name="IQRD4586" hidden="1">"$E$4586"</definedName>
    <definedName name="IQRD4587" hidden="1">"$E$4587"</definedName>
    <definedName name="IQRD4588" hidden="1">"$E$4588"</definedName>
    <definedName name="IQRD4589" hidden="1">"$E$4589"</definedName>
    <definedName name="IQRD459" hidden="1">"$E$459:$U$459"</definedName>
    <definedName name="IQRD4592" hidden="1">"$E$4592"</definedName>
    <definedName name="IQRD4599" hidden="1">"$E$4599"</definedName>
    <definedName name="IQRD46" hidden="1">"$E$46"</definedName>
    <definedName name="IQRD4600" hidden="1">"$E$4600"</definedName>
    <definedName name="IQRD4601" hidden="1">"$E$4601"</definedName>
    <definedName name="IQRD4602" hidden="1">"$E$4602"</definedName>
    <definedName name="IQRD4603" hidden="1">"$E$4603"</definedName>
    <definedName name="IQRD4604" hidden="1">"$E$4604"</definedName>
    <definedName name="IQRD4606" hidden="1">"$E$4606:$F$4606"</definedName>
    <definedName name="IQRD4607" hidden="1">"$E$4607:$F$4607"</definedName>
    <definedName name="IQRD4608" hidden="1">"$E$4608:$F$4608"</definedName>
    <definedName name="IQRD4609" hidden="1">"$E$4609:$F$4609"</definedName>
    <definedName name="IQRD4610" hidden="1">"$E$4610:$F$4610"</definedName>
    <definedName name="IQRD4611" hidden="1">"$E$4611:$F$4611"</definedName>
    <definedName name="IQRD462" hidden="1">"$E$462:$F$462"</definedName>
    <definedName name="IQRD4620" hidden="1">"$E$4620"</definedName>
    <definedName name="IQRD4621" hidden="1">"$E$4621"</definedName>
    <definedName name="IQRD4622" hidden="1">"$E$4622"</definedName>
    <definedName name="IQRD4623" hidden="1">"$E$4623"</definedName>
    <definedName name="IQRD4624" hidden="1">"$E$4624"</definedName>
    <definedName name="IQRD4627" hidden="1">"$E$4627:$H$4627"</definedName>
    <definedName name="IQRD4628" hidden="1">"$E$4628:$H$4628"</definedName>
    <definedName name="IQRD4629" hidden="1">"$E$4629:$H$4629"</definedName>
    <definedName name="IQRD463" hidden="1">"$E$463:$F$463"</definedName>
    <definedName name="IQRD4630" hidden="1">"$E$4630:$H$4630"</definedName>
    <definedName name="IQRD4631" hidden="1">"$E$4631:$H$4631"</definedName>
    <definedName name="IQRD4632" hidden="1">"$E$4632:$H$4632"</definedName>
    <definedName name="IQRD4634" hidden="1">"$E$4634"</definedName>
    <definedName name="IQRD4635" hidden="1">"$E$4635"</definedName>
    <definedName name="IQRD4636" hidden="1">"$E$4636"</definedName>
    <definedName name="IQRD4637" hidden="1">"$E$4637"</definedName>
    <definedName name="IQRD4638" hidden="1">"$E$4638"</definedName>
    <definedName name="IQRD4639" hidden="1">"$E$4639"</definedName>
    <definedName name="IQRD464" hidden="1">"$E$464:$F$464"</definedName>
    <definedName name="IQRD4641" hidden="1">"$E$4641:$H$4641"</definedName>
    <definedName name="IQRD4642" hidden="1">"$E$4642:$H$4642"</definedName>
    <definedName name="IQRD4643" hidden="1">"$E$4643:$H$4643"</definedName>
    <definedName name="IQRD4644" hidden="1">"$E$4644:$H$4644"</definedName>
    <definedName name="IQRD4645" hidden="1">"$E$4645:$H$4645"</definedName>
    <definedName name="IQRD4648" hidden="1">"$E$4648:$I$4648"</definedName>
    <definedName name="IQRD4649" hidden="1">"$E$4649:$I$4649"</definedName>
    <definedName name="IQRD465" hidden="1">"$E$465:$F$465"</definedName>
    <definedName name="IQRD4650" hidden="1">"$E$4650:$I$4650"</definedName>
    <definedName name="IQRD4651" hidden="1">"$E$4651:$I$4651"</definedName>
    <definedName name="IQRD4652" hidden="1">"$E$4652:$I$4652"</definedName>
    <definedName name="IQRD4653" hidden="1">"$E$4653:$I$4653"</definedName>
    <definedName name="IQRD4655" hidden="1">"$E$4655"</definedName>
    <definedName name="IQRD4656" hidden="1">"$E$4656"</definedName>
    <definedName name="IQRD4657" hidden="1">"$E$4657"</definedName>
    <definedName name="IQRD4658" hidden="1">"$E$4658"</definedName>
    <definedName name="IQRD4659" hidden="1">"$E$4659"</definedName>
    <definedName name="IQRD466" hidden="1">"$E$466:$F$466"</definedName>
    <definedName name="IQRD4662" hidden="1">"$E$4662"</definedName>
    <definedName name="IQRD4663" hidden="1">"$E$4663"</definedName>
    <definedName name="IQRD4664" hidden="1">"$E$4664"</definedName>
    <definedName name="IQRD4665" hidden="1">"$E$4665"</definedName>
    <definedName name="IQRD4666" hidden="1">"$E$4666"</definedName>
    <definedName name="IQRD4669" hidden="1">"$E$4669:$I$4669"</definedName>
    <definedName name="IQRD467" hidden="1">"$E$467:$F$467"</definedName>
    <definedName name="IQRD4670" hidden="1">"$E$4670:$I$4670"</definedName>
    <definedName name="IQRD4671" hidden="1">"$E$4671:$I$4671"</definedName>
    <definedName name="IQRD4672" hidden="1">"$E$4672:$I$4672"</definedName>
    <definedName name="IQRD4673" hidden="1">"$E$4673:$I$4673"</definedName>
    <definedName name="IQRD4674" hidden="1">"$E$4674:$I$4674"</definedName>
    <definedName name="IQRD4676" hidden="1">"$E$4676"</definedName>
    <definedName name="IQRD4677" hidden="1">"$E$4677"</definedName>
    <definedName name="IQRD4678" hidden="1">"$E$4678"</definedName>
    <definedName name="IQRD4679" hidden="1">"$E$4679"</definedName>
    <definedName name="IQRD4680" hidden="1">"$E$4680"</definedName>
    <definedName name="IQRD4681" hidden="1">"$E$4681"</definedName>
    <definedName name="IQRD4683" hidden="1">"$E$4683"</definedName>
    <definedName name="IQRD4684" hidden="1">"$E$4684"</definedName>
    <definedName name="IQRD4685" hidden="1">"$E$4685"</definedName>
    <definedName name="IQRD4686" hidden="1">"$E$4686"</definedName>
    <definedName name="IQRD4687" hidden="1">"$E$4687"</definedName>
    <definedName name="IQRD469" hidden="1">"$E$469:$I$469"</definedName>
    <definedName name="IQRD4690" hidden="1">"$E$4690:$F$4690"</definedName>
    <definedName name="IQRD4691" hidden="1">"$E$4691:$F$4691"</definedName>
    <definedName name="IQRD4692" hidden="1">"$E$4692:$F$4692"</definedName>
    <definedName name="IQRD4693" hidden="1">"$E$4693:$F$4693"</definedName>
    <definedName name="IQRD4694" hidden="1">"$E$4694:$F$4694"</definedName>
    <definedName name="IQRD4695" hidden="1">"$E$4695:$F$4695"</definedName>
    <definedName name="IQRD4697" hidden="1">"$E$4697"</definedName>
    <definedName name="IQRD4698" hidden="1">"$E$4698"</definedName>
    <definedName name="IQRD4699" hidden="1">"$E$4699"</definedName>
    <definedName name="IQRD47" hidden="1">"$D$48:$D$52"</definedName>
    <definedName name="IQRD470" hidden="1">"$E$470:$I$470"</definedName>
    <definedName name="IQRD4700" hidden="1">"$E$4700"</definedName>
    <definedName name="IQRD4701" hidden="1">"$E$4701"</definedName>
    <definedName name="IQRD4702" hidden="1">"$E$4702"</definedName>
    <definedName name="IQRD4704" hidden="1">"$E$4704"</definedName>
    <definedName name="IQRD4705" hidden="1">"$E$4705"</definedName>
    <definedName name="IQRD4706" hidden="1">"$E$4706"</definedName>
    <definedName name="IQRD4707" hidden="1">"$E$4707"</definedName>
    <definedName name="IQRD4708" hidden="1">"$E$4708"</definedName>
    <definedName name="IQRD471" hidden="1">"$E$471:$I$471"</definedName>
    <definedName name="IQRD4711" hidden="1">"$E$4711"</definedName>
    <definedName name="IQRD4712" hidden="1">"$E$4712"</definedName>
    <definedName name="IQRD4713" hidden="1">"$E$4713"</definedName>
    <definedName name="IQRD4714" hidden="1">"$E$4714"</definedName>
    <definedName name="IQRD4715" hidden="1">"$E$4715"</definedName>
    <definedName name="IQRD4716" hidden="1">"$E$4716"</definedName>
    <definedName name="IQRD4718" hidden="1">"$E$4718"</definedName>
    <definedName name="IQRD4719" hidden="1">"$E$4719"</definedName>
    <definedName name="IQRD472" hidden="1">"$E$472:$I$472"</definedName>
    <definedName name="IQRD4720" hidden="1">"$E$4720"</definedName>
    <definedName name="IQRD4721" hidden="1">"$E$4721"</definedName>
    <definedName name="IQRD4722" hidden="1">"$E$4722"</definedName>
    <definedName name="IQRD4723" hidden="1">"$E$4723"</definedName>
    <definedName name="IQRD4725" hidden="1">"$E$4725"</definedName>
    <definedName name="IQRD4726" hidden="1">"$E$4726"</definedName>
    <definedName name="IQRD4727" hidden="1">"$E$4727"</definedName>
    <definedName name="IQRD4728" hidden="1">"$E$4728"</definedName>
    <definedName name="IQRD4729" hidden="1">"$E$4729"</definedName>
    <definedName name="IQRD473" hidden="1">"$E$473:$I$473"</definedName>
    <definedName name="IQRD4730" hidden="1">"$E$4730"</definedName>
    <definedName name="IQRD4732" hidden="1">"$E$4732"</definedName>
    <definedName name="IQRD4733" hidden="1">"$E$4733"</definedName>
    <definedName name="IQRD4734" hidden="1">"$E$4734"</definedName>
    <definedName name="IQRD4735" hidden="1">"$E$4735"</definedName>
    <definedName name="IQRD4736" hidden="1">"$E$4736"</definedName>
    <definedName name="IQRD4737" hidden="1">"$E$4737"</definedName>
    <definedName name="IQRD4739" hidden="1">"$E$4739"</definedName>
    <definedName name="IQRD4740" hidden="1">"$E$4740"</definedName>
    <definedName name="IQRD4741" hidden="1">"$E$4741"</definedName>
    <definedName name="IQRD4742" hidden="1">"$E$4742"</definedName>
    <definedName name="IQRD4743" hidden="1">"$E$4743"</definedName>
    <definedName name="IQRD4744" hidden="1">"$E$4744"</definedName>
    <definedName name="IQRD4746" hidden="1">"$E$4746"</definedName>
    <definedName name="IQRD4747" hidden="1">"$E$4747"</definedName>
    <definedName name="IQRD4748" hidden="1">"$E$4748"</definedName>
    <definedName name="IQRD4749" hidden="1">"$E$4749"</definedName>
    <definedName name="IQRD4750" hidden="1">"$E$4750"</definedName>
    <definedName name="IQRD4751" hidden="1">"$E$4751"</definedName>
    <definedName name="IQRD4753" hidden="1">"$E$4753"</definedName>
    <definedName name="IQRD4754" hidden="1">"$E$4754"</definedName>
    <definedName name="IQRD4755" hidden="1">"$E$4755"</definedName>
    <definedName name="IQRD4756" hidden="1">"$E$4756"</definedName>
    <definedName name="IQRD4757" hidden="1">"$E$4757"</definedName>
    <definedName name="IQRD4758" hidden="1">"$E$4758"</definedName>
    <definedName name="IQRD476" hidden="1">"$E$476:$O$476"</definedName>
    <definedName name="IQRD4760" hidden="1">"$E$4760"</definedName>
    <definedName name="IQRD4761" hidden="1">"$E$4761"</definedName>
    <definedName name="IQRD4762" hidden="1">"$E$4762"</definedName>
    <definedName name="IQRD4763" hidden="1">"$E$4763"</definedName>
    <definedName name="IQRD4764" hidden="1">"$E$4764"</definedName>
    <definedName name="IQRD4765" hidden="1">"$E$4765"</definedName>
    <definedName name="IQRD4767" hidden="1">"$E$4767:$K$4767"</definedName>
    <definedName name="IQRD4768" hidden="1">"$E$4768:$K$4768"</definedName>
    <definedName name="IQRD4769" hidden="1">"$E$4769:$K$4769"</definedName>
    <definedName name="IQRD477" hidden="1">"$E$477:$O$477"</definedName>
    <definedName name="IQRD4770" hidden="1">"$E$4770:$K$4770"</definedName>
    <definedName name="IQRD4771" hidden="1">"$E$4771:$K$4771"</definedName>
    <definedName name="IQRD4772" hidden="1">"$E$4772:$K$4772"</definedName>
    <definedName name="IQRD4774" hidden="1">"$E$4774"</definedName>
    <definedName name="IQRD4775" hidden="1">"$E$4775"</definedName>
    <definedName name="IQRD4776" hidden="1">"$E$4776"</definedName>
    <definedName name="IQRD4777" hidden="1">"$E$4777"</definedName>
    <definedName name="IQRD4778" hidden="1">"$E$4778"</definedName>
    <definedName name="IQRD4779" hidden="1">"$E$4779"</definedName>
    <definedName name="IQRD478" hidden="1">"$E$478:$O$478"</definedName>
    <definedName name="IQRD4781" hidden="1">"$E$4781"</definedName>
    <definedName name="IQRD4782" hidden="1">"$E$4782"</definedName>
    <definedName name="IQRD4783" hidden="1">"$E$4783"</definedName>
    <definedName name="IQRD4784" hidden="1">"$E$4784"</definedName>
    <definedName name="IQRD4785" hidden="1">"$E$4785"</definedName>
    <definedName name="IQRD479" hidden="1">"$E$479:$O$479"</definedName>
    <definedName name="IQRD4795" hidden="1">"$E$4795"</definedName>
    <definedName name="IQRD4796" hidden="1">"$E$4796"</definedName>
    <definedName name="IQRD4797" hidden="1">"$E$4797"</definedName>
    <definedName name="IQRD4798" hidden="1">"$E$4798"</definedName>
    <definedName name="IQRD4799" hidden="1">"$E$4799"</definedName>
    <definedName name="IQRD480" hidden="1">"$E$480:$O$480"</definedName>
    <definedName name="IQRD4800" hidden="1">"$E$4800"</definedName>
    <definedName name="IQRD4816" hidden="1">"$E$4816"</definedName>
    <definedName name="IQRD4817" hidden="1">"$E$4817"</definedName>
    <definedName name="IQRD4818" hidden="1">"$E$4818"</definedName>
    <definedName name="IQRD4819" hidden="1">"$E$4819"</definedName>
    <definedName name="IQRD4820" hidden="1">"$E$4820"</definedName>
    <definedName name="IQRD4821" hidden="1">"$E$4821"</definedName>
    <definedName name="IQRD4823" hidden="1">"$E$4823"</definedName>
    <definedName name="IQRD4824" hidden="1">"$E$4824"</definedName>
    <definedName name="IQRD4825" hidden="1">"$E$4825"</definedName>
    <definedName name="IQRD4826" hidden="1">"$E$4826"</definedName>
    <definedName name="IQRD4827" hidden="1">"$E$4827"</definedName>
    <definedName name="IQRD4828" hidden="1">"$E$4828"</definedName>
    <definedName name="IQRD483" hidden="1">"$E$483:$G$483"</definedName>
    <definedName name="IQRD4830" hidden="1">"$E$4830:$H$4830"</definedName>
    <definedName name="IQRD4831" hidden="1">"$E$4831:$H$4831"</definedName>
    <definedName name="IQRD4832" hidden="1">"$E$4832:$H$4832"</definedName>
    <definedName name="IQRD4833" hidden="1">"$E$4833:$H$4833"</definedName>
    <definedName name="IQRD4834" hidden="1">"$E$4834:$H$4834"</definedName>
    <definedName name="IQRD4835" hidden="1">"$E$4835:$H$4835"</definedName>
    <definedName name="IQRD4837" hidden="1">"$E$4837"</definedName>
    <definedName name="IQRD4838" hidden="1">"$E$4838"</definedName>
    <definedName name="IQRD4839" hidden="1">"$E$4839"</definedName>
    <definedName name="IQRD484" hidden="1">"$E$484:$G$484"</definedName>
    <definedName name="IQRD4840" hidden="1">"$E$4840"</definedName>
    <definedName name="IQRD4841" hidden="1">"$E$4841"</definedName>
    <definedName name="IQRD4842" hidden="1">"$E$4842"</definedName>
    <definedName name="IQRD4844" hidden="1">"$E$4844:$F$4844"</definedName>
    <definedName name="IQRD4845" hidden="1">"$E$4845:$F$4845"</definedName>
    <definedName name="IQRD4846" hidden="1">"$E$4846:$F$4846"</definedName>
    <definedName name="IQRD4847" hidden="1">"$E$4847:$F$4847"</definedName>
    <definedName name="IQRD4848" hidden="1">"$E$4848:$F$4848"</definedName>
    <definedName name="IQRD485" hidden="1">"$E$485:$G$485"</definedName>
    <definedName name="IQRD4851" hidden="1">"$E$4851"</definedName>
    <definedName name="IQRD4852" hidden="1">"$E$4852"</definedName>
    <definedName name="IQRD4853" hidden="1">"$E$4853"</definedName>
    <definedName name="IQRD4854" hidden="1">"$E$4854"</definedName>
    <definedName name="IQRD4855" hidden="1">"$E$4855"</definedName>
    <definedName name="IQRD4856" hidden="1">"$E$4856"</definedName>
    <definedName name="IQRD4858" hidden="1">"$E$4858"</definedName>
    <definedName name="IQRD4859" hidden="1">"$E$4859"</definedName>
    <definedName name="IQRD486" hidden="1">"$E$486:$G$486"</definedName>
    <definedName name="IQRD4860" hidden="1">"$E$4860"</definedName>
    <definedName name="IQRD4861" hidden="1">"$E$4861"</definedName>
    <definedName name="IQRD4862" hidden="1">"$E$4862"</definedName>
    <definedName name="IQRD4865" hidden="1">"$E$4865"</definedName>
    <definedName name="IQRD4866" hidden="1">"$E$4866"</definedName>
    <definedName name="IQRD4867" hidden="1">"$E$4867"</definedName>
    <definedName name="IQRD4868" hidden="1">"$E$4868"</definedName>
    <definedName name="IQRD4869" hidden="1">"$E$4869"</definedName>
    <definedName name="IQRD487" hidden="1">"$E$487:$G$487"</definedName>
    <definedName name="IQRD4870" hidden="1">"$E$4870"</definedName>
    <definedName name="IQRD4872" hidden="1">"$E$4872"</definedName>
    <definedName name="IQRD4873" hidden="1">"$E$4873"</definedName>
    <definedName name="IQRD4874" hidden="1">"$E$4874"</definedName>
    <definedName name="IQRD4875" hidden="1">"$E$4875"</definedName>
    <definedName name="IQRD4876" hidden="1">"$E$4876"</definedName>
    <definedName name="IQRD4877" hidden="1">"$E$4877"</definedName>
    <definedName name="IQRD4879" hidden="1">"$E$4879"</definedName>
    <definedName name="IQRD4880" hidden="1">"$E$4880"</definedName>
    <definedName name="IQRD4881" hidden="1">"$E$4881"</definedName>
    <definedName name="IQRD4882" hidden="1">"$E$4882"</definedName>
    <definedName name="IQRD4883" hidden="1">"$E$4883"</definedName>
    <definedName name="IQRD4884" hidden="1">"$E$4884"</definedName>
    <definedName name="IQRD4886" hidden="1">"$E$4886"</definedName>
    <definedName name="IQRD4887" hidden="1">"$E$4887"</definedName>
    <definedName name="IQRD4888" hidden="1">"$E$4888"</definedName>
    <definedName name="IQRD4889" hidden="1">"$E$4889"</definedName>
    <definedName name="IQRD4890" hidden="1">"$E$4890"</definedName>
    <definedName name="IQRD4891" hidden="1">"$E$4891"</definedName>
    <definedName name="IQRD4893" hidden="1">"$E$4893"</definedName>
    <definedName name="IQRD4894" hidden="1">"$E$4894"</definedName>
    <definedName name="IQRD4895" hidden="1">"$E$4895"</definedName>
    <definedName name="IQRD4896" hidden="1">"$E$4896"</definedName>
    <definedName name="IQRD4897" hidden="1">"$E$4897"</definedName>
    <definedName name="IQRD4898" hidden="1">"$E$4898"</definedName>
    <definedName name="IQRD49" hidden="1">"$E$49:$O$49"</definedName>
    <definedName name="IQRD490" hidden="1">"$E$490:$K$490"</definedName>
    <definedName name="IQRD4907" hidden="1">"$E$4907"</definedName>
    <definedName name="IQRD4908" hidden="1">"$E$4908"</definedName>
    <definedName name="IQRD4909" hidden="1">"$E$4909"</definedName>
    <definedName name="IQRD491" hidden="1">"$E$491:$K$491"</definedName>
    <definedName name="IQRD4910" hidden="1">"$E$4910"</definedName>
    <definedName name="IQRD4911" hidden="1">"$E$4911"</definedName>
    <definedName name="IQRD4912" hidden="1">"$E$4912"</definedName>
    <definedName name="IQRD4914" hidden="1">"$E$4914"</definedName>
    <definedName name="IQRD4915" hidden="1">"$E$4915"</definedName>
    <definedName name="IQRD4916" hidden="1">"$E$4916"</definedName>
    <definedName name="IQRD4917" hidden="1">"$E$4917"</definedName>
    <definedName name="IQRD4918" hidden="1">"$E$4918"</definedName>
    <definedName name="IQRD4919" hidden="1">"$E$4919"</definedName>
    <definedName name="IQRD492" hidden="1">"$E$492:$K$492"</definedName>
    <definedName name="IQRD4921" hidden="1">"$E$4921:$H$4921"</definedName>
    <definedName name="IQRD4922" hidden="1">"$E$4922:$H$4922"</definedName>
    <definedName name="IQRD4923" hidden="1">"$E$4923:$H$4923"</definedName>
    <definedName name="IQRD4924" hidden="1">"$E$4924:$H$4924"</definedName>
    <definedName name="IQRD4925" hidden="1">"$E$4925:$H$4925"</definedName>
    <definedName name="IQRD4926" hidden="1">"$E$4926:$H$4926"</definedName>
    <definedName name="IQRD4928" hidden="1">"$E$4928:$F$4928"</definedName>
    <definedName name="IQRD4929" hidden="1">"$E$4929:$F$4929"</definedName>
    <definedName name="IQRD493" hidden="1">"$E$493:$K$493"</definedName>
    <definedName name="IQRD4930" hidden="1">"$E$4930:$F$4930"</definedName>
    <definedName name="IQRD4931" hidden="1">"$E$4931:$F$4931"</definedName>
    <definedName name="IQRD4932" hidden="1">"$E$4932:$F$4932"</definedName>
    <definedName name="IQRD4933" hidden="1">"$E$4933:$F$4933"</definedName>
    <definedName name="IQRD4935" hidden="1">"$E$4935:$J$4935"</definedName>
    <definedName name="IQRD4936" hidden="1">"$E$4936:$J$4936"</definedName>
    <definedName name="IQRD4937" hidden="1">"$E$4937:$J$4937"</definedName>
    <definedName name="IQRD4938" hidden="1">"$E$4938:$J$4938"</definedName>
    <definedName name="IQRD4939" hidden="1">"$E$4939:$J$4939"</definedName>
    <definedName name="IQRD494" hidden="1">"$E$494:$K$494"</definedName>
    <definedName name="IQRD4949" hidden="1">"$E$4949"</definedName>
    <definedName name="IQRD4950" hidden="1">"$E$4950"</definedName>
    <definedName name="IQRD4951" hidden="1">"$E$4951"</definedName>
    <definedName name="IQRD4952" hidden="1">"$E$4952"</definedName>
    <definedName name="IQRD4953" hidden="1">"$E$4953"</definedName>
    <definedName name="IQRD4956" hidden="1">"$E$4956"</definedName>
    <definedName name="IQRD4957" hidden="1">"$E$4957"</definedName>
    <definedName name="IQRD4958" hidden="1">"$E$4958"</definedName>
    <definedName name="IQRD4959" hidden="1">"$E$4959"</definedName>
    <definedName name="IQRD4960" hidden="1">"$E$4960"</definedName>
    <definedName name="IQRD4961" hidden="1">"$E$4961"</definedName>
    <definedName name="IQRD4963" hidden="1">"$E$4963:$H$4963"</definedName>
    <definedName name="IQRD4964" hidden="1">"$E$4964:$H$4964"</definedName>
    <definedName name="IQRD4965" hidden="1">"$E$4965:$H$4965"</definedName>
    <definedName name="IQRD4966" hidden="1">"$E$4966:$H$4966"</definedName>
    <definedName name="IQRD4967" hidden="1">"$E$4967:$H$4967"</definedName>
    <definedName name="IQRD4968" hidden="1">"$E$4968:$H$4968"</definedName>
    <definedName name="IQRD497" hidden="1">"$E$497:$F$497"</definedName>
    <definedName name="IQRD4970" hidden="1">"$E$4970"</definedName>
    <definedName name="IQRD4971" hidden="1">"$E$4971"</definedName>
    <definedName name="IQRD4972" hidden="1">"$E$4972"</definedName>
    <definedName name="IQRD4973" hidden="1">"$E$4973"</definedName>
    <definedName name="IQRD4974" hidden="1">"$E$4974"</definedName>
    <definedName name="IQRD4975" hidden="1">"$E$4975"</definedName>
    <definedName name="IQRD4977" hidden="1">"$E$4977"</definedName>
    <definedName name="IQRD4978" hidden="1">"$E$4978"</definedName>
    <definedName name="IQRD4979" hidden="1">"$E$4979"</definedName>
    <definedName name="IQRD498" hidden="1">"$E$498:$F$498"</definedName>
    <definedName name="IQRD4980" hidden="1">"$E$4980"</definedName>
    <definedName name="IQRD4981" hidden="1">"$E$4981"</definedName>
    <definedName name="IQRD4984" hidden="1">"$E$4984"</definedName>
    <definedName name="IQRD4985" hidden="1">"$E$4985"</definedName>
    <definedName name="IQRD4986" hidden="1">"$E$4986"</definedName>
    <definedName name="IQRD4987" hidden="1">"$E$4987"</definedName>
    <definedName name="IQRD4988" hidden="1">"$E$4988"</definedName>
    <definedName name="IQRD4989" hidden="1">"$E$4989"</definedName>
    <definedName name="IQRD499" hidden="1">"$E$499:$F$499"</definedName>
    <definedName name="IQRD4991" hidden="1">"$E$4991"</definedName>
    <definedName name="IQRD4992" hidden="1">"$E$4992"</definedName>
    <definedName name="IQRD4993" hidden="1">"$E$4993"</definedName>
    <definedName name="IQRD4994" hidden="1">"$E$4994"</definedName>
    <definedName name="IQRD4995" hidden="1">"$E$4995"</definedName>
    <definedName name="IQRD4996" hidden="1">"$E$4996"</definedName>
    <definedName name="IQRD4998" hidden="1">"$E$4998"</definedName>
    <definedName name="IQRD4999" hidden="1">"$E$4999"</definedName>
    <definedName name="IQRD5" hidden="1">"$D$6"</definedName>
    <definedName name="IQRD50" hidden="1">"$E$50:$O$50"</definedName>
    <definedName name="IQRD500" hidden="1">"$E$500:$F$500"</definedName>
    <definedName name="IQRD5000" hidden="1">"$E$5000"</definedName>
    <definedName name="IQRD5001" hidden="1">"$E$5001"</definedName>
    <definedName name="IQRD5002" hidden="1">"$E$5002"</definedName>
    <definedName name="IQRD5003" hidden="1">"$E$5003"</definedName>
    <definedName name="IQRD5005" hidden="1">"$E$5005"</definedName>
    <definedName name="IQRD5006" hidden="1">"$E$5006"</definedName>
    <definedName name="IQRD5007" hidden="1">"$E$5007"</definedName>
    <definedName name="IQRD5008" hidden="1">"$E$5008"</definedName>
    <definedName name="IQRD5009" hidden="1">"$E$5009"</definedName>
    <definedName name="IQRD501" hidden="1">"$E$501:$F$501"</definedName>
    <definedName name="IQRD5010" hidden="1">"$E$5010"</definedName>
    <definedName name="IQRD5012" hidden="1">"$E$5012"</definedName>
    <definedName name="IQRD5013" hidden="1">"$E$5013"</definedName>
    <definedName name="IQRD5014" hidden="1">"$E$5014"</definedName>
    <definedName name="IQRD5015" hidden="1">"$E$5015"</definedName>
    <definedName name="IQRD5016" hidden="1">"$E$5016"</definedName>
    <definedName name="IQRD5017" hidden="1">"$E$5017"</definedName>
    <definedName name="IQRD5019" hidden="1">"$E$5019"</definedName>
    <definedName name="IQRD5020" hidden="1">"$E$5020"</definedName>
    <definedName name="IQRD5021" hidden="1">"$E$5021"</definedName>
    <definedName name="IQRD5022" hidden="1">"$E$5022"</definedName>
    <definedName name="IQRD5023" hidden="1">"$E$5023"</definedName>
    <definedName name="IQRD5024" hidden="1">"$E$5024"</definedName>
    <definedName name="IQRD5026" hidden="1">"$E$5026:$K$5026"</definedName>
    <definedName name="IQRD5027" hidden="1">"$E$5027:$K$5027"</definedName>
    <definedName name="IQRD5028" hidden="1">"$E$5028:$K$5028"</definedName>
    <definedName name="IQRD5029" hidden="1">"$E$5029:$K$5029"</definedName>
    <definedName name="IQRD5030" hidden="1">"$E$5030:$K$5030"</definedName>
    <definedName name="IQRD5031" hidden="1">"$E$5031:$K$5031"</definedName>
    <definedName name="IQRD5033" hidden="1">"$E$5033"</definedName>
    <definedName name="IQRD5034" hidden="1">"$E$5034"</definedName>
    <definedName name="IQRD5035" hidden="1">"$E$5035"</definedName>
    <definedName name="IQRD5036" hidden="1">"$E$5036"</definedName>
    <definedName name="IQRD5037" hidden="1">"$E$5037"</definedName>
    <definedName name="IQRD5038" hidden="1">"$E$5038"</definedName>
    <definedName name="IQRD504" hidden="1">"$E$504:$I$504"</definedName>
    <definedName name="IQRD5040" hidden="1">"$E$5040:$J$5040"</definedName>
    <definedName name="IQRD5041" hidden="1">"$E$5041:$J$5041"</definedName>
    <definedName name="IQRD5042" hidden="1">"$E$5042:$J$5042"</definedName>
    <definedName name="IQRD5043" hidden="1">"$E$5043:$J$5043"</definedName>
    <definedName name="IQRD5044" hidden="1">"$E$5044:$J$5044"</definedName>
    <definedName name="IQRD5047" hidden="1">"$E$5047"</definedName>
    <definedName name="IQRD5048" hidden="1">"$E$5048"</definedName>
    <definedName name="IQRD5049" hidden="1">"$E$5049"</definedName>
    <definedName name="IQRD505" hidden="1">"$E$505:$I$505"</definedName>
    <definedName name="IQRD5050" hidden="1">"$E$5050"</definedName>
    <definedName name="IQRD5051" hidden="1">"$E$5051"</definedName>
    <definedName name="IQRD5052" hidden="1">"$E$5052"</definedName>
    <definedName name="IQRD5054" hidden="1">"$E$5054"</definedName>
    <definedName name="IQRD5055" hidden="1">"$E$5055"</definedName>
    <definedName name="IQRD5056" hidden="1">"$E$5056"</definedName>
    <definedName name="IQRD5057" hidden="1">"$E$5057"</definedName>
    <definedName name="IQRD5058" hidden="1">"$E$5058"</definedName>
    <definedName name="IQRD506" hidden="1">"$E$506:$I$506"</definedName>
    <definedName name="IQRD5061" hidden="1">"$E$5061"</definedName>
    <definedName name="IQRD5062" hidden="1">"$E$5062"</definedName>
    <definedName name="IQRD5063" hidden="1">"$E$5063"</definedName>
    <definedName name="IQRD5064" hidden="1">"$E$5064"</definedName>
    <definedName name="IQRD5065" hidden="1">"$E$5065"</definedName>
    <definedName name="IQRD5066" hidden="1">"$E$5066"</definedName>
    <definedName name="IQRD5068" hidden="1">"$E$5068"</definedName>
    <definedName name="IQRD5069" hidden="1">"$E$5069"</definedName>
    <definedName name="IQRD507" hidden="1">"$E$507:$I$507"</definedName>
    <definedName name="IQRD5070" hidden="1">"$E$5070"</definedName>
    <definedName name="IQRD5071" hidden="1">"$E$5071"</definedName>
    <definedName name="IQRD5072" hidden="1">"$E$5072"</definedName>
    <definedName name="IQRD5073" hidden="1">"$E$5073"</definedName>
    <definedName name="IQRD5075" hidden="1">"$E$5075"</definedName>
    <definedName name="IQRD5076" hidden="1">"$E$5076"</definedName>
    <definedName name="IQRD5077" hidden="1">"$E$5077"</definedName>
    <definedName name="IQRD5078" hidden="1">"$E$5078"</definedName>
    <definedName name="IQRD5079" hidden="1">"$E$5079"</definedName>
    <definedName name="IQRD508" hidden="1">"$E$508:$I$508"</definedName>
    <definedName name="IQRD5080" hidden="1">"$E$5080"</definedName>
    <definedName name="IQRD5082" hidden="1">"$E$5082"</definedName>
    <definedName name="IQRD5083" hidden="1">"$E$5083"</definedName>
    <definedName name="IQRD5084" hidden="1">"$E$5084"</definedName>
    <definedName name="IQRD5085" hidden="1">"$E$5085"</definedName>
    <definedName name="IQRD5086" hidden="1">"$E$5086"</definedName>
    <definedName name="IQRD5087" hidden="1">"$E$5087"</definedName>
    <definedName name="IQRD5089" hidden="1">"$E$5089"</definedName>
    <definedName name="IQRD5090" hidden="1">"$E$5090"</definedName>
    <definedName name="IQRD5091" hidden="1">"$E$5091"</definedName>
    <definedName name="IQRD5092" hidden="1">"$E$5092"</definedName>
    <definedName name="IQRD5093" hidden="1">"$E$5093"</definedName>
    <definedName name="IQRD5094" hidden="1">"$E$5094"</definedName>
    <definedName name="IQRD5096" hidden="1">"$E$5096:$I$5096"</definedName>
    <definedName name="IQRD5097" hidden="1">"$E$5097:$I$5097"</definedName>
    <definedName name="IQRD5098" hidden="1">"$E$5098:$I$5098"</definedName>
    <definedName name="IQRD5099" hidden="1">"$E$5099:$I$5099"</definedName>
    <definedName name="IQRD51" hidden="1">"$E$51:$O$51"</definedName>
    <definedName name="IQRD5100" hidden="1">"$E$5100:$I$5100"</definedName>
    <definedName name="IQRD5101" hidden="1">"$E$5101:$I$5101"</definedName>
    <definedName name="IQRD5103" hidden="1">"$E$5103"</definedName>
    <definedName name="IQRD5104" hidden="1">"$E$5104"</definedName>
    <definedName name="IQRD5105" hidden="1">"$E$5105"</definedName>
    <definedName name="IQRD5106" hidden="1">"$E$5106"</definedName>
    <definedName name="IQRD5107" hidden="1">"$E$5107"</definedName>
    <definedName name="IQRD5108" hidden="1">"$E$5108"</definedName>
    <definedName name="IQRD511" hidden="1">"$E$511"</definedName>
    <definedName name="IQRD5110" hidden="1">"$E$5110"</definedName>
    <definedName name="IQRD5111" hidden="1">"$E$5111"</definedName>
    <definedName name="IQRD5112" hidden="1">"$E$5112"</definedName>
    <definedName name="IQRD5113" hidden="1">"$E$5113"</definedName>
    <definedName name="IQRD5114" hidden="1">"$E$5114"</definedName>
    <definedName name="IQRD5117" hidden="1">"$E$5117"</definedName>
    <definedName name="IQRD5118" hidden="1">"$E$5118"</definedName>
    <definedName name="IQRD5119" hidden="1">"$E$5119"</definedName>
    <definedName name="IQRD512" hidden="1">"$E$512"</definedName>
    <definedName name="IQRD5120" hidden="1">"$E$5120"</definedName>
    <definedName name="IQRD5121" hidden="1">"$E$5121"</definedName>
    <definedName name="IQRD5122" hidden="1">"$E$5122"</definedName>
    <definedName name="IQRD5124" hidden="1">"$E$5124:$F$5124"</definedName>
    <definedName name="IQRD5125" hidden="1">"$E$5125:$F$5125"</definedName>
    <definedName name="IQRD5126" hidden="1">"$E$5126:$F$5126"</definedName>
    <definedName name="IQRD5127" hidden="1">"$E$5127:$F$5127"</definedName>
    <definedName name="IQRD5128" hidden="1">"$E$5128:$F$5128"</definedName>
    <definedName name="IQRD5129" hidden="1">"$E$5129:$F$5129"</definedName>
    <definedName name="IQRD513" hidden="1">"$E$513"</definedName>
    <definedName name="IQRD5131" hidden="1">"$E$5131"</definedName>
    <definedName name="IQRD5132" hidden="1">"$E$5132"</definedName>
    <definedName name="IQRD5133" hidden="1">"$E$5133"</definedName>
    <definedName name="IQRD5134" hidden="1">"$E$5134"</definedName>
    <definedName name="IQRD5135" hidden="1">"$E$5135"</definedName>
    <definedName name="IQRD5136" hidden="1">"$E$5136"</definedName>
    <definedName name="IQRD5138" hidden="1">"$E$5138"</definedName>
    <definedName name="IQRD5139" hidden="1">"$E$5139"</definedName>
    <definedName name="IQRD514" hidden="1">"$E$514"</definedName>
    <definedName name="IQRD5140" hidden="1">"$E$5140"</definedName>
    <definedName name="IQRD5141" hidden="1">"$E$5141"</definedName>
    <definedName name="IQRD5142" hidden="1">"$E$5142"</definedName>
    <definedName name="IQRD5145" hidden="1">"$E$5145"</definedName>
    <definedName name="IQRD5146" hidden="1">"$E$5146"</definedName>
    <definedName name="IQRD5147" hidden="1">"$E$5147"</definedName>
    <definedName name="IQRD5148" hidden="1">"$E$5148"</definedName>
    <definedName name="IQRD5149" hidden="1">"$E$5149"</definedName>
    <definedName name="IQRD515" hidden="1">"$E$515"</definedName>
    <definedName name="IQRD5150" hidden="1">"$E$5150"</definedName>
    <definedName name="IQRD5152" hidden="1">"$E$5152"</definedName>
    <definedName name="IQRD5153" hidden="1">"$E$5153"</definedName>
    <definedName name="IQRD5154" hidden="1">"$E$5154"</definedName>
    <definedName name="IQRD5155" hidden="1">"$E$5155"</definedName>
    <definedName name="IQRD5156" hidden="1">"$E$5156"</definedName>
    <definedName name="IQRD5157" hidden="1">"$E$5157"</definedName>
    <definedName name="IQRD5159" hidden="1">"$E$5159"</definedName>
    <definedName name="IQRD5160" hidden="1">"$E$5160"</definedName>
    <definedName name="IQRD5161" hidden="1">"$E$5161"</definedName>
    <definedName name="IQRD5162" hidden="1">"$E$5162"</definedName>
    <definedName name="IQRD5163" hidden="1">"$E$5163"</definedName>
    <definedName name="IQRD5164" hidden="1">"$E$5164"</definedName>
    <definedName name="IQRD5166" hidden="1">"$E$5166:$J$5166"</definedName>
    <definedName name="IQRD5167" hidden="1">"$E$5167:$J$5167"</definedName>
    <definedName name="IQRD5168" hidden="1">"$E$5168:$J$5168"</definedName>
    <definedName name="IQRD5169" hidden="1">"$E$5169:$J$5169"</definedName>
    <definedName name="IQRD5170" hidden="1">"$E$5170:$J$5170"</definedName>
    <definedName name="IQRD5171" hidden="1">"$E$5171:$J$5171"</definedName>
    <definedName name="IQRD5173" hidden="1">"$E$5173"</definedName>
    <definedName name="IQRD5174" hidden="1">"$E$5174"</definedName>
    <definedName name="IQRD5175" hidden="1">"$E$5175"</definedName>
    <definedName name="IQRD5176" hidden="1">"$E$5176"</definedName>
    <definedName name="IQRD5177" hidden="1">"$E$5177"</definedName>
    <definedName name="IQRD5178" hidden="1">"$E$5178"</definedName>
    <definedName name="IQRD518" hidden="1">"$E$518:$J$518"</definedName>
    <definedName name="IQRD5180" hidden="1">"$E$5180:$H$5180"</definedName>
    <definedName name="IQRD5181" hidden="1">"$E$5181:$H$5181"</definedName>
    <definedName name="IQRD5182" hidden="1">"$E$5182:$H$5182"</definedName>
    <definedName name="IQRD5183" hidden="1">"$E$5183:$H$5183"</definedName>
    <definedName name="IQRD5184" hidden="1">"$E$5184:$H$5184"</definedName>
    <definedName name="IQRD5187" hidden="1">"$E$5187"</definedName>
    <definedName name="IQRD5188" hidden="1">"$E$5188"</definedName>
    <definedName name="IQRD5189" hidden="1">"$E$5189"</definedName>
    <definedName name="IQRD519" hidden="1">"$E$519:$J$519"</definedName>
    <definedName name="IQRD5190" hidden="1">"$E$5190"</definedName>
    <definedName name="IQRD5191" hidden="1">"$E$5191"</definedName>
    <definedName name="IQRD5192" hidden="1">"$E$5192"</definedName>
    <definedName name="IQRD5194" hidden="1">"$E$5194:$K$5194"</definedName>
    <definedName name="IQRD5195" hidden="1">"$E$5195:$K$5195"</definedName>
    <definedName name="IQRD5196" hidden="1">"$E$5196:$K$5196"</definedName>
    <definedName name="IQRD5197" hidden="1">"$E$5197:$K$5197"</definedName>
    <definedName name="IQRD5198" hidden="1">"$E$5198:$K$5198"</definedName>
    <definedName name="IQRD52" hidden="1">"$E$52:$O$52"</definedName>
    <definedName name="IQRD520" hidden="1">"$E$520:$J$520"</definedName>
    <definedName name="IQRD5201" hidden="1">"$E$5201"</definedName>
    <definedName name="IQRD5202" hidden="1">"$E$5202"</definedName>
    <definedName name="IQRD5203" hidden="1">"$E$5203"</definedName>
    <definedName name="IQRD5204" hidden="1">"$E$5204"</definedName>
    <definedName name="IQRD5205" hidden="1">"$E$5205"</definedName>
    <definedName name="IQRD5206" hidden="1">"$E$5206"</definedName>
    <definedName name="IQRD5208" hidden="1">"$E$5208"</definedName>
    <definedName name="IQRD5209" hidden="1">"$E$5209"</definedName>
    <definedName name="IQRD521" hidden="1">"$E$521:$J$521"</definedName>
    <definedName name="IQRD5210" hidden="1">"$E$5210"</definedName>
    <definedName name="IQRD5211" hidden="1">"$E$5211"</definedName>
    <definedName name="IQRD5212" hidden="1">"$E$5212"</definedName>
    <definedName name="IQRD5215" hidden="1">"$E$5215"</definedName>
    <definedName name="IQRD5216" hidden="1">"$E$5216"</definedName>
    <definedName name="IQRD5217" hidden="1">"$E$5217"</definedName>
    <definedName name="IQRD5218" hidden="1">"$E$5218"</definedName>
    <definedName name="IQRD5219" hidden="1">"$E$5219"</definedName>
    <definedName name="IQRD522" hidden="1">"$E$522:$J$522"</definedName>
    <definedName name="IQRD5220" hidden="1">"$E$5220"</definedName>
    <definedName name="IQRD5222" hidden="1">"$E$5222:$H$5222"</definedName>
    <definedName name="IQRD5223" hidden="1">"$E$5223:$H$5223"</definedName>
    <definedName name="IQRD5224" hidden="1">"$E$5224:$H$5224"</definedName>
    <definedName name="IQRD5225" hidden="1">"$E$5225:$H$5225"</definedName>
    <definedName name="IQRD5226" hidden="1">"$E$5226:$H$5226"</definedName>
    <definedName name="IQRD5227" hidden="1">"$E$5227:$H$5227"</definedName>
    <definedName name="IQRD5229" hidden="1">"$E$5229:$F$5229"</definedName>
    <definedName name="IQRD5230" hidden="1">"$E$5230:$F$5230"</definedName>
    <definedName name="IQRD5231" hidden="1">"$E$5231:$F$5231"</definedName>
    <definedName name="IQRD5232" hidden="1">"$E$5232:$F$5232"</definedName>
    <definedName name="IQRD5233" hidden="1">"$E$5233:$F$5233"</definedName>
    <definedName name="IQRD5234" hidden="1">"$E$5234:$F$5234"</definedName>
    <definedName name="IQRD5236" hidden="1">"$E$5236"</definedName>
    <definedName name="IQRD5237" hidden="1">"$E$5237"</definedName>
    <definedName name="IQRD5238" hidden="1">"$E$5238"</definedName>
    <definedName name="IQRD5239" hidden="1">"$E$5239"</definedName>
    <definedName name="IQRD5240" hidden="1">"$E$5240"</definedName>
    <definedName name="IQRD5243" hidden="1">"$E$5243:$G$5243"</definedName>
    <definedName name="IQRD5244" hidden="1">"$E$5244:$G$5244"</definedName>
    <definedName name="IQRD5245" hidden="1">"$E$5245:$G$5245"</definedName>
    <definedName name="IQRD5246" hidden="1">"$E$5246:$G$5246"</definedName>
    <definedName name="IQRD5247" hidden="1">"$E$5247:$G$5247"</definedName>
    <definedName name="IQRD525" hidden="1">"$E$525:$K$525"</definedName>
    <definedName name="IQRD5250" hidden="1">"$E$5250:$H$5250"</definedName>
    <definedName name="IQRD5251" hidden="1">"$E$5251:$H$5251"</definedName>
    <definedName name="IQRD5252" hidden="1">"$E$5252:$H$5252"</definedName>
    <definedName name="IQRD5253" hidden="1">"$E$5253:$H$5253"</definedName>
    <definedName name="IQRD5254" hidden="1">"$E$5254:$H$5254"</definedName>
    <definedName name="IQRD5255" hidden="1">"$E$5255:$H$5255"</definedName>
    <definedName name="IQRD5257" hidden="1">"$E$5257"</definedName>
    <definedName name="IQRD5258" hidden="1">"$E$5258"</definedName>
    <definedName name="IQRD5259" hidden="1">"$E$5259"</definedName>
    <definedName name="IQRD526" hidden="1">"$E$526:$K$526"</definedName>
    <definedName name="IQRD5260" hidden="1">"$E$5260"</definedName>
    <definedName name="IQRD5261" hidden="1">"$E$5261"</definedName>
    <definedName name="IQRD5264" hidden="1">"$E$5264"</definedName>
    <definedName name="IQRD5265" hidden="1">"$E$5265"</definedName>
    <definedName name="IQRD5266" hidden="1">"$E$5266"</definedName>
    <definedName name="IQRD5267" hidden="1">"$E$5267"</definedName>
    <definedName name="IQRD5268" hidden="1">"$E$5268"</definedName>
    <definedName name="IQRD527" hidden="1">"$E$527:$K$527"</definedName>
    <definedName name="IQRD5271" hidden="1">"$E$5271:$Q$5271"</definedName>
    <definedName name="IQRD5272" hidden="1">"$E$5272:$Q$5272"</definedName>
    <definedName name="IQRD5273" hidden="1">"$E$5273:$Q$5273"</definedName>
    <definedName name="IQRD5274" hidden="1">"$E$5274:$Q$5274"</definedName>
    <definedName name="IQRD5275" hidden="1">"$E$5275:$Q$5275"</definedName>
    <definedName name="IQRD5276" hidden="1">"$E$5276:$Q$5276"</definedName>
    <definedName name="IQRD5278" hidden="1">"$E$5278"</definedName>
    <definedName name="IQRD5279" hidden="1">"$E$5279"</definedName>
    <definedName name="IQRD528" hidden="1">"$E$528:$K$528"</definedName>
    <definedName name="IQRD5280" hidden="1">"$E$5280"</definedName>
    <definedName name="IQRD5281" hidden="1">"$E$5281"</definedName>
    <definedName name="IQRD5282" hidden="1">"$E$5282"</definedName>
    <definedName name="IQRD5283" hidden="1">"$E$5283"</definedName>
    <definedName name="IQRD5285" hidden="1">"$E$5285"</definedName>
    <definedName name="IQRD5286" hidden="1">"$E$5286"</definedName>
    <definedName name="IQRD5287" hidden="1">"$E$5287"</definedName>
    <definedName name="IQRD5288" hidden="1">"$E$5288"</definedName>
    <definedName name="IQRD5289" hidden="1">"$E$5289"</definedName>
    <definedName name="IQRD529" hidden="1">"$E$529:$K$529"</definedName>
    <definedName name="IQRD5292" hidden="1">"$E$5292"</definedName>
    <definedName name="IQRD5293" hidden="1">"$E$5293"</definedName>
    <definedName name="IQRD5294" hidden="1">"$E$5294"</definedName>
    <definedName name="IQRD5295" hidden="1">"$E$5295"</definedName>
    <definedName name="IQRD5296" hidden="1">"$E$5296"</definedName>
    <definedName name="IQRD5297" hidden="1">"$E$5297"</definedName>
    <definedName name="IQRD5299" hidden="1">"$E$5299:$F$5299"</definedName>
    <definedName name="IQRD53" hidden="1">"$E$53:$O$53"</definedName>
    <definedName name="IQRD530" hidden="1">"$E$530:$K$530"</definedName>
    <definedName name="IQRD5300" hidden="1">"$E$5300:$F$5300"</definedName>
    <definedName name="IQRD5301" hidden="1">"$E$5301:$F$5301"</definedName>
    <definedName name="IQRD5302" hidden="1">"$E$5302:$F$5302"</definedName>
    <definedName name="IQRD5303" hidden="1">"$E$5303:$F$5303"</definedName>
    <definedName name="IQRD5304" hidden="1">"$E$5304:$F$5304"</definedName>
    <definedName name="IQRD5306" hidden="1">"$E$5306:$I$5306"</definedName>
    <definedName name="IQRD5307" hidden="1">"$E$5307:$I$5307"</definedName>
    <definedName name="IQRD5308" hidden="1">"$E$5308:$I$5308"</definedName>
    <definedName name="IQRD5309" hidden="1">"$E$5309:$I$5309"</definedName>
    <definedName name="IQRD5310" hidden="1">"$E$5310:$I$5310"</definedName>
    <definedName name="IQRD5311" hidden="1">"$E$5311:$I$5311"</definedName>
    <definedName name="IQRD5313" hidden="1">"$E$5313"</definedName>
    <definedName name="IQRD5314" hidden="1">"$E$5314"</definedName>
    <definedName name="IQRD5315" hidden="1">"$E$5315"</definedName>
    <definedName name="IQRD5316" hidden="1">"$E$5316"</definedName>
    <definedName name="IQRD5317" hidden="1">"$E$5317"</definedName>
    <definedName name="IQRD532" hidden="1">"$E$532"</definedName>
    <definedName name="IQRD5320" hidden="1">"$E$5320:$O$5320"</definedName>
    <definedName name="IQRD5321" hidden="1">"$E$5321:$O$5321"</definedName>
    <definedName name="IQRD5322" hidden="1">"$E$5322:$O$5322"</definedName>
    <definedName name="IQRD5323" hidden="1">"$E$5323:$O$5323"</definedName>
    <definedName name="IQRD5324" hidden="1">"$E$5324:$O$5324"</definedName>
    <definedName name="IQRD5327" hidden="1">"$E$5327"</definedName>
    <definedName name="IQRD5328" hidden="1">"$E$5328"</definedName>
    <definedName name="IQRD5329" hidden="1">"$E$5329"</definedName>
    <definedName name="IQRD533" hidden="1">"$E$533"</definedName>
    <definedName name="IQRD5330" hidden="1">"$E$5330"</definedName>
    <definedName name="IQRD5331" hidden="1">"$E$5331"</definedName>
    <definedName name="IQRD5332" hidden="1">"$E$5332"</definedName>
    <definedName name="IQRD5334" hidden="1">"$E$5334"</definedName>
    <definedName name="IQRD5335" hidden="1">"$E$5335"</definedName>
    <definedName name="IQRD5336" hidden="1">"$E$5336"</definedName>
    <definedName name="IQRD5337" hidden="1">"$E$5337"</definedName>
    <definedName name="IQRD5338" hidden="1">"$E$5338"</definedName>
    <definedName name="IQRD534" hidden="1">"$E$534"</definedName>
    <definedName name="IQRD5341" hidden="1">"$E$5341"</definedName>
    <definedName name="IQRD5342" hidden="1">"$E$5342"</definedName>
    <definedName name="IQRD5343" hidden="1">"$E$5343"</definedName>
    <definedName name="IQRD5344" hidden="1">"$E$5344"</definedName>
    <definedName name="IQRD5345" hidden="1">"$E$5345"</definedName>
    <definedName name="IQRD5346" hidden="1">"$E$5346"</definedName>
    <definedName name="IQRD5348" hidden="1">"$E$5348"</definedName>
    <definedName name="IQRD5349" hidden="1">"$E$5349"</definedName>
    <definedName name="IQRD535" hidden="1">"$E$535"</definedName>
    <definedName name="IQRD5350" hidden="1">"$E$5350"</definedName>
    <definedName name="IQRD5351" hidden="1">"$E$5351"</definedName>
    <definedName name="IQRD5352" hidden="1">"$E$5352"</definedName>
    <definedName name="IQRD5353" hidden="1">"$E$5353"</definedName>
    <definedName name="IQRD5355" hidden="1">"$E$5355"</definedName>
    <definedName name="IQRD5356" hidden="1">"$E$5356"</definedName>
    <definedName name="IQRD5357" hidden="1">"$E$5357"</definedName>
    <definedName name="IQRD5358" hidden="1">"$E$5358"</definedName>
    <definedName name="IQRD5359" hidden="1">"$E$5359"</definedName>
    <definedName name="IQRD536" hidden="1">"$E$536"</definedName>
    <definedName name="IQRD5360" hidden="1">"$E$5360"</definedName>
    <definedName name="IQRD5362" hidden="1">"$E$5362"</definedName>
    <definedName name="IQRD5363" hidden="1">"$E$5363"</definedName>
    <definedName name="IQRD5364" hidden="1">"$E$5364"</definedName>
    <definedName name="IQRD5365" hidden="1">"$E$5365"</definedName>
    <definedName name="IQRD5366" hidden="1">"$E$5366"</definedName>
    <definedName name="IQRD5367" hidden="1">"$E$5367"</definedName>
    <definedName name="IQRD5369" hidden="1">"$E$5369:$J$5369"</definedName>
    <definedName name="IQRD5370" hidden="1">"$E$5370:$J$5370"</definedName>
    <definedName name="IQRD5371" hidden="1">"$E$5371:$J$5371"</definedName>
    <definedName name="IQRD5372" hidden="1">"$E$5372:$J$5372"</definedName>
    <definedName name="IQRD5373" hidden="1">"$E$5373:$J$5373"</definedName>
    <definedName name="IQRD5374" hidden="1">"$E$5374:$J$5374"</definedName>
    <definedName name="IQRD5376" hidden="1">"$E$5376"</definedName>
    <definedName name="IQRD5377" hidden="1">"$E$5377"</definedName>
    <definedName name="IQRD5378" hidden="1">"$E$5378"</definedName>
    <definedName name="IQRD5379" hidden="1">"$E$5379"</definedName>
    <definedName name="IQRD5380" hidden="1">"$E$5380"</definedName>
    <definedName name="IQRD5381" hidden="1">"$E$5381"</definedName>
    <definedName name="IQRD539" hidden="1">"$E$539:$J$539"</definedName>
    <definedName name="IQRD5397" hidden="1">"$E$5397:$H$5397"</definedName>
    <definedName name="IQRD5398" hidden="1">"$E$5398:$H$5398"</definedName>
    <definedName name="IQRD5399" hidden="1">"$E$5399:$H$5399"</definedName>
    <definedName name="IQRD540" hidden="1">"$E$540:$J$540"</definedName>
    <definedName name="IQRD5400" hidden="1">"$E$5400:$H$5400"</definedName>
    <definedName name="IQRD5401" hidden="1">"$E$5401:$H$5401"</definedName>
    <definedName name="IQRD5402" hidden="1">"$E$5402:$H$5402"</definedName>
    <definedName name="IQRD5404" hidden="1">"$E$5404"</definedName>
    <definedName name="IQRD5405" hidden="1">"$E$5405"</definedName>
    <definedName name="IQRD5406" hidden="1">"$E$5406"</definedName>
    <definedName name="IQRD5407" hidden="1">"$E$5407"</definedName>
    <definedName name="IQRD5408" hidden="1">"$E$5408"</definedName>
    <definedName name="IQRD5409" hidden="1">"$E$5409"</definedName>
    <definedName name="IQRD541" hidden="1">"$E$541:$J$541"</definedName>
    <definedName name="IQRD5411" hidden="1">"$E$5411"</definedName>
    <definedName name="IQRD5412" hidden="1">"$E$5412"</definedName>
    <definedName name="IQRD5413" hidden="1">"$E$5413"</definedName>
    <definedName name="IQRD5414" hidden="1">"$E$5414"</definedName>
    <definedName name="IQRD5415" hidden="1">"$E$5415"</definedName>
    <definedName name="IQRD5418" hidden="1">"$E$5418"</definedName>
    <definedName name="IQRD5419" hidden="1">"$E$5419"</definedName>
    <definedName name="IQRD542" hidden="1">"$E$542:$J$542"</definedName>
    <definedName name="IQRD5420" hidden="1">"$E$5420"</definedName>
    <definedName name="IQRD5421" hidden="1">"$E$5421"</definedName>
    <definedName name="IQRD5422" hidden="1">"$E$5422"</definedName>
    <definedName name="IQRD5423" hidden="1">"$E$5423"</definedName>
    <definedName name="IQRD5425" hidden="1">"$E$5425:$I$5425"</definedName>
    <definedName name="IQRD5426" hidden="1">"$E$5426:$I$5426"</definedName>
    <definedName name="IQRD5427" hidden="1">"$E$5427:$I$5427"</definedName>
    <definedName name="IQRD5428" hidden="1">"$E$5428:$I$5428"</definedName>
    <definedName name="IQRD5429" hidden="1">"$E$5429:$I$5429"</definedName>
    <definedName name="IQRD543" hidden="1">"$E$543:$J$543"</definedName>
    <definedName name="IQRD5430" hidden="1">"$E$5430:$I$5430"</definedName>
    <definedName name="IQRD5432" hidden="1">"$E$5432"</definedName>
    <definedName name="IQRD5433" hidden="1">"$E$5433"</definedName>
    <definedName name="IQRD5434" hidden="1">"$E$5434"</definedName>
    <definedName name="IQRD5435" hidden="1">"$E$5435"</definedName>
    <definedName name="IQRD5436" hidden="1">"$E$5436"</definedName>
    <definedName name="IQRD5437" hidden="1">"$E$5437"</definedName>
    <definedName name="IQRD5439" hidden="1">"$E$5439"</definedName>
    <definedName name="IQRD5440" hidden="1">"$E$5440"</definedName>
    <definedName name="IQRD5441" hidden="1">"$E$5441"</definedName>
    <definedName name="IQRD5442" hidden="1">"$E$5442"</definedName>
    <definedName name="IQRD5443" hidden="1">"$E$5443"</definedName>
    <definedName name="IQRD5453" hidden="1">"$E$5453"</definedName>
    <definedName name="IQRD5454" hidden="1">"$E$5454"</definedName>
    <definedName name="IQRD5455" hidden="1">"$E$5455"</definedName>
    <definedName name="IQRD5456" hidden="1">"$E$5456"</definedName>
    <definedName name="IQRD5457" hidden="1">"$E$5457"</definedName>
    <definedName name="IQRD5458" hidden="1">"$E$5458"</definedName>
    <definedName name="IQRD546" hidden="1">"$E$546:$J$546"</definedName>
    <definedName name="IQRD5460" hidden="1">"$E$5460"</definedName>
    <definedName name="IQRD5461" hidden="1">"$E$5461"</definedName>
    <definedName name="IQRD5462" hidden="1">"$E$5462"</definedName>
    <definedName name="IQRD5463" hidden="1">"$E$5463"</definedName>
    <definedName name="IQRD5464" hidden="1">"$E$5464"</definedName>
    <definedName name="IQRD5465" hidden="1">"$E$5465"</definedName>
    <definedName name="IQRD5467" hidden="1">"$E$5467"</definedName>
    <definedName name="IQRD5468" hidden="1">"$E$5468"</definedName>
    <definedName name="IQRD5469" hidden="1">"$E$5469"</definedName>
    <definedName name="IQRD547" hidden="1">"$E$547:$J$547"</definedName>
    <definedName name="IQRD5470" hidden="1">"$E$5470"</definedName>
    <definedName name="IQRD5471" hidden="1">"$E$5471"</definedName>
    <definedName name="IQRD5472" hidden="1">"$E$5472"</definedName>
    <definedName name="IQRD5474" hidden="1">"$E$5474"</definedName>
    <definedName name="IQRD5475" hidden="1">"$E$5475"</definedName>
    <definedName name="IQRD5476" hidden="1">"$E$5476"</definedName>
    <definedName name="IQRD5477" hidden="1">"$E$5477"</definedName>
    <definedName name="IQRD5478" hidden="1">"$E$5478"</definedName>
    <definedName name="IQRD5479" hidden="1">"$E$5479"</definedName>
    <definedName name="IQRD548" hidden="1">"$E$548:$J$548"</definedName>
    <definedName name="IQRD5481" hidden="1">"$E$5481:$F$5481"</definedName>
    <definedName name="IQRD5482" hidden="1">"$E$5482:$F$5482"</definedName>
    <definedName name="IQRD5483" hidden="1">"$E$5483:$F$5483"</definedName>
    <definedName name="IQRD5484" hidden="1">"$E$5484:$F$5484"</definedName>
    <definedName name="IQRD5485" hidden="1">"$E$5485:$F$5485"</definedName>
    <definedName name="IQRD5486" hidden="1">"$E$5486:$F$5486"</definedName>
    <definedName name="IQRD5488" hidden="1">"$E$5488"</definedName>
    <definedName name="IQRD5489" hidden="1">"$E$5489"</definedName>
    <definedName name="IQRD549" hidden="1">"$E$549:$J$549"</definedName>
    <definedName name="IQRD5490" hidden="1">"$E$5490"</definedName>
    <definedName name="IQRD5491" hidden="1">"$E$5491"</definedName>
    <definedName name="IQRD5492" hidden="1">"$E$5492"</definedName>
    <definedName name="IQRD5493" hidden="1">"$E$5493"</definedName>
    <definedName name="IQRD5495" hidden="1">"$E$5495"</definedName>
    <definedName name="IQRD5496" hidden="1">"$E$5496"</definedName>
    <definedName name="IQRD5497" hidden="1">"$E$5497"</definedName>
    <definedName name="IQRD5498" hidden="1">"$E$5498"</definedName>
    <definedName name="IQRD5499" hidden="1">"$E$5499"</definedName>
    <definedName name="IQRD550" hidden="1">"$E$550:$J$550"</definedName>
    <definedName name="IQRD5502" hidden="1">"$E$5502"</definedName>
    <definedName name="IQRD5503" hidden="1">"$E$5503"</definedName>
    <definedName name="IQRD5504" hidden="1">"$E$5504"</definedName>
    <definedName name="IQRD5505" hidden="1">"$E$5505"</definedName>
    <definedName name="IQRD5506" hidden="1">"$E$5506"</definedName>
    <definedName name="IQRD5507" hidden="1">"$E$5507"</definedName>
    <definedName name="IQRD5509" hidden="1">"$E$5509"</definedName>
    <definedName name="IQRD551" hidden="1">"$E$551:$J$551"</definedName>
    <definedName name="IQRD5510" hidden="1">"$E$5510"</definedName>
    <definedName name="IQRD5511" hidden="1">"$E$5511"</definedName>
    <definedName name="IQRD5512" hidden="1">"$E$5512"</definedName>
    <definedName name="IQRD5513" hidden="1">"$E$5513"</definedName>
    <definedName name="IQRD5514" hidden="1">"$E$5514"</definedName>
    <definedName name="IQRD5516" hidden="1">"$E$5516"</definedName>
    <definedName name="IQRD5517" hidden="1">"$E$5517"</definedName>
    <definedName name="IQRD5518" hidden="1">"$E$5518"</definedName>
    <definedName name="IQRD5519" hidden="1">"$E$5519"</definedName>
    <definedName name="IQRD5520" hidden="1">"$E$5520"</definedName>
    <definedName name="IQRD5521" hidden="1">"$E$5521"</definedName>
    <definedName name="IQRD5523" hidden="1">"$E$5523:$H$5523"</definedName>
    <definedName name="IQRD5524" hidden="1">"$E$5524:$H$5524"</definedName>
    <definedName name="IQRD5525" hidden="1">"$E$5525:$H$5525"</definedName>
    <definedName name="IQRD5526" hidden="1">"$E$5526:$H$5526"</definedName>
    <definedName name="IQRD5527" hidden="1">"$E$5527:$H$5527"</definedName>
    <definedName name="IQRD5528" hidden="1">"$E$5528:$H$5528"</definedName>
    <definedName name="IQRD553" hidden="1">"$E$553:$J$553"</definedName>
    <definedName name="IQRD5530" hidden="1">"$E$5530"</definedName>
    <definedName name="IQRD5531" hidden="1">"$E$5531"</definedName>
    <definedName name="IQRD5532" hidden="1">"$E$5532"</definedName>
    <definedName name="IQRD5533" hidden="1">"$E$5533"</definedName>
    <definedName name="IQRD5534" hidden="1">"$E$5534"</definedName>
    <definedName name="IQRD5535" hidden="1">"$E$5535"</definedName>
    <definedName name="IQRD5537" hidden="1">"$E$5537:$I$5537"</definedName>
    <definedName name="IQRD5538" hidden="1">"$E$5538:$I$5538"</definedName>
    <definedName name="IQRD5539" hidden="1">"$E$5539:$I$5539"</definedName>
    <definedName name="IQRD554" hidden="1">"$E$554:$J$554"</definedName>
    <definedName name="IQRD5540" hidden="1">"$E$5540:$I$5540"</definedName>
    <definedName name="IQRD5541" hidden="1">"$E$5541:$I$5541"</definedName>
    <definedName name="IQRD5544" hidden="1">"$E$5544"</definedName>
    <definedName name="IQRD5545" hidden="1">"$E$5545"</definedName>
    <definedName name="IQRD5546" hidden="1">"$E$5546"</definedName>
    <definedName name="IQRD5547" hidden="1">"$E$5547"</definedName>
    <definedName name="IQRD5548" hidden="1">"$E$5548"</definedName>
    <definedName name="IQRD5549" hidden="1">"$E$5549"</definedName>
    <definedName name="IQRD555" hidden="1">"$E$555:$J$555"</definedName>
    <definedName name="IQRD5551" hidden="1">"$E$5551:$I$5551"</definedName>
    <definedName name="IQRD5552" hidden="1">"$E$5552:$I$5552"</definedName>
    <definedName name="IQRD5553" hidden="1">"$E$5553:$I$5553"</definedName>
    <definedName name="IQRD5554" hidden="1">"$E$5554:$I$5554"</definedName>
    <definedName name="IQRD5555" hidden="1">"$E$5555:$I$5555"</definedName>
    <definedName name="IQRD5558" hidden="1">"$E$5558"</definedName>
    <definedName name="IQRD5559" hidden="1">"$E$5559"</definedName>
    <definedName name="IQRD556" hidden="1">"$E$556:$J$556"</definedName>
    <definedName name="IQRD5560" hidden="1">"$E$5560"</definedName>
    <definedName name="IQRD5561" hidden="1">"$E$5561"</definedName>
    <definedName name="IQRD5562" hidden="1">"$E$5562"</definedName>
    <definedName name="IQRD5563" hidden="1">"$E$5563"</definedName>
    <definedName name="IQRD5565" hidden="1">"$E$5565"</definedName>
    <definedName name="IQRD5566" hidden="1">"$E$5566"</definedName>
    <definedName name="IQRD5567" hidden="1">"$E$5567"</definedName>
    <definedName name="IQRD5568" hidden="1">"$E$5568"</definedName>
    <definedName name="IQRD5569" hidden="1">"$E$5569"</definedName>
    <definedName name="IQRD557" hidden="1">"$E$557:$J$557"</definedName>
    <definedName name="IQRD5572" hidden="1">"$E$5572:$G$5572"</definedName>
    <definedName name="IQRD5573" hidden="1">"$E$5573:$G$5573"</definedName>
    <definedName name="IQRD5574" hidden="1">"$E$5574:$G$5574"</definedName>
    <definedName name="IQRD5575" hidden="1">"$E$5575:$G$5575"</definedName>
    <definedName name="IQRD5576" hidden="1">"$E$5576:$G$5576"</definedName>
    <definedName name="IQRD5577" hidden="1">"$E$5577:$G$5577"</definedName>
    <definedName name="IQRD5579" hidden="1">"$E$5579"</definedName>
    <definedName name="IQRD5580" hidden="1">"$E$5580"</definedName>
    <definedName name="IQRD5581" hidden="1">"$E$5581"</definedName>
    <definedName name="IQRD5582" hidden="1">"$E$5582"</definedName>
    <definedName name="IQRD5583" hidden="1">"$E$5583"</definedName>
    <definedName name="IQRD5584" hidden="1">"$E$5584"</definedName>
    <definedName name="IQRD5586" hidden="1">"$E$5586"</definedName>
    <definedName name="IQRD5587" hidden="1">"$E$5587"</definedName>
    <definedName name="IQRD5588" hidden="1">"$E$5588"</definedName>
    <definedName name="IQRD5589" hidden="1">"$E$5589"</definedName>
    <definedName name="IQRD5590" hidden="1">"$E$5590"</definedName>
    <definedName name="IQRD5593" hidden="1">"$E$5593"</definedName>
    <definedName name="IQRD5594" hidden="1">"$E$5594"</definedName>
    <definedName name="IQRD5595" hidden="1">"$E$5595"</definedName>
    <definedName name="IQRD5596" hidden="1">"$E$5596"</definedName>
    <definedName name="IQRD5597" hidden="1">"$E$5597"</definedName>
    <definedName name="IQRD5598" hidden="1">"$E$5598"</definedName>
    <definedName name="IQRD56" hidden="1">"$D$57"</definedName>
    <definedName name="IQRD560" hidden="1">"$E$560:$M$560"</definedName>
    <definedName name="IQRD5600" hidden="1">"$E$5600"</definedName>
    <definedName name="IQRD5601" hidden="1">"$E$5601"</definedName>
    <definedName name="IQRD5602" hidden="1">"$E$5602"</definedName>
    <definedName name="IQRD5603" hidden="1">"$E$5603"</definedName>
    <definedName name="IQRD5604" hidden="1">"$E$5604"</definedName>
    <definedName name="IQRD5605" hidden="1">"$E$5605"</definedName>
    <definedName name="IQRD5607" hidden="1">"$E$5607"</definedName>
    <definedName name="IQRD5608" hidden="1">"$E$5608"</definedName>
    <definedName name="IQRD5609" hidden="1">"$E$5609"</definedName>
    <definedName name="IQRD561" hidden="1">"$E$561:$M$561"</definedName>
    <definedName name="IQRD5610" hidden="1">"$E$5610"</definedName>
    <definedName name="IQRD5611" hidden="1">"$E$5611"</definedName>
    <definedName name="IQRD5612" hidden="1">"$E$5612"</definedName>
    <definedName name="IQRD5614" hidden="1">"$E$5614"</definedName>
    <definedName name="IQRD5615" hidden="1">"$E$5615"</definedName>
    <definedName name="IQRD5616" hidden="1">"$E$5616"</definedName>
    <definedName name="IQRD5617" hidden="1">"$E$5617"</definedName>
    <definedName name="IQRD5618" hidden="1">"$E$5618"</definedName>
    <definedName name="IQRD5619" hidden="1">"$E$5619"</definedName>
    <definedName name="IQRD562" hidden="1">"$E$562:$M$562"</definedName>
    <definedName name="IQRD5621" hidden="1">"$E$5621"</definedName>
    <definedName name="IQRD5622" hidden="1">"$E$5622"</definedName>
    <definedName name="IQRD5623" hidden="1">"$E$5623"</definedName>
    <definedName name="IQRD5624" hidden="1">"$E$5624"</definedName>
    <definedName name="IQRD5625" hidden="1">"$E$5625"</definedName>
    <definedName name="IQRD5626" hidden="1">"$E$5626"</definedName>
    <definedName name="IQRD5628" hidden="1">"$E$5628"</definedName>
    <definedName name="IQRD5629" hidden="1">"$E$5629"</definedName>
    <definedName name="IQRD563" hidden="1">"$E$563:$M$563"</definedName>
    <definedName name="IQRD5630" hidden="1">"$E$5630"</definedName>
    <definedName name="IQRD5631" hidden="1">"$E$5631"</definedName>
    <definedName name="IQRD5632" hidden="1">"$E$5632"</definedName>
    <definedName name="IQRD5633" hidden="1">"$E$5633"</definedName>
    <definedName name="IQRD5635" hidden="1">"$E$5635"</definedName>
    <definedName name="IQRD5636" hidden="1">"$E$5636"</definedName>
    <definedName name="IQRD5637" hidden="1">"$E$5637"</definedName>
    <definedName name="IQRD5638" hidden="1">"$E$5638"</definedName>
    <definedName name="IQRD5639" hidden="1">"$E$5639"</definedName>
    <definedName name="IQRD564" hidden="1">"$E$564:$M$564"</definedName>
    <definedName name="IQRD5640" hidden="1">"$E$5640"</definedName>
    <definedName name="IQRD5642" hidden="1">"$E$5642"</definedName>
    <definedName name="IQRD5643" hidden="1">"$E$5643"</definedName>
    <definedName name="IQRD5644" hidden="1">"$E$5644"</definedName>
    <definedName name="IQRD5645" hidden="1">"$E$5645"</definedName>
    <definedName name="IQRD5646" hidden="1">"$E$5646"</definedName>
    <definedName name="IQRD5647" hidden="1">"$E$5647"</definedName>
    <definedName name="IQRD5649" hidden="1">"$E$5649"</definedName>
    <definedName name="IQRD5650" hidden="1">"$E$5650"</definedName>
    <definedName name="IQRD5651" hidden="1">"$E$5651"</definedName>
    <definedName name="IQRD5652" hidden="1">"$E$5652"</definedName>
    <definedName name="IQRD5653" hidden="1">"$E$5653"</definedName>
    <definedName name="IQRD5654" hidden="1">"$E$5654"</definedName>
    <definedName name="IQRD5656" hidden="1">"$E$5656:$H$5656"</definedName>
    <definedName name="IQRD5657" hidden="1">"$E$5657:$H$5657"</definedName>
    <definedName name="IQRD5658" hidden="1">"$E$5658:$H$5658"</definedName>
    <definedName name="IQRD5659" hidden="1">"$E$5659:$H$5659"</definedName>
    <definedName name="IQRD5660" hidden="1">"$E$5660:$H$5660"</definedName>
    <definedName name="IQRD5661" hidden="1">"$E$5661:$H$5661"</definedName>
    <definedName name="IQRD5663" hidden="1">"$E$5663"</definedName>
    <definedName name="IQRD5664" hidden="1">"$E$5664"</definedName>
    <definedName name="IQRD5665" hidden="1">"$E$5665"</definedName>
    <definedName name="IQRD5666" hidden="1">"$E$5666"</definedName>
    <definedName name="IQRD5667" hidden="1">"$E$5667"</definedName>
    <definedName name="IQRD5668" hidden="1">"$E$5668"</definedName>
    <definedName name="IQRD567" hidden="1">"$E$567:$O$567"</definedName>
    <definedName name="IQRD5670" hidden="1">"$E$5670"</definedName>
    <definedName name="IQRD5671" hidden="1">"$E$5671"</definedName>
    <definedName name="IQRD5672" hidden="1">"$E$5672"</definedName>
    <definedName name="IQRD5673" hidden="1">"$E$5673"</definedName>
    <definedName name="IQRD5674" hidden="1">"$E$5674"</definedName>
    <definedName name="IQRD5677" hidden="1">"$E$5677:$M$5677"</definedName>
    <definedName name="IQRD5678" hidden="1">"$E$5678:$M$5678"</definedName>
    <definedName name="IQRD5679" hidden="1">"$E$5679:$M$5679"</definedName>
    <definedName name="IQRD568" hidden="1">"$E$568:$O$568"</definedName>
    <definedName name="IQRD5680" hidden="1">"$E$5680:$M$5680"</definedName>
    <definedName name="IQRD5681" hidden="1">"$E$5681:$M$5681"</definedName>
    <definedName name="IQRD5682" hidden="1">"$E$5682:$M$5682"</definedName>
    <definedName name="IQRD5684" hidden="1">"$E$5684"</definedName>
    <definedName name="IQRD5685" hidden="1">"$E$5685"</definedName>
    <definedName name="IQRD5686" hidden="1">"$E$5686"</definedName>
    <definedName name="IQRD5687" hidden="1">"$E$5687"</definedName>
    <definedName name="IQRD5688" hidden="1">"$E$5688"</definedName>
    <definedName name="IQRD5689" hidden="1">"$E$5689"</definedName>
    <definedName name="IQRD569" hidden="1">"$E$569:$O$569"</definedName>
    <definedName name="IQRD5691" hidden="1">"$E$5691"</definedName>
    <definedName name="IQRD5692" hidden="1">"$E$5692"</definedName>
    <definedName name="IQRD5693" hidden="1">"$E$5693"</definedName>
    <definedName name="IQRD5694" hidden="1">"$E$5694"</definedName>
    <definedName name="IQRD5695" hidden="1">"$E$5695"</definedName>
    <definedName name="IQRD5698" hidden="1">"$E$5698"</definedName>
    <definedName name="IQRD5699" hidden="1">"$E$5699"</definedName>
    <definedName name="IQRD57" hidden="1">"$E$57:$Y$57"</definedName>
    <definedName name="IQRD570" hidden="1">"$E$570:$O$570"</definedName>
    <definedName name="IQRD5700" hidden="1">"$E$5700"</definedName>
    <definedName name="IQRD5701" hidden="1">"$E$5701"</definedName>
    <definedName name="IQRD5702" hidden="1">"$E$5702"</definedName>
    <definedName name="IQRD5703" hidden="1">"$E$5703"</definedName>
    <definedName name="IQRD5705" hidden="1">"$E$5705:$G$5705"</definedName>
    <definedName name="IQRD5706" hidden="1">"$E$5706:$G$5706"</definedName>
    <definedName name="IQRD5707" hidden="1">"$E$5707:$G$5707"</definedName>
    <definedName name="IQRD5708" hidden="1">"$E$5708:$G$5708"</definedName>
    <definedName name="IQRD5709" hidden="1">"$E$5709:$G$5709"</definedName>
    <definedName name="IQRD571" hidden="1">"$E$571:$O$571"</definedName>
    <definedName name="IQRD5710" hidden="1">"$E$5710:$G$5710"</definedName>
    <definedName name="IQRD5712" hidden="1">"$E$5712"</definedName>
    <definedName name="IQRD5713" hidden="1">"$E$5713"</definedName>
    <definedName name="IQRD5714" hidden="1">"$E$5714"</definedName>
    <definedName name="IQRD5715" hidden="1">"$E$5715"</definedName>
    <definedName name="IQRD5716" hidden="1">"$E$5716"</definedName>
    <definedName name="IQRD5717" hidden="1">"$E$5717"</definedName>
    <definedName name="IQRD5733" hidden="1">"$E$5733:$I$5733"</definedName>
    <definedName name="IQRD5734" hidden="1">"$E$5734:$I$5734"</definedName>
    <definedName name="IQRD5735" hidden="1">"$E$5735:$I$5735"</definedName>
    <definedName name="IQRD5736" hidden="1">"$E$5736:$I$5736"</definedName>
    <definedName name="IQRD5737" hidden="1">"$E$5737:$I$5737"</definedName>
    <definedName name="IQRD5738" hidden="1">"$E$5738:$I$5738"</definedName>
    <definedName name="IQRD574" hidden="1">"$E$574:$AB$574"</definedName>
    <definedName name="IQRD5740" hidden="1">"$E$5740"</definedName>
    <definedName name="IQRD5741" hidden="1">"$E$5741"</definedName>
    <definedName name="IQRD5742" hidden="1">"$E$5742"</definedName>
    <definedName name="IQRD5743" hidden="1">"$E$5743"</definedName>
    <definedName name="IQRD5744" hidden="1">"$E$5744"</definedName>
    <definedName name="IQRD5745" hidden="1">"$E$5745"</definedName>
    <definedName name="IQRD5747" hidden="1">"$E$5747"</definedName>
    <definedName name="IQRD5748" hidden="1">"$E$5748"</definedName>
    <definedName name="IQRD5749" hidden="1">"$E$5749"</definedName>
    <definedName name="IQRD575" hidden="1">"$E$575:$AB$575"</definedName>
    <definedName name="IQRD5750" hidden="1">"$E$5750"</definedName>
    <definedName name="IQRD5751" hidden="1">"$E$5751"</definedName>
    <definedName name="IQRD5754" hidden="1">"$E$5754"</definedName>
    <definedName name="IQRD5755" hidden="1">"$E$5755"</definedName>
    <definedName name="IQRD5756" hidden="1">"$E$5756"</definedName>
    <definedName name="IQRD5757" hidden="1">"$E$5757"</definedName>
    <definedName name="IQRD5758" hidden="1">"$E$5758"</definedName>
    <definedName name="IQRD5759" hidden="1">"$E$5759"</definedName>
    <definedName name="IQRD576" hidden="1">"$E$576:$AB$576"</definedName>
    <definedName name="IQRD5761" hidden="1">"$E$5761"</definedName>
    <definedName name="IQRD5762" hidden="1">"$E$5762"</definedName>
    <definedName name="IQRD5763" hidden="1">"$E$5763"</definedName>
    <definedName name="IQRD5764" hidden="1">"$E$5764"</definedName>
    <definedName name="IQRD5765" hidden="1">"$E$5765"</definedName>
    <definedName name="IQRD5766" hidden="1">"$E$5766"</definedName>
    <definedName name="IQRD5768" hidden="1">"$E$5768"</definedName>
    <definedName name="IQRD5769" hidden="1">"$E$5769"</definedName>
    <definedName name="IQRD577" hidden="1">"$E$577:$AB$577"</definedName>
    <definedName name="IQRD5770" hidden="1">"$E$5770"</definedName>
    <definedName name="IQRD5771" hidden="1">"$E$5771"</definedName>
    <definedName name="IQRD5772" hidden="1">"$E$5772"</definedName>
    <definedName name="IQRD5773" hidden="1">"$E$5773"</definedName>
    <definedName name="IQRD5775" hidden="1">"$E$5775"</definedName>
    <definedName name="IQRD5776" hidden="1">"$E$5776"</definedName>
    <definedName name="IQRD5777" hidden="1">"$E$5777"</definedName>
    <definedName name="IQRD5778" hidden="1">"$E$5778"</definedName>
    <definedName name="IQRD5779" hidden="1">"$E$5779"</definedName>
    <definedName name="IQRD578" hidden="1">"$E$578:$AB$578"</definedName>
    <definedName name="IQRD5780" hidden="1">"$E$5780"</definedName>
    <definedName name="IQRD5782" hidden="1">"$E$5782"</definedName>
    <definedName name="IQRD5783" hidden="1">"$E$5783"</definedName>
    <definedName name="IQRD5784" hidden="1">"$E$5784"</definedName>
    <definedName name="IQRD5785" hidden="1">"$E$5785"</definedName>
    <definedName name="IQRD5786" hidden="1">"$E$5786"</definedName>
    <definedName name="IQRD5787" hidden="1">"$E$5787"</definedName>
    <definedName name="IQRD5789" hidden="1">"$E$5789"</definedName>
    <definedName name="IQRD5790" hidden="1">"$E$5790"</definedName>
    <definedName name="IQRD5791" hidden="1">"$E$5791"</definedName>
    <definedName name="IQRD5792" hidden="1">"$E$5792"</definedName>
    <definedName name="IQRD5793" hidden="1">"$E$5793"</definedName>
    <definedName name="IQRD5794" hidden="1">"$E$5794"</definedName>
    <definedName name="IQRD58" hidden="1">"$E$58:$Y$58"</definedName>
    <definedName name="IQRD5803" hidden="1">"$E$5803"</definedName>
    <definedName name="IQRD5804" hidden="1">"$E$5804"</definedName>
    <definedName name="IQRD5805" hidden="1">"$E$5805"</definedName>
    <definedName name="IQRD5806" hidden="1">"$E$5806"</definedName>
    <definedName name="IQRD5807" hidden="1">"$E$5807"</definedName>
    <definedName name="IQRD5808" hidden="1">"$E$5808"</definedName>
    <definedName name="IQRD581" hidden="1">"$E$581:$P$581"</definedName>
    <definedName name="IQRD5810" hidden="1">"$E$5810:$R$5810"</definedName>
    <definedName name="IQRD5811" hidden="1">"$E$5811:$R$5811"</definedName>
    <definedName name="IQRD5812" hidden="1">"$E$5812:$R$5812"</definedName>
    <definedName name="IQRD5813" hidden="1">"$E$5813:$R$5813"</definedName>
    <definedName name="IQRD5814" hidden="1">"$E$5814:$R$5814"</definedName>
    <definedName name="IQRD5815" hidden="1">"$E$5815:$R$5815"</definedName>
    <definedName name="IQRD5817" hidden="1">"$E$5817:$L$5817"</definedName>
    <definedName name="IQRD5818" hidden="1">"$E$5818:$L$5818"</definedName>
    <definedName name="IQRD5819" hidden="1">"$E$5819:$L$5819"</definedName>
    <definedName name="IQRD582" hidden="1">"$E$582:$P$582"</definedName>
    <definedName name="IQRD5820" hidden="1">"$E$5820:$L$5820"</definedName>
    <definedName name="IQRD5821" hidden="1">"$E$5821:$L$5821"</definedName>
    <definedName name="IQRD5822" hidden="1">"$E$5822:$L$5822"</definedName>
    <definedName name="IQRD5824" hidden="1">"$E$5824"</definedName>
    <definedName name="IQRD5825" hidden="1">"$E$5825"</definedName>
    <definedName name="IQRD5826" hidden="1">"$E$5826"</definedName>
    <definedName name="IQRD5827" hidden="1">"$E$5827"</definedName>
    <definedName name="IQRD5828" hidden="1">"$E$5828"</definedName>
    <definedName name="IQRD583" hidden="1">"$E$583:$P$583"</definedName>
    <definedName name="IQRD5831" hidden="1">"$E$5831:$H$5831"</definedName>
    <definedName name="IQRD5832" hidden="1">"$E$5832:$H$5832"</definedName>
    <definedName name="IQRD5833" hidden="1">"$E$5833:$H$5833"</definedName>
    <definedName name="IQRD5834" hidden="1">"$E$5834:$H$5834"</definedName>
    <definedName name="IQRD5835" hidden="1">"$E$5835:$H$5835"</definedName>
    <definedName name="IQRD5838" hidden="1">"$E$5838"</definedName>
    <definedName name="IQRD5839" hidden="1">"$E$5839"</definedName>
    <definedName name="IQRD584" hidden="1">"$E$584:$P$584"</definedName>
    <definedName name="IQRD5840" hidden="1">"$E$5840"</definedName>
    <definedName name="IQRD5841" hidden="1">"$E$5841"</definedName>
    <definedName name="IQRD5842" hidden="1">"$E$5842"</definedName>
    <definedName name="IQRD5843" hidden="1">"$E$5843"</definedName>
    <definedName name="IQRD5845" hidden="1">"$E$5845"</definedName>
    <definedName name="IQRD5846" hidden="1">"$E$5846"</definedName>
    <definedName name="IQRD5847" hidden="1">"$E$5847"</definedName>
    <definedName name="IQRD5848" hidden="1">"$E$5848"</definedName>
    <definedName name="IQRD5849" hidden="1">"$E$5849"</definedName>
    <definedName name="IQRD585" hidden="1">"$E$585:$P$585"</definedName>
    <definedName name="IQRD5852" hidden="1">"$E$5852"</definedName>
    <definedName name="IQRD5853" hidden="1">"$E$5853"</definedName>
    <definedName name="IQRD5854" hidden="1">"$E$5854"</definedName>
    <definedName name="IQRD5855" hidden="1">"$E$5855"</definedName>
    <definedName name="IQRD5856" hidden="1">"$E$5856"</definedName>
    <definedName name="IQRD5857" hidden="1">"$E$5857"</definedName>
    <definedName name="IQRD5873" hidden="1">"$E$5873"</definedName>
    <definedName name="IQRD588" hidden="1">"$E$588:$R$588"</definedName>
    <definedName name="IQRD5880" hidden="1">"$E$5880"</definedName>
    <definedName name="IQRD5881" hidden="1">"$E$5881"</definedName>
    <definedName name="IQRD5882" hidden="1">"$E$5882"</definedName>
    <definedName name="IQRD5883" hidden="1">"$E$5883"</definedName>
    <definedName name="IQRD5884" hidden="1">"$E$5884"</definedName>
    <definedName name="IQRD5885" hidden="1">"$E$5885"</definedName>
    <definedName name="IQRD5887" hidden="1">"$E$5887"</definedName>
    <definedName name="IQRD5888" hidden="1">"$E$5888"</definedName>
    <definedName name="IQRD5889" hidden="1">"$E$5889"</definedName>
    <definedName name="IQRD589" hidden="1">"$E$589:$R$589"</definedName>
    <definedName name="IQRD5890" hidden="1">"$E$5890"</definedName>
    <definedName name="IQRD5891" hidden="1">"$E$5891"</definedName>
    <definedName name="IQRD5892" hidden="1">"$E$5892"</definedName>
    <definedName name="IQRD5894" hidden="1">"$E$5894"</definedName>
    <definedName name="IQRD5895" hidden="1">"$E$5895"</definedName>
    <definedName name="IQRD5896" hidden="1">"$E$5896"</definedName>
    <definedName name="IQRD5897" hidden="1">"$E$5897"</definedName>
    <definedName name="IQRD5898" hidden="1">"$E$5898"</definedName>
    <definedName name="IQRD5899" hidden="1">"$E$5899"</definedName>
    <definedName name="IQRD59" hidden="1">"$E$59:$Y$59"</definedName>
    <definedName name="IQRD590" hidden="1">"$E$590:$R$590"</definedName>
    <definedName name="IQRD5901" hidden="1">"$E$5901"</definedName>
    <definedName name="IQRD5902" hidden="1">"$E$5902"</definedName>
    <definedName name="IQRD5903" hidden="1">"$E$5903"</definedName>
    <definedName name="IQRD5904" hidden="1">"$E$5904"</definedName>
    <definedName name="IQRD5905" hidden="1">"$E$5905"</definedName>
    <definedName name="IQRD5906" hidden="1">"$E$5906"</definedName>
    <definedName name="IQRD5908" hidden="1">"$E$5908"</definedName>
    <definedName name="IQRD5909" hidden="1">"$E$5909"</definedName>
    <definedName name="IQRD591" hidden="1">"$E$591:$R$591"</definedName>
    <definedName name="IQRD5910" hidden="1">"$E$5910"</definedName>
    <definedName name="IQRD5911" hidden="1">"$E$5911"</definedName>
    <definedName name="IQRD5912" hidden="1">"$E$5912"</definedName>
    <definedName name="IQRD5913" hidden="1">"$E$5913"</definedName>
    <definedName name="IQRD5915" hidden="1">"$E$5915"</definedName>
    <definedName name="IQRD5916" hidden="1">"$E$5916"</definedName>
    <definedName name="IQRD5917" hidden="1">"$E$5917"</definedName>
    <definedName name="IQRD5918" hidden="1">"$E$5918"</definedName>
    <definedName name="IQRD5919" hidden="1">"$E$5919"</definedName>
    <definedName name="IQRD592" hidden="1">"$E$592:$R$592"</definedName>
    <definedName name="IQRD5920" hidden="1">"$E$5920"</definedName>
    <definedName name="IQRD5922" hidden="1">"$E$5922:$G$5922"</definedName>
    <definedName name="IQRD5923" hidden="1">"$E$5923:$G$5923"</definedName>
    <definedName name="IQRD5924" hidden="1">"$E$5924:$G$5924"</definedName>
    <definedName name="IQRD5925" hidden="1">"$E$5925:$G$5925"</definedName>
    <definedName name="IQRD5926" hidden="1">"$E$5926:$G$5926"</definedName>
    <definedName name="IQRD5927" hidden="1">"$E$5927:$G$5927"</definedName>
    <definedName name="IQRD5929" hidden="1">"$E$5929"</definedName>
    <definedName name="IQRD5930" hidden="1">"$E$5930"</definedName>
    <definedName name="IQRD5931" hidden="1">"$E$5931"</definedName>
    <definedName name="IQRD5932" hidden="1">"$E$5932"</definedName>
    <definedName name="IQRD5933" hidden="1">"$E$5933"</definedName>
    <definedName name="IQRD5934" hidden="1">"$E$5934"</definedName>
    <definedName name="IQRD5936" hidden="1">"$E$5936"</definedName>
    <definedName name="IQRD5937" hidden="1">"$E$5937"</definedName>
    <definedName name="IQRD5938" hidden="1">"$E$5938"</definedName>
    <definedName name="IQRD5939" hidden="1">"$E$5939"</definedName>
    <definedName name="IQRD5940" hidden="1">"$E$5940"</definedName>
    <definedName name="IQRD5943" hidden="1">"$E$5943"</definedName>
    <definedName name="IQRD5944" hidden="1">"$E$5944"</definedName>
    <definedName name="IQRD5945" hidden="1">"$E$5945"</definedName>
    <definedName name="IQRD5946" hidden="1">"$E$5946"</definedName>
    <definedName name="IQRD5947" hidden="1">"$E$5947"</definedName>
    <definedName name="IQRD5948" hidden="1">"$E$5948"</definedName>
    <definedName name="IQRD595" hidden="1">"$E$595:$K$595"</definedName>
    <definedName name="IQRD5957" hidden="1">"$E$5957:$I$5957"</definedName>
    <definedName name="IQRD5958" hidden="1">"$E$5958:$I$5958"</definedName>
    <definedName name="IQRD5959" hidden="1">"$E$5959:$I$5959"</definedName>
    <definedName name="IQRD596" hidden="1">"$E$596:$K$596"</definedName>
    <definedName name="IQRD5960" hidden="1">"$E$5960:$I$5960"</definedName>
    <definedName name="IQRD5961" hidden="1">"$E$5961:$I$5961"</definedName>
    <definedName name="IQRD5962" hidden="1">"$E$5962:$I$5962"</definedName>
    <definedName name="IQRD5964" hidden="1">"$E$5964"</definedName>
    <definedName name="IQRD5965" hidden="1">"$E$5965"</definedName>
    <definedName name="IQRD5966" hidden="1">"$E$5966"</definedName>
    <definedName name="IQRD5967" hidden="1">"$E$5967"</definedName>
    <definedName name="IQRD5968" hidden="1">"$E$5968"</definedName>
    <definedName name="IQRD5969" hidden="1">"$E$5969"</definedName>
    <definedName name="IQRD597" hidden="1">"$E$597:$K$597"</definedName>
    <definedName name="IQRD5971" hidden="1">"$E$5971"</definedName>
    <definedName name="IQRD5972" hidden="1">"$E$5972"</definedName>
    <definedName name="IQRD5973" hidden="1">"$E$5973"</definedName>
    <definedName name="IQRD5974" hidden="1">"$E$5974"</definedName>
    <definedName name="IQRD5975" hidden="1">"$E$5975"</definedName>
    <definedName name="IQRD5978" hidden="1">"$E$5978"</definedName>
    <definedName name="IQRD598" hidden="1">"$E$598:$K$598"</definedName>
    <definedName name="IQRD5985" hidden="1">"$E$5985"</definedName>
    <definedName name="IQRD5986" hidden="1">"$E$5986"</definedName>
    <definedName name="IQRD5987" hidden="1">"$E$5987"</definedName>
    <definedName name="IQRD5988" hidden="1">"$E$5988"</definedName>
    <definedName name="IQRD5989" hidden="1">"$E$5989"</definedName>
    <definedName name="IQRD599" hidden="1">"$E$599:$K$599"</definedName>
    <definedName name="IQRD5990" hidden="1">"$E$5990"</definedName>
    <definedName name="IQRD5992" hidden="1">"$E$5992"</definedName>
    <definedName name="IQRD5993" hidden="1">"$E$5993"</definedName>
    <definedName name="IQRD5994" hidden="1">"$E$5994"</definedName>
    <definedName name="IQRD5995" hidden="1">"$E$5995"</definedName>
    <definedName name="IQRD5996" hidden="1">"$E$5996"</definedName>
    <definedName name="IQRD5997" hidden="1">"$E$5997"</definedName>
    <definedName name="IQRD5999" hidden="1">"$E$5999"</definedName>
    <definedName name="IQRD6" hidden="1">"$D$7:$D$26"</definedName>
    <definedName name="IQRD60" hidden="1">"$E$60:$Y$60"</definedName>
    <definedName name="IQRD6000" hidden="1">"$E$6000"</definedName>
    <definedName name="IQRD6001" hidden="1">"$E$6001"</definedName>
    <definedName name="IQRD6002" hidden="1">"$E$6002"</definedName>
    <definedName name="IQRD6003" hidden="1">"$E$6003"</definedName>
    <definedName name="IQRD6004" hidden="1">"$E$6004"</definedName>
    <definedName name="IQRD6006" hidden="1">"$E$6006"</definedName>
    <definedName name="IQRD6007" hidden="1">"$E$6007"</definedName>
    <definedName name="IQRD6008" hidden="1">"$E$6008"</definedName>
    <definedName name="IQRD6009" hidden="1">"$E$6009"</definedName>
    <definedName name="IQRD6010" hidden="1">"$E$6010"</definedName>
    <definedName name="IQRD6011" hidden="1">"$E$6011"</definedName>
    <definedName name="IQRD6013" hidden="1">"$E$6013:$G$6013"</definedName>
    <definedName name="IQRD6014" hidden="1">"$E$6014:$G$6014"</definedName>
    <definedName name="IQRD6015" hidden="1">"$E$6015:$G$6015"</definedName>
    <definedName name="IQRD6016" hidden="1">"$E$6016:$G$6016"</definedName>
    <definedName name="IQRD6017" hidden="1">"$E$6017:$G$6017"</definedName>
    <definedName name="IQRD6018" hidden="1">"$E$6018:$G$6018"</definedName>
    <definedName name="IQRD602" hidden="1">"$E$602:$M$602"</definedName>
    <definedName name="IQRD6020" hidden="1">"$E$6020"</definedName>
    <definedName name="IQRD6021" hidden="1">"$E$6021"</definedName>
    <definedName name="IQRD6022" hidden="1">"$E$6022"</definedName>
    <definedName name="IQRD6023" hidden="1">"$E$6023"</definedName>
    <definedName name="IQRD6024" hidden="1">"$E$6024"</definedName>
    <definedName name="IQRD6025" hidden="1">"$E$6025"</definedName>
    <definedName name="IQRD6027" hidden="1">"$E$6027:$L$6027"</definedName>
    <definedName name="IQRD6028" hidden="1">"$E$6028:$L$6028"</definedName>
    <definedName name="IQRD6029" hidden="1">"$E$6029:$L$6029"</definedName>
    <definedName name="IQRD603" hidden="1">"$E$603:$M$603"</definedName>
    <definedName name="IQRD6030" hidden="1">"$E$6030:$L$6030"</definedName>
    <definedName name="IQRD6031" hidden="1">"$E$6031:$L$6031"</definedName>
    <definedName name="IQRD6034" hidden="1">"$E$6034"</definedName>
    <definedName name="IQRD6035" hidden="1">"$E$6035"</definedName>
    <definedName name="IQRD6036" hidden="1">"$E$6036"</definedName>
    <definedName name="IQRD6037" hidden="1">"$E$6037"</definedName>
    <definedName name="IQRD6038" hidden="1">"$E$6038"</definedName>
    <definedName name="IQRD6039" hidden="1">"$E$6039"</definedName>
    <definedName name="IQRD604" hidden="1">"$E$604:$M$604"</definedName>
    <definedName name="IQRD6041" hidden="1">"$E$6041:$J$6041"</definedName>
    <definedName name="IQRD6042" hidden="1">"$E$6042:$J$6042"</definedName>
    <definedName name="IQRD6043" hidden="1">"$E$6043:$J$6043"</definedName>
    <definedName name="IQRD6044" hidden="1">"$E$6044:$J$6044"</definedName>
    <definedName name="IQRD6045" hidden="1">"$E$6045:$J$6045"</definedName>
    <definedName name="IQRD6048" hidden="1">"$E$6048"</definedName>
    <definedName name="IQRD6049" hidden="1">"$E$6049"</definedName>
    <definedName name="IQRD605" hidden="1">"$E$605:$M$605"</definedName>
    <definedName name="IQRD6050" hidden="1">"$E$6050"</definedName>
    <definedName name="IQRD6051" hidden="1">"$E$6051"</definedName>
    <definedName name="IQRD6052" hidden="1">"$E$6052"</definedName>
    <definedName name="IQRD6053" hidden="1">"$E$6053"</definedName>
    <definedName name="IQRD6055" hidden="1">"$E$6055:$H$6055"</definedName>
    <definedName name="IQRD6056" hidden="1">"$E$6056:$H$6056"</definedName>
    <definedName name="IQRD6057" hidden="1">"$E$6057:$H$6057"</definedName>
    <definedName name="IQRD6058" hidden="1">"$E$6058:$H$6058"</definedName>
    <definedName name="IQRD6059" hidden="1">"$E$6059:$H$6059"</definedName>
    <definedName name="IQRD606" hidden="1">"$E$606:$M$606"</definedName>
    <definedName name="IQRD6062" hidden="1">"$E$6062:$F$6062"</definedName>
    <definedName name="IQRD6063" hidden="1">"$E$6063:$F$6063"</definedName>
    <definedName name="IQRD6064" hidden="1">"$E$6064:$F$6064"</definedName>
    <definedName name="IQRD6065" hidden="1">"$E$6065:$F$6065"</definedName>
    <definedName name="IQRD6066" hidden="1">"$E$6066:$F$6066"</definedName>
    <definedName name="IQRD6067" hidden="1">"$E$6067:$F$6067"</definedName>
    <definedName name="IQRD6069" hidden="1">"$E$6069"</definedName>
    <definedName name="IQRD6070" hidden="1">"$E$6070"</definedName>
    <definedName name="IQRD6071" hidden="1">"$E$6071"</definedName>
    <definedName name="IQRD6072" hidden="1">"$E$6072"</definedName>
    <definedName name="IQRD6073" hidden="1">"$E$6073"</definedName>
    <definedName name="IQRD6076" hidden="1">"$E$6076:$F$6076"</definedName>
    <definedName name="IQRD6077" hidden="1">"$E$6077:$F$6077"</definedName>
    <definedName name="IQRD6078" hidden="1">"$E$6078:$F$6078"</definedName>
    <definedName name="IQRD6079" hidden="1">"$E$6079:$F$6079"</definedName>
    <definedName name="IQRD6080" hidden="1">"$E$6080:$F$6080"</definedName>
    <definedName name="IQRD6083" hidden="1">"$E$6083"</definedName>
    <definedName name="IQRD6084" hidden="1">"$E$6084"</definedName>
    <definedName name="IQRD6085" hidden="1">"$E$6085"</definedName>
    <definedName name="IQRD6086" hidden="1">"$E$6086"</definedName>
    <definedName name="IQRD6087" hidden="1">"$E$6087"</definedName>
    <definedName name="IQRD6088" hidden="1">"$E$6088"</definedName>
    <definedName name="IQRD609" hidden="1">"$E$609:$M$609"</definedName>
    <definedName name="IQRD6090" hidden="1">"$E$6090"</definedName>
    <definedName name="IQRD6091" hidden="1">"$E$6091"</definedName>
    <definedName name="IQRD6092" hidden="1">"$E$6092"</definedName>
    <definedName name="IQRD6093" hidden="1">"$E$6093"</definedName>
    <definedName name="IQRD6094" hidden="1">"$E$6094"</definedName>
    <definedName name="IQRD610" hidden="1">"$E$610:$M$610"</definedName>
    <definedName name="IQRD6104" hidden="1">"$E$6104:$L$6104"</definedName>
    <definedName name="IQRD6105" hidden="1">"$E$6105:$L$6105"</definedName>
    <definedName name="IQRD6106" hidden="1">"$E$6106:$L$6106"</definedName>
    <definedName name="IQRD6107" hidden="1">"$E$6107:$L$6107"</definedName>
    <definedName name="IQRD6108" hidden="1">"$E$6108:$L$6108"</definedName>
    <definedName name="IQRD6109" hidden="1">"$E$6109:$L$6109"</definedName>
    <definedName name="IQRD611" hidden="1">"$E$611:$M$611"</definedName>
    <definedName name="IQRD6111" hidden="1">"$E$6111"</definedName>
    <definedName name="IQRD6112" hidden="1">"$E$6112"</definedName>
    <definedName name="IQRD6113" hidden="1">"$E$6113"</definedName>
    <definedName name="IQRD6114" hidden="1">"$E$6114"</definedName>
    <definedName name="IQRD6115" hidden="1">"$E$6115"</definedName>
    <definedName name="IQRD6116" hidden="1">"$E$6116"</definedName>
    <definedName name="IQRD6118" hidden="1">"$E$6118"</definedName>
    <definedName name="IQRD6119" hidden="1">"$E$6119"</definedName>
    <definedName name="IQRD612" hidden="1">"$E$612:$M$612"</definedName>
    <definedName name="IQRD6120" hidden="1">"$E$6120"</definedName>
    <definedName name="IQRD6121" hidden="1">"$E$6121"</definedName>
    <definedName name="IQRD6122" hidden="1">"$E$6122"</definedName>
    <definedName name="IQRD6125" hidden="1">"$E$6125"</definedName>
    <definedName name="IQRD613" hidden="1">"$E$613:$M$613"</definedName>
    <definedName name="IQRD6139" hidden="1">"$E$6139"</definedName>
    <definedName name="IQRD6140" hidden="1">"$E$6140"</definedName>
    <definedName name="IQRD6141" hidden="1">"$E$6141"</definedName>
    <definedName name="IQRD6142" hidden="1">"$E$6142"</definedName>
    <definedName name="IQRD6143" hidden="1">"$E$6143"</definedName>
    <definedName name="IQRD6144" hidden="1">"$E$6144"</definedName>
    <definedName name="IQRD6146" hidden="1">"$E$6146"</definedName>
    <definedName name="IQRD6147" hidden="1">"$E$6147"</definedName>
    <definedName name="IQRD6148" hidden="1">"$E$6148"</definedName>
    <definedName name="IQRD6149" hidden="1">"$E$6149"</definedName>
    <definedName name="IQRD6150" hidden="1">"$E$6150"</definedName>
    <definedName name="IQRD6151" hidden="1">"$E$6151"</definedName>
    <definedName name="IQRD6153" hidden="1">"$E$6153"</definedName>
    <definedName name="IQRD6154" hidden="1">"$E$6154"</definedName>
    <definedName name="IQRD6155" hidden="1">"$E$6155"</definedName>
    <definedName name="IQRD6156" hidden="1">"$E$6156"</definedName>
    <definedName name="IQRD6157" hidden="1">"$E$6157"</definedName>
    <definedName name="IQRD6158" hidden="1">"$E$6158"</definedName>
    <definedName name="IQRD616" hidden="1">"$E$616:$N$616"</definedName>
    <definedName name="IQRD6160" hidden="1">"$E$6160"</definedName>
    <definedName name="IQRD6161" hidden="1">"$E$6161"</definedName>
    <definedName name="IQRD6162" hidden="1">"$E$6162"</definedName>
    <definedName name="IQRD6163" hidden="1">"$E$6163"</definedName>
    <definedName name="IQRD6164" hidden="1">"$E$6164"</definedName>
    <definedName name="IQRD6165" hidden="1">"$E$6165"</definedName>
    <definedName name="IQRD6167" hidden="1">"$E$6167"</definedName>
    <definedName name="IQRD6168" hidden="1">"$E$6168"</definedName>
    <definedName name="IQRD6169" hidden="1">"$E$6169"</definedName>
    <definedName name="IQRD617" hidden="1">"$E$617:$N$617"</definedName>
    <definedName name="IQRD6170" hidden="1">"$E$6170"</definedName>
    <definedName name="IQRD6171" hidden="1">"$E$6171"</definedName>
    <definedName name="IQRD6172" hidden="1">"$E$6172"</definedName>
    <definedName name="IQRD6174" hidden="1">"$E$6174:$H$6174"</definedName>
    <definedName name="IQRD6175" hidden="1">"$E$6175:$H$6175"</definedName>
    <definedName name="IQRD6176" hidden="1">"$E$6176:$H$6176"</definedName>
    <definedName name="IQRD6177" hidden="1">"$E$6177:$H$6177"</definedName>
    <definedName name="IQRD6178" hidden="1">"$E$6178:$H$6178"</definedName>
    <definedName name="IQRD6179" hidden="1">"$E$6179:$H$6179"</definedName>
    <definedName name="IQRD618" hidden="1">"$E$618:$N$618"</definedName>
    <definedName name="IQRD6181" hidden="1">"$E$6181"</definedName>
    <definedName name="IQRD6182" hidden="1">"$E$6182"</definedName>
    <definedName name="IQRD6183" hidden="1">"$E$6183"</definedName>
    <definedName name="IQRD6184" hidden="1">"$E$6184"</definedName>
    <definedName name="IQRD6185" hidden="1">"$E$6185"</definedName>
    <definedName name="IQRD6186" hidden="1">"$E$6186"</definedName>
    <definedName name="IQRD6188" hidden="1">"$E$6188"</definedName>
    <definedName name="IQRD6189" hidden="1">"$E$6189"</definedName>
    <definedName name="IQRD619" hidden="1">"$E$619:$N$619"</definedName>
    <definedName name="IQRD6190" hidden="1">"$E$6190"</definedName>
    <definedName name="IQRD6191" hidden="1">"$E$6191"</definedName>
    <definedName name="IQRD6192" hidden="1">"$E$6192"</definedName>
    <definedName name="IQRD6195" hidden="1">"$E$6195:$L$6195"</definedName>
    <definedName name="IQRD6196" hidden="1">"$E$6196:$L$6196"</definedName>
    <definedName name="IQRD6197" hidden="1">"$E$6197:$L$6197"</definedName>
    <definedName name="IQRD6198" hidden="1">"$E$6198:$L$6198"</definedName>
    <definedName name="IQRD6199" hidden="1">"$E$6199:$L$6199"</definedName>
    <definedName name="IQRD620" hidden="1">"$E$620:$N$620"</definedName>
    <definedName name="IQRD6200" hidden="1">"$E$6200:$L$6200"</definedName>
    <definedName name="IQRD6202" hidden="1">"$E$6202"</definedName>
    <definedName name="IQRD6203" hidden="1">"$E$6203"</definedName>
    <definedName name="IQRD6204" hidden="1">"$E$6204"</definedName>
    <definedName name="IQRD6205" hidden="1">"$E$6205"</definedName>
    <definedName name="IQRD6206" hidden="1">"$E$6206"</definedName>
    <definedName name="IQRD6207" hidden="1">"$E$6207"</definedName>
    <definedName name="IQRD6209" hidden="1">"$E$6209"</definedName>
    <definedName name="IQRD6210" hidden="1">"$E$6210"</definedName>
    <definedName name="IQRD6211" hidden="1">"$E$6211"</definedName>
    <definedName name="IQRD6212" hidden="1">"$E$6212"</definedName>
    <definedName name="IQRD6213" hidden="1">"$E$6213"</definedName>
    <definedName name="IQRD6216" hidden="1">"$E$6216"</definedName>
    <definedName name="IQRD6217" hidden="1">"$E$6217"</definedName>
    <definedName name="IQRD6218" hidden="1">"$E$6218"</definedName>
    <definedName name="IQRD6219" hidden="1">"$E$6219"</definedName>
    <definedName name="IQRD6220" hidden="1">"$E$6220"</definedName>
    <definedName name="IQRD6221" hidden="1">"$E$6221"</definedName>
    <definedName name="IQRD6223" hidden="1">"$E$6223"</definedName>
    <definedName name="IQRD6224" hidden="1">"$E$6224"</definedName>
    <definedName name="IQRD6225" hidden="1">"$E$6225"</definedName>
    <definedName name="IQRD6226" hidden="1">"$E$6226"</definedName>
    <definedName name="IQRD6227" hidden="1">"$E$6227"</definedName>
    <definedName name="IQRD6228" hidden="1">"$E$6228"</definedName>
    <definedName name="IQRD623" hidden="1">"$E$623:$T$623"</definedName>
    <definedName name="IQRD6230" hidden="1">"$E$6230"</definedName>
    <definedName name="IQRD6231" hidden="1">"$E$6231"</definedName>
    <definedName name="IQRD6232" hidden="1">"$E$6232"</definedName>
    <definedName name="IQRD6233" hidden="1">"$E$6233"</definedName>
    <definedName name="IQRD6234" hidden="1">"$E$6234"</definedName>
    <definedName name="IQRD6235" hidden="1">"$E$6235"</definedName>
    <definedName name="IQRD6237" hidden="1">"$E$6237"</definedName>
    <definedName name="IQRD6238" hidden="1">"$E$6238"</definedName>
    <definedName name="IQRD6239" hidden="1">"$E$6239"</definedName>
    <definedName name="IQRD624" hidden="1">"$E$624:$T$624"</definedName>
    <definedName name="IQRD6240" hidden="1">"$E$6240"</definedName>
    <definedName name="IQRD6241" hidden="1">"$E$6241"</definedName>
    <definedName name="IQRD6242" hidden="1">"$E$6242"</definedName>
    <definedName name="IQRD6244" hidden="1">"$E$6244:$I$6244"</definedName>
    <definedName name="IQRD6245" hidden="1">"$E$6245:$I$6245"</definedName>
    <definedName name="IQRD6246" hidden="1">"$E$6246:$I$6246"</definedName>
    <definedName name="IQRD6247" hidden="1">"$E$6247:$I$6247"</definedName>
    <definedName name="IQRD6248" hidden="1">"$E$6248:$I$6248"</definedName>
    <definedName name="IQRD6249" hidden="1">"$E$6249:$I$6249"</definedName>
    <definedName name="IQRD625" hidden="1">"$E$625:$T$625"</definedName>
    <definedName name="IQRD6251" hidden="1">"$E$6251"</definedName>
    <definedName name="IQRD6252" hidden="1">"$E$6252"</definedName>
    <definedName name="IQRD6253" hidden="1">"$E$6253"</definedName>
    <definedName name="IQRD6254" hidden="1">"$E$6254"</definedName>
    <definedName name="IQRD6255" hidden="1">"$E$6255"</definedName>
    <definedName name="IQRD6256" hidden="1">"$E$6256"</definedName>
    <definedName name="IQRD6258" hidden="1">"$E$6258"</definedName>
    <definedName name="IQRD6259" hidden="1">"$E$6259"</definedName>
    <definedName name="IQRD626" hidden="1">"$E$626:$T$626"</definedName>
    <definedName name="IQRD6260" hidden="1">"$E$6260"</definedName>
    <definedName name="IQRD6261" hidden="1">"$E$6261"</definedName>
    <definedName name="IQRD6262" hidden="1">"$E$6262"</definedName>
    <definedName name="IQRD6265" hidden="1">"$E$6265"</definedName>
    <definedName name="IQRD6266" hidden="1">"$E$6266"</definedName>
    <definedName name="IQRD6267" hidden="1">"$E$6267"</definedName>
    <definedName name="IQRD6268" hidden="1">"$E$6268"</definedName>
    <definedName name="IQRD6269" hidden="1">"$E$6269"</definedName>
    <definedName name="IQRD627" hidden="1">"$E$627:$T$627"</definedName>
    <definedName name="IQRD6270" hidden="1">"$E$6270"</definedName>
    <definedName name="IQRD6272" hidden="1">"$E$6272"</definedName>
    <definedName name="IQRD6273" hidden="1">"$E$6273"</definedName>
    <definedName name="IQRD6274" hidden="1">"$E$6274"</definedName>
    <definedName name="IQRD6275" hidden="1">"$E$6275"</definedName>
    <definedName name="IQRD6276" hidden="1">"$E$6276"</definedName>
    <definedName name="IQRD6277" hidden="1">"$E$6277"</definedName>
    <definedName name="IQRD6279" hidden="1">"$E$6279"</definedName>
    <definedName name="IQRD6280" hidden="1">"$E$6280"</definedName>
    <definedName name="IQRD6281" hidden="1">"$E$6281"</definedName>
    <definedName name="IQRD6282" hidden="1">"$E$6282"</definedName>
    <definedName name="IQRD6283" hidden="1">"$E$6283"</definedName>
    <definedName name="IQRD6284" hidden="1">"$E$6284"</definedName>
    <definedName name="IQRD6286" hidden="1">"$E$6286"</definedName>
    <definedName name="IQRD6287" hidden="1">"$E$6287"</definedName>
    <definedName name="IQRD6288" hidden="1">"$E$6288"</definedName>
    <definedName name="IQRD6289" hidden="1">"$E$6289"</definedName>
    <definedName name="IQRD6290" hidden="1">"$E$6290"</definedName>
    <definedName name="IQRD6291" hidden="1">"$E$6291"</definedName>
    <definedName name="IQRD6293" hidden="1">"$E$6293"</definedName>
    <definedName name="IQRD6294" hidden="1">"$E$6294"</definedName>
    <definedName name="IQRD6295" hidden="1">"$E$6295"</definedName>
    <definedName name="IQRD6296" hidden="1">"$E$6296"</definedName>
    <definedName name="IQRD6297" hidden="1">"$E$6297"</definedName>
    <definedName name="IQRD6298" hidden="1">"$E$6298"</definedName>
    <definedName name="IQRD63" hidden="1">"$E$63:$R$63"</definedName>
    <definedName name="IQRD630" hidden="1">"$E$630:$N$630"</definedName>
    <definedName name="IQRD6300" hidden="1">"$E$6300"</definedName>
    <definedName name="IQRD6301" hidden="1">"$E$6301"</definedName>
    <definedName name="IQRD6302" hidden="1">"$E$6302"</definedName>
    <definedName name="IQRD6303" hidden="1">"$E$6303"</definedName>
    <definedName name="IQRD6304" hidden="1">"$E$6304"</definedName>
    <definedName name="IQRD6305" hidden="1">"$E$6305"</definedName>
    <definedName name="IQRD6307" hidden="1">"$E$6307:$T$6307"</definedName>
    <definedName name="IQRD6308" hidden="1">"$E$6308:$T$6308"</definedName>
    <definedName name="IQRD6309" hidden="1">"$E$6309:$T$6309"</definedName>
    <definedName name="IQRD631" hidden="1">"$E$631:$N$631"</definedName>
    <definedName name="IQRD6310" hidden="1">"$E$6310:$T$6310"</definedName>
    <definedName name="IQRD6311" hidden="1">"$E$6311:$T$6311"</definedName>
    <definedName name="IQRD6312" hidden="1">"$E$6312:$T$6312"</definedName>
    <definedName name="IQRD6314" hidden="1">"$E$6314"</definedName>
    <definedName name="IQRD6315" hidden="1">"$E$6315"</definedName>
    <definedName name="IQRD6316" hidden="1">"$E$6316"</definedName>
    <definedName name="IQRD6317" hidden="1">"$E$6317"</definedName>
    <definedName name="IQRD6318" hidden="1">"$E$6318"</definedName>
    <definedName name="IQRD6319" hidden="1">"$E$6319"</definedName>
    <definedName name="IQRD632" hidden="1">"$E$632:$N$632"</definedName>
    <definedName name="IQRD6321" hidden="1">"$E$6321"</definedName>
    <definedName name="IQRD6322" hidden="1">"$E$6322"</definedName>
    <definedName name="IQRD6323" hidden="1">"$E$6323"</definedName>
    <definedName name="IQRD6324" hidden="1">"$E$6324"</definedName>
    <definedName name="IQRD6325" hidden="1">"$E$6325"</definedName>
    <definedName name="IQRD6328" hidden="1">"$E$6328"</definedName>
    <definedName name="IQRD6329" hidden="1">"$E$6329"</definedName>
    <definedName name="IQRD633" hidden="1">"$E$633:$N$633"</definedName>
    <definedName name="IQRD6330" hidden="1">"$E$6330"</definedName>
    <definedName name="IQRD6331" hidden="1">"$E$6331"</definedName>
    <definedName name="IQRD6332" hidden="1">"$E$6332"</definedName>
    <definedName name="IQRD6333" hidden="1">"$E$6333"</definedName>
    <definedName name="IQRD6335" hidden="1">"$E$6335"</definedName>
    <definedName name="IQRD6336" hidden="1">"$E$6336"</definedName>
    <definedName name="IQRD6337" hidden="1">"$E$6337"</definedName>
    <definedName name="IQRD6338" hidden="1">"$E$6338"</definedName>
    <definedName name="IQRD6339" hidden="1">"$E$6339"</definedName>
    <definedName name="IQRD634" hidden="1">"$E$634:$N$634"</definedName>
    <definedName name="IQRD6340" hidden="1">"$E$6340"</definedName>
    <definedName name="IQRD6342" hidden="1">"$E$6342"</definedName>
    <definedName name="IQRD6343" hidden="1">"$E$6343"</definedName>
    <definedName name="IQRD6344" hidden="1">"$E$6344"</definedName>
    <definedName name="IQRD6345" hidden="1">"$E$6345"</definedName>
    <definedName name="IQRD6346" hidden="1">"$E$6346"</definedName>
    <definedName name="IQRD6347" hidden="1">"$E$6347"</definedName>
    <definedName name="IQRD6356" hidden="1">"$E$6356"</definedName>
    <definedName name="IQRD6357" hidden="1">"$E$6357"</definedName>
    <definedName name="IQRD6358" hidden="1">"$E$6358"</definedName>
    <definedName name="IQRD6359" hidden="1">"$E$6359"</definedName>
    <definedName name="IQRD6360" hidden="1">"$E$6360"</definedName>
    <definedName name="IQRD6361" hidden="1">"$E$6361"</definedName>
    <definedName name="IQRD6363" hidden="1">"$E$6363"</definedName>
    <definedName name="IQRD6364" hidden="1">"$E$6364"</definedName>
    <definedName name="IQRD6365" hidden="1">"$E$6365"</definedName>
    <definedName name="IQRD6366" hidden="1">"$E$6366"</definedName>
    <definedName name="IQRD6367" hidden="1">"$E$6367"</definedName>
    <definedName name="IQRD6368" hidden="1">"$E$6368"</definedName>
    <definedName name="IQRD637" hidden="1">"$E$637:$V$637"</definedName>
    <definedName name="IQRD6370" hidden="1">"$E$6370"</definedName>
    <definedName name="IQRD6371" hidden="1">"$E$6371"</definedName>
    <definedName name="IQRD6372" hidden="1">"$E$6372"</definedName>
    <definedName name="IQRD6373" hidden="1">"$E$6373"</definedName>
    <definedName name="IQRD6374" hidden="1">"$E$6374"</definedName>
    <definedName name="IQRD6375" hidden="1">"$E$6375"</definedName>
    <definedName name="IQRD638" hidden="1">"$E$638:$V$638"</definedName>
    <definedName name="IQRD639" hidden="1">"$E$639:$V$639"</definedName>
    <definedName name="IQRD6391" hidden="1">"$E$6391"</definedName>
    <definedName name="IQRD6392" hidden="1">"$E$6392"</definedName>
    <definedName name="IQRD6393" hidden="1">"$E$6393"</definedName>
    <definedName name="IQRD6394" hidden="1">"$E$6394"</definedName>
    <definedName name="IQRD6395" hidden="1">"$E$6395"</definedName>
    <definedName name="IQRD6396" hidden="1">"$E$6396"</definedName>
    <definedName name="IQRD6398" hidden="1">"$E$6398:$Q$6398"</definedName>
    <definedName name="IQRD6399" hidden="1">"$E$6399:$Q$6399"</definedName>
    <definedName name="IQRD64" hidden="1">"$E$64:$R$64"</definedName>
    <definedName name="IQRD640" hidden="1">"$E$640:$V$640"</definedName>
    <definedName name="IQRD6400" hidden="1">"$E$6400:$Q$6400"</definedName>
    <definedName name="IQRD6401" hidden="1">"$E$6401:$Q$6401"</definedName>
    <definedName name="IQRD6402" hidden="1">"$E$6402:$Q$6402"</definedName>
    <definedName name="IQRD6403" hidden="1">"$E$6403:$Q$6403"</definedName>
    <definedName name="IQRD6405" hidden="1">"$E$6405"</definedName>
    <definedName name="IQRD6406" hidden="1">"$E$6406"</definedName>
    <definedName name="IQRD6407" hidden="1">"$E$6407"</definedName>
    <definedName name="IQRD6408" hidden="1">"$E$6408"</definedName>
    <definedName name="IQRD6409" hidden="1">"$E$6409"</definedName>
    <definedName name="IQRD641" hidden="1">"$E$641:$V$641"</definedName>
    <definedName name="IQRD6410" hidden="1">"$E$6410"</definedName>
    <definedName name="IQRD6412" hidden="1">"$E$6412"</definedName>
    <definedName name="IQRD6413" hidden="1">"$E$6413"</definedName>
    <definedName name="IQRD6414" hidden="1">"$E$6414"</definedName>
    <definedName name="IQRD6415" hidden="1">"$E$6415"</definedName>
    <definedName name="IQRD6416" hidden="1">"$E$6416"</definedName>
    <definedName name="IQRD6419" hidden="1">"$E$6419"</definedName>
    <definedName name="IQRD6420" hidden="1">"$E$6420"</definedName>
    <definedName name="IQRD6421" hidden="1">"$E$6421"</definedName>
    <definedName name="IQRD6422" hidden="1">"$E$6422"</definedName>
    <definedName name="IQRD6423" hidden="1">"$E$6423"</definedName>
    <definedName name="IQRD6424" hidden="1">"$E$6424"</definedName>
    <definedName name="IQRD6426" hidden="1">"$E$6426"</definedName>
    <definedName name="IQRD6427" hidden="1">"$E$6427"</definedName>
    <definedName name="IQRD6428" hidden="1">"$E$6428"</definedName>
    <definedName name="IQRD6429" hidden="1">"$E$6429"</definedName>
    <definedName name="IQRD6430" hidden="1">"$E$6430"</definedName>
    <definedName name="IQRD6431" hidden="1">"$E$6431"</definedName>
    <definedName name="IQRD6433" hidden="1">"$E$6433"</definedName>
    <definedName name="IQRD6434" hidden="1">"$E$6434"</definedName>
    <definedName name="IQRD6435" hidden="1">"$E$6435"</definedName>
    <definedName name="IQRD6436" hidden="1">"$E$6436"</definedName>
    <definedName name="IQRD6437" hidden="1">"$E$6437"</definedName>
    <definedName name="IQRD6438" hidden="1">"$E$6438"</definedName>
    <definedName name="IQRD644" hidden="1">"$E$644:$N$644"</definedName>
    <definedName name="IQRD645" hidden="1">"$E$645:$N$645"</definedName>
    <definedName name="IQRD6454" hidden="1">"$E$6454"</definedName>
    <definedName name="IQRD6455" hidden="1">"$E$6455"</definedName>
    <definedName name="IQRD6456" hidden="1">"$E$6456"</definedName>
    <definedName name="IQRD6457" hidden="1">"$E$6457"</definedName>
    <definedName name="IQRD6458" hidden="1">"$E$6458"</definedName>
    <definedName name="IQRD6459" hidden="1">"$E$6459"</definedName>
    <definedName name="IQRD646" hidden="1">"$E$646:$N$646"</definedName>
    <definedName name="IQRD6461" hidden="1">"$E$6461"</definedName>
    <definedName name="IQRD6468" hidden="1">"$E$6468:$F$6468"</definedName>
    <definedName name="IQRD6469" hidden="1">"$E$6469:$F$6469"</definedName>
    <definedName name="IQRD647" hidden="1">"$E$647:$N$647"</definedName>
    <definedName name="IQRD6470" hidden="1">"$E$6470:$F$6470"</definedName>
    <definedName name="IQRD6471" hidden="1">"$E$6471:$F$6471"</definedName>
    <definedName name="IQRD6472" hidden="1">"$E$6472:$F$6472"</definedName>
    <definedName name="IQRD6473" hidden="1">"$E$6473:$F$6473"</definedName>
    <definedName name="IQRD6475" hidden="1">"$E$6475"</definedName>
    <definedName name="IQRD6476" hidden="1">"$E$6476"</definedName>
    <definedName name="IQRD6477" hidden="1">"$E$6477"</definedName>
    <definedName name="IQRD6478" hidden="1">"$E$6478"</definedName>
    <definedName name="IQRD6479" hidden="1">"$E$6479"</definedName>
    <definedName name="IQRD648" hidden="1">"$E$648:$N$648"</definedName>
    <definedName name="IQRD6480" hidden="1">"$E$6480"</definedName>
    <definedName name="IQRD6482" hidden="1">"$E$6482:$I$6482"</definedName>
    <definedName name="IQRD6483" hidden="1">"$E$6483:$I$6483"</definedName>
    <definedName name="IQRD6484" hidden="1">"$E$6484:$I$6484"</definedName>
    <definedName name="IQRD6485" hidden="1">"$E$6485:$I$6485"</definedName>
    <definedName name="IQRD6486" hidden="1">"$E$6486:$I$6486"</definedName>
    <definedName name="IQRD6489" hidden="1">"$E$6489:$H$6489"</definedName>
    <definedName name="IQRD6490" hidden="1">"$E$6490:$H$6490"</definedName>
    <definedName name="IQRD6491" hidden="1">"$E$6491:$H$6491"</definedName>
    <definedName name="IQRD6492" hidden="1">"$E$6492:$H$6492"</definedName>
    <definedName name="IQRD6493" hidden="1">"$E$6493:$H$6493"</definedName>
    <definedName name="IQRD6494" hidden="1">"$E$6494:$H$6494"</definedName>
    <definedName name="IQRD65" hidden="1">"$E$65:$R$65"</definedName>
    <definedName name="IQRD6503" hidden="1">"$E$6503"</definedName>
    <definedName name="IQRD6504" hidden="1">"$E$6504"</definedName>
    <definedName name="IQRD6505" hidden="1">"$E$6505"</definedName>
    <definedName name="IQRD6506" hidden="1">"$E$6506"</definedName>
    <definedName name="IQRD6507" hidden="1">"$E$6507"</definedName>
    <definedName name="IQRD651" hidden="1">"$E$651:$K$651"</definedName>
    <definedName name="IQRD6510" hidden="1">"$E$6510"</definedName>
    <definedName name="IQRD6511" hidden="1">"$E$6511"</definedName>
    <definedName name="IQRD6512" hidden="1">"$E$6512"</definedName>
    <definedName name="IQRD6513" hidden="1">"$E$6513"</definedName>
    <definedName name="IQRD6514" hidden="1">"$E$6514"</definedName>
    <definedName name="IQRD6515" hidden="1">"$E$6515"</definedName>
    <definedName name="IQRD6517" hidden="1">"$E$6517"</definedName>
    <definedName name="IQRD6518" hidden="1">"$E$6518"</definedName>
    <definedName name="IQRD6519" hidden="1">"$E$6519"</definedName>
    <definedName name="IQRD652" hidden="1">"$E$652:$K$652"</definedName>
    <definedName name="IQRD6520" hidden="1">"$E$6520"</definedName>
    <definedName name="IQRD6521" hidden="1">"$E$6521"</definedName>
    <definedName name="IQRD6522" hidden="1">"$E$6522"</definedName>
    <definedName name="IQRD6524" hidden="1">"$E$6524"</definedName>
    <definedName name="IQRD6525" hidden="1">"$E$6525"</definedName>
    <definedName name="IQRD6526" hidden="1">"$E$6526"</definedName>
    <definedName name="IQRD6527" hidden="1">"$E$6527"</definedName>
    <definedName name="IQRD6528" hidden="1">"$E$6528"</definedName>
    <definedName name="IQRD6529" hidden="1">"$E$6529"</definedName>
    <definedName name="IQRD653" hidden="1">"$E$653:$K$653"</definedName>
    <definedName name="IQRD654" hidden="1">"$E$654:$K$654"</definedName>
    <definedName name="IQRD6545" hidden="1">"$E$6545"</definedName>
    <definedName name="IQRD6546" hidden="1">"$E$6546"</definedName>
    <definedName name="IQRD6547" hidden="1">"$E$6547"</definedName>
    <definedName name="IQRD6548" hidden="1">"$E$6548"</definedName>
    <definedName name="IQRD6549" hidden="1">"$E$6549"</definedName>
    <definedName name="IQRD655" hidden="1">"$E$655:$K$655"</definedName>
    <definedName name="IQRD6550" hidden="1">"$E$6550"</definedName>
    <definedName name="IQRD6552" hidden="1">"$E$6552"</definedName>
    <definedName name="IQRD6553" hidden="1">"$E$6553"</definedName>
    <definedName name="IQRD6554" hidden="1">"$E$6554"</definedName>
    <definedName name="IQRD6555" hidden="1">"$E$6555"</definedName>
    <definedName name="IQRD6556" hidden="1">"$E$6556"</definedName>
    <definedName name="IQRD6557" hidden="1">"$E$6557"</definedName>
    <definedName name="IQRD6566" hidden="1">"$E$6566"</definedName>
    <definedName name="IQRD6567" hidden="1">"$E$6567"</definedName>
    <definedName name="IQRD6568" hidden="1">"$E$6568"</definedName>
    <definedName name="IQRD6569" hidden="1">"$E$6569"</definedName>
    <definedName name="IQRD6570" hidden="1">"$E$6570"</definedName>
    <definedName name="IQRD6571" hidden="1">"$E$6571"</definedName>
    <definedName name="IQRD6573" hidden="1">"$E$6573"</definedName>
    <definedName name="IQRD6574" hidden="1">"$E$6574"</definedName>
    <definedName name="IQRD6575" hidden="1">"$E$6575"</definedName>
    <definedName name="IQRD6576" hidden="1">"$E$6576"</definedName>
    <definedName name="IQRD6577" hidden="1">"$E$6577"</definedName>
    <definedName name="IQRD6578" hidden="1">"$E$6578"</definedName>
    <definedName name="IQRD658" hidden="1">"$E$658"</definedName>
    <definedName name="IQRD6580" hidden="1">"$E$6580:$I$6580"</definedName>
    <definedName name="IQRD6581" hidden="1">"$E$6581:$I$6581"</definedName>
    <definedName name="IQRD6582" hidden="1">"$E$6582:$I$6582"</definedName>
    <definedName name="IQRD6583" hidden="1">"$E$6583:$I$6583"</definedName>
    <definedName name="IQRD6584" hidden="1">"$E$6584:$I$6584"</definedName>
    <definedName name="IQRD6585" hidden="1">"$E$6585:$I$6585"</definedName>
    <definedName name="IQRD6587" hidden="1">"$E$6587"</definedName>
    <definedName name="IQRD6588" hidden="1">"$E$6588"</definedName>
    <definedName name="IQRD6589" hidden="1">"$E$6589"</definedName>
    <definedName name="IQRD659" hidden="1">"$E$659"</definedName>
    <definedName name="IQRD6590" hidden="1">"$E$6590"</definedName>
    <definedName name="IQRD6591" hidden="1">"$E$6591"</definedName>
    <definedName name="IQRD6592" hidden="1">"$E$6592"</definedName>
    <definedName name="IQRD6594" hidden="1">"$E$6594:$G$6594"</definedName>
    <definedName name="IQRD6595" hidden="1">"$E$6595:$G$6595"</definedName>
    <definedName name="IQRD6596" hidden="1">"$E$6596:$G$6596"</definedName>
    <definedName name="IQRD6597" hidden="1">"$E$6597:$G$6597"</definedName>
    <definedName name="IQRD6598" hidden="1">"$E$6598:$G$6598"</definedName>
    <definedName name="IQRD66" hidden="1">"$E$66:$R$66"</definedName>
    <definedName name="IQRD660" hidden="1">"$E$660"</definedName>
    <definedName name="IQRD6601" hidden="1">"$E$6601"</definedName>
    <definedName name="IQRD6602" hidden="1">"$E$6602"</definedName>
    <definedName name="IQRD6603" hidden="1">"$E$6603"</definedName>
    <definedName name="IQRD6604" hidden="1">"$E$6604"</definedName>
    <definedName name="IQRD6605" hidden="1">"$E$6605"</definedName>
    <definedName name="IQRD6606" hidden="1">"$E$6606"</definedName>
    <definedName name="IQRD661" hidden="1">"$E$661"</definedName>
    <definedName name="IQRD662" hidden="1">"$E$662"</definedName>
    <definedName name="IQRD6629" hidden="1">"$E$6629"</definedName>
    <definedName name="IQRD6630" hidden="1">"$E$6630"</definedName>
    <definedName name="IQRD6631" hidden="1">"$E$6631"</definedName>
    <definedName name="IQRD6632" hidden="1">"$E$6632"</definedName>
    <definedName name="IQRD6633" hidden="1">"$E$6633"</definedName>
    <definedName name="IQRD6634" hidden="1">"$E$6634"</definedName>
    <definedName name="IQRD6636" hidden="1">"$E$6636"</definedName>
    <definedName name="IQRD6637" hidden="1">"$E$6637"</definedName>
    <definedName name="IQRD6638" hidden="1">"$E$6638"</definedName>
    <definedName name="IQRD6639" hidden="1">"$E$6639"</definedName>
    <definedName name="IQRD6640" hidden="1">"$E$6640"</definedName>
    <definedName name="IQRD6641" hidden="1">"$E$6641"</definedName>
    <definedName name="IQRD665" hidden="1">"$E$665"</definedName>
    <definedName name="IQRD6650" hidden="1">"$E$6650"</definedName>
    <definedName name="IQRD6651" hidden="1">"$E$6651"</definedName>
    <definedName name="IQRD6652" hidden="1">"$E$6652"</definedName>
    <definedName name="IQRD6653" hidden="1">"$E$6653"</definedName>
    <definedName name="IQRD6654" hidden="1">"$E$6654"</definedName>
    <definedName name="IQRD6655" hidden="1">"$E$6655"</definedName>
    <definedName name="IQRD666" hidden="1">"$E$666"</definedName>
    <definedName name="IQRD6664" hidden="1">"$E$6664"</definedName>
    <definedName name="IQRD6665" hidden="1">"$E$6665"</definedName>
    <definedName name="IQRD6666" hidden="1">"$E$6666"</definedName>
    <definedName name="IQRD6667" hidden="1">"$E$6667"</definedName>
    <definedName name="IQRD6668" hidden="1">"$E$6668"</definedName>
    <definedName name="IQRD6669" hidden="1">"$E$6669"</definedName>
    <definedName name="IQRD667" hidden="1">"$E$667"</definedName>
    <definedName name="IQRD6671" hidden="1">"$E$6671"</definedName>
    <definedName name="IQRD6672" hidden="1">"$E$6672"</definedName>
    <definedName name="IQRD6673" hidden="1">"$E$6673"</definedName>
    <definedName name="IQRD6674" hidden="1">"$E$6674"</definedName>
    <definedName name="IQRD6675" hidden="1">"$E$6675"</definedName>
    <definedName name="IQRD6676" hidden="1">"$E$6676"</definedName>
    <definedName name="IQRD668" hidden="1">"$E$668"</definedName>
    <definedName name="IQRD6685" hidden="1">"$E$6685"</definedName>
    <definedName name="IQRD6686" hidden="1">"$E$6686"</definedName>
    <definedName name="IQRD6687" hidden="1">"$E$6687"</definedName>
    <definedName name="IQRD6688" hidden="1">"$E$6688"</definedName>
    <definedName name="IQRD6689" hidden="1">"$E$6689"</definedName>
    <definedName name="IQRD669" hidden="1">"$E$669"</definedName>
    <definedName name="IQRD6690" hidden="1">"$E$6690"</definedName>
    <definedName name="IQRD6692" hidden="1">"$E$6692"</definedName>
    <definedName name="IQRD6693" hidden="1">"$E$6693"</definedName>
    <definedName name="IQRD6694" hidden="1">"$E$6694"</definedName>
    <definedName name="IQRD6695" hidden="1">"$E$6695"</definedName>
    <definedName name="IQRD6696" hidden="1">"$E$6696"</definedName>
    <definedName name="IQRD6697" hidden="1">"$E$6697"</definedName>
    <definedName name="IQRD6699" hidden="1">"$E$6699:$H$6699"</definedName>
    <definedName name="IQRD67" hidden="1">"$E$67:$R$67"</definedName>
    <definedName name="IQRD6700" hidden="1">"$E$6700:$H$6700"</definedName>
    <definedName name="IQRD6701" hidden="1">"$E$6701:$H$6701"</definedName>
    <definedName name="IQRD6702" hidden="1">"$E$6702:$H$6702"</definedName>
    <definedName name="IQRD6703" hidden="1">"$E$6703:$H$6703"</definedName>
    <definedName name="IQRD6704" hidden="1">"$E$6704:$H$6704"</definedName>
    <definedName name="IQRD6706" hidden="1">"$E$6706"</definedName>
    <definedName name="IQRD6707" hidden="1">"$E$6707"</definedName>
    <definedName name="IQRD6708" hidden="1">"$E$6708"</definedName>
    <definedName name="IQRD6709" hidden="1">"$E$6709"</definedName>
    <definedName name="IQRD6710" hidden="1">"$E$6710"</definedName>
    <definedName name="IQRD6711" hidden="1">"$E$6711"</definedName>
    <definedName name="IQRD6713" hidden="1">"$E$6713:$J$6713"</definedName>
    <definedName name="IQRD6714" hidden="1">"$E$6714:$J$6714"</definedName>
    <definedName name="IQRD6715" hidden="1">"$E$6715:$J$6715"</definedName>
    <definedName name="IQRD6716" hidden="1">"$E$6716:$J$6716"</definedName>
    <definedName name="IQRD6717" hidden="1">"$E$6717:$J$6717"</definedName>
    <definedName name="IQRD672" hidden="1">"$E$672"</definedName>
    <definedName name="IQRD6720" hidden="1">"$E$6720:$G$6720"</definedName>
    <definedName name="IQRD6721" hidden="1">"$E$6721:$G$6721"</definedName>
    <definedName name="IQRD6722" hidden="1">"$E$6722:$G$6722"</definedName>
    <definedName name="IQRD6723" hidden="1">"$E$6723:$G$6723"</definedName>
    <definedName name="IQRD6724" hidden="1">"$E$6724:$G$6724"</definedName>
    <definedName name="IQRD6725" hidden="1">"$E$6725:$G$6725"</definedName>
    <definedName name="IQRD673" hidden="1">"$E$673"</definedName>
    <definedName name="IQRD6734" hidden="1">"$E$6734"</definedName>
    <definedName name="IQRD6735" hidden="1">"$E$6735"</definedName>
    <definedName name="IQRD6736" hidden="1">"$E$6736"</definedName>
    <definedName name="IQRD6737" hidden="1">"$E$6737"</definedName>
    <definedName name="IQRD6738" hidden="1">"$E$6738"</definedName>
    <definedName name="IQRD674" hidden="1">"$E$674"</definedName>
    <definedName name="IQRD6748" hidden="1">"$E$6748:$J$6748"</definedName>
    <definedName name="IQRD6749" hidden="1">"$E$6749:$J$6749"</definedName>
    <definedName name="IQRD675" hidden="1">"$E$675"</definedName>
    <definedName name="IQRD6750" hidden="1">"$E$6750:$J$6750"</definedName>
    <definedName name="IQRD6751" hidden="1">"$E$6751:$J$6751"</definedName>
    <definedName name="IQRD6752" hidden="1">"$E$6752:$J$6752"</definedName>
    <definedName name="IQRD6753" hidden="1">"$E$6753:$J$6753"</definedName>
    <definedName name="IQRD6755" hidden="1">"$E$6755"</definedName>
    <definedName name="IQRD6756" hidden="1">"$E$6756"</definedName>
    <definedName name="IQRD6757" hidden="1">"$E$6757"</definedName>
    <definedName name="IQRD6758" hidden="1">"$E$6758"</definedName>
    <definedName name="IQRD6759" hidden="1">"$E$6759"</definedName>
    <definedName name="IQRD676" hidden="1">"$E$676"</definedName>
    <definedName name="IQRD6760" hidden="1">"$E$6760"</definedName>
    <definedName name="IQRD6762" hidden="1">"$E$6762"</definedName>
    <definedName name="IQRD6763" hidden="1">"$E$6763"</definedName>
    <definedName name="IQRD6764" hidden="1">"$E$6764"</definedName>
    <definedName name="IQRD6765" hidden="1">"$E$6765"</definedName>
    <definedName name="IQRD6766" hidden="1">"$E$6766"</definedName>
    <definedName name="IQRD677" hidden="1">"$E$677"</definedName>
    <definedName name="IQRD6776" hidden="1">"$E$6776"</definedName>
    <definedName name="IQRD6777" hidden="1">"$E$6777"</definedName>
    <definedName name="IQRD6778" hidden="1">"$E$6778"</definedName>
    <definedName name="IQRD6779" hidden="1">"$E$6779"</definedName>
    <definedName name="IQRD6780" hidden="1">"$E$6780"</definedName>
    <definedName name="IQRD6781" hidden="1">"$E$6781"</definedName>
    <definedName name="IQRD6783" hidden="1">"$E$6783"</definedName>
    <definedName name="IQRD6784" hidden="1">"$E$6784"</definedName>
    <definedName name="IQRD6785" hidden="1">"$E$6785"</definedName>
    <definedName name="IQRD6786" hidden="1">"$E$6786"</definedName>
    <definedName name="IQRD6787" hidden="1">"$E$6787"</definedName>
    <definedName name="IQRD6788" hidden="1">"$E$6788"</definedName>
    <definedName name="IQRD679" hidden="1">"$E$679:$K$679"</definedName>
    <definedName name="IQRD6790" hidden="1">"$E$6790"</definedName>
    <definedName name="IQRD6791" hidden="1">"$E$6791"</definedName>
    <definedName name="IQRD6792" hidden="1">"$E$6792"</definedName>
    <definedName name="IQRD6793" hidden="1">"$E$6793"</definedName>
    <definedName name="IQRD6794" hidden="1">"$E$6794"</definedName>
    <definedName name="IQRD6795" hidden="1">"$E$6795"</definedName>
    <definedName name="IQRD6797" hidden="1">"$E$6797"</definedName>
    <definedName name="IQRD6798" hidden="1">"$E$6798"</definedName>
    <definedName name="IQRD6799" hidden="1">"$E$6799"</definedName>
    <definedName name="IQRD680" hidden="1">"$E$680:$K$680"</definedName>
    <definedName name="IQRD6800" hidden="1">"$E$6800"</definedName>
    <definedName name="IQRD6801" hidden="1">"$E$6801"</definedName>
    <definedName name="IQRD6802" hidden="1">"$E$6802"</definedName>
    <definedName name="IQRD6804" hidden="1">"$E$6804"</definedName>
    <definedName name="IQRD6805" hidden="1">"$E$6805"</definedName>
    <definedName name="IQRD6806" hidden="1">"$E$6806"</definedName>
    <definedName name="IQRD6807" hidden="1">"$E$6807"</definedName>
    <definedName name="IQRD6808" hidden="1">"$E$6808"</definedName>
    <definedName name="IQRD6809" hidden="1">"$E$6809"</definedName>
    <definedName name="IQRD681" hidden="1">"$E$681:$K$681"</definedName>
    <definedName name="IQRD6811" hidden="1">"$E$6811"</definedName>
    <definedName name="IQRD6812" hidden="1">"$E$6812"</definedName>
    <definedName name="IQRD6813" hidden="1">"$E$6813"</definedName>
    <definedName name="IQRD6814" hidden="1">"$E$6814"</definedName>
    <definedName name="IQRD6815" hidden="1">"$E$6815"</definedName>
    <definedName name="IQRD6816" hidden="1">"$E$6816"</definedName>
    <definedName name="IQRD6818" hidden="1">"$E$6818:$J$6818"</definedName>
    <definedName name="IQRD6819" hidden="1">"$E$6819:$J$6819"</definedName>
    <definedName name="IQRD682" hidden="1">"$E$682:$K$682"</definedName>
    <definedName name="IQRD6820" hidden="1">"$E$6820:$J$6820"</definedName>
    <definedName name="IQRD6821" hidden="1">"$E$6821:$J$6821"</definedName>
    <definedName name="IQRD6822" hidden="1">"$E$6822:$J$6822"</definedName>
    <definedName name="IQRD6823" hidden="1">"$E$6823:$J$6823"</definedName>
    <definedName name="IQRD6825" hidden="1">"$E$6825"</definedName>
    <definedName name="IQRD6826" hidden="1">"$E$6826"</definedName>
    <definedName name="IQRD6827" hidden="1">"$E$6827"</definedName>
    <definedName name="IQRD6828" hidden="1">"$E$6828"</definedName>
    <definedName name="IQRD6829" hidden="1">"$E$6829"</definedName>
    <definedName name="IQRD683" hidden="1">"$E$683:$K$683"</definedName>
    <definedName name="IQRD6830" hidden="1">"$E$6830"</definedName>
    <definedName name="IQRD6832" hidden="1">"$E$6832"</definedName>
    <definedName name="IQRD6833" hidden="1">"$E$6833"</definedName>
    <definedName name="IQRD6834" hidden="1">"$E$6834"</definedName>
    <definedName name="IQRD6835" hidden="1">"$E$6835"</definedName>
    <definedName name="IQRD6836" hidden="1">"$E$6836"</definedName>
    <definedName name="IQRD684" hidden="1">"$E$684:$K$684"</definedName>
    <definedName name="IQRD6846" hidden="1">"$E$6846"</definedName>
    <definedName name="IQRD6847" hidden="1">"$E$6847"</definedName>
    <definedName name="IQRD6848" hidden="1">"$E$6848"</definedName>
    <definedName name="IQRD6849" hidden="1">"$E$6849"</definedName>
    <definedName name="IQRD6850" hidden="1">"$E$6850"</definedName>
    <definedName name="IQRD6851" hidden="1">"$E$6851"</definedName>
    <definedName name="IQRD6853" hidden="1">"$E$6853"</definedName>
    <definedName name="IQRD6854" hidden="1">"$E$6854"</definedName>
    <definedName name="IQRD6855" hidden="1">"$E$6855"</definedName>
    <definedName name="IQRD6856" hidden="1">"$E$6856"</definedName>
    <definedName name="IQRD6857" hidden="1">"$E$6857"</definedName>
    <definedName name="IQRD6858" hidden="1">"$E$6858"</definedName>
    <definedName name="IQRD686" hidden="1">"$E$686"</definedName>
    <definedName name="IQRD6860" hidden="1">"$E$6860"</definedName>
    <definedName name="IQRD6861" hidden="1">"$E$6861"</definedName>
    <definedName name="IQRD6862" hidden="1">"$E$6862"</definedName>
    <definedName name="IQRD6863" hidden="1">"$E$6863"</definedName>
    <definedName name="IQRD6864" hidden="1">"$E$6864"</definedName>
    <definedName name="IQRD6865" hidden="1">"$E$6865"</definedName>
    <definedName name="IQRD6867" hidden="1">"$E$6867"</definedName>
    <definedName name="IQRD6868" hidden="1">"$E$6868"</definedName>
    <definedName name="IQRD6869" hidden="1">"$E$6869"</definedName>
    <definedName name="IQRD687" hidden="1">"$E$687"</definedName>
    <definedName name="IQRD6870" hidden="1">"$E$6870"</definedName>
    <definedName name="IQRD6871" hidden="1">"$E$6871"</definedName>
    <definedName name="IQRD6872" hidden="1">"$E$6872"</definedName>
    <definedName name="IQRD6874" hidden="1">"$E$6874"</definedName>
    <definedName name="IQRD6875" hidden="1">"$E$6875"</definedName>
    <definedName name="IQRD6876" hidden="1">"$E$6876"</definedName>
    <definedName name="IQRD6877" hidden="1">"$E$6877"</definedName>
    <definedName name="IQRD6878" hidden="1">"$E$6878"</definedName>
    <definedName name="IQRD6879" hidden="1">"$E$6879"</definedName>
    <definedName name="IQRD688" hidden="1">"$E$688"</definedName>
    <definedName name="IQRD6881" hidden="1">"$E$6881:$M$6881"</definedName>
    <definedName name="IQRD6882" hidden="1">"$E$6882:$M$6882"</definedName>
    <definedName name="IQRD6883" hidden="1">"$E$6883:$M$6883"</definedName>
    <definedName name="IQRD6884" hidden="1">"$E$6884:$M$6884"</definedName>
    <definedName name="IQRD6885" hidden="1">"$E$6885:$M$6885"</definedName>
    <definedName name="IQRD6886" hidden="1">"$E$6886:$M$6886"</definedName>
    <definedName name="IQRD6888" hidden="1">"$E$6888"</definedName>
    <definedName name="IQRD6889" hidden="1">"$E$6889"</definedName>
    <definedName name="IQRD689" hidden="1">"$E$689"</definedName>
    <definedName name="IQRD6890" hidden="1">"$E$6890"</definedName>
    <definedName name="IQRD6891" hidden="1">"$E$6891"</definedName>
    <definedName name="IQRD6892" hidden="1">"$E$6892"</definedName>
    <definedName name="IQRD6893" hidden="1">"$E$6893"</definedName>
    <definedName name="IQRD690" hidden="1">"$E$690"</definedName>
    <definedName name="IQRD6909" hidden="1">"$E$6909"</definedName>
    <definedName name="IQRD691" hidden="1">"$E$691"</definedName>
    <definedName name="IQRD6910" hidden="1">"$E$6910"</definedName>
    <definedName name="IQRD6911" hidden="1">"$E$6911"</definedName>
    <definedName name="IQRD6912" hidden="1">"$E$6912"</definedName>
    <definedName name="IQRD6913" hidden="1">"$E$6913"</definedName>
    <definedName name="IQRD6914" hidden="1">"$E$6914"</definedName>
    <definedName name="IQRD6916" hidden="1">"$E$6916"</definedName>
    <definedName name="IQRD6917" hidden="1">"$E$6917"</definedName>
    <definedName name="IQRD6918" hidden="1">"$E$6918"</definedName>
    <definedName name="IQRD6919" hidden="1">"$E$6919"</definedName>
    <definedName name="IQRD6920" hidden="1">"$E$6920"</definedName>
    <definedName name="IQRD6921" hidden="1">"$E$6921"</definedName>
    <definedName name="IQRD693" hidden="1">"$E$693:$J$693"</definedName>
    <definedName name="IQRD6930" hidden="1">"$E$6930"</definedName>
    <definedName name="IQRD6931" hidden="1">"$E$6931"</definedName>
    <definedName name="IQRD6932" hidden="1">"$E$6932"</definedName>
    <definedName name="IQRD6933" hidden="1">"$E$6933"</definedName>
    <definedName name="IQRD6934" hidden="1">"$E$6934"</definedName>
    <definedName name="IQRD6935" hidden="1">"$E$6935"</definedName>
    <definedName name="IQRD694" hidden="1">"$E$694:$J$694"</definedName>
    <definedName name="IQRD6944" hidden="1">"$E$6944"</definedName>
    <definedName name="IQRD6945" hidden="1">"$E$6945"</definedName>
    <definedName name="IQRD6946" hidden="1">"$E$6946"</definedName>
    <definedName name="IQRD6947" hidden="1">"$E$6947"</definedName>
    <definedName name="IQRD6948" hidden="1">"$E$6948"</definedName>
    <definedName name="IQRD6949" hidden="1">"$E$6949"</definedName>
    <definedName name="IQRD695" hidden="1">"$E$695:$J$695"</definedName>
    <definedName name="IQRD6951" hidden="1">"$E$6951"</definedName>
    <definedName name="IQRD6952" hidden="1">"$E$6952"</definedName>
    <definedName name="IQRD6953" hidden="1">"$E$6953"</definedName>
    <definedName name="IQRD6954" hidden="1">"$E$6954"</definedName>
    <definedName name="IQRD6955" hidden="1">"$E$6955"</definedName>
    <definedName name="IQRD6956" hidden="1">"$E$6956"</definedName>
    <definedName name="IQRD696" hidden="1">"$E$696:$J$696"</definedName>
    <definedName name="IQRD6965" hidden="1">"$E$6965"</definedName>
    <definedName name="IQRD6966" hidden="1">"$E$6966"</definedName>
    <definedName name="IQRD6967" hidden="1">"$E$6967"</definedName>
    <definedName name="IQRD6968" hidden="1">"$E$6968"</definedName>
    <definedName name="IQRD6969" hidden="1">"$E$6969"</definedName>
    <definedName name="IQRD697" hidden="1">"$E$697:$J$697"</definedName>
    <definedName name="IQRD6970" hidden="1">"$E$6970"</definedName>
    <definedName name="IQRD6972" hidden="1">"$E$6972:$F$6972"</definedName>
    <definedName name="IQRD6973" hidden="1">"$E$6973:$F$6973"</definedName>
    <definedName name="IQRD6974" hidden="1">"$E$6974:$F$6974"</definedName>
    <definedName name="IQRD6975" hidden="1">"$E$6975:$F$6975"</definedName>
    <definedName name="IQRD6976" hidden="1">"$E$6976:$F$6976"</definedName>
    <definedName name="IQRD6977" hidden="1">"$E$6977:$F$6977"</definedName>
    <definedName name="IQRD6979" hidden="1">"$E$6979"</definedName>
    <definedName name="IQRD6980" hidden="1">"$E$6980"</definedName>
    <definedName name="IQRD6981" hidden="1">"$E$6981"</definedName>
    <definedName name="IQRD6982" hidden="1">"$E$6982"</definedName>
    <definedName name="IQRD6983" hidden="1">"$E$6983"</definedName>
    <definedName name="IQRD6984" hidden="1">"$E$6984"</definedName>
    <definedName name="IQRD6986" hidden="1">"$E$6986"</definedName>
    <definedName name="IQRD6987" hidden="1">"$E$6987"</definedName>
    <definedName name="IQRD6988" hidden="1">"$E$6988"</definedName>
    <definedName name="IQRD6989" hidden="1">"$E$6989"</definedName>
    <definedName name="IQRD6990" hidden="1">"$E$6990"</definedName>
    <definedName name="IQRD6993" hidden="1">"$E$6993"</definedName>
    <definedName name="IQRD6994" hidden="1">"$E$6994"</definedName>
    <definedName name="IQRD6995" hidden="1">"$E$6995"</definedName>
    <definedName name="IQRD6996" hidden="1">"$E$6996"</definedName>
    <definedName name="IQRD6997" hidden="1">"$E$6997"</definedName>
    <definedName name="IQRD6998" hidden="1">"$E$6998"</definedName>
    <definedName name="IQRD7" hidden="1">"$D$8"</definedName>
    <definedName name="IQRD70" hidden="1">"$E$70:$Z$70"</definedName>
    <definedName name="IQRD700" hidden="1">"$E$700:$K$700"</definedName>
    <definedName name="IQRD7000" hidden="1">"$E$7000:$I$7000"</definedName>
    <definedName name="IQRD7001" hidden="1">"$E$7001:$I$7001"</definedName>
    <definedName name="IQRD7002" hidden="1">"$E$7002:$I$7002"</definedName>
    <definedName name="IQRD7003" hidden="1">"$E$7003:$I$7003"</definedName>
    <definedName name="IQRD7004" hidden="1">"$E$7004:$I$7004"</definedName>
    <definedName name="IQRD7005" hidden="1">"$E$7005:$I$7005"</definedName>
    <definedName name="IQRD7007" hidden="1">"$E$7007:$J$7007"</definedName>
    <definedName name="IQRD7008" hidden="1">"$E$7008:$J$7008"</definedName>
    <definedName name="IQRD7009" hidden="1">"$E$7009:$J$7009"</definedName>
    <definedName name="IQRD701" hidden="1">"$E$701:$K$701"</definedName>
    <definedName name="IQRD7010" hidden="1">"$E$7010:$J$7010"</definedName>
    <definedName name="IQRD7011" hidden="1">"$E$7011:$J$7011"</definedName>
    <definedName name="IQRD7012" hidden="1">"$E$7012:$J$7012"</definedName>
    <definedName name="IQRD7014" hidden="1">"$E$7014:$F$7014"</definedName>
    <definedName name="IQRD7015" hidden="1">"$E$7015:$F$7015"</definedName>
    <definedName name="IQRD7016" hidden="1">"$E$7016:$F$7016"</definedName>
    <definedName name="IQRD7017" hidden="1">"$E$7017:$F$7017"</definedName>
    <definedName name="IQRD7018" hidden="1">"$E$7018:$F$7018"</definedName>
    <definedName name="IQRD702" hidden="1">"$E$702:$K$702"</definedName>
    <definedName name="IQRD7021" hidden="1">"$E$7021"</definedName>
    <definedName name="IQRD7022" hidden="1">"$E$7022"</definedName>
    <definedName name="IQRD7023" hidden="1">"$E$7023"</definedName>
    <definedName name="IQRD7024" hidden="1">"$E$7024"</definedName>
    <definedName name="IQRD7025" hidden="1">"$E$7025"</definedName>
    <definedName name="IQRD703" hidden="1">"$E$703:$K$703"</definedName>
    <definedName name="IQRD7035" hidden="1">"$E$7035"</definedName>
    <definedName name="IQRD7036" hidden="1">"$E$7036"</definedName>
    <definedName name="IQRD7037" hidden="1">"$E$7037"</definedName>
    <definedName name="IQRD7038" hidden="1">"$E$7038"</definedName>
    <definedName name="IQRD7039" hidden="1">"$E$7039"</definedName>
    <definedName name="IQRD704" hidden="1">"$E$704:$K$704"</definedName>
    <definedName name="IQRD7040" hidden="1">"$E$7040"</definedName>
    <definedName name="IQRD7042" hidden="1">"$E$7042"</definedName>
    <definedName name="IQRD7043" hidden="1">"$E$7043"</definedName>
    <definedName name="IQRD7044" hidden="1">"$E$7044"</definedName>
    <definedName name="IQRD7045" hidden="1">"$E$7045"</definedName>
    <definedName name="IQRD7046" hidden="1">"$E$7046"</definedName>
    <definedName name="IQRD7047" hidden="1">"$E$7047"</definedName>
    <definedName name="IQRD7049" hidden="1">"$E$7049:$F$7049"</definedName>
    <definedName name="IQRD705" hidden="1">"$E$705:$K$705"</definedName>
    <definedName name="IQRD7050" hidden="1">"$E$7050:$F$7050"</definedName>
    <definedName name="IQRD7051" hidden="1">"$E$7051:$F$7051"</definedName>
    <definedName name="IQRD7052" hidden="1">"$E$7052:$F$7052"</definedName>
    <definedName name="IQRD7053" hidden="1">"$E$7053:$F$7053"</definedName>
    <definedName name="IQRD7054" hidden="1">"$E$7054:$F$7054"</definedName>
    <definedName name="IQRD7063" hidden="1">"$E$7063:$M$7063"</definedName>
    <definedName name="IQRD7064" hidden="1">"$E$7064:$M$7064"</definedName>
    <definedName name="IQRD7065" hidden="1">"$E$7065:$M$7065"</definedName>
    <definedName name="IQRD7066" hidden="1">"$E$7066:$M$7066"</definedName>
    <definedName name="IQRD7067" hidden="1">"$E$7067:$M$7067"</definedName>
    <definedName name="IQRD707" hidden="1">"$E$707:$O$707"</definedName>
    <definedName name="IQRD7070" hidden="1">"$E$7070"</definedName>
    <definedName name="IQRD7071" hidden="1">"$E$7071"</definedName>
    <definedName name="IQRD7072" hidden="1">"$E$7072"</definedName>
    <definedName name="IQRD7073" hidden="1">"$E$7073"</definedName>
    <definedName name="IQRD7074" hidden="1">"$E$7074"</definedName>
    <definedName name="IQRD7075" hidden="1">"$E$7075"</definedName>
    <definedName name="IQRD7077" hidden="1">"$E$7077"</definedName>
    <definedName name="IQRD7078" hidden="1">"$E$7078"</definedName>
    <definedName name="IQRD7079" hidden="1">"$E$7079"</definedName>
    <definedName name="IQRD708" hidden="1">"$E$708:$O$708"</definedName>
    <definedName name="IQRD7080" hidden="1">"$E$7080"</definedName>
    <definedName name="IQRD7081" hidden="1">"$E$7081"</definedName>
    <definedName name="IQRD709" hidden="1">"$E$709:$O$709"</definedName>
    <definedName name="IQRD7098" hidden="1">"$E$7098"</definedName>
    <definedName name="IQRD7099" hidden="1">"$E$7099"</definedName>
    <definedName name="IQRD71" hidden="1">"$E$71:$Z$71"</definedName>
    <definedName name="IQRD710" hidden="1">"$E$710:$O$710"</definedName>
    <definedName name="IQRD7100" hidden="1">"$E$7100"</definedName>
    <definedName name="IQRD7101" hidden="1">"$E$7101"</definedName>
    <definedName name="IQRD7102" hidden="1">"$E$7102"</definedName>
    <definedName name="IQRD7103" hidden="1">"$E$7103"</definedName>
    <definedName name="IQRD7105" hidden="1">"$E$7105"</definedName>
    <definedName name="IQRD7106" hidden="1">"$E$7106"</definedName>
    <definedName name="IQRD7107" hidden="1">"$E$7107"</definedName>
    <definedName name="IQRD7108" hidden="1">"$E$7108"</definedName>
    <definedName name="IQRD7109" hidden="1">"$E$7109"</definedName>
    <definedName name="IQRD711" hidden="1">"$E$711:$O$711"</definedName>
    <definedName name="IQRD7110" hidden="1">"$E$7110"</definedName>
    <definedName name="IQRD7112" hidden="1">"$E$7112:$F$7112"</definedName>
    <definedName name="IQRD7113" hidden="1">"$E$7113:$F$7113"</definedName>
    <definedName name="IQRD7114" hidden="1">"$E$7114:$F$7114"</definedName>
    <definedName name="IQRD7115" hidden="1">"$E$7115:$F$7115"</definedName>
    <definedName name="IQRD7116" hidden="1">"$E$7116:$F$7116"</definedName>
    <definedName name="IQRD7117" hidden="1">"$E$7117:$F$7117"</definedName>
    <definedName name="IQRD7119" hidden="1">"$E$7119:$K$7119"</definedName>
    <definedName name="IQRD7120" hidden="1">"$E$7120:$K$7120"</definedName>
    <definedName name="IQRD7121" hidden="1">"$E$7121:$K$7121"</definedName>
    <definedName name="IQRD7122" hidden="1">"$E$7122:$K$7122"</definedName>
    <definedName name="IQRD7123" hidden="1">"$E$7123:$K$7123"</definedName>
    <definedName name="IQRD7124" hidden="1">"$E$7124:$K$7124"</definedName>
    <definedName name="IQRD7126" hidden="1">"$E$7126:$K$7126"</definedName>
    <definedName name="IQRD7127" hidden="1">"$E$7127:$K$7127"</definedName>
    <definedName name="IQRD7128" hidden="1">"$E$7128:$K$7128"</definedName>
    <definedName name="IQRD7129" hidden="1">"$E$7129:$K$7129"</definedName>
    <definedName name="IQRD7130" hidden="1">"$E$7130:$K$7130"</definedName>
    <definedName name="IQRD7133" hidden="1">"$E$7133"</definedName>
    <definedName name="IQRD7134" hidden="1">"$E$7134"</definedName>
    <definedName name="IQRD7135" hidden="1">"$E$7135"</definedName>
    <definedName name="IQRD7136" hidden="1">"$E$7136"</definedName>
    <definedName name="IQRD7137" hidden="1">"$E$7137"</definedName>
    <definedName name="IQRD714" hidden="1">"$E$714:$I$714"</definedName>
    <definedName name="IQRD7140" hidden="1">"$E$7140"</definedName>
    <definedName name="IQRD7141" hidden="1">"$E$7141"</definedName>
    <definedName name="IQRD7142" hidden="1">"$E$7142"</definedName>
    <definedName name="IQRD7143" hidden="1">"$E$7143"</definedName>
    <definedName name="IQRD7144" hidden="1">"$E$7144"</definedName>
    <definedName name="IQRD7147" hidden="1">"$E$7147:$H$7147"</definedName>
    <definedName name="IQRD7148" hidden="1">"$E$7148:$H$7148"</definedName>
    <definedName name="IQRD7149" hidden="1">"$E$7149:$H$7149"</definedName>
    <definedName name="IQRD715" hidden="1">"$E$715:$I$715"</definedName>
    <definedName name="IQRD7150" hidden="1">"$E$7150:$H$7150"</definedName>
    <definedName name="IQRD7151" hidden="1">"$E$7151:$H$7151"</definedName>
    <definedName name="IQRD7152" hidden="1">"$E$7152:$H$7152"</definedName>
    <definedName name="IQRD7154" hidden="1">"$E$7154:$K$7154"</definedName>
    <definedName name="IQRD7155" hidden="1">"$E$7155:$K$7155"</definedName>
    <definedName name="IQRD7156" hidden="1">"$E$7156:$K$7156"</definedName>
    <definedName name="IQRD7157" hidden="1">"$E$7157:$K$7157"</definedName>
    <definedName name="IQRD7158" hidden="1">"$E$7158:$K$7158"</definedName>
    <definedName name="IQRD7159" hidden="1">"$E$7159:$K$7159"</definedName>
    <definedName name="IQRD716" hidden="1">"$E$716:$I$716"</definedName>
    <definedName name="IQRD7161" hidden="1">"$E$7161"</definedName>
    <definedName name="IQRD7162" hidden="1">"$E$7162"</definedName>
    <definedName name="IQRD7163" hidden="1">"$E$7163"</definedName>
    <definedName name="IQRD7164" hidden="1">"$E$7164"</definedName>
    <definedName name="IQRD7165" hidden="1">"$E$7165"</definedName>
    <definedName name="IQRD7168" hidden="1">"$E$7168"</definedName>
    <definedName name="IQRD7169" hidden="1">"$E$7169"</definedName>
    <definedName name="IQRD717" hidden="1">"$E$717:$I$717"</definedName>
    <definedName name="IQRD7170" hidden="1">"$E$7170"</definedName>
    <definedName name="IQRD7171" hidden="1">"$E$7171"</definedName>
    <definedName name="IQRD7172" hidden="1">"$E$7172"</definedName>
    <definedName name="IQRD718" hidden="1">"$E$718:$I$718"</definedName>
    <definedName name="IQRD7182" hidden="1">"$E$7182:$M$7182"</definedName>
    <definedName name="IQRD7183" hidden="1">"$E$7183:$M$7183"</definedName>
    <definedName name="IQRD7184" hidden="1">"$E$7184:$M$7184"</definedName>
    <definedName name="IQRD7185" hidden="1">"$E$7185:$M$7185"</definedName>
    <definedName name="IQRD7186" hidden="1">"$E$7186:$M$7186"</definedName>
    <definedName name="IQRD7187" hidden="1">"$E$7187:$M$7187"</definedName>
    <definedName name="IQRD7196" hidden="1">"$E$7196:$F$7196"</definedName>
    <definedName name="IQRD7197" hidden="1">"$E$7197:$F$7197"</definedName>
    <definedName name="IQRD7198" hidden="1">"$E$7198:$F$7198"</definedName>
    <definedName name="IQRD7199" hidden="1">"$E$7199:$F$7199"</definedName>
    <definedName name="IQRD72" hidden="1">"$E$72:$Z$72"</definedName>
    <definedName name="IQRD7200" hidden="1">"$E$7200:$F$7200"</definedName>
    <definedName name="IQRD7203" hidden="1">"$E$7203"</definedName>
    <definedName name="IQRD7204" hidden="1">"$E$7204"</definedName>
    <definedName name="IQRD7205" hidden="1">"$E$7205"</definedName>
    <definedName name="IQRD7206" hidden="1">"$E$7206"</definedName>
    <definedName name="IQRD7207" hidden="1">"$E$7207"</definedName>
    <definedName name="IQRD7208" hidden="1">"$E$7208"</definedName>
    <definedName name="IQRD721" hidden="1">"$E$721:$M$721"</definedName>
    <definedName name="IQRD722" hidden="1">"$E$722:$M$722"</definedName>
    <definedName name="IQRD723" hidden="1">"$E$723:$M$723"</definedName>
    <definedName name="IQRD7238" hidden="1">"$E$7238:$I$7238"</definedName>
    <definedName name="IQRD7239" hidden="1">"$E$7239:$I$7239"</definedName>
    <definedName name="IQRD724" hidden="1">"$E$724:$M$724"</definedName>
    <definedName name="IQRD7240" hidden="1">"$E$7240:$I$7240"</definedName>
    <definedName name="IQRD7241" hidden="1">"$E$7241:$I$7241"</definedName>
    <definedName name="IQRD7242" hidden="1">"$E$7242:$I$7242"</definedName>
    <definedName name="IQRD7243" hidden="1">"$E$7243:$I$7243"</definedName>
    <definedName name="IQRD7245" hidden="1">"$E$7245"</definedName>
    <definedName name="IQRD7246" hidden="1">"$E$7246"</definedName>
    <definedName name="IQRD7247" hidden="1">"$E$7247"</definedName>
    <definedName name="IQRD7248" hidden="1">"$E$7248"</definedName>
    <definedName name="IQRD7249" hidden="1">"$E$7249"</definedName>
    <definedName name="IQRD725" hidden="1">"$E$725:$M$725"</definedName>
    <definedName name="IQRD7250" hidden="1">"$E$7250"</definedName>
    <definedName name="IQRD7252" hidden="1">"$E$7252"</definedName>
    <definedName name="IQRD7253" hidden="1">"$E$7253"</definedName>
    <definedName name="IQRD7254" hidden="1">"$E$7254"</definedName>
    <definedName name="IQRD7255" hidden="1">"$E$7255"</definedName>
    <definedName name="IQRD7256" hidden="1">"$E$7256"</definedName>
    <definedName name="IQRD7259" hidden="1">"$E$7259:$G$7259"</definedName>
    <definedName name="IQRD7260" hidden="1">"$E$7260:$G$7260"</definedName>
    <definedName name="IQRD7261" hidden="1">"$E$7261:$G$7261"</definedName>
    <definedName name="IQRD7262" hidden="1">"$E$7262:$G$7262"</definedName>
    <definedName name="IQRD7263" hidden="1">"$E$7263:$G$7263"</definedName>
    <definedName name="IQRD7264" hidden="1">"$E$7264:$G$7264"</definedName>
    <definedName name="IQRD7266" hidden="1">"$E$7266"</definedName>
    <definedName name="IQRD7267" hidden="1">"$E$7267"</definedName>
    <definedName name="IQRD7268" hidden="1">"$E$7268"</definedName>
    <definedName name="IQRD7269" hidden="1">"$E$7269"</definedName>
    <definedName name="IQRD7270" hidden="1">"$E$7270"</definedName>
    <definedName name="IQRD7271" hidden="1">"$E$7271"</definedName>
    <definedName name="IQRD7273" hidden="1">"$E$7273"</definedName>
    <definedName name="IQRD7274" hidden="1">"$E$7274"</definedName>
    <definedName name="IQRD7275" hidden="1">"$E$7275"</definedName>
    <definedName name="IQRD7276" hidden="1">"$E$7276"</definedName>
    <definedName name="IQRD7277" hidden="1">"$E$7277"</definedName>
    <definedName name="IQRD728" hidden="1">"$E$728:$L$728"</definedName>
    <definedName name="IQRD729" hidden="1">"$E$729:$L$729"</definedName>
    <definedName name="IQRD73" hidden="1">"$E$73:$Z$73"</definedName>
    <definedName name="IQRD730" hidden="1">"$E$730:$L$730"</definedName>
    <definedName name="IQRD731" hidden="1">"$E$731:$L$731"</definedName>
    <definedName name="IQRD732" hidden="1">"$E$732:$L$732"</definedName>
    <definedName name="IQRD735" hidden="1">"$E$735:$H$735"</definedName>
    <definedName name="IQRD736" hidden="1">"$E$736:$H$736"</definedName>
    <definedName name="IQRD737" hidden="1">"$E$737:$H$737"</definedName>
    <definedName name="IQRD738" hidden="1">"$E$738:$H$738"</definedName>
    <definedName name="IQRD739" hidden="1">"$E$739:$H$739"</definedName>
    <definedName name="IQRD74" hidden="1">"$E$74:$Z$74"</definedName>
    <definedName name="IQRD742" hidden="1">"$E$742"</definedName>
    <definedName name="IQRD743" hidden="1">"$E$743"</definedName>
    <definedName name="IQRD744" hidden="1">"$E$744"</definedName>
    <definedName name="IQRD745" hidden="1">"$E$745"</definedName>
    <definedName name="IQRD746" hidden="1">"$E$746"</definedName>
    <definedName name="IQRD749" hidden="1">"$E$749"</definedName>
    <definedName name="IQRD750" hidden="1">"$E$750"</definedName>
    <definedName name="IQRD751" hidden="1">"$E$751"</definedName>
    <definedName name="IQRD752" hidden="1">"$E$752"</definedName>
    <definedName name="IQRD753" hidden="1">"$E$753"</definedName>
    <definedName name="IQRD756" hidden="1">"$E$756:$H$756"</definedName>
    <definedName name="IQRD757" hidden="1">"$E$757:$H$757"</definedName>
    <definedName name="IQRD758" hidden="1">"$E$758:$H$758"</definedName>
    <definedName name="IQRD759" hidden="1">"$E$759:$H$759"</definedName>
    <definedName name="IQRD760" hidden="1">"$E$760:$H$760"</definedName>
    <definedName name="IQRD761" hidden="1">"$E$761:$H$761"</definedName>
    <definedName name="IQRD763" hidden="1">"$E$763:$U$763"</definedName>
    <definedName name="IQRD764" hidden="1">"$E$764:$U$764"</definedName>
    <definedName name="IQRD765" hidden="1">"$E$765:$U$765"</definedName>
    <definedName name="IQRD766" hidden="1">"$E$766:$U$766"</definedName>
    <definedName name="IQRD767" hidden="1">"$E$767:$U$767"</definedName>
    <definedName name="IQRD768" hidden="1">"$E$768:$U$768"</definedName>
    <definedName name="IQRD77" hidden="1">"$E$77"</definedName>
    <definedName name="IQRD770" hidden="1">"$E$770:$L$770"</definedName>
    <definedName name="IQRD771" hidden="1">"$E$771:$L$771"</definedName>
    <definedName name="IQRD772" hidden="1">"$E$772:$L$772"</definedName>
    <definedName name="IQRD773" hidden="1">"$E$773:$L$773"</definedName>
    <definedName name="IQRD774" hidden="1">"$E$774:$L$774"</definedName>
    <definedName name="IQRD777" hidden="1">"$E$777:$I$777"</definedName>
    <definedName name="IQRD778" hidden="1">"$E$778:$I$778"</definedName>
    <definedName name="IQRD779" hidden="1">"$E$779:$I$779"</definedName>
    <definedName name="IQRD78" hidden="1">"$E$78"</definedName>
    <definedName name="IQRD780" hidden="1">"$E$780:$I$780"</definedName>
    <definedName name="IQRD781" hidden="1">"$E$781:$I$781"</definedName>
    <definedName name="IQRD784" hidden="1">"$E$784:$K$784"</definedName>
    <definedName name="IQRD785" hidden="1">"$E$785:$K$785"</definedName>
    <definedName name="IQRD786" hidden="1">"$E$786:$K$786"</definedName>
    <definedName name="IQRD787" hidden="1">"$E$787:$K$787"</definedName>
    <definedName name="IQRD788" hidden="1">"$E$788:$K$788"</definedName>
    <definedName name="IQRD79" hidden="1">"$E$79"</definedName>
    <definedName name="IQRD791" hidden="1">"$E$791"</definedName>
    <definedName name="IQRD792" hidden="1">"$E$792"</definedName>
    <definedName name="IQRD793" hidden="1">"$E$793"</definedName>
    <definedName name="IQRD794" hidden="1">"$E$794"</definedName>
    <definedName name="IQRD795" hidden="1">"$E$795"</definedName>
    <definedName name="IQRD798" hidden="1">"$E$798"</definedName>
    <definedName name="IQRD799" hidden="1">"$E$799"</definedName>
    <definedName name="IQRD8" hidden="1">"$D$9:$D$29"</definedName>
    <definedName name="IQRD80" hidden="1">"$E$80"</definedName>
    <definedName name="IQRD800" hidden="1">"$E$800"</definedName>
    <definedName name="IQRD801" hidden="1">"$E$801"</definedName>
    <definedName name="IQRD802" hidden="1">"$E$802"</definedName>
    <definedName name="IQRD805" hidden="1">"$E$805:$P$805"</definedName>
    <definedName name="IQRD806" hidden="1">"$E$806:$P$806"</definedName>
    <definedName name="IQRD807" hidden="1">"$E$807:$P$807"</definedName>
    <definedName name="IQRD808" hidden="1">"$E$808:$P$808"</definedName>
    <definedName name="IQRD809" hidden="1">"$E$809:$P$809"</definedName>
    <definedName name="IQRD81" hidden="1">"$E$81"</definedName>
    <definedName name="IQRD810" hidden="1">"$E$810:$P$810"</definedName>
    <definedName name="IQRD812" hidden="1">"$E$812:$H$812"</definedName>
    <definedName name="IQRD813" hidden="1">"$E$813:$H$813"</definedName>
    <definedName name="IQRD814" hidden="1">"$E$814:$H$814"</definedName>
    <definedName name="IQRD815" hidden="1">"$E$815:$H$815"</definedName>
    <definedName name="IQRD816" hidden="1">"$E$816:$H$816"</definedName>
    <definedName name="IQRD817" hidden="1">"$E$817:$H$817"</definedName>
    <definedName name="IQRD819" hidden="1">"$E$819:$K$819"</definedName>
    <definedName name="IQRD820" hidden="1">"$E$820:$K$820"</definedName>
    <definedName name="IQRD821" hidden="1">"$E$821:$K$821"</definedName>
    <definedName name="IQRD822" hidden="1">"$E$822:$K$822"</definedName>
    <definedName name="IQRD823" hidden="1">"$E$823:$K$823"</definedName>
    <definedName name="IQRD826" hidden="1">"$E$826:$Q$826"</definedName>
    <definedName name="IQRD827" hidden="1">"$E$827:$Q$827"</definedName>
    <definedName name="IQRD828" hidden="1">"$E$828:$Q$828"</definedName>
    <definedName name="IQRD829" hidden="1">"$E$829:$Q$829"</definedName>
    <definedName name="IQRD830" hidden="1">"$E$830:$Q$830"</definedName>
    <definedName name="IQRD833" hidden="1">"$E$833"</definedName>
    <definedName name="IQRD834" hidden="1">"$E$834"</definedName>
    <definedName name="IQRD835" hidden="1">"$E$835"</definedName>
    <definedName name="IQRD836" hidden="1">"$E$836"</definedName>
    <definedName name="IQRD837" hidden="1">"$E$837"</definedName>
    <definedName name="IQRD84" hidden="1">"$E$84:$R$84"</definedName>
    <definedName name="IQRD840" hidden="1">"$E$840:$K$840"</definedName>
    <definedName name="IQRD841" hidden="1">"$E$841:$K$841"</definedName>
    <definedName name="IQRD842" hidden="1">"$E$842:$K$842"</definedName>
    <definedName name="IQRD843" hidden="1">"$E$843:$K$843"</definedName>
    <definedName name="IQRD844" hidden="1">"$E$844:$K$844"</definedName>
    <definedName name="IQRD847" hidden="1">"$E$847:$P$847"</definedName>
    <definedName name="IQRD848" hidden="1">"$E$848:$P$848"</definedName>
    <definedName name="IQRD849" hidden="1">"$E$849:$P$849"</definedName>
    <definedName name="IQRD85" hidden="1">"$E$85:$R$85"</definedName>
    <definedName name="IQRD850" hidden="1">"$E$850:$P$850"</definedName>
    <definedName name="IQRD851" hidden="1">"$E$851:$P$851"</definedName>
    <definedName name="IQRD852" hidden="1">"$E$852:$P$852"</definedName>
    <definedName name="IQRD854" hidden="1">"$E$854:$F$854"</definedName>
    <definedName name="IQRD855" hidden="1">"$E$855:$F$855"</definedName>
    <definedName name="IQRD856" hidden="1">"$E$856:$F$856"</definedName>
    <definedName name="IQRD857" hidden="1">"$E$857:$F$857"</definedName>
    <definedName name="IQRD858" hidden="1">"$E$858:$F$858"</definedName>
    <definedName name="IQRD86" hidden="1">"$E$86:$R$86"</definedName>
    <definedName name="IQRD861" hidden="1">"$E$861:$I$861"</definedName>
    <definedName name="IQRD862" hidden="1">"$E$862:$I$862"</definedName>
    <definedName name="IQRD863" hidden="1">"$E$863:$I$863"</definedName>
    <definedName name="IQRD864" hidden="1">"$E$864:$I$864"</definedName>
    <definedName name="IQRD865" hidden="1">"$E$865:$I$865"</definedName>
    <definedName name="IQRD868" hidden="1">"$E$868:$I$868"</definedName>
    <definedName name="IQRD869" hidden="1">"$E$869:$I$869"</definedName>
    <definedName name="IQRD87" hidden="1">"$E$87:$R$87"</definedName>
    <definedName name="IQRD870" hidden="1">"$E$870:$I$870"</definedName>
    <definedName name="IQRD871" hidden="1">"$E$871:$I$871"</definedName>
    <definedName name="IQRD872" hidden="1">"$E$872:$I$872"</definedName>
    <definedName name="IQRD875" hidden="1">"$E$875:$H$875"</definedName>
    <definedName name="IQRD876" hidden="1">"$E$876:$H$876"</definedName>
    <definedName name="IQRD877" hidden="1">"$E$877:$H$877"</definedName>
    <definedName name="IQRD878" hidden="1">"$E$878:$H$878"</definedName>
    <definedName name="IQRD879" hidden="1">"$E$879:$H$879"</definedName>
    <definedName name="IQRD88" hidden="1">"$E$88:$R$88"</definedName>
    <definedName name="IQRD882" hidden="1">"$E$882:$U$882"</definedName>
    <definedName name="IQRD883" hidden="1">"$E$883:$U$883"</definedName>
    <definedName name="IQRD884" hidden="1">"$E$884:$U$884"</definedName>
    <definedName name="IQRD885" hidden="1">"$E$885:$U$885"</definedName>
    <definedName name="IQRD886" hidden="1">"$E$886:$U$886"</definedName>
    <definedName name="IQRD889" hidden="1">"$E$889:$I$889"</definedName>
    <definedName name="IQRD890" hidden="1">"$E$890:$I$890"</definedName>
    <definedName name="IQRD891" hidden="1">"$E$891:$I$891"</definedName>
    <definedName name="IQRD892" hidden="1">"$E$892:$I$892"</definedName>
    <definedName name="IQRD893" hidden="1">"$E$893:$I$893"</definedName>
    <definedName name="IQRD896" hidden="1">"$E$896:$H$896"</definedName>
    <definedName name="IQRD897" hidden="1">"$E$897:$H$897"</definedName>
    <definedName name="IQRD898" hidden="1">"$E$898:$H$898"</definedName>
    <definedName name="IQRD899" hidden="1">"$E$899:$H$899"</definedName>
    <definedName name="IQRD9" hidden="1">"$D$10"</definedName>
    <definedName name="IQRD900" hidden="1">"$E$900:$H$900"</definedName>
    <definedName name="IQRD903" hidden="1">"$E$903:$O$903"</definedName>
    <definedName name="IQRD904" hidden="1">"$E$904:$O$904"</definedName>
    <definedName name="IQRD905" hidden="1">"$E$905:$O$905"</definedName>
    <definedName name="IQRD906" hidden="1">"$E$906:$O$906"</definedName>
    <definedName name="IQRD907" hidden="1">"$E$907:$O$907"</definedName>
    <definedName name="IQRD91" hidden="1">"$E$91:$P$91"</definedName>
    <definedName name="IQRD910" hidden="1">"$E$910:$H$910"</definedName>
    <definedName name="IQRD911" hidden="1">"$E$911:$H$911"</definedName>
    <definedName name="IQRD912" hidden="1">"$E$912:$H$912"</definedName>
    <definedName name="IQRD913" hidden="1">"$E$913:$H$913"</definedName>
    <definedName name="IQRD914" hidden="1">"$E$914:$H$914"</definedName>
    <definedName name="IQRD917" hidden="1">"$E$917"</definedName>
    <definedName name="IQRD918" hidden="1">"$E$918"</definedName>
    <definedName name="IQRD919" hidden="1">"$E$919"</definedName>
    <definedName name="IQRD92" hidden="1">"$E$92:$P$92"</definedName>
    <definedName name="IQRD920" hidden="1">"$E$920"</definedName>
    <definedName name="IQRD921" hidden="1">"$E$921"</definedName>
    <definedName name="IQRD924" hidden="1">"$E$924:$J$924"</definedName>
    <definedName name="IQRD925" hidden="1">"$E$925:$J$925"</definedName>
    <definedName name="IQRD926" hidden="1">"$E$926:$J$926"</definedName>
    <definedName name="IQRD927" hidden="1">"$E$927:$J$927"</definedName>
    <definedName name="IQRD928" hidden="1">"$E$928:$J$928"</definedName>
    <definedName name="IQRD93" hidden="1">"$E$93:$P$93"</definedName>
    <definedName name="IQRD931" hidden="1">"$E$931:$J$931"</definedName>
    <definedName name="IQRD932" hidden="1">"$E$932:$J$932"</definedName>
    <definedName name="IQRD933" hidden="1">"$E$933:$J$933"</definedName>
    <definedName name="IQRD934" hidden="1">"$E$934:$J$934"</definedName>
    <definedName name="IQRD935" hidden="1">"$E$935:$J$935"</definedName>
    <definedName name="IQRD936" hidden="1">"$E$936:$J$936"</definedName>
    <definedName name="IQRD938" hidden="1">"$E$938:$I$938"</definedName>
    <definedName name="IQRD939" hidden="1">"$E$939:$I$939"</definedName>
    <definedName name="IQRD94" hidden="1">"$E$94:$P$94"</definedName>
    <definedName name="IQRD940" hidden="1">"$E$940:$I$940"</definedName>
    <definedName name="IQRD941" hidden="1">"$E$941:$I$941"</definedName>
    <definedName name="IQRD942" hidden="1">"$E$942:$I$942"</definedName>
    <definedName name="IQRD945" hidden="1">"$E$945:$M$945"</definedName>
    <definedName name="IQRD946" hidden="1">"$E$946:$M$946"</definedName>
    <definedName name="IQRD947" hidden="1">"$E$947:$M$947"</definedName>
    <definedName name="IQRD948" hidden="1">"$E$948:$M$948"</definedName>
    <definedName name="IQRD949" hidden="1">"$E$949:$M$949"</definedName>
    <definedName name="IQRD95" hidden="1">"$E$95:$P$95"</definedName>
    <definedName name="IQRD952" hidden="1">"$E$952:$J$952"</definedName>
    <definedName name="IQRD953" hidden="1">"$E$953:$J$953"</definedName>
    <definedName name="IQRD954" hidden="1">"$E$954:$J$954"</definedName>
    <definedName name="IQRD955" hidden="1">"$E$955:$J$955"</definedName>
    <definedName name="IQRD956" hidden="1">"$E$956:$J$956"</definedName>
    <definedName name="IQRD959" hidden="1">"$E$959"</definedName>
    <definedName name="IQRD96" hidden="1">"$E$96:$P$96"</definedName>
    <definedName name="IQRD960" hidden="1">"$E$960"</definedName>
    <definedName name="IQRD961" hidden="1">"$E$961"</definedName>
    <definedName name="IQRD962" hidden="1">"$E$962"</definedName>
    <definedName name="IQRD963" hidden="1">"$E$963"</definedName>
    <definedName name="IQRD966" hidden="1">"$E$966:$M$966"</definedName>
    <definedName name="IQRD967" hidden="1">"$E$967:$M$967"</definedName>
    <definedName name="IQRD968" hidden="1">"$E$968:$M$968"</definedName>
    <definedName name="IQRD969" hidden="1">"$E$969:$M$969"</definedName>
    <definedName name="IQRD970" hidden="1">"$E$970:$M$970"</definedName>
    <definedName name="IQRD973" hidden="1">"$E$973:$P$973"</definedName>
    <definedName name="IQRD974" hidden="1">"$E$974:$P$974"</definedName>
    <definedName name="IQRD975" hidden="1">"$E$975:$P$975"</definedName>
    <definedName name="IQRD976" hidden="1">"$E$976:$P$976"</definedName>
    <definedName name="IQRD977" hidden="1">"$E$977:$P$977"</definedName>
    <definedName name="IQRD978" hidden="1">"$E$978:$P$978"</definedName>
    <definedName name="IQRD98" hidden="1">"$E$98:$N$98"</definedName>
    <definedName name="IQRD980" hidden="1">"$E$980:$R$980"</definedName>
    <definedName name="IQRD981" hidden="1">"$E$981:$R$981"</definedName>
    <definedName name="IQRD982" hidden="1">"$E$982:$R$982"</definedName>
    <definedName name="IQRD983" hidden="1">"$E$983:$R$983"</definedName>
    <definedName name="IQRD984" hidden="1">"$E$984:$R$984"</definedName>
    <definedName name="IQRD987" hidden="1">"$E$987:$L$987"</definedName>
    <definedName name="IQRD988" hidden="1">"$E$988:$L$988"</definedName>
    <definedName name="IQRD989" hidden="1">"$E$989:$L$989"</definedName>
    <definedName name="IQRD99" hidden="1">"$E$99:$N$99"</definedName>
    <definedName name="IQRD990" hidden="1">"$E$990:$L$990"</definedName>
    <definedName name="IQRD991" hidden="1">"$E$991:$L$991"</definedName>
    <definedName name="IQRD994" hidden="1">"$E$994:$H$994"</definedName>
    <definedName name="IQRD995" hidden="1">"$E$995:$H$995"</definedName>
    <definedName name="IQRD996" hidden="1">"$E$996:$H$996"</definedName>
    <definedName name="IQRD997" hidden="1">"$E$997:$H$997"</definedName>
    <definedName name="IQRD998" hidden="1">"$E$998:$H$998"</definedName>
    <definedName name="IQRDailyB12" localSheetId="19" hidden="1">#REF!</definedName>
    <definedName name="IQRDailyB12" hidden="1">#REF!</definedName>
    <definedName name="IQRDataA10" hidden="1">#REF!</definedName>
    <definedName name="IQRDataA8" hidden="1">#REF!</definedName>
    <definedName name="IQRDataB8" hidden="1">#REF!</definedName>
    <definedName name="IQRDataC8" hidden="1">#REF!</definedName>
    <definedName name="IQRDataSheetDP12" hidden="1">#REF!</definedName>
    <definedName name="IQRDataSheetDP13" hidden="1">#REF!</definedName>
    <definedName name="IQRDataSheetDP14" hidden="1">#REF!</definedName>
    <definedName name="IQRDataSheetDP15" hidden="1">#REF!</definedName>
    <definedName name="IQRDataSheetDP16" hidden="1">#REF!</definedName>
    <definedName name="IQRDataSheetDP17" hidden="1">#REF!</definedName>
    <definedName name="IQRDataSheetDP18" hidden="1">#REF!</definedName>
    <definedName name="IQRDataSheetDP19" hidden="1">#REF!</definedName>
    <definedName name="IQRDataSheetDP20" hidden="1">#REF!</definedName>
    <definedName name="IQRDataSheetDP21" hidden="1">#REF!</definedName>
    <definedName name="IQRDataSheetDP22" hidden="1">#REF!</definedName>
    <definedName name="IQRDataSheetDP23" hidden="1">#REF!</definedName>
    <definedName name="IQRDataSheetDP24" hidden="1">#REF!</definedName>
    <definedName name="IQRDataSheetDP25" hidden="1">#REF!</definedName>
    <definedName name="IQRDataSheetDP26" hidden="1">#REF!</definedName>
    <definedName name="IQRDataSheetDP27" hidden="1">#REF!</definedName>
    <definedName name="IQRDataSheetDP28" hidden="1">#REF!</definedName>
    <definedName name="IQRDataSheetDP30" hidden="1">#REF!</definedName>
    <definedName name="IQRDataSheetDP31" hidden="1">#REF!</definedName>
    <definedName name="IQRDataSheetDP32" hidden="1">#REF!</definedName>
    <definedName name="IQRDataSheetDP33" hidden="1">#REF!</definedName>
    <definedName name="IQRDataSheetDP34" hidden="1">#REF!</definedName>
    <definedName name="IQRDataSheetDP35" hidden="1">#REF!</definedName>
    <definedName name="IQRDataSheetDP36" hidden="1">#REF!</definedName>
    <definedName name="IQRDataSheetDP37" hidden="1">#REF!</definedName>
    <definedName name="IQRDataSheetDP38" hidden="1">#REF!</definedName>
    <definedName name="IQRDataSheetDP39" hidden="1">#REF!</definedName>
    <definedName name="IQRDataSheetDP41" hidden="1">#REF!</definedName>
    <definedName name="IQRDataSheetDP42" hidden="1">#REF!</definedName>
    <definedName name="IQRDataSheetDP43" hidden="1">#REF!</definedName>
    <definedName name="IQRDataSheetDP44" hidden="1">#REF!</definedName>
    <definedName name="IQRDataSheetDP45" hidden="1">#REF!</definedName>
    <definedName name="IQRDataSheetDP46" hidden="1">#REF!</definedName>
    <definedName name="IQRDataSheetDP47" hidden="1">#REF!</definedName>
    <definedName name="IQRDataSheetDP48" hidden="1">#REF!</definedName>
    <definedName name="IQRDataSheetDP49" hidden="1">#REF!</definedName>
    <definedName name="IQRDataSheetDP50" hidden="1">#REF!</definedName>
    <definedName name="IQRDataSheetDP51" hidden="1">#REF!</definedName>
    <definedName name="IQRDataSheetDP52" hidden="1">#REF!</definedName>
    <definedName name="IQRDataSheetDP53" hidden="1">#REF!</definedName>
    <definedName name="IQRDB37" hidden="1">"$DB$38:$DB$55"</definedName>
    <definedName name="IQRDB4" hidden="1">"$DB$5"</definedName>
    <definedName name="IQRDB42" hidden="1">"$DB$43:$DB$47"</definedName>
    <definedName name="IQRDB8" hidden="1">"$DB$9:$DB$31"</definedName>
    <definedName name="IQRDBA4" hidden="1">"$DBA$5"</definedName>
    <definedName name="IQRDBB4" hidden="1">"$DBB$5"</definedName>
    <definedName name="IQRDBC4" hidden="1">"$DBC$5"</definedName>
    <definedName name="IQRDBD4" hidden="1">"$DBD$5"</definedName>
    <definedName name="IQRDBE4" hidden="1">"$DBE$5"</definedName>
    <definedName name="IQRDBF4" hidden="1">"$DBF$5"</definedName>
    <definedName name="IQRDBG4" hidden="1">"$DBG$5"</definedName>
    <definedName name="IQRDBH4" hidden="1">"$DBH$5"</definedName>
    <definedName name="IQRDBI4" hidden="1">"$DBI$5"</definedName>
    <definedName name="IQRDBJ4" hidden="1">"$DBJ$5"</definedName>
    <definedName name="IQRDBK4" hidden="1">"$DBK$5"</definedName>
    <definedName name="IQRDBL4" hidden="1">"$DBL$5"</definedName>
    <definedName name="IQRDBM4" hidden="1">"$DBM$5"</definedName>
    <definedName name="IQRDBN4" hidden="1">"$DBN$5"</definedName>
    <definedName name="IQRDBO4" hidden="1">"$DBO$5"</definedName>
    <definedName name="IQRDBP4" hidden="1">"$DBP$5"</definedName>
    <definedName name="IQRDBQ4" hidden="1">"$DBQ$5"</definedName>
    <definedName name="IQRDBR4" hidden="1">"$DBR$5"</definedName>
    <definedName name="IQRDBS4" hidden="1">"$DBS$5"</definedName>
    <definedName name="IQRDBT4" hidden="1">"$DBT$5"</definedName>
    <definedName name="IQRDBU4" hidden="1">"$DBU$5"</definedName>
    <definedName name="IQRDBV4" hidden="1">"$DBV$5"</definedName>
    <definedName name="IQRDBW4" hidden="1">"$DBW$5"</definedName>
    <definedName name="IQRDBX4" hidden="1">"$DBX$5"</definedName>
    <definedName name="IQRDBY4" hidden="1">"$DBY$5"</definedName>
    <definedName name="IQRDBZ4" hidden="1">"$DBZ$5"</definedName>
    <definedName name="IQRDCFBG5" hidden="1">#REF!</definedName>
    <definedName name="IQRDCFBO5" hidden="1">#REF!</definedName>
    <definedName name="IQRDDB4" hidden="1">"$DDB$5"</definedName>
    <definedName name="IQRDebtCapitalStructureDetailsAL9" hidden="1">#REF!</definedName>
    <definedName name="IQRDebtCapitalStructureDetailsAM9" hidden="1">#REF!</definedName>
    <definedName name="IQRDebtPricingA3" localSheetId="19" hidden="1">#REF!</definedName>
    <definedName name="IQRDebtPricingA3" hidden="1">#REF!</definedName>
    <definedName name="IQRDelphiEnergyK31" localSheetId="2" hidden="1">#REF!</definedName>
    <definedName name="IQRDelphiEnergyK31" localSheetId="1" hidden="1">#REF!</definedName>
    <definedName name="IQRDelphiEnergyK31" localSheetId="19" hidden="1">#REF!</definedName>
    <definedName name="IQRDelphiEnergyK31" hidden="1">#REF!</definedName>
    <definedName name="IQRDescriptionC13" hidden="1">#REF!</definedName>
    <definedName name="IQRDescriptionC14" hidden="1">#REF!</definedName>
    <definedName name="IQRDescriptionC17" hidden="1">#REF!</definedName>
    <definedName name="IQRDescriptionC21" hidden="1">#REF!</definedName>
    <definedName name="IQRDescriptionC22" hidden="1">#REF!</definedName>
    <definedName name="IQRDescriptionC25" hidden="1">#REF!</definedName>
    <definedName name="IQRDescriptionC29" hidden="1">#REF!</definedName>
    <definedName name="IQRDescriptionC30" hidden="1">#REF!</definedName>
    <definedName name="IQRDescriptionC33" hidden="1">#REF!</definedName>
    <definedName name="IQRDescriptionC37" hidden="1">#REF!</definedName>
    <definedName name="IQRDescriptionC38" hidden="1">#REF!</definedName>
    <definedName name="IQRDescriptionC41" hidden="1">#REF!</definedName>
    <definedName name="IQRDescriptionC46" hidden="1">#REF!</definedName>
    <definedName name="IQRDescriptionC47" hidden="1">#REF!</definedName>
    <definedName name="IQRDescriptionC50" hidden="1">#REF!</definedName>
    <definedName name="IQRDescriptionC55" hidden="1">#REF!</definedName>
    <definedName name="IQRDescriptionC56" hidden="1">#REF!</definedName>
    <definedName name="IQRDescriptionC59" hidden="1">#REF!</definedName>
    <definedName name="IQRDescriptionC68" hidden="1">#REF!</definedName>
    <definedName name="IQRDescriptionC77" hidden="1">#REF!</definedName>
    <definedName name="IQRDescriptionC87" hidden="1">#REF!</definedName>
    <definedName name="IQRDescriptionC93" hidden="1">#REF!</definedName>
    <definedName name="IQRDescriptionC96" hidden="1">#REF!</definedName>
    <definedName name="IQRDescriptionD13" hidden="1">#REF!</definedName>
    <definedName name="IQRDescriptionD14" hidden="1">#REF!</definedName>
    <definedName name="IQRDescriptionD17" hidden="1">#REF!</definedName>
    <definedName name="IQRDescriptionD21" hidden="1">#REF!</definedName>
    <definedName name="IQRDescriptionD22" hidden="1">#REF!</definedName>
    <definedName name="IQRDescriptionD25" hidden="1">#REF!</definedName>
    <definedName name="IQRDescriptionD29" hidden="1">#REF!</definedName>
    <definedName name="IQRDescriptionD30" hidden="1">#REF!</definedName>
    <definedName name="IQRDescriptionD33" hidden="1">#REF!</definedName>
    <definedName name="IQRDescriptionD37" hidden="1">#REF!</definedName>
    <definedName name="IQRDescriptionD38" hidden="1">#REF!</definedName>
    <definedName name="IQRDescriptionD41" hidden="1">#REF!</definedName>
    <definedName name="IQRDescriptionD46" hidden="1">#REF!</definedName>
    <definedName name="IQRDescriptionD47" hidden="1">#REF!</definedName>
    <definedName name="IQRDescriptionD50" hidden="1">#REF!</definedName>
    <definedName name="IQRDescriptionD55" hidden="1">#REF!</definedName>
    <definedName name="IQRDescriptionD56" hidden="1">#REF!</definedName>
    <definedName name="IQRDescriptionD59" hidden="1">#REF!</definedName>
    <definedName name="IQRDescriptionD68" hidden="1">#REF!</definedName>
    <definedName name="IQRDescriptionD77" hidden="1">#REF!</definedName>
    <definedName name="IQRDescriptionD87" hidden="1">#REF!</definedName>
    <definedName name="IQRDescriptionD93" hidden="1">#REF!</definedName>
    <definedName name="IQRDescriptionD96" hidden="1">#REF!</definedName>
    <definedName name="IQRDescriptionE13" hidden="1">#REF!</definedName>
    <definedName name="IQRDescriptionE14" hidden="1">#REF!</definedName>
    <definedName name="IQRDescriptionE17" hidden="1">#REF!</definedName>
    <definedName name="IQRDescriptionE21" hidden="1">#REF!</definedName>
    <definedName name="IQRDescriptionE22" hidden="1">#REF!</definedName>
    <definedName name="IQRDescriptionE25" hidden="1">#REF!</definedName>
    <definedName name="IQRDescriptionE29" hidden="1">#REF!</definedName>
    <definedName name="IQRDescriptionE30" hidden="1">#REF!</definedName>
    <definedName name="IQRDescriptionE33" hidden="1">#REF!</definedName>
    <definedName name="IQRDescriptionE37" hidden="1">#REF!</definedName>
    <definedName name="IQRDescriptionE38" hidden="1">#REF!</definedName>
    <definedName name="IQRDescriptionE41" hidden="1">#REF!</definedName>
    <definedName name="IQRDescriptionE46" hidden="1">#REF!</definedName>
    <definedName name="IQRDescriptionE47" hidden="1">#REF!</definedName>
    <definedName name="IQRDescriptionE50" hidden="1">#REF!</definedName>
    <definedName name="IQRDescriptionE55" hidden="1">#REF!</definedName>
    <definedName name="IQRDescriptionE56" hidden="1">#REF!</definedName>
    <definedName name="IQRDescriptionE59" hidden="1">#REF!</definedName>
    <definedName name="IQRDescriptionE68" hidden="1">#REF!</definedName>
    <definedName name="IQRDescriptionE77" hidden="1">#REF!</definedName>
    <definedName name="IQRDescriptionE87" hidden="1">#REF!</definedName>
    <definedName name="IQRDescriptionE93" hidden="1">#REF!</definedName>
    <definedName name="IQRDescriptionE96" hidden="1">#REF!</definedName>
    <definedName name="IQRDilutedSharesK13" hidden="1">#REF!</definedName>
    <definedName name="IQRDilutedSharesL13" hidden="1">#REF!</definedName>
    <definedName name="IQRDilutedSharesM13" hidden="1">#REF!</definedName>
    <definedName name="IQRDilutedSharesN13" hidden="1">#REF!</definedName>
    <definedName name="IQRDilutedSharesO13" hidden="1">#REF!</definedName>
    <definedName name="IQRDilutedSharesP13" hidden="1">#REF!</definedName>
    <definedName name="IQRDilutedSharesR13" hidden="1">#REF!</definedName>
    <definedName name="IQRDilutedSharesS13" hidden="1">#REF!</definedName>
    <definedName name="IQRDilutedSharesT13" hidden="1">#REF!</definedName>
    <definedName name="IQRDTEC9" hidden="1">#REF!</definedName>
    <definedName name="IQRDUKC9" hidden="1">#REF!</definedName>
    <definedName name="IQRE10" hidden="1">"$E$11:$E$263"</definedName>
    <definedName name="IQRE102" hidden="1">"$E$103:$E$2616"</definedName>
    <definedName name="IQRE105" hidden="1">"$E$106:$E$110"</definedName>
    <definedName name="IQRE11" hidden="1">"$E$12:$E$264"</definedName>
    <definedName name="IQRE110" hidden="1">"$E$111:$E$115"</definedName>
    <definedName name="IQRE1104" hidden="1">"$E$1105:$E$1109"</definedName>
    <definedName name="IQRE1131" hidden="1">"$E$1132:$E$1136"</definedName>
    <definedName name="IQRE1146" hidden="1">"$E$1147:$E$1151"</definedName>
    <definedName name="IQRE1158" hidden="1">"$E$1159:$E$1163"</definedName>
    <definedName name="IQRE1174" hidden="1">"$E$1175:$E$1179"</definedName>
    <definedName name="IQRE12" hidden="1">"$E$13:$E$23"</definedName>
    <definedName name="IQRE1202" hidden="1">"$E$1203:$E$1207"</definedName>
    <definedName name="IQRE1230" hidden="1">"$E$1231:$E$1235"</definedName>
    <definedName name="IQRE1286" hidden="1">"$E$1287:$E$1291"</definedName>
    <definedName name="IQRE13" hidden="1">"$E$14:$E$23"</definedName>
    <definedName name="IQRE1314" hidden="1">"$E$1315:$E$1319"</definedName>
    <definedName name="IQRE14" hidden="1">"$E$15:$E$114"</definedName>
    <definedName name="IQRE15" hidden="1">"$E$16:$E$267"</definedName>
    <definedName name="IQRE159" hidden="1">"$E$160:$E$164"</definedName>
    <definedName name="IQRE16" hidden="1">"$E$17:$E$26"</definedName>
    <definedName name="IQRE166" hidden="1">"$E$167:$E$171"</definedName>
    <definedName name="IQRE18" hidden="1">"$F$18:$Y$18"</definedName>
    <definedName name="IQRE186" hidden="1">"$E$187:$E$191"</definedName>
    <definedName name="IQRE19" hidden="1">"$F$19"</definedName>
    <definedName name="IQRE194" hidden="1">"$E$195:$E$199"</definedName>
    <definedName name="IQRE2" hidden="1">"$E$3:$E$27"</definedName>
    <definedName name="IQRE20" hidden="1">"$F$20"</definedName>
    <definedName name="IQRE213" hidden="1">"$E$214:$E$218"</definedName>
    <definedName name="IQRE222" hidden="1">"$E$223:$E$227"</definedName>
    <definedName name="IQRE23" hidden="1">"$E$24:$E$30"</definedName>
    <definedName name="IQRE24" hidden="1">"$E$25"</definedName>
    <definedName name="IQRE25" hidden="1">"$E$26:$E$37"</definedName>
    <definedName name="IQRE27" hidden="1">"$E$28:$E$34"</definedName>
    <definedName name="IQRE28" hidden="1">"$E$29:$E$38"</definedName>
    <definedName name="IQRE29" hidden="1">"$E$30:$E$39"</definedName>
    <definedName name="IQRE3" hidden="1">"$E$4:$E$133"</definedName>
    <definedName name="IQRE30" hidden="1">"$F$30:$L$30"</definedName>
    <definedName name="IQRE31" hidden="1">"$F$31:$S$31"</definedName>
    <definedName name="IQRE3193" hidden="1">"$F$3193"</definedName>
    <definedName name="IQRE3194" hidden="1">"$F$3194"</definedName>
    <definedName name="IQRE3195" hidden="1">"$F$3195"</definedName>
    <definedName name="IQRE32" hidden="1">"$F$32:$J$32"</definedName>
    <definedName name="IQRE321" hidden="1">"$E$322:$E$326"</definedName>
    <definedName name="IQRE33" hidden="1">"$E$34"</definedName>
    <definedName name="IQRE334" hidden="1">"$E$335:$E$339"</definedName>
    <definedName name="IQRE348" hidden="1">"$E$349:$E$353"</definedName>
    <definedName name="IQRE3573" hidden="1">"$F$3573"</definedName>
    <definedName name="IQRE36" hidden="1">"$E$37:$E$42"</definedName>
    <definedName name="IQRE362" hidden="1">"$E$363:$E$367"</definedName>
    <definedName name="IQRE37" hidden="1">"$E$38:$E$539"</definedName>
    <definedName name="IQRE375" hidden="1">"$E$376:$E$380"</definedName>
    <definedName name="IQRE39" hidden="1">"$E$40:$E$54"</definedName>
    <definedName name="IQRE390" hidden="1">"$E$391:$E$395"</definedName>
    <definedName name="IQRE392" hidden="1">"$E$393:$E$1304"</definedName>
    <definedName name="IQRE4" hidden="1">"$E$5:$E$14"</definedName>
    <definedName name="IQRE41" hidden="1">"$F$41"</definedName>
    <definedName name="IQRE42" hidden="1">"$F$42"</definedName>
    <definedName name="IQRE43" localSheetId="4">"$E$44:$E$545"</definedName>
    <definedName name="IQRE43" hidden="1">"$F$43"</definedName>
    <definedName name="IQRE44" hidden="1">"$F$44"</definedName>
    <definedName name="IQRE45" hidden="1">"$F$45"</definedName>
    <definedName name="IQRE46" hidden="1">"$F$46"</definedName>
    <definedName name="IQRE460" hidden="1">"$E$461:$E$1173"</definedName>
    <definedName name="IQRE47" hidden="1">"$F$47"</definedName>
    <definedName name="IQRE48" hidden="1">"$F$48"</definedName>
    <definedName name="IQRE49" hidden="1">"$F$49"</definedName>
    <definedName name="IQRE5" hidden="1">"$E$6"</definedName>
    <definedName name="IQRE50" localSheetId="4">"$E$51:$E$549"</definedName>
    <definedName name="IQRE50" hidden="1">"$F$50"</definedName>
    <definedName name="IQRE51" localSheetId="4">"$E$52"</definedName>
    <definedName name="IQRE51" hidden="1">"$F$51"</definedName>
    <definedName name="IQRE52" hidden="1">"$F$52"</definedName>
    <definedName name="IQRE54" localSheetId="4">"$E$55:$E$571"</definedName>
    <definedName name="IQRE54" hidden="1">"$E$55:$E$56"</definedName>
    <definedName name="IQRE55" hidden="1">"$E$56:$E$555"</definedName>
    <definedName name="IQRE56" hidden="1">"$E$57:$E$561"</definedName>
    <definedName name="IQRE564" hidden="1">"$E$565:$E$569"</definedName>
    <definedName name="IQRE57" localSheetId="4">"$E$58:$E$560"</definedName>
    <definedName name="IQRE57" hidden="1">"$F$57:$R$57"</definedName>
    <definedName name="IQRE58" localSheetId="4">"$E$59:$E$563"</definedName>
    <definedName name="IQRE58" hidden="1">"$F$58:$K$58"</definedName>
    <definedName name="IQRE586" hidden="1">"$E$587:$E$591"</definedName>
    <definedName name="IQRE59" localSheetId="4" hidden="1">"$E$60:$E$62"</definedName>
    <definedName name="IQRE59" hidden="1">"$F$59:$I$59"</definedName>
    <definedName name="IQRE591" hidden="1">"$E$592:$E$593"</definedName>
    <definedName name="IQRE6" hidden="1">"$F$6"</definedName>
    <definedName name="IQRE60" localSheetId="4">"$E$61:$E$565"</definedName>
    <definedName name="IQRE60" hidden="1">"$F$60:$I$60"</definedName>
    <definedName name="IQRE61" localSheetId="4">"$E$62:$E$565"</definedName>
    <definedName name="IQRE61" hidden="1">"$F$61:$R$61"</definedName>
    <definedName name="IQRE614" hidden="1">"$E$615:$E$616"</definedName>
    <definedName name="IQRE62" localSheetId="4">"$E$63:$E$567"</definedName>
    <definedName name="IQRE62" hidden="1">"$F$62"</definedName>
    <definedName name="IQRE63" hidden="1">"$E$64:$E$68"</definedName>
    <definedName name="IQRE64" hidden="1">"$E$65:$E$69"</definedName>
    <definedName name="IQRE645" hidden="1">"$E$646:$E$648"</definedName>
    <definedName name="IQRE65" hidden="1">"$E$66:$E$70"</definedName>
    <definedName name="IQRE66" hidden="1">"$E$67:$E$71"</definedName>
    <definedName name="IQRE67" hidden="1">"$E$68:$E$72"</definedName>
    <definedName name="IQRE670" hidden="1">"$E$671:$E$673"</definedName>
    <definedName name="IQRE672" hidden="1">"$E$673:$E$677"</definedName>
    <definedName name="IQRE68" hidden="1">"$E$69:$E$76"</definedName>
    <definedName name="IQRE698" hidden="1">"$E$699:$E$703"</definedName>
    <definedName name="IQRE7" hidden="1">"$E$8"</definedName>
    <definedName name="IQRE726" hidden="1">"$E$727:$E$731"</definedName>
    <definedName name="IQRE74" hidden="1">"$E$75:$E$79"</definedName>
    <definedName name="IQRE753" hidden="1">"$E$754:$E$758"</definedName>
    <definedName name="IQRE754" hidden="1">"$E$755:$E$759"</definedName>
    <definedName name="IQRE78" hidden="1">"$E$79:$E$83"</definedName>
    <definedName name="IQRE780" hidden="1">"$E$781:$E$785"</definedName>
    <definedName name="IQRE782" hidden="1">"$E$783:$E$787"</definedName>
    <definedName name="IQRE8" hidden="1">"$E$9:$E$16"</definedName>
    <definedName name="IQRE807" hidden="1">"$E$808"</definedName>
    <definedName name="IQRE810" hidden="1">"$E$811:$E$815"</definedName>
    <definedName name="IQRE82" hidden="1">"$E$83:$E$87"</definedName>
    <definedName name="IQRE83" hidden="1">"$E$84:$E$93"</definedName>
    <definedName name="IQRE838" hidden="1">"$E$839"</definedName>
    <definedName name="IQRE84" hidden="1">"$E$85:$E$94"</definedName>
    <definedName name="IQRE85" hidden="1">"$E$86:$E$95"</definedName>
    <definedName name="IQRE88" hidden="1">"$E$89:$E$98"</definedName>
    <definedName name="IQRE888" hidden="1">"$E$889:$E$891"</definedName>
    <definedName name="IQRE89" hidden="1">"$E$90:$E$99"</definedName>
    <definedName name="IQRE899" hidden="1">"$E$900:$E$918"</definedName>
    <definedName name="IQRE9" hidden="1">"$E$10:$E$34"</definedName>
    <definedName name="IQRE90" hidden="1">"$E$91:$E$100"</definedName>
    <definedName name="IQRE907" hidden="1">"$E$908:$E$928"</definedName>
    <definedName name="IQRE91" hidden="1">"$E$92:$E$101"</definedName>
    <definedName name="IQRE915" hidden="1">"$E$916"</definedName>
    <definedName name="IQRE92" hidden="1">"$E$93:$E$102"</definedName>
    <definedName name="IQRE922" hidden="1">"$E$923:$E$925"</definedName>
    <definedName name="IQRE93" hidden="1">"$E$94:$E$103"</definedName>
    <definedName name="IQRE94" hidden="1">"$E$95:$E$104"</definedName>
    <definedName name="IQRE95" hidden="1">"$E$96:$E$105"</definedName>
    <definedName name="IQRE950" hidden="1">"$E$951"</definedName>
    <definedName name="IQRE96" hidden="1">"$E$97:$E$106"</definedName>
    <definedName name="IQREclipseF83" localSheetId="2" hidden="1">#REF!</definedName>
    <definedName name="IQREclipseF83" localSheetId="1" hidden="1">#REF!</definedName>
    <definedName name="IQREclipseF83" localSheetId="19" hidden="1">#REF!</definedName>
    <definedName name="IQREclipseF83" localSheetId="18" hidden="1">#REF!</definedName>
    <definedName name="IQREclipseF83" hidden="1">#REF!</definedName>
    <definedName name="IQREDB4" hidden="1">"$EDB$5"</definedName>
    <definedName name="IQREDC9" hidden="1">#REF!</definedName>
    <definedName name="IQREquityHolders2M5" hidden="1">#REF!</definedName>
    <definedName name="IQREquityHolders2N5" hidden="1">#REF!</definedName>
    <definedName name="IQREquityHoldersM5" hidden="1">#REF!</definedName>
    <definedName name="IQREquityHoldersN5" hidden="1">#REF!</definedName>
    <definedName name="IQREquityHoldersO5" hidden="1">#REF!</definedName>
    <definedName name="IQREquityHoldersP9" hidden="1">#REF!</definedName>
    <definedName name="IQREquityHoldersT5" hidden="1">#REF!</definedName>
    <definedName name="IQREquityPricingR4" hidden="1">#REF!</definedName>
    <definedName name="IQREquityPricingS4" hidden="1">#REF!</definedName>
    <definedName name="IQREstimatesAI15" hidden="1">#REF!</definedName>
    <definedName name="IQREstimatesAK15" hidden="1">#REF!</definedName>
    <definedName name="IQREstimatesAO15" hidden="1">#REF!</definedName>
    <definedName name="IQREstimatesAT3" hidden="1">#REF!</definedName>
    <definedName name="IQREstimatesAU3" hidden="1">#REF!</definedName>
    <definedName name="IQREstimatesBA3" hidden="1">#REF!</definedName>
    <definedName name="IQREstimatesBB3" hidden="1">#REF!</definedName>
    <definedName name="IQRExcelB379" hidden="1">#REF!</definedName>
    <definedName name="IQRExcelB44" hidden="1">#REF!</definedName>
    <definedName name="IQRExcelJ415" hidden="1">#REF!</definedName>
    <definedName name="IQRExcelK447" hidden="1">#REF!</definedName>
    <definedName name="IQRExcelO18" hidden="1">#REF!</definedName>
    <definedName name="IQRExelixisHoldersT8" hidden="1">#REF!</definedName>
    <definedName name="IQRExercise3D5" hidden="1">#REF!</definedName>
    <definedName name="IQRExercise3D7" hidden="1">#REF!</definedName>
    <definedName name="IQRF10" hidden="1">"$F$11:$F$35"</definedName>
    <definedName name="IQRF11" localSheetId="4" hidden="1">"$F$12:$F$264"</definedName>
    <definedName name="IQRF11" hidden="1">"$F$12:$F$22"</definedName>
    <definedName name="IQRF129" hidden="1">"$F$130:$F$139"</definedName>
    <definedName name="IQRF13" hidden="1">"$G$13:$Q$13"</definedName>
    <definedName name="IQRF14" hidden="1">"$F$15:$F$25"</definedName>
    <definedName name="IQRF15" hidden="1">"$G$15:$Q$15"</definedName>
    <definedName name="IQRF16" hidden="1">"$G$16:$Q$16"</definedName>
    <definedName name="IQRF17" hidden="1">"$G$17:$Q$17"</definedName>
    <definedName name="IQRF18" hidden="1">"$G$18:$Q$18"</definedName>
    <definedName name="IQRF2" hidden="1">"$F$3:$F$1261"</definedName>
    <definedName name="IQRF21" hidden="1">"$G$21:$P$21"</definedName>
    <definedName name="IQRF22" hidden="1">"$G$22:$P$22"</definedName>
    <definedName name="IQRF2255" hidden="1">"$F$2256:$F$2968"</definedName>
    <definedName name="IQRF23" hidden="1">"$G$23:$P$23"</definedName>
    <definedName name="IQRF24" hidden="1">"$G$24:$P$24"</definedName>
    <definedName name="IQRF25" hidden="1">"$G$25:$P$25"</definedName>
    <definedName name="IQRF27" hidden="1">"$F$28:$F$90"</definedName>
    <definedName name="IQRF28" hidden="1">"$F$29:$F$38"</definedName>
    <definedName name="IQRF29" hidden="1">"$F$30:$F$39"</definedName>
    <definedName name="IQRF30" hidden="1">"$G$30:$J$30"</definedName>
    <definedName name="IQRF31" hidden="1">"$G$31:$J$31"</definedName>
    <definedName name="IQRF32" hidden="1">"$G$32:$J$32"</definedName>
    <definedName name="IQRF33" hidden="1">"$G$33:$J$33"</definedName>
    <definedName name="IQRF36" hidden="1">"$F$37:$F$97"</definedName>
    <definedName name="IQRF37" localSheetId="4">"$F$38:$F$539"</definedName>
    <definedName name="IQRF37" hidden="1">"$F$38:$F$54"</definedName>
    <definedName name="IQRF38" hidden="1">"$G$38:$AA$38"</definedName>
    <definedName name="IQRF39" hidden="1">"$G$39:$AA$39"</definedName>
    <definedName name="IQRF4" hidden="1">"$F$5:$F$14"</definedName>
    <definedName name="IQRF40" hidden="1">"$G$40:$AA$40"</definedName>
    <definedName name="IQRF41" hidden="1">"$G$41:$AA$41"</definedName>
    <definedName name="IQRF42" hidden="1">"$G$42:$AA$42"</definedName>
    <definedName name="IQRF43" hidden="1">"$F$44:$F$47"</definedName>
    <definedName name="IQRF49" hidden="1">"$F$50:$F$111"</definedName>
    <definedName name="IQRF5" hidden="1">"$F$6"</definedName>
    <definedName name="IQRF59" hidden="1">"$F$60:$F$66"</definedName>
    <definedName name="IQRF6" hidden="1">"$F$7:$F$17"</definedName>
    <definedName name="IQRF7" hidden="1">"$F$8"</definedName>
    <definedName name="IQRF72" hidden="1">"$F$73:$F$77"</definedName>
    <definedName name="IQRF8" hidden="1">"$G$8:$S$8"</definedName>
    <definedName name="IQRF9" hidden="1">"$F$10:$F$34"</definedName>
    <definedName name="IQRFamaFrenchAA16" hidden="1">#REF!</definedName>
    <definedName name="IQRFamaFrenchL16" hidden="1">#REF!</definedName>
    <definedName name="IQRFamaFrenchM16" hidden="1">#REF!</definedName>
    <definedName name="IQRFamaFrenchN16" hidden="1">#REF!</definedName>
    <definedName name="IQRFamaFrenchS16" hidden="1">#REF!</definedName>
    <definedName name="IQRFamaFrenchT16" hidden="1">#REF!</definedName>
    <definedName name="IQRFamaFrenchV16" hidden="1">#REF!</definedName>
    <definedName name="IQRFamaFrenchX16" hidden="1">#REF!</definedName>
    <definedName name="IQRFDB4" hidden="1">"$FDB$5"</definedName>
    <definedName name="IQRFinancials2F72" hidden="1">#REF!</definedName>
    <definedName name="IQRFinancials2G72" hidden="1">#REF!</definedName>
    <definedName name="IQRFinancials2H72" hidden="1">#REF!</definedName>
    <definedName name="IQRFinancials2I72" hidden="1">#REF!</definedName>
    <definedName name="IQRFinancials2J72" hidden="1">#REF!</definedName>
    <definedName name="IQRFinancialsF72" hidden="1">#REF!</definedName>
    <definedName name="IQRFinancialsG72" hidden="1">#REF!</definedName>
    <definedName name="IQRFinancialsH72" hidden="1">#REF!</definedName>
    <definedName name="IQRFinancialsI72" hidden="1">#REF!</definedName>
    <definedName name="IQRFinancialsJ72" hidden="1">#REF!</definedName>
    <definedName name="IQRFUELTradingdataA2" hidden="1">#REF!</definedName>
    <definedName name="IQRFUELTradingdataB2" hidden="1">#REF!</definedName>
    <definedName name="IQRFUELTradingdataC2" hidden="1">#REF!</definedName>
    <definedName name="IQRFutureContractListAK12" localSheetId="19" hidden="1">#REF!</definedName>
    <definedName name="IQRFutureContractListAK12" hidden="1">#REF!</definedName>
    <definedName name="IQRFutureContractListAM12" localSheetId="19" hidden="1">#REF!</definedName>
    <definedName name="IQRFutureContractListAM12" hidden="1">#REF!</definedName>
    <definedName name="IQRFutureContractListAO12" localSheetId="19" hidden="1">#REF!</definedName>
    <definedName name="IQRFutureContractListAO12" hidden="1">#REF!</definedName>
    <definedName name="IQRFutureContractListAQ12" localSheetId="19" hidden="1">#REF!</definedName>
    <definedName name="IQRFutureContractListAQ12" hidden="1">#REF!</definedName>
    <definedName name="IQRFutureContractListAS12" localSheetId="19" hidden="1">#REF!</definedName>
    <definedName name="IQRFutureContractListAS12" hidden="1">#REF!</definedName>
    <definedName name="IQRFutureContractListAU12" localSheetId="19" hidden="1">#REF!</definedName>
    <definedName name="IQRFutureContractListAU12" hidden="1">#REF!</definedName>
    <definedName name="IQRFutureContractListAW12" localSheetId="19" hidden="1">#REF!</definedName>
    <definedName name="IQRFutureContractListAW12" hidden="1">#REF!</definedName>
    <definedName name="IQRFutureContractListBA12" localSheetId="19" hidden="1">#REF!</definedName>
    <definedName name="IQRFutureContractListBA12" hidden="1">#REF!</definedName>
    <definedName name="IQRFutureContractListBC12" localSheetId="19" hidden="1">#REF!</definedName>
    <definedName name="IQRFutureContractListBC12" hidden="1">#REF!</definedName>
    <definedName name="IQRFutureContractListBE12" localSheetId="19" hidden="1">#REF!</definedName>
    <definedName name="IQRFutureContractListBE12" hidden="1">#REF!</definedName>
    <definedName name="IQRFutureContractListBG12" localSheetId="19" hidden="1">#REF!</definedName>
    <definedName name="IQRFutureContractListBG12" hidden="1">#REF!</definedName>
    <definedName name="IQRFutureContractListBI12" localSheetId="19" hidden="1">#REF!</definedName>
    <definedName name="IQRFutureContractListBI12" hidden="1">#REF!</definedName>
    <definedName name="IQRFutureContractListBK12" localSheetId="19" hidden="1">#REF!</definedName>
    <definedName name="IQRFutureContractListBK12" hidden="1">#REF!</definedName>
    <definedName name="IQRFutureContractListBM12" localSheetId="19" hidden="1">#REF!</definedName>
    <definedName name="IQRFutureContractListBM12" hidden="1">#REF!</definedName>
    <definedName name="IQRFutureContractListBQ12" localSheetId="19" hidden="1">#REF!</definedName>
    <definedName name="IQRFutureContractListBQ12" hidden="1">#REF!</definedName>
    <definedName name="IQRFutureContractListBS12" localSheetId="19" hidden="1">#REF!</definedName>
    <definedName name="IQRFutureContractListBS12" hidden="1">#REF!</definedName>
    <definedName name="IQRFutureContractListBU12" localSheetId="19" hidden="1">#REF!</definedName>
    <definedName name="IQRFutureContractListBU12" hidden="1">#REF!</definedName>
    <definedName name="IQRFutureContractListBW12" localSheetId="19" hidden="1">#REF!</definedName>
    <definedName name="IQRFutureContractListBW12" hidden="1">#REF!</definedName>
    <definedName name="IQRFutureContractListBY12" localSheetId="19" hidden="1">#REF!</definedName>
    <definedName name="IQRFutureContractListBY12" hidden="1">#REF!</definedName>
    <definedName name="IQRFutureContractListC12" localSheetId="19" hidden="1">#REF!</definedName>
    <definedName name="IQRFutureContractListC12" hidden="1">#REF!</definedName>
    <definedName name="IQRFutureContractListCA12" localSheetId="19" hidden="1">#REF!</definedName>
    <definedName name="IQRFutureContractListCA12" hidden="1">#REF!</definedName>
    <definedName name="IQRFutureContractListCE12" localSheetId="19" hidden="1">#REF!</definedName>
    <definedName name="IQRFutureContractListCE12" hidden="1">#REF!</definedName>
    <definedName name="IQRFutureContractListCG12" localSheetId="19" hidden="1">#REF!</definedName>
    <definedName name="IQRFutureContractListCG12" hidden="1">#REF!</definedName>
    <definedName name="IQRFutureContractListCI12" localSheetId="19" hidden="1">#REF!</definedName>
    <definedName name="IQRFutureContractListCI12" hidden="1">#REF!</definedName>
    <definedName name="IQRFutureContractListCK12" localSheetId="19" hidden="1">#REF!</definedName>
    <definedName name="IQRFutureContractListCK12" hidden="1">#REF!</definedName>
    <definedName name="IQRFutureContractListCM12" localSheetId="19" hidden="1">#REF!</definedName>
    <definedName name="IQRFutureContractListCM12" hidden="1">#REF!</definedName>
    <definedName name="IQRFutureContractListCO12" localSheetId="19" hidden="1">#REF!</definedName>
    <definedName name="IQRFutureContractListCO12" hidden="1">#REF!</definedName>
    <definedName name="IQRFutureContractListCS12" localSheetId="19" hidden="1">#REF!</definedName>
    <definedName name="IQRFutureContractListCS12" hidden="1">#REF!</definedName>
    <definedName name="IQRFutureContractListCW12" localSheetId="19" hidden="1">#REF!</definedName>
    <definedName name="IQRFutureContractListCW12" hidden="1">#REF!</definedName>
    <definedName name="IQRFutureContractListCY12" localSheetId="19" hidden="1">#REF!</definedName>
    <definedName name="IQRFutureContractListCY12" hidden="1">#REF!</definedName>
    <definedName name="IQRFutureContractListDA12" localSheetId="19" hidden="1">#REF!</definedName>
    <definedName name="IQRFutureContractListDA12" hidden="1">#REF!</definedName>
    <definedName name="IQRFutureContractListDG12" localSheetId="19" hidden="1">#REF!</definedName>
    <definedName name="IQRFutureContractListDG12" hidden="1">#REF!</definedName>
    <definedName name="IQRFutureContractListDI12" localSheetId="19" hidden="1">#REF!</definedName>
    <definedName name="IQRFutureContractListDI12" hidden="1">#REF!</definedName>
    <definedName name="IQRFutureContractListDK12" localSheetId="19" hidden="1">#REF!</definedName>
    <definedName name="IQRFutureContractListDK12" hidden="1">#REF!</definedName>
    <definedName name="IQRFutureContractListDM12" localSheetId="19" hidden="1">#REF!</definedName>
    <definedName name="IQRFutureContractListDM12" hidden="1">#REF!</definedName>
    <definedName name="IQRFutureContractListDO12" localSheetId="19" hidden="1">#REF!</definedName>
    <definedName name="IQRFutureContractListDO12" hidden="1">#REF!</definedName>
    <definedName name="IQRFutureContractListDU12" localSheetId="19" hidden="1">#REF!</definedName>
    <definedName name="IQRFutureContractListDU12" hidden="1">#REF!</definedName>
    <definedName name="IQRFutureContractListDY12" localSheetId="19" hidden="1">#REF!</definedName>
    <definedName name="IQRFutureContractListDY12" hidden="1">#REF!</definedName>
    <definedName name="IQRFutureContractListE12" localSheetId="19" hidden="1">#REF!</definedName>
    <definedName name="IQRFutureContractListE12" hidden="1">#REF!</definedName>
    <definedName name="IQRFutureContractListEA12" localSheetId="19" hidden="1">#REF!</definedName>
    <definedName name="IQRFutureContractListEA12" hidden="1">#REF!</definedName>
    <definedName name="IQRFutureContractListG12" localSheetId="19" hidden="1">#REF!</definedName>
    <definedName name="IQRFutureContractListG12" hidden="1">#REF!</definedName>
    <definedName name="IQRFutureContractListI12" localSheetId="19" hidden="1">#REF!</definedName>
    <definedName name="IQRFutureContractListI12" hidden="1">#REF!</definedName>
    <definedName name="IQRFutureContractListK12" localSheetId="19" hidden="1">#REF!</definedName>
    <definedName name="IQRFutureContractListK12" hidden="1">#REF!</definedName>
    <definedName name="IQRFutureContractListM12" localSheetId="19" hidden="1">#REF!</definedName>
    <definedName name="IQRFutureContractListM12" hidden="1">#REF!</definedName>
    <definedName name="IQRFutureContractListQ12" localSheetId="19" hidden="1">#REF!</definedName>
    <definedName name="IQRFutureContractListQ12" hidden="1">#REF!</definedName>
    <definedName name="IQRFutureContractListS12" localSheetId="19" hidden="1">#REF!</definedName>
    <definedName name="IQRFutureContractListS12" hidden="1">#REF!</definedName>
    <definedName name="IQRFutureContractListU12" localSheetId="19" hidden="1">#REF!</definedName>
    <definedName name="IQRFutureContractListU12" hidden="1">#REF!</definedName>
    <definedName name="IQRFutureContractListW12" localSheetId="19" hidden="1">#REF!</definedName>
    <definedName name="IQRFutureContractListW12" hidden="1">#REF!</definedName>
    <definedName name="IQRFutureContractListY12" localSheetId="19" hidden="1">#REF!</definedName>
    <definedName name="IQRFutureContractListY12" hidden="1">#REF!</definedName>
    <definedName name="IQRFuturesTrendsAG3" localSheetId="19" hidden="1">#REF!</definedName>
    <definedName name="IQRFuturesTrendsAG3" localSheetId="18" hidden="1">#REF!</definedName>
    <definedName name="IQRFuturesTrendsAG3" hidden="1">#REF!</definedName>
    <definedName name="IQRFuturesTrendsT1" localSheetId="19" hidden="1">#REF!</definedName>
    <definedName name="IQRFuturesTrendsT1" localSheetId="18" hidden="1">#REF!</definedName>
    <definedName name="IQRFuturesTrendsT1" hidden="1">#REF!</definedName>
    <definedName name="IQRFXAdjustmentDetailBU3" hidden="1">#REF!</definedName>
    <definedName name="IQRFXAdjustmentDetailBU56" hidden="1">#REF!</definedName>
    <definedName name="IQRFXAdjustmentDetailBV3" hidden="1">#REF!</definedName>
    <definedName name="IQRFXAdjustmentDetailBV56" hidden="1">#REF!</definedName>
    <definedName name="IQRG10" hidden="1">"$G$11:$G$35"</definedName>
    <definedName name="IQRG12" hidden="1">"$H$12:$L$12"</definedName>
    <definedName name="IQRG13" hidden="1">"$G$14:$G$15"</definedName>
    <definedName name="IQRG14" localSheetId="4" hidden="1">"$G$15:$G$64"</definedName>
    <definedName name="IQRG14" hidden="1">"$G$15:$G$114"</definedName>
    <definedName name="IQRG17" hidden="1">"$G$18:$G$270"</definedName>
    <definedName name="IQRG18" hidden="1">"$G$19:$G$24"</definedName>
    <definedName name="IQRG2" hidden="1">"$G$3:$G$1268"</definedName>
    <definedName name="IQRG25" hidden="1">"$G$26:$G$115"</definedName>
    <definedName name="IQRG27" hidden="1">"$G$28:$G$90"</definedName>
    <definedName name="IQRG3" hidden="1">"$G$4:$G$13"</definedName>
    <definedName name="IQRG34" hidden="1">"$G$35:$G$64"</definedName>
    <definedName name="IQRG35" hidden="1">"$G$36:$G$65"</definedName>
    <definedName name="IQRG37" hidden="1">"$G$38:$G$539"</definedName>
    <definedName name="IQRG4" hidden="1">"$G$5:$G$7"</definedName>
    <definedName name="IQRG40" hidden="1">"$G$41:$G$51"</definedName>
    <definedName name="IQRG43" hidden="1">"$G$44:$G$545"</definedName>
    <definedName name="IQRG45" hidden="1">"$G$46:$G$55"</definedName>
    <definedName name="IQRG49" hidden="1">"$G$50"</definedName>
    <definedName name="IQRG5" hidden="1">"$G$6:$G$15"</definedName>
    <definedName name="IQRG50" hidden="1">"$G$51:$G$549"</definedName>
    <definedName name="IQRG51" hidden="1">"$G$52:$G$54"</definedName>
    <definedName name="IQRG54" hidden="1">"$G$55:$G$571"</definedName>
    <definedName name="IQRG55" hidden="1">"$G$56:$G$555"</definedName>
    <definedName name="IQRG56" hidden="1">"$G$57:$G$560"</definedName>
    <definedName name="IQRG57" hidden="1">"$G$58:$G$560"</definedName>
    <definedName name="IQRG58" hidden="1">"$G$59:$G$563"</definedName>
    <definedName name="IQRG6" hidden="1">"$G$7:$G$26"</definedName>
    <definedName name="IQRG60" hidden="1">"$G$61:$G$565"</definedName>
    <definedName name="IQRG61" hidden="1">"$G$62:$G$565"</definedName>
    <definedName name="IQRG62" hidden="1">"$G$63:$G$567"</definedName>
    <definedName name="IQRG7" hidden="1">"$G$8:$G$13"</definedName>
    <definedName name="IQRG8" hidden="1">"$G$9:$G$262"</definedName>
    <definedName name="IQRG9" hidden="1">"$G$10:$G$34"</definedName>
    <definedName name="IQRGDB4" hidden="1">"$GDB$5"</definedName>
    <definedName name="IQRGymboree2P9" localSheetId="2" hidden="1">#REF!</definedName>
    <definedName name="IQRGymboree2P9" localSheetId="1" hidden="1">#REF!</definedName>
    <definedName name="IQRGymboree2P9" hidden="1">#REF!</definedName>
    <definedName name="IQRGymboreeCapStructureP9" localSheetId="2" hidden="1">#REF!</definedName>
    <definedName name="IQRGymboreeCapStructureP9" localSheetId="1" hidden="1">#REF!</definedName>
    <definedName name="IQRGymboreeCapStructureP9" localSheetId="19" hidden="1">#REF!</definedName>
    <definedName name="IQRGymboreeCapStructureP9" hidden="1">#REF!</definedName>
    <definedName name="IQRGymboreeP9" localSheetId="1" hidden="1">#REF!</definedName>
    <definedName name="IQRGymboreeP9" hidden="1">#REF!</definedName>
    <definedName name="IQRH100" hidden="1">"$I$100"</definedName>
    <definedName name="IQRH1000" hidden="1">"$I$1000"</definedName>
    <definedName name="IQRH1001" hidden="1">"$I$1001:$K$1001"</definedName>
    <definedName name="IQRH1002" hidden="1">"$I$1002"</definedName>
    <definedName name="IQRH1003" hidden="1">"$I$1003"</definedName>
    <definedName name="IQRH1004" hidden="1">"$I$1004:$J$1004"</definedName>
    <definedName name="IQRH1005" hidden="1">"$I$1005:$M$1005"</definedName>
    <definedName name="IQRH1006" hidden="1">"$I$1006"</definedName>
    <definedName name="IQRH1007" hidden="1">"$I$1007:$J$1007"</definedName>
    <definedName name="IQRH1008" hidden="1">"$I$1008:$L$1008"</definedName>
    <definedName name="IQRH1009" hidden="1">"$I$1009"</definedName>
    <definedName name="IQRH101" hidden="1">"$I$101:$J$101"</definedName>
    <definedName name="IQRH102" hidden="1">"$I$102:$J$102"</definedName>
    <definedName name="IQRH103" hidden="1">"$I$103"</definedName>
    <definedName name="IQRH104" hidden="1">"$I$104"</definedName>
    <definedName name="IQRH105" hidden="1">"$I$105:$K$105"</definedName>
    <definedName name="IQRH106" hidden="1">"$I$106:$J$106"</definedName>
    <definedName name="IQRH107" hidden="1">"$I$107:$M$107"</definedName>
    <definedName name="IQRH108" hidden="1">"$I$108:$J$108"</definedName>
    <definedName name="IQRH109" hidden="1">"$I$109:$M$109"</definedName>
    <definedName name="IQRH110" hidden="1">"$I$110:$L$110"</definedName>
    <definedName name="IQRH1104" hidden="1">"$H$1105:$H$1109"</definedName>
    <definedName name="IQRH111" hidden="1">"$I$111:$J$111"</definedName>
    <definedName name="IQRH112" hidden="1">"$I$112:$M$112"</definedName>
    <definedName name="IQRH113" hidden="1">"$I$113:$J$113"</definedName>
    <definedName name="IQRH1131" hidden="1">"$H$1132:$H$1136"</definedName>
    <definedName name="IQRH114" hidden="1">"$I$114:$M$114"</definedName>
    <definedName name="IQRH1146" hidden="1">"$H$1147:$H$1151"</definedName>
    <definedName name="IQRH115" hidden="1">"$I$115:$J$115"</definedName>
    <definedName name="IQRH1158" hidden="1">"$H$1159:$H$1163"</definedName>
    <definedName name="IQRH116" hidden="1">"$I$116:$K$116"</definedName>
    <definedName name="IQRH117" hidden="1">"$I$117:$K$117"</definedName>
    <definedName name="IQRH1174" hidden="1">"$H$1175:$H$1179"</definedName>
    <definedName name="IQRH118" hidden="1">"$I$118:$M$118"</definedName>
    <definedName name="IQRH1185" hidden="1">"$H$1186:$H$1190"</definedName>
    <definedName name="IQRH119" hidden="1">"$I$119:$M$119"</definedName>
    <definedName name="IQRH12" localSheetId="18" hidden="1">"$I$12:$J$12"</definedName>
    <definedName name="IQRH12" hidden="1">"$I$12:$M$12"</definedName>
    <definedName name="IQRH120" hidden="1">"$I$120"</definedName>
    <definedName name="IQRH1202" hidden="1">"$H$1203:$H$1207"</definedName>
    <definedName name="IQRH121" hidden="1">"$I$121:$M$121"</definedName>
    <definedName name="IQRH122" hidden="1">"$I$122:$M$122"</definedName>
    <definedName name="IQRH123" hidden="1">"$I$123:$M$123"</definedName>
    <definedName name="IQRH1230" hidden="1">"$H$1231:$H$1235"</definedName>
    <definedName name="IQRH124" hidden="1">"$I$124:$M$124"</definedName>
    <definedName name="IQRH125" hidden="1">"$I$125:$M$125"</definedName>
    <definedName name="IQRH126" hidden="1">"$I$126"</definedName>
    <definedName name="IQRH127" hidden="1">"$I$127:$M$127"</definedName>
    <definedName name="IQRH128" hidden="1">"$I$128"</definedName>
    <definedName name="IQRH1286" hidden="1">"$H$1287:$H$1291"</definedName>
    <definedName name="IQRH129" hidden="1">"$I$129:$M$129"</definedName>
    <definedName name="IQRH13" localSheetId="18" hidden="1">"$I$13:$K$13"</definedName>
    <definedName name="IQRH13" hidden="1">"$I$13:$M$13"</definedName>
    <definedName name="IQRH130" hidden="1">"$I$130"</definedName>
    <definedName name="IQRH131" hidden="1">"$I$131"</definedName>
    <definedName name="IQRH1314" hidden="1">"$H$1315:$H$1319"</definedName>
    <definedName name="IQRH132" hidden="1">"$I$132:$J$132"</definedName>
    <definedName name="IQRH133" hidden="1">"$I$133"</definedName>
    <definedName name="IQRH134" hidden="1">"$I$134:$M$134"</definedName>
    <definedName name="IQRH135" hidden="1">"$I$135:$J$135"</definedName>
    <definedName name="IQRH136" hidden="1">"$I$136:$M$136"</definedName>
    <definedName name="IQRH137" hidden="1">"$I$137:$J$137"</definedName>
    <definedName name="IQRH138" hidden="1">"$I$138"</definedName>
    <definedName name="IQRH139" hidden="1">"$I$139"</definedName>
    <definedName name="IQRH14" localSheetId="18" hidden="1">"$I$14:$M$14"</definedName>
    <definedName name="IQRH14" hidden="1">"$I$14"</definedName>
    <definedName name="IQRH140" hidden="1">"$I$140"</definedName>
    <definedName name="IQRH141" hidden="1">"$I$141:$J$141"</definedName>
    <definedName name="IQRH142" hidden="1">"$I$142:$M$142"</definedName>
    <definedName name="IQRH143" hidden="1">"$I$143:$M$143"</definedName>
    <definedName name="IQRH144" hidden="1">"$I$144:$K$144"</definedName>
    <definedName name="IQRH145" hidden="1">"$I$145"</definedName>
    <definedName name="IQRH146" hidden="1">"$I$146:$K$146"</definedName>
    <definedName name="IQRH147" hidden="1">"$I$147:$M$147"</definedName>
    <definedName name="IQRH148" hidden="1">"$I$148:$M$148"</definedName>
    <definedName name="IQRH149" hidden="1">"$I$149:$J$149"</definedName>
    <definedName name="IQRH15" localSheetId="18" hidden="1">"$I$15"</definedName>
    <definedName name="IQRH15" hidden="1">"$I$15:$M$15"</definedName>
    <definedName name="IQRH150" hidden="1">"$I$150"</definedName>
    <definedName name="IQRH151" hidden="1">"$I$151"</definedName>
    <definedName name="IQRH152" hidden="1">"$I$152"</definedName>
    <definedName name="IQRH153" hidden="1">"$I$153"</definedName>
    <definedName name="IQRH154" hidden="1">"$I$154"</definedName>
    <definedName name="IQRH155" hidden="1">"$I$155:$M$155"</definedName>
    <definedName name="IQRH156" hidden="1">"$I$156"</definedName>
    <definedName name="IQRH157" hidden="1">"$I$157:$M$157"</definedName>
    <definedName name="IQRH158" hidden="1">"$I$158:$M$158"</definedName>
    <definedName name="IQRH159" hidden="1">"$I$159:$J$159"</definedName>
    <definedName name="IQRH16" hidden="1">"$I$16:$M$16"</definedName>
    <definedName name="IQRH160" hidden="1">"$I$160:$M$160"</definedName>
    <definedName name="IQRH161" hidden="1">"$I$161"</definedName>
    <definedName name="IQRH162" hidden="1">"$I$162:$J$162"</definedName>
    <definedName name="IQRH163" hidden="1">"$I$163:$M$163"</definedName>
    <definedName name="IQRH164" hidden="1">"$I$164:$K$164"</definedName>
    <definedName name="IQRH165" hidden="1">"$I$165"</definedName>
    <definedName name="IQRH166" hidden="1">"$I$166:$L$166"</definedName>
    <definedName name="IQRH167" hidden="1">"$I$167:$M$167"</definedName>
    <definedName name="IQRH168" hidden="1">"$I$168:$M$168"</definedName>
    <definedName name="IQRH169" hidden="1">"$I$169"</definedName>
    <definedName name="IQRH17" localSheetId="18" hidden="1">"$I$17"</definedName>
    <definedName name="IQRH17" hidden="1">"$I$17:$M$17"</definedName>
    <definedName name="IQRH170" hidden="1">"$I$170:$J$170"</definedName>
    <definedName name="IQRH171" hidden="1">"$I$171:$M$171"</definedName>
    <definedName name="IQRH172" hidden="1">"$I$172"</definedName>
    <definedName name="IQRH173" hidden="1">"$I$173"</definedName>
    <definedName name="IQRH174" hidden="1">"$I$174:$M$174"</definedName>
    <definedName name="IQRH175" hidden="1">"$I$175:$M$175"</definedName>
    <definedName name="IQRH176" hidden="1">"$I$176"</definedName>
    <definedName name="IQRH177" hidden="1">"$I$177:$K$177"</definedName>
    <definedName name="IQRH178" hidden="1">"$I$178"</definedName>
    <definedName name="IQRH179" hidden="1">"$I$179"</definedName>
    <definedName name="IQRH18" localSheetId="18" hidden="1">"$I$18"</definedName>
    <definedName name="IQRH18" hidden="1">"$I$18:$M$18"</definedName>
    <definedName name="IQRH180" hidden="1">"$I$180:$K$180"</definedName>
    <definedName name="IQRH181" hidden="1">"$I$181:$M$181"</definedName>
    <definedName name="IQRH182" hidden="1">"$I$182:$M$182"</definedName>
    <definedName name="IQRH183" hidden="1">"$I$183:$M$183"</definedName>
    <definedName name="IQRH184" hidden="1">"$I$184:$L$184"</definedName>
    <definedName name="IQRH185" hidden="1">"$I$185:$L$185"</definedName>
    <definedName name="IQRH186" hidden="1">"$I$186:$M$186"</definedName>
    <definedName name="IQRH187" hidden="1">"$I$187"</definedName>
    <definedName name="IQRH188" hidden="1">"$I$188"</definedName>
    <definedName name="IQRH189" hidden="1">"$I$189:$L$189"</definedName>
    <definedName name="IQRH19" localSheetId="18" hidden="1">"$I$19"</definedName>
    <definedName name="IQRH19" hidden="1">"$I$19:$M$19"</definedName>
    <definedName name="IQRH190" hidden="1">"$I$190:$J$190"</definedName>
    <definedName name="IQRH191" hidden="1">"$I$191:$M$191"</definedName>
    <definedName name="IQRH192" hidden="1">"$I$192:$M$192"</definedName>
    <definedName name="IQRH193" hidden="1">"$I$193:$K$193"</definedName>
    <definedName name="IQRH194" hidden="1">"$I$194"</definedName>
    <definedName name="IQRH195" hidden="1">"$I$195:$J$195"</definedName>
    <definedName name="IQRH196" hidden="1">"$I$196"</definedName>
    <definedName name="IQRH197" hidden="1">"$I$197:$J$197"</definedName>
    <definedName name="IQRH198" hidden="1">"$I$198"</definedName>
    <definedName name="IQRH199" hidden="1">"$I$199:$M$199"</definedName>
    <definedName name="IQRH2" hidden="1">"$H$3:$H$256"</definedName>
    <definedName name="IQRH20" hidden="1">"$I$20:$M$20"</definedName>
    <definedName name="IQRH200" hidden="1">"$I$200:$L$200"</definedName>
    <definedName name="IQRH201" hidden="1">"$I$201:$M$201"</definedName>
    <definedName name="IQRH202" hidden="1">"$I$202:$L$202"</definedName>
    <definedName name="IQRH203" hidden="1">"$I$203:$M$203"</definedName>
    <definedName name="IQRH204" hidden="1">"$I$204:$J$204"</definedName>
    <definedName name="IQRH205" hidden="1">"$I$205:$M$205"</definedName>
    <definedName name="IQRH206" hidden="1">"$I$206:$M$206"</definedName>
    <definedName name="IQRH207" hidden="1">"$I$207"</definedName>
    <definedName name="IQRH208" hidden="1">"$I$208:$J$208"</definedName>
    <definedName name="IQRH209" hidden="1">"$I$209:$M$209"</definedName>
    <definedName name="IQRH21" hidden="1">"$I$21"</definedName>
    <definedName name="IQRH210" hidden="1">"$I$210:$K$210"</definedName>
    <definedName name="IQRH211" hidden="1">"$I$211"</definedName>
    <definedName name="IQRH212" hidden="1">"$I$212"</definedName>
    <definedName name="IQRH213" hidden="1">"$I$213:$K$213"</definedName>
    <definedName name="IQRH214" hidden="1">"$I$214:$L$214"</definedName>
    <definedName name="IQRH215" hidden="1">"$I$215:$L$215"</definedName>
    <definedName name="IQRH216" hidden="1">"$I$216:$L$216"</definedName>
    <definedName name="IQRH217" hidden="1">"$I$217"</definedName>
    <definedName name="IQRH218" hidden="1">"$I$218:$K$218"</definedName>
    <definedName name="IQRH219" hidden="1">"$I$219:$M$219"</definedName>
    <definedName name="IQRH22" hidden="1">"$I$22"</definedName>
    <definedName name="IQRH220" hidden="1">"$I$220"</definedName>
    <definedName name="IQRH221" hidden="1">"$I$221"</definedName>
    <definedName name="IQRH222" hidden="1">"$I$222:$M$222"</definedName>
    <definedName name="IQRH223" hidden="1">"$I$223:$M$223"</definedName>
    <definedName name="IQRH224" hidden="1">"$I$224:$M$224"</definedName>
    <definedName name="IQRH225" hidden="1">"$I$225:$L$225"</definedName>
    <definedName name="IQRH226" hidden="1">"$I$226:$M$226"</definedName>
    <definedName name="IQRH227" hidden="1">"$I$227:$M$227"</definedName>
    <definedName name="IQRH228" hidden="1">"$I$228:$M$228"</definedName>
    <definedName name="IQRH229" hidden="1">"$I$229:$M$229"</definedName>
    <definedName name="IQRH23" localSheetId="18" hidden="1">"$I$23:$J$23"</definedName>
    <definedName name="IQRH23" hidden="1">"$I$23"</definedName>
    <definedName name="IQRH230" hidden="1">"$I$230:$L$230"</definedName>
    <definedName name="IQRH231" hidden="1">"$I$231:$M$231"</definedName>
    <definedName name="IQRH232" hidden="1">"$I$232:$L$232"</definedName>
    <definedName name="IQRH233" hidden="1">"$I$233:$M$233"</definedName>
    <definedName name="IQRH234" hidden="1">"$I$234"</definedName>
    <definedName name="IQRH235" hidden="1">"$I$235:$J$235"</definedName>
    <definedName name="IQRH236" hidden="1">"$I$236"</definedName>
    <definedName name="IQRH237" hidden="1">"$I$237:$J$237"</definedName>
    <definedName name="IQRH238" hidden="1">"$I$238:$J$238"</definedName>
    <definedName name="IQRH239" hidden="1">"$I$239:$J$239"</definedName>
    <definedName name="IQRH24" hidden="1">"$I$24"</definedName>
    <definedName name="IQRH240" hidden="1">"$I$240"</definedName>
    <definedName name="IQRH241" hidden="1">"$I$241:$M$241"</definedName>
    <definedName name="IQRH242" hidden="1">"$I$242:$K$242"</definedName>
    <definedName name="IQRH243" hidden="1">"$I$243:$M$243"</definedName>
    <definedName name="IQRH244" hidden="1">"$I$244:$M$244"</definedName>
    <definedName name="IQRH245" hidden="1">"$I$245:$K$245"</definedName>
    <definedName name="IQRH246" hidden="1">"$I$246:$M$246"</definedName>
    <definedName name="IQRH247" hidden="1">"$I$247"</definedName>
    <definedName name="IQRH248" hidden="1">"$I$248:$L$248"</definedName>
    <definedName name="IQRH249" hidden="1">"$I$249:$M$249"</definedName>
    <definedName name="IQRH25" localSheetId="18" hidden="1">"$I$25:$M$25"</definedName>
    <definedName name="IQRH25" hidden="1">"$I$25"</definedName>
    <definedName name="IQRH250" hidden="1">"$I$250:$L$250"</definedName>
    <definedName name="IQRH251" hidden="1">"$I$251:$M$251"</definedName>
    <definedName name="IQRH252" hidden="1">"$I$252:$J$252"</definedName>
    <definedName name="IQRH253" hidden="1">"$I$253:$L$253"</definedName>
    <definedName name="IQRH254" hidden="1">"$I$254"</definedName>
    <definedName name="IQRH255" hidden="1">"$I$255:$M$255"</definedName>
    <definedName name="IQRH256" hidden="1">"$I$256:$K$256"</definedName>
    <definedName name="IQRH257" hidden="1">"$I$257"</definedName>
    <definedName name="IQRH258" hidden="1">"$I$258:$M$258"</definedName>
    <definedName name="IQRH259" hidden="1">"$I$259:$M$259"</definedName>
    <definedName name="IQRH26" hidden="1">"$I$26"</definedName>
    <definedName name="IQRH260" hidden="1">"$I$260"</definedName>
    <definedName name="IQRH261" hidden="1">"$I$261:$M$261"</definedName>
    <definedName name="IQRH262" hidden="1">"$I$262"</definedName>
    <definedName name="IQRH263" hidden="1">"$I$263"</definedName>
    <definedName name="IQRH264" hidden="1">"$I$264:$L$264"</definedName>
    <definedName name="IQRH265" hidden="1">"$I$265:$M$265"</definedName>
    <definedName name="IQRH266" hidden="1">"$I$266:$J$266"</definedName>
    <definedName name="IQRH267" hidden="1">"$I$267:$J$267"</definedName>
    <definedName name="IQRH268" hidden="1">"$I$268:$M$268"</definedName>
    <definedName name="IQRH269" hidden="1">"$I$269:$M$269"</definedName>
    <definedName name="IQRH27" localSheetId="18" hidden="1">"$I$27:$M$27"</definedName>
    <definedName name="IQRH27" hidden="1">"$I$27"</definedName>
    <definedName name="IQRH270" hidden="1">"$I$270"</definedName>
    <definedName name="IQRH271" hidden="1">"$I$271:$M$271"</definedName>
    <definedName name="IQRH272" hidden="1">"$I$272:$L$272"</definedName>
    <definedName name="IQRH273" hidden="1">"$I$273:$L$273"</definedName>
    <definedName name="IQRH274" hidden="1">"$I$274"</definedName>
    <definedName name="IQRH275" hidden="1">"$I$275:$M$275"</definedName>
    <definedName name="IQRH276" hidden="1">"$I$276:$M$276"</definedName>
    <definedName name="IQRH277" hidden="1">"$I$277:$M$277"</definedName>
    <definedName name="IQRH278" hidden="1">"$I$278:$K$278"</definedName>
    <definedName name="IQRH279" hidden="1">"$I$279:$M$279"</definedName>
    <definedName name="IQRH28" hidden="1">"$I$28"</definedName>
    <definedName name="IQRH280" hidden="1">"$I$280:$M$280"</definedName>
    <definedName name="IQRH281" hidden="1">"$I$281:$M$281"</definedName>
    <definedName name="IQRH282" hidden="1">"$I$282:$M$282"</definedName>
    <definedName name="IQRH283" hidden="1">"$I$283:$M$283"</definedName>
    <definedName name="IQRH284" hidden="1">"$I$284:$M$284"</definedName>
    <definedName name="IQRH285" hidden="1">"$I$285:$M$285"</definedName>
    <definedName name="IQRH286" hidden="1">"$I$286"</definedName>
    <definedName name="IQRH287" hidden="1">"$I$287:$M$287"</definedName>
    <definedName name="IQRH288" hidden="1">"$I$288:$M$288"</definedName>
    <definedName name="IQRH289" hidden="1">"$I$289:$M$289"</definedName>
    <definedName name="IQRH29" hidden="1">"$I$29"</definedName>
    <definedName name="IQRH290" hidden="1">"$I$290"</definedName>
    <definedName name="IQRH291" hidden="1">"$I$291"</definedName>
    <definedName name="IQRH292" hidden="1">"$I$292:$M$292"</definedName>
    <definedName name="IQRH293" hidden="1">"$I$293"</definedName>
    <definedName name="IQRH294" hidden="1">"$I$294"</definedName>
    <definedName name="IQRH295" hidden="1">"$I$295:$M$295"</definedName>
    <definedName name="IQRH296" hidden="1">"$I$296:$M$296"</definedName>
    <definedName name="IQRH297" hidden="1">"$I$297:$M$297"</definedName>
    <definedName name="IQRH298" hidden="1">"$I$298:$M$298"</definedName>
    <definedName name="IQRH299" hidden="1">"$I$299:$K$299"</definedName>
    <definedName name="IQRH30" hidden="1">"$I$30:$J$30"</definedName>
    <definedName name="IQRH300" hidden="1">"$I$300"</definedName>
    <definedName name="IQRH301" hidden="1">"$I$301:$J$301"</definedName>
    <definedName name="IQRH302" hidden="1">"$I$302:$M$302"</definedName>
    <definedName name="IQRH303" hidden="1">"$I$303:$M$303"</definedName>
    <definedName name="IQRH304" hidden="1">"$I$304"</definedName>
    <definedName name="IQRH305" hidden="1">"$I$305:$M$305"</definedName>
    <definedName name="IQRH306" hidden="1">"$I$306:$L$306"</definedName>
    <definedName name="IQRH307" hidden="1">"$I$307:$L$307"</definedName>
    <definedName name="IQRH308" hidden="1">"$I$308:$M$308"</definedName>
    <definedName name="IQRH309" hidden="1">"$I$309"</definedName>
    <definedName name="IQRH31" hidden="1">"$I$31"</definedName>
    <definedName name="IQRH310" hidden="1">"$I$310:$J$310"</definedName>
    <definedName name="IQRH311" hidden="1">"$I$311:$L$311"</definedName>
    <definedName name="IQRH312" hidden="1">"$I$312:$M$312"</definedName>
    <definedName name="IQRH313" hidden="1">"$I$313:$M$313"</definedName>
    <definedName name="IQRH314" hidden="1">"$I$314:$K$314"</definedName>
    <definedName name="IQRH315" hidden="1">"$I$315:$M$315"</definedName>
    <definedName name="IQRH316" hidden="1">"$I$316:$K$316"</definedName>
    <definedName name="IQRH317" hidden="1">"$I$317:$M$317"</definedName>
    <definedName name="IQRH318" hidden="1">"$I$318"</definedName>
    <definedName name="IQRH319" hidden="1">"$I$319:$J$319"</definedName>
    <definedName name="IQRH32" hidden="1">"$I$32:$M$32"</definedName>
    <definedName name="IQRH320" hidden="1">"$I$320:$J$320"</definedName>
    <definedName name="IQRH321" hidden="1">"$I$321:$J$321"</definedName>
    <definedName name="IQRH322" hidden="1">"$I$322:$M$322"</definedName>
    <definedName name="IQRH323" hidden="1">"$I$323:$M$323"</definedName>
    <definedName name="IQRH324" hidden="1">"$I$324:$M$324"</definedName>
    <definedName name="IQRH325" hidden="1">"$I$325:$M$325"</definedName>
    <definedName name="IQRH326" hidden="1">"$I$326"</definedName>
    <definedName name="IQRH327" hidden="1">"$I$327:$M$327"</definedName>
    <definedName name="IQRH328" hidden="1">"$I$328:$M$328"</definedName>
    <definedName name="IQRH329" hidden="1">"$I$329:$M$329"</definedName>
    <definedName name="IQRH33" hidden="1">"$I$33:$J$33"</definedName>
    <definedName name="IQRH330" hidden="1">"$I$330:$J$330"</definedName>
    <definedName name="IQRH331" hidden="1">"$I$331:$M$331"</definedName>
    <definedName name="IQRH332" hidden="1">"$I$332:$M$332"</definedName>
    <definedName name="IQRH333" hidden="1">"$I$333:$M$333"</definedName>
    <definedName name="IQRH334" hidden="1">"$I$334:$M$334"</definedName>
    <definedName name="IQRH335" hidden="1">"$I$335:$L$335"</definedName>
    <definedName name="IQRH336" hidden="1">"$I$336:$J$336"</definedName>
    <definedName name="IQRH337" hidden="1">"$I$337:$M$337"</definedName>
    <definedName name="IQRH338" hidden="1">"$I$338:$M$338"</definedName>
    <definedName name="IQRH339" hidden="1">"$I$339:$M$339"</definedName>
    <definedName name="IQRH34" hidden="1">"$I$34"</definedName>
    <definedName name="IQRH340" hidden="1">"$I$340"</definedName>
    <definedName name="IQRH341" hidden="1">"$I$341"</definedName>
    <definedName name="IQRH342" hidden="1">"$I$342:$M$342"</definedName>
    <definedName name="IQRH343" hidden="1">"$I$343:$M$343"</definedName>
    <definedName name="IQRH344" hidden="1">"$I$344:$L$344"</definedName>
    <definedName name="IQRH345" hidden="1">"$I$345"</definedName>
    <definedName name="IQRH346" hidden="1">"$I$346:$M$346"</definedName>
    <definedName name="IQRH347" hidden="1">"$I$347"</definedName>
    <definedName name="IQRH348" hidden="1">"$I$348:$K$348"</definedName>
    <definedName name="IQRH349" hidden="1">"$I$349:$M$349"</definedName>
    <definedName name="IQRH35" hidden="1">"$I$35:$M$35"</definedName>
    <definedName name="IQRH350" hidden="1">"$I$350:$J$350"</definedName>
    <definedName name="IQRH351" hidden="1">"$I$351:$J$351"</definedName>
    <definedName name="IQRH352" hidden="1">"$I$352"</definedName>
    <definedName name="IQRH353" hidden="1">"$I$353"</definedName>
    <definedName name="IQRH354" hidden="1">"$I$354"</definedName>
    <definedName name="IQRH355" hidden="1">"$I$355:$J$355"</definedName>
    <definedName name="IQRH356" hidden="1">"$I$356:$J$356"</definedName>
    <definedName name="IQRH357" hidden="1">"$I$357:$K$357"</definedName>
    <definedName name="IQRH358" hidden="1">"$I$358:$M$358"</definedName>
    <definedName name="IQRH359" hidden="1">"$I$359:$K$359"</definedName>
    <definedName name="IQRH36" hidden="1">"$I$36:$J$36"</definedName>
    <definedName name="IQRH360" hidden="1">"$I$360:$K$360"</definedName>
    <definedName name="IQRH361" hidden="1">"$I$361"</definedName>
    <definedName name="IQRH362" hidden="1">"$I$362"</definedName>
    <definedName name="IQRH363" hidden="1">"$I$363"</definedName>
    <definedName name="IQRH364" hidden="1">"$I$364:$M$364"</definedName>
    <definedName name="IQRH365" hidden="1">"$I$365:$L$365"</definedName>
    <definedName name="IQRH366" hidden="1">"$I$366:$K$366"</definedName>
    <definedName name="IQRH367" hidden="1">"$I$367"</definedName>
    <definedName name="IQRH368" hidden="1">"$I$368:$M$368"</definedName>
    <definedName name="IQRH369" hidden="1">"$I$369"</definedName>
    <definedName name="IQRH37" hidden="1">"$I$37:$M$37"</definedName>
    <definedName name="IQRH370" hidden="1">"$I$370"</definedName>
    <definedName name="IQRH371" hidden="1">"$I$371"</definedName>
    <definedName name="IQRH372" hidden="1">"$I$372"</definedName>
    <definedName name="IQRH373" hidden="1">"$I$373"</definedName>
    <definedName name="IQRH374" hidden="1">"$I$374:$J$374"</definedName>
    <definedName name="IQRH375" hidden="1">"$I$375"</definedName>
    <definedName name="IQRH376" hidden="1">"$I$376:$M$376"</definedName>
    <definedName name="IQRH377" hidden="1">"$I$377:$M$377"</definedName>
    <definedName name="IQRH378" hidden="1">"$I$378:$J$378"</definedName>
    <definedName name="IQRH379" hidden="1">"$I$379"</definedName>
    <definedName name="IQRH38" hidden="1">"$I$38:$L$38"</definedName>
    <definedName name="IQRH380" hidden="1">"$I$380"</definedName>
    <definedName name="IQRH381" hidden="1">"$I$381"</definedName>
    <definedName name="IQRH382" hidden="1">"$I$382"</definedName>
    <definedName name="IQRH383" hidden="1">"$I$383:$J$383"</definedName>
    <definedName name="IQRH384" hidden="1">"$I$384"</definedName>
    <definedName name="IQRH385" hidden="1">"$I$385"</definedName>
    <definedName name="IQRH386" hidden="1">"$I$386"</definedName>
    <definedName name="IQRH387" hidden="1">"$I$387:$M$387"</definedName>
    <definedName name="IQRH388" hidden="1">"$I$388:$J$388"</definedName>
    <definedName name="IQRH389" hidden="1">"$I$389"</definedName>
    <definedName name="IQRH39" hidden="1">"$I$39"</definedName>
    <definedName name="IQRH390" hidden="1">"$I$390"</definedName>
    <definedName name="IQRH391" hidden="1">"$I$391:$J$391"</definedName>
    <definedName name="IQRH392" hidden="1">"$I$392:$M$392"</definedName>
    <definedName name="IQRH393" hidden="1">"$I$393"</definedName>
    <definedName name="IQRH394" hidden="1">"$I$394"</definedName>
    <definedName name="IQRH395" hidden="1">"$I$395:$L$395"</definedName>
    <definedName name="IQRH396" hidden="1">"$I$396"</definedName>
    <definedName name="IQRH397" hidden="1">"$I$397:$J$397"</definedName>
    <definedName name="IQRH398" hidden="1">"$I$398:$K$398"</definedName>
    <definedName name="IQRH399" hidden="1">"$I$399:$L$399"</definedName>
    <definedName name="IQRH4" hidden="1">"$H$5:$H$10"</definedName>
    <definedName name="IQRH40" hidden="1">"$I$40"</definedName>
    <definedName name="IQRH400" hidden="1">"$I$400"</definedName>
    <definedName name="IQRH401" hidden="1">"$I$401:$J$401"</definedName>
    <definedName name="IQRH402" hidden="1">"$I$402:$J$402"</definedName>
    <definedName name="IQRH403" hidden="1">"$I$403:$L$403"</definedName>
    <definedName name="IQRH404" hidden="1">"$I$404:$J$404"</definedName>
    <definedName name="IQRH405" hidden="1">"$I$405"</definedName>
    <definedName name="IQRH406" hidden="1">"$I$406"</definedName>
    <definedName name="IQRH407" hidden="1">"$I$407"</definedName>
    <definedName name="IQRH408" hidden="1">"$I$408"</definedName>
    <definedName name="IQRH409" hidden="1">"$I$409:$M$409"</definedName>
    <definedName name="IQRH41" hidden="1">"$I$41"</definedName>
    <definedName name="IQRH410" hidden="1">"$I$410:$J$410"</definedName>
    <definedName name="IQRH411" hidden="1">"$I$411:$M$411"</definedName>
    <definedName name="IQRH412" hidden="1">"$I$412"</definedName>
    <definedName name="IQRH413" hidden="1">"$I$413:$J$413"</definedName>
    <definedName name="IQRH414" hidden="1">"$I$414"</definedName>
    <definedName name="IQRH415" hidden="1">"$I$415:$M$415"</definedName>
    <definedName name="IQRH416" hidden="1">"$I$416"</definedName>
    <definedName name="IQRH417" hidden="1">"$I$417"</definedName>
    <definedName name="IQRH418" hidden="1">"$I$418"</definedName>
    <definedName name="IQRH419" hidden="1">"$I$419:$K$419"</definedName>
    <definedName name="IQRH42" hidden="1">"$I$42:$J$42"</definedName>
    <definedName name="IQRH420" hidden="1">"$I$420:$M$420"</definedName>
    <definedName name="IQRH421" hidden="1">"$I$421:$M$421"</definedName>
    <definedName name="IQRH422" hidden="1">"$I$422"</definedName>
    <definedName name="IQRH423" hidden="1">"$I$423:$M$423"</definedName>
    <definedName name="IQRH424" hidden="1">"$I$424:$M$424"</definedName>
    <definedName name="IQRH425" hidden="1">"$I$425:$J$425"</definedName>
    <definedName name="IQRH426" hidden="1">"$I$426"</definedName>
    <definedName name="IQRH427" hidden="1">"$I$427:$M$427"</definedName>
    <definedName name="IQRH428" hidden="1">"$I$428:$J$428"</definedName>
    <definedName name="IQRH429" hidden="1">"$I$429:$J$429"</definedName>
    <definedName name="IQRH43" hidden="1">"$I$43:$M$43"</definedName>
    <definedName name="IQRH430" hidden="1">"$I$430:$M$430"</definedName>
    <definedName name="IQRH431" hidden="1">"$I$431:$J$431"</definedName>
    <definedName name="IQRH432" hidden="1">"$I$432"</definedName>
    <definedName name="IQRH433" hidden="1">"$I$433:$J$433"</definedName>
    <definedName name="IQRH434" hidden="1">"$I$434:$M$434"</definedName>
    <definedName name="IQRH435" hidden="1">"$I$435:$M$435"</definedName>
    <definedName name="IQRH436" hidden="1">"$I$436:$M$436"</definedName>
    <definedName name="IQRH437" hidden="1">"$I$437:$J$437"</definedName>
    <definedName name="IQRH438" hidden="1">"$I$438:$M$438"</definedName>
    <definedName name="IQRH439" hidden="1">"$I$439"</definedName>
    <definedName name="IQRH44" hidden="1">"$I$44"</definedName>
    <definedName name="IQRH440" hidden="1">"$I$440"</definedName>
    <definedName name="IQRH441" hidden="1">"$I$441:$M$441"</definedName>
    <definedName name="IQRH442" hidden="1">"$I$442:$K$442"</definedName>
    <definedName name="IQRH443" hidden="1">"$I$443:$L$443"</definedName>
    <definedName name="IQRH444" hidden="1">"$I$444"</definedName>
    <definedName name="IQRH445" hidden="1">"$I$445"</definedName>
    <definedName name="IQRH446" hidden="1">"$I$446:$J$446"</definedName>
    <definedName name="IQRH447" hidden="1">"$I$447:$M$447"</definedName>
    <definedName name="IQRH448" hidden="1">"$I$448"</definedName>
    <definedName name="IQRH449" hidden="1">"$I$449"</definedName>
    <definedName name="IQRH45" hidden="1">"$I$45:$L$45"</definedName>
    <definedName name="IQRH450" hidden="1">"$I$450:$M$450"</definedName>
    <definedName name="IQRH451" hidden="1">"$I$451"</definedName>
    <definedName name="IQRH452" hidden="1">"$I$452:$M$452"</definedName>
    <definedName name="IQRH453" hidden="1">"$I$453:$J$453"</definedName>
    <definedName name="IQRH454" hidden="1">"$I$454"</definedName>
    <definedName name="IQRH455" hidden="1">"$I$455:$M$455"</definedName>
    <definedName name="IQRH456" hidden="1">"$I$456"</definedName>
    <definedName name="IQRH457" hidden="1">"$I$457:$M$457"</definedName>
    <definedName name="IQRH458" hidden="1">"$I$458"</definedName>
    <definedName name="IQRH459" hidden="1">"$I$459:$J$459"</definedName>
    <definedName name="IQRH46" hidden="1">"$I$46"</definedName>
    <definedName name="IQRH460" hidden="1">"$I$460"</definedName>
    <definedName name="IQRH461" hidden="1">"$I$461:$M$461"</definedName>
    <definedName name="IQRH462" hidden="1">"$I$462:$J$462"</definedName>
    <definedName name="IQRH463" hidden="1">"$I$463"</definedName>
    <definedName name="IQRH464" hidden="1">"$I$464"</definedName>
    <definedName name="IQRH465" hidden="1">"$I$465:$J$465"</definedName>
    <definedName name="IQRH466" hidden="1">"$I$466:$K$466"</definedName>
    <definedName name="IQRH467" hidden="1">"$I$467"</definedName>
    <definedName name="IQRH468" hidden="1">"$I$468:$J$468"</definedName>
    <definedName name="IQRH469" hidden="1">"$I$469"</definedName>
    <definedName name="IQRH47" hidden="1">"$I$47"</definedName>
    <definedName name="IQRH470" hidden="1">"$I$470"</definedName>
    <definedName name="IQRH471" hidden="1">"$I$471:$K$471"</definedName>
    <definedName name="IQRH472" hidden="1">"$I$472:$M$472"</definedName>
    <definedName name="IQRH473" hidden="1">"$I$473:$L$473"</definedName>
    <definedName name="IQRH474" hidden="1">"$I$474:$M$474"</definedName>
    <definedName name="IQRH475" hidden="1">"$I$475"</definedName>
    <definedName name="IQRH476" hidden="1">"$I$476:$L$476"</definedName>
    <definedName name="IQRH477" hidden="1">"$I$477:$J$477"</definedName>
    <definedName name="IQRH478" hidden="1">"$I$478"</definedName>
    <definedName name="IQRH479" hidden="1">"$I$479"</definedName>
    <definedName name="IQRH48" hidden="1">"$I$48:$L$48"</definedName>
    <definedName name="IQRH480" hidden="1">"$I$480"</definedName>
    <definedName name="IQRH481" hidden="1">"$I$481"</definedName>
    <definedName name="IQRH482" hidden="1">"$I$482:$J$482"</definedName>
    <definedName name="IQRH483" hidden="1">"$I$483:$M$483"</definedName>
    <definedName name="IQRH484" hidden="1">"$I$484:$K$484"</definedName>
    <definedName name="IQRH485" hidden="1">"$I$485"</definedName>
    <definedName name="IQRH486" hidden="1">"$I$486:$J$486"</definedName>
    <definedName name="IQRH487" hidden="1">"$I$487"</definedName>
    <definedName name="IQRH488" hidden="1">"$I$488:$M$488"</definedName>
    <definedName name="IQRH489" hidden="1">"$I$489:$J$489"</definedName>
    <definedName name="IQRH49" hidden="1">"$I$49:$M$49"</definedName>
    <definedName name="IQRH490" hidden="1">"$I$490:$J$490"</definedName>
    <definedName name="IQRH491" hidden="1">"$I$491:$J$491"</definedName>
    <definedName name="IQRH492" hidden="1">"$I$492:$M$492"</definedName>
    <definedName name="IQRH493" hidden="1">"$I$493"</definedName>
    <definedName name="IQRH494" hidden="1">"$I$494:$J$494"</definedName>
    <definedName name="IQRH495" hidden="1">"$I$495"</definedName>
    <definedName name="IQRH496" hidden="1">"$I$496"</definedName>
    <definedName name="IQRH497" hidden="1">"$I$497:$M$497"</definedName>
    <definedName name="IQRH498" hidden="1">"$I$498"</definedName>
    <definedName name="IQRH499" hidden="1">"$I$499"</definedName>
    <definedName name="IQRH5" hidden="1">"$H$6:$H$31"</definedName>
    <definedName name="IQRH50" hidden="1">"$I$50:$J$50"</definedName>
    <definedName name="IQRH500" hidden="1">"$I$500:$K$500"</definedName>
    <definedName name="IQRH501" hidden="1">"$I$501:$M$501"</definedName>
    <definedName name="IQRH502" hidden="1">"$I$502:$M$502"</definedName>
    <definedName name="IQRH503" hidden="1">"$I$503:$K$503"</definedName>
    <definedName name="IQRH504" hidden="1">"$I$504"</definedName>
    <definedName name="IQRH505" hidden="1">"$I$505"</definedName>
    <definedName name="IQRH506" hidden="1">"$I$506:$L$506"</definedName>
    <definedName name="IQRH507" hidden="1">"$I$507"</definedName>
    <definedName name="IQRH508" hidden="1">"$I$508"</definedName>
    <definedName name="IQRH509" hidden="1">"$I$509"</definedName>
    <definedName name="IQRH51" hidden="1">"$I$51:$M$51"</definedName>
    <definedName name="IQRH510" hidden="1">"$I$510:$M$510"</definedName>
    <definedName name="IQRH511" hidden="1">"$I$511"</definedName>
    <definedName name="IQRH512" hidden="1">"$I$512"</definedName>
    <definedName name="IQRH513" hidden="1">"$I$513:$M$513"</definedName>
    <definedName name="IQRH514" hidden="1">"$I$514:$M$514"</definedName>
    <definedName name="IQRH515" hidden="1">"$I$515"</definedName>
    <definedName name="IQRH516" hidden="1">"$I$516:$J$516"</definedName>
    <definedName name="IQRH517" hidden="1">"$I$517"</definedName>
    <definedName name="IQRH518" hidden="1">"$I$518:$M$518"</definedName>
    <definedName name="IQRH519" hidden="1">"$I$519:$J$519"</definedName>
    <definedName name="IQRH52" hidden="1">"$I$52:$M$52"</definedName>
    <definedName name="IQRH520" hidden="1">"$I$520:$M$520"</definedName>
    <definedName name="IQRH521" hidden="1">"$I$521"</definedName>
    <definedName name="IQRH522" hidden="1">"$I$522"</definedName>
    <definedName name="IQRH523" hidden="1">"$I$523"</definedName>
    <definedName name="IQRH524" hidden="1">"$I$524:$M$524"</definedName>
    <definedName name="IQRH525" hidden="1">"$I$525"</definedName>
    <definedName name="IQRH526" hidden="1">"$I$526:$J$526"</definedName>
    <definedName name="IQRH527" hidden="1">"$I$527:$M$527"</definedName>
    <definedName name="IQRH528" hidden="1">"$I$528"</definedName>
    <definedName name="IQRH529" hidden="1">"$I$529:$J$529"</definedName>
    <definedName name="IQRH53" hidden="1">"$I$53:$J$53"</definedName>
    <definedName name="IQRH530" hidden="1">"$I$530:$J$530"</definedName>
    <definedName name="IQRH531" hidden="1">"$I$531:$K$531"</definedName>
    <definedName name="IQRH532" hidden="1">"$I$532:$K$532"</definedName>
    <definedName name="IQRH533" hidden="1">"$I$533:$M$533"</definedName>
    <definedName name="IQRH534" hidden="1">"$I$534"</definedName>
    <definedName name="IQRH535" hidden="1">"$I$535:$M$535"</definedName>
    <definedName name="IQRH536" hidden="1">"$I$536:$M$536"</definedName>
    <definedName name="IQRH537" hidden="1">"$I$537"</definedName>
    <definedName name="IQRH538" hidden="1">"$I$538"</definedName>
    <definedName name="IQRH539" hidden="1">"$I$539:$J$539"</definedName>
    <definedName name="IQRH54" hidden="1">"$I$54:$M$54"</definedName>
    <definedName name="IQRH540" hidden="1">"$I$540:$M$540"</definedName>
    <definedName name="IQRH541" hidden="1">"$I$541"</definedName>
    <definedName name="IQRH542" hidden="1">"$I$542"</definedName>
    <definedName name="IQRH543" hidden="1">"$I$543"</definedName>
    <definedName name="IQRH544" hidden="1">"$I$544:$M$544"</definedName>
    <definedName name="IQRH545" hidden="1">"$I$545:$M$545"</definedName>
    <definedName name="IQRH546" hidden="1">"$I$546:$M$546"</definedName>
    <definedName name="IQRH547" hidden="1">"$I$547"</definedName>
    <definedName name="IQRH548" hidden="1">"$I$548:$J$548"</definedName>
    <definedName name="IQRH549" hidden="1">"$I$549:$J$549"</definedName>
    <definedName name="IQRH55" hidden="1">"$I$55"</definedName>
    <definedName name="IQRH550" hidden="1">"$I$550:$M$550"</definedName>
    <definedName name="IQRH551" hidden="1">"$I$551:$M$551"</definedName>
    <definedName name="IQRH552" hidden="1">"$I$552:$M$552"</definedName>
    <definedName name="IQRH553" hidden="1">"$I$553:$J$553"</definedName>
    <definedName name="IQRH554" hidden="1">"$I$554"</definedName>
    <definedName name="IQRH555" hidden="1">"$I$555:$M$555"</definedName>
    <definedName name="IQRH556" hidden="1">"$I$556"</definedName>
    <definedName name="IQRH557" hidden="1">"$I$557"</definedName>
    <definedName name="IQRH558" hidden="1">"$I$558"</definedName>
    <definedName name="IQRH559" hidden="1">"$I$559"</definedName>
    <definedName name="IQRH56" hidden="1">"$I$56:$M$56"</definedName>
    <definedName name="IQRH560" hidden="1">"$I$560:$J$560"</definedName>
    <definedName name="IQRH561" hidden="1">"$I$561:$K$561"</definedName>
    <definedName name="IQRH562" hidden="1">"$I$562:$J$562"</definedName>
    <definedName name="IQRH563" hidden="1">"$I$563:$M$563"</definedName>
    <definedName name="IQRH564" hidden="1">"$I$564"</definedName>
    <definedName name="IQRH565" hidden="1">"$I$565:$M$565"</definedName>
    <definedName name="IQRH566" hidden="1">"$I$566:$M$566"</definedName>
    <definedName name="IQRH567" hidden="1">"$I$567"</definedName>
    <definedName name="IQRH568" hidden="1">"$I$568:$M$568"</definedName>
    <definedName name="IQRH569" hidden="1">"$I$569"</definedName>
    <definedName name="IQRH57" hidden="1">"$I$57"</definedName>
    <definedName name="IQRH570" hidden="1">"$I$570:$K$570"</definedName>
    <definedName name="IQRH571" hidden="1">"$I$571:$K$571"</definedName>
    <definedName name="IQRH572" hidden="1">"$I$572"</definedName>
    <definedName name="IQRH573" hidden="1">"$I$573:$M$573"</definedName>
    <definedName name="IQRH574" hidden="1">"$I$574"</definedName>
    <definedName name="IQRH575" hidden="1">"$I$575"</definedName>
    <definedName name="IQRH576" hidden="1">"$I$576:$M$576"</definedName>
    <definedName name="IQRH577" hidden="1">"$I$577:$J$577"</definedName>
    <definedName name="IQRH578" hidden="1">"$I$578:$J$578"</definedName>
    <definedName name="IQRH579" hidden="1">"$I$579"</definedName>
    <definedName name="IQRH58" hidden="1">"$I$58:$M$58"</definedName>
    <definedName name="IQRH580" hidden="1">"$I$580"</definedName>
    <definedName name="IQRH581" hidden="1">"$I$581:$M$581"</definedName>
    <definedName name="IQRH582" hidden="1">"$I$582:$J$582"</definedName>
    <definedName name="IQRH583" hidden="1">"$I$583"</definedName>
    <definedName name="IQRH584" hidden="1">"$I$584:$M$584"</definedName>
    <definedName name="IQRH585" hidden="1">"$I$585"</definedName>
    <definedName name="IQRH586" hidden="1">"$I$586:$K$586"</definedName>
    <definedName name="IQRH587" hidden="1">"$I$587:$K$587"</definedName>
    <definedName name="IQRH588" hidden="1">"$I$588"</definedName>
    <definedName name="IQRH589" hidden="1">"$I$589:$M$589"</definedName>
    <definedName name="IQRH59" hidden="1">"$I$59:$M$59"</definedName>
    <definedName name="IQRH590" hidden="1">"$I$590:$M$590"</definedName>
    <definedName name="IQRH591" hidden="1">"$I$591"</definedName>
    <definedName name="IQRH592" hidden="1">"$I$592:$K$592"</definedName>
    <definedName name="IQRH593" hidden="1">"$I$593"</definedName>
    <definedName name="IQRH594" hidden="1">"$I$594:$M$594"</definedName>
    <definedName name="IQRH595" hidden="1">"$I$595"</definedName>
    <definedName name="IQRH596" hidden="1">"$I$596:$J$596"</definedName>
    <definedName name="IQRH597" hidden="1">"$I$597:$M$597"</definedName>
    <definedName name="IQRH598" hidden="1">"$I$598"</definedName>
    <definedName name="IQRH599" hidden="1">"$I$599:$M$599"</definedName>
    <definedName name="IQRH6" hidden="1">"$H$7:$H$238"</definedName>
    <definedName name="IQRH60" hidden="1">"$I$60"</definedName>
    <definedName name="IQRH600" hidden="1">"$I$600:$M$600"</definedName>
    <definedName name="IQRH601" hidden="1">"$I$601"</definedName>
    <definedName name="IQRH602" hidden="1">"$I$602"</definedName>
    <definedName name="IQRH603" hidden="1">"$I$603"</definedName>
    <definedName name="IQRH604" hidden="1">"$I$604:$M$604"</definedName>
    <definedName name="IQRH605" hidden="1">"$I$605"</definedName>
    <definedName name="IQRH606" hidden="1">"$I$606:$M$606"</definedName>
    <definedName name="IQRH607" hidden="1">"$I$607"</definedName>
    <definedName name="IQRH608" hidden="1">"$I$608:$M$608"</definedName>
    <definedName name="IQRH609" hidden="1">"$I$609:$J$609"</definedName>
    <definedName name="IQRH61" hidden="1">"$I$61:$M$61"</definedName>
    <definedName name="IQRH610" hidden="1">"$I$610:$L$610"</definedName>
    <definedName name="IQRH611" hidden="1">"$I$611:$J$611"</definedName>
    <definedName name="IQRH612" hidden="1">"$I$612"</definedName>
    <definedName name="IQRH613" hidden="1">"$I$613:$K$613"</definedName>
    <definedName name="IQRH614" hidden="1">"$I$614:$L$614"</definedName>
    <definedName name="IQRH615" hidden="1">"$I$615:$K$615"</definedName>
    <definedName name="IQRH616" hidden="1">"$I$616"</definedName>
    <definedName name="IQRH617" hidden="1">"$I$617"</definedName>
    <definedName name="IQRH618" hidden="1">"$I$618"</definedName>
    <definedName name="IQRH619" hidden="1">"$I$619:$M$619"</definedName>
    <definedName name="IQRH62" hidden="1">"$I$62:$K$62"</definedName>
    <definedName name="IQRH620" hidden="1">"$I$620:$L$620"</definedName>
    <definedName name="IQRH621" hidden="1">"$I$621:$M$621"</definedName>
    <definedName name="IQRH622" hidden="1">"$I$622"</definedName>
    <definedName name="IQRH623" hidden="1">"$I$623:$K$623"</definedName>
    <definedName name="IQRH624" hidden="1">"$I$624"</definedName>
    <definedName name="IQRH625" hidden="1">"$I$625"</definedName>
    <definedName name="IQRH626" hidden="1">"$I$626:$M$626"</definedName>
    <definedName name="IQRH627" hidden="1">"$I$627:$J$627"</definedName>
    <definedName name="IQRH628" hidden="1">"$I$628:$J$628"</definedName>
    <definedName name="IQRH629" hidden="1">"$I$629"</definedName>
    <definedName name="IQRH63" hidden="1">"$I$63:$K$63"</definedName>
    <definedName name="IQRH630" hidden="1">"$I$630:$M$630"</definedName>
    <definedName name="IQRH631" hidden="1">"$I$631:$M$631"</definedName>
    <definedName name="IQRH632" hidden="1">"$I$632:$J$632"</definedName>
    <definedName name="IQRH633" hidden="1">"$I$633"</definedName>
    <definedName name="IQRH634" hidden="1">"$I$634:$M$634"</definedName>
    <definedName name="IQRH635" hidden="1">"$I$635"</definedName>
    <definedName name="IQRH636" hidden="1">"$I$636"</definedName>
    <definedName name="IQRH637" hidden="1">"$I$637:$J$637"</definedName>
    <definedName name="IQRH638" hidden="1">"$I$638:$M$638"</definedName>
    <definedName name="IQRH639" hidden="1">"$I$639:$M$639"</definedName>
    <definedName name="IQRH64" hidden="1">"$I$64:$M$64"</definedName>
    <definedName name="IQRH640" hidden="1">"$I$640:$J$640"</definedName>
    <definedName name="IQRH641" hidden="1">"$I$641"</definedName>
    <definedName name="IQRH642" hidden="1">"$I$642"</definedName>
    <definedName name="IQRH643" hidden="1">"$I$643:$M$643"</definedName>
    <definedName name="IQRH644" hidden="1">"$I$644"</definedName>
    <definedName name="IQRH645" hidden="1">"$I$645"</definedName>
    <definedName name="IQRH646" hidden="1">"$I$646:$M$646"</definedName>
    <definedName name="IQRH647" hidden="1">"$I$647:$K$647"</definedName>
    <definedName name="IQRH648" hidden="1">"$I$648:$K$648"</definedName>
    <definedName name="IQRH649" hidden="1">"$I$649"</definedName>
    <definedName name="IQRH65" hidden="1">"$I$65"</definedName>
    <definedName name="IQRH650" hidden="1">"$I$650"</definedName>
    <definedName name="IQRH651" hidden="1">"$I$651"</definedName>
    <definedName name="IQRH652" hidden="1">"$I$652:$M$652"</definedName>
    <definedName name="IQRH653" hidden="1">"$I$653:$K$653"</definedName>
    <definedName name="IQRH654" hidden="1">"$I$654:$M$654"</definedName>
    <definedName name="IQRH655" hidden="1">"$I$655"</definedName>
    <definedName name="IQRH656" hidden="1">"$I$656:$J$656"</definedName>
    <definedName name="IQRH657" hidden="1">"$I$657"</definedName>
    <definedName name="IQRH658" hidden="1">"$I$658"</definedName>
    <definedName name="IQRH659" hidden="1">"$I$659"</definedName>
    <definedName name="IQRH66" hidden="1">"$I$66:$M$66"</definedName>
    <definedName name="IQRH660" hidden="1">"$I$660:$J$660"</definedName>
    <definedName name="IQRH661" hidden="1">"$I$661"</definedName>
    <definedName name="IQRH662" hidden="1">"$I$662"</definedName>
    <definedName name="IQRH663" hidden="1">"$I$663:$L$663"</definedName>
    <definedName name="IQRH664" hidden="1">"$I$664"</definedName>
    <definedName name="IQRH665" hidden="1">"$I$665:$M$665"</definedName>
    <definedName name="IQRH666" hidden="1">"$I$666"</definedName>
    <definedName name="IQRH667" hidden="1">"$I$667:$M$667"</definedName>
    <definedName name="IQRH668" hidden="1">"$I$668:$J$668"</definedName>
    <definedName name="IQRH669" hidden="1">"$I$669:$K$669"</definedName>
    <definedName name="IQRH67" hidden="1">"$I$67:$J$67"</definedName>
    <definedName name="IQRH670" hidden="1">"$I$670:$M$670"</definedName>
    <definedName name="IQRH671" hidden="1">"$I$671:$L$671"</definedName>
    <definedName name="IQRH672" hidden="1">"$I$672:$J$672"</definedName>
    <definedName name="IQRH673" hidden="1">"$I$673:$M$673"</definedName>
    <definedName name="IQRH674" hidden="1">"$I$674:$M$674"</definedName>
    <definedName name="IQRH675" hidden="1">"$I$675"</definedName>
    <definedName name="IQRH676" hidden="1">"$I$676"</definedName>
    <definedName name="IQRH677" hidden="1">"$I$677"</definedName>
    <definedName name="IQRH678" hidden="1">"$I$678:$M$678"</definedName>
    <definedName name="IQRH679" hidden="1">"$I$679:$J$679"</definedName>
    <definedName name="IQRH68" hidden="1">"$I$68"</definedName>
    <definedName name="IQRH680" hidden="1">"$I$680"</definedName>
    <definedName name="IQRH681" hidden="1">"$I$681:$L$681"</definedName>
    <definedName name="IQRH682" hidden="1">"$I$682:$M$682"</definedName>
    <definedName name="IQRH683" hidden="1">"$I$683:$M$683"</definedName>
    <definedName name="IQRH684" hidden="1">"$I$684:$M$684"</definedName>
    <definedName name="IQRH685" hidden="1">"$I$685:$M$685"</definedName>
    <definedName name="IQRH686" hidden="1">"$I$686:$M$686"</definedName>
    <definedName name="IQRH687" hidden="1">"$I$687:$L$687"</definedName>
    <definedName name="IQRH688" hidden="1">"$I$688"</definedName>
    <definedName name="IQRH689" hidden="1">"$I$689"</definedName>
    <definedName name="IQRH69" hidden="1">"$I$69:$J$69"</definedName>
    <definedName name="IQRH690" hidden="1">"$I$690"</definedName>
    <definedName name="IQRH691" hidden="1">"$I$691:$M$691"</definedName>
    <definedName name="IQRH692" hidden="1">"$I$692"</definedName>
    <definedName name="IQRH693" hidden="1">"$I$693:$J$693"</definedName>
    <definedName name="IQRH694" hidden="1">"$I$694:$J$694"</definedName>
    <definedName name="IQRH695" hidden="1">"$I$695:$M$695"</definedName>
    <definedName name="IQRH696" hidden="1">"$I$696"</definedName>
    <definedName name="IQRH697" hidden="1">"$I$697:$M$697"</definedName>
    <definedName name="IQRH698" hidden="1">"$I$698"</definedName>
    <definedName name="IQRH699" hidden="1">"$I$699"</definedName>
    <definedName name="IQRH7" hidden="1">"$H$8:$H$13"</definedName>
    <definedName name="IQRH70" hidden="1">"$I$70:$L$70"</definedName>
    <definedName name="IQRH700" hidden="1">"$I$700"</definedName>
    <definedName name="IQRH701" hidden="1">"$I$701"</definedName>
    <definedName name="IQRH702" hidden="1">"$I$702"</definedName>
    <definedName name="IQRH703" hidden="1">"$I$703:$J$703"</definedName>
    <definedName name="IQRH704" hidden="1">"$I$704:$J$704"</definedName>
    <definedName name="IQRH705" hidden="1">"$I$705:$M$705"</definedName>
    <definedName name="IQRH706" hidden="1">"$I$706:$K$706"</definedName>
    <definedName name="IQRH707" hidden="1">"$I$707:$J$707"</definedName>
    <definedName name="IQRH708" hidden="1">"$I$708:$M$708"</definedName>
    <definedName name="IQRH709" hidden="1">"$I$709:$L$709"</definedName>
    <definedName name="IQRH71" hidden="1">"$I$71:$K$71"</definedName>
    <definedName name="IQRH710" hidden="1">"$I$710"</definedName>
    <definedName name="IQRH711" hidden="1">"$I$711:$J$711"</definedName>
    <definedName name="IQRH712" hidden="1">"$I$712:$J$712"</definedName>
    <definedName name="IQRH713" hidden="1">"$I$713"</definedName>
    <definedName name="IQRH714" hidden="1">"$I$714"</definedName>
    <definedName name="IQRH715" hidden="1">"$I$715"</definedName>
    <definedName name="IQRH716" hidden="1">"$I$716"</definedName>
    <definedName name="IQRH717" hidden="1">"$I$717:$M$717"</definedName>
    <definedName name="IQRH718" hidden="1">"$I$718:$J$718"</definedName>
    <definedName name="IQRH719" hidden="1">"$I$719:$K$719"</definedName>
    <definedName name="IQRH72" hidden="1">"$I$72:$J$72"</definedName>
    <definedName name="IQRH720" hidden="1">"$I$720:$L$720"</definedName>
    <definedName name="IQRH721" hidden="1">"$I$721:$J$721"</definedName>
    <definedName name="IQRH722" hidden="1">"$I$722"</definedName>
    <definedName name="IQRH723" hidden="1">"$I$723"</definedName>
    <definedName name="IQRH724" hidden="1">"$I$724:$J$724"</definedName>
    <definedName name="IQRH725" hidden="1">"$I$725:$L$725"</definedName>
    <definedName name="IQRH726" hidden="1">"$I$726"</definedName>
    <definedName name="IQRH727" hidden="1">"$I$727"</definedName>
    <definedName name="IQRH728" hidden="1">"$I$728"</definedName>
    <definedName name="IQRH729" hidden="1">"$I$729"</definedName>
    <definedName name="IQRH73" hidden="1">"$I$73:$K$73"</definedName>
    <definedName name="IQRH730" hidden="1">"$I$730"</definedName>
    <definedName name="IQRH731" hidden="1">"$I$731"</definedName>
    <definedName name="IQRH732" hidden="1">"$I$732:$K$732"</definedName>
    <definedName name="IQRH733" hidden="1">"$I$733:$M$733"</definedName>
    <definedName name="IQRH734" hidden="1">"$I$734:$J$734"</definedName>
    <definedName name="IQRH735" hidden="1">"$I$735:$L$735"</definedName>
    <definedName name="IQRH736" hidden="1">"$I$736"</definedName>
    <definedName name="IQRH737" hidden="1">"$I$737"</definedName>
    <definedName name="IQRH738" hidden="1">"$I$738"</definedName>
    <definedName name="IQRH739" hidden="1">"$I$739:$M$739"</definedName>
    <definedName name="IQRH74" hidden="1">"$I$74"</definedName>
    <definedName name="IQRH740" hidden="1">"$I$740"</definedName>
    <definedName name="IQRH741" hidden="1">"$I$741"</definedName>
    <definedName name="IQRH742" hidden="1">"$I$742:$M$742"</definedName>
    <definedName name="IQRH743" hidden="1">"$I$743:$M$743"</definedName>
    <definedName name="IQRH744" hidden="1">"$I$744"</definedName>
    <definedName name="IQRH745" hidden="1">"$I$745"</definedName>
    <definedName name="IQRH746" hidden="1">"$I$746"</definedName>
    <definedName name="IQRH747" hidden="1">"$I$747:$M$747"</definedName>
    <definedName name="IQRH748" hidden="1">"$I$748:$M$748"</definedName>
    <definedName name="IQRH749" hidden="1">"$I$749:$M$749"</definedName>
    <definedName name="IQRH75" hidden="1">"$I$75:$M$75"</definedName>
    <definedName name="IQRH750" hidden="1">"$I$750:$M$750"</definedName>
    <definedName name="IQRH751" hidden="1">"$I$751"</definedName>
    <definedName name="IQRH752" hidden="1">"$I$752:$J$752"</definedName>
    <definedName name="IQRH753" hidden="1">"$I$753:$J$753"</definedName>
    <definedName name="IQRH754" hidden="1">"$I$754:$J$754"</definedName>
    <definedName name="IQRH755" hidden="1">"$I$755"</definedName>
    <definedName name="IQRH756" hidden="1">"$I$756:$M$756"</definedName>
    <definedName name="IQRH757" hidden="1">"$I$757"</definedName>
    <definedName name="IQRH758" hidden="1">"$I$758:$J$758"</definedName>
    <definedName name="IQRH759" hidden="1">"$I$759:$M$759"</definedName>
    <definedName name="IQRH76" hidden="1">"$I$76:$K$76"</definedName>
    <definedName name="IQRH760" hidden="1">"$I$760"</definedName>
    <definedName name="IQRH761" hidden="1">"$I$761"</definedName>
    <definedName name="IQRH762" hidden="1">"$I$762:$L$762"</definedName>
    <definedName name="IQRH763" hidden="1">"$I$763:$M$763"</definedName>
    <definedName name="IQRH764" hidden="1">"$I$764:$K$764"</definedName>
    <definedName name="IQRH765" hidden="1">"$I$765"</definedName>
    <definedName name="IQRH766" hidden="1">"$I$766"</definedName>
    <definedName name="IQRH767" hidden="1">"$I$767"</definedName>
    <definedName name="IQRH768" hidden="1">"$I$768"</definedName>
    <definedName name="IQRH769" hidden="1">"$I$769:$M$769"</definedName>
    <definedName name="IQRH77" hidden="1">"$I$77:$K$77"</definedName>
    <definedName name="IQRH770" hidden="1">"$I$770"</definedName>
    <definedName name="IQRH771" hidden="1">"$I$771"</definedName>
    <definedName name="IQRH772" hidden="1">"$I$772"</definedName>
    <definedName name="IQRH773" hidden="1">"$I$773:$J$773"</definedName>
    <definedName name="IQRH774" hidden="1">"$I$774:$M$774"</definedName>
    <definedName name="IQRH775" hidden="1">"$I$775:$K$775"</definedName>
    <definedName name="IQRH776" hidden="1">"$I$776:$M$776"</definedName>
    <definedName name="IQRH777" hidden="1">"$I$777:$M$777"</definedName>
    <definedName name="IQRH778" hidden="1">"$I$778:$M$778"</definedName>
    <definedName name="IQRH779" hidden="1">"$I$779"</definedName>
    <definedName name="IQRH78" hidden="1">"$I$78:$M$78"</definedName>
    <definedName name="IQRH780" hidden="1">"$I$780:$M$780"</definedName>
    <definedName name="IQRH781" hidden="1">"$I$781:$M$781"</definedName>
    <definedName name="IQRH782" hidden="1">"$I$782:$M$782"</definedName>
    <definedName name="IQRH783" hidden="1">"$I$783:$J$783"</definedName>
    <definedName name="IQRH784" hidden="1">"$I$784"</definedName>
    <definedName name="IQRH785" hidden="1">"$I$785:$M$785"</definedName>
    <definedName name="IQRH786" hidden="1">"$I$786:$M$786"</definedName>
    <definedName name="IQRH787" hidden="1">"$I$787:$L$787"</definedName>
    <definedName name="IQRH788" hidden="1">"$I$788:$M$788"</definedName>
    <definedName name="IQRH789" hidden="1">"$I$789:$K$789"</definedName>
    <definedName name="IQRH79" hidden="1">"$I$79:$M$79"</definedName>
    <definedName name="IQRH790" hidden="1">"$I$790:$M$790"</definedName>
    <definedName name="IQRH791" hidden="1">"$I$791:$J$791"</definedName>
    <definedName name="IQRH792" hidden="1">"$I$792"</definedName>
    <definedName name="IQRH793" hidden="1">"$I$793"</definedName>
    <definedName name="IQRH794" hidden="1">"$I$794:$J$794"</definedName>
    <definedName name="IQRH795" hidden="1">"$I$795"</definedName>
    <definedName name="IQRH796" hidden="1">"$I$796"</definedName>
    <definedName name="IQRH797" hidden="1">"$I$797"</definedName>
    <definedName name="IQRH798" hidden="1">"$I$798:$K$798"</definedName>
    <definedName name="IQRH799" hidden="1">"$I$799:$L$799"</definedName>
    <definedName name="IQRH8" hidden="1">"$H$9:$H$261"</definedName>
    <definedName name="IQRH80" hidden="1">"$I$80:$K$80"</definedName>
    <definedName name="IQRH800" hidden="1">"$I$800"</definedName>
    <definedName name="IQRH801" hidden="1">"$I$801:$L$801"</definedName>
    <definedName name="IQRH802" hidden="1">"$I$802"</definedName>
    <definedName name="IQRH803" hidden="1">"$I$803"</definedName>
    <definedName name="IQRH804" hidden="1">"$I$804"</definedName>
    <definedName name="IQRH805" hidden="1">"$I$805"</definedName>
    <definedName name="IQRH806" hidden="1">"$I$806:$K$806"</definedName>
    <definedName name="IQRH807" hidden="1">"$I$807:$J$807"</definedName>
    <definedName name="IQRH808" hidden="1">"$I$808:$M$808"</definedName>
    <definedName name="IQRH809" hidden="1">"$I$809:$K$809"</definedName>
    <definedName name="IQRH81" hidden="1">"$I$81:$J$81"</definedName>
    <definedName name="IQRH810" hidden="1">"$I$810:$K$810"</definedName>
    <definedName name="IQRH811" hidden="1">"$I$811:$K$811"</definedName>
    <definedName name="IQRH812" hidden="1">"$I$812"</definedName>
    <definedName name="IQRH813" hidden="1">"$I$813:$M$813"</definedName>
    <definedName name="IQRH814" hidden="1">"$I$814"</definedName>
    <definedName name="IQRH815" hidden="1">"$I$815:$M$815"</definedName>
    <definedName name="IQRH816" hidden="1">"$I$816:$J$816"</definedName>
    <definedName name="IQRH817" hidden="1">"$I$817:$M$817"</definedName>
    <definedName name="IQRH818" hidden="1">"$I$818"</definedName>
    <definedName name="IQRH819" hidden="1">"$I$819"</definedName>
    <definedName name="IQRH82" hidden="1">"$I$82"</definedName>
    <definedName name="IQRH820" hidden="1">"$I$820:$M$820"</definedName>
    <definedName name="IQRH821" hidden="1">"$I$821"</definedName>
    <definedName name="IQRH822" hidden="1">"$I$822"</definedName>
    <definedName name="IQRH823" hidden="1">"$I$823"</definedName>
    <definedName name="IQRH824" hidden="1">"$I$824:$M$824"</definedName>
    <definedName name="IQRH825" hidden="1">"$I$825"</definedName>
    <definedName name="IQRH826" hidden="1">"$I$826:$M$826"</definedName>
    <definedName name="IQRH827" hidden="1">"$I$827:$J$827"</definedName>
    <definedName name="IQRH828" hidden="1">"$I$828"</definedName>
    <definedName name="IQRH829" hidden="1">"$I$829"</definedName>
    <definedName name="IQRH83" hidden="1">"$I$83"</definedName>
    <definedName name="IQRH830" hidden="1">"$I$830:$M$830"</definedName>
    <definedName name="IQRH831" hidden="1">"$I$831:$L$831"</definedName>
    <definedName name="IQRH832" hidden="1">"$I$832"</definedName>
    <definedName name="IQRH833" hidden="1">"$I$833"</definedName>
    <definedName name="IQRH834" hidden="1">"$I$834"</definedName>
    <definedName name="IQRH835" hidden="1">"$I$835"</definedName>
    <definedName name="IQRH836" hidden="1">"$I$836"</definedName>
    <definedName name="IQRH837" hidden="1">"$I$837:$J$837"</definedName>
    <definedName name="IQRH838" hidden="1">"$I$838:$K$838"</definedName>
    <definedName name="IQRH839" hidden="1">"$I$839:$L$839"</definedName>
    <definedName name="IQRH84" hidden="1">"$I$84"</definedName>
    <definedName name="IQRH840" hidden="1">"$I$840:$M$840"</definedName>
    <definedName name="IQRH841" hidden="1">"$I$841"</definedName>
    <definedName name="IQRH842" hidden="1">"$I$842"</definedName>
    <definedName name="IQRH843" hidden="1">"$I$843:$M$843"</definedName>
    <definedName name="IQRH844" hidden="1">"$I$844:$M$844"</definedName>
    <definedName name="IQRH845" hidden="1">"$I$845"</definedName>
    <definedName name="IQRH846" hidden="1">"$I$846:$L$846"</definedName>
    <definedName name="IQRH847" hidden="1">"$I$847"</definedName>
    <definedName name="IQRH848" hidden="1">"$I$848:$L$848"</definedName>
    <definedName name="IQRH849" hidden="1">"$I$849:$M$849"</definedName>
    <definedName name="IQRH85" hidden="1">"$I$85:$K$85"</definedName>
    <definedName name="IQRH850" hidden="1">"$I$850:$M$850"</definedName>
    <definedName name="IQRH851" hidden="1">"$I$851:$J$851"</definedName>
    <definedName name="IQRH852" hidden="1">"$I$852:$J$852"</definedName>
    <definedName name="IQRH853" hidden="1">"$I$853"</definedName>
    <definedName name="IQRH854" hidden="1">"$I$854:$M$854"</definedName>
    <definedName name="IQRH855" hidden="1">"$I$855:$L$855"</definedName>
    <definedName name="IQRH856" hidden="1">"$I$856"</definedName>
    <definedName name="IQRH857" hidden="1">"$I$857"</definedName>
    <definedName name="IQRH858" hidden="1">"$I$858"</definedName>
    <definedName name="IQRH859" hidden="1">"$I$859"</definedName>
    <definedName name="IQRH86" hidden="1">"$I$86:$M$86"</definedName>
    <definedName name="IQRH860" hidden="1">"$I$860:$J$860"</definedName>
    <definedName name="IQRH861" hidden="1">"$I$861"</definedName>
    <definedName name="IQRH862" hidden="1">"$I$862:$J$862"</definedName>
    <definedName name="IQRH863" hidden="1">"$I$863"</definedName>
    <definedName name="IQRH864" hidden="1">"$I$864:$J$864"</definedName>
    <definedName name="IQRH865" hidden="1">"$I$865:$K$865"</definedName>
    <definedName name="IQRH866" hidden="1">"$I$866:$K$866"</definedName>
    <definedName name="IQRH867" hidden="1">"$I$867:$M$867"</definedName>
    <definedName name="IQRH868" hidden="1">"$I$868:$K$868"</definedName>
    <definedName name="IQRH869" hidden="1">"$I$869"</definedName>
    <definedName name="IQRH87" hidden="1">"$I$87"</definedName>
    <definedName name="IQRH870" hidden="1">"$I$870"</definedName>
    <definedName name="IQRH871" hidden="1">"$I$871"</definedName>
    <definedName name="IQRH872" hidden="1">"$I$872"</definedName>
    <definedName name="IQRH873" hidden="1">"$I$873:$K$873"</definedName>
    <definedName name="IQRH874" hidden="1">"$I$874:$K$874"</definedName>
    <definedName name="IQRH875" hidden="1">"$I$875"</definedName>
    <definedName name="IQRH876" hidden="1">"$I$876"</definedName>
    <definedName name="IQRH877" hidden="1">"$I$877"</definedName>
    <definedName name="IQRH878" hidden="1">"$I$878:$M$878"</definedName>
    <definedName name="IQRH879" hidden="1">"$I$879"</definedName>
    <definedName name="IQRH88" hidden="1">"$I$88"</definedName>
    <definedName name="IQRH880" hidden="1">"$I$880"</definedName>
    <definedName name="IQRH881" hidden="1">"$I$881"</definedName>
    <definedName name="IQRH882" hidden="1">"$I$882:$J$882"</definedName>
    <definedName name="IQRH883" hidden="1">"$I$883"</definedName>
    <definedName name="IQRH884" hidden="1">"$I$884"</definedName>
    <definedName name="IQRH885" hidden="1">"$I$885:$J$885"</definedName>
    <definedName name="IQRH886" hidden="1">"$I$886"</definedName>
    <definedName name="IQRH887" hidden="1">"$I$887:$K$887"</definedName>
    <definedName name="IQRH888" hidden="1">"$I$888"</definedName>
    <definedName name="IQRH889" hidden="1">"$I$889:$J$889"</definedName>
    <definedName name="IQRH89" hidden="1">"$I$89"</definedName>
    <definedName name="IQRH890" hidden="1">"$I$890"</definedName>
    <definedName name="IQRH891" hidden="1">"$I$891"</definedName>
    <definedName name="IQRH892" hidden="1">"$I$892:$M$892"</definedName>
    <definedName name="IQRH893" hidden="1">"$I$893:$M$893"</definedName>
    <definedName name="IQRH894" hidden="1">"$I$894:$J$894"</definedName>
    <definedName name="IQRH895" hidden="1">"$I$895"</definedName>
    <definedName name="IQRH896" hidden="1">"$I$896"</definedName>
    <definedName name="IQRH897" hidden="1">"$I$897:$K$897"</definedName>
    <definedName name="IQRH898" hidden="1">"$I$898:$J$898"</definedName>
    <definedName name="IQRH899" hidden="1">"$I$899:$M$899"</definedName>
    <definedName name="IQRH9" hidden="1">"$H$10:$H$30"</definedName>
    <definedName name="IQRH90" hidden="1">"$I$90:$M$90"</definedName>
    <definedName name="IQRH900" hidden="1">"$I$900:$M$900"</definedName>
    <definedName name="IQRH901" hidden="1">"$I$901"</definedName>
    <definedName name="IQRH902" hidden="1">"$I$902:$M$902"</definedName>
    <definedName name="IQRH903" hidden="1">"$I$903"</definedName>
    <definedName name="IQRH904" hidden="1">"$I$904"</definedName>
    <definedName name="IQRH905" hidden="1">"$I$905:$M$905"</definedName>
    <definedName name="IQRH906" hidden="1">"$I$906"</definedName>
    <definedName name="IQRH907" hidden="1">"$I$907:$J$907"</definedName>
    <definedName name="IQRH908" hidden="1">"$I$908:$J$908"</definedName>
    <definedName name="IQRH909" hidden="1">"$I$909:$M$909"</definedName>
    <definedName name="IQRH91" hidden="1">"$I$91"</definedName>
    <definedName name="IQRH910" hidden="1">"$I$910:$J$910"</definedName>
    <definedName name="IQRH911" hidden="1">"$I$911"</definedName>
    <definedName name="IQRH912" hidden="1">"$I$912"</definedName>
    <definedName name="IQRH913" hidden="1">"$I$913"</definedName>
    <definedName name="IQRH914" hidden="1">"$I$914:$J$914"</definedName>
    <definedName name="IQRH915" hidden="1">"$I$915"</definedName>
    <definedName name="IQRH916" hidden="1">"$I$916:$M$916"</definedName>
    <definedName name="IQRH917" hidden="1">"$I$917"</definedName>
    <definedName name="IQRH918" hidden="1">"$I$918:$M$918"</definedName>
    <definedName name="IQRH919" hidden="1">"$I$919"</definedName>
    <definedName name="IQRH92" hidden="1">"$I$92:$J$92"</definedName>
    <definedName name="IQRH920" hidden="1">"$I$920:$J$920"</definedName>
    <definedName name="IQRH921" hidden="1">"$I$921"</definedName>
    <definedName name="IQRH922" hidden="1">"$I$922"</definedName>
    <definedName name="IQRH923" hidden="1">"$I$923:$M$923"</definedName>
    <definedName name="IQRH924" hidden="1">"$I$924"</definedName>
    <definedName name="IQRH925" hidden="1">"$I$925:$M$925"</definedName>
    <definedName name="IQRH926" hidden="1">"$I$926"</definedName>
    <definedName name="IQRH927" hidden="1">"$I$927:$J$927"</definedName>
    <definedName name="IQRH928" hidden="1">"$I$928"</definedName>
    <definedName name="IQRH929" hidden="1">"$I$929:$J$929"</definedName>
    <definedName name="IQRH93" hidden="1">"$I$93"</definedName>
    <definedName name="IQRH930" hidden="1">"$I$930:$M$930"</definedName>
    <definedName name="IQRH931" hidden="1">"$I$931:$M$931"</definedName>
    <definedName name="IQRH932" hidden="1">"$I$932:$M$932"</definedName>
    <definedName name="IQRH933" hidden="1">"$I$933:$M$933"</definedName>
    <definedName name="IQRH934" hidden="1">"$I$934"</definedName>
    <definedName name="IQRH935" hidden="1">"$I$935:$K$935"</definedName>
    <definedName name="IQRH936" hidden="1">"$I$936:$K$936"</definedName>
    <definedName name="IQRH937" hidden="1">"$I$937:$M$937"</definedName>
    <definedName name="IQRH938" hidden="1">"$I$938"</definedName>
    <definedName name="IQRH939" hidden="1">"$I$939"</definedName>
    <definedName name="IQRH94" hidden="1">"$I$94"</definedName>
    <definedName name="IQRH940" hidden="1">"$I$940"</definedName>
    <definedName name="IQRH941" hidden="1">"$I$941:$M$941"</definedName>
    <definedName name="IQRH942" hidden="1">"$I$942:$M$942"</definedName>
    <definedName name="IQRH943" hidden="1">"$I$943:$M$943"</definedName>
    <definedName name="IQRH944" hidden="1">"$I$944:$M$944"</definedName>
    <definedName name="IQRH945" hidden="1">"$I$945"</definedName>
    <definedName name="IQRH946" hidden="1">"$I$946:$L$946"</definedName>
    <definedName name="IQRH947" hidden="1">"$I$947"</definedName>
    <definedName name="IQRH948" hidden="1">"$I$948:$K$948"</definedName>
    <definedName name="IQRH949" hidden="1">"$I$949:$M$949"</definedName>
    <definedName name="IQRH95" hidden="1">"$I$95:$K$95"</definedName>
    <definedName name="IQRH950" hidden="1">"$I$950:$M$950"</definedName>
    <definedName name="IQRH951" hidden="1">"$I$951:$M$951"</definedName>
    <definedName name="IQRH952" hidden="1">"$I$952:$L$952"</definedName>
    <definedName name="IQRH953" hidden="1">"$I$953:$K$953"</definedName>
    <definedName name="IQRH954" hidden="1">"$I$954"</definedName>
    <definedName name="IQRH955" hidden="1">"$I$955:$J$955"</definedName>
    <definedName name="IQRH956" hidden="1">"$I$956"</definedName>
    <definedName name="IQRH957" hidden="1">"$I$957:$J$957"</definedName>
    <definedName name="IQRH958" hidden="1">"$I$958"</definedName>
    <definedName name="IQRH959" hidden="1">"$I$959"</definedName>
    <definedName name="IQRH96" hidden="1">"$I$96"</definedName>
    <definedName name="IQRH960" hidden="1">"$I$960:$M$960"</definedName>
    <definedName name="IQRH961" hidden="1">"$I$961:$J$961"</definedName>
    <definedName name="IQRH962" hidden="1">"$I$962:$L$962"</definedName>
    <definedName name="IQRH963" hidden="1">"$I$963"</definedName>
    <definedName name="IQRH964" hidden="1">"$I$964"</definedName>
    <definedName name="IQRH965" hidden="1">"$I$965:$K$965"</definedName>
    <definedName name="IQRH966" hidden="1">"$I$966"</definedName>
    <definedName name="IQRH967" hidden="1">"$I$967"</definedName>
    <definedName name="IQRH968" hidden="1">"$I$968:$M$968"</definedName>
    <definedName name="IQRH969" hidden="1">"$I$969"</definedName>
    <definedName name="IQRH97" hidden="1">"$I$97:$J$97"</definedName>
    <definedName name="IQRH970" hidden="1">"$I$970:$L$970"</definedName>
    <definedName name="IQRH971" hidden="1">"$I$971:$M$971"</definedName>
    <definedName name="IQRH972" hidden="1">"$I$972:$L$972"</definedName>
    <definedName name="IQRH973" hidden="1">"$I$973"</definedName>
    <definedName name="IQRH974" hidden="1">"$I$974:$J$974"</definedName>
    <definedName name="IQRH975" hidden="1">"$I$975:$M$975"</definedName>
    <definedName name="IQRH976" hidden="1">"$I$976"</definedName>
    <definedName name="IQRH977" hidden="1">"$I$977"</definedName>
    <definedName name="IQRH978" hidden="1">"$I$978:$K$978"</definedName>
    <definedName name="IQRH979" hidden="1">"$I$979:$M$979"</definedName>
    <definedName name="IQRH98" hidden="1">"$I$98:$M$98"</definedName>
    <definedName name="IQRH980" hidden="1">"$I$980"</definedName>
    <definedName name="IQRH981" hidden="1">"$I$981"</definedName>
    <definedName name="IQRH982" hidden="1">"$I$982"</definedName>
    <definedName name="IQRH983" hidden="1">"$I$983"</definedName>
    <definedName name="IQRH984" hidden="1">"$I$984:$M$984"</definedName>
    <definedName name="IQRH985" hidden="1">"$I$985"</definedName>
    <definedName name="IQRH986" hidden="1">"$I$986:$J$986"</definedName>
    <definedName name="IQRH987" hidden="1">"$I$987"</definedName>
    <definedName name="IQRH988" hidden="1">"$I$988:$L$988"</definedName>
    <definedName name="IQRH989" hidden="1">"$I$989:$J$989"</definedName>
    <definedName name="IQRH99" hidden="1">"$I$99"</definedName>
    <definedName name="IQRH990" hidden="1">"$I$990"</definedName>
    <definedName name="IQRH991" hidden="1">"$I$991:$J$991"</definedName>
    <definedName name="IQRH992" hidden="1">"$I$992:$M$992"</definedName>
    <definedName name="IQRH993" hidden="1">"$I$993:$M$993"</definedName>
    <definedName name="IQRH994" hidden="1">"$I$994"</definedName>
    <definedName name="IQRH995" hidden="1">"$I$995"</definedName>
    <definedName name="IQRH996" hidden="1">"$I$996"</definedName>
    <definedName name="IQRH997" hidden="1">"$I$997"</definedName>
    <definedName name="IQRH998" hidden="1">"$I$998"</definedName>
    <definedName name="IQRH999" hidden="1">"$I$999:$L$999"</definedName>
    <definedName name="IQRHCNAA9" hidden="1">#REF!</definedName>
    <definedName name="IQRHCNAB9" hidden="1">#REF!</definedName>
    <definedName name="IQRHCNAC9" hidden="1">#REF!</definedName>
    <definedName name="IQRHCNAD9" hidden="1">#REF!</definedName>
    <definedName name="IQRHCNAE9" hidden="1">#REF!</definedName>
    <definedName name="IQRHCNAF9" hidden="1">#REF!</definedName>
    <definedName name="IQRHCNC9" hidden="1">#REF!</definedName>
    <definedName name="IQRHCND9" hidden="1">#REF!</definedName>
    <definedName name="IQRHCNE9" hidden="1">#REF!</definedName>
    <definedName name="IQRHCNF9" hidden="1">#REF!</definedName>
    <definedName name="IQRHCNG9" hidden="1">#REF!</definedName>
    <definedName name="IQRHCNH9" hidden="1">#REF!</definedName>
    <definedName name="IQRHCNL9" hidden="1">#REF!</definedName>
    <definedName name="IQRHCNM9" hidden="1">#REF!</definedName>
    <definedName name="IQRHCNN9" hidden="1">#REF!</definedName>
    <definedName name="IQRHCNO9" hidden="1">#REF!</definedName>
    <definedName name="IQRHCNP9" hidden="1">#REF!</definedName>
    <definedName name="IQRHCPAA9" hidden="1">#REF!</definedName>
    <definedName name="IQRHCPAB9" hidden="1">#REF!</definedName>
    <definedName name="IQRHCPAC9" hidden="1">#REF!</definedName>
    <definedName name="IQRHCPAD9" hidden="1">#REF!</definedName>
    <definedName name="IQRHCPAE9" hidden="1">#REF!</definedName>
    <definedName name="IQRHCPAF9" hidden="1">#REF!</definedName>
    <definedName name="IQRHCPC9" hidden="1">#REF!</definedName>
    <definedName name="IQRHCPD9" hidden="1">#REF!</definedName>
    <definedName name="IQRHCPE9" hidden="1">#REF!</definedName>
    <definedName name="IQRHCPF9" hidden="1">#REF!</definedName>
    <definedName name="IQRHCPG9" hidden="1">#REF!</definedName>
    <definedName name="IQRHCPH9" hidden="1">#REF!</definedName>
    <definedName name="IQRHCPL9" hidden="1">#REF!</definedName>
    <definedName name="IQRHCPM9" hidden="1">#REF!</definedName>
    <definedName name="IQRHCPN9" hidden="1">#REF!</definedName>
    <definedName name="IQRHCPO9" hidden="1">#REF!</definedName>
    <definedName name="IQRHCPP9" hidden="1">#REF!</definedName>
    <definedName name="IQRHDB4" hidden="1">"$HDB$5"</definedName>
    <definedName name="IQRHistoricalAnalysisBE5" hidden="1">#REF!</definedName>
    <definedName name="IQRHistoricalAnalysisBF6" hidden="1">#REF!</definedName>
    <definedName name="IQRHistoricalAnalysisBG6" hidden="1">#REF!</definedName>
    <definedName name="IQRHistoricalAnalysisBH6" hidden="1">#REF!</definedName>
    <definedName name="IQRHistoricalAnalysisBI6" hidden="1">#REF!</definedName>
    <definedName name="IQRHistoricalAnalysisBJ6" hidden="1">#REF!</definedName>
    <definedName name="IQRHistoricalAnalysisBK6" hidden="1">#REF!</definedName>
    <definedName name="IQRHistoricalAnalysisBL6" hidden="1">#REF!</definedName>
    <definedName name="IQRHistoricalAnalysisBM6" hidden="1">#REF!</definedName>
    <definedName name="IQRHistoricalAnalysisBN6" hidden="1">#REF!</definedName>
    <definedName name="IQRHistoricalAnalysisBO6" hidden="1">#REF!</definedName>
    <definedName name="IQRHistoricalAnalysisBP6" hidden="1">#REF!</definedName>
    <definedName name="IQRHistoricalAnalysisBQ6" hidden="1">#REF!</definedName>
    <definedName name="IQRHistoricalAnalysisBR6" hidden="1">#REF!</definedName>
    <definedName name="IQRHistoricalAnalysisBS6" hidden="1">#REF!</definedName>
    <definedName name="IQRHistoricalAnalysisBT6" hidden="1">#REF!</definedName>
    <definedName name="IQRHistoricalAnalysisBU6" hidden="1">#REF!</definedName>
    <definedName name="IQRHistoricalAnalysisBV6" hidden="1">#REF!</definedName>
    <definedName name="IQRHistoricalAnalysisBW6" hidden="1">#REF!</definedName>
    <definedName name="IQRHistoricalAnalysisBX6" hidden="1">#REF!</definedName>
    <definedName name="IQRHistoricalAnalysisBY6" hidden="1">#REF!</definedName>
    <definedName name="IQRHistoricalAnalysisBZ6" hidden="1">#REF!</definedName>
    <definedName name="IQRHistoricalAnalysisCA6" hidden="1">#REF!</definedName>
    <definedName name="IQRHistoricalAnalysisCB6" hidden="1">#REF!</definedName>
    <definedName name="IQRHistoricalAnalysisCC6" hidden="1">#REF!</definedName>
    <definedName name="IQRHistoricalAnalysisCD6" hidden="1">#REF!</definedName>
    <definedName name="IQRHistoricalAnalysisCE6" hidden="1">#REF!</definedName>
    <definedName name="IQRHistoricalAnalysisCF6" hidden="1">#REF!</definedName>
    <definedName name="IQRHistoricalAnalysisCG6" hidden="1">#REF!</definedName>
    <definedName name="IQRHistoricalAnalysisCH6" hidden="1">#REF!</definedName>
    <definedName name="IQRHistoricalAnalysisCI6" hidden="1">#REF!</definedName>
    <definedName name="IQRHistoricalAnalysisCJ6" hidden="1">#REF!</definedName>
    <definedName name="IQRHistoricalAnalysisCK6" hidden="1">#REF!</definedName>
    <definedName name="IQRHistoricalAnalysisCL6" hidden="1">#REF!</definedName>
    <definedName name="IQRHistoricalAnalysisCM6" hidden="1">#REF!</definedName>
    <definedName name="IQRHistoricalAnalysisCN6" hidden="1">#REF!</definedName>
    <definedName name="IQRHistoricalAnalysisCO6" hidden="1">#REF!</definedName>
    <definedName name="IQRHistoricalAnalysisCP6" hidden="1">#REF!</definedName>
    <definedName name="IQRHistoricalAnalysisCQ6" hidden="1">#REF!</definedName>
    <definedName name="IQRHistoricalAnalysisCR6" hidden="1">#REF!</definedName>
    <definedName name="IQRHistoricalAnalysisCS6" hidden="1">#REF!</definedName>
    <definedName name="IQRHistoricalSalesT2" hidden="1">#REF!</definedName>
    <definedName name="IQRHistoricalSalesU2" hidden="1">#REF!</definedName>
    <definedName name="IQRHistoricalStockPriceDataAA10" hidden="1">#REF!</definedName>
    <definedName name="IQRHistoricalStockPriceDataAB10" hidden="1">#REF!</definedName>
    <definedName name="IQRHistoricalStockPriceDataAC10" hidden="1">#REF!</definedName>
    <definedName name="IQRHistoricalStockPriceDataAE10" hidden="1">#REF!</definedName>
    <definedName name="IQRHistoricalStockPriceDataAF10" hidden="1">#REF!</definedName>
    <definedName name="IQRHistoricalStockPriceDataAJ10" hidden="1">#REF!</definedName>
    <definedName name="IQRHistoricalStockPriceDataAR10" hidden="1">#REF!</definedName>
    <definedName name="IQRHistoricalStockPriceDataAV10" hidden="1">#REF!</definedName>
    <definedName name="IQRHistoricalStockPriceDataC10" hidden="1">#REF!</definedName>
    <definedName name="IQRHistoricalStockPriceDataD10" hidden="1">#REF!</definedName>
    <definedName name="IQRHistoricalStockPriceDataE10" hidden="1">#REF!</definedName>
    <definedName name="IQRHistoricalStockPriceDataG10" hidden="1">#REF!</definedName>
    <definedName name="IQRHistoricalStockPriceDataH10" hidden="1">#REF!</definedName>
    <definedName name="IQRHistoricalStockPriceDataI10" hidden="1">#REF!</definedName>
    <definedName name="IQRHistoricalStockPriceDataK10" hidden="1">#REF!</definedName>
    <definedName name="IQRHistoricalStockPriceDataL10" hidden="1">#REF!</definedName>
    <definedName name="IQRHistoricalStockPriceDataM10" hidden="1">#REF!</definedName>
    <definedName name="IQRHistoricalStockPriceDataO10" hidden="1">#REF!</definedName>
    <definedName name="IQRHistoricalStockPriceDataP10" hidden="1">#REF!</definedName>
    <definedName name="IQRHistoricalStockPriceDataQ10" hidden="1">#REF!</definedName>
    <definedName name="IQRHistoricalStockPriceDataS10" hidden="1">#REF!</definedName>
    <definedName name="IQRHistoricalStockPriceDataT10" hidden="1">#REF!</definedName>
    <definedName name="IQRHistoricalStockPriceDataU10" hidden="1">#REF!</definedName>
    <definedName name="IQRHistoricalStockPriceDataW10" hidden="1">#REF!</definedName>
    <definedName name="IQRHistoricalStockPriceDataX10" hidden="1">#REF!</definedName>
    <definedName name="IQRHistoricalStockPriceDataY10" hidden="1">#REF!</definedName>
    <definedName name="IQRHLWatchlistS250" localSheetId="2" hidden="1">#REF!</definedName>
    <definedName name="IQRHLWatchlistS250" localSheetId="1" hidden="1">#REF!</definedName>
    <definedName name="IQRHLWatchlistS250" localSheetId="19" hidden="1">#REF!</definedName>
    <definedName name="IQRHLWatchlistS250" hidden="1">#REF!</definedName>
    <definedName name="IQRHLWatchlistS360" localSheetId="2" hidden="1">#REF!</definedName>
    <definedName name="IQRHLWatchlistS360" localSheetId="1" hidden="1">#REF!</definedName>
    <definedName name="IQRHLWatchlistS360" localSheetId="19" hidden="1">#REF!</definedName>
    <definedName name="IQRHLWatchlistS360" hidden="1">#REF!</definedName>
    <definedName name="IQRHLWatchlistS362" localSheetId="1" hidden="1">#REF!</definedName>
    <definedName name="IQRHLWatchlistS362" localSheetId="19" hidden="1">#REF!</definedName>
    <definedName name="IQRHLWatchlistS362" hidden="1">#REF!</definedName>
    <definedName name="IQRHLWatchlistS363" localSheetId="1" hidden="1">#REF!</definedName>
    <definedName name="IQRHLWatchlistS363" localSheetId="19" hidden="1">#REF!</definedName>
    <definedName name="IQRHLWatchlistS363" hidden="1">#REF!</definedName>
    <definedName name="IQRHLWatchlistS364" localSheetId="1" hidden="1">#REF!</definedName>
    <definedName name="IQRHLWatchlistS364" localSheetId="19" hidden="1">#REF!</definedName>
    <definedName name="IQRHLWatchlistS364" hidden="1">#REF!</definedName>
    <definedName name="IQRHLWatchlistS365" localSheetId="1" hidden="1">#REF!</definedName>
    <definedName name="IQRHLWatchlistS365" localSheetId="19" hidden="1">#REF!</definedName>
    <definedName name="IQRHLWatchlistS365" hidden="1">#REF!</definedName>
    <definedName name="IQRHLWatchlistS366" localSheetId="1" hidden="1">#REF!</definedName>
    <definedName name="IQRHLWatchlistS366" localSheetId="19" hidden="1">#REF!</definedName>
    <definedName name="IQRHLWatchlistS366" hidden="1">#REF!</definedName>
    <definedName name="IQRHLWatchlistS367" localSheetId="1" hidden="1">#REF!</definedName>
    <definedName name="IQRHLWatchlistS367" localSheetId="19" hidden="1">#REF!</definedName>
    <definedName name="IQRHLWatchlistS367" hidden="1">#REF!</definedName>
    <definedName name="IQRI129" hidden="1">"$I$130:$I$139"</definedName>
    <definedName name="IQRI13" hidden="1">"$I$14:$I$21"</definedName>
    <definedName name="IQRI137" hidden="1">"$J$137:$BN$137"</definedName>
    <definedName name="IQRI14" hidden="1">"$I$15:$I$114"</definedName>
    <definedName name="IQRI16" hidden="1">"$I$17:$I$22"</definedName>
    <definedName name="IQRI2" hidden="1">"$I$3:$I$66"</definedName>
    <definedName name="IQRI20" hidden="1">"$I$21:$I$35"</definedName>
    <definedName name="IQRI21" hidden="1">"$J$21:$S$21"</definedName>
    <definedName name="IQRI26" hidden="1">"$I$27:$I$32"</definedName>
    <definedName name="IQRI29" hidden="1">"$I$30:$I$39"</definedName>
    <definedName name="IQRI3" hidden="1">"$J$3:$U$3"</definedName>
    <definedName name="IQRI30" hidden="1">"$I$31:$I$40"</definedName>
    <definedName name="IQRI35" hidden="1">"$I$36:$I$43"</definedName>
    <definedName name="IQRI4" hidden="1">"$I$5:$I$10"</definedName>
    <definedName name="IQRI42" hidden="1">"$I$43:$I$52"</definedName>
    <definedName name="IQRI43" hidden="1">"$I$44:$I$48"</definedName>
    <definedName name="IQRI49" hidden="1">"$I$50:$I$303"</definedName>
    <definedName name="IQRI5" hidden="1">"$J$5:$U$5"</definedName>
    <definedName name="IQRI59" hidden="1">"$I$60:$I$69"</definedName>
    <definedName name="IQRI6" hidden="1">"$I$7:$I$238"</definedName>
    <definedName name="IQRI7" hidden="1">"$I$8:$I$13"</definedName>
    <definedName name="IQRI79" hidden="1">"$I$80"</definedName>
    <definedName name="IQRI8" hidden="1">"$J$8:$R$8"</definedName>
    <definedName name="IQRI85" hidden="1">"$J$85:$K$85"</definedName>
    <definedName name="IQRI86" hidden="1">"$J$86:$S$86"</definedName>
    <definedName name="IQRI87" hidden="1">"$J$87:$K$87"</definedName>
    <definedName name="IQRI88" hidden="1">"$J$88:$L$88"</definedName>
    <definedName name="IQRI89" hidden="1">"$J$89:$R$89"</definedName>
    <definedName name="IQRI9" hidden="1">"$J$9:$DE$9"</definedName>
    <definedName name="IQRI90" hidden="1">"$J$90:$N$90"</definedName>
    <definedName name="IQRI91" hidden="1">"$J$91:$S$91"</definedName>
    <definedName name="IQRI96" hidden="1">"$J$96:$L$96"</definedName>
    <definedName name="IQRIBMA2" hidden="1">#REF!</definedName>
    <definedName name="IQRIBMB2" hidden="1">#REF!</definedName>
    <definedName name="IQRIBMC2" hidden="1">#REF!</definedName>
    <definedName name="IQRIDB4" hidden="1">"$IDB$5"</definedName>
    <definedName name="IQRImpliedvaluationD25" hidden="1">#REF!</definedName>
    <definedName name="IQRImpliedvaluationT17" hidden="1">#REF!</definedName>
    <definedName name="IQRImpliedvaluationV17" hidden="1">#REF!</definedName>
    <definedName name="IQRIndexDataAD7" hidden="1">#REF!</definedName>
    <definedName name="IQRIndexDataAL7" hidden="1">#REF!</definedName>
    <definedName name="IQRIndexDataAP7" hidden="1">#REF!</definedName>
    <definedName name="IQRIndexDataC7" hidden="1">#REF!</definedName>
    <definedName name="IQRIndexDataK7" hidden="1">#REF!</definedName>
    <definedName name="IQRIndexDataO7" hidden="1">#REF!</definedName>
    <definedName name="IQRIndexDataS7" hidden="1">#REF!</definedName>
    <definedName name="IQRIndexDataY7" hidden="1">#REF!</definedName>
    <definedName name="IQRIndexDataZ7" hidden="1">#REF!</definedName>
    <definedName name="IQRINFATradingdata2A2" hidden="1">#REF!</definedName>
    <definedName name="IQRINFATradingdata2B2" hidden="1">#REF!</definedName>
    <definedName name="IQRINFATradingdata2C2" hidden="1">#REF!</definedName>
    <definedName name="IQRINFATradingdataA2" hidden="1">#REF!</definedName>
    <definedName name="IQRINFATradingdataB2" hidden="1">#REF!</definedName>
    <definedName name="IQRINFATradingdataC2" hidden="1">#REF!</definedName>
    <definedName name="IQRInputsB4" hidden="1">#REF!</definedName>
    <definedName name="IQRISC_VWAP2C10" hidden="1">#REF!</definedName>
    <definedName name="IQRISCA2AA9" hidden="1">#REF!</definedName>
    <definedName name="IQRISCA2AB9" hidden="1">#REF!</definedName>
    <definedName name="IQRISCA2AC9" hidden="1">#REF!</definedName>
    <definedName name="IQRISCA2AD9" hidden="1">#REF!</definedName>
    <definedName name="IQRISCA2AE9" hidden="1">#REF!</definedName>
    <definedName name="IQRISCA2AF9" hidden="1">#REF!</definedName>
    <definedName name="IQRISCA2D9" hidden="1">#REF!</definedName>
    <definedName name="IQRISCA2E9" hidden="1">#REF!</definedName>
    <definedName name="IQRISCA2F9" hidden="1">#REF!</definedName>
    <definedName name="IQRISCA2G9" hidden="1">#REF!</definedName>
    <definedName name="IQRISCA2H9" hidden="1">#REF!</definedName>
    <definedName name="IQRISCA2L9" hidden="1">#REF!</definedName>
    <definedName name="IQRISCA2M9" hidden="1">#REF!</definedName>
    <definedName name="IQRISCA2N9" hidden="1">#REF!</definedName>
    <definedName name="IQRISCA2O9" hidden="1">#REF!</definedName>
    <definedName name="IQRISCA2P9" hidden="1">#REF!</definedName>
    <definedName name="IQRISCAA9" hidden="1">#REF!</definedName>
    <definedName name="IQRISCAB9" hidden="1">#REF!</definedName>
    <definedName name="IQRISCAC9" hidden="1">#REF!</definedName>
    <definedName name="IQRISCAD9" hidden="1">#REF!</definedName>
    <definedName name="IQRISCAE9" hidden="1">#REF!</definedName>
    <definedName name="IQRISCAF9" hidden="1">#REF!</definedName>
    <definedName name="IQRISCC9" hidden="1">#REF!</definedName>
    <definedName name="IQRISCD9" hidden="1">#REF!</definedName>
    <definedName name="IQRISCE9" hidden="1">#REF!</definedName>
    <definedName name="IQRISCF9" hidden="1">#REF!</definedName>
    <definedName name="IQRISCG9" hidden="1">#REF!</definedName>
    <definedName name="IQRISCH9" hidden="1">#REF!</definedName>
    <definedName name="IQRISCL9" hidden="1">#REF!</definedName>
    <definedName name="IQRISCM9" hidden="1">#REF!</definedName>
    <definedName name="IQRISCN9" hidden="1">#REF!</definedName>
    <definedName name="IQRISCO9" hidden="1">#REF!</definedName>
    <definedName name="IQRISCP9" hidden="1">#REF!</definedName>
    <definedName name="IQRJ16" hidden="1">"$J$17"</definedName>
    <definedName name="IQRJ19" hidden="1">"$J$20:$J$25"</definedName>
    <definedName name="IQRJ2" hidden="1">"$J$3:$J$255"</definedName>
    <definedName name="IQRJ29" hidden="1">"$J$30:$J$39"</definedName>
    <definedName name="IQRJ3" hidden="1">"$J$4:$J$67"</definedName>
    <definedName name="IQRJ30" hidden="1">"$J$31:$J$40"</definedName>
    <definedName name="IQRJ4" localSheetId="4" hidden="1">"$K$4"</definedName>
    <definedName name="IQRJ4" hidden="1">"$J$5"</definedName>
    <definedName name="IQRJ40" hidden="1">#REF!</definedName>
    <definedName name="IQRJ42" hidden="1">"$J$43:$J$52"</definedName>
    <definedName name="IQRJ43" hidden="1">"$J$44:$J$53"</definedName>
    <definedName name="IQRJ5" hidden="1">"$J$6:$J$8"</definedName>
    <definedName name="IQRJ59" localSheetId="4">"$J$60"</definedName>
    <definedName name="IQRJ59" hidden="1">"$J$60:$J$64"</definedName>
    <definedName name="IQRJ6" hidden="1">"$J$7:$J$238"</definedName>
    <definedName name="IQRJ60" hidden="1">"$J$61"</definedName>
    <definedName name="IQRJ61" hidden="1">"$J$62:$J$66"</definedName>
    <definedName name="IQRJ62" hidden="1">"$J$63:$J$67"</definedName>
    <definedName name="IQRJ63" hidden="1">"$J$64"</definedName>
    <definedName name="IQRJ64" hidden="1">"$J$65"</definedName>
    <definedName name="IQRJ66" hidden="1">"$J$67:$J$71"</definedName>
    <definedName name="IQRJ7" hidden="1">"$J$8:$J$1269"</definedName>
    <definedName name="IQRJ70" hidden="1">"$J$71:$J$75"</definedName>
    <definedName name="IQRJ9" hidden="1">"$J$10:$J$2523"</definedName>
    <definedName name="IQRJDB4" hidden="1">"$JDB$5"</definedName>
    <definedName name="IQRK129" hidden="1">"$K$130:$K$139"</definedName>
    <definedName name="IQRK13" hidden="1">"$K$14"</definedName>
    <definedName name="IQRK14" hidden="1">"$K$15:$K$114"</definedName>
    <definedName name="IQRK17" hidden="1">"$K$18:$K$270"</definedName>
    <definedName name="IQRK19" hidden="1">"$K$20:$K$25"</definedName>
    <definedName name="IQRK3" hidden="1">"$K$4:$K$6"</definedName>
    <definedName name="IQRK40" hidden="1">#REF!</definedName>
    <definedName name="IQRK41" hidden="1">"$K$42:$K$71"</definedName>
    <definedName name="IQRK42" hidden="1">"$K$43:$K$72"</definedName>
    <definedName name="IQRK49" hidden="1">"$K$50:$K$303"</definedName>
    <definedName name="IQRK5" hidden="1">"$K$6:$K$8"</definedName>
    <definedName name="IQRK59" hidden="1">"$K$60:$K$66"</definedName>
    <definedName name="IQRK7" hidden="1">"$K$8:$K$28"</definedName>
    <definedName name="IQRK8" hidden="1">"$K$9"</definedName>
    <definedName name="IQRK9" hidden="1">"$K$10:$K$1269"</definedName>
    <definedName name="IQRKDB4" hidden="1">"$KDB$5"</definedName>
    <definedName name="IQRL10" hidden="1">"$L$11:$L$1230"</definedName>
    <definedName name="IQRL12" hidden="1">"$L$13:$L$265"</definedName>
    <definedName name="IQRL13" hidden="1">"$L$14"</definedName>
    <definedName name="IQRL16" localSheetId="4" hidden="1">"$L$17:$L$78"</definedName>
    <definedName name="IQRL16" hidden="1">"$L$17:$L$21"</definedName>
    <definedName name="IQRL17" hidden="1">"$L$18"</definedName>
    <definedName name="IQRL19" hidden="1">"$L$20:$L$25"</definedName>
    <definedName name="IQRL22" hidden="1">"$L$23"</definedName>
    <definedName name="IQRL3" hidden="1">"$L$4:$L$9"</definedName>
    <definedName name="IQRL40" hidden="1">#REF!</definedName>
    <definedName name="IQRL41" hidden="1">"$L$42:$L$51"</definedName>
    <definedName name="IQRL42" hidden="1">"$L$43:$L$52"</definedName>
    <definedName name="IQRL43" hidden="1">"$L$44:$L$53"</definedName>
    <definedName name="IQRL44" hidden="1">"$L$45:$L$54"</definedName>
    <definedName name="IQRL45" hidden="1">"$L$46:$L$55"</definedName>
    <definedName name="IQRL59" localSheetId="4">"$L$60"</definedName>
    <definedName name="IQRL59" hidden="1">"$L$60:$L$79"</definedName>
    <definedName name="IQRL60" hidden="1">"$L$61"</definedName>
    <definedName name="IQRL61" hidden="1">"$L$62:$L$81"</definedName>
    <definedName name="IQRL62" hidden="1">"$L$63:$L$82"</definedName>
    <definedName name="IQRL63" hidden="1">"$L$64"</definedName>
    <definedName name="IQRL64" hidden="1">"$L$65"</definedName>
    <definedName name="IQRL66" hidden="1">"$L$67:$L$86"</definedName>
    <definedName name="IQRL7" hidden="1">"$L$8:$L$17"</definedName>
    <definedName name="IQRL70" hidden="1">"$L$71:$L$90"</definedName>
    <definedName name="IQRL9" hidden="1">"$L$10:$L$765"</definedName>
    <definedName name="IQRLDB4" hidden="1">"$LDB$5"</definedName>
    <definedName name="IQRLinkedSecDetailsAO11" hidden="1">#REF!</definedName>
    <definedName name="IQRLinkedSecDetailsC251" hidden="1">#REF!</definedName>
    <definedName name="IQRLinkedSecDetailsD251" hidden="1">#REF!</definedName>
    <definedName name="IQRLinkedSecDetailsE251" hidden="1">#REF!</definedName>
    <definedName name="IQRLinkedSecDetailsK251" hidden="1">#REF!</definedName>
    <definedName name="IQRLinkedSecDetailsL251" hidden="1">#REF!</definedName>
    <definedName name="IQRLinkedSecDetailsM251" hidden="1">#REF!</definedName>
    <definedName name="IQRLinkedSecDetailsN251" hidden="1">#REF!</definedName>
    <definedName name="IQRLOGMTradingdataA2" hidden="1">#REF!</definedName>
    <definedName name="IQRLOGMTradingdataB2" hidden="1">#REF!</definedName>
    <definedName name="IQRLOGMTradingdataC2" hidden="1">#REF!</definedName>
    <definedName name="IQRM10" hidden="1">"$M$11:$M$26"</definedName>
    <definedName name="IQRM12" localSheetId="18" hidden="1">"$M$13:$M$265"</definedName>
    <definedName name="IQRM12" hidden="1">"$N$12:$R$12"</definedName>
    <definedName name="IQRM13" hidden="1">"$M$14"</definedName>
    <definedName name="IQRM14" hidden="1">"$M$15:$M$114"</definedName>
    <definedName name="IQRM15" hidden="1">"$M$16:$M$32"</definedName>
    <definedName name="IQRM16" localSheetId="4" hidden="1">"$M$17:$M$76"</definedName>
    <definedName name="IQRM16" hidden="1">"$N$16"</definedName>
    <definedName name="IQRM17" hidden="1">"$M$18:$M$22"</definedName>
    <definedName name="IQRM3" hidden="1">"$M$4:$M$9"</definedName>
    <definedName name="IQRM42" hidden="1">"$M$43:$M$47"</definedName>
    <definedName name="IQRM59" hidden="1">"$M$60:$M$69"</definedName>
    <definedName name="IQRM6" hidden="1">"$M$7:$M$259"</definedName>
    <definedName name="IQRM7" hidden="1">"$M$8:$M$47"</definedName>
    <definedName name="IQRM9" hidden="1">"$M$10:$M$262"</definedName>
    <definedName name="IQRMarketCapAA9" hidden="1">#REF!</definedName>
    <definedName name="IQRMarketCapAB9" hidden="1">#REF!</definedName>
    <definedName name="IQRMarketCapAC9" hidden="1">#REF!</definedName>
    <definedName name="IQRMarketCapAD9" hidden="1">#REF!</definedName>
    <definedName name="IQRMarketCapAE9" hidden="1">#REF!</definedName>
    <definedName name="IQRMarketCapAF9" hidden="1">#REF!</definedName>
    <definedName name="IQRMarketCapAJ9" hidden="1">#REF!</definedName>
    <definedName name="IQRMarketCapAN9" hidden="1">#REF!</definedName>
    <definedName name="IQRMarketCapB8" hidden="1">#REF!</definedName>
    <definedName name="IQRMarketCapB9" hidden="1">#REF!</definedName>
    <definedName name="IQRMarketCapD8" hidden="1">#REF!</definedName>
    <definedName name="IQRMarketCapE8" hidden="1">#REF!</definedName>
    <definedName name="IQRMarketCapE9" hidden="1">#REF!</definedName>
    <definedName name="IQRMarketCapF8" hidden="1">#REF!</definedName>
    <definedName name="IQRMarketCapH8" hidden="1">#REF!</definedName>
    <definedName name="IQRMarketCapH9" hidden="1">#REF!</definedName>
    <definedName name="IQRMarketCapJ8" hidden="1">#REF!</definedName>
    <definedName name="IQRMarketCapJ9" hidden="1">#REF!</definedName>
    <definedName name="IQRMarketCapK9" hidden="1">#REF!</definedName>
    <definedName name="IQRMarketCapL8" hidden="1">#REF!</definedName>
    <definedName name="IQRMarketCapL9" hidden="1">#REF!</definedName>
    <definedName name="IQRMarketCapM9" hidden="1">#REF!</definedName>
    <definedName name="IQRMarketCapN8" hidden="1">#REF!</definedName>
    <definedName name="IQRMarketCapN9" hidden="1">#REF!</definedName>
    <definedName name="IQRMarketCapO9" hidden="1">#REF!</definedName>
    <definedName name="IQRMarketCapP9" hidden="1">#REF!</definedName>
    <definedName name="IQRMarketCapQ8" hidden="1">#REF!</definedName>
    <definedName name="IQRMarketCapQ9" hidden="1">#REF!</definedName>
    <definedName name="IQRMarketCapR9" hidden="1">#REF!</definedName>
    <definedName name="IQRMarketCapS8" hidden="1">#REF!</definedName>
    <definedName name="IQRMarketCapS9" hidden="1">#REF!</definedName>
    <definedName name="IQRMarketCapT9" hidden="1">#REF!</definedName>
    <definedName name="IQRMarketCapU8" hidden="1">#REF!</definedName>
    <definedName name="IQRMarketCapW9" hidden="1">#REF!</definedName>
    <definedName name="IQRMarketCapX9" hidden="1">#REF!</definedName>
    <definedName name="IQRMarketCapZ9" hidden="1">#REF!</definedName>
    <definedName name="IQRMDB4" hidden="1">"$MDB$5"</definedName>
    <definedName name="IQRMDPVWAPD5" hidden="1">#REF!</definedName>
    <definedName name="IQRMktDataH13" hidden="1">#REF!</definedName>
    <definedName name="IQRMonthlyB12" localSheetId="19" hidden="1">#REF!</definedName>
    <definedName name="IQRMonthlyB12" hidden="1">#REF!</definedName>
    <definedName name="IQRMultiplesAE8" hidden="1">#REF!</definedName>
    <definedName name="IQRMultiplesAF8" hidden="1">#REF!</definedName>
    <definedName name="IQRN10" hidden="1">"$N$11:$N$1230"</definedName>
    <definedName name="IQRN100" hidden="1">"$O$100"</definedName>
    <definedName name="IQRN1000" hidden="1">"$O$1000"</definedName>
    <definedName name="IQRN1001" hidden="1">"$O$1001:$Q$1001"</definedName>
    <definedName name="IQRN1002" hidden="1">"$O$1002"</definedName>
    <definedName name="IQRN1003" hidden="1">"$O$1003"</definedName>
    <definedName name="IQRN1004" hidden="1">"$O$1004:$P$1004"</definedName>
    <definedName name="IQRN1005" hidden="1">"$O$1005:$S$1005"</definedName>
    <definedName name="IQRN1006" hidden="1">"$O$1006"</definedName>
    <definedName name="IQRN1007" hidden="1">"$O$1007:$P$1007"</definedName>
    <definedName name="IQRN1008" hidden="1">"$O$1008:$R$1008"</definedName>
    <definedName name="IQRN1009" hidden="1">"$O$1009"</definedName>
    <definedName name="IQRN101" hidden="1">"$O$101:$P$101"</definedName>
    <definedName name="IQRN102" hidden="1">"$O$102:$P$102"</definedName>
    <definedName name="IQRN103" hidden="1">"$O$103"</definedName>
    <definedName name="IQRN104" hidden="1">"$O$104"</definedName>
    <definedName name="IQRN105" hidden="1">"$O$105:$Q$105"</definedName>
    <definedName name="IQRN106" hidden="1">"$O$106:$P$106"</definedName>
    <definedName name="IQRN107" hidden="1">"$O$107:$S$107"</definedName>
    <definedName name="IQRN108" hidden="1">"$O$108:$P$108"</definedName>
    <definedName name="IQRN109" hidden="1">"$O$109:$S$109"</definedName>
    <definedName name="IQRN110" hidden="1">"$O$110:$R$110"</definedName>
    <definedName name="IQRN111" hidden="1">"$O$111:$P$111"</definedName>
    <definedName name="IQRN112" hidden="1">"$O$112:$S$112"</definedName>
    <definedName name="IQRN113" hidden="1">"$O$113:$P$113"</definedName>
    <definedName name="IQRN114" hidden="1">"$O$114:$S$114"</definedName>
    <definedName name="IQRN115" hidden="1">"$O$115:$P$115"</definedName>
    <definedName name="IQRN116" hidden="1">"$O$116:$Q$116"</definedName>
    <definedName name="IQRN117" hidden="1">"$O$117:$Q$117"</definedName>
    <definedName name="IQRN118" hidden="1">"$O$118:$S$118"</definedName>
    <definedName name="IQRN119" hidden="1">"$O$119:$S$119"</definedName>
    <definedName name="IQRN12" localSheetId="18" hidden="1">"$O$12:$P$12"</definedName>
    <definedName name="IQRN12" hidden="1">"$O$12:$S$12"</definedName>
    <definedName name="IQRN120" hidden="1">"$O$120"</definedName>
    <definedName name="IQRN121" hidden="1">"$O$121:$S$121"</definedName>
    <definedName name="IQRN122" hidden="1">"$O$122:$S$122"</definedName>
    <definedName name="IQRN123" hidden="1">"$O$123:$S$123"</definedName>
    <definedName name="IQRN124" hidden="1">"$O$124:$S$124"</definedName>
    <definedName name="IQRN125" hidden="1">"$O$125:$S$125"</definedName>
    <definedName name="IQRN126" hidden="1">"$O$126"</definedName>
    <definedName name="IQRN127" hidden="1">"$O$127:$S$127"</definedName>
    <definedName name="IQRN128" hidden="1">"$O$128"</definedName>
    <definedName name="IQRN129" hidden="1">"$O$129:$S$129"</definedName>
    <definedName name="IQRN13" localSheetId="18" hidden="1">"$O$13:$Q$13"</definedName>
    <definedName name="IQRN13" hidden="1">"$O$13:$S$13"</definedName>
    <definedName name="IQRN130" hidden="1">"$O$130"</definedName>
    <definedName name="IQRN131" hidden="1">"$O$131"</definedName>
    <definedName name="IQRN132" hidden="1">"$O$132:$P$132"</definedName>
    <definedName name="IQRN133" hidden="1">"$O$133"</definedName>
    <definedName name="IQRN134" hidden="1">"$O$134:$S$134"</definedName>
    <definedName name="IQRN135" hidden="1">"$O$135:$P$135"</definedName>
    <definedName name="IQRN136" hidden="1">"$O$136:$S$136"</definedName>
    <definedName name="IQRN137" hidden="1">"$O$137:$P$137"</definedName>
    <definedName name="IQRN138" hidden="1">"$O$138"</definedName>
    <definedName name="IQRN139" hidden="1">"$O$139"</definedName>
    <definedName name="IQRN14" localSheetId="18" hidden="1">"$O$14:$S$14"</definedName>
    <definedName name="IQRN14" hidden="1">"$O$14"</definedName>
    <definedName name="IQRN140" hidden="1">"$O$140"</definedName>
    <definedName name="IQRN141" hidden="1">"$O$141:$P$141"</definedName>
    <definedName name="IQRN142" hidden="1">"$O$142:$S$142"</definedName>
    <definedName name="IQRN143" hidden="1">"$O$143:$S$143"</definedName>
    <definedName name="IQRN144" hidden="1">"$O$144:$Q$144"</definedName>
    <definedName name="IQRN145" hidden="1">"$O$145"</definedName>
    <definedName name="IQRN146" hidden="1">"$O$146:$Q$146"</definedName>
    <definedName name="IQRN147" hidden="1">"$O$147:$S$147"</definedName>
    <definedName name="IQRN148" hidden="1">"$O$148:$S$148"</definedName>
    <definedName name="IQRN149" hidden="1">"$O$149:$P$149"</definedName>
    <definedName name="IQRN15" localSheetId="18" hidden="1">"$O$15"</definedName>
    <definedName name="IQRN15" hidden="1">"$O$15:$S$15"</definedName>
    <definedName name="IQRN150" hidden="1">"$O$150"</definedName>
    <definedName name="IQRN151" hidden="1">"$O$151"</definedName>
    <definedName name="IQRN152" hidden="1">"$O$152"</definedName>
    <definedName name="IQRN153" hidden="1">"$O$153"</definedName>
    <definedName name="IQRN154" hidden="1">"$O$154"</definedName>
    <definedName name="IQRN155" hidden="1">"$O$155:$S$155"</definedName>
    <definedName name="IQRN156" hidden="1">"$O$156"</definedName>
    <definedName name="IQRN157" hidden="1">"$O$157:$S$157"</definedName>
    <definedName name="IQRN158" hidden="1">"$O$158:$S$158"</definedName>
    <definedName name="IQRN159" hidden="1">"$O$159:$P$159"</definedName>
    <definedName name="IQRN16" hidden="1">"$O$16:$S$16"</definedName>
    <definedName name="IQRN160" hidden="1">"$O$160:$S$160"</definedName>
    <definedName name="IQRN161" hidden="1">"$O$161"</definedName>
    <definedName name="IQRN162" hidden="1">"$O$162:$P$162"</definedName>
    <definedName name="IQRN163" hidden="1">"$O$163:$S$163"</definedName>
    <definedName name="IQRN164" hidden="1">"$O$164:$Q$164"</definedName>
    <definedName name="IQRN165" hidden="1">"$O$165"</definedName>
    <definedName name="IQRN166" hidden="1">"$O$166:$R$166"</definedName>
    <definedName name="IQRN167" hidden="1">"$O$167:$S$167"</definedName>
    <definedName name="IQRN168" hidden="1">"$O$168:$S$168"</definedName>
    <definedName name="IQRN169" hidden="1">"$O$169"</definedName>
    <definedName name="IQRN17" localSheetId="18" hidden="1">"$O$17"</definedName>
    <definedName name="IQRN17" hidden="1">"$O$17:$S$17"</definedName>
    <definedName name="IQRN170" hidden="1">"$O$170:$P$170"</definedName>
    <definedName name="IQRN171" hidden="1">"$O$171:$S$171"</definedName>
    <definedName name="IQRN172" hidden="1">"$O$172"</definedName>
    <definedName name="IQRN173" hidden="1">"$O$173"</definedName>
    <definedName name="IQRN174" hidden="1">"$O$174:$S$174"</definedName>
    <definedName name="IQRN175" hidden="1">"$O$175:$S$175"</definedName>
    <definedName name="IQRN176" hidden="1">"$O$176"</definedName>
    <definedName name="IQRN177" hidden="1">"$O$177:$Q$177"</definedName>
    <definedName name="IQRN178" hidden="1">"$O$178"</definedName>
    <definedName name="IQRN179" hidden="1">"$O$179"</definedName>
    <definedName name="IQRN18" localSheetId="18" hidden="1">"$O$18"</definedName>
    <definedName name="IQRN18" hidden="1">"$O$18:$S$18"</definedName>
    <definedName name="IQRN180" hidden="1">"$O$180:$Q$180"</definedName>
    <definedName name="IQRN181" hidden="1">"$O$181:$S$181"</definedName>
    <definedName name="IQRN182" hidden="1">"$O$182:$S$182"</definedName>
    <definedName name="IQRN183" hidden="1">"$O$183:$S$183"</definedName>
    <definedName name="IQRN184" hidden="1">"$O$184:$R$184"</definedName>
    <definedName name="IQRN185" hidden="1">"$O$185:$R$185"</definedName>
    <definedName name="IQRN186" hidden="1">"$O$186:$S$186"</definedName>
    <definedName name="IQRN187" hidden="1">"$O$187"</definedName>
    <definedName name="IQRN188" hidden="1">"$O$188"</definedName>
    <definedName name="IQRN189" hidden="1">"$O$189:$R$189"</definedName>
    <definedName name="IQRN19" localSheetId="18" hidden="1">"$O$19"</definedName>
    <definedName name="IQRN19" hidden="1">"$O$19:$S$19"</definedName>
    <definedName name="IQRN190" hidden="1">"$O$190:$P$190"</definedName>
    <definedName name="IQRN191" hidden="1">"$O$191:$S$191"</definedName>
    <definedName name="IQRN192" hidden="1">"$O$192:$S$192"</definedName>
    <definedName name="IQRN193" hidden="1">"$O$193:$Q$193"</definedName>
    <definedName name="IQRN194" hidden="1">"$O$194"</definedName>
    <definedName name="IQRN195" hidden="1">"$O$195:$P$195"</definedName>
    <definedName name="IQRN196" hidden="1">"$O$196"</definedName>
    <definedName name="IQRN197" hidden="1">"$O$197:$P$197"</definedName>
    <definedName name="IQRN198" hidden="1">"$O$198"</definedName>
    <definedName name="IQRN199" hidden="1">"$O$199:$S$199"</definedName>
    <definedName name="IQRN2" hidden="1">"$N$3:$N$256"</definedName>
    <definedName name="IQRN20" hidden="1">"$O$20:$S$20"</definedName>
    <definedName name="IQRN200" hidden="1">"$O$200:$R$200"</definedName>
    <definedName name="IQRN201" hidden="1">"$O$201:$S$201"</definedName>
    <definedName name="IQRN202" hidden="1">"$O$202:$R$202"</definedName>
    <definedName name="IQRN203" hidden="1">"$O$203:$S$203"</definedName>
    <definedName name="IQRN204" hidden="1">"$O$204:$P$204"</definedName>
    <definedName name="IQRN205" hidden="1">"$O$205:$S$205"</definedName>
    <definedName name="IQRN206" hidden="1">"$O$206:$S$206"</definedName>
    <definedName name="IQRN207" hidden="1">"$O$207"</definedName>
    <definedName name="IQRN208" hidden="1">"$O$208:$P$208"</definedName>
    <definedName name="IQRN209" hidden="1">"$O$209:$S$209"</definedName>
    <definedName name="IQRN21" hidden="1">"$O$21"</definedName>
    <definedName name="IQRN210" hidden="1">"$O$210:$Q$210"</definedName>
    <definedName name="IQRN211" hidden="1">"$O$211"</definedName>
    <definedName name="IQRN212" hidden="1">"$O$212"</definedName>
    <definedName name="IQRN213" hidden="1">"$O$213:$Q$213"</definedName>
    <definedName name="IQRN214" hidden="1">"$O$214:$R$214"</definedName>
    <definedName name="IQRN215" hidden="1">"$O$215:$R$215"</definedName>
    <definedName name="IQRN216" hidden="1">"$O$216:$R$216"</definedName>
    <definedName name="IQRN217" hidden="1">"$O$217"</definedName>
    <definedName name="IQRN218" hidden="1">"$O$218:$Q$218"</definedName>
    <definedName name="IQRN219" hidden="1">"$O$219:$S$219"</definedName>
    <definedName name="IQRN22" hidden="1">"$O$22"</definedName>
    <definedName name="IQRN220" hidden="1">"$O$220"</definedName>
    <definedName name="IQRN221" hidden="1">"$O$221"</definedName>
    <definedName name="IQRN222" hidden="1">"$O$222:$S$222"</definedName>
    <definedName name="IQRN223" hidden="1">"$O$223:$S$223"</definedName>
    <definedName name="IQRN224" hidden="1">"$O$224:$S$224"</definedName>
    <definedName name="IQRN225" hidden="1">"$O$225:$R$225"</definedName>
    <definedName name="IQRN226" hidden="1">"$O$226:$S$226"</definedName>
    <definedName name="IQRN227" hidden="1">"$O$227:$S$227"</definedName>
    <definedName name="IQRN228" hidden="1">"$O$228:$S$228"</definedName>
    <definedName name="IQRN229" hidden="1">"$O$229:$S$229"</definedName>
    <definedName name="IQRN23" localSheetId="18" hidden="1">"$O$23:$P$23"</definedName>
    <definedName name="IQRN23" hidden="1">"$O$23"</definedName>
    <definedName name="IQRN230" hidden="1">"$O$230:$R$230"</definedName>
    <definedName name="IQRN231" hidden="1">"$O$231:$S$231"</definedName>
    <definedName name="IQRN232" hidden="1">"$O$232:$R$232"</definedName>
    <definedName name="IQRN233" hidden="1">"$O$233:$S$233"</definedName>
    <definedName name="IQRN234" hidden="1">"$O$234"</definedName>
    <definedName name="IQRN235" hidden="1">"$O$235:$P$235"</definedName>
    <definedName name="IQRN236" hidden="1">"$O$236"</definedName>
    <definedName name="IQRN237" hidden="1">"$O$237:$P$237"</definedName>
    <definedName name="IQRN238" hidden="1">"$O$238:$P$238"</definedName>
    <definedName name="IQRN239" hidden="1">"$O$239:$P$239"</definedName>
    <definedName name="IQRN24" hidden="1">"$O$24"</definedName>
    <definedName name="IQRN240" hidden="1">"$O$240"</definedName>
    <definedName name="IQRN241" hidden="1">"$O$241:$S$241"</definedName>
    <definedName name="IQRN242" hidden="1">"$O$242:$Q$242"</definedName>
    <definedName name="IQRN243" hidden="1">"$O$243:$S$243"</definedName>
    <definedName name="IQRN244" hidden="1">"$O$244:$S$244"</definedName>
    <definedName name="IQRN245" hidden="1">"$O$245:$Q$245"</definedName>
    <definedName name="IQRN246" hidden="1">"$O$246:$S$246"</definedName>
    <definedName name="IQRN247" hidden="1">"$O$247"</definedName>
    <definedName name="IQRN248" hidden="1">"$O$248:$R$248"</definedName>
    <definedName name="IQRN249" hidden="1">"$O$249:$S$249"</definedName>
    <definedName name="IQRN25" localSheetId="18" hidden="1">"$O$25:$S$25"</definedName>
    <definedName name="IQRN25" hidden="1">"$O$25"</definedName>
    <definedName name="IQRN250" hidden="1">"$O$250:$R$250"</definedName>
    <definedName name="IQRN251" hidden="1">"$O$251:$S$251"</definedName>
    <definedName name="IQRN252" hidden="1">"$O$252:$P$252"</definedName>
    <definedName name="IQRN253" hidden="1">"$O$253:$R$253"</definedName>
    <definedName name="IQRN254" hidden="1">"$O$254"</definedName>
    <definedName name="IQRN255" hidden="1">"$O$255:$S$255"</definedName>
    <definedName name="IQRN256" hidden="1">"$O$256:$Q$256"</definedName>
    <definedName name="IQRN257" hidden="1">"$O$257"</definedName>
    <definedName name="IQRN258" hidden="1">"$O$258:$S$258"</definedName>
    <definedName name="IQRN259" hidden="1">"$O$259:$S$259"</definedName>
    <definedName name="IQRN26" hidden="1">"$O$26"</definedName>
    <definedName name="IQRN260" hidden="1">"$O$260"</definedName>
    <definedName name="IQRN261" hidden="1">"$O$261:$S$261"</definedName>
    <definedName name="IQRN262" hidden="1">"$O$262"</definedName>
    <definedName name="IQRN263" hidden="1">"$O$263"</definedName>
    <definedName name="IQRN264" hidden="1">"$O$264:$R$264"</definedName>
    <definedName name="IQRN265" hidden="1">"$O$265:$S$265"</definedName>
    <definedName name="IQRN266" hidden="1">"$O$266:$P$266"</definedName>
    <definedName name="IQRN267" hidden="1">"$O$267:$P$267"</definedName>
    <definedName name="IQRN268" hidden="1">"$O$268:$S$268"</definedName>
    <definedName name="IQRN269" hidden="1">"$O$269:$S$269"</definedName>
    <definedName name="IQRN27" localSheetId="18" hidden="1">"$O$27:$S$27"</definedName>
    <definedName name="IQRN27" hidden="1">"$O$27"</definedName>
    <definedName name="IQRN270" hidden="1">"$O$270"</definedName>
    <definedName name="IQRN271" hidden="1">"$O$271:$S$271"</definedName>
    <definedName name="IQRN272" hidden="1">"$O$272:$R$272"</definedName>
    <definedName name="IQRN273" hidden="1">"$O$273:$R$273"</definedName>
    <definedName name="IQRN274" hidden="1">"$O$274"</definedName>
    <definedName name="IQRN275" hidden="1">"$O$275:$S$275"</definedName>
    <definedName name="IQRN276" hidden="1">"$O$276:$S$276"</definedName>
    <definedName name="IQRN277" hidden="1">"$O$277:$S$277"</definedName>
    <definedName name="IQRN278" hidden="1">"$O$278:$Q$278"</definedName>
    <definedName name="IQRN279" hidden="1">"$O$279:$S$279"</definedName>
    <definedName name="IQRN28" hidden="1">"$O$28"</definedName>
    <definedName name="IQRN280" hidden="1">"$O$280:$S$280"</definedName>
    <definedName name="IQRN281" hidden="1">"$O$281:$S$281"</definedName>
    <definedName name="IQRN282" hidden="1">"$O$282:$S$282"</definedName>
    <definedName name="IQRN283" hidden="1">"$O$283:$S$283"</definedName>
    <definedName name="IQRN284" hidden="1">"$O$284:$S$284"</definedName>
    <definedName name="IQRN285" hidden="1">"$O$285:$S$285"</definedName>
    <definedName name="IQRN286" hidden="1">"$O$286"</definedName>
    <definedName name="IQRN287" hidden="1">"$O$287:$S$287"</definedName>
    <definedName name="IQRN288" hidden="1">"$O$288:$S$288"</definedName>
    <definedName name="IQRN289" hidden="1">"$O$289:$S$289"</definedName>
    <definedName name="IQRN29" hidden="1">"$O$29"</definedName>
    <definedName name="IQRN290" hidden="1">"$O$290"</definedName>
    <definedName name="IQRN291" hidden="1">"$O$291"</definedName>
    <definedName name="IQRN292" hidden="1">"$O$292:$S$292"</definedName>
    <definedName name="IQRN293" hidden="1">"$O$293"</definedName>
    <definedName name="IQRN294" hidden="1">"$O$294"</definedName>
    <definedName name="IQRN295" hidden="1">"$O$295:$S$295"</definedName>
    <definedName name="IQRN296" hidden="1">"$O$296:$S$296"</definedName>
    <definedName name="IQRN297" hidden="1">"$O$297:$S$297"</definedName>
    <definedName name="IQRN298" hidden="1">"$O$298:$S$298"</definedName>
    <definedName name="IQRN299" hidden="1">"$O$299:$Q$299"</definedName>
    <definedName name="IQRN3" hidden="1">"$N$4:$N$130"</definedName>
    <definedName name="IQRN30" hidden="1">"$O$30:$P$30"</definedName>
    <definedName name="IQRN300" hidden="1">"$O$300"</definedName>
    <definedName name="IQRN301" hidden="1">"$O$301:$P$301"</definedName>
    <definedName name="IQRN302" hidden="1">"$O$302:$S$302"</definedName>
    <definedName name="IQRN303" hidden="1">"$O$303:$S$303"</definedName>
    <definedName name="IQRN304" hidden="1">"$O$304"</definedName>
    <definedName name="IQRN305" hidden="1">"$O$305:$S$305"</definedName>
    <definedName name="IQRN306" hidden="1">"$O$306:$R$306"</definedName>
    <definedName name="IQRN307" hidden="1">"$O$307:$R$307"</definedName>
    <definedName name="IQRN308" hidden="1">"$O$308:$S$308"</definedName>
    <definedName name="IQRN309" hidden="1">"$O$309"</definedName>
    <definedName name="IQRN31" hidden="1">"$O$31"</definedName>
    <definedName name="IQRN310" hidden="1">"$O$310:$P$310"</definedName>
    <definedName name="IQRN311" hidden="1">"$O$311:$R$311"</definedName>
    <definedName name="IQRN312" hidden="1">"$O$312:$S$312"</definedName>
    <definedName name="IQRN313" hidden="1">"$O$313:$S$313"</definedName>
    <definedName name="IQRN314" hidden="1">"$O$314:$Q$314"</definedName>
    <definedName name="IQRN315" hidden="1">"$O$315:$S$315"</definedName>
    <definedName name="IQRN316" hidden="1">"$O$316:$Q$316"</definedName>
    <definedName name="IQRN317" hidden="1">"$O$317:$S$317"</definedName>
    <definedName name="IQRN318" hidden="1">"$O$318"</definedName>
    <definedName name="IQRN319" hidden="1">"$O$319:$P$319"</definedName>
    <definedName name="IQRN32" hidden="1">"$O$32:$S$32"</definedName>
    <definedName name="IQRN320" hidden="1">"$O$320:$P$320"</definedName>
    <definedName name="IQRN321" hidden="1">"$O$321:$P$321"</definedName>
    <definedName name="IQRN322" hidden="1">"$O$322:$S$322"</definedName>
    <definedName name="IQRN323" hidden="1">"$O$323:$S$323"</definedName>
    <definedName name="IQRN324" hidden="1">"$O$324:$S$324"</definedName>
    <definedName name="IQRN325" hidden="1">"$O$325:$S$325"</definedName>
    <definedName name="IQRN326" hidden="1">"$O$326"</definedName>
    <definedName name="IQRN327" hidden="1">"$O$327:$S$327"</definedName>
    <definedName name="IQRN328" hidden="1">"$O$328:$S$328"</definedName>
    <definedName name="IQRN329" hidden="1">"$O$329:$S$329"</definedName>
    <definedName name="IQRN33" hidden="1">"$O$33:$P$33"</definedName>
    <definedName name="IQRN330" hidden="1">"$O$330:$P$330"</definedName>
    <definedName name="IQRN331" hidden="1">"$O$331:$S$331"</definedName>
    <definedName name="IQRN332" hidden="1">"$O$332:$S$332"</definedName>
    <definedName name="IQRN333" hidden="1">"$O$333:$S$333"</definedName>
    <definedName name="IQRN334" hidden="1">"$O$334:$S$334"</definedName>
    <definedName name="IQRN335" hidden="1">"$O$335:$R$335"</definedName>
    <definedName name="IQRN336" hidden="1">"$O$336:$P$336"</definedName>
    <definedName name="IQRN337" hidden="1">"$O$337:$S$337"</definedName>
    <definedName name="IQRN338" hidden="1">"$O$338:$S$338"</definedName>
    <definedName name="IQRN339" hidden="1">"$O$339:$S$339"</definedName>
    <definedName name="IQRN34" hidden="1">"$O$34"</definedName>
    <definedName name="IQRN340" hidden="1">"$O$340"</definedName>
    <definedName name="IQRN341" hidden="1">"$O$341"</definedName>
    <definedName name="IQRN342" hidden="1">"$O$342:$S$342"</definedName>
    <definedName name="IQRN343" hidden="1">"$O$343:$S$343"</definedName>
    <definedName name="IQRN344" hidden="1">"$O$344:$R$344"</definedName>
    <definedName name="IQRN345" hidden="1">"$O$345"</definedName>
    <definedName name="IQRN346" hidden="1">"$O$346:$S$346"</definedName>
    <definedName name="IQRN347" hidden="1">"$O$347"</definedName>
    <definedName name="IQRN348" hidden="1">"$O$348:$Q$348"</definedName>
    <definedName name="IQRN349" hidden="1">"$O$349:$S$349"</definedName>
    <definedName name="IQRN35" hidden="1">"$O$35:$S$35"</definedName>
    <definedName name="IQRN350" hidden="1">"$O$350:$P$350"</definedName>
    <definedName name="IQRN351" hidden="1">"$O$351:$P$351"</definedName>
    <definedName name="IQRN352" hidden="1">"$O$352"</definedName>
    <definedName name="IQRN353" hidden="1">"$O$353"</definedName>
    <definedName name="IQRN354" hidden="1">"$O$354"</definedName>
    <definedName name="IQRN355" hidden="1">"$O$355:$P$355"</definedName>
    <definedName name="IQRN356" hidden="1">"$O$356:$P$356"</definedName>
    <definedName name="IQRN357" hidden="1">"$O$357:$Q$357"</definedName>
    <definedName name="IQRN358" hidden="1">"$O$358:$S$358"</definedName>
    <definedName name="IQRN359" hidden="1">"$O$359:$Q$359"</definedName>
    <definedName name="IQRN36" hidden="1">"$O$36:$P$36"</definedName>
    <definedName name="IQRN360" hidden="1">"$O$360:$Q$360"</definedName>
    <definedName name="IQRN361" hidden="1">"$O$361"</definedName>
    <definedName name="IQRN362" hidden="1">"$O$362"</definedName>
    <definedName name="IQRN363" hidden="1">"$O$363"</definedName>
    <definedName name="IQRN364" hidden="1">"$O$364:$S$364"</definedName>
    <definedName name="IQRN365" hidden="1">"$O$365:$R$365"</definedName>
    <definedName name="IQRN366" hidden="1">"$O$366:$Q$366"</definedName>
    <definedName name="IQRN367" hidden="1">"$O$367"</definedName>
    <definedName name="IQRN368" hidden="1">"$O$368:$S$368"</definedName>
    <definedName name="IQRN369" hidden="1">"$O$369"</definedName>
    <definedName name="IQRN37" hidden="1">"$O$37:$S$37"</definedName>
    <definedName name="IQRN370" hidden="1">"$O$370"</definedName>
    <definedName name="IQRN371" hidden="1">"$O$371"</definedName>
    <definedName name="IQRN372" hidden="1">"$O$372"</definedName>
    <definedName name="IQRN373" hidden="1">"$O$373"</definedName>
    <definedName name="IQRN374" hidden="1">"$O$374:$P$374"</definedName>
    <definedName name="IQRN375" hidden="1">"$O$375"</definedName>
    <definedName name="IQRN376" hidden="1">"$O$376:$S$376"</definedName>
    <definedName name="IQRN377" hidden="1">"$O$377:$S$377"</definedName>
    <definedName name="IQRN378" hidden="1">"$O$378:$P$378"</definedName>
    <definedName name="IQRN379" hidden="1">"$O$379"</definedName>
    <definedName name="IQRN38" hidden="1">"$O$38:$R$38"</definedName>
    <definedName name="IQRN380" hidden="1">"$O$380"</definedName>
    <definedName name="IQRN381" hidden="1">"$O$381"</definedName>
    <definedName name="IQRN382" hidden="1">"$O$382"</definedName>
    <definedName name="IQRN383" hidden="1">"$O$383:$P$383"</definedName>
    <definedName name="IQRN384" hidden="1">"$O$384"</definedName>
    <definedName name="IQRN385" hidden="1">"$O$385"</definedName>
    <definedName name="IQRN386" hidden="1">"$O$386"</definedName>
    <definedName name="IQRN387" hidden="1">"$O$387:$S$387"</definedName>
    <definedName name="IQRN388" hidden="1">"$O$388:$P$388"</definedName>
    <definedName name="IQRN389" hidden="1">"$O$389"</definedName>
    <definedName name="IQRN39" hidden="1">"$O$39"</definedName>
    <definedName name="IQRN390" hidden="1">"$O$390"</definedName>
    <definedName name="IQRN391" hidden="1">"$O$391:$P$391"</definedName>
    <definedName name="IQRN392" hidden="1">"$O$392:$S$392"</definedName>
    <definedName name="IQRN393" hidden="1">"$O$393"</definedName>
    <definedName name="IQRN394" hidden="1">"$O$394"</definedName>
    <definedName name="IQRN395" hidden="1">"$O$395:$R$395"</definedName>
    <definedName name="IQRN396" hidden="1">"$O$396"</definedName>
    <definedName name="IQRN397" hidden="1">"$O$397:$P$397"</definedName>
    <definedName name="IQRN398" hidden="1">"$O$398:$Q$398"</definedName>
    <definedName name="IQRN399" hidden="1">"$O$399:$R$399"</definedName>
    <definedName name="IQRN40" hidden="1">"$O$40"</definedName>
    <definedName name="IQRN400" hidden="1">"$O$400"</definedName>
    <definedName name="IQRN401" hidden="1">"$O$401:$P$401"</definedName>
    <definedName name="IQRN402" hidden="1">"$O$402:$P$402"</definedName>
    <definedName name="IQRN403" hidden="1">"$O$403:$R$403"</definedName>
    <definedName name="IQRN404" hidden="1">"$O$404:$P$404"</definedName>
    <definedName name="IQRN405" hidden="1">"$O$405"</definedName>
    <definedName name="IQRN406" hidden="1">"$O$406"</definedName>
    <definedName name="IQRN407" hidden="1">"$O$407"</definedName>
    <definedName name="IQRN408" hidden="1">"$O$408"</definedName>
    <definedName name="IQRN409" hidden="1">"$O$409:$S$409"</definedName>
    <definedName name="IQRN41" hidden="1">"$O$41"</definedName>
    <definedName name="IQRN410" hidden="1">"$O$410:$P$410"</definedName>
    <definedName name="IQRN411" hidden="1">"$O$411:$S$411"</definedName>
    <definedName name="IQRN412" hidden="1">"$O$412"</definedName>
    <definedName name="IQRN413" hidden="1">"$O$413:$P$413"</definedName>
    <definedName name="IQRN414" hidden="1">"$O$414"</definedName>
    <definedName name="IQRN415" hidden="1">"$O$415:$S$415"</definedName>
    <definedName name="IQRN416" hidden="1">"$O$416"</definedName>
    <definedName name="IQRN417" hidden="1">"$O$417"</definedName>
    <definedName name="IQRN418" hidden="1">"$O$418"</definedName>
    <definedName name="IQRN419" hidden="1">"$O$419:$Q$419"</definedName>
    <definedName name="IQRN42" hidden="1">"$O$42:$P$42"</definedName>
    <definedName name="IQRN420" hidden="1">"$O$420:$S$420"</definedName>
    <definedName name="IQRN421" hidden="1">"$O$421:$S$421"</definedName>
    <definedName name="IQRN422" hidden="1">"$O$422"</definedName>
    <definedName name="IQRN423" hidden="1">"$O$423:$S$423"</definedName>
    <definedName name="IQRN424" hidden="1">"$O$424:$S$424"</definedName>
    <definedName name="IQRN425" hidden="1">"$O$425:$P$425"</definedName>
    <definedName name="IQRN426" hidden="1">"$O$426"</definedName>
    <definedName name="IQRN427" hidden="1">"$O$427:$S$427"</definedName>
    <definedName name="IQRN428" hidden="1">"$O$428:$P$428"</definedName>
    <definedName name="IQRN429" hidden="1">"$O$429:$P$429"</definedName>
    <definedName name="IQRN43" hidden="1">"$O$43:$S$43"</definedName>
    <definedName name="IQRN430" hidden="1">"$O$430:$S$430"</definedName>
    <definedName name="IQRN431" hidden="1">"$O$431:$P$431"</definedName>
    <definedName name="IQRN432" hidden="1">"$O$432"</definedName>
    <definedName name="IQRN433" hidden="1">"$O$433:$P$433"</definedName>
    <definedName name="IQRN434" hidden="1">"$O$434:$S$434"</definedName>
    <definedName name="IQRN435" hidden="1">"$O$435:$S$435"</definedName>
    <definedName name="IQRN436" hidden="1">"$O$436:$S$436"</definedName>
    <definedName name="IQRN437" hidden="1">"$O$437:$P$437"</definedName>
    <definedName name="IQRN438" hidden="1">"$O$438:$S$438"</definedName>
    <definedName name="IQRN439" hidden="1">"$O$439"</definedName>
    <definedName name="IQRN44" hidden="1">"$O$44"</definedName>
    <definedName name="IQRN440" hidden="1">"$O$440"</definedName>
    <definedName name="IQRN441" hidden="1">"$O$441:$S$441"</definedName>
    <definedName name="IQRN442" hidden="1">"$O$442:$Q$442"</definedName>
    <definedName name="IQRN443" hidden="1">"$O$443:$R$443"</definedName>
    <definedName name="IQRN444" hidden="1">"$O$444"</definedName>
    <definedName name="IQRN445" hidden="1">"$O$445"</definedName>
    <definedName name="IQRN446" hidden="1">"$O$446:$P$446"</definedName>
    <definedName name="IQRN447" hidden="1">"$O$447:$S$447"</definedName>
    <definedName name="IQRN448" hidden="1">"$O$448"</definedName>
    <definedName name="IQRN449" hidden="1">"$O$449"</definedName>
    <definedName name="IQRN45" hidden="1">"$O$45:$R$45"</definedName>
    <definedName name="IQRN450" hidden="1">"$O$450:$S$450"</definedName>
    <definedName name="IQRN451" hidden="1">"$O$451"</definedName>
    <definedName name="IQRN452" hidden="1">"$O$452:$S$452"</definedName>
    <definedName name="IQRN453" hidden="1">"$O$453:$P$453"</definedName>
    <definedName name="IQRN454" hidden="1">"$O$454"</definedName>
    <definedName name="IQRN455" hidden="1">"$O$455:$S$455"</definedName>
    <definedName name="IQRN456" hidden="1">"$O$456"</definedName>
    <definedName name="IQRN457" hidden="1">"$O$457:$S$457"</definedName>
    <definedName name="IQRN458" hidden="1">"$O$458"</definedName>
    <definedName name="IQRN459" hidden="1">"$O$459:$P$459"</definedName>
    <definedName name="IQRN46" hidden="1">"$O$46"</definedName>
    <definedName name="IQRN460" hidden="1">"$O$460"</definedName>
    <definedName name="IQRN461" hidden="1">"$O$461:$S$461"</definedName>
    <definedName name="IQRN462" hidden="1">"$O$462:$P$462"</definedName>
    <definedName name="IQRN463" hidden="1">"$O$463"</definedName>
    <definedName name="IQRN464" hidden="1">"$O$464"</definedName>
    <definedName name="IQRN465" hidden="1">"$O$465:$P$465"</definedName>
    <definedName name="IQRN466" hidden="1">"$O$466:$Q$466"</definedName>
    <definedName name="IQRN467" hidden="1">"$O$467"</definedName>
    <definedName name="IQRN468" hidden="1">"$O$468:$P$468"</definedName>
    <definedName name="IQRN469" hidden="1">"$O$469"</definedName>
    <definedName name="IQRN47" hidden="1">"$O$47"</definedName>
    <definedName name="IQRN470" hidden="1">"$O$470"</definedName>
    <definedName name="IQRN471" hidden="1">"$O$471:$Q$471"</definedName>
    <definedName name="IQRN472" hidden="1">"$O$472:$S$472"</definedName>
    <definedName name="IQRN473" hidden="1">"$O$473:$R$473"</definedName>
    <definedName name="IQRN474" hidden="1">"$O$474:$S$474"</definedName>
    <definedName name="IQRN475" hidden="1">"$O$475"</definedName>
    <definedName name="IQRN476" hidden="1">"$O$476:$R$476"</definedName>
    <definedName name="IQRN477" hidden="1">"$O$477:$P$477"</definedName>
    <definedName name="IQRN478" hidden="1">"$O$478"</definedName>
    <definedName name="IQRN479" hidden="1">"$O$479"</definedName>
    <definedName name="IQRN48" hidden="1">"$O$48:$R$48"</definedName>
    <definedName name="IQRN480" hidden="1">"$O$480"</definedName>
    <definedName name="IQRN481" hidden="1">"$O$481"</definedName>
    <definedName name="IQRN482" hidden="1">"$O$482:$P$482"</definedName>
    <definedName name="IQRN483" hidden="1">"$O$483:$S$483"</definedName>
    <definedName name="IQRN484" hidden="1">"$O$484:$Q$484"</definedName>
    <definedName name="IQRN485" hidden="1">"$O$485"</definedName>
    <definedName name="IQRN486" hidden="1">"$O$486:$P$486"</definedName>
    <definedName name="IQRN487" hidden="1">"$O$487"</definedName>
    <definedName name="IQRN488" hidden="1">"$O$488:$S$488"</definedName>
    <definedName name="IQRN489" hidden="1">"$O$489:$P$489"</definedName>
    <definedName name="IQRN49" hidden="1">"$O$49:$S$49"</definedName>
    <definedName name="IQRN490" hidden="1">"$O$490:$P$490"</definedName>
    <definedName name="IQRN491" hidden="1">"$O$491:$P$491"</definedName>
    <definedName name="IQRN492" hidden="1">"$O$492:$S$492"</definedName>
    <definedName name="IQRN493" hidden="1">"$O$493"</definedName>
    <definedName name="IQRN494" hidden="1">"$O$494:$P$494"</definedName>
    <definedName name="IQRN495" hidden="1">"$O$495"</definedName>
    <definedName name="IQRN496" hidden="1">"$O$496"</definedName>
    <definedName name="IQRN497" hidden="1">"$O$497:$S$497"</definedName>
    <definedName name="IQRN498" hidden="1">"$O$498"</definedName>
    <definedName name="IQRN499" hidden="1">"$O$499"</definedName>
    <definedName name="IQRN5" hidden="1">"$N$6:$N$70"</definedName>
    <definedName name="IQRN50" hidden="1">"$O$50:$P$50"</definedName>
    <definedName name="IQRN500" hidden="1">"$O$500:$Q$500"</definedName>
    <definedName name="IQRN501" hidden="1">"$O$501:$S$501"</definedName>
    <definedName name="IQRN502" hidden="1">"$O$502:$S$502"</definedName>
    <definedName name="IQRN503" hidden="1">"$O$503:$Q$503"</definedName>
    <definedName name="IQRN504" hidden="1">"$O$504"</definedName>
    <definedName name="IQRN505" hidden="1">"$O$505"</definedName>
    <definedName name="IQRN506" hidden="1">"$O$506:$R$506"</definedName>
    <definedName name="IQRN507" hidden="1">"$O$507"</definedName>
    <definedName name="IQRN508" hidden="1">"$O$508"</definedName>
    <definedName name="IQRN509" hidden="1">"$O$509"</definedName>
    <definedName name="IQRN51" hidden="1">"$O$51:$S$51"</definedName>
    <definedName name="IQRN510" hidden="1">"$O$510:$S$510"</definedName>
    <definedName name="IQRN511" hidden="1">"$O$511"</definedName>
    <definedName name="IQRN512" hidden="1">"$O$512"</definedName>
    <definedName name="IQRN513" hidden="1">"$O$513:$S$513"</definedName>
    <definedName name="IQRN514" hidden="1">"$O$514:$S$514"</definedName>
    <definedName name="IQRN515" hidden="1">"$O$515"</definedName>
    <definedName name="IQRN516" hidden="1">"$O$516:$P$516"</definedName>
    <definedName name="IQRN517" hidden="1">"$O$517"</definedName>
    <definedName name="IQRN518" hidden="1">"$O$518:$S$518"</definedName>
    <definedName name="IQRN519" hidden="1">"$O$519:$P$519"</definedName>
    <definedName name="IQRN52" hidden="1">"$O$52:$S$52"</definedName>
    <definedName name="IQRN520" hidden="1">"$O$520:$S$520"</definedName>
    <definedName name="IQRN521" hidden="1">"$O$521"</definedName>
    <definedName name="IQRN522" hidden="1">"$O$522"</definedName>
    <definedName name="IQRN523" hidden="1">"$O$523"</definedName>
    <definedName name="IQRN524" hidden="1">"$O$524:$S$524"</definedName>
    <definedName name="IQRN525" hidden="1">"$O$525"</definedName>
    <definedName name="IQRN526" hidden="1">"$O$526:$P$526"</definedName>
    <definedName name="IQRN527" hidden="1">"$O$527:$S$527"</definedName>
    <definedName name="IQRN528" hidden="1">"$O$528"</definedName>
    <definedName name="IQRN529" hidden="1">"$O$529:$P$529"</definedName>
    <definedName name="IQRN53" hidden="1">"$O$53:$P$53"</definedName>
    <definedName name="IQRN530" hidden="1">"$O$530:$P$530"</definedName>
    <definedName name="IQRN531" hidden="1">"$O$531:$Q$531"</definedName>
    <definedName name="IQRN532" hidden="1">"$O$532:$Q$532"</definedName>
    <definedName name="IQRN533" hidden="1">"$O$533:$S$533"</definedName>
    <definedName name="IQRN534" hidden="1">"$O$534"</definedName>
    <definedName name="IQRN535" hidden="1">"$O$535:$S$535"</definedName>
    <definedName name="IQRN536" hidden="1">"$O$536:$S$536"</definedName>
    <definedName name="IQRN537" hidden="1">"$O$537"</definedName>
    <definedName name="IQRN538" hidden="1">"$O$538"</definedName>
    <definedName name="IQRN539" hidden="1">"$O$539:$P$539"</definedName>
    <definedName name="IQRN54" hidden="1">"$O$54:$S$54"</definedName>
    <definedName name="IQRN540" hidden="1">"$O$540:$S$540"</definedName>
    <definedName name="IQRN541" hidden="1">"$O$541"</definedName>
    <definedName name="IQRN542" hidden="1">"$O$542"</definedName>
    <definedName name="IQRN543" hidden="1">"$O$543"</definedName>
    <definedName name="IQRN544" hidden="1">"$O$544:$S$544"</definedName>
    <definedName name="IQRN545" hidden="1">"$O$545:$S$545"</definedName>
    <definedName name="IQRN546" hidden="1">"$O$546:$S$546"</definedName>
    <definedName name="IQRN547" hidden="1">"$O$547"</definedName>
    <definedName name="IQRN548" hidden="1">"$O$548:$P$548"</definedName>
    <definedName name="IQRN549" hidden="1">"$O$549:$P$549"</definedName>
    <definedName name="IQRN55" hidden="1">"$O$55"</definedName>
    <definedName name="IQRN550" hidden="1">"$O$550:$S$550"</definedName>
    <definedName name="IQRN551" hidden="1">"$O$551:$S$551"</definedName>
    <definedName name="IQRN552" hidden="1">"$O$552:$S$552"</definedName>
    <definedName name="IQRN553" hidden="1">"$O$553:$P$553"</definedName>
    <definedName name="IQRN554" hidden="1">"$O$554"</definedName>
    <definedName name="IQRN555" hidden="1">"$O$555:$S$555"</definedName>
    <definedName name="IQRN556" hidden="1">"$O$556"</definedName>
    <definedName name="IQRN557" hidden="1">"$O$557"</definedName>
    <definedName name="IQRN558" hidden="1">"$O$558"</definedName>
    <definedName name="IQRN559" hidden="1">"$O$559"</definedName>
    <definedName name="IQRN56" hidden="1">"$O$56:$S$56"</definedName>
    <definedName name="IQRN560" hidden="1">"$O$560:$P$560"</definedName>
    <definedName name="IQRN561" hidden="1">"$O$561:$Q$561"</definedName>
    <definedName name="IQRN562" hidden="1">"$O$562:$P$562"</definedName>
    <definedName name="IQRN563" hidden="1">"$O$563:$S$563"</definedName>
    <definedName name="IQRN564" hidden="1">"$O$564"</definedName>
    <definedName name="IQRN565" hidden="1">"$O$565:$S$565"</definedName>
    <definedName name="IQRN566" hidden="1">"$O$566:$S$566"</definedName>
    <definedName name="IQRN567" hidden="1">"$O$567"</definedName>
    <definedName name="IQRN568" hidden="1">"$O$568:$S$568"</definedName>
    <definedName name="IQRN569" hidden="1">"$O$569"</definedName>
    <definedName name="IQRN57" hidden="1">"$O$57"</definedName>
    <definedName name="IQRN570" hidden="1">"$O$570:$Q$570"</definedName>
    <definedName name="IQRN571" hidden="1">"$O$571:$Q$571"</definedName>
    <definedName name="IQRN572" hidden="1">"$O$572"</definedName>
    <definedName name="IQRN573" hidden="1">"$O$573:$S$573"</definedName>
    <definedName name="IQRN574" hidden="1">"$O$574"</definedName>
    <definedName name="IQRN575" hidden="1">"$O$575"</definedName>
    <definedName name="IQRN576" hidden="1">"$O$576:$S$576"</definedName>
    <definedName name="IQRN577" hidden="1">"$O$577:$P$577"</definedName>
    <definedName name="IQRN578" hidden="1">"$O$578:$P$578"</definedName>
    <definedName name="IQRN579" hidden="1">"$O$579"</definedName>
    <definedName name="IQRN58" hidden="1">"$O$58:$S$58"</definedName>
    <definedName name="IQRN580" hidden="1">"$O$580"</definedName>
    <definedName name="IQRN581" hidden="1">"$O$581:$S$581"</definedName>
    <definedName name="IQRN582" hidden="1">"$O$582:$P$582"</definedName>
    <definedName name="IQRN583" hidden="1">"$O$583"</definedName>
    <definedName name="IQRN584" hidden="1">"$O$584:$S$584"</definedName>
    <definedName name="IQRN585" hidden="1">"$O$585"</definedName>
    <definedName name="IQRN586" hidden="1">"$O$586:$Q$586"</definedName>
    <definedName name="IQRN587" hidden="1">"$O$587:$Q$587"</definedName>
    <definedName name="IQRN588" hidden="1">"$O$588"</definedName>
    <definedName name="IQRN589" hidden="1">"$O$589:$S$589"</definedName>
    <definedName name="IQRN59" hidden="1">"$O$59:$S$59"</definedName>
    <definedName name="IQRN590" hidden="1">"$O$590:$S$590"</definedName>
    <definedName name="IQRN591" hidden="1">"$O$591"</definedName>
    <definedName name="IQRN592" hidden="1">"$O$592:$Q$592"</definedName>
    <definedName name="IQRN593" hidden="1">"$O$593"</definedName>
    <definedName name="IQRN594" hidden="1">"$O$594:$S$594"</definedName>
    <definedName name="IQRN595" hidden="1">"$O$595"</definedName>
    <definedName name="IQRN596" hidden="1">"$O$596:$P$596"</definedName>
    <definedName name="IQRN597" hidden="1">"$O$597:$S$597"</definedName>
    <definedName name="IQRN598" hidden="1">"$O$598"</definedName>
    <definedName name="IQRN599" hidden="1">"$O$599:$S$599"</definedName>
    <definedName name="IQRN6" hidden="1">"$N$7"</definedName>
    <definedName name="IQRN60" hidden="1">"$O$60"</definedName>
    <definedName name="IQRN600" hidden="1">"$O$600:$S$600"</definedName>
    <definedName name="IQRN601" hidden="1">"$O$601"</definedName>
    <definedName name="IQRN602" hidden="1">"$O$602"</definedName>
    <definedName name="IQRN603" hidden="1">"$O$603"</definedName>
    <definedName name="IQRN604" hidden="1">"$O$604:$S$604"</definedName>
    <definedName name="IQRN605" hidden="1">"$O$605"</definedName>
    <definedName name="IQRN606" hidden="1">"$O$606:$S$606"</definedName>
    <definedName name="IQRN607" hidden="1">"$O$607"</definedName>
    <definedName name="IQRN608" hidden="1">"$O$608:$S$608"</definedName>
    <definedName name="IQRN609" hidden="1">"$O$609:$P$609"</definedName>
    <definedName name="IQRN61" hidden="1">"$O$61:$S$61"</definedName>
    <definedName name="IQRN610" hidden="1">"$O$610:$R$610"</definedName>
    <definedName name="IQRN611" hidden="1">"$O$611:$P$611"</definedName>
    <definedName name="IQRN612" hidden="1">"$O$612"</definedName>
    <definedName name="IQRN613" hidden="1">"$O$613:$Q$613"</definedName>
    <definedName name="IQRN614" hidden="1">"$O$614:$R$614"</definedName>
    <definedName name="IQRN615" hidden="1">"$O$615:$Q$615"</definedName>
    <definedName name="IQRN616" hidden="1">"$O$616"</definedName>
    <definedName name="IQRN617" hidden="1">"$O$617"</definedName>
    <definedName name="IQRN618" hidden="1">"$O$618"</definedName>
    <definedName name="IQRN619" hidden="1">"$O$619:$S$619"</definedName>
    <definedName name="IQRN62" hidden="1">"$O$62:$Q$62"</definedName>
    <definedName name="IQRN620" hidden="1">"$O$620:$R$620"</definedName>
    <definedName name="IQRN621" hidden="1">"$O$621:$S$621"</definedName>
    <definedName name="IQRN622" hidden="1">"$O$622"</definedName>
    <definedName name="IQRN623" hidden="1">"$O$623:$Q$623"</definedName>
    <definedName name="IQRN624" hidden="1">"$O$624"</definedName>
    <definedName name="IQRN625" hidden="1">"$O$625"</definedName>
    <definedName name="IQRN626" hidden="1">"$O$626:$S$626"</definedName>
    <definedName name="IQRN627" hidden="1">"$O$627:$P$627"</definedName>
    <definedName name="IQRN628" hidden="1">"$O$628:$P$628"</definedName>
    <definedName name="IQRN629" hidden="1">"$O$629"</definedName>
    <definedName name="IQRN63" hidden="1">"$O$63:$Q$63"</definedName>
    <definedName name="IQRN630" hidden="1">"$O$630:$S$630"</definedName>
    <definedName name="IQRN631" hidden="1">"$O$631:$S$631"</definedName>
    <definedName name="IQRN632" hidden="1">"$O$632:$P$632"</definedName>
    <definedName name="IQRN633" hidden="1">"$O$633"</definedName>
    <definedName name="IQRN634" hidden="1">"$O$634:$S$634"</definedName>
    <definedName name="IQRN635" hidden="1">"$O$635"</definedName>
    <definedName name="IQRN636" hidden="1">"$O$636"</definedName>
    <definedName name="IQRN637" hidden="1">"$O$637:$P$637"</definedName>
    <definedName name="IQRN638" hidden="1">"$O$638:$S$638"</definedName>
    <definedName name="IQRN639" hidden="1">"$O$639:$S$639"</definedName>
    <definedName name="IQRN64" hidden="1">"$O$64:$S$64"</definedName>
    <definedName name="IQRN640" hidden="1">"$O$640:$P$640"</definedName>
    <definedName name="IQRN641" hidden="1">"$O$641"</definedName>
    <definedName name="IQRN642" hidden="1">"$O$642"</definedName>
    <definedName name="IQRN643" hidden="1">"$O$643:$S$643"</definedName>
    <definedName name="IQRN644" hidden="1">"$O$644"</definedName>
    <definedName name="IQRN645" hidden="1">"$O$645"</definedName>
    <definedName name="IQRN646" hidden="1">"$O$646:$S$646"</definedName>
    <definedName name="IQRN647" hidden="1">"$O$647:$Q$647"</definedName>
    <definedName name="IQRN648" hidden="1">"$O$648:$Q$648"</definedName>
    <definedName name="IQRN649" hidden="1">"$O$649"</definedName>
    <definedName name="IQRN65" hidden="1">"$O$65"</definedName>
    <definedName name="IQRN650" hidden="1">"$O$650"</definedName>
    <definedName name="IQRN651" hidden="1">"$O$651"</definedName>
    <definedName name="IQRN652" hidden="1">"$O$652:$S$652"</definedName>
    <definedName name="IQRN653" hidden="1">"$O$653:$Q$653"</definedName>
    <definedName name="IQRN654" hidden="1">"$O$654:$S$654"</definedName>
    <definedName name="IQRN655" hidden="1">"$O$655"</definedName>
    <definedName name="IQRN656" hidden="1">"$O$656:$P$656"</definedName>
    <definedName name="IQRN657" hidden="1">"$O$657"</definedName>
    <definedName name="IQRN658" hidden="1">"$O$658"</definedName>
    <definedName name="IQRN659" hidden="1">"$O$659"</definedName>
    <definedName name="IQRN66" hidden="1">"$O$66:$S$66"</definedName>
    <definedName name="IQRN660" hidden="1">"$O$660:$P$660"</definedName>
    <definedName name="IQRN661" hidden="1">"$O$661"</definedName>
    <definedName name="IQRN662" hidden="1">"$O$662"</definedName>
    <definedName name="IQRN663" hidden="1">"$O$663:$R$663"</definedName>
    <definedName name="IQRN664" hidden="1">"$O$664"</definedName>
    <definedName name="IQRN665" hidden="1">"$O$665:$S$665"</definedName>
    <definedName name="IQRN666" hidden="1">"$O$666"</definedName>
    <definedName name="IQRN667" hidden="1">"$O$667:$S$667"</definedName>
    <definedName name="IQRN668" hidden="1">"$O$668:$P$668"</definedName>
    <definedName name="IQRN669" hidden="1">"$O$669:$Q$669"</definedName>
    <definedName name="IQRN67" hidden="1">"$O$67:$P$67"</definedName>
    <definedName name="IQRN670" hidden="1">"$O$670:$S$670"</definedName>
    <definedName name="IQRN671" hidden="1">"$O$671:$R$671"</definedName>
    <definedName name="IQRN672" hidden="1">"$O$672:$P$672"</definedName>
    <definedName name="IQRN673" hidden="1">"$O$673:$S$673"</definedName>
    <definedName name="IQRN674" hidden="1">"$O$674:$S$674"</definedName>
    <definedName name="IQRN675" hidden="1">"$O$675"</definedName>
    <definedName name="IQRN676" hidden="1">"$O$676"</definedName>
    <definedName name="IQRN677" hidden="1">"$O$677"</definedName>
    <definedName name="IQRN678" hidden="1">"$O$678:$S$678"</definedName>
    <definedName name="IQRN679" hidden="1">"$O$679:$P$679"</definedName>
    <definedName name="IQRN68" hidden="1">"$O$68"</definedName>
    <definedName name="IQRN680" hidden="1">"$O$680"</definedName>
    <definedName name="IQRN681" hidden="1">"$O$681:$R$681"</definedName>
    <definedName name="IQRN682" hidden="1">"$O$682:$S$682"</definedName>
    <definedName name="IQRN683" hidden="1">"$O$683:$S$683"</definedName>
    <definedName name="IQRN684" hidden="1">"$O$684:$S$684"</definedName>
    <definedName name="IQRN685" hidden="1">"$O$685:$S$685"</definedName>
    <definedName name="IQRN686" hidden="1">"$O$686:$S$686"</definedName>
    <definedName name="IQRN687" hidden="1">"$O$687:$R$687"</definedName>
    <definedName name="IQRN688" hidden="1">"$O$688"</definedName>
    <definedName name="IQRN689" hidden="1">"$O$689"</definedName>
    <definedName name="IQRN69" hidden="1">"$O$69:$P$69"</definedName>
    <definedName name="IQRN690" hidden="1">"$O$690"</definedName>
    <definedName name="IQRN691" hidden="1">"$O$691:$S$691"</definedName>
    <definedName name="IQRN692" hidden="1">"$O$692"</definedName>
    <definedName name="IQRN693" hidden="1">"$O$693:$P$693"</definedName>
    <definedName name="IQRN694" hidden="1">"$O$694:$P$694"</definedName>
    <definedName name="IQRN695" hidden="1">"$O$695:$S$695"</definedName>
    <definedName name="IQRN696" hidden="1">"$O$696"</definedName>
    <definedName name="IQRN697" hidden="1">"$O$697:$S$697"</definedName>
    <definedName name="IQRN698" hidden="1">"$O$698"</definedName>
    <definedName name="IQRN699" hidden="1">"$O$699"</definedName>
    <definedName name="IQRN70" hidden="1">"$O$70:$R$70"</definedName>
    <definedName name="IQRN700" hidden="1">"$O$700"</definedName>
    <definedName name="IQRN701" hidden="1">"$O$701"</definedName>
    <definedName name="IQRN702" hidden="1">"$O$702"</definedName>
    <definedName name="IQRN703" hidden="1">"$O$703:$P$703"</definedName>
    <definedName name="IQRN704" hidden="1">"$O$704:$P$704"</definedName>
    <definedName name="IQRN705" hidden="1">"$O$705:$S$705"</definedName>
    <definedName name="IQRN706" hidden="1">"$O$706:$Q$706"</definedName>
    <definedName name="IQRN707" hidden="1">"$O$707:$P$707"</definedName>
    <definedName name="IQRN708" hidden="1">"$O$708:$S$708"</definedName>
    <definedName name="IQRN709" hidden="1">"$O$709:$R$709"</definedName>
    <definedName name="IQRN71" hidden="1">"$O$71:$Q$71"</definedName>
    <definedName name="IQRN710" hidden="1">"$O$710"</definedName>
    <definedName name="IQRN711" hidden="1">"$O$711:$P$711"</definedName>
    <definedName name="IQRN712" hidden="1">"$O$712:$P$712"</definedName>
    <definedName name="IQRN713" hidden="1">"$O$713"</definedName>
    <definedName name="IQRN714" hidden="1">"$O$714"</definedName>
    <definedName name="IQRN715" hidden="1">"$O$715"</definedName>
    <definedName name="IQRN716" hidden="1">"$O$716"</definedName>
    <definedName name="IQRN717" hidden="1">"$O$717:$S$717"</definedName>
    <definedName name="IQRN718" hidden="1">"$O$718:$P$718"</definedName>
    <definedName name="IQRN719" hidden="1">"$O$719:$Q$719"</definedName>
    <definedName name="IQRN72" hidden="1">"$O$72:$P$72"</definedName>
    <definedName name="IQRN720" hidden="1">"$O$720:$R$720"</definedName>
    <definedName name="IQRN721" hidden="1">"$O$721:$P$721"</definedName>
    <definedName name="IQRN722" hidden="1">"$O$722"</definedName>
    <definedName name="IQRN723" hidden="1">"$O$723"</definedName>
    <definedName name="IQRN724" hidden="1">"$O$724:$P$724"</definedName>
    <definedName name="IQRN725" hidden="1">"$O$725:$R$725"</definedName>
    <definedName name="IQRN726" hidden="1">"$O$726"</definedName>
    <definedName name="IQRN727" hidden="1">"$O$727"</definedName>
    <definedName name="IQRN728" hidden="1">"$O$728"</definedName>
    <definedName name="IQRN729" hidden="1">"$O$729"</definedName>
    <definedName name="IQRN73" hidden="1">"$O$73:$Q$73"</definedName>
    <definedName name="IQRN730" hidden="1">"$O$730"</definedName>
    <definedName name="IQRN731" hidden="1">"$O$731"</definedName>
    <definedName name="IQRN732" hidden="1">"$O$732:$Q$732"</definedName>
    <definedName name="IQRN733" hidden="1">"$O$733:$S$733"</definedName>
    <definedName name="IQRN734" hidden="1">"$O$734:$P$734"</definedName>
    <definedName name="IQRN735" hidden="1">"$O$735:$R$735"</definedName>
    <definedName name="IQRN736" hidden="1">"$O$736"</definedName>
    <definedName name="IQRN737" hidden="1">"$O$737"</definedName>
    <definedName name="IQRN738" hidden="1">"$O$738"</definedName>
    <definedName name="IQRN739" hidden="1">"$O$739:$S$739"</definedName>
    <definedName name="IQRN74" hidden="1">"$O$74"</definedName>
    <definedName name="IQRN740" hidden="1">"$O$740"</definedName>
    <definedName name="IQRN741" hidden="1">"$O$741"</definedName>
    <definedName name="IQRN742" hidden="1">"$O$742:$S$742"</definedName>
    <definedName name="IQRN743" hidden="1">"$O$743:$S$743"</definedName>
    <definedName name="IQRN744" hidden="1">"$O$744"</definedName>
    <definedName name="IQRN745" hidden="1">"$O$745"</definedName>
    <definedName name="IQRN746" hidden="1">"$O$746"</definedName>
    <definedName name="IQRN747" hidden="1">"$O$747:$S$747"</definedName>
    <definedName name="IQRN748" hidden="1">"$O$748:$S$748"</definedName>
    <definedName name="IQRN749" hidden="1">"$O$749:$S$749"</definedName>
    <definedName name="IQRN75" hidden="1">"$O$75:$S$75"</definedName>
    <definedName name="IQRN750" hidden="1">"$O$750:$S$750"</definedName>
    <definedName name="IQRN751" hidden="1">"$O$751"</definedName>
    <definedName name="IQRN752" hidden="1">"$O$752:$P$752"</definedName>
    <definedName name="IQRN753" hidden="1">"$O$753:$P$753"</definedName>
    <definedName name="IQRN754" hidden="1">"$O$754:$P$754"</definedName>
    <definedName name="IQRN755" hidden="1">"$O$755"</definedName>
    <definedName name="IQRN756" hidden="1">"$O$756:$S$756"</definedName>
    <definedName name="IQRN757" hidden="1">"$O$757"</definedName>
    <definedName name="IQRN758" hidden="1">"$O$758:$P$758"</definedName>
    <definedName name="IQRN759" hidden="1">"$O$759:$S$759"</definedName>
    <definedName name="IQRN76" hidden="1">"$O$76:$Q$76"</definedName>
    <definedName name="IQRN760" hidden="1">"$O$760"</definedName>
    <definedName name="IQRN761" hidden="1">"$O$761"</definedName>
    <definedName name="IQRN762" hidden="1">"$O$762:$R$762"</definedName>
    <definedName name="IQRN763" hidden="1">"$O$763:$S$763"</definedName>
    <definedName name="IQRN764" hidden="1">"$O$764:$Q$764"</definedName>
    <definedName name="IQRN765" hidden="1">"$O$765"</definedName>
    <definedName name="IQRN766" hidden="1">"$O$766"</definedName>
    <definedName name="IQRN767" hidden="1">"$O$767"</definedName>
    <definedName name="IQRN768" hidden="1">"$O$768"</definedName>
    <definedName name="IQRN769" hidden="1">"$O$769:$S$769"</definedName>
    <definedName name="IQRN77" hidden="1">"$O$77:$Q$77"</definedName>
    <definedName name="IQRN770" hidden="1">"$O$770"</definedName>
    <definedName name="IQRN771" hidden="1">"$O$771"</definedName>
    <definedName name="IQRN772" hidden="1">"$O$772"</definedName>
    <definedName name="IQRN773" hidden="1">"$O$773:$P$773"</definedName>
    <definedName name="IQRN774" hidden="1">"$O$774:$S$774"</definedName>
    <definedName name="IQRN775" hidden="1">"$O$775:$Q$775"</definedName>
    <definedName name="IQRN776" hidden="1">"$O$776:$S$776"</definedName>
    <definedName name="IQRN777" hidden="1">"$O$777:$S$777"</definedName>
    <definedName name="IQRN778" hidden="1">"$O$778:$S$778"</definedName>
    <definedName name="IQRN779" hidden="1">"$O$779"</definedName>
    <definedName name="IQRN78" hidden="1">"$O$78:$S$78"</definedName>
    <definedName name="IQRN780" hidden="1">"$O$780:$S$780"</definedName>
    <definedName name="IQRN781" hidden="1">"$O$781:$S$781"</definedName>
    <definedName name="IQRN782" hidden="1">"$O$782:$S$782"</definedName>
    <definedName name="IQRN783" hidden="1">"$O$783:$P$783"</definedName>
    <definedName name="IQRN784" hidden="1">"$O$784"</definedName>
    <definedName name="IQRN785" hidden="1">"$O$785:$S$785"</definedName>
    <definedName name="IQRN786" hidden="1">"$O$786:$S$786"</definedName>
    <definedName name="IQRN787" hidden="1">"$O$787:$R$787"</definedName>
    <definedName name="IQRN788" hidden="1">"$O$788:$S$788"</definedName>
    <definedName name="IQRN789" hidden="1">"$O$789:$Q$789"</definedName>
    <definedName name="IQRN79" hidden="1">"$O$79:$S$79"</definedName>
    <definedName name="IQRN790" hidden="1">"$O$790:$S$790"</definedName>
    <definedName name="IQRN791" hidden="1">"$O$791:$P$791"</definedName>
    <definedName name="IQRN792" hidden="1">"$O$792"</definedName>
    <definedName name="IQRN793" hidden="1">"$O$793"</definedName>
    <definedName name="IQRN794" hidden="1">"$O$794:$P$794"</definedName>
    <definedName name="IQRN795" hidden="1">"$O$795"</definedName>
    <definedName name="IQRN796" hidden="1">"$O$796"</definedName>
    <definedName name="IQRN797" hidden="1">"$O$797"</definedName>
    <definedName name="IQRN798" hidden="1">"$O$798:$Q$798"</definedName>
    <definedName name="IQRN799" hidden="1">"$O$799:$R$799"</definedName>
    <definedName name="IQRN80" hidden="1">"$O$80:$Q$80"</definedName>
    <definedName name="IQRN800" hidden="1">"$O$800"</definedName>
    <definedName name="IQRN801" hidden="1">"$O$801:$R$801"</definedName>
    <definedName name="IQRN802" hidden="1">"$O$802"</definedName>
    <definedName name="IQRN803" hidden="1">"$O$803"</definedName>
    <definedName name="IQRN804" hidden="1">"$O$804"</definedName>
    <definedName name="IQRN805" hidden="1">"$O$805"</definedName>
    <definedName name="IQRN806" hidden="1">"$O$806:$Q$806"</definedName>
    <definedName name="IQRN807" hidden="1">"$O$807:$P$807"</definedName>
    <definedName name="IQRN808" hidden="1">"$O$808:$S$808"</definedName>
    <definedName name="IQRN809" hidden="1">"$O$809:$Q$809"</definedName>
    <definedName name="IQRN81" hidden="1">"$O$81:$P$81"</definedName>
    <definedName name="IQRN810" hidden="1">"$O$810:$Q$810"</definedName>
    <definedName name="IQRN811" hidden="1">"$O$811:$Q$811"</definedName>
    <definedName name="IQRN812" hidden="1">"$O$812"</definedName>
    <definedName name="IQRN813" hidden="1">"$O$813:$S$813"</definedName>
    <definedName name="IQRN814" hidden="1">"$O$814"</definedName>
    <definedName name="IQRN815" hidden="1">"$O$815:$S$815"</definedName>
    <definedName name="IQRN816" hidden="1">"$O$816:$P$816"</definedName>
    <definedName name="IQRN817" hidden="1">"$O$817:$S$817"</definedName>
    <definedName name="IQRN818" hidden="1">"$O$818"</definedName>
    <definedName name="IQRN819" hidden="1">"$O$819"</definedName>
    <definedName name="IQRN82" hidden="1">"$O$82"</definedName>
    <definedName name="IQRN820" hidden="1">"$O$820:$S$820"</definedName>
    <definedName name="IQRN821" hidden="1">"$O$821"</definedName>
    <definedName name="IQRN822" hidden="1">"$O$822"</definedName>
    <definedName name="IQRN823" hidden="1">"$O$823"</definedName>
    <definedName name="IQRN824" hidden="1">"$O$824:$S$824"</definedName>
    <definedName name="IQRN825" hidden="1">"$O$825"</definedName>
    <definedName name="IQRN826" hidden="1">"$O$826:$S$826"</definedName>
    <definedName name="IQRN827" hidden="1">"$O$827:$P$827"</definedName>
    <definedName name="IQRN828" hidden="1">"$O$828"</definedName>
    <definedName name="IQRN829" hidden="1">"$O$829"</definedName>
    <definedName name="IQRN83" hidden="1">"$O$83"</definedName>
    <definedName name="IQRN830" hidden="1">"$O$830:$S$830"</definedName>
    <definedName name="IQRN831" hidden="1">"$O$831:$R$831"</definedName>
    <definedName name="IQRN832" hidden="1">"$O$832"</definedName>
    <definedName name="IQRN833" hidden="1">"$O$833"</definedName>
    <definedName name="IQRN834" hidden="1">"$O$834"</definedName>
    <definedName name="IQRN835" hidden="1">"$O$835"</definedName>
    <definedName name="IQRN836" hidden="1">"$O$836"</definedName>
    <definedName name="IQRN837" hidden="1">"$O$837:$P$837"</definedName>
    <definedName name="IQRN838" hidden="1">"$O$838:$Q$838"</definedName>
    <definedName name="IQRN839" hidden="1">"$O$839:$R$839"</definedName>
    <definedName name="IQRN84" hidden="1">"$O$84"</definedName>
    <definedName name="IQRN840" hidden="1">"$O$840:$S$840"</definedName>
    <definedName name="IQRN841" hidden="1">"$O$841"</definedName>
    <definedName name="IQRN842" hidden="1">"$O$842"</definedName>
    <definedName name="IQRN843" hidden="1">"$O$843:$S$843"</definedName>
    <definedName name="IQRN844" hidden="1">"$O$844:$S$844"</definedName>
    <definedName name="IQRN845" hidden="1">"$O$845"</definedName>
    <definedName name="IQRN846" hidden="1">"$O$846:$R$846"</definedName>
    <definedName name="IQRN847" hidden="1">"$O$847"</definedName>
    <definedName name="IQRN848" hidden="1">"$O$848:$R$848"</definedName>
    <definedName name="IQRN849" hidden="1">"$O$849:$S$849"</definedName>
    <definedName name="IQRN85" hidden="1">"$O$85:$Q$85"</definedName>
    <definedName name="IQRN850" hidden="1">"$O$850:$S$850"</definedName>
    <definedName name="IQRN851" hidden="1">"$O$851:$P$851"</definedName>
    <definedName name="IQRN852" hidden="1">"$O$852:$P$852"</definedName>
    <definedName name="IQRN853" hidden="1">"$O$853"</definedName>
    <definedName name="IQRN854" hidden="1">"$O$854:$S$854"</definedName>
    <definedName name="IQRN855" hidden="1">"$O$855:$R$855"</definedName>
    <definedName name="IQRN856" hidden="1">"$O$856"</definedName>
    <definedName name="IQRN857" hidden="1">"$O$857"</definedName>
    <definedName name="IQRN858" hidden="1">"$O$858"</definedName>
    <definedName name="IQRN859" hidden="1">"$O$859"</definedName>
    <definedName name="IQRN86" hidden="1">"$O$86:$S$86"</definedName>
    <definedName name="IQRN860" hidden="1">"$O$860:$P$860"</definedName>
    <definedName name="IQRN861" hidden="1">"$O$861"</definedName>
    <definedName name="IQRN862" hidden="1">"$O$862:$P$862"</definedName>
    <definedName name="IQRN863" hidden="1">"$O$863"</definedName>
    <definedName name="IQRN864" hidden="1">"$O$864:$P$864"</definedName>
    <definedName name="IQRN865" hidden="1">"$O$865:$Q$865"</definedName>
    <definedName name="IQRN866" hidden="1">"$O$866:$Q$866"</definedName>
    <definedName name="IQRN867" hidden="1">"$O$867:$S$867"</definedName>
    <definedName name="IQRN868" hidden="1">"$O$868:$Q$868"</definedName>
    <definedName name="IQRN869" hidden="1">"$O$869"</definedName>
    <definedName name="IQRN87" hidden="1">"$O$87"</definedName>
    <definedName name="IQRN870" hidden="1">"$O$870"</definedName>
    <definedName name="IQRN871" hidden="1">"$O$871"</definedName>
    <definedName name="IQRN872" hidden="1">"$O$872"</definedName>
    <definedName name="IQRN873" hidden="1">"$O$873:$Q$873"</definedName>
    <definedName name="IQRN874" hidden="1">"$O$874:$Q$874"</definedName>
    <definedName name="IQRN875" hidden="1">"$O$875"</definedName>
    <definedName name="IQRN876" hidden="1">"$O$876"</definedName>
    <definedName name="IQRN877" hidden="1">"$O$877"</definedName>
    <definedName name="IQRN878" hidden="1">"$O$878:$S$878"</definedName>
    <definedName name="IQRN879" hidden="1">"$O$879"</definedName>
    <definedName name="IQRN88" hidden="1">"$O$88"</definedName>
    <definedName name="IQRN880" hidden="1">"$O$880"</definedName>
    <definedName name="IQRN881" hidden="1">"$O$881"</definedName>
    <definedName name="IQRN882" hidden="1">"$O$882:$P$882"</definedName>
    <definedName name="IQRN883" hidden="1">"$O$883"</definedName>
    <definedName name="IQRN884" hidden="1">"$O$884"</definedName>
    <definedName name="IQRN885" hidden="1">"$O$885:$P$885"</definedName>
    <definedName name="IQRN886" hidden="1">"$O$886"</definedName>
    <definedName name="IQRN887" hidden="1">"$O$887:$Q$887"</definedName>
    <definedName name="IQRN888" hidden="1">"$O$888"</definedName>
    <definedName name="IQRN889" hidden="1">"$O$889:$P$889"</definedName>
    <definedName name="IQRN89" hidden="1">"$O$89"</definedName>
    <definedName name="IQRN890" hidden="1">"$O$890"</definedName>
    <definedName name="IQRN891" hidden="1">"$O$891"</definedName>
    <definedName name="IQRN892" hidden="1">"$O$892:$S$892"</definedName>
    <definedName name="IQRN893" hidden="1">"$O$893:$S$893"</definedName>
    <definedName name="IQRN894" hidden="1">"$O$894:$P$894"</definedName>
    <definedName name="IQRN895" hidden="1">"$O$895"</definedName>
    <definedName name="IQRN896" hidden="1">"$O$896"</definedName>
    <definedName name="IQRN897" hidden="1">"$O$897:$Q$897"</definedName>
    <definedName name="IQRN898" hidden="1">"$O$898:$P$898"</definedName>
    <definedName name="IQRN899" hidden="1">"$O$899:$S$899"</definedName>
    <definedName name="IQRN9" hidden="1">"$N$10:$N$136"</definedName>
    <definedName name="IQRN90" hidden="1">"$O$90:$S$90"</definedName>
    <definedName name="IQRN900" hidden="1">"$O$900:$S$900"</definedName>
    <definedName name="IQRN901" hidden="1">"$O$901"</definedName>
    <definedName name="IQRN902" hidden="1">"$O$902:$S$902"</definedName>
    <definedName name="IQRN903" hidden="1">"$O$903"</definedName>
    <definedName name="IQRN904" hidden="1">"$O$904"</definedName>
    <definedName name="IQRN905" hidden="1">"$O$905:$S$905"</definedName>
    <definedName name="IQRN906" hidden="1">"$O$906"</definedName>
    <definedName name="IQRN907" hidden="1">"$O$907:$P$907"</definedName>
    <definedName name="IQRN908" hidden="1">"$O$908:$P$908"</definedName>
    <definedName name="IQRN909" hidden="1">"$O$909:$S$909"</definedName>
    <definedName name="IQRN91" hidden="1">"$O$91"</definedName>
    <definedName name="IQRN910" hidden="1">"$O$910:$P$910"</definedName>
    <definedName name="IQRN911" hidden="1">"$O$911"</definedName>
    <definedName name="IQRN912" hidden="1">"$O$912"</definedName>
    <definedName name="IQRN913" hidden="1">"$O$913"</definedName>
    <definedName name="IQRN914" hidden="1">"$O$914:$P$914"</definedName>
    <definedName name="IQRN915" hidden="1">"$O$915"</definedName>
    <definedName name="IQRN916" hidden="1">"$O$916:$S$916"</definedName>
    <definedName name="IQRN917" hidden="1">"$O$917"</definedName>
    <definedName name="IQRN918" hidden="1">"$O$918:$S$918"</definedName>
    <definedName name="IQRN919" hidden="1">"$O$919"</definedName>
    <definedName name="IQRN92" hidden="1">"$O$92:$P$92"</definedName>
    <definedName name="IQRN920" hidden="1">"$O$920:$P$920"</definedName>
    <definedName name="IQRN921" hidden="1">"$O$921"</definedName>
    <definedName name="IQRN922" hidden="1">"$O$922"</definedName>
    <definedName name="IQRN923" hidden="1">"$O$923:$S$923"</definedName>
    <definedName name="IQRN924" hidden="1">"$O$924"</definedName>
    <definedName name="IQRN925" hidden="1">"$O$925:$S$925"</definedName>
    <definedName name="IQRN926" hidden="1">"$O$926"</definedName>
    <definedName name="IQRN927" hidden="1">"$O$927:$P$927"</definedName>
    <definedName name="IQRN928" hidden="1">"$O$928"</definedName>
    <definedName name="IQRN929" hidden="1">"$O$929:$P$929"</definedName>
    <definedName name="IQRN93" hidden="1">"$O$93"</definedName>
    <definedName name="IQRN930" hidden="1">"$O$930:$S$930"</definedName>
    <definedName name="IQRN931" hidden="1">"$O$931:$S$931"</definedName>
    <definedName name="IQRN932" hidden="1">"$O$932:$S$932"</definedName>
    <definedName name="IQRN933" hidden="1">"$O$933:$S$933"</definedName>
    <definedName name="IQRN934" hidden="1">"$O$934"</definedName>
    <definedName name="IQRN935" hidden="1">"$O$935:$Q$935"</definedName>
    <definedName name="IQRN936" hidden="1">"$O$936:$Q$936"</definedName>
    <definedName name="IQRN937" hidden="1">"$O$937:$S$937"</definedName>
    <definedName name="IQRN938" hidden="1">"$O$938"</definedName>
    <definedName name="IQRN939" hidden="1">"$O$939"</definedName>
    <definedName name="IQRN94" hidden="1">"$O$94"</definedName>
    <definedName name="IQRN940" hidden="1">"$O$940"</definedName>
    <definedName name="IQRN941" hidden="1">"$O$941:$S$941"</definedName>
    <definedName name="IQRN942" hidden="1">"$O$942:$S$942"</definedName>
    <definedName name="IQRN943" hidden="1">"$O$943:$S$943"</definedName>
    <definedName name="IQRN944" hidden="1">"$O$944:$S$944"</definedName>
    <definedName name="IQRN945" hidden="1">"$O$945"</definedName>
    <definedName name="IQRN946" hidden="1">"$O$946:$R$946"</definedName>
    <definedName name="IQRN947" hidden="1">"$O$947"</definedName>
    <definedName name="IQRN948" hidden="1">"$O$948:$Q$948"</definedName>
    <definedName name="IQRN949" hidden="1">"$O$949:$S$949"</definedName>
    <definedName name="IQRN95" hidden="1">"$O$95:$Q$95"</definedName>
    <definedName name="IQRN950" hidden="1">"$O$950:$S$950"</definedName>
    <definedName name="IQRN951" hidden="1">"$O$951:$S$951"</definedName>
    <definedName name="IQRN952" hidden="1">"$O$952:$R$952"</definedName>
    <definedName name="IQRN953" hidden="1">"$O$953:$Q$953"</definedName>
    <definedName name="IQRN954" hidden="1">"$O$954"</definedName>
    <definedName name="IQRN955" hidden="1">"$O$955:$P$955"</definedName>
    <definedName name="IQRN956" hidden="1">"$O$956"</definedName>
    <definedName name="IQRN957" hidden="1">"$O$957:$P$957"</definedName>
    <definedName name="IQRN958" hidden="1">"$O$958"</definedName>
    <definedName name="IQRN959" hidden="1">"$O$959"</definedName>
    <definedName name="IQRN96" hidden="1">"$O$96"</definedName>
    <definedName name="IQRN960" hidden="1">"$O$960:$S$960"</definedName>
    <definedName name="IQRN961" hidden="1">"$O$961:$P$961"</definedName>
    <definedName name="IQRN962" hidden="1">"$O$962:$R$962"</definedName>
    <definedName name="IQRN963" hidden="1">"$O$963"</definedName>
    <definedName name="IQRN964" hidden="1">"$O$964"</definedName>
    <definedName name="IQRN965" hidden="1">"$O$965:$Q$965"</definedName>
    <definedName name="IQRN966" hidden="1">"$O$966"</definedName>
    <definedName name="IQRN967" hidden="1">"$O$967"</definedName>
    <definedName name="IQRN968" hidden="1">"$O$968:$S$968"</definedName>
    <definedName name="IQRN969" hidden="1">"$O$969"</definedName>
    <definedName name="IQRN97" hidden="1">"$O$97:$P$97"</definedName>
    <definedName name="IQRN970" hidden="1">"$O$970:$R$970"</definedName>
    <definedName name="IQRN971" hidden="1">"$O$971:$S$971"</definedName>
    <definedName name="IQRN972" hidden="1">"$O$972:$R$972"</definedName>
    <definedName name="IQRN973" hidden="1">"$O$973"</definedName>
    <definedName name="IQRN974" hidden="1">"$O$974:$P$974"</definedName>
    <definedName name="IQRN975" hidden="1">"$O$975:$S$975"</definedName>
    <definedName name="IQRN976" hidden="1">"$O$976"</definedName>
    <definedName name="IQRN977" hidden="1">"$O$977"</definedName>
    <definedName name="IQRN978" hidden="1">"$O$978:$Q$978"</definedName>
    <definedName name="IQRN979" hidden="1">"$O$979:$S$979"</definedName>
    <definedName name="IQRN98" hidden="1">"$O$98:$S$98"</definedName>
    <definedName name="IQRN980" hidden="1">"$O$980"</definedName>
    <definedName name="IQRN981" hidden="1">"$O$981"</definedName>
    <definedName name="IQRN982" hidden="1">"$O$982"</definedName>
    <definedName name="IQRN983" hidden="1">"$O$983"</definedName>
    <definedName name="IQRN984" hidden="1">"$O$984:$S$984"</definedName>
    <definedName name="IQRN985" hidden="1">"$O$985"</definedName>
    <definedName name="IQRN986" hidden="1">"$O$986:$P$986"</definedName>
    <definedName name="IQRN987" hidden="1">"$O$987"</definedName>
    <definedName name="IQRN988" hidden="1">"$O$988:$R$988"</definedName>
    <definedName name="IQRN989" hidden="1">"$O$989:$P$989"</definedName>
    <definedName name="IQRN99" hidden="1">"$O$99"</definedName>
    <definedName name="IQRN990" hidden="1">"$O$990"</definedName>
    <definedName name="IQRN991" hidden="1">"$O$991:$P$991"</definedName>
    <definedName name="IQRN992" hidden="1">"$O$992:$S$992"</definedName>
    <definedName name="IQRN993" hidden="1">"$O$993:$S$993"</definedName>
    <definedName name="IQRN994" hidden="1">"$O$994"</definedName>
    <definedName name="IQRN995" hidden="1">"$O$995"</definedName>
    <definedName name="IQRN996" hidden="1">"$O$996"</definedName>
    <definedName name="IQRN997" hidden="1">"$O$997"</definedName>
    <definedName name="IQRN998" hidden="1">"$O$998"</definedName>
    <definedName name="IQRN999" hidden="1">"$O$999:$R$999"</definedName>
    <definedName name="IQRNDB4" hidden="1">"$NDB$5"</definedName>
    <definedName name="IQRO105" hidden="1">"$O$106:$O$110"</definedName>
    <definedName name="IQRO110" hidden="1">"$O$111:$O$115"</definedName>
    <definedName name="IQRO1104" hidden="1">"$O$1105:$O$1109"</definedName>
    <definedName name="IQRO1131" hidden="1">"$O$1132:$O$1136"</definedName>
    <definedName name="IQRO1146" hidden="1">"$O$1147:$O$1151"</definedName>
    <definedName name="IQRO1158" hidden="1">"$O$1159:$O$1163"</definedName>
    <definedName name="IQRO1174" hidden="1">"$O$1175:$O$1179"</definedName>
    <definedName name="IQRO1185" hidden="1">"$O$1186:$O$1190"</definedName>
    <definedName name="IQRO1202" hidden="1">"$O$1203:$O$1207"</definedName>
    <definedName name="IQRO1230" hidden="1">"$O$1231:$O$1235"</definedName>
    <definedName name="IQRO1286" hidden="1">"$O$1287:$O$1291"</definedName>
    <definedName name="IQRO13" hidden="1">"$O$14"</definedName>
    <definedName name="IQRO1314" hidden="1">"$O$1315:$O$1319"</definedName>
    <definedName name="IQRO14" hidden="1">"$O$15:$O$114"</definedName>
    <definedName name="IQRO159" hidden="1">"$O$160:$O$164"</definedName>
    <definedName name="IQRO16" hidden="1">"$O$17:$O$76"</definedName>
    <definedName name="IQRO166" hidden="1">"$O$167:$O$171"</definedName>
    <definedName name="IQRO17" hidden="1">"$O$18:$O$270"</definedName>
    <definedName name="IQRO186" hidden="1">"$O$187:$O$191"</definedName>
    <definedName name="IQRO194" hidden="1">"$O$195:$O$199"</definedName>
    <definedName name="IQRO213" hidden="1">"$O$214:$O$218"</definedName>
    <definedName name="IQRO222" hidden="1">"$O$223:$O$227"</definedName>
    <definedName name="IQRO3" hidden="1">"$O$4"</definedName>
    <definedName name="IQRO321" hidden="1">"$O$322:$O$326"</definedName>
    <definedName name="IQRO334" hidden="1">"$O$335:$O$339"</definedName>
    <definedName name="IQRO348" hidden="1">"$O$349:$O$353"</definedName>
    <definedName name="IQRO362" hidden="1">"$O$363:$O$367"</definedName>
    <definedName name="IQRO375" hidden="1">"$O$376:$O$380"</definedName>
    <definedName name="IQRO390" hidden="1">"$O$391:$O$395"</definedName>
    <definedName name="IQRO41" hidden="1">"$O$42:$O$51"</definedName>
    <definedName name="IQRO42" hidden="1">"$O$43:$O$52"</definedName>
    <definedName name="IQRO43" hidden="1">"$O$44:$O$53"</definedName>
    <definedName name="IQRO44" hidden="1">"$O$45:$O$54"</definedName>
    <definedName name="IQRO45" hidden="1">"$O$46:$O$55"</definedName>
    <definedName name="IQRO51" hidden="1">"$O$52:$O$53"</definedName>
    <definedName name="IQRO54" hidden="1">"$O$55:$O$56"</definedName>
    <definedName name="IQRO564" hidden="1">"$O$565:$O$569"</definedName>
    <definedName name="IQRO586" hidden="1">"$O$587:$O$591"</definedName>
    <definedName name="IQRO591" hidden="1">"$O$592:$O$593"</definedName>
    <definedName name="IQRO6" hidden="1">"$O$7"</definedName>
    <definedName name="IQRO614" hidden="1">"$O$615:$O$616"</definedName>
    <definedName name="IQRO645" hidden="1">"$O$646:$O$648"</definedName>
    <definedName name="IQRO670" hidden="1">"$O$671:$O$673"</definedName>
    <definedName name="IQRO672" hidden="1">"$O$673:$O$677"</definedName>
    <definedName name="IQRO698" hidden="1">"$O$699:$O$703"</definedName>
    <definedName name="IQRO726" hidden="1">"$O$727:$O$731"</definedName>
    <definedName name="IQRO753" hidden="1">"$O$754:$O$758"</definedName>
    <definedName name="IQRO754" hidden="1">"$O$755:$O$759"</definedName>
    <definedName name="IQRO78" hidden="1">"$O$79:$O$83"</definedName>
    <definedName name="IQRO780" hidden="1">"$O$781:$O$785"</definedName>
    <definedName name="IQRO782" hidden="1">"$O$783:$O$787"</definedName>
    <definedName name="IQRO807" hidden="1">"$O$808"</definedName>
    <definedName name="IQRO810" hidden="1">"$O$811:$O$815"</definedName>
    <definedName name="IQRO82" hidden="1">"$O$83:$O$87"</definedName>
    <definedName name="IQRO838" hidden="1">"$O$839"</definedName>
    <definedName name="IQRO888" hidden="1">"$O$889:$O$891"</definedName>
    <definedName name="IQRO9" hidden="1">"$O$10:$O$74"</definedName>
    <definedName name="IQRO915" hidden="1">"$O$916"</definedName>
    <definedName name="IQRO922" hidden="1">"$O$923:$O$925"</definedName>
    <definedName name="IQRO950" hidden="1">"$O$951"</definedName>
    <definedName name="IQRODB4" hidden="1">"$ODB$5"</definedName>
    <definedName name="IQROnePagerAF17" hidden="1">#REF!</definedName>
    <definedName name="IQROnePagerAP89" hidden="1">#REF!</definedName>
    <definedName name="IQROnePagerAR89" hidden="1">#REF!</definedName>
    <definedName name="IQROnePagerAT89" hidden="1">#REF!</definedName>
    <definedName name="IQROnePagerAV89" hidden="1">#REF!</definedName>
    <definedName name="IQROnePagerAX89" hidden="1">#REF!</definedName>
    <definedName name="IQROnePagerAZ17" hidden="1">#REF!</definedName>
    <definedName name="IQROnePagerS16" hidden="1">#REF!</definedName>
    <definedName name="IQROnePagerS17" hidden="1">#REF!</definedName>
    <definedName name="IQROnePagerT16" hidden="1">#REF!</definedName>
    <definedName name="IQROnePagerU41" hidden="1">#REF!</definedName>
    <definedName name="IQROnePagerW18" hidden="1">#REF!</definedName>
    <definedName name="IQROutputC6" hidden="1">#REF!</definedName>
    <definedName name="IQROutputD6" hidden="1">#REF!</definedName>
    <definedName name="IQROutputE6" hidden="1">#REF!</definedName>
    <definedName name="IQROutputH6" hidden="1">#REF!</definedName>
    <definedName name="IQROutputI6" hidden="1">#REF!</definedName>
    <definedName name="IQROutputJ6" hidden="1">#REF!</definedName>
    <definedName name="IQROwnershipD10" hidden="1">#REF!</definedName>
    <definedName name="IQROwnershipL10" hidden="1">#REF!</definedName>
    <definedName name="IQROwnershipM10" hidden="1">#REF!</definedName>
    <definedName name="IQRP10" hidden="1">"$P$11:$P$1230"</definedName>
    <definedName name="IQRP13" hidden="1">"$P$14"</definedName>
    <definedName name="IQRP16" hidden="1">"$P$17:$P$76"</definedName>
    <definedName name="IQRP17" hidden="1">"$P$18:$P$1276"</definedName>
    <definedName name="IQRP23" hidden="1">"$P$24:$P$276"</definedName>
    <definedName name="IQRP24" hidden="1">"$P$25:$P$277"</definedName>
    <definedName name="IQRP26" hidden="1">"$P$27:$P$279"</definedName>
    <definedName name="IQRP27" hidden="1">"$P$28:$P$280"</definedName>
    <definedName name="IQRP29" hidden="1">"$P$30:$P$344"</definedName>
    <definedName name="IQRP3" hidden="1">"$P$4"</definedName>
    <definedName name="IQRP30" hidden="1">"$P$31:$P$283"</definedName>
    <definedName name="IQRP32" hidden="1">"$P$33:$P$285"</definedName>
    <definedName name="IQRP33" hidden="1">"$P$34:$P$286"</definedName>
    <definedName name="IQRP41" hidden="1">"$P$42:$P$294"</definedName>
    <definedName name="IQRP42" hidden="1">"$P$43:$P$47"</definedName>
    <definedName name="IQRP47" hidden="1">"$P$48:$P$300"</definedName>
    <definedName name="IQRP7" hidden="1">"$P$8:$P$47"</definedName>
    <definedName name="IQRP9" hidden="1">"$P$10:$P$40"</definedName>
    <definedName name="IQRPDB4" hidden="1">"$PDB$5"</definedName>
    <definedName name="IQRPeopleH12" localSheetId="19" hidden="1">#REF!</definedName>
    <definedName name="IQRPeopleH12" hidden="1">#REF!</definedName>
    <definedName name="IQRPeopleH13" localSheetId="19" hidden="1">#REF!</definedName>
    <definedName name="IQRPeopleH13" hidden="1">#REF!</definedName>
    <definedName name="IQRPeopleH14" localSheetId="19" hidden="1">#REF!</definedName>
    <definedName name="IQRPeopleH14" hidden="1">#REF!</definedName>
    <definedName name="IQRPeopleH15" localSheetId="19" hidden="1">#REF!</definedName>
    <definedName name="IQRPeopleH15" hidden="1">#REF!</definedName>
    <definedName name="IQRPeopleN12" localSheetId="19" hidden="1">#REF!</definedName>
    <definedName name="IQRPeopleN12" hidden="1">#REF!</definedName>
    <definedName name="IQRPeopleN13" localSheetId="19" hidden="1">#REF!</definedName>
    <definedName name="IQRPeopleN13" hidden="1">#REF!</definedName>
    <definedName name="IQRPeopleN14" localSheetId="19" hidden="1">#REF!</definedName>
    <definedName name="IQRPeopleN14" hidden="1">#REF!</definedName>
    <definedName name="IQRPeopleN15" localSheetId="19" hidden="1">#REF!</definedName>
    <definedName name="IQRPeopleN15" hidden="1">#REF!</definedName>
    <definedName name="IQRPLAC11" hidden="1">#REF!</definedName>
    <definedName name="IQRPLAG9" hidden="1">#REF!</definedName>
    <definedName name="IQRPLB198" hidden="1">#REF!</definedName>
    <definedName name="IQRPrecedentTransactionsS30" hidden="1">#REF!</definedName>
    <definedName name="IQRPrecedentTransactionsT30" hidden="1">#REF!</definedName>
    <definedName name="IQRPremiumAnalysisE83" hidden="1">#REF!</definedName>
    <definedName name="IQRPRGSTradingdataA2" hidden="1">#REF!</definedName>
    <definedName name="IQRPRGSTradingdataB2" hidden="1">#REF!</definedName>
    <definedName name="IQRPriceVolumeA10" hidden="1">#REF!</definedName>
    <definedName name="IQRPriceVolumeA8" hidden="1">#REF!</definedName>
    <definedName name="IQRPriceVolumeAbertis2A10" hidden="1">#REF!</definedName>
    <definedName name="IQRPriceVolumeAbertisA10" hidden="1">#REF!</definedName>
    <definedName name="IQRPriceVolumeAcciona2A10" hidden="1">#REF!</definedName>
    <definedName name="IQRPriceVolumeAccionaA10" hidden="1">#REF!</definedName>
    <definedName name="IQRPriceVolumeAdvanceSemi2A10" hidden="1">#REF!</definedName>
    <definedName name="IQRPriceVolumeAdvanceSemiA10" hidden="1">#REF!</definedName>
    <definedName name="IQRPriceVolumeAESGenerA10" hidden="1">#REF!</definedName>
    <definedName name="IQRPriceVolumeAmkorA10" hidden="1">#REF!</definedName>
    <definedName name="IQRPriceVolumeAmkorA100" hidden="1">#REF!</definedName>
    <definedName name="IQRPriceVolumeAmkorA1000" hidden="1">#REF!</definedName>
    <definedName name="IQRPriceVolumeAmkorA1001" hidden="1">#REF!</definedName>
    <definedName name="IQRPriceVolumeAmkorA1002" hidden="1">#REF!</definedName>
    <definedName name="IQRPriceVolumeAmkorA1003" hidden="1">#REF!</definedName>
    <definedName name="IQRPriceVolumeAmkorA1004" hidden="1">#REF!</definedName>
    <definedName name="IQRPriceVolumeAmkorA1005" hidden="1">#REF!</definedName>
    <definedName name="IQRPriceVolumeAmkorA1006" hidden="1">#REF!</definedName>
    <definedName name="IQRPriceVolumeAmkorA1007" hidden="1">#REF!</definedName>
    <definedName name="IQRPriceVolumeAmkorA1008" hidden="1">#REF!</definedName>
    <definedName name="IQRPriceVolumeAmkorA1009" hidden="1">#REF!</definedName>
    <definedName name="IQRPriceVolumeAmkorA101" hidden="1">#REF!</definedName>
    <definedName name="IQRPriceVolumeAmkorA1010" hidden="1">#REF!</definedName>
    <definedName name="IQRPriceVolumeAmkorA1011" hidden="1">#REF!</definedName>
    <definedName name="IQRPriceVolumeAmkorA1012" hidden="1">#REF!</definedName>
    <definedName name="IQRPriceVolumeAmkorA1013" hidden="1">#REF!</definedName>
    <definedName name="IQRPriceVolumeAmkorA1014" hidden="1">#REF!</definedName>
    <definedName name="IQRPriceVolumeAmkorA1015" hidden="1">#REF!</definedName>
    <definedName name="IQRPriceVolumeAmkorA1016" hidden="1">#REF!</definedName>
    <definedName name="IQRPriceVolumeAmkorA1017" hidden="1">#REF!</definedName>
    <definedName name="IQRPriceVolumeAmkorA1018" hidden="1">#REF!</definedName>
    <definedName name="IQRPriceVolumeAmkorA1019" hidden="1">#REF!</definedName>
    <definedName name="IQRPriceVolumeAmkorA102" hidden="1">#REF!</definedName>
    <definedName name="IQRPriceVolumeAmkorA1020" hidden="1">#REF!</definedName>
    <definedName name="IQRPriceVolumeAmkorA1021" hidden="1">#REF!</definedName>
    <definedName name="IQRPriceVolumeAmkorA1022" hidden="1">#REF!</definedName>
    <definedName name="IQRPriceVolumeAmkorA1023" hidden="1">#REF!</definedName>
    <definedName name="IQRPriceVolumeAmkorA1024" hidden="1">#REF!</definedName>
    <definedName name="IQRPriceVolumeAmkorA1025" hidden="1">#REF!</definedName>
    <definedName name="IQRPriceVolumeAmkorA1026" hidden="1">#REF!</definedName>
    <definedName name="IQRPriceVolumeAmkorA1027" hidden="1">#REF!</definedName>
    <definedName name="IQRPriceVolumeAmkorA1028" hidden="1">#REF!</definedName>
    <definedName name="IQRPriceVolumeAmkorA1029" hidden="1">#REF!</definedName>
    <definedName name="IQRPriceVolumeAmkorA103" hidden="1">#REF!</definedName>
    <definedName name="IQRPriceVolumeAmkorA1030" hidden="1">#REF!</definedName>
    <definedName name="IQRPriceVolumeAmkorA1031" hidden="1">#REF!</definedName>
    <definedName name="IQRPriceVolumeAmkorA1032" hidden="1">#REF!</definedName>
    <definedName name="IQRPriceVolumeAmkorA1033" hidden="1">#REF!</definedName>
    <definedName name="IQRPriceVolumeAmkorA1034" hidden="1">#REF!</definedName>
    <definedName name="IQRPriceVolumeAmkorA1035" hidden="1">#REF!</definedName>
    <definedName name="IQRPriceVolumeAmkorA1036" hidden="1">#REF!</definedName>
    <definedName name="IQRPriceVolumeAmkorA1037" hidden="1">#REF!</definedName>
    <definedName name="IQRPriceVolumeAmkorA1038" hidden="1">#REF!</definedName>
    <definedName name="IQRPriceVolumeAmkorA1039" hidden="1">#REF!</definedName>
    <definedName name="IQRPriceVolumeAmkorA104" hidden="1">#REF!</definedName>
    <definedName name="IQRPriceVolumeAmkorA1040" hidden="1">#REF!</definedName>
    <definedName name="IQRPriceVolumeAmkorA1041" hidden="1">#REF!</definedName>
    <definedName name="IQRPriceVolumeAmkorA1042" hidden="1">#REF!</definedName>
    <definedName name="IQRPriceVolumeAmkorA1043" hidden="1">#REF!</definedName>
    <definedName name="IQRPriceVolumeAmkorA1044" hidden="1">#REF!</definedName>
    <definedName name="IQRPriceVolumeAmkorA1045" hidden="1">#REF!</definedName>
    <definedName name="IQRPriceVolumeAmkorA1046" hidden="1">#REF!</definedName>
    <definedName name="IQRPriceVolumeAmkorA1047" hidden="1">#REF!</definedName>
    <definedName name="IQRPriceVolumeAmkorA1048" hidden="1">#REF!</definedName>
    <definedName name="IQRPriceVolumeAmkorA1049" hidden="1">#REF!</definedName>
    <definedName name="IQRPriceVolumeAmkorA105" hidden="1">#REF!</definedName>
    <definedName name="IQRPriceVolumeAmkorA1050" hidden="1">#REF!</definedName>
    <definedName name="IQRPriceVolumeAmkorA1051" hidden="1">#REF!</definedName>
    <definedName name="IQRPriceVolumeAmkorA1052" hidden="1">#REF!</definedName>
    <definedName name="IQRPriceVolumeAmkorA1053" hidden="1">#REF!</definedName>
    <definedName name="IQRPriceVolumeAmkorA1054" hidden="1">#REF!</definedName>
    <definedName name="IQRPriceVolumeAmkorA1055" hidden="1">#REF!</definedName>
    <definedName name="IQRPriceVolumeAmkorA1056" hidden="1">#REF!</definedName>
    <definedName name="IQRPriceVolumeAmkorA1057" hidden="1">#REF!</definedName>
    <definedName name="IQRPriceVolumeAmkorA1058" hidden="1">#REF!</definedName>
    <definedName name="IQRPriceVolumeAmkorA1059" hidden="1">#REF!</definedName>
    <definedName name="IQRPriceVolumeAmkorA106" hidden="1">#REF!</definedName>
    <definedName name="IQRPriceVolumeAmkorA1060" hidden="1">#REF!</definedName>
    <definedName name="IQRPriceVolumeAmkorA1061" hidden="1">#REF!</definedName>
    <definedName name="IQRPriceVolumeAmkorA1062" hidden="1">#REF!</definedName>
    <definedName name="IQRPriceVolumeAmkorA1063" hidden="1">#REF!</definedName>
    <definedName name="IQRPriceVolumeAmkorA1064" hidden="1">#REF!</definedName>
    <definedName name="IQRPriceVolumeAmkorA1065" hidden="1">#REF!</definedName>
    <definedName name="IQRPriceVolumeAmkorA1066" hidden="1">#REF!</definedName>
    <definedName name="IQRPriceVolumeAmkorA1067" hidden="1">#REF!</definedName>
    <definedName name="IQRPriceVolumeAmkorA1068" hidden="1">#REF!</definedName>
    <definedName name="IQRPriceVolumeAmkorA1069" hidden="1">#REF!</definedName>
    <definedName name="IQRPriceVolumeAmkorA107" hidden="1">#REF!</definedName>
    <definedName name="IQRPriceVolumeAmkorA1070" hidden="1">#REF!</definedName>
    <definedName name="IQRPriceVolumeAmkorA1071" hidden="1">#REF!</definedName>
    <definedName name="IQRPriceVolumeAmkorA1072" hidden="1">#REF!</definedName>
    <definedName name="IQRPriceVolumeAmkorA1073" hidden="1">#REF!</definedName>
    <definedName name="IQRPriceVolumeAmkorA1074" hidden="1">#REF!</definedName>
    <definedName name="IQRPriceVolumeAmkorA1075" hidden="1">#REF!</definedName>
    <definedName name="IQRPriceVolumeAmkorA1076" hidden="1">#REF!</definedName>
    <definedName name="IQRPriceVolumeAmkorA1077" hidden="1">#REF!</definedName>
    <definedName name="IQRPriceVolumeAmkorA1078" hidden="1">#REF!</definedName>
    <definedName name="IQRPriceVolumeAmkorA1079" hidden="1">#REF!</definedName>
    <definedName name="IQRPriceVolumeAmkorA108" hidden="1">#REF!</definedName>
    <definedName name="IQRPriceVolumeAmkorA1080" hidden="1">#REF!</definedName>
    <definedName name="IQRPriceVolumeAmkorA1081" hidden="1">#REF!</definedName>
    <definedName name="IQRPriceVolumeAmkorA1082" hidden="1">#REF!</definedName>
    <definedName name="IQRPriceVolumeAmkorA1083" hidden="1">#REF!</definedName>
    <definedName name="IQRPriceVolumeAmkorA1084" hidden="1">#REF!</definedName>
    <definedName name="IQRPriceVolumeAmkorA1085" hidden="1">#REF!</definedName>
    <definedName name="IQRPriceVolumeAmkorA1086" hidden="1">#REF!</definedName>
    <definedName name="IQRPriceVolumeAmkorA1087" hidden="1">#REF!</definedName>
    <definedName name="IQRPriceVolumeAmkorA1088" hidden="1">#REF!</definedName>
    <definedName name="IQRPriceVolumeAmkorA1089" hidden="1">#REF!</definedName>
    <definedName name="IQRPriceVolumeAmkorA109" hidden="1">#REF!</definedName>
    <definedName name="IQRPriceVolumeAmkorA1090" hidden="1">#REF!</definedName>
    <definedName name="IQRPriceVolumeAmkorA1091" hidden="1">#REF!</definedName>
    <definedName name="IQRPriceVolumeAmkorA1092" hidden="1">#REF!</definedName>
    <definedName name="IQRPriceVolumeAmkorA1093" hidden="1">#REF!</definedName>
    <definedName name="IQRPriceVolumeAmkorA1094" hidden="1">#REF!</definedName>
    <definedName name="IQRPriceVolumeAmkorA1095" hidden="1">#REF!</definedName>
    <definedName name="IQRPriceVolumeAmkorA1096" hidden="1">#REF!</definedName>
    <definedName name="IQRPriceVolumeAmkorA1097" hidden="1">#REF!</definedName>
    <definedName name="IQRPriceVolumeAmkorA1098" hidden="1">#REF!</definedName>
    <definedName name="IQRPriceVolumeAmkorA1099" hidden="1">#REF!</definedName>
    <definedName name="IQRPriceVolumeAmkorA11" hidden="1">#REF!</definedName>
    <definedName name="IQRPriceVolumeAmkorA110" hidden="1">#REF!</definedName>
    <definedName name="IQRPriceVolumeAmkorA1100" hidden="1">#REF!</definedName>
    <definedName name="IQRPriceVolumeAmkorA1101" hidden="1">#REF!</definedName>
    <definedName name="IQRPriceVolumeAmkorA1102" hidden="1">#REF!</definedName>
    <definedName name="IQRPriceVolumeAmkorA1103" hidden="1">#REF!</definedName>
    <definedName name="IQRPriceVolumeAmkorA1104" hidden="1">#REF!</definedName>
    <definedName name="IQRPriceVolumeAmkorA1105" hidden="1">#REF!</definedName>
    <definedName name="IQRPriceVolumeAmkorA1106" hidden="1">#REF!</definedName>
    <definedName name="IQRPriceVolumeAmkorA1107" hidden="1">#REF!</definedName>
    <definedName name="IQRPriceVolumeAmkorA1108" hidden="1">#REF!</definedName>
    <definedName name="IQRPriceVolumeAmkorA1109" hidden="1">#REF!</definedName>
    <definedName name="IQRPriceVolumeAmkorA111" hidden="1">#REF!</definedName>
    <definedName name="IQRPriceVolumeAmkorA1110" hidden="1">#REF!</definedName>
    <definedName name="IQRPriceVolumeAmkorA1111" hidden="1">#REF!</definedName>
    <definedName name="IQRPriceVolumeAmkorA1112" hidden="1">#REF!</definedName>
    <definedName name="IQRPriceVolumeAmkorA1113" hidden="1">#REF!</definedName>
    <definedName name="IQRPriceVolumeAmkorA1114" hidden="1">#REF!</definedName>
    <definedName name="IQRPriceVolumeAmkorA1115" hidden="1">#REF!</definedName>
    <definedName name="IQRPriceVolumeAmkorA1116" hidden="1">#REF!</definedName>
    <definedName name="IQRPriceVolumeAmkorA1117" hidden="1">#REF!</definedName>
    <definedName name="IQRPriceVolumeAmkorA1118" hidden="1">#REF!</definedName>
    <definedName name="IQRPriceVolumeAmkorA1119" hidden="1">#REF!</definedName>
    <definedName name="IQRPriceVolumeAmkorA112" hidden="1">#REF!</definedName>
    <definedName name="IQRPriceVolumeAmkorA1120" hidden="1">#REF!</definedName>
    <definedName name="IQRPriceVolumeAmkorA1121" hidden="1">#REF!</definedName>
    <definedName name="IQRPriceVolumeAmkorA1122" hidden="1">#REF!</definedName>
    <definedName name="IQRPriceVolumeAmkorA1123" hidden="1">#REF!</definedName>
    <definedName name="IQRPriceVolumeAmkorA1124" hidden="1">#REF!</definedName>
    <definedName name="IQRPriceVolumeAmkorA1125" hidden="1">#REF!</definedName>
    <definedName name="IQRPriceVolumeAmkorA1126" hidden="1">#REF!</definedName>
    <definedName name="IQRPriceVolumeAmkorA1127" hidden="1">#REF!</definedName>
    <definedName name="IQRPriceVolumeAmkorA1128" hidden="1">#REF!</definedName>
    <definedName name="IQRPriceVolumeAmkorA1129" hidden="1">#REF!</definedName>
    <definedName name="IQRPriceVolumeAmkorA113" hidden="1">#REF!</definedName>
    <definedName name="IQRPriceVolumeAmkorA1130" hidden="1">#REF!</definedName>
    <definedName name="IQRPriceVolumeAmkorA1131" hidden="1">#REF!</definedName>
    <definedName name="IQRPriceVolumeAmkorA1132" hidden="1">#REF!</definedName>
    <definedName name="IQRPriceVolumeAmkorA1133" hidden="1">#REF!</definedName>
    <definedName name="IQRPriceVolumeAmkorA1134" hidden="1">#REF!</definedName>
    <definedName name="IQRPriceVolumeAmkorA1135" hidden="1">#REF!</definedName>
    <definedName name="IQRPriceVolumeAmkorA1136" hidden="1">#REF!</definedName>
    <definedName name="IQRPriceVolumeAmkorA1137" hidden="1">#REF!</definedName>
    <definedName name="IQRPriceVolumeAmkorA1138" hidden="1">#REF!</definedName>
    <definedName name="IQRPriceVolumeAmkorA1139" hidden="1">#REF!</definedName>
    <definedName name="IQRPriceVolumeAmkorA114" hidden="1">#REF!</definedName>
    <definedName name="IQRPriceVolumeAmkorA1140" hidden="1">#REF!</definedName>
    <definedName name="IQRPriceVolumeAmkorA1141" hidden="1">#REF!</definedName>
    <definedName name="IQRPriceVolumeAmkorA1142" hidden="1">#REF!</definedName>
    <definedName name="IQRPriceVolumeAmkorA1143" hidden="1">#REF!</definedName>
    <definedName name="IQRPriceVolumeAmkorA1144" hidden="1">#REF!</definedName>
    <definedName name="IQRPriceVolumeAmkorA1145" hidden="1">#REF!</definedName>
    <definedName name="IQRPriceVolumeAmkorA1146" hidden="1">#REF!</definedName>
    <definedName name="IQRPriceVolumeAmkorA1147" hidden="1">#REF!</definedName>
    <definedName name="IQRPriceVolumeAmkorA1148" hidden="1">#REF!</definedName>
    <definedName name="IQRPriceVolumeAmkorA1149" hidden="1">#REF!</definedName>
    <definedName name="IQRPriceVolumeAmkorA115" hidden="1">#REF!</definedName>
    <definedName name="IQRPriceVolumeAmkorA1150" hidden="1">#REF!</definedName>
    <definedName name="IQRPriceVolumeAmkorA1151" hidden="1">#REF!</definedName>
    <definedName name="IQRPriceVolumeAmkorA1152" hidden="1">#REF!</definedName>
    <definedName name="IQRPriceVolumeAmkorA1153" hidden="1">#REF!</definedName>
    <definedName name="IQRPriceVolumeAmkorA1154" hidden="1">#REF!</definedName>
    <definedName name="IQRPriceVolumeAmkorA1155" hidden="1">#REF!</definedName>
    <definedName name="IQRPriceVolumeAmkorA1156" hidden="1">#REF!</definedName>
    <definedName name="IQRPriceVolumeAmkorA1157" hidden="1">#REF!</definedName>
    <definedName name="IQRPriceVolumeAmkorA1158" hidden="1">#REF!</definedName>
    <definedName name="IQRPriceVolumeAmkorA1159" hidden="1">#REF!</definedName>
    <definedName name="IQRPriceVolumeAmkorA116" hidden="1">#REF!</definedName>
    <definedName name="IQRPriceVolumeAmkorA1160" hidden="1">#REF!</definedName>
    <definedName name="IQRPriceVolumeAmkorA1161" hidden="1">#REF!</definedName>
    <definedName name="IQRPriceVolumeAmkorA1162" hidden="1">#REF!</definedName>
    <definedName name="IQRPriceVolumeAmkorA1163" hidden="1">#REF!</definedName>
    <definedName name="IQRPriceVolumeAmkorA1164" hidden="1">#REF!</definedName>
    <definedName name="IQRPriceVolumeAmkorA1165" hidden="1">#REF!</definedName>
    <definedName name="IQRPriceVolumeAmkorA1166" hidden="1">#REF!</definedName>
    <definedName name="IQRPriceVolumeAmkorA1167" hidden="1">#REF!</definedName>
    <definedName name="IQRPriceVolumeAmkorA1168" hidden="1">#REF!</definedName>
    <definedName name="IQRPriceVolumeAmkorA1169" hidden="1">#REF!</definedName>
    <definedName name="IQRPriceVolumeAmkorA117" hidden="1">#REF!</definedName>
    <definedName name="IQRPriceVolumeAmkorA1170" hidden="1">#REF!</definedName>
    <definedName name="IQRPriceVolumeAmkorA1171" hidden="1">#REF!</definedName>
    <definedName name="IQRPriceVolumeAmkorA1172" hidden="1">#REF!</definedName>
    <definedName name="IQRPriceVolumeAmkorA1173" hidden="1">#REF!</definedName>
    <definedName name="IQRPriceVolumeAmkorA1174" hidden="1">#REF!</definedName>
    <definedName name="IQRPriceVolumeAmkorA1175" hidden="1">#REF!</definedName>
    <definedName name="IQRPriceVolumeAmkorA1176" hidden="1">#REF!</definedName>
    <definedName name="IQRPriceVolumeAmkorA1177" hidden="1">#REF!</definedName>
    <definedName name="IQRPriceVolumeAmkorA1178" hidden="1">#REF!</definedName>
    <definedName name="IQRPriceVolumeAmkorA1179" hidden="1">#REF!</definedName>
    <definedName name="IQRPriceVolumeAmkorA118" hidden="1">#REF!</definedName>
    <definedName name="IQRPriceVolumeAmkorA1180" hidden="1">#REF!</definedName>
    <definedName name="IQRPriceVolumeAmkorA1181" hidden="1">#REF!</definedName>
    <definedName name="IQRPriceVolumeAmkorA1182" hidden="1">#REF!</definedName>
    <definedName name="IQRPriceVolumeAmkorA1183" hidden="1">#REF!</definedName>
    <definedName name="IQRPriceVolumeAmkorA1184" hidden="1">#REF!</definedName>
    <definedName name="IQRPriceVolumeAmkorA1185" hidden="1">#REF!</definedName>
    <definedName name="IQRPriceVolumeAmkorA1186" hidden="1">#REF!</definedName>
    <definedName name="IQRPriceVolumeAmkorA1187" hidden="1">#REF!</definedName>
    <definedName name="IQRPriceVolumeAmkorA1188" hidden="1">#REF!</definedName>
    <definedName name="IQRPriceVolumeAmkorA1189" hidden="1">#REF!</definedName>
    <definedName name="IQRPriceVolumeAmkorA119" hidden="1">#REF!</definedName>
    <definedName name="IQRPriceVolumeAmkorA1190" hidden="1">#REF!</definedName>
    <definedName name="IQRPriceVolumeAmkorA1191" hidden="1">#REF!</definedName>
    <definedName name="IQRPriceVolumeAmkorA1192" hidden="1">#REF!</definedName>
    <definedName name="IQRPriceVolumeAmkorA1193" hidden="1">#REF!</definedName>
    <definedName name="IQRPriceVolumeAmkorA1194" hidden="1">#REF!</definedName>
    <definedName name="IQRPriceVolumeAmkorA1195" hidden="1">#REF!</definedName>
    <definedName name="IQRPriceVolumeAmkorA1196" hidden="1">#REF!</definedName>
    <definedName name="IQRPriceVolumeAmkorA1197" hidden="1">#REF!</definedName>
    <definedName name="IQRPriceVolumeAmkorA1198" hidden="1">#REF!</definedName>
    <definedName name="IQRPriceVolumeAmkorA1199" hidden="1">#REF!</definedName>
    <definedName name="IQRPriceVolumeAmkorA12" hidden="1">#REF!</definedName>
    <definedName name="IQRPriceVolumeAmkorA120" hidden="1">#REF!</definedName>
    <definedName name="IQRPriceVolumeAmkorA1200" hidden="1">#REF!</definedName>
    <definedName name="IQRPriceVolumeAmkorA1201" hidden="1">#REF!</definedName>
    <definedName name="IQRPriceVolumeAmkorA1202" hidden="1">#REF!</definedName>
    <definedName name="IQRPriceVolumeAmkorA1203" hidden="1">#REF!</definedName>
    <definedName name="IQRPriceVolumeAmkorA1204" hidden="1">#REF!</definedName>
    <definedName name="IQRPriceVolumeAmkorA1205" hidden="1">#REF!</definedName>
    <definedName name="IQRPriceVolumeAmkorA1206" hidden="1">#REF!</definedName>
    <definedName name="IQRPriceVolumeAmkorA1207" hidden="1">#REF!</definedName>
    <definedName name="IQRPriceVolumeAmkorA1208" hidden="1">#REF!</definedName>
    <definedName name="IQRPriceVolumeAmkorA1209" hidden="1">#REF!</definedName>
    <definedName name="IQRPriceVolumeAmkorA121" hidden="1">#REF!</definedName>
    <definedName name="IQRPriceVolumeAmkorA1210" hidden="1">#REF!</definedName>
    <definedName name="IQRPriceVolumeAmkorA1211" hidden="1">#REF!</definedName>
    <definedName name="IQRPriceVolumeAmkorA1212" hidden="1">#REF!</definedName>
    <definedName name="IQRPriceVolumeAmkorA1213" hidden="1">#REF!</definedName>
    <definedName name="IQRPriceVolumeAmkorA1214" hidden="1">#REF!</definedName>
    <definedName name="IQRPriceVolumeAmkorA1215" hidden="1">#REF!</definedName>
    <definedName name="IQRPriceVolumeAmkorA1216" hidden="1">#REF!</definedName>
    <definedName name="IQRPriceVolumeAmkorA1217" hidden="1">#REF!</definedName>
    <definedName name="IQRPriceVolumeAmkorA1218" hidden="1">#REF!</definedName>
    <definedName name="IQRPriceVolumeAmkorA1219" hidden="1">#REF!</definedName>
    <definedName name="IQRPriceVolumeAmkorA122" hidden="1">#REF!</definedName>
    <definedName name="IQRPriceVolumeAmkorA1220" hidden="1">#REF!</definedName>
    <definedName name="IQRPriceVolumeAmkorA1221" hidden="1">#REF!</definedName>
    <definedName name="IQRPriceVolumeAmkorA1222" hidden="1">#REF!</definedName>
    <definedName name="IQRPriceVolumeAmkorA1223" hidden="1">#REF!</definedName>
    <definedName name="IQRPriceVolumeAmkorA1224" hidden="1">#REF!</definedName>
    <definedName name="IQRPriceVolumeAmkorA1225" hidden="1">#REF!</definedName>
    <definedName name="IQRPriceVolumeAmkorA1226" hidden="1">#REF!</definedName>
    <definedName name="IQRPriceVolumeAmkorA1227" hidden="1">#REF!</definedName>
    <definedName name="IQRPriceVolumeAmkorA1228" hidden="1">#REF!</definedName>
    <definedName name="IQRPriceVolumeAmkorA1229" hidden="1">#REF!</definedName>
    <definedName name="IQRPriceVolumeAmkorA123" hidden="1">#REF!</definedName>
    <definedName name="IQRPriceVolumeAmkorA1230" hidden="1">#REF!</definedName>
    <definedName name="IQRPriceVolumeAmkorA1231" hidden="1">#REF!</definedName>
    <definedName name="IQRPriceVolumeAmkorA1232" hidden="1">#REF!</definedName>
    <definedName name="IQRPriceVolumeAmkorA1233" hidden="1">#REF!</definedName>
    <definedName name="IQRPriceVolumeAmkorA1234" hidden="1">#REF!</definedName>
    <definedName name="IQRPriceVolumeAmkorA1235" hidden="1">#REF!</definedName>
    <definedName name="IQRPriceVolumeAmkorA1236" hidden="1">#REF!</definedName>
    <definedName name="IQRPriceVolumeAmkorA1237" hidden="1">#REF!</definedName>
    <definedName name="IQRPriceVolumeAmkorA1238" hidden="1">#REF!</definedName>
    <definedName name="IQRPriceVolumeAmkorA1239" hidden="1">#REF!</definedName>
    <definedName name="IQRPriceVolumeAmkorA124" hidden="1">#REF!</definedName>
    <definedName name="IQRPriceVolumeAmkorA1240" hidden="1">#REF!</definedName>
    <definedName name="IQRPriceVolumeAmkorA1241" hidden="1">#REF!</definedName>
    <definedName name="IQRPriceVolumeAmkorA1242" hidden="1">#REF!</definedName>
    <definedName name="IQRPriceVolumeAmkorA1243" hidden="1">#REF!</definedName>
    <definedName name="IQRPriceVolumeAmkorA1244" hidden="1">#REF!</definedName>
    <definedName name="IQRPriceVolumeAmkorA1245" hidden="1">#REF!</definedName>
    <definedName name="IQRPriceVolumeAmkorA1246" hidden="1">#REF!</definedName>
    <definedName name="IQRPriceVolumeAmkorA1247" hidden="1">#REF!</definedName>
    <definedName name="IQRPriceVolumeAmkorA1248" hidden="1">#REF!</definedName>
    <definedName name="IQRPriceVolumeAmkorA1249" hidden="1">#REF!</definedName>
    <definedName name="IQRPriceVolumeAmkorA125" hidden="1">#REF!</definedName>
    <definedName name="IQRPriceVolumeAmkorA1250" hidden="1">#REF!</definedName>
    <definedName name="IQRPriceVolumeAmkorA1251" hidden="1">#REF!</definedName>
    <definedName name="IQRPriceVolumeAmkorA1252" hidden="1">#REF!</definedName>
    <definedName name="IQRPriceVolumeAmkorA1253" hidden="1">#REF!</definedName>
    <definedName name="IQRPriceVolumeAmkorA1254" hidden="1">#REF!</definedName>
    <definedName name="IQRPriceVolumeAmkorA1255" hidden="1">#REF!</definedName>
    <definedName name="IQRPriceVolumeAmkorA1256" hidden="1">#REF!</definedName>
    <definedName name="IQRPriceVolumeAmkorA1257" hidden="1">#REF!</definedName>
    <definedName name="IQRPriceVolumeAmkorA1258" hidden="1">#REF!</definedName>
    <definedName name="IQRPriceVolumeAmkorA1259" hidden="1">#REF!</definedName>
    <definedName name="IQRPriceVolumeAmkorA126" hidden="1">#REF!</definedName>
    <definedName name="IQRPriceVolumeAmkorA1260" hidden="1">#REF!</definedName>
    <definedName name="IQRPriceVolumeAmkorA1261" hidden="1">#REF!</definedName>
    <definedName name="IQRPriceVolumeAmkorA1262" hidden="1">#REF!</definedName>
    <definedName name="IQRPriceVolumeAmkorA1263" hidden="1">#REF!</definedName>
    <definedName name="IQRPriceVolumeAmkorA1264" hidden="1">#REF!</definedName>
    <definedName name="IQRPriceVolumeAmkorA1265" hidden="1">#REF!</definedName>
    <definedName name="IQRPriceVolumeAmkorA1266" hidden="1">#REF!</definedName>
    <definedName name="IQRPriceVolumeAmkorA1267" hidden="1">#REF!</definedName>
    <definedName name="IQRPriceVolumeAmkorA1268" hidden="1">#REF!</definedName>
    <definedName name="IQRPriceVolumeAmkorA1269" hidden="1">#REF!</definedName>
    <definedName name="IQRPriceVolumeAmkorA127" hidden="1">#REF!</definedName>
    <definedName name="IQRPriceVolumeAmkorA1270" hidden="1">#REF!</definedName>
    <definedName name="IQRPriceVolumeAmkorA1271" hidden="1">#REF!</definedName>
    <definedName name="IQRPriceVolumeAmkorA1272" hidden="1">#REF!</definedName>
    <definedName name="IQRPriceVolumeAmkorA1273" hidden="1">#REF!</definedName>
    <definedName name="IQRPriceVolumeAmkorA1274" hidden="1">#REF!</definedName>
    <definedName name="IQRPriceVolumeAmkorA1275" hidden="1">#REF!</definedName>
    <definedName name="IQRPriceVolumeAmkorA1276" hidden="1">#REF!</definedName>
    <definedName name="IQRPriceVolumeAmkorA1277" hidden="1">#REF!</definedName>
    <definedName name="IQRPriceVolumeAmkorA128" hidden="1">#REF!</definedName>
    <definedName name="IQRPriceVolumeAmkorA129" hidden="1">#REF!</definedName>
    <definedName name="IQRPriceVolumeAmkorA13" hidden="1">#REF!</definedName>
    <definedName name="IQRPriceVolumeAmkorA130" hidden="1">#REF!</definedName>
    <definedName name="IQRPriceVolumeAmkorA131" hidden="1">#REF!</definedName>
    <definedName name="IQRPriceVolumeAmkorA132" hidden="1">#REF!</definedName>
    <definedName name="IQRPriceVolumeAmkorA133" hidden="1">#REF!</definedName>
    <definedName name="IQRPriceVolumeAmkorA134" hidden="1">#REF!</definedName>
    <definedName name="IQRPriceVolumeAmkorA135" hidden="1">#REF!</definedName>
    <definedName name="IQRPriceVolumeAmkorA136" hidden="1">#REF!</definedName>
    <definedName name="IQRPriceVolumeAmkorA137" hidden="1">#REF!</definedName>
    <definedName name="IQRPriceVolumeAmkorA138" hidden="1">#REF!</definedName>
    <definedName name="IQRPriceVolumeAmkorA139" hidden="1">#REF!</definedName>
    <definedName name="IQRPriceVolumeAmkorA14" hidden="1">#REF!</definedName>
    <definedName name="IQRPriceVolumeAmkorA140" hidden="1">#REF!</definedName>
    <definedName name="IQRPriceVolumeAmkorA141" hidden="1">#REF!</definedName>
    <definedName name="IQRPriceVolumeAmkorA142" hidden="1">#REF!</definedName>
    <definedName name="IQRPriceVolumeAmkorA143" hidden="1">#REF!</definedName>
    <definedName name="IQRPriceVolumeAmkorA144" hidden="1">#REF!</definedName>
    <definedName name="IQRPriceVolumeAmkorA145" hidden="1">#REF!</definedName>
    <definedName name="IQRPriceVolumeAmkorA146" hidden="1">#REF!</definedName>
    <definedName name="IQRPriceVolumeAmkorA147" hidden="1">#REF!</definedName>
    <definedName name="IQRPriceVolumeAmkorA148" hidden="1">#REF!</definedName>
    <definedName name="IQRPriceVolumeAmkorA149" hidden="1">#REF!</definedName>
    <definedName name="IQRPriceVolumeAmkorA15" hidden="1">#REF!</definedName>
    <definedName name="IQRPriceVolumeAmkorA150" hidden="1">#REF!</definedName>
    <definedName name="IQRPriceVolumeAmkorA151" hidden="1">#REF!</definedName>
    <definedName name="IQRPriceVolumeAmkorA152" hidden="1">#REF!</definedName>
    <definedName name="IQRPriceVolumeAmkorA153" hidden="1">#REF!</definedName>
    <definedName name="IQRPriceVolumeAmkorA154" hidden="1">#REF!</definedName>
    <definedName name="IQRPriceVolumeAmkorA155" hidden="1">#REF!</definedName>
    <definedName name="IQRPriceVolumeAmkorA156" hidden="1">#REF!</definedName>
    <definedName name="IQRPriceVolumeAmkorA157" hidden="1">#REF!</definedName>
    <definedName name="IQRPriceVolumeAmkorA158" hidden="1">#REF!</definedName>
    <definedName name="IQRPriceVolumeAmkorA159" hidden="1">#REF!</definedName>
    <definedName name="IQRPriceVolumeAmkorA16" hidden="1">#REF!</definedName>
    <definedName name="IQRPriceVolumeAmkorA160" hidden="1">#REF!</definedName>
    <definedName name="IQRPriceVolumeAmkorA161" hidden="1">#REF!</definedName>
    <definedName name="IQRPriceVolumeAmkorA162" hidden="1">#REF!</definedName>
    <definedName name="IQRPriceVolumeAmkorA163" hidden="1">#REF!</definedName>
    <definedName name="IQRPriceVolumeAmkorA164" hidden="1">#REF!</definedName>
    <definedName name="IQRPriceVolumeAmkorA165" hidden="1">#REF!</definedName>
    <definedName name="IQRPriceVolumeAmkorA166" hidden="1">#REF!</definedName>
    <definedName name="IQRPriceVolumeAmkorA167" hidden="1">#REF!</definedName>
    <definedName name="IQRPriceVolumeAmkorA168" hidden="1">#REF!</definedName>
    <definedName name="IQRPriceVolumeAmkorA169" hidden="1">#REF!</definedName>
    <definedName name="IQRPriceVolumeAmkorA17" hidden="1">#REF!</definedName>
    <definedName name="IQRPriceVolumeAmkorA170" hidden="1">#REF!</definedName>
    <definedName name="IQRPriceVolumeAmkorA171" hidden="1">#REF!</definedName>
    <definedName name="IQRPriceVolumeAmkorA172" hidden="1">#REF!</definedName>
    <definedName name="IQRPriceVolumeAmkorA173" hidden="1">#REF!</definedName>
    <definedName name="IQRPriceVolumeAmkorA174" hidden="1">#REF!</definedName>
    <definedName name="IQRPriceVolumeAmkorA175" hidden="1">#REF!</definedName>
    <definedName name="IQRPriceVolumeAmkorA176" hidden="1">#REF!</definedName>
    <definedName name="IQRPriceVolumeAmkorA177" hidden="1">#REF!</definedName>
    <definedName name="IQRPriceVolumeAmkorA178" hidden="1">#REF!</definedName>
    <definedName name="IQRPriceVolumeAmkorA179" hidden="1">#REF!</definedName>
    <definedName name="IQRPriceVolumeAmkorA18" hidden="1">#REF!</definedName>
    <definedName name="IQRPriceVolumeAmkorA180" hidden="1">#REF!</definedName>
    <definedName name="IQRPriceVolumeAmkorA181" hidden="1">#REF!</definedName>
    <definedName name="IQRPriceVolumeAmkorA182" hidden="1">#REF!</definedName>
    <definedName name="IQRPriceVolumeAmkorA183" hidden="1">#REF!</definedName>
    <definedName name="IQRPriceVolumeAmkorA184" hidden="1">#REF!</definedName>
    <definedName name="IQRPriceVolumeAmkorA185" hidden="1">#REF!</definedName>
    <definedName name="IQRPriceVolumeAmkorA186" hidden="1">#REF!</definedName>
    <definedName name="IQRPriceVolumeAmkorA187" hidden="1">#REF!</definedName>
    <definedName name="IQRPriceVolumeAmkorA188" hidden="1">#REF!</definedName>
    <definedName name="IQRPriceVolumeAmkorA189" hidden="1">#REF!</definedName>
    <definedName name="IQRPriceVolumeAmkorA19" hidden="1">#REF!</definedName>
    <definedName name="IQRPriceVolumeAmkorA190" hidden="1">#REF!</definedName>
    <definedName name="IQRPriceVolumeAmkorA191" hidden="1">#REF!</definedName>
    <definedName name="IQRPriceVolumeAmkorA192" hidden="1">#REF!</definedName>
    <definedName name="IQRPriceVolumeAmkorA193" hidden="1">#REF!</definedName>
    <definedName name="IQRPriceVolumeAmkorA194" hidden="1">#REF!</definedName>
    <definedName name="IQRPriceVolumeAmkorA195" hidden="1">#REF!</definedName>
    <definedName name="IQRPriceVolumeAmkorA196" hidden="1">#REF!</definedName>
    <definedName name="IQRPriceVolumeAmkorA197" hidden="1">#REF!</definedName>
    <definedName name="IQRPriceVolumeAmkorA198" hidden="1">#REF!</definedName>
    <definedName name="IQRPriceVolumeAmkorA199" hidden="1">#REF!</definedName>
    <definedName name="IQRPriceVolumeAmkorA20" hidden="1">#REF!</definedName>
    <definedName name="IQRPriceVolumeAmkorA200" hidden="1">#REF!</definedName>
    <definedName name="IQRPriceVolumeAmkorA201" hidden="1">#REF!</definedName>
    <definedName name="IQRPriceVolumeAmkorA202" hidden="1">#REF!</definedName>
    <definedName name="IQRPriceVolumeAmkorA203" hidden="1">#REF!</definedName>
    <definedName name="IQRPriceVolumeAmkorA204" hidden="1">#REF!</definedName>
    <definedName name="IQRPriceVolumeAmkorA205" hidden="1">#REF!</definedName>
    <definedName name="IQRPriceVolumeAmkorA206" hidden="1">#REF!</definedName>
    <definedName name="IQRPriceVolumeAmkorA207" hidden="1">#REF!</definedName>
    <definedName name="IQRPriceVolumeAmkorA208" hidden="1">#REF!</definedName>
    <definedName name="IQRPriceVolumeAmkorA209" hidden="1">#REF!</definedName>
    <definedName name="IQRPriceVolumeAmkorA21" hidden="1">#REF!</definedName>
    <definedName name="IQRPriceVolumeAmkorA210" hidden="1">#REF!</definedName>
    <definedName name="IQRPriceVolumeAmkorA211" hidden="1">#REF!</definedName>
    <definedName name="IQRPriceVolumeAmkorA212" hidden="1">#REF!</definedName>
    <definedName name="IQRPriceVolumeAmkorA213" hidden="1">#REF!</definedName>
    <definedName name="IQRPriceVolumeAmkorA214" hidden="1">#REF!</definedName>
    <definedName name="IQRPriceVolumeAmkorA215" hidden="1">#REF!</definedName>
    <definedName name="IQRPriceVolumeAmkorA216" hidden="1">#REF!</definedName>
    <definedName name="IQRPriceVolumeAmkorA217" hidden="1">#REF!</definedName>
    <definedName name="IQRPriceVolumeAmkorA218" hidden="1">#REF!</definedName>
    <definedName name="IQRPriceVolumeAmkorA219" hidden="1">#REF!</definedName>
    <definedName name="IQRPriceVolumeAmkorA22" hidden="1">#REF!</definedName>
    <definedName name="IQRPriceVolumeAmkorA220" hidden="1">#REF!</definedName>
    <definedName name="IQRPriceVolumeAmkorA221" hidden="1">#REF!</definedName>
    <definedName name="IQRPriceVolumeAmkorA222" hidden="1">#REF!</definedName>
    <definedName name="IQRPriceVolumeAmkorA223" hidden="1">#REF!</definedName>
    <definedName name="IQRPriceVolumeAmkorA224" hidden="1">#REF!</definedName>
    <definedName name="IQRPriceVolumeAmkorA225" hidden="1">#REF!</definedName>
    <definedName name="IQRPriceVolumeAmkorA226" hidden="1">#REF!</definedName>
    <definedName name="IQRPriceVolumeAmkorA227" hidden="1">#REF!</definedName>
    <definedName name="IQRPriceVolumeAmkorA228" hidden="1">#REF!</definedName>
    <definedName name="IQRPriceVolumeAmkorA229" hidden="1">#REF!</definedName>
    <definedName name="IQRPriceVolumeAmkorA23" hidden="1">#REF!</definedName>
    <definedName name="IQRPriceVolumeAmkorA230" hidden="1">#REF!</definedName>
    <definedName name="IQRPriceVolumeAmkorA231" hidden="1">#REF!</definedName>
    <definedName name="IQRPriceVolumeAmkorA232" hidden="1">#REF!</definedName>
    <definedName name="IQRPriceVolumeAmkorA233" hidden="1">#REF!</definedName>
    <definedName name="IQRPriceVolumeAmkorA234" hidden="1">#REF!</definedName>
    <definedName name="IQRPriceVolumeAmkorA235" hidden="1">#REF!</definedName>
    <definedName name="IQRPriceVolumeAmkorA236" hidden="1">#REF!</definedName>
    <definedName name="IQRPriceVolumeAmkorA237" hidden="1">#REF!</definedName>
    <definedName name="IQRPriceVolumeAmkorA238" hidden="1">#REF!</definedName>
    <definedName name="IQRPriceVolumeAmkorA239" hidden="1">#REF!</definedName>
    <definedName name="IQRPriceVolumeAmkorA24" hidden="1">#REF!</definedName>
    <definedName name="IQRPriceVolumeAmkorA240" hidden="1">#REF!</definedName>
    <definedName name="IQRPriceVolumeAmkorA241" hidden="1">#REF!</definedName>
    <definedName name="IQRPriceVolumeAmkorA242" hidden="1">#REF!</definedName>
    <definedName name="IQRPriceVolumeAmkorA243" hidden="1">#REF!</definedName>
    <definedName name="IQRPriceVolumeAmkorA244" hidden="1">#REF!</definedName>
    <definedName name="IQRPriceVolumeAmkorA245" hidden="1">#REF!</definedName>
    <definedName name="IQRPriceVolumeAmkorA246" hidden="1">#REF!</definedName>
    <definedName name="IQRPriceVolumeAmkorA247" hidden="1">#REF!</definedName>
    <definedName name="IQRPriceVolumeAmkorA248" hidden="1">#REF!</definedName>
    <definedName name="IQRPriceVolumeAmkorA249" hidden="1">#REF!</definedName>
    <definedName name="IQRPriceVolumeAmkorA25" hidden="1">#REF!</definedName>
    <definedName name="IQRPriceVolumeAmkorA250" hidden="1">#REF!</definedName>
    <definedName name="IQRPriceVolumeAmkorA251" hidden="1">#REF!</definedName>
    <definedName name="IQRPriceVolumeAmkorA252" hidden="1">#REF!</definedName>
    <definedName name="IQRPriceVolumeAmkorA253" hidden="1">#REF!</definedName>
    <definedName name="IQRPriceVolumeAmkorA254" hidden="1">#REF!</definedName>
    <definedName name="IQRPriceVolumeAmkorA255" hidden="1">#REF!</definedName>
    <definedName name="IQRPriceVolumeAmkorA256" hidden="1">#REF!</definedName>
    <definedName name="IQRPriceVolumeAmkorA257" hidden="1">#REF!</definedName>
    <definedName name="IQRPriceVolumeAmkorA258" hidden="1">#REF!</definedName>
    <definedName name="IQRPriceVolumeAmkorA259" hidden="1">#REF!</definedName>
    <definedName name="IQRPriceVolumeAmkorA26" hidden="1">#REF!</definedName>
    <definedName name="IQRPriceVolumeAmkorA260" hidden="1">#REF!</definedName>
    <definedName name="IQRPriceVolumeAmkorA261" hidden="1">#REF!</definedName>
    <definedName name="IQRPriceVolumeAmkorA262" hidden="1">#REF!</definedName>
    <definedName name="IQRPriceVolumeAmkorA263" hidden="1">#REF!</definedName>
    <definedName name="IQRPriceVolumeAmkorA264" hidden="1">#REF!</definedName>
    <definedName name="IQRPriceVolumeAmkorA265" hidden="1">#REF!</definedName>
    <definedName name="IQRPriceVolumeAmkorA266" hidden="1">#REF!</definedName>
    <definedName name="IQRPriceVolumeAmkorA267" hidden="1">#REF!</definedName>
    <definedName name="IQRPriceVolumeAmkorA268" hidden="1">#REF!</definedName>
    <definedName name="IQRPriceVolumeAmkorA269" hidden="1">#REF!</definedName>
    <definedName name="IQRPriceVolumeAmkorA27" hidden="1">#REF!</definedName>
    <definedName name="IQRPriceVolumeAmkorA270" hidden="1">#REF!</definedName>
    <definedName name="IQRPriceVolumeAmkorA271" hidden="1">#REF!</definedName>
    <definedName name="IQRPriceVolumeAmkorA272" hidden="1">#REF!</definedName>
    <definedName name="IQRPriceVolumeAmkorA273" hidden="1">#REF!</definedName>
    <definedName name="IQRPriceVolumeAmkorA274" hidden="1">#REF!</definedName>
    <definedName name="IQRPriceVolumeAmkorA275" hidden="1">#REF!</definedName>
    <definedName name="IQRPriceVolumeAmkorA276" hidden="1">#REF!</definedName>
    <definedName name="IQRPriceVolumeAmkorA277" hidden="1">#REF!</definedName>
    <definedName name="IQRPriceVolumeAmkorA278" hidden="1">#REF!</definedName>
    <definedName name="IQRPriceVolumeAmkorA279" hidden="1">#REF!</definedName>
    <definedName name="IQRPriceVolumeAmkorA28" hidden="1">#REF!</definedName>
    <definedName name="IQRPriceVolumeAmkorA280" hidden="1">#REF!</definedName>
    <definedName name="IQRPriceVolumeAmkorA281" hidden="1">#REF!</definedName>
    <definedName name="IQRPriceVolumeAmkorA282" hidden="1">#REF!</definedName>
    <definedName name="IQRPriceVolumeAmkorA283" hidden="1">#REF!</definedName>
    <definedName name="IQRPriceVolumeAmkorA284" hidden="1">#REF!</definedName>
    <definedName name="IQRPriceVolumeAmkorA285" hidden="1">#REF!</definedName>
    <definedName name="IQRPriceVolumeAmkorA286" hidden="1">#REF!</definedName>
    <definedName name="IQRPriceVolumeAmkorA287" hidden="1">#REF!</definedName>
    <definedName name="IQRPriceVolumeAmkorA288" hidden="1">#REF!</definedName>
    <definedName name="IQRPriceVolumeAmkorA289" hidden="1">#REF!</definedName>
    <definedName name="IQRPriceVolumeAmkorA29" hidden="1">#REF!</definedName>
    <definedName name="IQRPriceVolumeAmkorA290" hidden="1">#REF!</definedName>
    <definedName name="IQRPriceVolumeAmkorA291" hidden="1">#REF!</definedName>
    <definedName name="IQRPriceVolumeAmkorA292" hidden="1">#REF!</definedName>
    <definedName name="IQRPriceVolumeAmkorA293" hidden="1">#REF!</definedName>
    <definedName name="IQRPriceVolumeAmkorA294" hidden="1">#REF!</definedName>
    <definedName name="IQRPriceVolumeAmkorA295" hidden="1">#REF!</definedName>
    <definedName name="IQRPriceVolumeAmkorA296" hidden="1">#REF!</definedName>
    <definedName name="IQRPriceVolumeAmkorA297" hidden="1">#REF!</definedName>
    <definedName name="IQRPriceVolumeAmkorA298" hidden="1">#REF!</definedName>
    <definedName name="IQRPriceVolumeAmkorA299" hidden="1">#REF!</definedName>
    <definedName name="IQRPriceVolumeAmkorA30" hidden="1">#REF!</definedName>
    <definedName name="IQRPriceVolumeAmkorA300" hidden="1">#REF!</definedName>
    <definedName name="IQRPriceVolumeAmkorA301" hidden="1">#REF!</definedName>
    <definedName name="IQRPriceVolumeAmkorA302" hidden="1">#REF!</definedName>
    <definedName name="IQRPriceVolumeAmkorA303" hidden="1">#REF!</definedName>
    <definedName name="IQRPriceVolumeAmkorA304" hidden="1">#REF!</definedName>
    <definedName name="IQRPriceVolumeAmkorA305" hidden="1">#REF!</definedName>
    <definedName name="IQRPriceVolumeAmkorA306" hidden="1">#REF!</definedName>
    <definedName name="IQRPriceVolumeAmkorA307" hidden="1">#REF!</definedName>
    <definedName name="IQRPriceVolumeAmkorA308" hidden="1">#REF!</definedName>
    <definedName name="IQRPriceVolumeAmkorA309" hidden="1">#REF!</definedName>
    <definedName name="IQRPriceVolumeAmkorA31" hidden="1">#REF!</definedName>
    <definedName name="IQRPriceVolumeAmkorA310" hidden="1">#REF!</definedName>
    <definedName name="IQRPriceVolumeAmkorA311" hidden="1">#REF!</definedName>
    <definedName name="IQRPriceVolumeAmkorA312" hidden="1">#REF!</definedName>
    <definedName name="IQRPriceVolumeAmkorA313" hidden="1">#REF!</definedName>
    <definedName name="IQRPriceVolumeAmkorA314" hidden="1">#REF!</definedName>
    <definedName name="IQRPriceVolumeAmkorA315" hidden="1">#REF!</definedName>
    <definedName name="IQRPriceVolumeAmkorA316" hidden="1">#REF!</definedName>
    <definedName name="IQRPriceVolumeAmkorA317" hidden="1">#REF!</definedName>
    <definedName name="IQRPriceVolumeAmkorA318" hidden="1">#REF!</definedName>
    <definedName name="IQRPriceVolumeAmkorA319" hidden="1">#REF!</definedName>
    <definedName name="IQRPriceVolumeAmkorA32" hidden="1">#REF!</definedName>
    <definedName name="IQRPriceVolumeAmkorA320" hidden="1">#REF!</definedName>
    <definedName name="IQRPriceVolumeAmkorA321" hidden="1">#REF!</definedName>
    <definedName name="IQRPriceVolumeAmkorA322" hidden="1">#REF!</definedName>
    <definedName name="IQRPriceVolumeAmkorA323" hidden="1">#REF!</definedName>
    <definedName name="IQRPriceVolumeAmkorA324" hidden="1">#REF!</definedName>
    <definedName name="IQRPriceVolumeAmkorA325" hidden="1">#REF!</definedName>
    <definedName name="IQRPriceVolumeAmkorA326" hidden="1">#REF!</definedName>
    <definedName name="IQRPriceVolumeAmkorA327" hidden="1">#REF!</definedName>
    <definedName name="IQRPriceVolumeAmkorA328" hidden="1">#REF!</definedName>
    <definedName name="IQRPriceVolumeAmkorA329" hidden="1">#REF!</definedName>
    <definedName name="IQRPriceVolumeAmkorA33" hidden="1">#REF!</definedName>
    <definedName name="IQRPriceVolumeAmkorA330" hidden="1">#REF!</definedName>
    <definedName name="IQRPriceVolumeAmkorA331" hidden="1">#REF!</definedName>
    <definedName name="IQRPriceVolumeAmkorA332" hidden="1">#REF!</definedName>
    <definedName name="IQRPriceVolumeAmkorA333" hidden="1">#REF!</definedName>
    <definedName name="IQRPriceVolumeAmkorA334" hidden="1">#REF!</definedName>
    <definedName name="IQRPriceVolumeAmkorA335" hidden="1">#REF!</definedName>
    <definedName name="IQRPriceVolumeAmkorA336" hidden="1">#REF!</definedName>
    <definedName name="IQRPriceVolumeAmkorA337" hidden="1">#REF!</definedName>
    <definedName name="IQRPriceVolumeAmkorA338" hidden="1">#REF!</definedName>
    <definedName name="IQRPriceVolumeAmkorA339" hidden="1">#REF!</definedName>
    <definedName name="IQRPriceVolumeAmkorA34" hidden="1">#REF!</definedName>
    <definedName name="IQRPriceVolumeAmkorA340" hidden="1">#REF!</definedName>
    <definedName name="IQRPriceVolumeAmkorA341" hidden="1">#REF!</definedName>
    <definedName name="IQRPriceVolumeAmkorA342" hidden="1">#REF!</definedName>
    <definedName name="IQRPriceVolumeAmkorA343" hidden="1">#REF!</definedName>
    <definedName name="IQRPriceVolumeAmkorA344" hidden="1">#REF!</definedName>
    <definedName name="IQRPriceVolumeAmkorA345" hidden="1">#REF!</definedName>
    <definedName name="IQRPriceVolumeAmkorA346" hidden="1">#REF!</definedName>
    <definedName name="IQRPriceVolumeAmkorA347" hidden="1">#REF!</definedName>
    <definedName name="IQRPriceVolumeAmkorA348" hidden="1">#REF!</definedName>
    <definedName name="IQRPriceVolumeAmkorA349" hidden="1">#REF!</definedName>
    <definedName name="IQRPriceVolumeAmkorA35" hidden="1">#REF!</definedName>
    <definedName name="IQRPriceVolumeAmkorA350" hidden="1">#REF!</definedName>
    <definedName name="IQRPriceVolumeAmkorA351" hidden="1">#REF!</definedName>
    <definedName name="IQRPriceVolumeAmkorA352" hidden="1">#REF!</definedName>
    <definedName name="IQRPriceVolumeAmkorA353" hidden="1">#REF!</definedName>
    <definedName name="IQRPriceVolumeAmkorA354" hidden="1">#REF!</definedName>
    <definedName name="IQRPriceVolumeAmkorA355" hidden="1">#REF!</definedName>
    <definedName name="IQRPriceVolumeAmkorA356" hidden="1">#REF!</definedName>
    <definedName name="IQRPriceVolumeAmkorA357" hidden="1">#REF!</definedName>
    <definedName name="IQRPriceVolumeAmkorA358" hidden="1">#REF!</definedName>
    <definedName name="IQRPriceVolumeAmkorA359" hidden="1">#REF!</definedName>
    <definedName name="IQRPriceVolumeAmkorA36" hidden="1">#REF!</definedName>
    <definedName name="IQRPriceVolumeAmkorA360" hidden="1">#REF!</definedName>
    <definedName name="IQRPriceVolumeAmkorA361" hidden="1">#REF!</definedName>
    <definedName name="IQRPriceVolumeAmkorA362" hidden="1">#REF!</definedName>
    <definedName name="IQRPriceVolumeAmkorA363" hidden="1">#REF!</definedName>
    <definedName name="IQRPriceVolumeAmkorA364" hidden="1">#REF!</definedName>
    <definedName name="IQRPriceVolumeAmkorA365" hidden="1">#REF!</definedName>
    <definedName name="IQRPriceVolumeAmkorA366" hidden="1">#REF!</definedName>
    <definedName name="IQRPriceVolumeAmkorA367" hidden="1">#REF!</definedName>
    <definedName name="IQRPriceVolumeAmkorA368" hidden="1">#REF!</definedName>
    <definedName name="IQRPriceVolumeAmkorA369" hidden="1">#REF!</definedName>
    <definedName name="IQRPriceVolumeAmkorA37" hidden="1">#REF!</definedName>
    <definedName name="IQRPriceVolumeAmkorA370" hidden="1">#REF!</definedName>
    <definedName name="IQRPriceVolumeAmkorA371" hidden="1">#REF!</definedName>
    <definedName name="IQRPriceVolumeAmkorA372" hidden="1">#REF!</definedName>
    <definedName name="IQRPriceVolumeAmkorA373" hidden="1">#REF!</definedName>
    <definedName name="IQRPriceVolumeAmkorA374" hidden="1">#REF!</definedName>
    <definedName name="IQRPriceVolumeAmkorA375" hidden="1">#REF!</definedName>
    <definedName name="IQRPriceVolumeAmkorA376" hidden="1">#REF!</definedName>
    <definedName name="IQRPriceVolumeAmkorA377" hidden="1">#REF!</definedName>
    <definedName name="IQRPriceVolumeAmkorA378" hidden="1">#REF!</definedName>
    <definedName name="IQRPriceVolumeAmkorA379" hidden="1">#REF!</definedName>
    <definedName name="IQRPriceVolumeAmkorA38" hidden="1">#REF!</definedName>
    <definedName name="IQRPriceVolumeAmkorA380" hidden="1">#REF!</definedName>
    <definedName name="IQRPriceVolumeAmkorA381" hidden="1">#REF!</definedName>
    <definedName name="IQRPriceVolumeAmkorA382" hidden="1">#REF!</definedName>
    <definedName name="IQRPriceVolumeAmkorA383" hidden="1">#REF!</definedName>
    <definedName name="IQRPriceVolumeAmkorA384" hidden="1">#REF!</definedName>
    <definedName name="IQRPriceVolumeAmkorA385" hidden="1">#REF!</definedName>
    <definedName name="IQRPriceVolumeAmkorA386" hidden="1">#REF!</definedName>
    <definedName name="IQRPriceVolumeAmkorA387" hidden="1">#REF!</definedName>
    <definedName name="IQRPriceVolumeAmkorA388" hidden="1">#REF!</definedName>
    <definedName name="IQRPriceVolumeAmkorA389" hidden="1">#REF!</definedName>
    <definedName name="IQRPriceVolumeAmkorA39" hidden="1">#REF!</definedName>
    <definedName name="IQRPriceVolumeAmkorA390" hidden="1">#REF!</definedName>
    <definedName name="IQRPriceVolumeAmkorA391" hidden="1">#REF!</definedName>
    <definedName name="IQRPriceVolumeAmkorA392" hidden="1">#REF!</definedName>
    <definedName name="IQRPriceVolumeAmkorA393" hidden="1">#REF!</definedName>
    <definedName name="IQRPriceVolumeAmkorA394" hidden="1">#REF!</definedName>
    <definedName name="IQRPriceVolumeAmkorA395" hidden="1">#REF!</definedName>
    <definedName name="IQRPriceVolumeAmkorA396" hidden="1">#REF!</definedName>
    <definedName name="IQRPriceVolumeAmkorA397" hidden="1">#REF!</definedName>
    <definedName name="IQRPriceVolumeAmkorA398" hidden="1">#REF!</definedName>
    <definedName name="IQRPriceVolumeAmkorA399" hidden="1">#REF!</definedName>
    <definedName name="IQRPriceVolumeAmkorA40" hidden="1">#REF!</definedName>
    <definedName name="IQRPriceVolumeAmkorA400" hidden="1">#REF!</definedName>
    <definedName name="IQRPriceVolumeAmkorA401" hidden="1">#REF!</definedName>
    <definedName name="IQRPriceVolumeAmkorA402" hidden="1">#REF!</definedName>
    <definedName name="IQRPriceVolumeAmkorA403" hidden="1">#REF!</definedName>
    <definedName name="IQRPriceVolumeAmkorA404" hidden="1">#REF!</definedName>
    <definedName name="IQRPriceVolumeAmkorA405" hidden="1">#REF!</definedName>
    <definedName name="IQRPriceVolumeAmkorA406" hidden="1">#REF!</definedName>
    <definedName name="IQRPriceVolumeAmkorA407" hidden="1">#REF!</definedName>
    <definedName name="IQRPriceVolumeAmkorA408" hidden="1">#REF!</definedName>
    <definedName name="IQRPriceVolumeAmkorA409" hidden="1">#REF!</definedName>
    <definedName name="IQRPriceVolumeAmkorA41" hidden="1">#REF!</definedName>
    <definedName name="IQRPriceVolumeAmkorA410" hidden="1">#REF!</definedName>
    <definedName name="IQRPriceVolumeAmkorA411" hidden="1">#REF!</definedName>
    <definedName name="IQRPriceVolumeAmkorA412" hidden="1">#REF!</definedName>
    <definedName name="IQRPriceVolumeAmkorA413" hidden="1">#REF!</definedName>
    <definedName name="IQRPriceVolumeAmkorA414" hidden="1">#REF!</definedName>
    <definedName name="IQRPriceVolumeAmkorA415" hidden="1">#REF!</definedName>
    <definedName name="IQRPriceVolumeAmkorA416" hidden="1">#REF!</definedName>
    <definedName name="IQRPriceVolumeAmkorA417" hidden="1">#REF!</definedName>
    <definedName name="IQRPriceVolumeAmkorA418" hidden="1">#REF!</definedName>
    <definedName name="IQRPriceVolumeAmkorA419" hidden="1">#REF!</definedName>
    <definedName name="IQRPriceVolumeAmkorA42" hidden="1">#REF!</definedName>
    <definedName name="IQRPriceVolumeAmkorA420" hidden="1">#REF!</definedName>
    <definedName name="IQRPriceVolumeAmkorA421" hidden="1">#REF!</definedName>
    <definedName name="IQRPriceVolumeAmkorA422" hidden="1">#REF!</definedName>
    <definedName name="IQRPriceVolumeAmkorA423" hidden="1">#REF!</definedName>
    <definedName name="IQRPriceVolumeAmkorA424" hidden="1">#REF!</definedName>
    <definedName name="IQRPriceVolumeAmkorA425" hidden="1">#REF!</definedName>
    <definedName name="IQRPriceVolumeAmkorA426" hidden="1">#REF!</definedName>
    <definedName name="IQRPriceVolumeAmkorA427" hidden="1">#REF!</definedName>
    <definedName name="IQRPriceVolumeAmkorA428" hidden="1">#REF!</definedName>
    <definedName name="IQRPriceVolumeAmkorA429" hidden="1">#REF!</definedName>
    <definedName name="IQRPriceVolumeAmkorA43" hidden="1">#REF!</definedName>
    <definedName name="IQRPriceVolumeAmkorA430" hidden="1">#REF!</definedName>
    <definedName name="IQRPriceVolumeAmkorA431" hidden="1">#REF!</definedName>
    <definedName name="IQRPriceVolumeAmkorA432" hidden="1">#REF!</definedName>
    <definedName name="IQRPriceVolumeAmkorA433" hidden="1">#REF!</definedName>
    <definedName name="IQRPriceVolumeAmkorA434" hidden="1">#REF!</definedName>
    <definedName name="IQRPriceVolumeAmkorA435" hidden="1">#REF!</definedName>
    <definedName name="IQRPriceVolumeAmkorA436" hidden="1">#REF!</definedName>
    <definedName name="IQRPriceVolumeAmkorA437" hidden="1">#REF!</definedName>
    <definedName name="IQRPriceVolumeAmkorA438" hidden="1">#REF!</definedName>
    <definedName name="IQRPriceVolumeAmkorA439" hidden="1">#REF!</definedName>
    <definedName name="IQRPriceVolumeAmkorA44" hidden="1">#REF!</definedName>
    <definedName name="IQRPriceVolumeAmkorA440" hidden="1">#REF!</definedName>
    <definedName name="IQRPriceVolumeAmkorA441" hidden="1">#REF!</definedName>
    <definedName name="IQRPriceVolumeAmkorA442" hidden="1">#REF!</definedName>
    <definedName name="IQRPriceVolumeAmkorA443" hidden="1">#REF!</definedName>
    <definedName name="IQRPriceVolumeAmkorA444" hidden="1">#REF!</definedName>
    <definedName name="IQRPriceVolumeAmkorA445" hidden="1">#REF!</definedName>
    <definedName name="IQRPriceVolumeAmkorA446" hidden="1">#REF!</definedName>
    <definedName name="IQRPriceVolumeAmkorA447" hidden="1">#REF!</definedName>
    <definedName name="IQRPriceVolumeAmkorA448" hidden="1">#REF!</definedName>
    <definedName name="IQRPriceVolumeAmkorA449" hidden="1">#REF!</definedName>
    <definedName name="IQRPriceVolumeAmkorA45" hidden="1">#REF!</definedName>
    <definedName name="IQRPriceVolumeAmkorA450" hidden="1">#REF!</definedName>
    <definedName name="IQRPriceVolumeAmkorA451" hidden="1">#REF!</definedName>
    <definedName name="IQRPriceVolumeAmkorA452" hidden="1">#REF!</definedName>
    <definedName name="IQRPriceVolumeAmkorA453" hidden="1">#REF!</definedName>
    <definedName name="IQRPriceVolumeAmkorA454" hidden="1">#REF!</definedName>
    <definedName name="IQRPriceVolumeAmkorA455" hidden="1">#REF!</definedName>
    <definedName name="IQRPriceVolumeAmkorA456" hidden="1">#REF!</definedName>
    <definedName name="IQRPriceVolumeAmkorA457" hidden="1">#REF!</definedName>
    <definedName name="IQRPriceVolumeAmkorA458" hidden="1">#REF!</definedName>
    <definedName name="IQRPriceVolumeAmkorA459" hidden="1">#REF!</definedName>
    <definedName name="IQRPriceVolumeAmkorA46" hidden="1">#REF!</definedName>
    <definedName name="IQRPriceVolumeAmkorA460" hidden="1">#REF!</definedName>
    <definedName name="IQRPriceVolumeAmkorA461" hidden="1">#REF!</definedName>
    <definedName name="IQRPriceVolumeAmkorA462" hidden="1">#REF!</definedName>
    <definedName name="IQRPriceVolumeAmkorA463" hidden="1">#REF!</definedName>
    <definedName name="IQRPriceVolumeAmkorA464" hidden="1">#REF!</definedName>
    <definedName name="IQRPriceVolumeAmkorA465" hidden="1">#REF!</definedName>
    <definedName name="IQRPriceVolumeAmkorA466" hidden="1">#REF!</definedName>
    <definedName name="IQRPriceVolumeAmkorA467" hidden="1">#REF!</definedName>
    <definedName name="IQRPriceVolumeAmkorA468" hidden="1">#REF!</definedName>
    <definedName name="IQRPriceVolumeAmkorA469" hidden="1">#REF!</definedName>
    <definedName name="IQRPriceVolumeAmkorA47" hidden="1">#REF!</definedName>
    <definedName name="IQRPriceVolumeAmkorA470" hidden="1">#REF!</definedName>
    <definedName name="IQRPriceVolumeAmkorA471" hidden="1">#REF!</definedName>
    <definedName name="IQRPriceVolumeAmkorA472" hidden="1">#REF!</definedName>
    <definedName name="IQRPriceVolumeAmkorA473" hidden="1">#REF!</definedName>
    <definedName name="IQRPriceVolumeAmkorA474" hidden="1">#REF!</definedName>
    <definedName name="IQRPriceVolumeAmkorA475" hidden="1">#REF!</definedName>
    <definedName name="IQRPriceVolumeAmkorA476" hidden="1">#REF!</definedName>
    <definedName name="IQRPriceVolumeAmkorA477" hidden="1">#REF!</definedName>
    <definedName name="IQRPriceVolumeAmkorA478" hidden="1">#REF!</definedName>
    <definedName name="IQRPriceVolumeAmkorA479" hidden="1">#REF!</definedName>
    <definedName name="IQRPriceVolumeAmkorA48" hidden="1">#REF!</definedName>
    <definedName name="IQRPriceVolumeAmkorA480" hidden="1">#REF!</definedName>
    <definedName name="IQRPriceVolumeAmkorA481" hidden="1">#REF!</definedName>
    <definedName name="IQRPriceVolumeAmkorA482" hidden="1">#REF!</definedName>
    <definedName name="IQRPriceVolumeAmkorA483" hidden="1">#REF!</definedName>
    <definedName name="IQRPriceVolumeAmkorA484" hidden="1">#REF!</definedName>
    <definedName name="IQRPriceVolumeAmkorA485" hidden="1">#REF!</definedName>
    <definedName name="IQRPriceVolumeAmkorA486" hidden="1">#REF!</definedName>
    <definedName name="IQRPriceVolumeAmkorA487" hidden="1">#REF!</definedName>
    <definedName name="IQRPriceVolumeAmkorA488" hidden="1">#REF!</definedName>
    <definedName name="IQRPriceVolumeAmkorA489" hidden="1">#REF!</definedName>
    <definedName name="IQRPriceVolumeAmkorA49" hidden="1">#REF!</definedName>
    <definedName name="IQRPriceVolumeAmkorA490" hidden="1">#REF!</definedName>
    <definedName name="IQRPriceVolumeAmkorA491" hidden="1">#REF!</definedName>
    <definedName name="IQRPriceVolumeAmkorA492" hidden="1">#REF!</definedName>
    <definedName name="IQRPriceVolumeAmkorA493" hidden="1">#REF!</definedName>
    <definedName name="IQRPriceVolumeAmkorA494" hidden="1">#REF!</definedName>
    <definedName name="IQRPriceVolumeAmkorA495" hidden="1">#REF!</definedName>
    <definedName name="IQRPriceVolumeAmkorA496" hidden="1">#REF!</definedName>
    <definedName name="IQRPriceVolumeAmkorA497" hidden="1">#REF!</definedName>
    <definedName name="IQRPriceVolumeAmkorA498" hidden="1">#REF!</definedName>
    <definedName name="IQRPriceVolumeAmkorA499" hidden="1">#REF!</definedName>
    <definedName name="IQRPriceVolumeAmkorA50" hidden="1">#REF!</definedName>
    <definedName name="IQRPriceVolumeAmkorA500" hidden="1">#REF!</definedName>
    <definedName name="IQRPriceVolumeAmkorA501" hidden="1">#REF!</definedName>
    <definedName name="IQRPriceVolumeAmkorA502" hidden="1">#REF!</definedName>
    <definedName name="IQRPriceVolumeAmkorA503" hidden="1">#REF!</definedName>
    <definedName name="IQRPriceVolumeAmkorA504" hidden="1">#REF!</definedName>
    <definedName name="IQRPriceVolumeAmkorA505" hidden="1">#REF!</definedName>
    <definedName name="IQRPriceVolumeAmkorA506" hidden="1">#REF!</definedName>
    <definedName name="IQRPriceVolumeAmkorA507" hidden="1">#REF!</definedName>
    <definedName name="IQRPriceVolumeAmkorA508" hidden="1">#REF!</definedName>
    <definedName name="IQRPriceVolumeAmkorA509" hidden="1">#REF!</definedName>
    <definedName name="IQRPriceVolumeAmkorA51" hidden="1">#REF!</definedName>
    <definedName name="IQRPriceVolumeAmkorA510" hidden="1">#REF!</definedName>
    <definedName name="IQRPriceVolumeAmkorA511" hidden="1">#REF!</definedName>
    <definedName name="IQRPriceVolumeAmkorA512" hidden="1">#REF!</definedName>
    <definedName name="IQRPriceVolumeAmkorA513" hidden="1">#REF!</definedName>
    <definedName name="IQRPriceVolumeAmkorA514" hidden="1">#REF!</definedName>
    <definedName name="IQRPriceVolumeAmkorA515" hidden="1">#REF!</definedName>
    <definedName name="IQRPriceVolumeAmkorA516" hidden="1">#REF!</definedName>
    <definedName name="IQRPriceVolumeAmkorA517" hidden="1">#REF!</definedName>
    <definedName name="IQRPriceVolumeAmkorA518" hidden="1">#REF!</definedName>
    <definedName name="IQRPriceVolumeAmkorA519" hidden="1">#REF!</definedName>
    <definedName name="IQRPriceVolumeAmkorA52" hidden="1">#REF!</definedName>
    <definedName name="IQRPriceVolumeAmkorA520" hidden="1">#REF!</definedName>
    <definedName name="IQRPriceVolumeAmkorA521" hidden="1">#REF!</definedName>
    <definedName name="IQRPriceVolumeAmkorA522" hidden="1">#REF!</definedName>
    <definedName name="IQRPriceVolumeAmkorA523" hidden="1">#REF!</definedName>
    <definedName name="IQRPriceVolumeAmkorA524" hidden="1">#REF!</definedName>
    <definedName name="IQRPriceVolumeAmkorA525" hidden="1">#REF!</definedName>
    <definedName name="IQRPriceVolumeAmkorA526" hidden="1">#REF!</definedName>
    <definedName name="IQRPriceVolumeAmkorA527" hidden="1">#REF!</definedName>
    <definedName name="IQRPriceVolumeAmkorA528" hidden="1">#REF!</definedName>
    <definedName name="IQRPriceVolumeAmkorA529" hidden="1">#REF!</definedName>
    <definedName name="IQRPriceVolumeAmkorA53" hidden="1">#REF!</definedName>
    <definedName name="IQRPriceVolumeAmkorA530" hidden="1">#REF!</definedName>
    <definedName name="IQRPriceVolumeAmkorA531" hidden="1">#REF!</definedName>
    <definedName name="IQRPriceVolumeAmkorA532" hidden="1">#REF!</definedName>
    <definedName name="IQRPriceVolumeAmkorA533" hidden="1">#REF!</definedName>
    <definedName name="IQRPriceVolumeAmkorA534" hidden="1">#REF!</definedName>
    <definedName name="IQRPriceVolumeAmkorA535" hidden="1">#REF!</definedName>
    <definedName name="IQRPriceVolumeAmkorA536" hidden="1">#REF!</definedName>
    <definedName name="IQRPriceVolumeAmkorA537" hidden="1">#REF!</definedName>
    <definedName name="IQRPriceVolumeAmkorA538" hidden="1">#REF!</definedName>
    <definedName name="IQRPriceVolumeAmkorA539" hidden="1">#REF!</definedName>
    <definedName name="IQRPriceVolumeAmkorA54" hidden="1">#REF!</definedName>
    <definedName name="IQRPriceVolumeAmkorA540" hidden="1">#REF!</definedName>
    <definedName name="IQRPriceVolumeAmkorA541" hidden="1">#REF!</definedName>
    <definedName name="IQRPriceVolumeAmkorA542" hidden="1">#REF!</definedName>
    <definedName name="IQRPriceVolumeAmkorA543" hidden="1">#REF!</definedName>
    <definedName name="IQRPriceVolumeAmkorA544" hidden="1">#REF!</definedName>
    <definedName name="IQRPriceVolumeAmkorA545" hidden="1">#REF!</definedName>
    <definedName name="IQRPriceVolumeAmkorA546" hidden="1">#REF!</definedName>
    <definedName name="IQRPriceVolumeAmkorA547" hidden="1">#REF!</definedName>
    <definedName name="IQRPriceVolumeAmkorA548" hidden="1">#REF!</definedName>
    <definedName name="IQRPriceVolumeAmkorA549" hidden="1">#REF!</definedName>
    <definedName name="IQRPriceVolumeAmkorA55" hidden="1">#REF!</definedName>
    <definedName name="IQRPriceVolumeAmkorA550" hidden="1">#REF!</definedName>
    <definedName name="IQRPriceVolumeAmkorA551" hidden="1">#REF!</definedName>
    <definedName name="IQRPriceVolumeAmkorA552" hidden="1">#REF!</definedName>
    <definedName name="IQRPriceVolumeAmkorA553" hidden="1">#REF!</definedName>
    <definedName name="IQRPriceVolumeAmkorA554" hidden="1">#REF!</definedName>
    <definedName name="IQRPriceVolumeAmkorA555" hidden="1">#REF!</definedName>
    <definedName name="IQRPriceVolumeAmkorA556" hidden="1">#REF!</definedName>
    <definedName name="IQRPriceVolumeAmkorA557" hidden="1">#REF!</definedName>
    <definedName name="IQRPriceVolumeAmkorA558" hidden="1">#REF!</definedName>
    <definedName name="IQRPriceVolumeAmkorA559" hidden="1">#REF!</definedName>
    <definedName name="IQRPriceVolumeAmkorA56" hidden="1">#REF!</definedName>
    <definedName name="IQRPriceVolumeAmkorA560" hidden="1">#REF!</definedName>
    <definedName name="IQRPriceVolumeAmkorA561" hidden="1">#REF!</definedName>
    <definedName name="IQRPriceVolumeAmkorA562" hidden="1">#REF!</definedName>
    <definedName name="IQRPriceVolumeAmkorA563" hidden="1">#REF!</definedName>
    <definedName name="IQRPriceVolumeAmkorA564" hidden="1">#REF!</definedName>
    <definedName name="IQRPriceVolumeAmkorA565" hidden="1">#REF!</definedName>
    <definedName name="IQRPriceVolumeAmkorA566" hidden="1">#REF!</definedName>
    <definedName name="IQRPriceVolumeAmkorA567" hidden="1">#REF!</definedName>
    <definedName name="IQRPriceVolumeAmkorA568" hidden="1">#REF!</definedName>
    <definedName name="IQRPriceVolumeAmkorA569" hidden="1">#REF!</definedName>
    <definedName name="IQRPriceVolumeAmkorA57" hidden="1">#REF!</definedName>
    <definedName name="IQRPriceVolumeAmkorA570" hidden="1">#REF!</definedName>
    <definedName name="IQRPriceVolumeAmkorA571" hidden="1">#REF!</definedName>
    <definedName name="IQRPriceVolumeAmkorA572" hidden="1">#REF!</definedName>
    <definedName name="IQRPriceVolumeAmkorA573" hidden="1">#REF!</definedName>
    <definedName name="IQRPriceVolumeAmkorA574" hidden="1">#REF!</definedName>
    <definedName name="IQRPriceVolumeAmkorA575" hidden="1">#REF!</definedName>
    <definedName name="IQRPriceVolumeAmkorA576" hidden="1">#REF!</definedName>
    <definedName name="IQRPriceVolumeAmkorA577" hidden="1">#REF!</definedName>
    <definedName name="IQRPriceVolumeAmkorA578" hidden="1">#REF!</definedName>
    <definedName name="IQRPriceVolumeAmkorA579" hidden="1">#REF!</definedName>
    <definedName name="IQRPriceVolumeAmkorA58" hidden="1">#REF!</definedName>
    <definedName name="IQRPriceVolumeAmkorA580" hidden="1">#REF!</definedName>
    <definedName name="IQRPriceVolumeAmkorA581" hidden="1">#REF!</definedName>
    <definedName name="IQRPriceVolumeAmkorA582" hidden="1">#REF!</definedName>
    <definedName name="IQRPriceVolumeAmkorA583" hidden="1">#REF!</definedName>
    <definedName name="IQRPriceVolumeAmkorA584" hidden="1">#REF!</definedName>
    <definedName name="IQRPriceVolumeAmkorA585" hidden="1">#REF!</definedName>
    <definedName name="IQRPriceVolumeAmkorA586" hidden="1">#REF!</definedName>
    <definedName name="IQRPriceVolumeAmkorA587" hidden="1">#REF!</definedName>
    <definedName name="IQRPriceVolumeAmkorA588" hidden="1">#REF!</definedName>
    <definedName name="IQRPriceVolumeAmkorA589" hidden="1">#REF!</definedName>
    <definedName name="IQRPriceVolumeAmkorA59" hidden="1">#REF!</definedName>
    <definedName name="IQRPriceVolumeAmkorA590" hidden="1">#REF!</definedName>
    <definedName name="IQRPriceVolumeAmkorA591" hidden="1">#REF!</definedName>
    <definedName name="IQRPriceVolumeAmkorA592" hidden="1">#REF!</definedName>
    <definedName name="IQRPriceVolumeAmkorA593" hidden="1">#REF!</definedName>
    <definedName name="IQRPriceVolumeAmkorA594" hidden="1">#REF!</definedName>
    <definedName name="IQRPriceVolumeAmkorA595" hidden="1">#REF!</definedName>
    <definedName name="IQRPriceVolumeAmkorA596" hidden="1">#REF!</definedName>
    <definedName name="IQRPriceVolumeAmkorA597" hidden="1">#REF!</definedName>
    <definedName name="IQRPriceVolumeAmkorA598" hidden="1">#REF!</definedName>
    <definedName name="IQRPriceVolumeAmkorA599" hidden="1">#REF!</definedName>
    <definedName name="IQRPriceVolumeAmkorA60" hidden="1">#REF!</definedName>
    <definedName name="IQRPriceVolumeAmkorA600" hidden="1">#REF!</definedName>
    <definedName name="IQRPriceVolumeAmkorA601" hidden="1">#REF!</definedName>
    <definedName name="IQRPriceVolumeAmkorA602" hidden="1">#REF!</definedName>
    <definedName name="IQRPriceVolumeAmkorA603" hidden="1">#REF!</definedName>
    <definedName name="IQRPriceVolumeAmkorA604" hidden="1">#REF!</definedName>
    <definedName name="IQRPriceVolumeAmkorA605" hidden="1">#REF!</definedName>
    <definedName name="IQRPriceVolumeAmkorA606" hidden="1">#REF!</definedName>
    <definedName name="IQRPriceVolumeAmkorA607" hidden="1">#REF!</definedName>
    <definedName name="IQRPriceVolumeAmkorA608" hidden="1">#REF!</definedName>
    <definedName name="IQRPriceVolumeAmkorA609" hidden="1">#REF!</definedName>
    <definedName name="IQRPriceVolumeAmkorA61" hidden="1">#REF!</definedName>
    <definedName name="IQRPriceVolumeAmkorA610" hidden="1">#REF!</definedName>
    <definedName name="IQRPriceVolumeAmkorA611" hidden="1">#REF!</definedName>
    <definedName name="IQRPriceVolumeAmkorA612" hidden="1">#REF!</definedName>
    <definedName name="IQRPriceVolumeAmkorA613" hidden="1">#REF!</definedName>
    <definedName name="IQRPriceVolumeAmkorA614" hidden="1">#REF!</definedName>
    <definedName name="IQRPriceVolumeAmkorA615" hidden="1">#REF!</definedName>
    <definedName name="IQRPriceVolumeAmkorA616" hidden="1">#REF!</definedName>
    <definedName name="IQRPriceVolumeAmkorA617" hidden="1">#REF!</definedName>
    <definedName name="IQRPriceVolumeAmkorA618" hidden="1">#REF!</definedName>
    <definedName name="IQRPriceVolumeAmkorA619" hidden="1">#REF!</definedName>
    <definedName name="IQRPriceVolumeAmkorA62" hidden="1">#REF!</definedName>
    <definedName name="IQRPriceVolumeAmkorA620" hidden="1">#REF!</definedName>
    <definedName name="IQRPriceVolumeAmkorA621" hidden="1">#REF!</definedName>
    <definedName name="IQRPriceVolumeAmkorA622" hidden="1">#REF!</definedName>
    <definedName name="IQRPriceVolumeAmkorA623" hidden="1">#REF!</definedName>
    <definedName name="IQRPriceVolumeAmkorA624" hidden="1">#REF!</definedName>
    <definedName name="IQRPriceVolumeAmkorA625" hidden="1">#REF!</definedName>
    <definedName name="IQRPriceVolumeAmkorA626" hidden="1">#REF!</definedName>
    <definedName name="IQRPriceVolumeAmkorA627" hidden="1">#REF!</definedName>
    <definedName name="IQRPriceVolumeAmkorA628" hidden="1">#REF!</definedName>
    <definedName name="IQRPriceVolumeAmkorA629" hidden="1">#REF!</definedName>
    <definedName name="IQRPriceVolumeAmkorA63" hidden="1">#REF!</definedName>
    <definedName name="IQRPriceVolumeAmkorA630" hidden="1">#REF!</definedName>
    <definedName name="IQRPriceVolumeAmkorA631" hidden="1">#REF!</definedName>
    <definedName name="IQRPriceVolumeAmkorA632" hidden="1">#REF!</definedName>
    <definedName name="IQRPriceVolumeAmkorA633" hidden="1">#REF!</definedName>
    <definedName name="IQRPriceVolumeAmkorA634" hidden="1">#REF!</definedName>
    <definedName name="IQRPriceVolumeAmkorA635" hidden="1">#REF!</definedName>
    <definedName name="IQRPriceVolumeAmkorA636" hidden="1">#REF!</definedName>
    <definedName name="IQRPriceVolumeAmkorA637" hidden="1">#REF!</definedName>
    <definedName name="IQRPriceVolumeAmkorA638" hidden="1">#REF!</definedName>
    <definedName name="IQRPriceVolumeAmkorA639" hidden="1">#REF!</definedName>
    <definedName name="IQRPriceVolumeAmkorA64" hidden="1">#REF!</definedName>
    <definedName name="IQRPriceVolumeAmkorA640" hidden="1">#REF!</definedName>
    <definedName name="IQRPriceVolumeAmkorA641" hidden="1">#REF!</definedName>
    <definedName name="IQRPriceVolumeAmkorA642" hidden="1">#REF!</definedName>
    <definedName name="IQRPriceVolumeAmkorA643" hidden="1">#REF!</definedName>
    <definedName name="IQRPriceVolumeAmkorA644" hidden="1">#REF!</definedName>
    <definedName name="IQRPriceVolumeAmkorA645" hidden="1">#REF!</definedName>
    <definedName name="IQRPriceVolumeAmkorA646" hidden="1">#REF!</definedName>
    <definedName name="IQRPriceVolumeAmkorA647" hidden="1">#REF!</definedName>
    <definedName name="IQRPriceVolumeAmkorA648" hidden="1">#REF!</definedName>
    <definedName name="IQRPriceVolumeAmkorA649" hidden="1">#REF!</definedName>
    <definedName name="IQRPriceVolumeAmkorA65" hidden="1">#REF!</definedName>
    <definedName name="IQRPriceVolumeAmkorA650" hidden="1">#REF!</definedName>
    <definedName name="IQRPriceVolumeAmkorA651" hidden="1">#REF!</definedName>
    <definedName name="IQRPriceVolumeAmkorA652" hidden="1">#REF!</definedName>
    <definedName name="IQRPriceVolumeAmkorA653" hidden="1">#REF!</definedName>
    <definedName name="IQRPriceVolumeAmkorA654" hidden="1">#REF!</definedName>
    <definedName name="IQRPriceVolumeAmkorA655" hidden="1">#REF!</definedName>
    <definedName name="IQRPriceVolumeAmkorA656" hidden="1">#REF!</definedName>
    <definedName name="IQRPriceVolumeAmkorA657" hidden="1">#REF!</definedName>
    <definedName name="IQRPriceVolumeAmkorA658" hidden="1">#REF!</definedName>
    <definedName name="IQRPriceVolumeAmkorA659" hidden="1">#REF!</definedName>
    <definedName name="IQRPriceVolumeAmkorA66" hidden="1">#REF!</definedName>
    <definedName name="IQRPriceVolumeAmkorA660" hidden="1">#REF!</definedName>
    <definedName name="IQRPriceVolumeAmkorA661" hidden="1">#REF!</definedName>
    <definedName name="IQRPriceVolumeAmkorA662" hidden="1">#REF!</definedName>
    <definedName name="IQRPriceVolumeAmkorA663" hidden="1">#REF!</definedName>
    <definedName name="IQRPriceVolumeAmkorA664" hidden="1">#REF!</definedName>
    <definedName name="IQRPriceVolumeAmkorA665" hidden="1">#REF!</definedName>
    <definedName name="IQRPriceVolumeAmkorA666" hidden="1">#REF!</definedName>
    <definedName name="IQRPriceVolumeAmkorA667" hidden="1">#REF!</definedName>
    <definedName name="IQRPriceVolumeAmkorA668" hidden="1">#REF!</definedName>
    <definedName name="IQRPriceVolumeAmkorA669" hidden="1">#REF!</definedName>
    <definedName name="IQRPriceVolumeAmkorA67" hidden="1">#REF!</definedName>
    <definedName name="IQRPriceVolumeAmkorA670" hidden="1">#REF!</definedName>
    <definedName name="IQRPriceVolumeAmkorA671" hidden="1">#REF!</definedName>
    <definedName name="IQRPriceVolumeAmkorA672" hidden="1">#REF!</definedName>
    <definedName name="IQRPriceVolumeAmkorA673" hidden="1">#REF!</definedName>
    <definedName name="IQRPriceVolumeAmkorA674" hidden="1">#REF!</definedName>
    <definedName name="IQRPriceVolumeAmkorA675" hidden="1">#REF!</definedName>
    <definedName name="IQRPriceVolumeAmkorA676" hidden="1">#REF!</definedName>
    <definedName name="IQRPriceVolumeAmkorA677" hidden="1">#REF!</definedName>
    <definedName name="IQRPriceVolumeAmkorA678" hidden="1">#REF!</definedName>
    <definedName name="IQRPriceVolumeAmkorA679" hidden="1">#REF!</definedName>
    <definedName name="IQRPriceVolumeAmkorA68" hidden="1">#REF!</definedName>
    <definedName name="IQRPriceVolumeAmkorA680" hidden="1">#REF!</definedName>
    <definedName name="IQRPriceVolumeAmkorA681" hidden="1">#REF!</definedName>
    <definedName name="IQRPriceVolumeAmkorA682" hidden="1">#REF!</definedName>
    <definedName name="IQRPriceVolumeAmkorA683" hidden="1">#REF!</definedName>
    <definedName name="IQRPriceVolumeAmkorA684" hidden="1">#REF!</definedName>
    <definedName name="IQRPriceVolumeAmkorA685" hidden="1">#REF!</definedName>
    <definedName name="IQRPriceVolumeAmkorA686" hidden="1">#REF!</definedName>
    <definedName name="IQRPriceVolumeAmkorA687" hidden="1">#REF!</definedName>
    <definedName name="IQRPriceVolumeAmkorA688" hidden="1">#REF!</definedName>
    <definedName name="IQRPriceVolumeAmkorA689" hidden="1">#REF!</definedName>
    <definedName name="IQRPriceVolumeAmkorA69" hidden="1">#REF!</definedName>
    <definedName name="IQRPriceVolumeAmkorA690" hidden="1">#REF!</definedName>
    <definedName name="IQRPriceVolumeAmkorA691" hidden="1">#REF!</definedName>
    <definedName name="IQRPriceVolumeAmkorA692" hidden="1">#REF!</definedName>
    <definedName name="IQRPriceVolumeAmkorA693" hidden="1">#REF!</definedName>
    <definedName name="IQRPriceVolumeAmkorA694" hidden="1">#REF!</definedName>
    <definedName name="IQRPriceVolumeAmkorA695" hidden="1">#REF!</definedName>
    <definedName name="IQRPriceVolumeAmkorA696" hidden="1">#REF!</definedName>
    <definedName name="IQRPriceVolumeAmkorA697" hidden="1">#REF!</definedName>
    <definedName name="IQRPriceVolumeAmkorA698" hidden="1">#REF!</definedName>
    <definedName name="IQRPriceVolumeAmkorA699" hidden="1">#REF!</definedName>
    <definedName name="IQRPriceVolumeAmkorA70" hidden="1">#REF!</definedName>
    <definedName name="IQRPriceVolumeAmkorA700" hidden="1">#REF!</definedName>
    <definedName name="IQRPriceVolumeAmkorA701" hidden="1">#REF!</definedName>
    <definedName name="IQRPriceVolumeAmkorA702" hidden="1">#REF!</definedName>
    <definedName name="IQRPriceVolumeAmkorA703" hidden="1">#REF!</definedName>
    <definedName name="IQRPriceVolumeAmkorA704" hidden="1">#REF!</definedName>
    <definedName name="IQRPriceVolumeAmkorA705" hidden="1">#REF!</definedName>
    <definedName name="IQRPriceVolumeAmkorA706" hidden="1">#REF!</definedName>
    <definedName name="IQRPriceVolumeAmkorA707" hidden="1">#REF!</definedName>
    <definedName name="IQRPriceVolumeAmkorA708" hidden="1">#REF!</definedName>
    <definedName name="IQRPriceVolumeAmkorA709" hidden="1">#REF!</definedName>
    <definedName name="IQRPriceVolumeAmkorA71" hidden="1">#REF!</definedName>
    <definedName name="IQRPriceVolumeAmkorA710" hidden="1">#REF!</definedName>
    <definedName name="IQRPriceVolumeAmkorA711" hidden="1">#REF!</definedName>
    <definedName name="IQRPriceVolumeAmkorA712" hidden="1">#REF!</definedName>
    <definedName name="IQRPriceVolumeAmkorA713" hidden="1">#REF!</definedName>
    <definedName name="IQRPriceVolumeAmkorA714" hidden="1">#REF!</definedName>
    <definedName name="IQRPriceVolumeAmkorA715" hidden="1">#REF!</definedName>
    <definedName name="IQRPriceVolumeAmkorA716" hidden="1">#REF!</definedName>
    <definedName name="IQRPriceVolumeAmkorA717" hidden="1">#REF!</definedName>
    <definedName name="IQRPriceVolumeAmkorA718" hidden="1">#REF!</definedName>
    <definedName name="IQRPriceVolumeAmkorA719" hidden="1">#REF!</definedName>
    <definedName name="IQRPriceVolumeAmkorA72" hidden="1">#REF!</definedName>
    <definedName name="IQRPriceVolumeAmkorA720" hidden="1">#REF!</definedName>
    <definedName name="IQRPriceVolumeAmkorA721" hidden="1">#REF!</definedName>
    <definedName name="IQRPriceVolumeAmkorA722" hidden="1">#REF!</definedName>
    <definedName name="IQRPriceVolumeAmkorA723" hidden="1">#REF!</definedName>
    <definedName name="IQRPriceVolumeAmkorA724" hidden="1">#REF!</definedName>
    <definedName name="IQRPriceVolumeAmkorA725" hidden="1">#REF!</definedName>
    <definedName name="IQRPriceVolumeAmkorA726" hidden="1">#REF!</definedName>
    <definedName name="IQRPriceVolumeAmkorA727" hidden="1">#REF!</definedName>
    <definedName name="IQRPriceVolumeAmkorA728" hidden="1">#REF!</definedName>
    <definedName name="IQRPriceVolumeAmkorA729" hidden="1">#REF!</definedName>
    <definedName name="IQRPriceVolumeAmkorA73" hidden="1">#REF!</definedName>
    <definedName name="IQRPriceVolumeAmkorA730" hidden="1">#REF!</definedName>
    <definedName name="IQRPriceVolumeAmkorA731" hidden="1">#REF!</definedName>
    <definedName name="IQRPriceVolumeAmkorA732" hidden="1">#REF!</definedName>
    <definedName name="IQRPriceVolumeAmkorA733" hidden="1">#REF!</definedName>
    <definedName name="IQRPriceVolumeAmkorA734" hidden="1">#REF!</definedName>
    <definedName name="IQRPriceVolumeAmkorA735" hidden="1">#REF!</definedName>
    <definedName name="IQRPriceVolumeAmkorA736" hidden="1">#REF!</definedName>
    <definedName name="IQRPriceVolumeAmkorA737" hidden="1">#REF!</definedName>
    <definedName name="IQRPriceVolumeAmkorA738" hidden="1">#REF!</definedName>
    <definedName name="IQRPriceVolumeAmkorA739" hidden="1">#REF!</definedName>
    <definedName name="IQRPriceVolumeAmkorA74" hidden="1">#REF!</definedName>
    <definedName name="IQRPriceVolumeAmkorA740" hidden="1">#REF!</definedName>
    <definedName name="IQRPriceVolumeAmkorA741" hidden="1">#REF!</definedName>
    <definedName name="IQRPriceVolumeAmkorA742" hidden="1">#REF!</definedName>
    <definedName name="IQRPriceVolumeAmkorA743" hidden="1">#REF!</definedName>
    <definedName name="IQRPriceVolumeAmkorA744" hidden="1">#REF!</definedName>
    <definedName name="IQRPriceVolumeAmkorA745" hidden="1">#REF!</definedName>
    <definedName name="IQRPriceVolumeAmkorA746" hidden="1">#REF!</definedName>
    <definedName name="IQRPriceVolumeAmkorA747" hidden="1">#REF!</definedName>
    <definedName name="IQRPriceVolumeAmkorA748" hidden="1">#REF!</definedName>
    <definedName name="IQRPriceVolumeAmkorA749" hidden="1">#REF!</definedName>
    <definedName name="IQRPriceVolumeAmkorA75" hidden="1">#REF!</definedName>
    <definedName name="IQRPriceVolumeAmkorA750" hidden="1">#REF!</definedName>
    <definedName name="IQRPriceVolumeAmkorA751" hidden="1">#REF!</definedName>
    <definedName name="IQRPriceVolumeAmkorA752" hidden="1">#REF!</definedName>
    <definedName name="IQRPriceVolumeAmkorA753" hidden="1">#REF!</definedName>
    <definedName name="IQRPriceVolumeAmkorA754" hidden="1">#REF!</definedName>
    <definedName name="IQRPriceVolumeAmkorA755" hidden="1">#REF!</definedName>
    <definedName name="IQRPriceVolumeAmkorA756" hidden="1">#REF!</definedName>
    <definedName name="IQRPriceVolumeAmkorA757" hidden="1">#REF!</definedName>
    <definedName name="IQRPriceVolumeAmkorA758" hidden="1">#REF!</definedName>
    <definedName name="IQRPriceVolumeAmkorA759" hidden="1">#REF!</definedName>
    <definedName name="IQRPriceVolumeAmkorA76" hidden="1">#REF!</definedName>
    <definedName name="IQRPriceVolumeAmkorA760" hidden="1">#REF!</definedName>
    <definedName name="IQRPriceVolumeAmkorA761" hidden="1">#REF!</definedName>
    <definedName name="IQRPriceVolumeAmkorA762" hidden="1">#REF!</definedName>
    <definedName name="IQRPriceVolumeAmkorA763" hidden="1">#REF!</definedName>
    <definedName name="IQRPriceVolumeAmkorA764" hidden="1">#REF!</definedName>
    <definedName name="IQRPriceVolumeAmkorA765" hidden="1">#REF!</definedName>
    <definedName name="IQRPriceVolumeAmkorA766" hidden="1">#REF!</definedName>
    <definedName name="IQRPriceVolumeAmkorA767" hidden="1">#REF!</definedName>
    <definedName name="IQRPriceVolumeAmkorA768" hidden="1">#REF!</definedName>
    <definedName name="IQRPriceVolumeAmkorA769" hidden="1">#REF!</definedName>
    <definedName name="IQRPriceVolumeAmkorA77" hidden="1">#REF!</definedName>
    <definedName name="IQRPriceVolumeAmkorA770" hidden="1">#REF!</definedName>
    <definedName name="IQRPriceVolumeAmkorA771" hidden="1">#REF!</definedName>
    <definedName name="IQRPriceVolumeAmkorA772" hidden="1">#REF!</definedName>
    <definedName name="IQRPriceVolumeAmkorA773" hidden="1">#REF!</definedName>
    <definedName name="IQRPriceVolumeAmkorA774" hidden="1">#REF!</definedName>
    <definedName name="IQRPriceVolumeAmkorA775" hidden="1">#REF!</definedName>
    <definedName name="IQRPriceVolumeAmkorA776" hidden="1">#REF!</definedName>
    <definedName name="IQRPriceVolumeAmkorA777" hidden="1">#REF!</definedName>
    <definedName name="IQRPriceVolumeAmkorA778" hidden="1">#REF!</definedName>
    <definedName name="IQRPriceVolumeAmkorA779" hidden="1">#REF!</definedName>
    <definedName name="IQRPriceVolumeAmkorA78" hidden="1">#REF!</definedName>
    <definedName name="IQRPriceVolumeAmkorA780" hidden="1">#REF!</definedName>
    <definedName name="IQRPriceVolumeAmkorA781" hidden="1">#REF!</definedName>
    <definedName name="IQRPriceVolumeAmkorA782" hidden="1">#REF!</definedName>
    <definedName name="IQRPriceVolumeAmkorA783" hidden="1">#REF!</definedName>
    <definedName name="IQRPriceVolumeAmkorA784" hidden="1">#REF!</definedName>
    <definedName name="IQRPriceVolumeAmkorA785" hidden="1">#REF!</definedName>
    <definedName name="IQRPriceVolumeAmkorA786" hidden="1">#REF!</definedName>
    <definedName name="IQRPriceVolumeAmkorA787" hidden="1">#REF!</definedName>
    <definedName name="IQRPriceVolumeAmkorA788" hidden="1">#REF!</definedName>
    <definedName name="IQRPriceVolumeAmkorA789" hidden="1">#REF!</definedName>
    <definedName name="IQRPriceVolumeAmkorA79" hidden="1">#REF!</definedName>
    <definedName name="IQRPriceVolumeAmkorA790" hidden="1">#REF!</definedName>
    <definedName name="IQRPriceVolumeAmkorA791" hidden="1">#REF!</definedName>
    <definedName name="IQRPriceVolumeAmkorA792" hidden="1">#REF!</definedName>
    <definedName name="IQRPriceVolumeAmkorA793" hidden="1">#REF!</definedName>
    <definedName name="IQRPriceVolumeAmkorA794" hidden="1">#REF!</definedName>
    <definedName name="IQRPriceVolumeAmkorA795" hidden="1">#REF!</definedName>
    <definedName name="IQRPriceVolumeAmkorA796" hidden="1">#REF!</definedName>
    <definedName name="IQRPriceVolumeAmkorA797" hidden="1">#REF!</definedName>
    <definedName name="IQRPriceVolumeAmkorA798" hidden="1">#REF!</definedName>
    <definedName name="IQRPriceVolumeAmkorA799" hidden="1">#REF!</definedName>
    <definedName name="IQRPriceVolumeAmkorA80" hidden="1">#REF!</definedName>
    <definedName name="IQRPriceVolumeAmkorA800" hidden="1">#REF!</definedName>
    <definedName name="IQRPriceVolumeAmkorA801" hidden="1">#REF!</definedName>
    <definedName name="IQRPriceVolumeAmkorA802" hidden="1">#REF!</definedName>
    <definedName name="IQRPriceVolumeAmkorA803" hidden="1">#REF!</definedName>
    <definedName name="IQRPriceVolumeAmkorA804" hidden="1">#REF!</definedName>
    <definedName name="IQRPriceVolumeAmkorA805" hidden="1">#REF!</definedName>
    <definedName name="IQRPriceVolumeAmkorA806" hidden="1">#REF!</definedName>
    <definedName name="IQRPriceVolumeAmkorA807" hidden="1">#REF!</definedName>
    <definedName name="IQRPriceVolumeAmkorA808" hidden="1">#REF!</definedName>
    <definedName name="IQRPriceVolumeAmkorA809" hidden="1">#REF!</definedName>
    <definedName name="IQRPriceVolumeAmkorA81" hidden="1">#REF!</definedName>
    <definedName name="IQRPriceVolumeAmkorA810" hidden="1">#REF!</definedName>
    <definedName name="IQRPriceVolumeAmkorA811" hidden="1">#REF!</definedName>
    <definedName name="IQRPriceVolumeAmkorA812" hidden="1">#REF!</definedName>
    <definedName name="IQRPriceVolumeAmkorA813" hidden="1">#REF!</definedName>
    <definedName name="IQRPriceVolumeAmkorA814" hidden="1">#REF!</definedName>
    <definedName name="IQRPriceVolumeAmkorA815" hidden="1">#REF!</definedName>
    <definedName name="IQRPriceVolumeAmkorA816" hidden="1">#REF!</definedName>
    <definedName name="IQRPriceVolumeAmkorA817" hidden="1">#REF!</definedName>
    <definedName name="IQRPriceVolumeAmkorA818" hidden="1">#REF!</definedName>
    <definedName name="IQRPriceVolumeAmkorA819" hidden="1">#REF!</definedName>
    <definedName name="IQRPriceVolumeAmkorA82" hidden="1">#REF!</definedName>
    <definedName name="IQRPriceVolumeAmkorA820" hidden="1">#REF!</definedName>
    <definedName name="IQRPriceVolumeAmkorA821" hidden="1">#REF!</definedName>
    <definedName name="IQRPriceVolumeAmkorA822" hidden="1">#REF!</definedName>
    <definedName name="IQRPriceVolumeAmkorA823" hidden="1">#REF!</definedName>
    <definedName name="IQRPriceVolumeAmkorA824" hidden="1">#REF!</definedName>
    <definedName name="IQRPriceVolumeAmkorA825" hidden="1">#REF!</definedName>
    <definedName name="IQRPriceVolumeAmkorA826" hidden="1">#REF!</definedName>
    <definedName name="IQRPriceVolumeAmkorA827" hidden="1">#REF!</definedName>
    <definedName name="IQRPriceVolumeAmkorA828" hidden="1">#REF!</definedName>
    <definedName name="IQRPriceVolumeAmkorA829" hidden="1">#REF!</definedName>
    <definedName name="IQRPriceVolumeAmkorA83" hidden="1">#REF!</definedName>
    <definedName name="IQRPriceVolumeAmkorA830" hidden="1">#REF!</definedName>
    <definedName name="IQRPriceVolumeAmkorA831" hidden="1">#REF!</definedName>
    <definedName name="IQRPriceVolumeAmkorA832" hidden="1">#REF!</definedName>
    <definedName name="IQRPriceVolumeAmkorA833" hidden="1">#REF!</definedName>
    <definedName name="IQRPriceVolumeAmkorA834" hidden="1">#REF!</definedName>
    <definedName name="IQRPriceVolumeAmkorA835" hidden="1">#REF!</definedName>
    <definedName name="IQRPriceVolumeAmkorA836" hidden="1">#REF!</definedName>
    <definedName name="IQRPriceVolumeAmkorA837" hidden="1">#REF!</definedName>
    <definedName name="IQRPriceVolumeAmkorA838" hidden="1">#REF!</definedName>
    <definedName name="IQRPriceVolumeAmkorA839" hidden="1">#REF!</definedName>
    <definedName name="IQRPriceVolumeAmkorA84" hidden="1">#REF!</definedName>
    <definedName name="IQRPriceVolumeAmkorA840" hidden="1">#REF!</definedName>
    <definedName name="IQRPriceVolumeAmkorA841" hidden="1">#REF!</definedName>
    <definedName name="IQRPriceVolumeAmkorA842" hidden="1">#REF!</definedName>
    <definedName name="IQRPriceVolumeAmkorA843" hidden="1">#REF!</definedName>
    <definedName name="IQRPriceVolumeAmkorA844" hidden="1">#REF!</definedName>
    <definedName name="IQRPriceVolumeAmkorA845" hidden="1">#REF!</definedName>
    <definedName name="IQRPriceVolumeAmkorA846" hidden="1">#REF!</definedName>
    <definedName name="IQRPriceVolumeAmkorA847" hidden="1">#REF!</definedName>
    <definedName name="IQRPriceVolumeAmkorA848" hidden="1">#REF!</definedName>
    <definedName name="IQRPriceVolumeAmkorA849" hidden="1">#REF!</definedName>
    <definedName name="IQRPriceVolumeAmkorA85" hidden="1">#REF!</definedName>
    <definedName name="IQRPriceVolumeAmkorA850" hidden="1">#REF!</definedName>
    <definedName name="IQRPriceVolumeAmkorA851" hidden="1">#REF!</definedName>
    <definedName name="IQRPriceVolumeAmkorA852" hidden="1">#REF!</definedName>
    <definedName name="IQRPriceVolumeAmkorA853" hidden="1">#REF!</definedName>
    <definedName name="IQRPriceVolumeAmkorA854" hidden="1">#REF!</definedName>
    <definedName name="IQRPriceVolumeAmkorA855" hidden="1">#REF!</definedName>
    <definedName name="IQRPriceVolumeAmkorA856" hidden="1">#REF!</definedName>
    <definedName name="IQRPriceVolumeAmkorA857" hidden="1">#REF!</definedName>
    <definedName name="IQRPriceVolumeAmkorA858" hidden="1">#REF!</definedName>
    <definedName name="IQRPriceVolumeAmkorA859" hidden="1">#REF!</definedName>
    <definedName name="IQRPriceVolumeAmkorA86" hidden="1">#REF!</definedName>
    <definedName name="IQRPriceVolumeAmkorA860" hidden="1">#REF!</definedName>
    <definedName name="IQRPriceVolumeAmkorA861" hidden="1">#REF!</definedName>
    <definedName name="IQRPriceVolumeAmkorA862" hidden="1">#REF!</definedName>
    <definedName name="IQRPriceVolumeAmkorA863" hidden="1">#REF!</definedName>
    <definedName name="IQRPriceVolumeAmkorA864" hidden="1">#REF!</definedName>
    <definedName name="IQRPriceVolumeAmkorA865" hidden="1">#REF!</definedName>
    <definedName name="IQRPriceVolumeAmkorA866" hidden="1">#REF!</definedName>
    <definedName name="IQRPriceVolumeAmkorA867" hidden="1">#REF!</definedName>
    <definedName name="IQRPriceVolumeAmkorA868" hidden="1">#REF!</definedName>
    <definedName name="IQRPriceVolumeAmkorA869" hidden="1">#REF!</definedName>
    <definedName name="IQRPriceVolumeAmkorA87" hidden="1">#REF!</definedName>
    <definedName name="IQRPriceVolumeAmkorA870" hidden="1">#REF!</definedName>
    <definedName name="IQRPriceVolumeAmkorA871" hidden="1">#REF!</definedName>
    <definedName name="IQRPriceVolumeAmkorA872" hidden="1">#REF!</definedName>
    <definedName name="IQRPriceVolumeAmkorA873" hidden="1">#REF!</definedName>
    <definedName name="IQRPriceVolumeAmkorA874" hidden="1">#REF!</definedName>
    <definedName name="IQRPriceVolumeAmkorA875" hidden="1">#REF!</definedName>
    <definedName name="IQRPriceVolumeAmkorA876" hidden="1">#REF!</definedName>
    <definedName name="IQRPriceVolumeAmkorA877" hidden="1">#REF!</definedName>
    <definedName name="IQRPriceVolumeAmkorA878" hidden="1">#REF!</definedName>
    <definedName name="IQRPriceVolumeAmkorA879" hidden="1">#REF!</definedName>
    <definedName name="IQRPriceVolumeAmkorA88" hidden="1">#REF!</definedName>
    <definedName name="IQRPriceVolumeAmkorA880" hidden="1">#REF!</definedName>
    <definedName name="IQRPriceVolumeAmkorA881" hidden="1">#REF!</definedName>
    <definedName name="IQRPriceVolumeAmkorA882" hidden="1">#REF!</definedName>
    <definedName name="IQRPriceVolumeAmkorA883" hidden="1">#REF!</definedName>
    <definedName name="IQRPriceVolumeAmkorA884" hidden="1">#REF!</definedName>
    <definedName name="IQRPriceVolumeAmkorA885" hidden="1">#REF!</definedName>
    <definedName name="IQRPriceVolumeAmkorA886" hidden="1">#REF!</definedName>
    <definedName name="IQRPriceVolumeAmkorA887" hidden="1">#REF!</definedName>
    <definedName name="IQRPriceVolumeAmkorA888" hidden="1">#REF!</definedName>
    <definedName name="IQRPriceVolumeAmkorA889" hidden="1">#REF!</definedName>
    <definedName name="IQRPriceVolumeAmkorA89" hidden="1">#REF!</definedName>
    <definedName name="IQRPriceVolumeAmkorA890" hidden="1">#REF!</definedName>
    <definedName name="IQRPriceVolumeAmkorA891" hidden="1">#REF!</definedName>
    <definedName name="IQRPriceVolumeAmkorA892" hidden="1">#REF!</definedName>
    <definedName name="IQRPriceVolumeAmkorA893" hidden="1">#REF!</definedName>
    <definedName name="IQRPriceVolumeAmkorA894" hidden="1">#REF!</definedName>
    <definedName name="IQRPriceVolumeAmkorA895" hidden="1">#REF!</definedName>
    <definedName name="IQRPriceVolumeAmkorA896" hidden="1">#REF!</definedName>
    <definedName name="IQRPriceVolumeAmkorA897" hidden="1">#REF!</definedName>
    <definedName name="IQRPriceVolumeAmkorA898" hidden="1">#REF!</definedName>
    <definedName name="IQRPriceVolumeAmkorA899" hidden="1">#REF!</definedName>
    <definedName name="IQRPriceVolumeAmkorA90" hidden="1">#REF!</definedName>
    <definedName name="IQRPriceVolumeAmkorA900" hidden="1">#REF!</definedName>
    <definedName name="IQRPriceVolumeAmkorA901" hidden="1">#REF!</definedName>
    <definedName name="IQRPriceVolumeAmkorA902" hidden="1">#REF!</definedName>
    <definedName name="IQRPriceVolumeAmkorA903" hidden="1">#REF!</definedName>
    <definedName name="IQRPriceVolumeAmkorA904" hidden="1">#REF!</definedName>
    <definedName name="IQRPriceVolumeAmkorA905" hidden="1">#REF!</definedName>
    <definedName name="IQRPriceVolumeAmkorA906" hidden="1">#REF!</definedName>
    <definedName name="IQRPriceVolumeAmkorA907" hidden="1">#REF!</definedName>
    <definedName name="IQRPriceVolumeAmkorA908" hidden="1">#REF!</definedName>
    <definedName name="IQRPriceVolumeAmkorA909" hidden="1">#REF!</definedName>
    <definedName name="IQRPriceVolumeAmkorA91" hidden="1">#REF!</definedName>
    <definedName name="IQRPriceVolumeAmkorA910" hidden="1">#REF!</definedName>
    <definedName name="IQRPriceVolumeAmkorA911" hidden="1">#REF!</definedName>
    <definedName name="IQRPriceVolumeAmkorA912" hidden="1">#REF!</definedName>
    <definedName name="IQRPriceVolumeAmkorA913" hidden="1">#REF!</definedName>
    <definedName name="IQRPriceVolumeAmkorA914" hidden="1">#REF!</definedName>
    <definedName name="IQRPriceVolumeAmkorA915" hidden="1">#REF!</definedName>
    <definedName name="IQRPriceVolumeAmkorA916" hidden="1">#REF!</definedName>
    <definedName name="IQRPriceVolumeAmkorA917" hidden="1">#REF!</definedName>
    <definedName name="IQRPriceVolumeAmkorA918" hidden="1">#REF!</definedName>
    <definedName name="IQRPriceVolumeAmkorA919" hidden="1">#REF!</definedName>
    <definedName name="IQRPriceVolumeAmkorA92" hidden="1">#REF!</definedName>
    <definedName name="IQRPriceVolumeAmkorA920" hidden="1">#REF!</definedName>
    <definedName name="IQRPriceVolumeAmkorA921" hidden="1">#REF!</definedName>
    <definedName name="IQRPriceVolumeAmkorA922" hidden="1">#REF!</definedName>
    <definedName name="IQRPriceVolumeAmkorA923" hidden="1">#REF!</definedName>
    <definedName name="IQRPriceVolumeAmkorA924" hidden="1">#REF!</definedName>
    <definedName name="IQRPriceVolumeAmkorA925" hidden="1">#REF!</definedName>
    <definedName name="IQRPriceVolumeAmkorA926" hidden="1">#REF!</definedName>
    <definedName name="IQRPriceVolumeAmkorA927" hidden="1">#REF!</definedName>
    <definedName name="IQRPriceVolumeAmkorA928" hidden="1">#REF!</definedName>
    <definedName name="IQRPriceVolumeAmkorA929" hidden="1">#REF!</definedName>
    <definedName name="IQRPriceVolumeAmkorA93" hidden="1">#REF!</definedName>
    <definedName name="IQRPriceVolumeAmkorA930" hidden="1">#REF!</definedName>
    <definedName name="IQRPriceVolumeAmkorA931" hidden="1">#REF!</definedName>
    <definedName name="IQRPriceVolumeAmkorA932" hidden="1">#REF!</definedName>
    <definedName name="IQRPriceVolumeAmkorA933" hidden="1">#REF!</definedName>
    <definedName name="IQRPriceVolumeAmkorA934" hidden="1">#REF!</definedName>
    <definedName name="IQRPriceVolumeAmkorA935" hidden="1">#REF!</definedName>
    <definedName name="IQRPriceVolumeAmkorA936" hidden="1">#REF!</definedName>
    <definedName name="IQRPriceVolumeAmkorA937" hidden="1">#REF!</definedName>
    <definedName name="IQRPriceVolumeAmkorA938" hidden="1">#REF!</definedName>
    <definedName name="IQRPriceVolumeAmkorA939" hidden="1">#REF!</definedName>
    <definedName name="IQRPriceVolumeAmkorA94" hidden="1">#REF!</definedName>
    <definedName name="IQRPriceVolumeAmkorA940" hidden="1">#REF!</definedName>
    <definedName name="IQRPriceVolumeAmkorA941" hidden="1">#REF!</definedName>
    <definedName name="IQRPriceVolumeAmkorA942" hidden="1">#REF!</definedName>
    <definedName name="IQRPriceVolumeAmkorA943" hidden="1">#REF!</definedName>
    <definedName name="IQRPriceVolumeAmkorA944" hidden="1">#REF!</definedName>
    <definedName name="IQRPriceVolumeAmkorA945" hidden="1">#REF!</definedName>
    <definedName name="IQRPriceVolumeAmkorA946" hidden="1">#REF!</definedName>
    <definedName name="IQRPriceVolumeAmkorA947" hidden="1">#REF!</definedName>
    <definedName name="IQRPriceVolumeAmkorA948" hidden="1">#REF!</definedName>
    <definedName name="IQRPriceVolumeAmkorA949" hidden="1">#REF!</definedName>
    <definedName name="IQRPriceVolumeAmkorA95" hidden="1">#REF!</definedName>
    <definedName name="IQRPriceVolumeAmkorA950" hidden="1">#REF!</definedName>
    <definedName name="IQRPriceVolumeAmkorA951" hidden="1">#REF!</definedName>
    <definedName name="IQRPriceVolumeAmkorA952" hidden="1">#REF!</definedName>
    <definedName name="IQRPriceVolumeAmkorA953" hidden="1">#REF!</definedName>
    <definedName name="IQRPriceVolumeAmkorA954" hidden="1">#REF!</definedName>
    <definedName name="IQRPriceVolumeAmkorA955" hidden="1">#REF!</definedName>
    <definedName name="IQRPriceVolumeAmkorA956" hidden="1">#REF!</definedName>
    <definedName name="IQRPriceVolumeAmkorA957" hidden="1">#REF!</definedName>
    <definedName name="IQRPriceVolumeAmkorA958" hidden="1">#REF!</definedName>
    <definedName name="IQRPriceVolumeAmkorA959" hidden="1">#REF!</definedName>
    <definedName name="IQRPriceVolumeAmkorA96" hidden="1">#REF!</definedName>
    <definedName name="IQRPriceVolumeAmkorA960" hidden="1">#REF!</definedName>
    <definedName name="IQRPriceVolumeAmkorA961" hidden="1">#REF!</definedName>
    <definedName name="IQRPriceVolumeAmkorA962" hidden="1">#REF!</definedName>
    <definedName name="IQRPriceVolumeAmkorA963" hidden="1">#REF!</definedName>
    <definedName name="IQRPriceVolumeAmkorA964" hidden="1">#REF!</definedName>
    <definedName name="IQRPriceVolumeAmkorA965" hidden="1">#REF!</definedName>
    <definedName name="IQRPriceVolumeAmkorA966" hidden="1">#REF!</definedName>
    <definedName name="IQRPriceVolumeAmkorA967" hidden="1">#REF!</definedName>
    <definedName name="IQRPriceVolumeAmkorA968" hidden="1">#REF!</definedName>
    <definedName name="IQRPriceVolumeAmkorA969" hidden="1">#REF!</definedName>
    <definedName name="IQRPriceVolumeAmkorA97" hidden="1">#REF!</definedName>
    <definedName name="IQRPriceVolumeAmkorA970" hidden="1">#REF!</definedName>
    <definedName name="IQRPriceVolumeAmkorA971" hidden="1">#REF!</definedName>
    <definedName name="IQRPriceVolumeAmkorA972" hidden="1">#REF!</definedName>
    <definedName name="IQRPriceVolumeAmkorA973" hidden="1">#REF!</definedName>
    <definedName name="IQRPriceVolumeAmkorA974" hidden="1">#REF!</definedName>
    <definedName name="IQRPriceVolumeAmkorA975" hidden="1">#REF!</definedName>
    <definedName name="IQRPriceVolumeAmkorA976" hidden="1">#REF!</definedName>
    <definedName name="IQRPriceVolumeAmkorA977" hidden="1">#REF!</definedName>
    <definedName name="IQRPriceVolumeAmkorA978" hidden="1">#REF!</definedName>
    <definedName name="IQRPriceVolumeAmkorA979" hidden="1">#REF!</definedName>
    <definedName name="IQRPriceVolumeAmkorA98" hidden="1">#REF!</definedName>
    <definedName name="IQRPriceVolumeAmkorA980" hidden="1">#REF!</definedName>
    <definedName name="IQRPriceVolumeAmkorA981" hidden="1">#REF!</definedName>
    <definedName name="IQRPriceVolumeAmkorA982" hidden="1">#REF!</definedName>
    <definedName name="IQRPriceVolumeAmkorA983" hidden="1">#REF!</definedName>
    <definedName name="IQRPriceVolumeAmkorA984" hidden="1">#REF!</definedName>
    <definedName name="IQRPriceVolumeAmkorA985" hidden="1">#REF!</definedName>
    <definedName name="IQRPriceVolumeAmkorA986" hidden="1">#REF!</definedName>
    <definedName name="IQRPriceVolumeAmkorA987" hidden="1">#REF!</definedName>
    <definedName name="IQRPriceVolumeAmkorA988" hidden="1">#REF!</definedName>
    <definedName name="IQRPriceVolumeAmkorA989" hidden="1">#REF!</definedName>
    <definedName name="IQRPriceVolumeAmkorA99" hidden="1">#REF!</definedName>
    <definedName name="IQRPriceVolumeAmkorA990" hidden="1">#REF!</definedName>
    <definedName name="IQRPriceVolumeAmkorA991" hidden="1">#REF!</definedName>
    <definedName name="IQRPriceVolumeAmkorA992" hidden="1">#REF!</definedName>
    <definedName name="IQRPriceVolumeAmkorA993" hidden="1">#REF!</definedName>
    <definedName name="IQRPriceVolumeAmkorA994" hidden="1">#REF!</definedName>
    <definedName name="IQRPriceVolumeAmkorA995" hidden="1">#REF!</definedName>
    <definedName name="IQRPriceVolumeAmkorA996" hidden="1">#REF!</definedName>
    <definedName name="IQRPriceVolumeAmkorA997" hidden="1">#REF!</definedName>
    <definedName name="IQRPriceVolumeAmkorA998" hidden="1">#REF!</definedName>
    <definedName name="IQRPriceVolumeAmkorA999" hidden="1">#REF!</definedName>
    <definedName name="IQRPriceVolumeAMKR2A10" hidden="1">#REF!</definedName>
    <definedName name="IQRPriceVolumeAMKRA10" hidden="1">#REF!</definedName>
    <definedName name="IQRPriceVolumeAtlantisA10" hidden="1">#REF!</definedName>
    <definedName name="IQRPriceVolumeCEMIGA10" hidden="1">#REF!</definedName>
    <definedName name="IQRPriceVolumeCEZA10" hidden="1">#REF!</definedName>
    <definedName name="IQRPriceVolumeChipbond2A10" hidden="1">#REF!</definedName>
    <definedName name="IQRPriceVolumeChipbondA10" hidden="1">#REF!</definedName>
    <definedName name="IQRPriceVolumeChipMos2A10" hidden="1">#REF!</definedName>
    <definedName name="IQRPriceVolumeChipMosA10" hidden="1">#REF!</definedName>
    <definedName name="IQRPriceVolumeColbun2A10" hidden="1">#REF!</definedName>
    <definedName name="IQRPriceVolumeColbunA10" hidden="1">#REF!</definedName>
    <definedName name="IQRPriceVolumeDrax2A10" hidden="1">#REF!</definedName>
    <definedName name="IQRPriceVolumeEDPA10" hidden="1">#REF!</definedName>
    <definedName name="IQRPriceVolumeEndesa2A10" hidden="1">#REF!</definedName>
    <definedName name="IQRPriceVolumeEndesaA10" hidden="1">#REF!</definedName>
    <definedName name="IQRPriceVolumeEnelGeneracionA10" hidden="1">#REF!</definedName>
    <definedName name="IQRPriceVolumeEngieBrasil2A10" hidden="1">#REF!</definedName>
    <definedName name="IQRPriceVolumeEngieBrasilA10" hidden="1">#REF!</definedName>
    <definedName name="IQRPriceVolumeEngieEnergiaA10" hidden="1">#REF!</definedName>
    <definedName name="IQRPriceVolumeEurotunnelA10" hidden="1">#REF!</definedName>
    <definedName name="IQRPriceVolumeFortumA10" hidden="1">#REF!</definedName>
    <definedName name="IQRPriceVolumeGasNaturalA10" hidden="1">#REF!</definedName>
    <definedName name="IQRPriceVolumeIberdrola2A10" hidden="1">#REF!</definedName>
    <definedName name="IQRPriceVolumeJCET2A10" hidden="1">#REF!</definedName>
    <definedName name="IQRPriceVolumeJCETA10" hidden="1">#REF!</definedName>
    <definedName name="IQRPriceVolumeJiangsuA10" hidden="1">#REF!</definedName>
    <definedName name="IQRPriceVolumeKYEC2A10" hidden="1">#REF!</definedName>
    <definedName name="IQRPriceVolumeKYECA10" hidden="1">#REF!</definedName>
    <definedName name="IQRPriceVolumeLightSAA10" hidden="1">#REF!</definedName>
    <definedName name="IQRPriceVolumeMPI2A10" hidden="1">#REF!</definedName>
    <definedName name="IQRPriceVolumeMPIA10" hidden="1">#REF!</definedName>
    <definedName name="IQRPriceVolumeNanogate3Y2A10" hidden="1">#REF!</definedName>
    <definedName name="IQRPriceVolumeNanogate3YA10" hidden="1">#REF!</definedName>
    <definedName name="IQRPriceVolumeNanogateIPOA10" hidden="1">#REF!</definedName>
    <definedName name="IQRPriceVolumePowertech2A10" hidden="1">#REF!</definedName>
    <definedName name="IQRPriceVolumePowertechA10" hidden="1">#REF!</definedName>
    <definedName name="IQRPriceVolumeRWEA10" hidden="1">#REF!</definedName>
    <definedName name="IQRPriceVolumeSiliconware2A10" hidden="1">#REF!</definedName>
    <definedName name="IQRPriceVolumeSiliconwareA10" hidden="1">#REF!</definedName>
    <definedName name="IQRPriceVolumeUniperA10" hidden="1">#REF!</definedName>
    <definedName name="IQRPriceVolumeVerbund2A10" hidden="1">#REF!</definedName>
    <definedName name="IQRPricingA2" localSheetId="19" hidden="1">#REF!</definedName>
    <definedName name="IQRPricingA2" hidden="1">#REF!</definedName>
    <definedName name="IQRPricingA4" localSheetId="19" hidden="1">#REF!</definedName>
    <definedName name="IQRPricingA4" hidden="1">#REF!</definedName>
    <definedName name="IQRPricingA5" localSheetId="19" hidden="1">#REF!</definedName>
    <definedName name="IQRPricingA5" hidden="1">#REF!</definedName>
    <definedName name="IQRPricingDataA9" hidden="1">#REF!</definedName>
    <definedName name="IQRProfCompensationDetailsK6" hidden="1">#REF!</definedName>
    <definedName name="IQRPublicCompsGraphAC5" hidden="1">#REF!</definedName>
    <definedName name="IQRPublicCompsGraphAC7" hidden="1">#REF!</definedName>
    <definedName name="IQRPublicCompsGraphAD5" hidden="1">#REF!</definedName>
    <definedName name="IQRPublicCompsGraphAD7" hidden="1">#REF!</definedName>
    <definedName name="IQRPublicCompsGraphAE5" hidden="1">#REF!</definedName>
    <definedName name="IQRPublicCompsGraphAE7" hidden="1">#REF!</definedName>
    <definedName name="IQRPublicCompsGraphAF5" hidden="1">#REF!</definedName>
    <definedName name="IQRPublicCompsGraphAF7" hidden="1">#REF!</definedName>
    <definedName name="IQRPublicCompsGraphAG5" hidden="1">#REF!</definedName>
    <definedName name="IQRPublicCompsGraphAG7" hidden="1">#REF!</definedName>
    <definedName name="IQRPublicCompsGraphAH5" hidden="1">#REF!</definedName>
    <definedName name="IQRPublicCompsGraphAH7" hidden="1">#REF!</definedName>
    <definedName name="IQRPublicCompsGraphAI5" hidden="1">#REF!</definedName>
    <definedName name="IQRPublicCompsGraphAI7" hidden="1">#REF!</definedName>
    <definedName name="IQRPublicCompsGraphAJ5" hidden="1">#REF!</definedName>
    <definedName name="IQRPublicCompsGraphAJ7" hidden="1">#REF!</definedName>
    <definedName name="IQRPublicCompsGraphAK5" hidden="1">#REF!</definedName>
    <definedName name="IQRPublicCompsGraphAK7" hidden="1">#REF!</definedName>
    <definedName name="IQRPublicCompsGraphAL5" hidden="1">#REF!</definedName>
    <definedName name="IQRPublicCompsGraphAL7" hidden="1">#REF!</definedName>
    <definedName name="IQRPVChartB13" hidden="1">#REF!</definedName>
    <definedName name="IQRQ10" hidden="1">#REF!</definedName>
    <definedName name="IQRQ14" hidden="1">"$Q$15:$Q$114"</definedName>
    <definedName name="IQRQ16" hidden="1">"$Q$17:$Q$42"</definedName>
    <definedName name="IQRQ17" hidden="1">"$Q$18:$Q$1276"</definedName>
    <definedName name="IQRQ22" hidden="1">"$Q$23:$Q$275"</definedName>
    <definedName name="IQRQ23" hidden="1">"$Q$24"</definedName>
    <definedName name="IQRQ24" hidden="1">"$Q$25"</definedName>
    <definedName name="IQRQ27" hidden="1">"$Q$28:$Q$31"</definedName>
    <definedName name="IQRQ3" hidden="1">"$Q$4:$Q$29"</definedName>
    <definedName name="IQRQ31" hidden="1">"$Q$32:$Q$149"</definedName>
    <definedName name="IQRQ33" hidden="1">#REF!</definedName>
    <definedName name="IQRQ42" hidden="1">"$Q$43:$Q$47"</definedName>
    <definedName name="IQRQ45" hidden="1">"$Q$46:$Q$55"</definedName>
    <definedName name="IQRQ85" hidden="1">"$Q$86:$Q$90"</definedName>
    <definedName name="IQRQ89" hidden="1">"$Q$90:$Q$99"</definedName>
    <definedName name="IQRQDB4" hidden="1">"$QDB$5"</definedName>
    <definedName name="IQRQuickCompsB7" hidden="1">#REF!</definedName>
    <definedName name="IQRR10" hidden="1">"$R$11"</definedName>
    <definedName name="IQRR11" hidden="1">"$R$12:$R$16"</definedName>
    <definedName name="IQRR13" hidden="1">"$R$14"</definedName>
    <definedName name="IQRR16" hidden="1">"$R$17:$R$76"</definedName>
    <definedName name="IQRR18" hidden="1">"$R$19:$R$271"</definedName>
    <definedName name="IQRR19" hidden="1">"$R$20:$R$272"</definedName>
    <definedName name="IQRR2" hidden="1">"$R$3:$R$256"</definedName>
    <definedName name="IQRR3" localSheetId="4" hidden="1">"$R$4:$R$15"</definedName>
    <definedName name="IQRR3" hidden="1">"$R$4"</definedName>
    <definedName name="IQRR36" hidden="1">"$R$37:$R$58"</definedName>
    <definedName name="IQRR38" hidden="1">"$R$39:$R$55"</definedName>
    <definedName name="IQRR44" hidden="1">"$R$45:$R$860"</definedName>
    <definedName name="IQRR6" hidden="1">"$R$7:$R$18"</definedName>
    <definedName name="IQRR7" hidden="1">"$R$8:$R$294"</definedName>
    <definedName name="IQRRatesB4" hidden="1">#REF!</definedName>
    <definedName name="IQRRatesB5" hidden="1">#REF!</definedName>
    <definedName name="IQRRatesB9" hidden="1">#REF!</definedName>
    <definedName name="IQRRatesF9" hidden="1">#REF!</definedName>
    <definedName name="IQRRatesG10" hidden="1">#REF!</definedName>
    <definedName name="IQRRatesG17" hidden="1">#REF!</definedName>
    <definedName name="IQRRatesG350" hidden="1">#REF!</definedName>
    <definedName name="IQRRatesJ9" hidden="1">#REF!</definedName>
    <definedName name="IQRRatesK38" hidden="1">#REF!</definedName>
    <definedName name="IQRRatesK39" hidden="1">#REF!</definedName>
    <definedName name="IQRRatesK43" hidden="1">#REF!</definedName>
    <definedName name="IQRRatesK57" hidden="1">#REF!</definedName>
    <definedName name="IQRRatesN9" hidden="1">#REF!</definedName>
    <definedName name="IQRRDB4" hidden="1">"$RDB$5"</definedName>
    <definedName name="IQRRelativePVB14" hidden="1">#REF!</definedName>
    <definedName name="IQRRevB75" hidden="1">#REF!</definedName>
    <definedName name="IQRS13" hidden="1">"$S$14"</definedName>
    <definedName name="IQRS14" hidden="1">"$S$15:$S$114"</definedName>
    <definedName name="IQRS16" hidden="1">"$S$17:$S$76"</definedName>
    <definedName name="IQRS2" hidden="1">"$S$3:$S$66"</definedName>
    <definedName name="IQRS3" hidden="1">"$S$4"</definedName>
    <definedName name="IQRS44" hidden="1">"$S$45:$S$860"</definedName>
    <definedName name="IQRS6" localSheetId="4" hidden="1">"$S$7:$S$18"</definedName>
    <definedName name="IQRS6" hidden="1">"$S$7:$S$259"</definedName>
    <definedName name="IQRS89" hidden="1">"$S$90:$S$99"</definedName>
    <definedName name="IQRSCPJ14" hidden="1">#REF!</definedName>
    <definedName name="IQRSDB4" hidden="1">"$SDB$5"</definedName>
    <definedName name="IQRSecuritiesSummary2P9" localSheetId="2" hidden="1">#REF!</definedName>
    <definedName name="IQRSecuritiesSummary2P9" localSheetId="1" hidden="1">#REF!</definedName>
    <definedName name="IQRSecuritiesSummary2P9" hidden="1">#REF!</definedName>
    <definedName name="IQRSecuritiesSummary3P9" localSheetId="2" hidden="1">#REF!</definedName>
    <definedName name="IQRSecuritiesSummary3P9" localSheetId="1" hidden="1">#REF!</definedName>
    <definedName name="IQRSecuritiesSummary3P9" localSheetId="19" hidden="1">#REF!</definedName>
    <definedName name="IQRSecuritiesSummary3P9" hidden="1">#REF!</definedName>
    <definedName name="IQRSecuritiesSummaryP9" localSheetId="1" hidden="1">#REF!</definedName>
    <definedName name="IQRSecuritiesSummaryP9" hidden="1">#REF!</definedName>
    <definedName name="IQRSegmentD20" hidden="1">#REF!</definedName>
    <definedName name="IQRSegmentD5" hidden="1">#REF!</definedName>
    <definedName name="IQRSegmentE20" hidden="1">#REF!</definedName>
    <definedName name="IQRSegmentE5" hidden="1">#REF!</definedName>
    <definedName name="IQRSegmentF17" hidden="1">#REF!</definedName>
    <definedName name="IQRSegmentF18" hidden="1">#REF!</definedName>
    <definedName name="IQRSegmentF19" hidden="1">#REF!</definedName>
    <definedName name="IQRSegmentF2" hidden="1">#REF!</definedName>
    <definedName name="IQRSegmentF20" hidden="1">#REF!</definedName>
    <definedName name="IQRSegmentF22" hidden="1">#REF!</definedName>
    <definedName name="IQRSegmentF24" hidden="1">#REF!</definedName>
    <definedName name="IQRSegmentF26" hidden="1">#REF!</definedName>
    <definedName name="IQRSegmentF28" hidden="1">#REF!</definedName>
    <definedName name="IQRSegmentF3" hidden="1">#REF!</definedName>
    <definedName name="IQRSegmentF30" hidden="1">#REF!</definedName>
    <definedName name="IQRSegmentF32" hidden="1">#REF!</definedName>
    <definedName name="IQRSegmentF34" hidden="1">#REF!</definedName>
    <definedName name="IQRSegmentF35" hidden="1">#REF!</definedName>
    <definedName name="IQRSegmentF36" hidden="1">#REF!</definedName>
    <definedName name="IQRSegmentF38" hidden="1">#REF!</definedName>
    <definedName name="IQRSegmentF40" hidden="1">#REF!</definedName>
    <definedName name="IQRSegmentF41" hidden="1">#REF!</definedName>
    <definedName name="IQRSegmentF42" hidden="1">#REF!</definedName>
    <definedName name="IQRSegmentF44" hidden="1">#REF!</definedName>
    <definedName name="IQRSegmentF46" hidden="1">#REF!</definedName>
    <definedName name="IQRSegmentF49" hidden="1">#REF!</definedName>
    <definedName name="IQRSegmentF5" hidden="1">#REF!</definedName>
    <definedName name="IQRSegmentF73" hidden="1">#REF!</definedName>
    <definedName name="IQRSegmentF74" hidden="1">#REF!</definedName>
    <definedName name="IQRSegmentF75" hidden="1">#REF!</definedName>
    <definedName name="IQRSegmentF76" hidden="1">#REF!</definedName>
    <definedName name="IQRSegmentF77" hidden="1">#REF!</definedName>
    <definedName name="IQRSegmentF78" hidden="1">#REF!</definedName>
    <definedName name="IQRSegmentF80" hidden="1">#REF!</definedName>
    <definedName name="IQRSegmentG17" hidden="1">#REF!</definedName>
    <definedName name="IQRSegmentG18" hidden="1">#REF!</definedName>
    <definedName name="IQRSegmentG19" hidden="1">#REF!</definedName>
    <definedName name="IQRSegmentG2" hidden="1">#REF!</definedName>
    <definedName name="IQRSegmentG20" hidden="1">#REF!</definedName>
    <definedName name="IQRSegmentG22" hidden="1">#REF!</definedName>
    <definedName name="IQRSegmentG24" hidden="1">#REF!</definedName>
    <definedName name="IQRSegmentG26" hidden="1">#REF!</definedName>
    <definedName name="IQRSegmentG28" hidden="1">#REF!</definedName>
    <definedName name="IQRSegmentG3" hidden="1">#REF!</definedName>
    <definedName name="IQRSegmentG30" hidden="1">#REF!</definedName>
    <definedName name="IQRSegmentG32" hidden="1">#REF!</definedName>
    <definedName name="IQRSegmentG34" hidden="1">#REF!</definedName>
    <definedName name="IQRSegmentG35" hidden="1">#REF!</definedName>
    <definedName name="IQRSegmentG36" hidden="1">#REF!</definedName>
    <definedName name="IQRSegmentG38" hidden="1">#REF!</definedName>
    <definedName name="IQRSegmentG4" hidden="1">#REF!</definedName>
    <definedName name="IQRSegmentG40" hidden="1">#REF!</definedName>
    <definedName name="IQRSegmentG41" hidden="1">#REF!</definedName>
    <definedName name="IQRSegmentG42" hidden="1">#REF!</definedName>
    <definedName name="IQRSegmentG44" hidden="1">#REF!</definedName>
    <definedName name="IQRSegmentG46" hidden="1">#REF!</definedName>
    <definedName name="IQRSegmentG47" hidden="1">#REF!</definedName>
    <definedName name="IQRSegmentG48" hidden="1">#REF!</definedName>
    <definedName name="IQRSegmentG49" hidden="1">#REF!</definedName>
    <definedName name="IQRSegmentG5" hidden="1">#REF!</definedName>
    <definedName name="IQRSegmentG6" hidden="1">#REF!</definedName>
    <definedName name="IQRSegmentG73" hidden="1">#REF!</definedName>
    <definedName name="IQRSegmentG74" hidden="1">#REF!</definedName>
    <definedName name="IQRSegmentG75" hidden="1">#REF!</definedName>
    <definedName name="IQRSegmentG76" hidden="1">#REF!</definedName>
    <definedName name="IQRSegmentG77" hidden="1">#REF!</definedName>
    <definedName name="IQRSegmentG78" hidden="1">#REF!</definedName>
    <definedName name="IQRSegmentG80" hidden="1">#REF!</definedName>
    <definedName name="IQRSegmentH17" hidden="1">#REF!</definedName>
    <definedName name="IQRSegmentH18" hidden="1">#REF!</definedName>
    <definedName name="IQRSegmentH19" hidden="1">#REF!</definedName>
    <definedName name="IQRSegmentH2" hidden="1">#REF!</definedName>
    <definedName name="IQRSegmentH20" hidden="1">#REF!</definedName>
    <definedName name="IQRSegmentH22" hidden="1">#REF!</definedName>
    <definedName name="IQRSegmentH24" hidden="1">#REF!</definedName>
    <definedName name="IQRSegmentH26" hidden="1">#REF!</definedName>
    <definedName name="IQRSegmentH28" hidden="1">#REF!</definedName>
    <definedName name="IQRSegmentH3" hidden="1">#REF!</definedName>
    <definedName name="IQRSegmentH30" hidden="1">#REF!</definedName>
    <definedName name="IQRSegmentH32" hidden="1">#REF!</definedName>
    <definedName name="IQRSegmentH34" hidden="1">#REF!</definedName>
    <definedName name="IQRSegmentH35" hidden="1">#REF!</definedName>
    <definedName name="IQRSegmentH36" hidden="1">#REF!</definedName>
    <definedName name="IQRSegmentH38" hidden="1">#REF!</definedName>
    <definedName name="IQRSegmentH4" hidden="1">#REF!</definedName>
    <definedName name="IQRSegmentH40" hidden="1">#REF!</definedName>
    <definedName name="IQRSegmentH41" hidden="1">#REF!</definedName>
    <definedName name="IQRSegmentH42" hidden="1">#REF!</definedName>
    <definedName name="IQRSegmentH44" hidden="1">#REF!</definedName>
    <definedName name="IQRSegmentH46" hidden="1">#REF!</definedName>
    <definedName name="IQRSegmentH47" hidden="1">#REF!</definedName>
    <definedName name="IQRSegmentH48" hidden="1">#REF!</definedName>
    <definedName name="IQRSegmentH49" hidden="1">#REF!</definedName>
    <definedName name="IQRSegmentH5" hidden="1">#REF!</definedName>
    <definedName name="IQRSegmentH6" hidden="1">#REF!</definedName>
    <definedName name="IQRSegmentH73" hidden="1">#REF!</definedName>
    <definedName name="IQRSegmentH74" hidden="1">#REF!</definedName>
    <definedName name="IQRSegmentH75" hidden="1">#REF!</definedName>
    <definedName name="IQRSegmentH76" hidden="1">#REF!</definedName>
    <definedName name="IQRSegmentH77" hidden="1">#REF!</definedName>
    <definedName name="IQRSegmentH78" hidden="1">#REF!</definedName>
    <definedName name="IQRSegmentH80" hidden="1">#REF!</definedName>
    <definedName name="IQRSegmentI17" hidden="1">#REF!</definedName>
    <definedName name="IQRSegmentI18" hidden="1">#REF!</definedName>
    <definedName name="IQRSegmentI19" hidden="1">#REF!</definedName>
    <definedName name="IQRSegmentI2" hidden="1">#REF!</definedName>
    <definedName name="IQRSegmentI20" hidden="1">#REF!</definedName>
    <definedName name="IQRSegmentI22" hidden="1">#REF!</definedName>
    <definedName name="IQRSegmentI24" hidden="1">#REF!</definedName>
    <definedName name="IQRSegmentI26" hidden="1">#REF!</definedName>
    <definedName name="IQRSegmentI28" hidden="1">#REF!</definedName>
    <definedName name="IQRSegmentI3" hidden="1">#REF!</definedName>
    <definedName name="IQRSegmentI30" hidden="1">#REF!</definedName>
    <definedName name="IQRSegmentI32" hidden="1">#REF!</definedName>
    <definedName name="IQRSegmentI34" hidden="1">#REF!</definedName>
    <definedName name="IQRSegmentI35" hidden="1">#REF!</definedName>
    <definedName name="IQRSegmentI36" hidden="1">#REF!</definedName>
    <definedName name="IQRSegmentI38" hidden="1">#REF!</definedName>
    <definedName name="IQRSegmentI4" hidden="1">#REF!</definedName>
    <definedName name="IQRSegmentI40" hidden="1">#REF!</definedName>
    <definedName name="IQRSegmentI41" hidden="1">#REF!</definedName>
    <definedName name="IQRSegmentI42" hidden="1">#REF!</definedName>
    <definedName name="IQRSegmentI44" hidden="1">#REF!</definedName>
    <definedName name="IQRSegmentI46" hidden="1">#REF!</definedName>
    <definedName name="IQRSegmentI47" hidden="1">#REF!</definedName>
    <definedName name="IQRSegmentI48" hidden="1">#REF!</definedName>
    <definedName name="IQRSegmentI49" hidden="1">#REF!</definedName>
    <definedName name="IQRSegmentI5" hidden="1">#REF!</definedName>
    <definedName name="IQRSegmentI6" hidden="1">#REF!</definedName>
    <definedName name="IQRSegmentI73" hidden="1">#REF!</definedName>
    <definedName name="IQRSegmentI74" hidden="1">#REF!</definedName>
    <definedName name="IQRSegmentI75" hidden="1">#REF!</definedName>
    <definedName name="IQRSegmentI76" hidden="1">#REF!</definedName>
    <definedName name="IQRSegmentI77" hidden="1">#REF!</definedName>
    <definedName name="IQRSegmentI78" hidden="1">#REF!</definedName>
    <definedName name="IQRSegmentI80" hidden="1">#REF!</definedName>
    <definedName name="IQRSegmentJ17" hidden="1">#REF!</definedName>
    <definedName name="IQRSegmentJ18" hidden="1">#REF!</definedName>
    <definedName name="IQRSegmentJ19" hidden="1">#REF!</definedName>
    <definedName name="IQRSegmentJ2" hidden="1">#REF!</definedName>
    <definedName name="IQRSegmentJ20" hidden="1">#REF!</definedName>
    <definedName name="IQRSegmentJ22" hidden="1">#REF!</definedName>
    <definedName name="IQRSegmentJ24" hidden="1">#REF!</definedName>
    <definedName name="IQRSegmentJ26" hidden="1">#REF!</definedName>
    <definedName name="IQRSegmentJ28" hidden="1">#REF!</definedName>
    <definedName name="IQRSegmentJ3" hidden="1">#REF!</definedName>
    <definedName name="IQRSegmentJ30" hidden="1">#REF!</definedName>
    <definedName name="IQRSegmentJ32" hidden="1">#REF!</definedName>
    <definedName name="IQRSegmentJ34" hidden="1">#REF!</definedName>
    <definedName name="IQRSegmentJ35" hidden="1">#REF!</definedName>
    <definedName name="IQRSegmentJ36" hidden="1">#REF!</definedName>
    <definedName name="IQRSegmentJ38" hidden="1">#REF!</definedName>
    <definedName name="IQRSegmentJ4" hidden="1">#REF!</definedName>
    <definedName name="IQRSegmentJ40" hidden="1">#REF!</definedName>
    <definedName name="IQRSegmentJ41" hidden="1">#REF!</definedName>
    <definedName name="IQRSegmentJ42" hidden="1">#REF!</definedName>
    <definedName name="IQRSegmentJ44" hidden="1">#REF!</definedName>
    <definedName name="IQRSegmentJ46" hidden="1">#REF!</definedName>
    <definedName name="IQRSegmentJ47" hidden="1">#REF!</definedName>
    <definedName name="IQRSegmentJ48" hidden="1">#REF!</definedName>
    <definedName name="IQRSegmentJ49" hidden="1">#REF!</definedName>
    <definedName name="IQRSegmentJ5" hidden="1">#REF!</definedName>
    <definedName name="IQRSegmentJ6" hidden="1">#REF!</definedName>
    <definedName name="IQRSegmentJ73" hidden="1">#REF!</definedName>
    <definedName name="IQRSegmentJ74" hidden="1">#REF!</definedName>
    <definedName name="IQRSegmentJ75" hidden="1">#REF!</definedName>
    <definedName name="IQRSegmentJ76" hidden="1">#REF!</definedName>
    <definedName name="IQRSegmentJ77" hidden="1">#REF!</definedName>
    <definedName name="IQRSegmentJ78" hidden="1">#REF!</definedName>
    <definedName name="IQRSegmentJ80" hidden="1">#REF!</definedName>
    <definedName name="IQRSegmentK17" hidden="1">#REF!</definedName>
    <definedName name="IQRSegmentK18" hidden="1">#REF!</definedName>
    <definedName name="IQRSegmentK19" hidden="1">#REF!</definedName>
    <definedName name="IQRSegmentK2" hidden="1">#REF!</definedName>
    <definedName name="IQRSegmentK20" hidden="1">#REF!</definedName>
    <definedName name="IQRSegmentK3" hidden="1">#REF!</definedName>
    <definedName name="IQRSegmentK4" hidden="1">#REF!</definedName>
    <definedName name="IQRSegmentK46" hidden="1">#REF!</definedName>
    <definedName name="IQRSegmentK47" hidden="1">#REF!</definedName>
    <definedName name="IQRSegmentK48" hidden="1">#REF!</definedName>
    <definedName name="IQRSegmentK49" hidden="1">#REF!</definedName>
    <definedName name="IQRSegmentK5" hidden="1">#REF!</definedName>
    <definedName name="IQRShareholderReturnI10" hidden="1">#REF!</definedName>
    <definedName name="IQRShareholderReturnI6" hidden="1">#REF!</definedName>
    <definedName name="IQRShareholderReturnI7" hidden="1">#REF!</definedName>
    <definedName name="IQRShareholderReturnI8" hidden="1">#REF!</definedName>
    <definedName name="IQRShareholderReturnI9" hidden="1">#REF!</definedName>
    <definedName name="IQRShareholdersD10" hidden="1">#REF!</definedName>
    <definedName name="IQRShareholdersD6" hidden="1">#REF!</definedName>
    <definedName name="IQRShareholdersD9" hidden="1">#REF!</definedName>
    <definedName name="IQRShareholdersL10" hidden="1">#REF!</definedName>
    <definedName name="IQRShareholdersL6" hidden="1">#REF!</definedName>
    <definedName name="IQRShareholdersL9" hidden="1">#REF!</definedName>
    <definedName name="IQRShareholdersM10" hidden="1">#REF!</definedName>
    <definedName name="IQRShareholdersM6" hidden="1">#REF!</definedName>
    <definedName name="IQRShareholdersM9" hidden="1">#REF!</definedName>
    <definedName name="IQRSheet1A7" hidden="1">#REF!</definedName>
    <definedName name="IQRSheet1AA14" hidden="1">#REF!</definedName>
    <definedName name="IQRSheet1AA9" hidden="1">#REF!</definedName>
    <definedName name="IQRSheet1AB9" hidden="1">#REF!</definedName>
    <definedName name="IQRSheet1AC13" hidden="1">#REF!</definedName>
    <definedName name="IQRSheet1AC14" hidden="1">#REF!</definedName>
    <definedName name="IQRSheet1AC15" hidden="1">#REF!</definedName>
    <definedName name="IQRSheet1AC9" hidden="1">#REF!</definedName>
    <definedName name="IQRSheet1AD13" hidden="1">#REF!</definedName>
    <definedName name="IQRSheet1AD9" hidden="1">#REF!</definedName>
    <definedName name="IQRSheet1AE9" hidden="1">#REF!</definedName>
    <definedName name="IQRSheet1AF9" hidden="1">#REF!</definedName>
    <definedName name="IQRSheet1AG14" hidden="1">#REF!</definedName>
    <definedName name="IQRSheet1AK15" hidden="1">#REF!</definedName>
    <definedName name="IQRSheet1AL1" hidden="1">#REF!</definedName>
    <definedName name="IQRSheet1AL2" hidden="1">#REF!</definedName>
    <definedName name="IQRSheet1AL3" hidden="1">#REF!</definedName>
    <definedName name="IQRSheet1AM1" hidden="1">#REF!</definedName>
    <definedName name="IQRSheet1AM2" hidden="1">#REF!</definedName>
    <definedName name="IQRSheet1AM3" hidden="1">#REF!</definedName>
    <definedName name="IQRSheet1BJ18" hidden="1">#REF!</definedName>
    <definedName name="IQRSheet1BR18" hidden="1">#REF!</definedName>
    <definedName name="IQRSheet1BS18" hidden="1">#REF!</definedName>
    <definedName name="IQRSheet1BT18" hidden="1">#REF!</definedName>
    <definedName name="IQRSheet1C12" hidden="1">#REF!</definedName>
    <definedName name="IQRSheet1C5" localSheetId="1" hidden="1">#REF!</definedName>
    <definedName name="IQRSheet1C5" hidden="1">#REF!</definedName>
    <definedName name="IQRSheet1D6" hidden="1">#REF!</definedName>
    <definedName name="IQRSheet1D8" hidden="1">#REF!</definedName>
    <definedName name="IQRSheet1D9" hidden="1">#REF!</definedName>
    <definedName name="IQRSheet1E18" hidden="1">#REF!</definedName>
    <definedName name="IQRSheet1E19" hidden="1">#REF!</definedName>
    <definedName name="IQRSheet1E7" hidden="1">#REF!</definedName>
    <definedName name="IQRSheet1E9" hidden="1">#REF!</definedName>
    <definedName name="IQRSheet1F9" hidden="1">#REF!</definedName>
    <definedName name="IQRSheet1G9" hidden="1">#REF!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H9" hidden="1">#REF!</definedName>
    <definedName name="IQRSheet1K13" hidden="1">#REF!</definedName>
    <definedName name="IQRSheet1L13" hidden="1">#REF!</definedName>
    <definedName name="IQRSheet1L6" hidden="1">#REF!</definedName>
    <definedName name="IQRSheet1L9" hidden="1">#REF!</definedName>
    <definedName name="IQRSheet1M13" hidden="1">#REF!</definedName>
    <definedName name="IQRSheet1M6" hidden="1">#REF!</definedName>
    <definedName name="IQRSheet1M9"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heet1N9" hidden="1">#REF!</definedName>
    <definedName name="IQRSheet1O13" hidden="1">#REF!</definedName>
    <definedName name="IQRSheet1O9" hidden="1">#REF!</definedName>
    <definedName name="IQRSheet1P13" hidden="1">#REF!</definedName>
    <definedName name="IQRSheet1P9" hidden="1">#REF!</definedName>
    <definedName name="IQRSheet1R13" hidden="1">#REF!</definedName>
    <definedName name="IQRSheet1S13" hidden="1">#REF!</definedName>
    <definedName name="IQRSheet1T13" hidden="1">#REF!</definedName>
    <definedName name="IQRSheet1W18" hidden="1">#REF!</definedName>
    <definedName name="IQRSheet2A1" hidden="1">#REF!</definedName>
    <definedName name="IQRSheet2A14" hidden="1">#REF!</definedName>
    <definedName name="IQRSheet2A15" hidden="1">#REF!</definedName>
    <definedName name="IQRSheet2A16" hidden="1">#REF!</definedName>
    <definedName name="IQRSheet2A5" hidden="1">#REF!</definedName>
    <definedName name="IQRSheet2A6" hidden="1">#REF!</definedName>
    <definedName name="IQRSheet2B14" hidden="1">#REF!</definedName>
    <definedName name="IQRSheet2B15" hidden="1">#REF!</definedName>
    <definedName name="IQRSheet2B16" hidden="1">#REF!</definedName>
    <definedName name="IQRSheet2B5" hidden="1">#REF!</definedName>
    <definedName name="IQRSheet2B7" hidden="1">#REF!</definedName>
    <definedName name="IQRSheet2C12" hidden="1">#REF!</definedName>
    <definedName name="IQRSheet2C14" hidden="1">#REF!</definedName>
    <definedName name="IQRSheet2C15" hidden="1">#REF!</definedName>
    <definedName name="IQRSheet2C16" hidden="1">#REF!</definedName>
    <definedName name="IQRSheet2C5" hidden="1">#REF!</definedName>
    <definedName name="IQRSheet2C7" hidden="1">#REF!</definedName>
    <definedName name="IQRSheet2D14" hidden="1">#REF!</definedName>
    <definedName name="IQRSheet2D15" hidden="1">#REF!</definedName>
    <definedName name="IQRSheet2D16" hidden="1">#REF!</definedName>
    <definedName name="IQRSheet2D5" hidden="1">#REF!</definedName>
    <definedName name="IQRSheet2E14" hidden="1">#REF!</definedName>
    <definedName name="IQRSheet2E15" hidden="1">#REF!</definedName>
    <definedName name="IQRSheet2E16" hidden="1">#REF!</definedName>
    <definedName name="IQRSheet2E5" hidden="1">#REF!</definedName>
    <definedName name="IQRSheet2F14" hidden="1">#REF!</definedName>
    <definedName name="IQRSheet2F15" hidden="1">#REF!</definedName>
    <definedName name="IQRSheet2F16" hidden="1">#REF!</definedName>
    <definedName name="IQRSheet2F5" hidden="1">#REF!</definedName>
    <definedName name="IQRSheet2G14" hidden="1">#REF!</definedName>
    <definedName name="IQRSheet2G15" hidden="1">#REF!</definedName>
    <definedName name="IQRSheet2G16" hidden="1">#REF!</definedName>
    <definedName name="IQRSheet2G5" hidden="1">#REF!</definedName>
    <definedName name="IQRSheet2H12" hidden="1">#REF!</definedName>
    <definedName name="IQRSheet2H13" hidden="1">#REF!</definedName>
    <definedName name="IQRSheet2H14" hidden="1">#REF!</definedName>
    <definedName name="IQRSheet2H15" hidden="1">#REF!</definedName>
    <definedName name="IQRSheet2H16" hidden="1">#REF!</definedName>
    <definedName name="IQRSheet2H17" hidden="1">#REF!</definedName>
    <definedName name="IQRSheet2H18" hidden="1">#REF!</definedName>
    <definedName name="IQRSheet2H19" hidden="1">#REF!</definedName>
    <definedName name="IQRSheet2H20" hidden="1">#REF!</definedName>
    <definedName name="IQRSheet2H5" hidden="1">#REF!</definedName>
    <definedName name="IQRSheet2I14" hidden="1">#REF!</definedName>
    <definedName name="IQRSheet2I15" hidden="1">#REF!</definedName>
    <definedName name="IQRSheet2I16" hidden="1">#REF!</definedName>
    <definedName name="IQRSheet2I5" hidden="1">#REF!</definedName>
    <definedName name="IQRSheet2J14" hidden="1">#REF!</definedName>
    <definedName name="IQRSheet2J15" hidden="1">#REF!</definedName>
    <definedName name="IQRSheet2J16" hidden="1">#REF!</definedName>
    <definedName name="IQRSheet2J5" hidden="1">#REF!</definedName>
    <definedName name="IQRSheet2K14" hidden="1">#REF!</definedName>
    <definedName name="IQRSheet2K15" hidden="1">#REF!</definedName>
    <definedName name="IQRSheet2K16" hidden="1">#REF!</definedName>
    <definedName name="IQRSheet2K5" hidden="1">#REF!</definedName>
    <definedName name="IQRSheet2L14" hidden="1">#REF!</definedName>
    <definedName name="IQRSheet2L15" hidden="1">#REF!</definedName>
    <definedName name="IQRSheet2L16" hidden="1">#REF!</definedName>
    <definedName name="IQRSheet2L5" hidden="1">#REF!</definedName>
    <definedName name="IQRSheet2N12" hidden="1">#REF!</definedName>
    <definedName name="IQRSheet2N13" hidden="1">#REF!</definedName>
    <definedName name="IQRSheet2N14" hidden="1">#REF!</definedName>
    <definedName name="IQRSheet2N15" hidden="1">#REF!</definedName>
    <definedName name="IQRSheet2N16" hidden="1">#REF!</definedName>
    <definedName name="IQRSheet2N17" hidden="1">#REF!</definedName>
    <definedName name="IQRSheet2N18" hidden="1">#REF!</definedName>
    <definedName name="IQRSheet2N19" hidden="1">#REF!</definedName>
    <definedName name="IQRSheet2N20" hidden="1">#REF!</definedName>
    <definedName name="IQRSheet3B9" hidden="1">#REF!</definedName>
    <definedName name="IQRSheet4A20" hidden="1">#REF!</definedName>
    <definedName name="IQRSheet4B20" hidden="1">#REF!</definedName>
    <definedName name="IQRSheet4C20" hidden="1">#REF!</definedName>
    <definedName name="IQRSheet4C4" hidden="1">#REF!</definedName>
    <definedName name="IQRSheet4D20" hidden="1">#REF!</definedName>
    <definedName name="IQRSheet4D5" hidden="1">#REF!</definedName>
    <definedName name="IQRSheet4E20" hidden="1">#REF!</definedName>
    <definedName name="IQRSheet4K9" hidden="1">#REF!</definedName>
    <definedName name="IQRSheet4O8" hidden="1">#REF!</definedName>
    <definedName name="IQRSheet5E10" hidden="1">#REF!</definedName>
    <definedName name="IQRSheet5I10" hidden="1">#REF!</definedName>
    <definedName name="IQRSheet6B4" hidden="1">#REF!</definedName>
    <definedName name="IQRSMJTradingPerformanceB50" hidden="1">#REF!</definedName>
    <definedName name="IQRSMJTradingPerformanceC50" hidden="1">#REF!</definedName>
    <definedName name="IQRSOC9" hidden="1">#REF!</definedName>
    <definedName name="IQRSPA5" hidden="1">#REF!</definedName>
    <definedName name="IQRStockChartAA11" hidden="1">#REF!</definedName>
    <definedName name="IQRStockChartAC11" hidden="1">#REF!</definedName>
    <definedName name="IQRStockChartAC7" hidden="1">#REF!</definedName>
    <definedName name="IQRStockChartAD11" hidden="1">#REF!</definedName>
    <definedName name="IQRStockChartAD7" hidden="1">#REF!</definedName>
    <definedName name="IQRStockChartAE11" hidden="1">#REF!</definedName>
    <definedName name="IQRStockChartAE7" hidden="1">#REF!</definedName>
    <definedName name="IQRStockChartAF7" hidden="1">#REF!</definedName>
    <definedName name="IQRStockChartAG7" hidden="1">#REF!</definedName>
    <definedName name="IQRStockChartAH7" hidden="1">#REF!</definedName>
    <definedName name="IQRStockChartAI7" hidden="1">#REF!</definedName>
    <definedName name="IQRStockChartAJ7" hidden="1">#REF!</definedName>
    <definedName name="IQRStockChartAK7" hidden="1">#REF!</definedName>
    <definedName name="IQRStockChartAL7" hidden="1">#REF!</definedName>
    <definedName name="IQRStockChartS12" hidden="1">#REF!</definedName>
    <definedName name="IQRStockChartU11" hidden="1">#REF!</definedName>
    <definedName name="IQRStockChartW11" hidden="1">#REF!</definedName>
    <definedName name="IQRStockChartY11" hidden="1">#REF!</definedName>
    <definedName name="IQRStockIndex2YearU30" hidden="1">#REF!</definedName>
    <definedName name="IQRStockIndexU30" hidden="1">#REF!</definedName>
    <definedName name="IQRStockPerformancesT30" hidden="1">#REF!</definedName>
    <definedName name="IQRStockPriceChartB13" hidden="1">#REF!</definedName>
    <definedName name="IQRStockPriceH34" hidden="1">#REF!</definedName>
    <definedName name="IQRStockPriceH40" hidden="1">#REF!</definedName>
    <definedName name="IQRStockPriceJ34" hidden="1">#REF!</definedName>
    <definedName name="IQRStockPriceJ37" hidden="1">#REF!</definedName>
    <definedName name="IQRStockPriceJ40" hidden="1">#REF!</definedName>
    <definedName name="IQRStockPriceK34" hidden="1">#REF!</definedName>
    <definedName name="IQRStockPriceK37" hidden="1">#REF!</definedName>
    <definedName name="IQRStockPriceK40" hidden="1">#REF!</definedName>
    <definedName name="IQRStockPriceL34" hidden="1">#REF!</definedName>
    <definedName name="IQRStockPriceL37" hidden="1">#REF!</definedName>
    <definedName name="IQRStockPriceL40" hidden="1">#REF!</definedName>
    <definedName name="IQRStrategicBuyersD25" hidden="1">#REF!</definedName>
    <definedName name="IQRT13" hidden="1">"$T$14"</definedName>
    <definedName name="IQRT14" hidden="1">"$T$15:$T$266"</definedName>
    <definedName name="IQRT16" hidden="1">"$T$17:$T$76"</definedName>
    <definedName name="IQRT18" hidden="1">"$T$19:$T$271"</definedName>
    <definedName name="IQRT19" hidden="1">"$T$20:$T$272"</definedName>
    <definedName name="IQRT2" hidden="1">"$T$3:$T$66"</definedName>
    <definedName name="IQRT23" localSheetId="4" hidden="1">"$T$24:$T$43"</definedName>
    <definedName name="IQRT23" hidden="1">"$T$24:$T$25"</definedName>
    <definedName name="IQRT3" hidden="1">"$T$4"</definedName>
    <definedName name="IQRT4" hidden="1">"$T$5"</definedName>
    <definedName name="IQRT44" hidden="1">"$T$45"</definedName>
    <definedName name="IQRT45" hidden="1">"$T$46"</definedName>
    <definedName name="IQRT46" hidden="1">"$T$47"</definedName>
    <definedName name="IQRT47" hidden="1">"$T$48"</definedName>
    <definedName name="IQRT48" hidden="1">"$T$49"</definedName>
    <definedName name="IQRT49" hidden="1">"$T$50"</definedName>
    <definedName name="IQRT51" hidden="1">"$T$52"</definedName>
    <definedName name="IQRT6" hidden="1">"$T$7:$T$14"</definedName>
    <definedName name="IQRTDB4" hidden="1">"$TDB$5"</definedName>
    <definedName name="IQRTradingA2" hidden="1">#REF!</definedName>
    <definedName name="IQRTradingB2" hidden="1">#REF!</definedName>
    <definedName name="IQRTradingC2" hidden="1">#REF!</definedName>
    <definedName name="IQRTradingCompsBD12" hidden="1">#REF!</definedName>
    <definedName name="IQRTradingdataA2" hidden="1">#REF!</definedName>
    <definedName name="IQRTradingdataB2" hidden="1">#REF!</definedName>
    <definedName name="IQRTradingdataC2" hidden="1">#REF!</definedName>
    <definedName name="IQRTransactionCompsA6" hidden="1">#REF!</definedName>
    <definedName name="IQRTransactionsF7" hidden="1">#REF!</definedName>
    <definedName name="IQRTRK_VWAPC10" hidden="1">#REF!</definedName>
    <definedName name="IQRTRK_VWAPC11" hidden="1">#REF!</definedName>
    <definedName name="IQRTRK_VWAPC12" hidden="1">#REF!</definedName>
    <definedName name="IQRTRK_VWAPL12" hidden="1">#REF!</definedName>
    <definedName name="IQRTRK2AA9" hidden="1">#REF!</definedName>
    <definedName name="IQRTRK2AB9" hidden="1">#REF!</definedName>
    <definedName name="IQRTRK2AC9" hidden="1">#REF!</definedName>
    <definedName name="IQRTRK2AD9" hidden="1">#REF!</definedName>
    <definedName name="IQRTRK2AE9" hidden="1">#REF!</definedName>
    <definedName name="IQRTRK2AF9" hidden="1">#REF!</definedName>
    <definedName name="IQRTRK2D9" hidden="1">#REF!</definedName>
    <definedName name="IQRTRK2E9" hidden="1">#REF!</definedName>
    <definedName name="IQRTRK2F9" hidden="1">#REF!</definedName>
    <definedName name="IQRTRK2G9" hidden="1">#REF!</definedName>
    <definedName name="IQRTRK2H9" hidden="1">#REF!</definedName>
    <definedName name="IQRTRK2I9" hidden="1">#REF!</definedName>
    <definedName name="IQRTRK2L9" hidden="1">#REF!</definedName>
    <definedName name="IQRTRK2M9" hidden="1">#REF!</definedName>
    <definedName name="IQRTRK2N9" hidden="1">#REF!</definedName>
    <definedName name="IQRTRK2O9" hidden="1">#REF!</definedName>
    <definedName name="IQRTRK2P9" hidden="1">#REF!</definedName>
    <definedName name="IQRTRKAA9" hidden="1">#REF!</definedName>
    <definedName name="IQRTRKAB9" hidden="1">#REF!</definedName>
    <definedName name="IQRTRKAC9" hidden="1">#REF!</definedName>
    <definedName name="IQRTRKAD9" hidden="1">#REF!</definedName>
    <definedName name="IQRTRKAE9" hidden="1">#REF!</definedName>
    <definedName name="IQRTRKAF9" hidden="1">#REF!</definedName>
    <definedName name="IQRTRKD9" hidden="1">#REF!</definedName>
    <definedName name="IQRTRKE9" hidden="1">#REF!</definedName>
    <definedName name="IQRTRKF9" hidden="1">#REF!</definedName>
    <definedName name="IQRTRKG9" hidden="1">#REF!</definedName>
    <definedName name="IQRTRKH9" hidden="1">#REF!</definedName>
    <definedName name="IQRTRKL9" hidden="1">#REF!</definedName>
    <definedName name="IQRTRKM9" hidden="1">#REF!</definedName>
    <definedName name="IQRTRKN9" hidden="1">#REF!</definedName>
    <definedName name="IQRTRKO9" hidden="1">#REF!</definedName>
    <definedName name="IQRTRKP9" hidden="1">#REF!</definedName>
    <definedName name="IQRTrnxG10" hidden="1">#REF!</definedName>
    <definedName name="IQRTrnxPEA11" hidden="1">#REF!</definedName>
    <definedName name="IQRTVStockChartsB5" hidden="1">#REF!</definedName>
    <definedName name="IQRU10" hidden="1">"$U$11:$U$263"</definedName>
    <definedName name="IQRU11" hidden="1">"$U$12:$U$264"</definedName>
    <definedName name="IQRU14" localSheetId="4" hidden="1">"$U$15:$U$266"</definedName>
    <definedName name="IQRU14" hidden="1">"$U$15:$U$114"</definedName>
    <definedName name="IQRU16" hidden="1">"$U$17:$U$76"</definedName>
    <definedName name="IQRU3" hidden="1">"$U$4:$U$8"</definedName>
    <definedName name="IQRU30" hidden="1">"$U$31:$U$1542"</definedName>
    <definedName name="IQRU36" hidden="1">"$U$37:$U$290"</definedName>
    <definedName name="IQRU4" hidden="1">"$U$5"</definedName>
    <definedName name="IQRU44" hidden="1">"$U$45"</definedName>
    <definedName name="IQRU45" hidden="1">"$U$46"</definedName>
    <definedName name="IQRU46" hidden="1">"$U$47"</definedName>
    <definedName name="IQRU47" hidden="1">"$U$48"</definedName>
    <definedName name="IQRU48" hidden="1">"$U$49"</definedName>
    <definedName name="IQRU49" hidden="1">"$U$50"</definedName>
    <definedName name="IQRU51" hidden="1">"$U$52"</definedName>
    <definedName name="IQRU52" hidden="1">"$U$53:$U$305"</definedName>
    <definedName name="IQRU53" hidden="1">"$U$54:$U$306"</definedName>
    <definedName name="IQRU56" hidden="1">"$U$57:$U$309"</definedName>
    <definedName name="IQRU6" hidden="1">"$U$7:$U$18"</definedName>
    <definedName name="IQRU7" hidden="1">"$U$8:$U$1809"</definedName>
    <definedName name="IQRU87" hidden="1">"$U$88:$U$89"</definedName>
    <definedName name="IQRUDB4" hidden="1">"$UDB$5"</definedName>
    <definedName name="IQRUSSalesY3" hidden="1">#REF!</definedName>
    <definedName name="IQRUSSalesZ3" hidden="1">#REF!</definedName>
    <definedName name="IQRV10" hidden="1">"$V$11:$V$263"</definedName>
    <definedName name="IQRV101" hidden="1">"$V$102:$V$355"</definedName>
    <definedName name="IQRV103" hidden="1">"$V$104:$V$357"</definedName>
    <definedName name="IQRV104" hidden="1">"$V$105:$V$358"</definedName>
    <definedName name="IQRV106" hidden="1">"$V$107:$V$360"</definedName>
    <definedName name="IQRV108" hidden="1">"$V$109:$V$362"</definedName>
    <definedName name="IQRV11" hidden="1">"$V$12:$V$264"</definedName>
    <definedName name="IQRV112" hidden="1">"$V$113:$V$365"</definedName>
    <definedName name="IQRV117" hidden="1">"$V$118:$V$370"</definedName>
    <definedName name="IQRV120" hidden="1">"$V$121:$V$373"</definedName>
    <definedName name="IQRV16" hidden="1">"$V$17:$V$76"</definedName>
    <definedName name="IQRV19" hidden="1">"$V$20:$V$272"</definedName>
    <definedName name="IQRV3" hidden="1">"$V$4"</definedName>
    <definedName name="IQRV4" hidden="1">"$V$5"</definedName>
    <definedName name="IQRV6" localSheetId="4" hidden="1">"$V$7:$V$18"</definedName>
    <definedName name="IQRV6" hidden="1">"$V$7:$V$106"</definedName>
    <definedName name="IQRV7" hidden="1">"$V$8:$V$1809"</definedName>
    <definedName name="IQRV70" hidden="1">"$V$71:$V$323"</definedName>
    <definedName name="IQRV82" hidden="1">"$V$83:$V$336"</definedName>
    <definedName name="IQRV83" hidden="1">"$V$84:$V$336"</definedName>
    <definedName name="IQRV84" hidden="1">"$V$85:$V$337"</definedName>
    <definedName name="IQRV85" hidden="1">"$V$86:$V$338"</definedName>
    <definedName name="IQRV86" hidden="1">"$V$87:$V$339"</definedName>
    <definedName name="IQRV87" hidden="1">"$V$88:$V$340"</definedName>
    <definedName name="IQRV88" hidden="1">"$V$89:$V$341"</definedName>
    <definedName name="IQRV89" hidden="1">"$V$90:$V$342"</definedName>
    <definedName name="IQRV90" hidden="1">"$V$91:$V$344"</definedName>
    <definedName name="IQRV91" hidden="1">"$V$92:$V$345"</definedName>
    <definedName name="IQRV93" hidden="1">"$V$94:$V$346"</definedName>
    <definedName name="IQRV94" hidden="1">"$V$95:$V$348"</definedName>
    <definedName name="IQRV95" hidden="1">"$V$96:$V$349"</definedName>
    <definedName name="IQRV96" hidden="1">"$V$97:$V$349"</definedName>
    <definedName name="IQRV99" hidden="1">"$V$100:$V$353"</definedName>
    <definedName name="IQRVDB4" hidden="1">"$VDB$5"</definedName>
    <definedName name="IQRVisantP9" localSheetId="1" hidden="1">#REF!</definedName>
    <definedName name="IQRVisantP9" hidden="1">#REF!</definedName>
    <definedName name="IQRVTR2C9" hidden="1">#REF!</definedName>
    <definedName name="IQRVTR2D9" hidden="1">#REF!</definedName>
    <definedName name="IQRVTR2E9" hidden="1">#REF!</definedName>
    <definedName name="IQRVTR2F9" hidden="1">#REF!</definedName>
    <definedName name="IQRVTR2G9" hidden="1">#REF!</definedName>
    <definedName name="IQRVTR2H9" hidden="1">#REF!</definedName>
    <definedName name="IQRVTR2L9" hidden="1">#REF!</definedName>
    <definedName name="IQRVTR2M9" hidden="1">#REF!</definedName>
    <definedName name="IQRVTR2N9" hidden="1">#REF!</definedName>
    <definedName name="IQRVTR2O9" hidden="1">#REF!</definedName>
    <definedName name="IQRVTR2P9" hidden="1">#REF!</definedName>
    <definedName name="IQRVTRAA9" hidden="1">#REF!</definedName>
    <definedName name="IQRVTRAB9" hidden="1">#REF!</definedName>
    <definedName name="IQRVTRAC9" hidden="1">#REF!</definedName>
    <definedName name="IQRVTRAD9" hidden="1">#REF!</definedName>
    <definedName name="IQRVTRAE9" hidden="1">#REF!</definedName>
    <definedName name="IQRVTRAF9" hidden="1">#REF!</definedName>
    <definedName name="IQRVTRC9" hidden="1">#REF!</definedName>
    <definedName name="IQRVTRD9" hidden="1">#REF!</definedName>
    <definedName name="IQRVTRE9" hidden="1">#REF!</definedName>
    <definedName name="IQRVTRF9" hidden="1">#REF!</definedName>
    <definedName name="IQRVTRG9" hidden="1">#REF!</definedName>
    <definedName name="IQRVTRH9" hidden="1">#REF!</definedName>
    <definedName name="IQRVTRL9" hidden="1">#REF!</definedName>
    <definedName name="IQRVTRM9" hidden="1">#REF!</definedName>
    <definedName name="IQRVTRN9" hidden="1">#REF!</definedName>
    <definedName name="IQRVTRO9" hidden="1">#REF!</definedName>
    <definedName name="IQRVTRP9" hidden="1">#REF!</definedName>
    <definedName name="IQRVWAPA7" hidden="1">#REF!</definedName>
    <definedName name="IQRVWAPC7" hidden="1">#REF!</definedName>
    <definedName name="IQRVWAPE19" hidden="1">#REF!</definedName>
    <definedName name="IQRVWAPE7" hidden="1">#REF!</definedName>
    <definedName name="IQRVWAPG7" hidden="1">#REF!</definedName>
    <definedName name="IQRVWAPI7" hidden="1">#REF!</definedName>
    <definedName name="IQRVWAPK7" hidden="1">#REF!</definedName>
    <definedName name="IQRVWAPS2L11" hidden="1">#REF!</definedName>
    <definedName name="IQRVWAPSL11" hidden="1">#REF!</definedName>
    <definedName name="IQRVWAPSM11" hidden="1">#REF!</definedName>
    <definedName name="IQRW10" hidden="1">"$W$11:$W$263"</definedName>
    <definedName name="IQRW11" hidden="1">"$W$12:$W$264"</definedName>
    <definedName name="IQRW12" hidden="1">"$W$13:$W$1292"</definedName>
    <definedName name="IQRW13" hidden="1">"$W$14:$W$305"</definedName>
    <definedName name="IQRW14" hidden="1">"$W$15:$W$114"</definedName>
    <definedName name="IQRW16" hidden="1">"$W$17:$W$76"</definedName>
    <definedName name="IQRW17" hidden="1">"$W$18:$W$1276"</definedName>
    <definedName name="IQRW18" hidden="1">"$W$19:$W$56"</definedName>
    <definedName name="IQRW2" hidden="1">"$W$3:$W$123"</definedName>
    <definedName name="IQRW20" hidden="1">"$W$21:$W$30"</definedName>
    <definedName name="IQRW21" hidden="1">"$W$22"</definedName>
    <definedName name="IQRW23" hidden="1">"$W$24:$W$275"</definedName>
    <definedName name="IQRW3" hidden="1">"$W$4"</definedName>
    <definedName name="IQRW5" hidden="1">"$W$6:$W$2501"</definedName>
    <definedName name="IQRW6" hidden="1">"$W$7:$W$18"</definedName>
    <definedName name="IQRW7" hidden="1">"$W$8:$W$260"</definedName>
    <definedName name="IQRWACCAnalysisBV10" hidden="1">#REF!</definedName>
    <definedName name="IQRWACCAnalysisCD10" hidden="1">#REF!</definedName>
    <definedName name="IQRWDB4" hidden="1">"$WDB$5"</definedName>
    <definedName name="IQRWECC9" hidden="1">#REF!</definedName>
    <definedName name="IQRWeeklyB12" localSheetId="19" hidden="1">#REF!</definedName>
    <definedName name="IQRWeeklyB12" hidden="1">#REF!</definedName>
    <definedName name="IQRX10" hidden="1">"$X$11:$X$114"</definedName>
    <definedName name="IQRX101" hidden="1">"$X$102:$X$355"</definedName>
    <definedName name="IQRX103" hidden="1">"$X$104:$X$357"</definedName>
    <definedName name="IQRX104" hidden="1">"$X$105:$X$358"</definedName>
    <definedName name="IQRX106" hidden="1">"$X$107:$X$360"</definedName>
    <definedName name="IQRX108" hidden="1">"$X$109:$X$362"</definedName>
    <definedName name="IQRX112" hidden="1">"$X$113:$X$365"</definedName>
    <definedName name="IQRX117" hidden="1">"$X$118:$X$370"</definedName>
    <definedName name="IQRX120" hidden="1">"$X$121:$X$373"</definedName>
    <definedName name="IQRX122" hidden="1">"$X$123:$X$376"</definedName>
    <definedName name="IQRX123" hidden="1">"$X$124:$X$377"</definedName>
    <definedName name="IQRX124" hidden="1">"$X$125:$X$378"</definedName>
    <definedName name="IQRX125" hidden="1">"$X$126:$X$379"</definedName>
    <definedName name="IQRX13" hidden="1">"$X$14:$X$41"</definedName>
    <definedName name="IQRX131" hidden="1">"$X$132:$X$385"</definedName>
    <definedName name="IQRX16" hidden="1">"$X$17:$X$76"</definedName>
    <definedName name="IQRX17" hidden="1">"$X$18:$X$1276"</definedName>
    <definedName name="IQRX19" hidden="1">"$X$20:$X$272"</definedName>
    <definedName name="IQRX2" hidden="1">"$X$3:$X$123"</definedName>
    <definedName name="IQRX20" hidden="1">"$X$21:$X$30"</definedName>
    <definedName name="IQRX3" hidden="1">"$X$4"</definedName>
    <definedName name="IQRX49" hidden="1">"$X$50:$X$302"</definedName>
    <definedName name="IQRX6" hidden="1">"$X$7:$X$18"</definedName>
    <definedName name="IQRX7" hidden="1">"$X$8:$X$2522"</definedName>
    <definedName name="IQRX70" hidden="1">"$X$71:$X$323"</definedName>
    <definedName name="IQRX82" hidden="1">"$X$83:$X$336"</definedName>
    <definedName name="IQRX83" hidden="1">"$X$84:$X$336"</definedName>
    <definedName name="IQRX84" hidden="1">"$X$85:$X$337"</definedName>
    <definedName name="IQRX85" hidden="1">"$X$86:$X$338"</definedName>
    <definedName name="IQRX86" hidden="1">"$X$87:$X$339"</definedName>
    <definedName name="IQRX87" hidden="1">"$X$88:$X$340"</definedName>
    <definedName name="IQRX88" hidden="1">"$X$89:$X$341"</definedName>
    <definedName name="IQRX89" hidden="1">"$X$90:$X$342"</definedName>
    <definedName name="IQRX90" hidden="1">"$X$91:$X$344"</definedName>
    <definedName name="IQRX91" hidden="1">"$X$92:$X$345"</definedName>
    <definedName name="IQRX93" hidden="1">"$X$94:$X$346"</definedName>
    <definedName name="IQRX94" hidden="1">"$X$95:$X$348"</definedName>
    <definedName name="IQRX95" hidden="1">"$X$96:$X$349"</definedName>
    <definedName name="IQRX96" hidden="1">"$X$97:$X$349"</definedName>
    <definedName name="IQRX99" hidden="1">"$X$100:$X$353"</definedName>
    <definedName name="IQRXDB4" hidden="1">"$XDB$5"</definedName>
    <definedName name="IQRXELC9" hidden="1">#REF!</definedName>
    <definedName name="IQRY10" hidden="1">"$Y$11:$Y$263"</definedName>
    <definedName name="IQRY11" hidden="1">"$Y$12:$Y$264"</definedName>
    <definedName name="IQRY14" hidden="1">"$Y$15:$Y$114"</definedName>
    <definedName name="IQRY16" hidden="1">"$Y$17:$Y$58"</definedName>
    <definedName name="IQRY17" hidden="1">"$Y$18:$Y$1276"</definedName>
    <definedName name="IQRY2" hidden="1">"$Y$3:$Y$123"</definedName>
    <definedName name="IQRY20" hidden="1">"$Y$21:$Y$30"</definedName>
    <definedName name="IQRY22" hidden="1">"$Y$23"</definedName>
    <definedName name="IQRY3" hidden="1">"$Y$4"</definedName>
    <definedName name="IQRY36" hidden="1">"$Y$37:$Y$41"</definedName>
    <definedName name="IQRY37" hidden="1">"$Y$38:$Y$42"</definedName>
    <definedName name="IQRY4" hidden="1">"$Y$5:$Y$62"</definedName>
    <definedName name="IQRY40" hidden="1">"$Y$41:$Y$45"</definedName>
    <definedName name="IQRY45" hidden="1">"$Y$46:$Y$50"</definedName>
    <definedName name="IQRY47" hidden="1">"$Y$48:$Y$52"</definedName>
    <definedName name="IQRY49" hidden="1">"$Y$50:$Y$54"</definedName>
    <definedName name="IQRY5" hidden="1">"$Y$6:$Y$15"</definedName>
    <definedName name="IQRY52" hidden="1">"$Y$53:$Y$57"</definedName>
    <definedName name="IQRY58" hidden="1">"$Y$59:$Y$68"</definedName>
    <definedName name="IQRY6" hidden="1">"$Y$7:$Y$18"</definedName>
    <definedName name="IQRY62" hidden="1">"$Y$63:$Y$72"</definedName>
    <definedName name="IQRY7" hidden="1">"$Y$8:$Y$2523"</definedName>
    <definedName name="IQRZ10" hidden="1">"$Z$11:$Z$263"</definedName>
    <definedName name="IQRZ120" hidden="1">"$Z$121:$Z$374"</definedName>
    <definedName name="IQRZ122" hidden="1">"$Z$123:$Z$376"</definedName>
    <definedName name="IQRZ123" hidden="1">"$Z$124:$Z$377"</definedName>
    <definedName name="IQRZ124" hidden="1">"$Z$125:$Z$378"</definedName>
    <definedName name="IQRZ125" hidden="1">"$Z$126:$Z$379"</definedName>
    <definedName name="IQRZ131" hidden="1">"$Z$132:$Z$385"</definedName>
    <definedName name="IQRZ133" hidden="1">"$Z$134:$Z$387"</definedName>
    <definedName name="IQRZ16" hidden="1">"$Z$17:$Z$64"</definedName>
    <definedName name="IQRZ17" hidden="1">"$Z$18:$Z$1276"</definedName>
    <definedName name="IQRZ2" hidden="1">"$Z$3:$Z$256"</definedName>
    <definedName name="IQRZ22" hidden="1">"$Z$23"</definedName>
    <definedName name="IQRZ3" hidden="1">"$Z$4"</definedName>
    <definedName name="IQRZ30" hidden="1">"$Z$31:$Z$152"</definedName>
    <definedName name="IQRZ36" hidden="1">"$Z$37:$Z$41"</definedName>
    <definedName name="IQRZ37" hidden="1">"$Z$38:$Z$42"</definedName>
    <definedName name="IQRZ40" hidden="1">"$Z$41:$Z$45"</definedName>
    <definedName name="IQRZ45" hidden="1">"$Z$46:$Z$50"</definedName>
    <definedName name="IQRZ47" hidden="1">"$Z$48:$Z$52"</definedName>
    <definedName name="IQRZ49" hidden="1">"$Z$50:$Z$54"</definedName>
    <definedName name="IQRZ5" hidden="1">"$Z$6:$Z$15"</definedName>
    <definedName name="IQRZ52" hidden="1">"$Z$53:$Z$57"</definedName>
    <definedName name="IQRZ58" hidden="1">"$Z$59:$Z$68"</definedName>
    <definedName name="IQRZ6" hidden="1">"$Z$7:$Z$18"</definedName>
    <definedName name="IQRZ62" hidden="1">"$Z$63:$Z$72"</definedName>
    <definedName name="IQRZ7" hidden="1">"$Z$8:$Z$2523"</definedName>
    <definedName name="IQRZ9" hidden="1">"$Z$10:$Z$2523"</definedName>
    <definedName name="IQSCapIQDownloadA1" hidden="1">"$A$2:$A$56"</definedName>
    <definedName name="IQSConsumerDiscretioneryA24" hidden="1">"$A$25:$A$242"</definedName>
    <definedName name="iQShowHideColumns" hidden="1">"iQShowAll"</definedName>
    <definedName name="IQSIndustryBenchmarksB17" hidden="1">"$B$18:$B$43"</definedName>
    <definedName name="IQSLastMonthHardwareDealDataA1" hidden="1">"$A$2:$A$9"</definedName>
    <definedName name="IQSLastMonthHWDealIDsA2" hidden="1">"$A$3:$A$48"</definedName>
    <definedName name="IQSSheet1A1" hidden="1">"$A$2:$A$774"</definedName>
    <definedName name="IQSSheet1A5" hidden="1">"$A$6:$A$30"</definedName>
    <definedName name="IQSSheet1A6" hidden="1">"$A$7:$A$31"</definedName>
    <definedName name="IQSSheet1B3" hidden="1">"$B$4:$B$1705"</definedName>
    <definedName name="IQSSheet2A1" hidden="1">"$A$2:$A$774"</definedName>
    <definedName name="IQSSheet2C3" hidden="1">"$C$4:$C$1041"</definedName>
    <definedName name="IQSSheet3A1" hidden="1">"$B$1:$Z$1"</definedName>
    <definedName name="iquweryqiwue" localSheetId="19">{0;0;0;0;1;#N/A;0.25;0.25;0.8;0.25;2;FALSE;FALSE;FALSE;FALSE;FALSE;#N/A;1;#N/A;1;1;"";""}</definedName>
    <definedName name="iquweryqiwue" localSheetId="4">{0;0;0;0;1;#N/A;0.25;0.25;0.8;0.25;2;FALSE;FALSE;FALSE;FALSE;FALSE;#N/A;1;#N/A;1;1;"";""}</definedName>
    <definedName name="iquweryqiwue" localSheetId="15">{0;0;0;0;1;#N/A;0.25;0.25;0.8;0.25;2;FALSE;FALSE;FALSE;FALSE;FALSE;#N/A;1;#N/A;1;1;"";""}</definedName>
    <definedName name="iquweryqiwue" localSheetId="11">{0;0;0;0;1;#N/A;0.25;0.25;0.8;0.25;2;FALSE;FALSE;FALSE;FALSE;FALSE;#N/A;1;#N/A;1;1;"";""}</definedName>
    <definedName name="iquweryqiwue">{0;0;0;0;1;#N/A;0.25;0.25;0.8;0.25;2;FALSE;FALSE;FALSE;FALSE;FALSE;#N/A;1;#N/A;1;1;"";""}</definedName>
    <definedName name="Irbe" localSheetId="4" hidden="1">{#N/A,#N/A,FALSE,"Pharm";#N/A,#N/A,FALSE,"WWCM"}</definedName>
    <definedName name="Irbe" localSheetId="11" hidden="1">{#N/A,#N/A,FALSE,"Pharm";#N/A,#N/A,FALSE,"WWCM"}</definedName>
    <definedName name="Irbe" hidden="1">{#N/A,#N/A,FALSE,"Pharm";#N/A,#N/A,FALSE,"WWCM"}</definedName>
    <definedName name="Irbe_1" localSheetId="4" hidden="1">{#N/A,#N/A,FALSE,"Pharm";#N/A,#N/A,FALSE,"WWCM"}</definedName>
    <definedName name="Irbe_1" localSheetId="11" hidden="1">{#N/A,#N/A,FALSE,"Pharm";#N/A,#N/A,FALSE,"WWCM"}</definedName>
    <definedName name="Irbe_1" hidden="1">{#N/A,#N/A,FALSE,"Pharm";#N/A,#N/A,FALSE,"WWCM"}</definedName>
    <definedName name="IRE_NET">103</definedName>
    <definedName name="irevolver">#REF!</definedName>
    <definedName name="IRI_WorkspaceId">"f875d9690653425d92f0c414ebaac308"</definedName>
    <definedName name="IRM" localSheetId="15" hidden="1">{"bs",#N/A,FALSE,"SCF"}</definedName>
    <definedName name="IRM" localSheetId="11" hidden="1">{"bs",#N/A,FALSE,"SCF"}</definedName>
    <definedName name="IRM" hidden="1">{"bs",#N/A,FALSE,"SCF"}</definedName>
    <definedName name="IRR">#REF!</definedName>
    <definedName name="is">#REF!</definedName>
    <definedName name="IS_01" localSheetId="19">#REF!</definedName>
    <definedName name="IS_01">#REF!</definedName>
    <definedName name="IS_COGS" localSheetId="19">#REF!</definedName>
    <definedName name="IS_COGS">#REF!</definedName>
    <definedName name="IS_convprefdiv" localSheetId="19">#REF!</definedName>
    <definedName name="IS_convprefdiv">#REF!</definedName>
    <definedName name="IS_deprec" localSheetId="19">#REF!</definedName>
    <definedName name="IS_deprec">#REF!</definedName>
    <definedName name="IS_divisional" localSheetId="19">#REF!</definedName>
    <definedName name="IS_divisional">#REF!</definedName>
    <definedName name="IS_eps" localSheetId="19">#REF!</definedName>
    <definedName name="IS_eps">#REF!</definedName>
    <definedName name="IS_goodwill" localSheetId="19">#REF!</definedName>
    <definedName name="IS_goodwill">#REF!</definedName>
    <definedName name="IS_inctaxes" localSheetId="19">#REF!</definedName>
    <definedName name="IS_inctaxes">#REF!</definedName>
    <definedName name="IS_intangamort">#REF!</definedName>
    <definedName name="IS_intconvert">#REF!</definedName>
    <definedName name="IS_intexisting">#REF!</definedName>
    <definedName name="IS_intincome">#REF!</definedName>
    <definedName name="IS_intrevolver">#REF!</definedName>
    <definedName name="IS_LTM" localSheetId="19">#REF!</definedName>
    <definedName name="IS_LTM">#REF!</definedName>
    <definedName name="IS_minority" localSheetId="19">#REF!</definedName>
    <definedName name="IS_minority">#REF!</definedName>
    <definedName name="IS_NC_Int" localSheetId="19">#REF!</definedName>
    <definedName name="IS_NC_Int">#REF!</definedName>
    <definedName name="IS_othernonopexp" localSheetId="19">#REF!</definedName>
    <definedName name="IS_othernonopexp">#REF!</definedName>
    <definedName name="IS_otheropexp">#REF!</definedName>
    <definedName name="IS_revenues">#REF!</definedName>
    <definedName name="IS_SGA">#REF!</definedName>
    <definedName name="IS_straightprefdiv">#REF!</definedName>
    <definedName name="IsATB" hidden="1">LEN(OFFSET(#REF!,1,0))</definedName>
    <definedName name="IsColHidden" hidden="1">FALSE</definedName>
    <definedName name="ISInput">#REF!,#REF!,#REF!,#REF!,#REF!</definedName>
    <definedName name="islr" localSheetId="11" hidden="1">{#N/A,#N/A,FALSE,"OUT  AREC"}</definedName>
    <definedName name="islr" hidden="1">{#N/A,#N/A,FALSE,"OUT  AREC"}</definedName>
    <definedName name="IsLTMColHidden" hidden="1">FALSE</definedName>
    <definedName name="ISP">9</definedName>
    <definedName name="ISPT" localSheetId="11" hidden="1">{#N/A,#N/A,FALSE,"Aging Summary";#N/A,#N/A,FALSE,"Ratio Analysis";#N/A,#N/A,FALSE,"Test 120 Day Accts";#N/A,#N/A,FALSE,"Tickmarks"}</definedName>
    <definedName name="ISPT" hidden="1">{#N/A,#N/A,FALSE,"Aging Summary";#N/A,#N/A,FALSE,"Ratio Analysis";#N/A,#N/A,FALSE,"Test 120 Day Accts";#N/A,#N/A,FALSE,"Tickmarks"}</definedName>
    <definedName name="ISS_DEBT_NET" hidden="1">"ISS_DEBT_NET"</definedName>
    <definedName name="ISS_STOCK_NET" hidden="1">"ISS_STOCK_NET"</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T" localSheetId="11" hidden="1">{"'Sheet1'!$A$1:$H$36"}</definedName>
    <definedName name="IT" hidden="1">{"'Sheet1'!$A$1:$H$36"}</definedName>
    <definedName name="IT_Coord">#REF!</definedName>
    <definedName name="IT_ECS_Lead">#REF!</definedName>
    <definedName name="IT_ECS_Mgr">#REF!</definedName>
    <definedName name="IT_ECS_Move_Lead">#REF!</definedName>
    <definedName name="IT_ECS_PM">#REF!</definedName>
    <definedName name="IT_Move_Coord">#REF!</definedName>
    <definedName name="IT_Network_Coord">#REF!</definedName>
    <definedName name="ITA_NET">115</definedName>
    <definedName name="itc" localSheetId="11" hidden="1">{#N/A,#N/A,FALSE,"bs_cons";#N/A,#N/A,FALSE,"bs_grup";#N/A,#N/A,FALSE,"bs_umpl";#N/A,#N/A,FALSE,"bs_bim";#N/A,#N/A,FALSE,"bs_bdb";#N/A,#N/A,FALSE,"bs_mq32";#N/A,#N/A,FALSE,"bs_bsrl"}</definedName>
    <definedName name="itc" hidden="1">{#N/A,#N/A,FALSE,"bs_cons";#N/A,#N/A,FALSE,"bs_grup";#N/A,#N/A,FALSE,"bs_umpl";#N/A,#N/A,FALSE,"bs_bim";#N/A,#N/A,FALSE,"bs_bdb";#N/A,#N/A,FALSE,"bs_mq32";#N/A,#N/A,FALSE,"bs_bsrl"}</definedName>
    <definedName name="Item" localSheetId="19">#REF!</definedName>
    <definedName name="Item">#REF!</definedName>
    <definedName name="ITEM_CATEGORY">#REF!</definedName>
    <definedName name="Item2" localSheetId="19">#REF!</definedName>
    <definedName name="Item2">#REF!</definedName>
    <definedName name="Itemcheck" localSheetId="19">#REF!</definedName>
    <definedName name="Itemcheck">#REF!</definedName>
    <definedName name="ItemStart" hidden="1">#REF!</definedName>
    <definedName name="iterm">#REF!</definedName>
    <definedName name="ITLeXToEUR" localSheetId="8" hidden="1">1/EUReXToITL</definedName>
    <definedName name="ITLeXToEUR" localSheetId="11" hidden="1">1/EUReXToITL</definedName>
    <definedName name="ITLeXToEUR" localSheetId="10" hidden="1">1/EUReXToITL</definedName>
    <definedName name="ITLeXToEUR" hidden="1">1/EUReXToITL</definedName>
    <definedName name="ITRevised" localSheetId="11" hidden="1">{#N/A,#N/A,TRUE,"TS";#N/A,#N/A,TRUE,"Combo";#N/A,#N/A,TRUE,"FAIR";#N/A,#N/A,TRUE,"RBC";#N/A,#N/A,TRUE,"xxxx"}</definedName>
    <definedName name="ITRevised" hidden="1">{#N/A,#N/A,TRUE,"TS";#N/A,#N/A,TRUE,"Combo";#N/A,#N/A,TRUE,"FAIR";#N/A,#N/A,TRUE,"RBC";#N/A,#N/A,TRUE,"xxxx"}</definedName>
    <definedName name="ITW" localSheetId="11" hidden="1">{"bs",#N/A,FALSE,"SCF"}</definedName>
    <definedName name="ITW" hidden="1">{"bs",#N/A,FALSE,"SCF"}</definedName>
    <definedName name="itwelve">#REF!</definedName>
    <definedName name="ITZ" localSheetId="11" hidden="1">{#N/A,#N/A,FALSE,"bs_cons";#N/A,#N/A,FALSE,"bs_grup";#N/A,#N/A,FALSE,"bs_umpl";#N/A,#N/A,FALSE,"bs_bim";#N/A,#N/A,FALSE,"bs_bdb";#N/A,#N/A,FALSE,"bs_mq32";#N/A,#N/A,FALSE,"bs_bsrl"}</definedName>
    <definedName name="ITZ" hidden="1">{#N/A,#N/A,FALSE,"bs_cons";#N/A,#N/A,FALSE,"bs_grup";#N/A,#N/A,FALSE,"bs_umpl";#N/A,#N/A,FALSE,"bs_bim";#N/A,#N/A,FALSE,"bs_bdb";#N/A,#N/A,FALSE,"bs_mq32";#N/A,#N/A,FALSE,"bs_bsrl"}</definedName>
    <definedName name="IT수정" localSheetId="11" hidden="1">{"'Sheet1'!$A$1:$H$36"}</definedName>
    <definedName name="IT수정" hidden="1">{"'Sheet1'!$A$1:$H$36"}</definedName>
    <definedName name="iughuipip" localSheetId="4" hidden="1">{"Asset Information",#N/A,FALSE,"Asset Information";"Fixed Lease Cost",#N/A,FALSE,"Asset Information";"Maintenance",#N/A,FALSE,"Asset Information";"Depreciation",#N/A,FALSE,"Asset Information"}</definedName>
    <definedName name="iughuipip" localSheetId="11" hidden="1">{"Asset Information",#N/A,FALSE,"Asset Information";"Fixed Lease Cost",#N/A,FALSE,"Asset Information";"Maintenance",#N/A,FALSE,"Asset Information";"Depreciation",#N/A,FALSE,"Asset Information"}</definedName>
    <definedName name="iughuipip" hidden="1">{"Asset Information",#N/A,FALSE,"Asset Information";"Fixed Lease Cost",#N/A,FALSE,"Asset Information";"Maintenance",#N/A,FALSE,"Asset Information";"Depreciation",#N/A,FALSE,"Asset Information"}</definedName>
    <definedName name="iughuipip1" localSheetId="4" hidden="1">{"Asset Information",#N/A,FALSE,"Asset Information";"Fixed Lease Cost",#N/A,FALSE,"Asset Information";"Maintenance",#N/A,FALSE,"Asset Information";"Depreciation",#N/A,FALSE,"Asset Information"}</definedName>
    <definedName name="iughuipip1" localSheetId="11" hidden="1">{"Asset Information",#N/A,FALSE,"Asset Information";"Fixed Lease Cost",#N/A,FALSE,"Asset Information";"Maintenance",#N/A,FALSE,"Asset Information";"Depreciation",#N/A,FALSE,"Asset Information"}</definedName>
    <definedName name="iughuipip1" hidden="1">{"Asset Information",#N/A,FALSE,"Asset Information";"Fixed Lease Cost",#N/A,FALSE,"Asset Information";"Maintenance",#N/A,FALSE,"Asset Information";"Depreciation",#N/A,FALSE,"Asset Information"}</definedName>
    <definedName name="iugoiñ" localSheetId="11" hidden="1">{#N/A,#N/A,FALSE,"Aging Summary";#N/A,#N/A,FALSE,"Ratio Analysis";#N/A,#N/A,FALSE,"Test 120 Day Accts";#N/A,#N/A,FALSE,"Tickmarks"}</definedName>
    <definedName name="iugoiñ" hidden="1">{#N/A,#N/A,FALSE,"Aging Summary";#N/A,#N/A,FALSE,"Ratio Analysis";#N/A,#N/A,FALSE,"Test 120 Day Accts";#N/A,#N/A,FALSE,"Tickmarks"}</definedName>
    <definedName name="iuhiliu" localSheetId="11" hidden="1">{#N/A,#N/A,FALSE,"Sheet1"}</definedName>
    <definedName name="iuhiliu" hidden="1">{#N/A,#N/A,FALSE,"Sheet1"}</definedName>
    <definedName name="iuiopuio" localSheetId="11" hidden="1">{#N/A,#N/A,FALSE,"BidCo Assumptions";#N/A,#N/A,FALSE,"Credit Stats";#N/A,#N/A,FALSE,"Bidco Summary";#N/A,#N/A,FALSE,"BIDCO Consolidated"}</definedName>
    <definedName name="iuiopuio" hidden="1">{#N/A,#N/A,FALSE,"BidCo Assumptions";#N/A,#N/A,FALSE,"Credit Stats";#N/A,#N/A,FALSE,"Bidco Summary";#N/A,#N/A,FALSE,"BIDCO Consolidated"}</definedName>
    <definedName name="iuo" localSheetId="4" hidden="1">{#N/A,#N/A,FALSE,"Audit Program";#N/A,#N/A,FALSE,"T&amp;D Total";#N/A,#N/A,FALSE,"LNG Total";#N/A,#N/A,FALSE,"Power Total";#N/A,#N/A,FALSE,"Other Total";#N/A,#N/A,FALSE,"E&amp;P Total"}</definedName>
    <definedName name="iuo" localSheetId="11" hidden="1">{#N/A,#N/A,FALSE,"Audit Program";#N/A,#N/A,FALSE,"T&amp;D Total";#N/A,#N/A,FALSE,"LNG Total";#N/A,#N/A,FALSE,"Power Total";#N/A,#N/A,FALSE,"Other Total";#N/A,#N/A,FALSE,"E&amp;P Total"}</definedName>
    <definedName name="iuo" hidden="1">{#N/A,#N/A,FALSE,"Audit Program";#N/A,#N/A,FALSE,"T&amp;D Total";#N/A,#N/A,FALSE,"LNG Total";#N/A,#N/A,FALSE,"Power Total";#N/A,#N/A,FALSE,"Other Total";#N/A,#N/A,FALSE,"E&amp;P Total"}</definedName>
    <definedName name="iuo_1" localSheetId="4" hidden="1">{#N/A,#N/A,FALSE,"Audit Program";#N/A,#N/A,FALSE,"T&amp;D Total";#N/A,#N/A,FALSE,"LNG Total";#N/A,#N/A,FALSE,"Power Total";#N/A,#N/A,FALSE,"Other Total";#N/A,#N/A,FALSE,"E&amp;P Total"}</definedName>
    <definedName name="iuo_1" localSheetId="11" hidden="1">{#N/A,#N/A,FALSE,"Audit Program";#N/A,#N/A,FALSE,"T&amp;D Total";#N/A,#N/A,FALSE,"LNG Total";#N/A,#N/A,FALSE,"Power Total";#N/A,#N/A,FALSE,"Other Total";#N/A,#N/A,FALSE,"E&amp;P Total"}</definedName>
    <definedName name="iuo_1" hidden="1">{#N/A,#N/A,FALSE,"Audit Program";#N/A,#N/A,FALSE,"T&amp;D Total";#N/A,#N/A,FALSE,"LNG Total";#N/A,#N/A,FALSE,"Power Total";#N/A,#N/A,FALSE,"Other Total";#N/A,#N/A,FALSE,"E&amp;P Total"}</definedName>
    <definedName name="iutriyruytru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triyruytru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triyruytru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 localSheetId="11" hidden="1">{#N/A,#N/A,TRUE,"Proposal";#N/A,#N/A,TRUE,"Assumptions";#N/A,#N/A,TRUE,"Net Income";#N/A,#N/A,TRUE,"Balsheet";#N/A,#N/A,TRUE,"Capex";#N/A,#N/A,TRUE,"Volumes";#N/A,#N/A,TRUE,"Revenues";#N/A,#N/A,TRUE,"Var.Costs";#N/A,#N/A,TRUE,"Personnel";#N/A,#N/A,TRUE,"Other costs";#N/A,#N/A,TRUE,"MKTG and G&amp;A"}</definedName>
    <definedName name="IUY" hidden="1">{#N/A,#N/A,TRUE,"Proposal";#N/A,#N/A,TRUE,"Assumptions";#N/A,#N/A,TRUE,"Net Income";#N/A,#N/A,TRUE,"Balsheet";#N/A,#N/A,TRUE,"Capex";#N/A,#N/A,TRUE,"Volumes";#N/A,#N/A,TRUE,"Revenues";#N/A,#N/A,TRUE,"Var.Costs";#N/A,#N/A,TRUE,"Personnel";#N/A,#N/A,TRUE,"Other costs";#N/A,#N/A,TRUE,"MKTG and G&amp;A"}</definedName>
    <definedName name="iuyaigun" localSheetId="19">{0;0;0;0;1;#N/A;0.25;0.25;0.25;0.25;2;FALSE;FALSE;FALSE;FALSE;FALSE;#N/A;1;#N/A;1;1;"";""}</definedName>
    <definedName name="iuyaigun" localSheetId="4">{0;0;0;0;1;#N/A;0.25;0.25;0.25;0.25;2;FALSE;FALSE;FALSE;FALSE;FALSE;#N/A;1;#N/A;1;1;"";""}</definedName>
    <definedName name="iuyaigun" localSheetId="15">{0;0;0;0;1;#N/A;0.25;0.25;0.25;0.25;2;FALSE;FALSE;FALSE;FALSE;FALSE;#N/A;1;#N/A;1;1;"";""}</definedName>
    <definedName name="iuyaigun" localSheetId="11">{0;0;0;0;1;#N/A;0.25;0.25;0.25;0.25;2;FALSE;FALSE;FALSE;FALSE;FALSE;#N/A;1;#N/A;1;1;"";""}</definedName>
    <definedName name="iuyaigun">{0;0;0;0;1;#N/A;0.25;0.25;0.25;0.25;2;FALSE;FALSE;FALSE;FALSE;FALSE;#N/A;1;#N/A;1;1;"";""}</definedName>
    <definedName name="iuytiu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i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i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i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retretr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retretr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retret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v"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or" localSheetId="1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y" localSheetId="11" hidden="1">{"A COM Detail YTD",#N/A,FALSE,"DATA";"B Exp Detail YTD",#N/A,FALSE,"DATA"}</definedName>
    <definedName name="Ivy" hidden="1">{"A COM Detail YTD",#N/A,FALSE,"DATA";"B Exp Detail YTD",#N/A,FALSE,"DATA"}</definedName>
    <definedName name="Ivy_1" localSheetId="11" hidden="1">{"A COM Detail YTD",#N/A,FALSE,"DATA";"B Exp Detail YTD",#N/A,FALSE,"DATA"}</definedName>
    <definedName name="Ivy_1" hidden="1">{"A COM Detail YTD",#N/A,FALSE,"DATA";"B Exp Detail YTD",#N/A,FALSE,"DATA"}</definedName>
    <definedName name="iyioytruytru" localSheetId="4" hidden="1">{#N/A,#N/A,FALSE,"BS";#N/A,#N/A,FALSE,"IS";#N/A,#N/A,FALSE,"ISYTD";#N/A,#N/A,FALSE,"ARINV";#N/A,#N/A,FALSE,"PPD";#N/A,#N/A,FALSE,"FA";#N/A,#N/A,FALSE,"CAPEXP";#N/A,#N/A,FALSE,"INCTAX";#N/A,#N/A,FALSE,"DEBT";#N/A,#N/A,FALSE,"CFMTH"}</definedName>
    <definedName name="iyioytruytru" localSheetId="11" hidden="1">{#N/A,#N/A,FALSE,"BS";#N/A,#N/A,FALSE,"IS";#N/A,#N/A,FALSE,"ISYTD";#N/A,#N/A,FALSE,"ARINV";#N/A,#N/A,FALSE,"PPD";#N/A,#N/A,FALSE,"FA";#N/A,#N/A,FALSE,"CAPEXP";#N/A,#N/A,FALSE,"INCTAX";#N/A,#N/A,FALSE,"DEBT";#N/A,#N/A,FALSE,"CFMTH"}</definedName>
    <definedName name="iyioytruytru" hidden="1">{#N/A,#N/A,FALSE,"BS";#N/A,#N/A,FALSE,"IS";#N/A,#N/A,FALSE,"ISYTD";#N/A,#N/A,FALSE,"ARINV";#N/A,#N/A,FALSE,"PPD";#N/A,#N/A,FALSE,"FA";#N/A,#N/A,FALSE,"CAPEXP";#N/A,#N/A,FALSE,"INCTAX";#N/A,#N/A,FALSE,"DEBT";#N/A,#N/A,FALSE,"CFMTH"}</definedName>
    <definedName name="iyrt" localSheetId="4" hidden="1">{#N/A,#N/A,TRUE,"A";#N/A,#N/A,TRUE,"B";#N/A,#N/A,TRUE,"C";#N/A,#N/A,TRUE,"D";#N/A,#N/A,TRUE,"E"}</definedName>
    <definedName name="iyrt" localSheetId="11" hidden="1">{#N/A,#N/A,TRUE,"A";#N/A,#N/A,TRUE,"B";#N/A,#N/A,TRUE,"C";#N/A,#N/A,TRUE,"D";#N/A,#N/A,TRUE,"E"}</definedName>
    <definedName name="iyrt" hidden="1">{#N/A,#N/A,TRUE,"A";#N/A,#N/A,TRUE,"B";#N/A,#N/A,TRUE,"C";#N/A,#N/A,TRUE,"D";#N/A,#N/A,TRUE,"E"}</definedName>
    <definedName name="j">#REF!</definedName>
    <definedName name="j.xls" localSheetId="11" hidden="1">{#N/A,#N/A,FALSE,"OffAdvance";#N/A,#N/A,FALSE,"OffExpRprt";#N/A,#N/A,FALSE,"Entertmnt";#N/A,#N/A,FALSE,"Promotion";#N/A,#N/A,FALSE,"Travelling"}</definedName>
    <definedName name="j.xls" hidden="1">{#N/A,#N/A,FALSE,"OffAdvance";#N/A,#N/A,FALSE,"OffExpRprt";#N/A,#N/A,FALSE,"Entertmnt";#N/A,#N/A,FALSE,"Promotion";#N/A,#N/A,FALSE,"Travelling"}</definedName>
    <definedName name="j_1" localSheetId="4" hidden="1">{#N/A,#N/A,FALSE,"1- Cover";#N/A,#N/A,FALSE,"2 - TSF Headcount Summary";#N/A,#N/A,FALSE,"3 - New Total Population"}</definedName>
    <definedName name="j_1" localSheetId="11" hidden="1">{#N/A,#N/A,FALSE,"1- Cover";#N/A,#N/A,FALSE,"2 - TSF Headcount Summary";#N/A,#N/A,FALSE,"3 - New Total Population"}</definedName>
    <definedName name="j_1" hidden="1">{#N/A,#N/A,FALSE,"1- Cover";#N/A,#N/A,FALSE,"2 - TSF Headcount Summary";#N/A,#N/A,FALSE,"3 - New Total Population"}</definedName>
    <definedName name="j_3" localSheetId="4">{"Client Name or Project Name"}</definedName>
    <definedName name="j_3" localSheetId="11">{"Client Name or Project Name"}</definedName>
    <definedName name="j_3">{"Client Name or Project Name"}</definedName>
    <definedName name="j0iposrtjbposrhov" localSheetId="11" hidden="1">{#N/A,#N/A,TRUE,"Main Issues";#N/A,#N/A,TRUE,"Income statement ($)"}</definedName>
    <definedName name="j0iposrtjbposrhov" hidden="1">{#N/A,#N/A,TRUE,"Main Issues";#N/A,#N/A,TRUE,"Income statement ($)"}</definedName>
    <definedName name="ja" localSheetId="11" hidden="1">{"ProjectInput",#N/A,FALSE,"INPUT-AREA"}</definedName>
    <definedName name="ja" hidden="1">{"ProjectInput",#N/A,FALSE,"INPUT-AREA"}</definedName>
    <definedName name="ja_1" localSheetId="11" hidden="1">{"ProjectInput",#N/A,FALSE,"INPUT-AREA"}</definedName>
    <definedName name="ja_1" hidden="1">{"ProjectInput",#N/A,FALSE,"INPUT-AREA"}</definedName>
    <definedName name="ja_2" localSheetId="11" hidden="1">{"ProjectInput",#N/A,FALSE,"INPUT-AREA"}</definedName>
    <definedName name="ja_2" hidden="1">{"ProjectInput",#N/A,FALSE,"INPUT-AREA"}</definedName>
    <definedName name="ja_3" localSheetId="11" hidden="1">{"ProjectInput",#N/A,FALSE,"INPUT-AREA"}</definedName>
    <definedName name="ja_3" hidden="1">{"ProjectInput",#N/A,FALSE,"INPUT-AREA"}</definedName>
    <definedName name="ja_4" localSheetId="11" hidden="1">{"ProjectInput",#N/A,FALSE,"INPUT-AREA"}</definedName>
    <definedName name="ja_4" hidden="1">{"ProjectInput",#N/A,FALSE,"INPUT-AREA"}</definedName>
    <definedName name="ja_5" localSheetId="11" hidden="1">{"ProjectInput",#N/A,FALSE,"INPUT-AREA"}</definedName>
    <definedName name="ja_5" hidden="1">{"ProjectInput",#N/A,FALSE,"INPUT-AREA"}</definedName>
    <definedName name="jadfkja" localSheetId="11" hidden="1">{"AT","COMPANIES",TRUE}</definedName>
    <definedName name="jadfkja" hidden="1">{"AT","COMPANIES",TRUE}</definedName>
    <definedName name="james" localSheetId="1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n">#REF!</definedName>
    <definedName name="Jan_Construction">#REF!</definedName>
    <definedName name="jan04fte" localSheetId="19">#REF!</definedName>
    <definedName name="jan04fte">#REF!</definedName>
    <definedName name="JANACT" localSheetId="19">#REF!</definedName>
    <definedName name="JANACT">#REF!</definedName>
    <definedName name="JANCANACT" localSheetId="19">#REF!</definedName>
    <definedName name="JANCANACT">#REF!</definedName>
    <definedName name="janeiro1"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is" localSheetId="11" hidden="1">{#N/A,#N/A,TRUE,"0 Deckbl.";#N/A,#N/A,TRUE,"S 1 Komm";#N/A,#N/A,TRUE,"S 1a Komm";#N/A,#N/A,TRUE,"S 1b Komm";#N/A,#N/A,TRUE,"S  2 DBR";#N/A,#N/A,TRUE,"S  3 Sparten";#N/A,#N/A,TRUE,"S 4  Betr. K.";#N/A,#N/A,TRUE,"6 Bilanz";#N/A,#N/A,TRUE,"6a Bilanz ";#N/A,#N/A,TRUE,"6b Bilanz ";#N/A,#N/A,TRUE,"7 GS I";#N/A,#N/A,TRUE,"S 8 EQ-GuV"}</definedName>
    <definedName name="janis" hidden="1">{#N/A,#N/A,TRUE,"0 Deckbl.";#N/A,#N/A,TRUE,"S 1 Komm";#N/A,#N/A,TRUE,"S 1a Komm";#N/A,#N/A,TRUE,"S 1b Komm";#N/A,#N/A,TRUE,"S  2 DBR";#N/A,#N/A,TRUE,"S  3 Sparten";#N/A,#N/A,TRUE,"S 4  Betr. K.";#N/A,#N/A,TRUE,"6 Bilanz";#N/A,#N/A,TRUE,"6a Bilanz ";#N/A,#N/A,TRUE,"6b Bilanz ";#N/A,#N/A,TRUE,"7 GS I";#N/A,#N/A,TRUE,"S 8 EQ-GuV"}</definedName>
    <definedName name="JanLocData" localSheetId="19">#REF!</definedName>
    <definedName name="JanLocData">#REF!</definedName>
    <definedName name="JanLocData04" localSheetId="19">#REF!</definedName>
    <definedName name="JanLocData04">#REF!</definedName>
    <definedName name="JANUKACT" localSheetId="19">#REF!</definedName>
    <definedName name="JANUKACT">#REF!</definedName>
    <definedName name="JanVariance" localSheetId="1">#REF!</definedName>
    <definedName name="JanVariance" localSheetId="19">#REF!</definedName>
    <definedName name="JanVariance">#REF!</definedName>
    <definedName name="JAP_NET">113</definedName>
    <definedName name="Japan_Demand" localSheetId="19">#REF!</definedName>
    <definedName name="Japan_Demand">#REF!</definedName>
    <definedName name="jason" localSheetId="4" hidden="1">{#N/A,#N/A,FALSE,"TS";#N/A,#N/A,FALSE,"Combo";#N/A,#N/A,FALSE,"FAIR";#N/A,#N/A,FALSE,"RBC";#N/A,#N/A,FALSE,"xxxx";#N/A,#N/A,FALSE,"A_D";#N/A,#N/A,FALSE,"WACC";#N/A,#N/A,FALSE,"DCF";#N/A,#N/A,FALSE,"LBO";#N/A,#N/A,FALSE,"AcqMults";#N/A,#N/A,FALSE,"CompMults"}</definedName>
    <definedName name="jason" localSheetId="11"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ason_1" localSheetId="4" hidden="1">{#N/A,#N/A,FALSE,"TS";#N/A,#N/A,FALSE,"Combo";#N/A,#N/A,FALSE,"FAIR";#N/A,#N/A,FALSE,"RBC";#N/A,#N/A,FALSE,"xxxx";#N/A,#N/A,FALSE,"A_D";#N/A,#N/A,FALSE,"WACC";#N/A,#N/A,FALSE,"DCF";#N/A,#N/A,FALSE,"LBO";#N/A,#N/A,FALSE,"AcqMults";#N/A,#N/A,FALSE,"CompMults"}</definedName>
    <definedName name="jason_1" localSheetId="11" hidden="1">{#N/A,#N/A,FALSE,"TS";#N/A,#N/A,FALSE,"Combo";#N/A,#N/A,FALSE,"FAIR";#N/A,#N/A,FALSE,"RBC";#N/A,#N/A,FALSE,"xxxx";#N/A,#N/A,FALSE,"A_D";#N/A,#N/A,FALSE,"WACC";#N/A,#N/A,FALSE,"DCF";#N/A,#N/A,FALSE,"LBO";#N/A,#N/A,FALSE,"AcqMults";#N/A,#N/A,FALSE,"CompMults"}</definedName>
    <definedName name="jason_1" hidden="1">{#N/A,#N/A,FALSE,"TS";#N/A,#N/A,FALSE,"Combo";#N/A,#N/A,FALSE,"FAIR";#N/A,#N/A,FALSE,"RBC";#N/A,#N/A,FALSE,"xxxx";#N/A,#N/A,FALSE,"A_D";#N/A,#N/A,FALSE,"WACC";#N/A,#N/A,FALSE,"DCF";#N/A,#N/A,FALSE,"LBO";#N/A,#N/A,FALSE,"AcqMults";#N/A,#N/A,FALSE,"CompMults"}</definedName>
    <definedName name="Javelin">#REF!</definedName>
    <definedName name="jb" localSheetId="11" hidden="1">{"summary1",#N/A,TRUE,"Comps";"summary2",#N/A,TRUE,"Comps";"summary3",#N/A,TRUE,"Comps"}</definedName>
    <definedName name="jb" hidden="1">{"summary1",#N/A,TRUE,"Comps";"summary2",#N/A,TRUE,"Comps";"summary3",#N/A,TRUE,"Comps"}</definedName>
    <definedName name="jbvj" localSheetId="11" hidden="1">{#N/A,#N/A,TRUE,"Proposal";#N/A,#N/A,TRUE,"Assumptions";#N/A,#N/A,TRUE,"Net Income";#N/A,#N/A,TRUE,"Balsheet";#N/A,#N/A,TRUE,"Capex";#N/A,#N/A,TRUE,"Volumes";#N/A,#N/A,TRUE,"Revenues";#N/A,#N/A,TRUE,"Var.Costs";#N/A,#N/A,TRUE,"Personnel";#N/A,#N/A,TRUE,"Other costs";#N/A,#N/A,TRUE,"MKTG and G&amp;A"}</definedName>
    <definedName name="jbvj" hidden="1">{#N/A,#N/A,TRUE,"Proposal";#N/A,#N/A,TRUE,"Assumptions";#N/A,#N/A,TRUE,"Net Income";#N/A,#N/A,TRUE,"Balsheet";#N/A,#N/A,TRUE,"Capex";#N/A,#N/A,TRUE,"Volumes";#N/A,#N/A,TRUE,"Revenues";#N/A,#N/A,TRUE,"Var.Costs";#N/A,#N/A,TRUE,"Personnel";#N/A,#N/A,TRUE,"Other costs";#N/A,#N/A,TRUE,"MKTG and G&amp;A"}</definedName>
    <definedName name="jbvjh" localSheetId="11" hidden="1">{#N/A,#N/A,TRUE,"Proposal";#N/A,#N/A,TRUE,"Assumptions";#N/A,#N/A,TRUE,"Net Income";#N/A,#N/A,TRUE,"Balsheet";#N/A,#N/A,TRUE,"Capex";#N/A,#N/A,TRUE,"Volumes";#N/A,#N/A,TRUE,"Revenues";#N/A,#N/A,TRUE,"Var.Costs";#N/A,#N/A,TRUE,"Personnel";#N/A,#N/A,TRUE,"Other costs";#N/A,#N/A,TRUE,"MKTG and G&amp;A"}</definedName>
    <definedName name="jbvjh" hidden="1">{#N/A,#N/A,TRUE,"Proposal";#N/A,#N/A,TRUE,"Assumptions";#N/A,#N/A,TRUE,"Net Income";#N/A,#N/A,TRUE,"Balsheet";#N/A,#N/A,TRUE,"Capex";#N/A,#N/A,TRUE,"Volumes";#N/A,#N/A,TRUE,"Revenues";#N/A,#N/A,TRUE,"Var.Costs";#N/A,#N/A,TRUE,"Personnel";#N/A,#N/A,TRUE,"Other costs";#N/A,#N/A,TRUE,"MKTG and G&amp;A"}</definedName>
    <definedName name="jcgn"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cgn"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cgn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cgn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d" localSheetId="4" hidden="1">{#N/A,#N/A,FALSE,"INT_Compare";#N/A,#N/A,FALSE,"INT_Current Forecast";#N/A,#N/A,FALSE,"INT_Prior Forecast";#N/A,#N/A,FALSE,"INT_LRP";#N/A,#N/A,FALSE,"INT_CURPLAN"}</definedName>
    <definedName name="jd" localSheetId="11" hidden="1">{#N/A,#N/A,FALSE,"INT_Compare";#N/A,#N/A,FALSE,"INT_Current Forecast";#N/A,#N/A,FALSE,"INT_Prior Forecast";#N/A,#N/A,FALSE,"INT_LRP";#N/A,#N/A,FALSE,"INT_CURPLAN"}</definedName>
    <definedName name="jd" hidden="1">{#N/A,#N/A,FALSE,"INT_Compare";#N/A,#N/A,FALSE,"INT_Current Forecast";#N/A,#N/A,FALSE,"INT_Prior Forecast";#N/A,#N/A,FALSE,"INT_LRP";#N/A,#N/A,FALSE,"INT_CURPLAN"}</definedName>
    <definedName name="jd_1" localSheetId="4" hidden="1">{#N/A,#N/A,FALSE,"INT_Compare";#N/A,#N/A,FALSE,"INT_Current Forecast";#N/A,#N/A,FALSE,"INT_Prior Forecast";#N/A,#N/A,FALSE,"INT_LRP";#N/A,#N/A,FALSE,"INT_CURPLAN"}</definedName>
    <definedName name="jd_1" localSheetId="11" hidden="1">{#N/A,#N/A,FALSE,"INT_Compare";#N/A,#N/A,FALSE,"INT_Current Forecast";#N/A,#N/A,FALSE,"INT_Prior Forecast";#N/A,#N/A,FALSE,"INT_LRP";#N/A,#N/A,FALSE,"INT_CURPLAN"}</definedName>
    <definedName name="jd_1" hidden="1">{#N/A,#N/A,FALSE,"INT_Compare";#N/A,#N/A,FALSE,"INT_Current Forecast";#N/A,#N/A,FALSE,"INT_Prior Forecast";#N/A,#N/A,FALSE,"INT_LRP";#N/A,#N/A,FALSE,"INT_CURPLAN"}</definedName>
    <definedName name="jdkslfjaal" localSheetId="4" hidden="1">{#N/A,#N/A,FALSE,"1998"}</definedName>
    <definedName name="jdkslfjaal" localSheetId="11" hidden="1">{#N/A,#N/A,FALSE,"1998"}</definedName>
    <definedName name="jdkslfjaal" hidden="1">{#N/A,#N/A,FALSE,"1998"}</definedName>
    <definedName name="jdkslfjaal_1" localSheetId="4" hidden="1">{#N/A,#N/A,FALSE,"1998"}</definedName>
    <definedName name="jdkslfjaal_1" localSheetId="11" hidden="1">{#N/A,#N/A,FALSE,"1998"}</definedName>
    <definedName name="jdkslfjaal_1" hidden="1">{#N/A,#N/A,FALSE,"1998"}</definedName>
    <definedName name="Jeanne" localSheetId="11" hidden="1">{"PAGE1",#N/A,FALSE,"EPSFY61";#N/A,#N/A,FALSE,"EPSFY62";"PAGE3",#N/A,FALSE,"EPSFY63";"PAGE3A",#N/A,FALSE,"EPSFY63";"PAGE4",#N/A,FALSE,"EPSFY64";"PAGE5",#N/A,FALSE,"EPSFY65";"PAGE6",#N/A,FALSE,"EPSFY66";"PAGE6A",#N/A,FALSE,"EPSFY66";"PAGE6B",#N/A,FALSE,"EPSFY66";"PAGE6C",#N/A,FALSE,"EPSFY66";"PAGE7",#N/A,FALSE,"EPSFY67";"PAGE8",#N/A,FALSE,"EPSFY68";"PAGE9",#N/A,FALSE,"EPSFY69";"PAGE9A",#N/A,FALSE,"EPSFY69"}</definedName>
    <definedName name="Jeanne" hidden="1">{"PAGE1",#N/A,FALSE,"EPSFY61";#N/A,#N/A,FALSE,"EPSFY62";"PAGE3",#N/A,FALSE,"EPSFY63";"PAGE3A",#N/A,FALSE,"EPSFY63";"PAGE4",#N/A,FALSE,"EPSFY64";"PAGE5",#N/A,FALSE,"EPSFY65";"PAGE6",#N/A,FALSE,"EPSFY66";"PAGE6A",#N/A,FALSE,"EPSFY66";"PAGE6B",#N/A,FALSE,"EPSFY66";"PAGE6C",#N/A,FALSE,"EPSFY66";"PAGE7",#N/A,FALSE,"EPSFY67";"PAGE8",#N/A,FALSE,"EPSFY68";"PAGE9",#N/A,FALSE,"EPSFY69";"PAGE9A",#N/A,FALSE,"EPSFY69"}</definedName>
    <definedName name="jeff">#REF!</definedName>
    <definedName name="jejttre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jttre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jttre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n"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jen"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r" localSheetId="11" hidden="1">{"Income Statement",#N/A,FALSE,"CFMODEL";"Balance Sheet",#N/A,FALSE,"CFMODEL"}</definedName>
    <definedName name="jer" hidden="1">{"Income Statement",#N/A,FALSE,"CFMODEL";"Balance Sheet",#N/A,FALSE,"CFMODEL"}</definedName>
    <definedName name="jera" localSheetId="11" hidden="1">{#N/A,#N/A,FALSE,"OUT  AREC"}</definedName>
    <definedName name="jera" hidden="1">{#N/A,#N/A,FALSE,"OUT  AREC"}</definedName>
    <definedName name="JESUS" localSheetId="4" hidden="1">{#N/A,#N/A,TRUE,"Facility-Input";#N/A,#N/A,TRUE,"Graphs";#N/A,#N/A,TRUE,"TOTAL"}</definedName>
    <definedName name="JESUS" localSheetId="11" hidden="1">{#N/A,#N/A,TRUE,"Facility-Input";#N/A,#N/A,TRUE,"Graphs";#N/A,#N/A,TRUE,"TOTAL"}</definedName>
    <definedName name="JESUS" hidden="1">{#N/A,#N/A,TRUE,"Facility-Input";#N/A,#N/A,TRUE,"Graphs";#N/A,#N/A,TRUE,"TOTAL"}</definedName>
    <definedName name="JESUS_1" localSheetId="4" hidden="1">{#N/A,#N/A,TRUE,"Facility-Input";#N/A,#N/A,TRUE,"Graphs";#N/A,#N/A,TRUE,"TOTAL"}</definedName>
    <definedName name="JESUS_1" localSheetId="11" hidden="1">{#N/A,#N/A,TRUE,"Facility-Input";#N/A,#N/A,TRUE,"Graphs";#N/A,#N/A,TRUE,"TOTAL"}</definedName>
    <definedName name="JESUS_1" hidden="1">{#N/A,#N/A,TRUE,"Facility-Input";#N/A,#N/A,TRUE,"Graphs";#N/A,#N/A,TRUE,"TOTAL"}</definedName>
    <definedName name="jetjteiek"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tjteiek"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tjteie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tta" localSheetId="11"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jetta"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jf" hidden="1">#REF!</definedName>
    <definedName name="jf.test" localSheetId="4" hidden="1">{"8 PHI WIRES BU75",#N/A,TRUE,"Remaining Liability";"1 ROLL IP PAID FRWD",#N/A,TRUE,"Remaining Liability";"2 ROLL HCBS PAID FRWD",#N/A,TRUE,"Remaining Liability";"3 ROLL ACUTE CARE PAID FRWD",#N/A,TRUE,"Remaining Liability";"4 ROLL OTHER MED PAID FWD",#N/A,TRUE,"Remaining Liability"}</definedName>
    <definedName name="jf.test" localSheetId="11" hidden="1">{"8 PHI WIRES BU75",#N/A,TRUE,"Remaining Liability";"1 ROLL IP PAID FRWD",#N/A,TRUE,"Remaining Liability";"2 ROLL HCBS PAID FRWD",#N/A,TRUE,"Remaining Liability";"3 ROLL ACUTE CARE PAID FRWD",#N/A,TRUE,"Remaining Liability";"4 ROLL OTHER MED PAID FWD",#N/A,TRUE,"Remaining Liability"}</definedName>
    <definedName name="jf.test" hidden="1">{"8 PHI WIRES BU75",#N/A,TRUE,"Remaining Liability";"1 ROLL IP PAID FRWD",#N/A,TRUE,"Remaining Liability";"2 ROLL HCBS PAID FRWD",#N/A,TRUE,"Remaining Liability";"3 ROLL ACUTE CARE PAID FRWD",#N/A,TRUE,"Remaining Liability";"4 ROLL OTHER MED PAID FWD",#N/A,TRUE,"Remaining Liability"}</definedName>
    <definedName name="jfbphpofbhpohbpahbpahbphb" localSheetId="4">{"Client Name or Project Name"}</definedName>
    <definedName name="jfbphpofbhpohbpahbpahbphb" localSheetId="11">{"Client Name or Project Name"}</definedName>
    <definedName name="jfbphpofbhpohbpahbpahbphb">{"Client Name or Project Name"}</definedName>
    <definedName name="jfgpbjpjbòljb" localSheetId="4">{"Client Name or Project Name"}</definedName>
    <definedName name="jfgpbjpjbòljb" localSheetId="11">{"Client Name or Project Name"}</definedName>
    <definedName name="jfgpbjpjbòljb">{"Client Name or Project Name"}</definedName>
    <definedName name="jfjf" localSheetId="11" hidden="1">{#N/A,#N/A,FALSE,"addl info fly sheet"}</definedName>
    <definedName name="jfjf" hidden="1">{#N/A,#N/A,FALSE,"addl info fly sheet"}</definedName>
    <definedName name="jfjfjf" localSheetId="11" hidden="1">{"'Bellville Acetylene'!$A$1:$L$99"}</definedName>
    <definedName name="jfjfjf" hidden="1">{"'Bellville Acetylene'!$A$1:$L$99"}</definedName>
    <definedName name="JFJ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J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J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kfjk" localSheetId="19">{0;0;0;0;1;#N/A;0.75;0.75;0.25;0.25;2;FALSE;FALSE;FALSE;FALSE;FALSE;#N/A;1;#N/A;1;1;"";"&amp;L&amp;""Arial,Italic""&amp;8&amp;F Page &amp;P of &amp;N &amp;D &amp;T "}</definedName>
    <definedName name="jfkfjk" localSheetId="4">{0;0;0;0;1;#N/A;0.75;0.75;0.25;0.25;2;FALSE;FALSE;FALSE;FALSE;FALSE;#N/A;1;#N/A;1;1;"";"&amp;L&amp;""Arial,Italic""&amp;8&amp;F Page &amp;P of &amp;N &amp;D &amp;T "}</definedName>
    <definedName name="jfkfjk" localSheetId="15">{0;0;0;0;1;#N/A;0.75;0.75;0.25;0.25;2;FALSE;FALSE;FALSE;FALSE;FALSE;#N/A;1;#N/A;1;1;"";"&amp;L&amp;""Arial,Italic""&amp;8&amp;F Page &amp;P of &amp;N &amp;D &amp;T "}</definedName>
    <definedName name="jfkfjk" localSheetId="11">{0;0;0;0;1;#N/A;0.75;0.75;0.25;0.25;2;FALSE;FALSE;FALSE;FALSE;FALSE;#N/A;1;#N/A;1;1;"";"&amp;L&amp;""Arial,Italic""&amp;8&amp;F Page &amp;P of &amp;N &amp;D &amp;T "}</definedName>
    <definedName name="jfkfjk">{0;0;0;0;1;#N/A;0.75;0.75;0.25;0.25;2;FALSE;FALSE;FALSE;FALSE;FALSE;#N/A;1;#N/A;1;1;"";"&amp;L&amp;""Arial,Italic""&amp;8&amp;F Page &amp;P of &amp;N &amp;D &amp;T "}</definedName>
    <definedName name="jfyjf" hidden="1">#REF!</definedName>
    <definedName name="jg" localSheetId="8" hidden="1">Main.SAPF4Help()</definedName>
    <definedName name="jg" localSheetId="4" hidden="1">Main.SAPF4Help()</definedName>
    <definedName name="jg" localSheetId="7" hidden="1">Main.SAPF4Help()</definedName>
    <definedName name="jg" localSheetId="11" hidden="1">Main.SAPF4Help()</definedName>
    <definedName name="jg" localSheetId="10" hidden="1">Main.SAPF4Help()</definedName>
    <definedName name="jg" hidden="1">Main.SAPF4Help()</definedName>
    <definedName name="jgfdjgf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fdjgf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fdjgf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fhshsdfh" localSheetId="11" hidden="1">{"mult96",#N/A,FALSE,"PETCOMP";"est96",#N/A,FALSE,"PETCOMP";"mult95",#N/A,FALSE,"PETCOMP";"est95",#N/A,FALSE,"PETCOMP";"multltm",#N/A,FALSE,"PETCOMP";"resultltm",#N/A,FALSE,"PETCOMP"}</definedName>
    <definedName name="jgfhshsdfh" hidden="1">{"mult96",#N/A,FALSE,"PETCOMP";"est96",#N/A,FALSE,"PETCOMP";"mult95",#N/A,FALSE,"PETCOMP";"est95",#N/A,FALSE,"PETCOMP";"multltm",#N/A,FALSE,"PETCOMP";"resultltm",#N/A,FALSE,"PETCOMP"}</definedName>
    <definedName name="jgh" localSheetId="11" hidden="1">{#N/A,#N/A,TRUE,"Historicals";#N/A,#N/A,TRUE,"Charts";#N/A,#N/A,TRUE,"Forecasts"}</definedName>
    <definedName name="jgh" hidden="1">{#N/A,#N/A,TRUE,"Historicals";#N/A,#N/A,TRUE,"Charts";#N/A,#N/A,TRUE,"Forecasts"}</definedName>
    <definedName name="jghj" localSheetId="11" hidden="1">{"GasDistAct",#N/A,FALSE,"Actual";"ElectDist to ElecTransAct",#N/A,FALSE,"Actual";"SGuard to CompEnergyAct",#N/A,FALSE,"Actual";"NonRegAct",#N/A,FALSE,"Actual";"ENA to TotalAct",#N/A,FALSE,"Actual";"GenCoAct",#N/A,FALSE,"Actual"}</definedName>
    <definedName name="jghj" hidden="1">{"GasDistAct",#N/A,FALSE,"Actual";"ElectDist to ElecTransAct",#N/A,FALSE,"Actual";"SGuard to CompEnergyAct",#N/A,FALSE,"Actual";"NonRegAct",#N/A,FALSE,"Actual";"ENA to TotalAct",#N/A,FALSE,"Actual";"GenCoAct",#N/A,FALSE,"Actual"}</definedName>
    <definedName name="jghjg" hidden="1">#REF!</definedName>
    <definedName name="jgjgjg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jgjg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jgjg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ji"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gji"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h" localSheetId="11" hidden="1">{#N/A,#N/A,FALSE,"A";#N/A,#N/A,FALSE,"B"}</definedName>
    <definedName name="jh" hidden="1">{#N/A,#N/A,FALSE,"A";#N/A,#N/A,FALSE,"B"}</definedName>
    <definedName name="jh_1" localSheetId="11" hidden="1">{#N/A,#N/A,FALSE,"WC OMM III";#N/A,#N/A,FALSE,"WC 1995 PLAN";#N/A,#N/A,FALSE,"WC 1995 ADJUSTED"}</definedName>
    <definedName name="jh_1" hidden="1">{#N/A,#N/A,FALSE,"WC OMM III";#N/A,#N/A,FALSE,"WC 1995 PLAN";#N/A,#N/A,FALSE,"WC 1995 ADJUSTED"}</definedName>
    <definedName name="jh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jh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jh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jh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jhc" localSheetId="11" hidden="1">{#N/A,#N/A,TRUE,"Proposal";#N/A,#N/A,TRUE,"Assumptions";#N/A,#N/A,TRUE,"Net Income";#N/A,#N/A,TRUE,"Balsheet";#N/A,#N/A,TRUE,"Capex";#N/A,#N/A,TRUE,"Volumes";#N/A,#N/A,TRUE,"Revenues";#N/A,#N/A,TRUE,"Var.Costs";#N/A,#N/A,TRUE,"Personnel";#N/A,#N/A,TRUE,"Other costs";#N/A,#N/A,TRUE,"MKTG and G&amp;A"}</definedName>
    <definedName name="jhc" hidden="1">{#N/A,#N/A,TRUE,"Proposal";#N/A,#N/A,TRUE,"Assumptions";#N/A,#N/A,TRUE,"Net Income";#N/A,#N/A,TRUE,"Balsheet";#N/A,#N/A,TRUE,"Capex";#N/A,#N/A,TRUE,"Volumes";#N/A,#N/A,TRUE,"Revenues";#N/A,#N/A,TRUE,"Var.Costs";#N/A,#N/A,TRUE,"Personnel";#N/A,#N/A,TRUE,"Other costs";#N/A,#N/A,TRUE,"MKTG and G&amp;A"}</definedName>
    <definedName name="jhdsfjklsd" localSheetId="11" hidden="1">{"EDEL",#N/A,FALSE,"EDEL"}</definedName>
    <definedName name="jhdsfjklsd" hidden="1">{"EDEL",#N/A,FALSE,"EDEL"}</definedName>
    <definedName name="jhdsfjklsd_1" localSheetId="11" hidden="1">{"EDEL",#N/A,FALSE,"EDEL"}</definedName>
    <definedName name="jhdsfjklsd_1" hidden="1">{"EDEL",#N/A,FALSE,"EDEL"}</definedName>
    <definedName name="jhdsfjklsd_2" localSheetId="11" hidden="1">{"EDEL",#N/A,FALSE,"EDEL"}</definedName>
    <definedName name="jhdsfjklsd_2" hidden="1">{"EDEL",#N/A,FALSE,"EDEL"}</definedName>
    <definedName name="jhfjgf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gf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gf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hfhjf" localSheetId="4" hidden="1">{#N/A,#N/A,FALSE,"PMTABB";#N/A,#N/A,FALSE,"PMTABB"}</definedName>
    <definedName name="jhfjhfhjf" localSheetId="11" hidden="1">{#N/A,#N/A,FALSE,"PMTABB";#N/A,#N/A,FALSE,"PMTABB"}</definedName>
    <definedName name="jhfjhfhjf" hidden="1">{#N/A,#N/A,FALSE,"PMTABB";#N/A,#N/A,FALSE,"PMTABB"}</definedName>
    <definedName name="JHGFJ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jhgfjh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jhgfjh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jhgfjh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ry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ry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ry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GF"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GF"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G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hflkfy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hflkfy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hflkfy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jfhk"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jfhk"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jfh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jhgjghj" localSheetId="11" hidden="1">{"mgmt forecast",#N/A,FALSE,"Mgmt Forecast";"dcf table",#N/A,FALSE,"Mgmt Forecast";"sensitivity",#N/A,FALSE,"Mgmt Forecast";"table inputs",#N/A,FALSE,"Mgmt Forecast";"calculations",#N/A,FALSE,"Mgmt Forecast"}</definedName>
    <definedName name="jhgjhgjghj" hidden="1">{"mgmt forecast",#N/A,FALSE,"Mgmt Forecast";"dcf table",#N/A,FALSE,"Mgmt Forecast";"sensitivity",#N/A,FALSE,"Mgmt Forecast";"table inputs",#N/A,FALSE,"Mgmt Forecast";"calculations",#N/A,FALSE,"Mgmt Forecast"}</definedName>
    <definedName name="jhhjjhj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hjjhj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hjjhj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h" localSheetId="11" hidden="1">{"Olk by Qtr Full",#N/A,FALSE,"Tot PalmPalm";"Olk by Qtr Full",#N/A,FALSE,"Tot Device";"Olk by Qtr Full",#N/A,FALSE,"Platform";"Olk by Qtr Full",#N/A,FALSE,"Palm.Net";"Olk by Qtr Full",#N/A,FALSE,"Elim"}</definedName>
    <definedName name="jhjh" hidden="1">{"Olk by Qtr Full",#N/A,FALSE,"Tot PalmPalm";"Olk by Qtr Full",#N/A,FALSE,"Tot Device";"Olk by Qtr Full",#N/A,FALSE,"Platform";"Olk by Qtr Full",#N/A,FALSE,"Palm.Net";"Olk by Qtr Full",#N/A,FALSE,"Elim"}</definedName>
    <definedName name="jhjhj" localSheetId="1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h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hjh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hjh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uiufgd" hidden="1">#REF!</definedName>
    <definedName name="jhkkjk" localSheetId="11" hidden="1">{"mgmt forecast",#N/A,FALSE,"Mgmt Forecast";"dcf table",#N/A,FALSE,"Mgmt Forecast";"sensitivity",#N/A,FALSE,"Mgmt Forecast";"table inputs",#N/A,FALSE,"Mgmt Forecast";"calculations",#N/A,FALSE,"Mgmt Forecast"}</definedName>
    <definedName name="jhkkjk" hidden="1">{"mgmt forecast",#N/A,FALSE,"Mgmt Forecast";"dcf table",#N/A,FALSE,"Mgmt Forecast";"sensitivity",#N/A,FALSE,"Mgmt Forecast";"table inputs",#N/A,FALSE,"Mgmt Forecast";"calculations",#N/A,FALSE,"Mgmt Forecast"}</definedName>
    <definedName name="jhl" localSheetId="11" hidden="1">{#N/A,#N/A,FALSE,"Sheet1"}</definedName>
    <definedName name="jhl" hidden="1">{#N/A,#N/A,FALSE,"Sheet1"}</definedName>
    <definedName name="jhlòjh" localSheetId="4">{"Client Name or Project Name"}</definedName>
    <definedName name="jhlòjh" localSheetId="11">{"Client Name or Project Name"}</definedName>
    <definedName name="jhlòjh">{"Client Name or Project Name"}</definedName>
    <definedName name="jhnhgg" localSheetId="11" hidden="1">{#N/A,#N/A,FALSE,"Aging Summary";#N/A,#N/A,FALSE,"Ratio Analysis";#N/A,#N/A,FALSE,"Test 120 Day Accts";#N/A,#N/A,FALSE,"Tickmarks"}</definedName>
    <definedName name="jhnhgg" hidden="1">{#N/A,#N/A,FALSE,"Aging Summary";#N/A,#N/A,FALSE,"Ratio Analysis";#N/A,#N/A,FALSE,"Test 120 Day Accts";#N/A,#N/A,FALSE,"Tickmarks"}</definedName>
    <definedName name="jhnhgga" localSheetId="11" hidden="1">{#N/A,#N/A,FALSE,"Aging Summary";#N/A,#N/A,FALSE,"Ratio Analysis";#N/A,#N/A,FALSE,"Test 120 Day Accts";#N/A,#N/A,FALSE,"Tickmarks"}</definedName>
    <definedName name="jhnhgga" hidden="1">{#N/A,#N/A,FALSE,"Aging Summary";#N/A,#N/A,FALSE,"Ratio Analysis";#N/A,#N/A,FALSE,"Test 120 Day Accts";#N/A,#N/A,FALSE,"Tickmarks"}</definedName>
    <definedName name="jhtrjtrdesjjj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trjtrdesjjj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trjtrdes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UIO" localSheetId="11" hidden="1">{#N/A,#N/A,FALSE,"Aging Summary";#N/A,#N/A,FALSE,"Ratio Analysis";#N/A,#N/A,FALSE,"Test 120 Day Accts";#N/A,#N/A,FALSE,"Tickmarks"}</definedName>
    <definedName name="JHUIO" hidden="1">{#N/A,#N/A,FALSE,"Aging Summary";#N/A,#N/A,FALSE,"Ratio Analysis";#N/A,#N/A,FALSE,"Test 120 Day Accts";#N/A,#N/A,FALSE,"Tickmarks"}</definedName>
    <definedName name="jhuy" localSheetId="11" hidden="1">{"Cons Dos Digitos",#N/A,FALSE,"Cons.";"Cons Tres Digitos",#N/A,FALSE,"Cons."}</definedName>
    <definedName name="jhuy" hidden="1">{"Cons Dos Digitos",#N/A,FALSE,"Cons.";"Cons Tres Digitos",#N/A,FALSE,"Cons."}</definedName>
    <definedName name="jhy" localSheetId="4" hidden="1">{#N/A,#N/A,TRUE,"Sel Fn Data QTD";#N/A,#N/A,TRUE,"TABLE_1 SPREAD ANALYSIS";#N/A,#N/A,TRUE,"Tables 2 to 3 PL";#N/A,#N/A,TRUE,"Tables 4 and 5 ALLL";#N/A,#N/A,TRUE,"Tables 6 to 8 ALLL NPA";#N/A,#N/A,TRUE,"Table 9 to 10 - Balance Sheet";#N/A,#N/A,TRUE,"Table 11 to 12 - Equity"}</definedName>
    <definedName name="jhy" localSheetId="11" hidden="1">{#N/A,#N/A,TRUE,"Sel Fn Data QTD";#N/A,#N/A,TRUE,"TABLE_1 SPREAD ANALYSIS";#N/A,#N/A,TRUE,"Tables 2 to 3 PL";#N/A,#N/A,TRUE,"Tables 4 and 5 ALLL";#N/A,#N/A,TRUE,"Tables 6 to 8 ALLL NPA";#N/A,#N/A,TRUE,"Table 9 to 10 - Balance Sheet";#N/A,#N/A,TRUE,"Table 11 to 12 - Equity"}</definedName>
    <definedName name="jhy" hidden="1">{#N/A,#N/A,TRUE,"Sel Fn Data QTD";#N/A,#N/A,TRUE,"TABLE_1 SPREAD ANALYSIS";#N/A,#N/A,TRUE,"Tables 2 to 3 PL";#N/A,#N/A,TRUE,"Tables 4 and 5 ALLL";#N/A,#N/A,TRUE,"Tables 6 to 8 ALLL NPA";#N/A,#N/A,TRUE,"Table 9 to 10 - Balance Sheet";#N/A,#N/A,TRUE,"Table 11 to 12 - Equity"}</definedName>
    <definedName name="ji" localSheetId="11" hidden="1">{#N/A,#N/A,FALSE,"Sheet1"}</definedName>
    <definedName name="ji" hidden="1">{#N/A,#N/A,FALSE,"Sheet1"}</definedName>
    <definedName name="jikj" localSheetId="11" hidden="1">{#N/A,#N/A,TRUE,"Stato Patrimoniale Civilistico";#N/A,#N/A,TRUE,"Conto Economico Civilistico";#N/A,#N/A,TRUE,"Riclassifica SP";#N/A,#N/A,TRUE,"Riclassifica CE";#N/A,#N/A,TRUE,"Indici di Bilancio";#N/A,#N/A,TRUE,"Composizione SP";#N/A,#N/A,TRUE,"Liquidità";#N/A,#N/A,TRUE,"Solidità";#N/A,#N/A,TRUE,"Redditività";#N/A,#N/A,TRUE,"Sviluppo"}</definedName>
    <definedName name="jikj" hidden="1">{#N/A,#N/A,TRUE,"Stato Patrimoniale Civilistico";#N/A,#N/A,TRUE,"Conto Economico Civilistico";#N/A,#N/A,TRUE,"Riclassifica SP";#N/A,#N/A,TRUE,"Riclassifica CE";#N/A,#N/A,TRUE,"Indici di Bilancio";#N/A,#N/A,TRUE,"Composizione SP";#N/A,#N/A,TRUE,"Liquidità";#N/A,#N/A,TRUE,"Solidità";#N/A,#N/A,TRUE,"Redditività";#N/A,#N/A,TRUE,"Sviluppo"}</definedName>
    <definedName name="jikjo"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ikjo"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im" localSheetId="4" hidden="1">{"'Directory'!$A$72:$E$91"}</definedName>
    <definedName name="jim" localSheetId="15" hidden="1">{"'Directory'!$A$72:$E$91"}</definedName>
    <definedName name="jim" localSheetId="11" hidden="1">{"'Directory'!$A$72:$E$91"}</definedName>
    <definedName name="jim" hidden="1">{"'Directory'!$A$72:$E$91"}</definedName>
    <definedName name="jim_1" localSheetId="4" hidden="1">{"'Directory'!$A$72:$E$91"}</definedName>
    <definedName name="jim_1" localSheetId="11" hidden="1">{"'Directory'!$A$72:$E$91"}</definedName>
    <definedName name="jim_1" hidden="1">{"'Directory'!$A$72:$E$91"}</definedName>
    <definedName name="jim_3" localSheetId="4">{"'Directory'!$A$72:$E$91"}</definedName>
    <definedName name="jim_3" localSheetId="11">{"'Directory'!$A$72:$E$91"}</definedName>
    <definedName name="jim_3">{"'Directory'!$A$72:$E$91"}</definedName>
    <definedName name="jimm" localSheetId="4" hidden="1">{"'Directory'!$A$72:$E$91"}</definedName>
    <definedName name="jimm" localSheetId="15" hidden="1">{"'Directory'!$A$72:$E$91"}</definedName>
    <definedName name="jimm" localSheetId="11" hidden="1">{"'Directory'!$A$72:$E$91"}</definedName>
    <definedName name="jimm" hidden="1">{"'Directory'!$A$72:$E$91"}</definedName>
    <definedName name="jimm_1" localSheetId="4" hidden="1">{"'Directory'!$A$72:$E$91"}</definedName>
    <definedName name="jimm_1" localSheetId="11" hidden="1">{"'Directory'!$A$72:$E$91"}</definedName>
    <definedName name="jimm_1" hidden="1">{"'Directory'!$A$72:$E$91"}</definedName>
    <definedName name="jimm_3" localSheetId="4">{"'Directory'!$A$72:$E$91"}</definedName>
    <definedName name="jimm_3" localSheetId="11">{"'Directory'!$A$72:$E$91"}</definedName>
    <definedName name="jimm_3">{"'Directory'!$A$72:$E$91"}</definedName>
    <definedName name="jimwrn.network" localSheetId="11" hidden="1">{#N/A,#N/A,FALSE,"II.General ";#N/A,#N/A,FALSE,"III.Plan Design";#N/A,#N/A,FALSE,"IV.Delivery System";#N/A,#N/A,FALSE,"V.Reimbursement";#N/A,#N/A,FALSE,"VI.Manage-Satisf.";#N/A,#N/A,FALSE,"VII. &amp;VIII. Other";#N/A,#N/A,FALSE,"Appendix 2";#N/A,#N/A,FALSE,"Appendix 3a";#N/A,#N/A,FALSE,"Appendix 3b";#N/A,#N/A,FALSE,"Appendix 3b(cont.)"}</definedName>
    <definedName name="jimwrn.network" hidden="1">{#N/A,#N/A,FALSE,"II.General ";#N/A,#N/A,FALSE,"III.Plan Design";#N/A,#N/A,FALSE,"IV.Delivery System";#N/A,#N/A,FALSE,"V.Reimbursement";#N/A,#N/A,FALSE,"VI.Manage-Satisf.";#N/A,#N/A,FALSE,"VII. &amp;VIII. Other";#N/A,#N/A,FALSE,"Appendix 2";#N/A,#N/A,FALSE,"Appendix 3a";#N/A,#N/A,FALSE,"Appendix 3b";#N/A,#N/A,FALSE,"Appendix 3b(cont.)"}</definedName>
    <definedName name="jip" localSheetId="11" hidden="1">{"'Highlights'!$A$1:$M$123"}</definedName>
    <definedName name="jip" hidden="1">{"'Highlights'!$A$1:$M$123"}</definedName>
    <definedName name="jit_gsm" hidden="1">#REF!</definedName>
    <definedName name="jj" localSheetId="4">{"Client Name or Project Name"}</definedName>
    <definedName name="jj" localSheetId="15" hidden="1">OFFSET(CompRange3Main,9,0,COUNTA(CompRange3Main)-COUNTA(#REF!),1)</definedName>
    <definedName name="jj" localSheetId="11" hidden="1">OFFSET(CompRange3Main,9,0,COUNTA(CompRange3Main)-COUNTA(#REF!),1)</definedName>
    <definedName name="jj" hidden="1">OFFSET(CompRange3Main,9,0,COUNTA(CompRange3Main)-COUNTA(#REF!),1)</definedName>
    <definedName name="jj_1" localSheetId="11" hidden="1">{#N/A,#N/A,FALSE,"plan";#N/A,#N/A,FALSE,"history";#N/A,#N/A,FALSE,"Prodinv";#N/A,#N/A,FALSE,"HISTGRAPH"}</definedName>
    <definedName name="jj_1" hidden="1">{#N/A,#N/A,FALSE,"plan";#N/A,#N/A,FALSE,"history";#N/A,#N/A,FALSE,"Prodinv";#N/A,#N/A,FALSE,"HISTGRAPH"}</definedName>
    <definedName name="jj0jjpjpjpjpjpjpjpjp" localSheetId="4">{"Client Name or Project Name"}</definedName>
    <definedName name="jj0jjpjpjpjpjpjpjpjp" localSheetId="11">{"Client Name or Project Name"}</definedName>
    <definedName name="jj0jjpjpjpjpjpjpjpjp">{"Client Name or Project Name"}</definedName>
    <definedName name="jjfgg" localSheetId="11" hidden="1">{0,0,"",0}</definedName>
    <definedName name="jjfgg" hidden="1">{0,0,"",0}</definedName>
    <definedName name="jj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ijcn"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jhijcn"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jhijcn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jhijcn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jj" localSheetId="4" hidden="1">{#N/A,#N/A,FALSE,"REPORT"}</definedName>
    <definedName name="jjj" localSheetId="11" hidden="1">{#N/A,#N/A,FALSE,"REPORT"}</definedName>
    <definedName name="jjj" hidden="1">{#N/A,#N/A,FALSE,"REPORT"}</definedName>
    <definedName name="jjj_1" localSheetId="4" hidden="1">{#N/A,#N/A,FALSE,"REPORT"}</definedName>
    <definedName name="jjj_1" localSheetId="11" hidden="1">{#N/A,#N/A,FALSE,"REPORT"}</definedName>
    <definedName name="jjj_1" hidden="1">{#N/A,#N/A,FALSE,"REPORT"}</definedName>
    <definedName name="jjj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jjjj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jjjjijijijij" localSheetId="4">{"Client Name or Project Name"}</definedName>
    <definedName name="jjjjijijijij" localSheetId="11">{"Client Name or Project Name"}</definedName>
    <definedName name="jjjjijijijij">{"Client Name or Project Name"}</definedName>
    <definedName name="jjjj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jjjjjj"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jjjjjj"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jjjjjj7" hidden="1">#REF!</definedName>
    <definedName name="jjjjjjjj" localSheetId="15" hidden="1">OFFSET(CompRange1Main,9,0,COUNTA(CompRange1Main)-COUNTA(#REF!),1)</definedName>
    <definedName name="jjjjjjjj" localSheetId="11" hidden="1">OFFSET(CompRange1Main,9,0,COUNTA(CompRange1Main)-COUNTA(#REF!),1)</definedName>
    <definedName name="jjjjjjjj" hidden="1">OFFSET(CompRange1Main,9,0,COUNTA(CompRange1Main)-COUNTA(#REF!),1)</definedName>
    <definedName name="jjjjjjjjj" hidden="1">#REF!</definedName>
    <definedName name="jjjjjjjjjjjjjjj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jjjjjjjj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jjjjj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jjjjjjjjjjjjjj"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jjjjjjjjjjjjjjjjjjjjj"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jjjjjjjjjjjjjjjjjjjjjjj"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jjjjjjjjjjjjjjjjjjjjjjj"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jjjjjjjjjjjjooooooooooo" localSheetId="11" hidden="1">{#N/A,#N/A,TRUE,"Proposal";#N/A,#N/A,TRUE,"Assumptions";#N/A,#N/A,TRUE,"Net Income";#N/A,#N/A,TRUE,"Balsheet";#N/A,#N/A,TRUE,"Capex";#N/A,#N/A,TRUE,"Volumes";#N/A,#N/A,TRUE,"Revenues";#N/A,#N/A,TRUE,"Var.Costs";#N/A,#N/A,TRUE,"Personnel";#N/A,#N/A,TRUE,"Other costs";#N/A,#N/A,TRUE,"MKTG and G&amp;A"}</definedName>
    <definedName name="jjjjjjjjjjjjooooooooooo" hidden="1">{#N/A,#N/A,TRUE,"Proposal";#N/A,#N/A,TRUE,"Assumptions";#N/A,#N/A,TRUE,"Net Income";#N/A,#N/A,TRUE,"Balsheet";#N/A,#N/A,TRUE,"Capex";#N/A,#N/A,TRUE,"Volumes";#N/A,#N/A,TRUE,"Revenues";#N/A,#N/A,TRUE,"Var.Costs";#N/A,#N/A,TRUE,"Personnel";#N/A,#N/A,TRUE,"Other costs";#N/A,#N/A,TRUE,"MKTG and G&amp;A"}</definedName>
    <definedName name="jjjk" localSheetId="11" hidden="1">{#N/A,#N/A,FALSE,"Aging Summary";#N/A,#N/A,FALSE,"Ratio Analysis";#N/A,#N/A,FALSE,"Test 120 Day Accts";#N/A,#N/A,FALSE,"Tickmarks"}</definedName>
    <definedName name="jjjk" hidden="1">{#N/A,#N/A,FALSE,"Aging Summary";#N/A,#N/A,FALSE,"Ratio Analysis";#N/A,#N/A,FALSE,"Test 120 Day Accts";#N/A,#N/A,FALSE,"Tickmarks"}</definedName>
    <definedName name="jjk" localSheetId="11" hidden="1">{#N/A,#N/A,FALSE,"Aging Summary";#N/A,#N/A,FALSE,"Ratio Analysis";#N/A,#N/A,FALSE,"Test 120 Day Accts";#N/A,#N/A,FALSE,"Tickmarks"}</definedName>
    <definedName name="jjk" hidden="1">{#N/A,#N/A,FALSE,"Aging Summary";#N/A,#N/A,FALSE,"Ratio Analysis";#N/A,#N/A,FALSE,"Test 120 Day Accts";#N/A,#N/A,FALSE,"Tickmarks"}</definedName>
    <definedName name="jjkiuk" hidden="1">#REF!</definedName>
    <definedName name="jjkk" localSheetId="4" hidden="1">{#N/A,#N/A,TRUE,"Summary - 1";#N/A,#N/A,TRUE,"Summary - 2";#N/A,#N/A,TRUE,"Group Analysis";#N/A,#N/A,TRUE,"FM Analysis";#N/A,#N/A,TRUE,"T&amp;M-Onsite";#N/A,#N/A,TRUE,"FP-Onsite";#N/A,#N/A,TRUE,"NB-Onsite";#N/A,#N/A,TRUE,"T&amp;M-Offshore";#N/A,#N/A,TRUE,"FP-Offshore";#N/A,#N/A,TRUE,"Appendix-A";#N/A,#N/A,TRUE,"Appendix-B"}</definedName>
    <definedName name="jjkk" localSheetId="11" hidden="1">{#N/A,#N/A,TRUE,"Summary - 1";#N/A,#N/A,TRUE,"Summary - 2";#N/A,#N/A,TRUE,"Group Analysis";#N/A,#N/A,TRUE,"FM Analysis";#N/A,#N/A,TRUE,"T&amp;M-Onsite";#N/A,#N/A,TRUE,"FP-Onsite";#N/A,#N/A,TRUE,"NB-Onsite";#N/A,#N/A,TRUE,"T&amp;M-Offshore";#N/A,#N/A,TRUE,"FP-Offshore";#N/A,#N/A,TRUE,"Appendix-A";#N/A,#N/A,TRUE,"Appendix-B"}</definedName>
    <definedName name="jjkk" hidden="1">{#N/A,#N/A,TRUE,"Summary - 1";#N/A,#N/A,TRUE,"Summary - 2";#N/A,#N/A,TRUE,"Group Analysis";#N/A,#N/A,TRUE,"FM Analysis";#N/A,#N/A,TRUE,"T&amp;M-Onsite";#N/A,#N/A,TRUE,"FP-Onsite";#N/A,#N/A,TRUE,"NB-Onsite";#N/A,#N/A,TRUE,"T&amp;M-Offshore";#N/A,#N/A,TRUE,"FP-Offshore";#N/A,#N/A,TRUE,"Appendix-A";#N/A,#N/A,TRUE,"Appendix-B"}</definedName>
    <definedName name="jjklkjgkfgj87" hidden="1">#REF!</definedName>
    <definedName name="jjma">#REF!</definedName>
    <definedName name="JJZK" hidden="1">#REF!</definedName>
    <definedName name="jk" localSheetId="4" hidden="1">{#N/A,#N/A,FALSE,"FY97";#N/A,#N/A,FALSE,"FY98";#N/A,#N/A,FALSE,"FY99";#N/A,#N/A,FALSE,"FY00";#N/A,#N/A,FALSE,"FY01"}</definedName>
    <definedName name="jk" localSheetId="11" hidden="1">{#N/A,#N/A,FALSE,"FY97";#N/A,#N/A,FALSE,"FY98";#N/A,#N/A,FALSE,"FY99";#N/A,#N/A,FALSE,"FY00";#N/A,#N/A,FALSE,"FY01"}</definedName>
    <definedName name="jk" hidden="1">{#N/A,#N/A,FALSE,"FY97";#N/A,#N/A,FALSE,"FY98";#N/A,#N/A,FALSE,"FY99";#N/A,#N/A,FALSE,"FY00";#N/A,#N/A,FALSE,"FY01"}</definedName>
    <definedName name="jk_1" localSheetId="4" hidden="1">{#N/A,#N/A,FALSE,"FY97";#N/A,#N/A,FALSE,"FY98";#N/A,#N/A,FALSE,"FY99";#N/A,#N/A,FALSE,"FY00";#N/A,#N/A,FALSE,"FY01"}</definedName>
    <definedName name="jk_1" localSheetId="11" hidden="1">{#N/A,#N/A,FALSE,"FY97";#N/A,#N/A,FALSE,"FY98";#N/A,#N/A,FALSE,"FY99";#N/A,#N/A,FALSE,"FY00";#N/A,#N/A,FALSE,"FY01"}</definedName>
    <definedName name="jk_1" hidden="1">{#N/A,#N/A,FALSE,"FY97";#N/A,#N/A,FALSE,"FY98";#N/A,#N/A,FALSE,"FY99";#N/A,#N/A,FALSE,"FY00";#N/A,#N/A,FALSE,"FY01"}</definedName>
    <definedName name="jkgjk" hidden="1">#REF!</definedName>
    <definedName name="jkh" hidden="1">#REF!</definedName>
    <definedName name="jkhj" localSheetId="11" hidden="1">{#N/A,#N/A,FALSE,"Aging Summary";#N/A,#N/A,FALSE,"Ratio Analysis";#N/A,#N/A,FALSE,"Test 120 Day Accts";#N/A,#N/A,FALSE,"Tickmarks"}</definedName>
    <definedName name="jkhj" hidden="1">{#N/A,#N/A,FALSE,"Aging Summary";#N/A,#N/A,FALSE,"Ratio Analysis";#N/A,#N/A,FALSE,"Test 120 Day Accts";#N/A,#N/A,FALSE,"Tickmarks"}</definedName>
    <definedName name="jkhkgh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hkgh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hkg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hklhjkjhkjh" localSheetId="19">{0;0;0;0;1;#N/A;0.25;0.25;1;1;2;FALSE;FALSE;FALSE;FALSE;FALSE;#N/A;1;#N/A;1;1;"";"&amp;L&amp;""Arial,Italic""&amp;8&amp;F Page &amp;P of &amp;N &amp;D &amp;T "}</definedName>
    <definedName name="jkhklhjkjhkjh" localSheetId="4">{0;0;0;0;1;#N/A;0.25;0.25;1;1;2;FALSE;FALSE;FALSE;FALSE;FALSE;#N/A;1;#N/A;1;1;"";"&amp;L&amp;""Arial,Italic""&amp;8&amp;F Page &amp;P of &amp;N &amp;D &amp;T "}</definedName>
    <definedName name="jkhklhjkjhkjh" localSheetId="15">{0;0;0;0;1;#N/A;0.25;0.25;1;1;2;FALSE;FALSE;FALSE;FALSE;FALSE;#N/A;1;#N/A;1;1;"";"&amp;L&amp;""Arial,Italic""&amp;8&amp;F Page &amp;P of &amp;N &amp;D &amp;T "}</definedName>
    <definedName name="jkhklhjkjhkjh" localSheetId="11">{0;0;0;0;1;#N/A;0.25;0.25;1;1;2;FALSE;FALSE;FALSE;FALSE;FALSE;#N/A;1;#N/A;1;1;"";"&amp;L&amp;""Arial,Italic""&amp;8&amp;F Page &amp;P of &amp;N &amp;D &amp;T "}</definedName>
    <definedName name="jkhklhjkjhkjh">{0;0;0;0;1;#N/A;0.25;0.25;1;1;2;FALSE;FALSE;FALSE;FALSE;FALSE;#N/A;1;#N/A;1;1;"";"&amp;L&amp;""Arial,Italic""&amp;8&amp;F Page &amp;P of &amp;N &amp;D &amp;T "}</definedName>
    <definedName name="jkj"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kj"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kj"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KJDALSKJFLKA" localSheetId="11" hidden="1">{#N/A,#N/A,FALSE,"UNIT";#N/A,#N/A,FALSE,"UNIT";#N/A,#N/A,FALSE,"계정"}</definedName>
    <definedName name="JKJDALSKJFLKA" hidden="1">{#N/A,#N/A,FALSE,"UNIT";#N/A,#N/A,FALSE,"UNIT";#N/A,#N/A,FALSE,"계정"}</definedName>
    <definedName name="JKJDALSKJFLKA_1" localSheetId="11" hidden="1">{#N/A,#N/A,FALSE,"UNIT";#N/A,#N/A,FALSE,"UNIT";#N/A,#N/A,FALSE,"계정"}</definedName>
    <definedName name="JKJDALSKJFLKA_1" hidden="1">{#N/A,#N/A,FALSE,"UNIT";#N/A,#N/A,FALSE,"UNIT";#N/A,#N/A,FALSE,"계정"}</definedName>
    <definedName name="jkjyf" localSheetId="11" hidden="1">{0,0,0,0}</definedName>
    <definedName name="jkjyf" hidden="1">{0,0,0,0}</definedName>
    <definedName name="jkkjh" localSheetId="4">{"'Server Configuration'!$A$1:$DB$281"}</definedName>
    <definedName name="jkkjh" localSheetId="11">{"'Server Configuration'!$A$1:$DB$281"}</definedName>
    <definedName name="jkkjh">{"'Server Configuration'!$A$1:$DB$281"}</definedName>
    <definedName name="jkl" localSheetId="4" hidden="1">{#N/A,#N/A,FALSE,"REPORT"}</definedName>
    <definedName name="jkl" localSheetId="11" hidden="1">{#N/A,#N/A,FALSE,"REPORT"}</definedName>
    <definedName name="jkl" hidden="1">{#N/A,#N/A,FALSE,"REPORT"}</definedName>
    <definedName name="jkl_1" localSheetId="4" hidden="1">{#N/A,#N/A,FALSE,"REPORT"}</definedName>
    <definedName name="jkl_1" localSheetId="11" hidden="1">{#N/A,#N/A,FALSE,"REPORT"}</definedName>
    <definedName name="jkl_1" hidden="1">{#N/A,#N/A,FALSE,"REPORT"}</definedName>
    <definedName name="jkljlhyjlh" localSheetId="11" hidden="1">{"Income Statement",#N/A,FALSE,"CFMODEL";"Balance Sheet",#N/A,FALSE,"CFMODEL"}</definedName>
    <definedName name="jkljlhyjlh" hidden="1">{"Income Statement",#N/A,FALSE,"CFMODEL";"Balance Sheet",#N/A,FALSE,"CFMODEL"}</definedName>
    <definedName name="jklkj" localSheetId="11" hidden="1">{"Sum1",#N/A,FALSE,"Reserve Report";"Sum2",#N/A,FALSE,"Reserve Report";"Sum3",#N/A,FALSE,"Reserve Report";"Sum4",#N/A,FALSE,"Reserve Report"}</definedName>
    <definedName name="jklkj" hidden="1">{"Sum1",#N/A,FALSE,"Reserve Report";"Sum2",#N/A,FALSE,"Reserve Report";"Sum3",#N/A,FALSE,"Reserve Report";"Sum4",#N/A,FALSE,"Reserve Report"}</definedName>
    <definedName name="jkrtrk" hidden="1">#REF!</definedName>
    <definedName name="jks" localSheetId="11" hidden="1">{#N/A,#N/A,FALSE,"Aging Summary";#N/A,#N/A,FALSE,"Ratio Analysis";#N/A,#N/A,FALSE,"Test 120 Day Accts";#N/A,#N/A,FALSE,"Tickmarks"}</definedName>
    <definedName name="jks" hidden="1">{#N/A,#N/A,FALSE,"Aging Summary";#N/A,#N/A,FALSE,"Ratio Analysis";#N/A,#N/A,FALSE,"Test 120 Day Accts";#N/A,#N/A,FALSE,"Tickmarks"}</definedName>
    <definedName name="jkt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jrzetgr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jrzetgr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jrzetg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mcghm" localSheetId="11" hidden="1">{#N/A,#N/A,FALSE,"OMM III";#N/A,#N/A,FALSE,"1995 PLAN";#N/A,#N/A,FALSE,"1995 TARGET";#N/A,#N/A,FALSE,"1995 ADJUSTED"}</definedName>
    <definedName name="jmcghm" hidden="1">{#N/A,#N/A,FALSE,"OMM III";#N/A,#N/A,FALSE,"1995 PLAN";#N/A,#N/A,FALSE,"1995 TARGET";#N/A,#N/A,FALSE,"1995 ADJUSTED"}</definedName>
    <definedName name="jmcghm_1" localSheetId="11" hidden="1">{#N/A,#N/A,FALSE,"OMM III";#N/A,#N/A,FALSE,"1995 PLAN";#N/A,#N/A,FALSE,"1995 TARGET";#N/A,#N/A,FALSE,"1995 ADJUSTED"}</definedName>
    <definedName name="jmcghm_1" hidden="1">{#N/A,#N/A,FALSE,"OMM III";#N/A,#N/A,FALSE,"1995 PLAN";#N/A,#N/A,FALSE,"1995 TARGET";#N/A,#N/A,FALSE,"1995 ADJUSTED"}</definedName>
    <definedName name="jmg" localSheetId="4" hidden="1">{"SourcesUses",#N/A,TRUE,"CFMODEL";"TransOverview",#N/A,TRUE,"CFMODEL"}</definedName>
    <definedName name="jmg" localSheetId="11" hidden="1">{"SourcesUses",#N/A,TRUE,"CFMODEL";"TransOverview",#N/A,TRUE,"CFMODEL"}</definedName>
    <definedName name="jmg" hidden="1">{"SourcesUses",#N/A,TRUE,"CFMODEL";"TransOverview",#N/A,TRUE,"CFMODEL"}</definedName>
    <definedName name="jmg_1" localSheetId="4" hidden="1">{"SourcesUses",#N/A,TRUE,"CFMODEL";"TransOverview",#N/A,TRUE,"CFMODEL"}</definedName>
    <definedName name="jmg_1" localSheetId="11" hidden="1">{"SourcesUses",#N/A,TRUE,"CFMODEL";"TransOverview",#N/A,TRUE,"CFMODEL"}</definedName>
    <definedName name="jmg_1" hidden="1">{"SourcesUses",#N/A,TRUE,"CFMODEL";"TransOverview",#N/A,TRUE,"CFMODEL"}</definedName>
    <definedName name="Job.NoAKD1" localSheetId="4" hidden="1">{#N/A,#N/A,FALSE,"CMN_FE"}</definedName>
    <definedName name="Job.NoAKD1" localSheetId="11" hidden="1">{#N/A,#N/A,FALSE,"CMN_FE"}</definedName>
    <definedName name="Job.NoAKD1" hidden="1">{#N/A,#N/A,FALSE,"CMN_FE"}</definedName>
    <definedName name="Job_or_Schedule">#REF!</definedName>
    <definedName name="Joe" localSheetId="11" hidden="1">{"FY04_Assets",#N/A,FALSE,"Fin Stmt Budget";"FY04_Liabilities",#N/A,FALSE,"Fin Stmt Budget";"FY04_Inc_Stmt",#N/A,FALSE,"Fin Stmt Budget";"FY04_SOCF",#N/A,FALSE,"Fin Stmt Budget"}</definedName>
    <definedName name="Joe" hidden="1">{"FY04_Assets",#N/A,FALSE,"Fin Stmt Budget";"FY04_Liabilities",#N/A,FALSE,"Fin Stmt Budget";"FY04_Inc_Stmt",#N/A,FALSE,"Fin Stmt Budget";"FY04_SOCF",#N/A,FALSE,"Fin Stmt Budget"}</definedName>
    <definedName name="joipoipiopiopipip" localSheetId="4">{"Client Name or Project Name"}</definedName>
    <definedName name="joipoipiopiopipip" localSheetId="11">{"Client Name or Project Name"}</definedName>
    <definedName name="joipoipiopiopipip">{"Client Name or Project Name"}</definedName>
    <definedName name="jojoajoajgoj" localSheetId="4">{"Client Name or Project Name"}</definedName>
    <definedName name="jojoajoajgoj" localSheetId="11">{"Client Name or Project Name"}</definedName>
    <definedName name="jojoajoajgoj">{"Client Name or Project Name"}</definedName>
    <definedName name="jop" localSheetId="19" hidden="1">{"bs",#N/A,FALSE,"SCF"}</definedName>
    <definedName name="jop" localSheetId="4" hidden="1">{"bs",#N/A,FALSE,"SCF"}</definedName>
    <definedName name="jop" localSheetId="15" hidden="1">{"bs",#N/A,FALSE,"SCF"}</definedName>
    <definedName name="jop" localSheetId="11" hidden="1">{"bs",#N/A,FALSE,"SCF"}</definedName>
    <definedName name="jop" hidden="1">{"bs",#N/A,FALSE,"SCF"}</definedName>
    <definedName name="Jose" localSheetId="4" hidden="1">{"vi1",#N/A,FALSE,"Financial Statements";"vi2",#N/A,FALSE,"Financial Statements";#N/A,#N/A,FALSE,"DCF"}</definedName>
    <definedName name="Jose" localSheetId="11" hidden="1">{"vi1",#N/A,FALSE,"Financial Statements";"vi2",#N/A,FALSE,"Financial Statements";#N/A,#N/A,FALSE,"DCF"}</definedName>
    <definedName name="Jose" hidden="1">{"vi1",#N/A,FALSE,"Financial Statements";"vi2",#N/A,FALSE,"Financial Statements";#N/A,#N/A,FALSE,"DCF"}</definedName>
    <definedName name="Jose_1" localSheetId="4" hidden="1">{"vi1",#N/A,FALSE,"Financial Statements";"vi2",#N/A,FALSE,"Financial Statements";#N/A,#N/A,FALSE,"DCF"}</definedName>
    <definedName name="Jose_1" localSheetId="11" hidden="1">{"vi1",#N/A,FALSE,"Financial Statements";"vi2",#N/A,FALSE,"Financial Statements";#N/A,#N/A,FALSE,"DCF"}</definedName>
    <definedName name="Jose_1" hidden="1">{"vi1",#N/A,FALSE,"Financial Statements";"vi2",#N/A,FALSE,"Financial Statements";#N/A,#N/A,FALSE,"DCF"}</definedName>
    <definedName name="JournalName">#REF!</definedName>
    <definedName name="jpjpjpjpjpj" localSheetId="4">{"Client Name or Project Name"}</definedName>
    <definedName name="jpjpjpjpjpj" localSheetId="11">{"Client Name or Project Name"}</definedName>
    <definedName name="jpjpjpjpjpj">{"Client Name or Project Name"}</definedName>
    <definedName name="JPY">#REF!</definedName>
    <definedName name="jriytriy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riytriy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riytri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rtdj" hidden="1">#N/A</definedName>
    <definedName name="jrtjhgn"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rtjhgn"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rtjhgn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rtjhgn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jsfda" localSheetId="19" hidden="1">{"incomemth",#N/A,TRUE,"forecast00";"incomepercentmth",#N/A,TRUE,"forecast00";"balancemth",#N/A,TRUE,"forecast00";"cashmth",#N/A,TRUE,"forecast00";"covenantmth",#N/A,TRUE,"forecast00"}</definedName>
    <definedName name="jsfda" localSheetId="4" hidden="1">{"incomemth",#N/A,TRUE,"forecast00";"incomepercentmth",#N/A,TRUE,"forecast00";"balancemth",#N/A,TRUE,"forecast00";"cashmth",#N/A,TRUE,"forecast00";"covenantmth",#N/A,TRUE,"forecast00"}</definedName>
    <definedName name="jsfda" localSheetId="15" hidden="1">{"incomemth",#N/A,TRUE,"forecast00";"incomepercentmth",#N/A,TRUE,"forecast00";"balancemth",#N/A,TRUE,"forecast00";"cashmth",#N/A,TRUE,"forecast00";"covenantmth",#N/A,TRUE,"forecast00"}</definedName>
    <definedName name="jsfda" localSheetId="11"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JSJS" localSheetId="4">{"Client Name or Project Name"}</definedName>
    <definedName name="JSJSJS" localSheetId="11">{"Client Name or Project Name"}</definedName>
    <definedName name="JSJSJS">{"Client Name or Project Name"}</definedName>
    <definedName name="JTRE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je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je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je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ytrtr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ytrtr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ytrtr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dyk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dyk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dyk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jty" hidden="1">#REF!</definedName>
    <definedName name="ju" hidden="1">#REF!</definedName>
    <definedName name="judy" localSheetId="4" hidden="1">{#N/A,#N/A,FALSE,"Pharm";#N/A,#N/A,FALSE,"WWCM"}</definedName>
    <definedName name="judy" localSheetId="11" hidden="1">{#N/A,#N/A,FALSE,"Pharm";#N/A,#N/A,FALSE,"WWCM"}</definedName>
    <definedName name="judy" hidden="1">{#N/A,#N/A,FALSE,"Pharm";#N/A,#N/A,FALSE,"WWCM"}</definedName>
    <definedName name="judy_1" localSheetId="4" hidden="1">{#N/A,#N/A,FALSE,"Pharm";#N/A,#N/A,FALSE,"WWCM"}</definedName>
    <definedName name="judy_1" localSheetId="11" hidden="1">{#N/A,#N/A,FALSE,"Pharm";#N/A,#N/A,FALSE,"WWCM"}</definedName>
    <definedName name="judy_1" hidden="1">{#N/A,#N/A,FALSE,"Pharm";#N/A,#N/A,FALSE,"WWCM"}</definedName>
    <definedName name="judy1" localSheetId="4" hidden="1">{#N/A,#N/A,FALSE,"Pharm";#N/A,#N/A,FALSE,"WWCM"}</definedName>
    <definedName name="judy1" localSheetId="11" hidden="1">{#N/A,#N/A,FALSE,"Pharm";#N/A,#N/A,FALSE,"WWCM"}</definedName>
    <definedName name="judy1" hidden="1">{#N/A,#N/A,FALSE,"Pharm";#N/A,#N/A,FALSE,"WWCM"}</definedName>
    <definedName name="judy1_1" localSheetId="4" hidden="1">{#N/A,#N/A,FALSE,"Pharm";#N/A,#N/A,FALSE,"WWCM"}</definedName>
    <definedName name="judy1_1" localSheetId="11" hidden="1">{#N/A,#N/A,FALSE,"Pharm";#N/A,#N/A,FALSE,"WWCM"}</definedName>
    <definedName name="judy1_1" hidden="1">{#N/A,#N/A,FALSE,"Pharm";#N/A,#N/A,FALSE,"WWCM"}</definedName>
    <definedName name="juffa" localSheetId="11" hidden="1">{#N/A,#N/A,FALSE,"MONTHDET";#N/A,#N/A,FALSE,"ACTUAL"}</definedName>
    <definedName name="juffa" hidden="1">{#N/A,#N/A,FALSE,"MONTHDET";#N/A,#N/A,FALSE,"ACTUAL"}</definedName>
    <definedName name="JULACT">#REF!</definedName>
    <definedName name="JulLocData" localSheetId="19">#REF!</definedName>
    <definedName name="JulLocData">#REF!</definedName>
    <definedName name="July">#REF!</definedName>
    <definedName name="July_Construction">#REF!</definedName>
    <definedName name="JulyVariance" localSheetId="1">#REF!</definedName>
    <definedName name="JulyVariance" localSheetId="19">#REF!</definedName>
    <definedName name="JulyVariance">#REF!</definedName>
    <definedName name="Jun">#REF!</definedName>
    <definedName name="Jun_Construction">#REF!</definedName>
    <definedName name="JUNACT" localSheetId="19">#REF!</definedName>
    <definedName name="JUNACT">#REF!</definedName>
    <definedName name="June">#REF!</definedName>
    <definedName name="June_Construction">#REF!</definedName>
    <definedName name="juneatacts" localSheetId="19">#REF!</definedName>
    <definedName name="juneatacts">#REF!</definedName>
    <definedName name="JuneVariance" localSheetId="1">#REF!</definedName>
    <definedName name="JuneVariance">#REF!</definedName>
    <definedName name="juni" localSheetId="11" hidden="1">{"'Flabeg Darst'!$K$22","'Flabeg Darst'!$K$22"}</definedName>
    <definedName name="juni" hidden="1">{"'Flabeg Darst'!$K$22","'Flabeg Darst'!$K$22"}</definedName>
    <definedName name="junk" hidden="1">#N/A</definedName>
    <definedName name="junk2" hidden="1">#N/A</definedName>
    <definedName name="junk3" localSheetId="11" hidden="1">{"BS",#N/A,FALSE,"USA"}</definedName>
    <definedName name="junk3" hidden="1">{"BS",#N/A,FALSE,"USA"}</definedName>
    <definedName name="junkme" localSheetId="11" hidden="1">{#N/A,#N/A,TRUE,"Status Report";#N/A,#N/A,TRUE,"Current Forecast";#N/A,#N/A,TRUE,"Last Forecast";#N/A,#N/A,TRUE,"BP";#N/A,#N/A,TRUE,"LY"}</definedName>
    <definedName name="junkme" hidden="1">{#N/A,#N/A,TRUE,"Status Report";#N/A,#N/A,TRUE,"Current Forecast";#N/A,#N/A,TRUE,"Last Forecast";#N/A,#N/A,TRUE,"BP";#N/A,#N/A,TRUE,"LY"}</definedName>
    <definedName name="JunLocData" localSheetId="19">#REF!</definedName>
    <definedName name="JunLocData">#REF!</definedName>
    <definedName name="Jurisdiction" hidden="1">#REF!</definedName>
    <definedName name="Justif" localSheetId="11" hidden="1">{#N/A,#N/A,FALSE,"Extra2";#N/A,#N/A,FALSE,"Comp2";#N/A,#N/A,FALSE,"Ret-PL"}</definedName>
    <definedName name="Justif" hidden="1">{#N/A,#N/A,FALSE,"Extra2";#N/A,#N/A,FALSE,"Comp2";#N/A,#N/A,FALSE,"Ret-PL"}</definedName>
    <definedName name="justname" localSheetId="11" hidden="1">{"summary1",#N/A,FALSE,"K";"summary2",#N/A,FALSE,"K";"USmarket",#N/A,FALSE,"K";"USearnings",#N/A,FALSE,"K"}</definedName>
    <definedName name="justname" hidden="1">{"summary1",#N/A,FALSE,"K";"summary2",#N/A,FALSE,"K";"USmarket",#N/A,FALSE,"K";"USearnings",#N/A,FALSE,"K"}</definedName>
    <definedName name="juyju" hidden="1">#REF!</definedName>
    <definedName name="juyjy" hidden="1">#REF!</definedName>
    <definedName name="jwalant" localSheetId="11" hidden="1">{"'Sheet1'!$A$4386:$N$4591"}</definedName>
    <definedName name="jwalant" hidden="1">{"'Sheet1'!$A$4386:$N$4591"}</definedName>
    <definedName name="jyfng" localSheetId="11" hidden="1">{0,0,"",0}</definedName>
    <definedName name="jyfng" hidden="1">{0,0,"",0}</definedName>
    <definedName name="jyjy" hidden="1">#REF!</definedName>
    <definedName name="jytejte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jte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jt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t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t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hjftddfgsd" localSheetId="11" hidden="1">{"'Sheet1'!$A$1:$O$40"}</definedName>
    <definedName name="jythjftddfgsd" hidden="1">{"'Sheet1'!$A$1:$O$40"}</definedName>
    <definedName name="jytrkjrtky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jrtky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jrtk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oyrlk"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oyrlk"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oyrl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yrk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yrk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yrk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yjytkrudsqfds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yjytkrudsqfds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yjytkrudsq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ujyu" hidden="1">#REF!</definedName>
    <definedName name="k" localSheetId="19">#REF!</definedName>
    <definedName name="k">#REF!</definedName>
    <definedName name="k.xls" localSheetId="11" hidden="1">{#N/A,#N/A,FALSE,"970301";#N/A,#N/A,FALSE,"970302";#N/A,#N/A,FALSE,"970303";#N/A,#N/A,FALSE,"970304";#N/A,#N/A,FALSE,"COM1";#N/A,#N/A,FALSE,"COM2"}</definedName>
    <definedName name="k.xls" hidden="1">{#N/A,#N/A,FALSE,"970301";#N/A,#N/A,FALSE,"970302";#N/A,#N/A,FALSE,"970303";#N/A,#N/A,FALSE,"970304";#N/A,#N/A,FALSE,"COM1";#N/A,#N/A,FALSE,"COM2"}</definedName>
    <definedName name="k_1"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_1" localSheetId="4" hidden="1">{#N/A,#N/A,TRUE,"constb"}</definedName>
    <definedName name="k_1_1" localSheetId="11" hidden="1">{#N/A,#N/A,TRUE,"constb"}</definedName>
    <definedName name="k_1_1" hidden="1">{#N/A,#N/A,TRUE,"constb"}</definedName>
    <definedName name="k_1_1_2" localSheetId="4" hidden="1">{#N/A,#N/A,TRUE,"constb"}</definedName>
    <definedName name="k_1_1_2" localSheetId="11" hidden="1">{#N/A,#N/A,TRUE,"constb"}</definedName>
    <definedName name="k_1_1_2" hidden="1">{#N/A,#N/A,TRUE,"constb"}</definedName>
    <definedName name="k_1_3" localSheetId="4" hidden="1">{#N/A,#N/A,TRUE,"constb"}</definedName>
    <definedName name="k_1_3" localSheetId="11" hidden="1">{#N/A,#N/A,TRUE,"constb"}</definedName>
    <definedName name="k_1_3" hidden="1">{#N/A,#N/A,TRUE,"constb"}</definedName>
    <definedName name="k_2" localSheetId="4" hidden="1">{#N/A,#N/A,TRUE,"constb"}</definedName>
    <definedName name="k_2" localSheetId="11" hidden="1">{#N/A,#N/A,TRUE,"constb"}</definedName>
    <definedName name="k_2" hidden="1">{#N/A,#N/A,TRUE,"constb"}</definedName>
    <definedName name="k_2_2" localSheetId="4" hidden="1">{#N/A,#N/A,TRUE,"constb"}</definedName>
    <definedName name="k_2_2" localSheetId="11" hidden="1">{#N/A,#N/A,TRUE,"constb"}</definedName>
    <definedName name="k_2_2" hidden="1">{#N/A,#N/A,TRUE,"constb"}</definedName>
    <definedName name="k_3" localSheetId="4" hidden="1">{#N/A,#N/A,TRUE,"constb"}</definedName>
    <definedName name="k_3" localSheetId="11" hidden="1">{#N/A,#N/A,TRUE,"constb"}</definedName>
    <definedName name="k_3" hidden="1">{#N/A,#N/A,TRUE,"constb"}</definedName>
    <definedName name="k_3_2" localSheetId="4" hidden="1">{#N/A,#N/A,TRUE,"constb"}</definedName>
    <definedName name="k_3_2" localSheetId="11" hidden="1">{#N/A,#N/A,TRUE,"constb"}</definedName>
    <definedName name="k_3_2" hidden="1">{#N/A,#N/A,TRUE,"constb"}</definedName>
    <definedName name="k_5" localSheetId="4" hidden="1">{#N/A,#N/A,TRUE,"constb"}</definedName>
    <definedName name="k_5" localSheetId="11" hidden="1">{#N/A,#N/A,TRUE,"constb"}</definedName>
    <definedName name="k_5" hidden="1">{#N/A,#N/A,TRUE,"constb"}</definedName>
    <definedName name="k1fml2" hidden="1">INDEX(#REF!,MATCH(#REF!,#REF!,0),MATCH(#REF!,#REF!,0)+1)</definedName>
    <definedName name="K1SACs" hidden="1">#REF!,#REF!,#REF!,#REF!,#REF!,#REF!,#REF!</definedName>
    <definedName name="K2___PARKEDCVW__" hidden="1">"FINANCIALS;A=RM04000;C=ACTUAL;R=C_GR_WS;UA=D_TOP;E=PDWIT02;UB=TPTOP;UC=F_NONE;T=2004.DEC;F=YTD;"</definedName>
    <definedName name="K2__CVPARAMS__">"Any by Any!$B$17:$C$38;"</definedName>
    <definedName name="K2__EVCOMOPTS__" hidden="1">14</definedName>
    <definedName name="K2__LOCKEDCVW__" hidden="1">"MAIN,OTHERREV,ACTUAL,USD,E.2990,ALL_JOBS,ALL_ORGS,ALL_PROD,2004.JAN,PERIODIC,;"</definedName>
    <definedName name="K2__LOCKSTATUS__" hidden="1">2</definedName>
    <definedName name="K2__MAXEXPCOLS__">100</definedName>
    <definedName name="K2__MAXEXPROWS__">1000</definedName>
    <definedName name="K2__WBEVMODE__">0</definedName>
    <definedName name="K2__WBREFOPTIONS__">63</definedName>
    <definedName name="K2_ISWBINITED" hidden="1">TRUE</definedName>
    <definedName name="K2_WBEVMODE" localSheetId="4">-1</definedName>
    <definedName name="K2_WBEVMODE" hidden="1">0</definedName>
    <definedName name="K2_WBHASINITMODE" hidden="1">1</definedName>
    <definedName name="ka" localSheetId="11" hidden="1">{"TOTAL",#N/A,FALSE,"A";"FISCAL94",#N/A,FALSE,"A";"FISCAL95",#N/A,FALSE,"A";"FISCAL96",#N/A,FALSE,"A";"misc page",#N/A,FALSE,"A"}</definedName>
    <definedName name="ka" hidden="1">{"TOTAL",#N/A,FALSE,"A";"FISCAL94",#N/A,FALSE,"A";"FISCAL95",#N/A,FALSE,"A";"FISCAL96",#N/A,FALSE,"A";"misc page",#N/A,FALSE,"A"}</definedName>
    <definedName name="kajdfhklasdj" localSheetId="19">{0;0;0;0;1;#N/A;0.75;0.75;1;1;2;FALSE;FALSE;FALSE;FALSE;FALSE;#N/A;1;#N/A;1;1;"";"&amp;L&amp;""Arial,Italic""&amp;8&amp;F Page &amp;P of &amp;N &amp;D &amp;T "}</definedName>
    <definedName name="kajdfhklasdj" localSheetId="4">{0;0;0;0;1;#N/A;0.75;0.75;1;1;2;FALSE;FALSE;FALSE;FALSE;FALSE;#N/A;1;#N/A;1;1;"";"&amp;L&amp;""Arial,Italic""&amp;8&amp;F Page &amp;P of &amp;N &amp;D &amp;T "}</definedName>
    <definedName name="kajdfhklasdj" localSheetId="15">{0;0;0;0;1;#N/A;0.75;0.75;1;1;2;FALSE;FALSE;FALSE;FALSE;FALSE;#N/A;1;#N/A;1;1;"";"&amp;L&amp;""Arial,Italic""&amp;8&amp;F Page &amp;P of &amp;N &amp;D &amp;T "}</definedName>
    <definedName name="kajdfhklasdj" localSheetId="11">{0;0;0;0;1;#N/A;0.75;0.75;1;1;2;FALSE;FALSE;FALSE;FALSE;FALSE;#N/A;1;#N/A;1;1;"";"&amp;L&amp;""Arial,Italic""&amp;8&amp;F Page &amp;P of &amp;N &amp;D &amp;T "}</definedName>
    <definedName name="kajdfhklasdj">{0;0;0;0;1;#N/A;0.75;0.75;1;1;2;FALSE;FALSE;FALSE;FALSE;FALSE;#N/A;1;#N/A;1;1;"";"&amp;L&amp;""Arial,Italic""&amp;8&amp;F Page &amp;P of &amp;N &amp;D &amp;T "}</definedName>
    <definedName name="kam"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kam"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kam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kam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kaman" localSheetId="11" hidden="1">{#N/A,#N/A,FALSE,"OMM III";#N/A,#N/A,FALSE,"1995 PLAN";#N/A,#N/A,FALSE,"1995 TARGET";#N/A,#N/A,FALSE,"1995 ADJUSTED"}</definedName>
    <definedName name="kaman" hidden="1">{#N/A,#N/A,FALSE,"OMM III";#N/A,#N/A,FALSE,"1995 PLAN";#N/A,#N/A,FALSE,"1995 TARGET";#N/A,#N/A,FALSE,"1995 ADJUSTED"}</definedName>
    <definedName name="kaman_1" localSheetId="11" hidden="1">{#N/A,#N/A,FALSE,"OMM III";#N/A,#N/A,FALSE,"1995 PLAN";#N/A,#N/A,FALSE,"1995 TARGET";#N/A,#N/A,FALSE,"1995 ADJUSTED"}</definedName>
    <definedName name="kaman_1" hidden="1">{#N/A,#N/A,FALSE,"OMM III";#N/A,#N/A,FALSE,"1995 PLAN";#N/A,#N/A,FALSE,"1995 TARGET";#N/A,#N/A,FALSE,"1995 ADJUSTED"}</definedName>
    <definedName name="kapp" localSheetId="4" hidden="1">{#N/A,#N/A,FALSE,"Audit Program";#N/A,#N/A,FALSE,"T&amp;D Total";#N/A,#N/A,FALSE,"LNG Total";#N/A,#N/A,FALSE,"Power Total";#N/A,#N/A,FALSE,"Other Total";#N/A,#N/A,FALSE,"E&amp;P Total"}</definedName>
    <definedName name="kapp" localSheetId="11" hidden="1">{#N/A,#N/A,FALSE,"Audit Program";#N/A,#N/A,FALSE,"T&amp;D Total";#N/A,#N/A,FALSE,"LNG Total";#N/A,#N/A,FALSE,"Power Total";#N/A,#N/A,FALSE,"Other Total";#N/A,#N/A,FALSE,"E&amp;P Total"}</definedName>
    <definedName name="kapp" hidden="1">{#N/A,#N/A,FALSE,"Audit Program";#N/A,#N/A,FALSE,"T&amp;D Total";#N/A,#N/A,FALSE,"LNG Total";#N/A,#N/A,FALSE,"Power Total";#N/A,#N/A,FALSE,"Other Total";#N/A,#N/A,FALSE,"E&amp;P Total"}</definedName>
    <definedName name="kapp_1" localSheetId="4" hidden="1">{#N/A,#N/A,FALSE,"Audit Program";#N/A,#N/A,FALSE,"T&amp;D Total";#N/A,#N/A,FALSE,"LNG Total";#N/A,#N/A,FALSE,"Power Total";#N/A,#N/A,FALSE,"Other Total";#N/A,#N/A,FALSE,"E&amp;P Total"}</definedName>
    <definedName name="kapp_1" localSheetId="11" hidden="1">{#N/A,#N/A,FALSE,"Audit Program";#N/A,#N/A,FALSE,"T&amp;D Total";#N/A,#N/A,FALSE,"LNG Total";#N/A,#N/A,FALSE,"Power Total";#N/A,#N/A,FALSE,"Other Total";#N/A,#N/A,FALSE,"E&amp;P Total"}</definedName>
    <definedName name="kapp_1" hidden="1">{#N/A,#N/A,FALSE,"Audit Program";#N/A,#N/A,FALSE,"T&amp;D Total";#N/A,#N/A,FALSE,"LNG Total";#N/A,#N/A,FALSE,"Power Total";#N/A,#N/A,FALSE,"Other Total";#N/A,#N/A,FALSE,"E&amp;P Total"}</definedName>
    <definedName name="karen" localSheetId="11" hidden="1">{"Summary analysis",#N/A,FALSE,"Total";"OCPH analysis",#N/A,FALSE,"Total";"detail analysis",#N/A,FALSE,"Total"}</definedName>
    <definedName name="karen" hidden="1">{"Summary analysis",#N/A,FALSE,"Total";"OCPH analysis",#N/A,FALSE,"Total";"detail analysis",#N/A,FALSE,"Total"}</definedName>
    <definedName name="kasy" localSheetId="4" hidden="1">{"Contracts",#N/A,FALSE,"Contracts";"cccont",#N/A,FALSE,"Contracts"}</definedName>
    <definedName name="kasy" localSheetId="11" hidden="1">{"Contracts",#N/A,FALSE,"Contracts";"cccont",#N/A,FALSE,"Contracts"}</definedName>
    <definedName name="kasy" hidden="1">{"Contracts",#N/A,FALSE,"Contracts";"cccont",#N/A,FALSE,"Contracts"}</definedName>
    <definedName name="kasy_1" localSheetId="4" hidden="1">{"Contracts",#N/A,FALSE,"Contracts";"cccont",#N/A,FALSE,"Contracts"}</definedName>
    <definedName name="kasy_1" localSheetId="11" hidden="1">{"Contracts",#N/A,FALSE,"Contracts";"cccont",#N/A,FALSE,"Contracts"}</definedName>
    <definedName name="kasy_1" hidden="1">{"Contracts",#N/A,FALSE,"Contracts";"cccont",#N/A,FALSE,"Contracts"}</definedName>
    <definedName name="Kate" localSheetId="4" hidden="1">{"CASHFLOW",#N/A,FALSE,"CF";"TAX",#N/A,FALSE,"CF"}</definedName>
    <definedName name="Kate" localSheetId="11" hidden="1">{"CASHFLOW",#N/A,FALSE,"CF";"TAX",#N/A,FALSE,"CF"}</definedName>
    <definedName name="Kate" hidden="1">{"CASHFLOW",#N/A,FALSE,"CF";"TAX",#N/A,FALSE,"CF"}</definedName>
    <definedName name="Kate_1" localSheetId="4" hidden="1">{"CASHFLOW",#N/A,FALSE,"CF";"TAX",#N/A,FALSE,"CF"}</definedName>
    <definedName name="Kate_1" localSheetId="11" hidden="1">{"CASHFLOW",#N/A,FALSE,"CF";"TAX",#N/A,FALSE,"CF"}</definedName>
    <definedName name="Kate_1" hidden="1">{"CASHFLOW",#N/A,FALSE,"CF";"TAX",#N/A,FALSE,"CF"}</definedName>
    <definedName name="kate2" localSheetId="4" hidden="1">{"Contracts",#N/A,FALSE,"Contracts";"cccont",#N/A,FALSE,"Contracts"}</definedName>
    <definedName name="kate2" localSheetId="11" hidden="1">{"Contracts",#N/A,FALSE,"Contracts";"cccont",#N/A,FALSE,"Contracts"}</definedName>
    <definedName name="kate2" hidden="1">{"Contracts",#N/A,FALSE,"Contracts";"cccont",#N/A,FALSE,"Contracts"}</definedName>
    <definedName name="kate2_1" localSheetId="4" hidden="1">{"Contracts",#N/A,FALSE,"Contracts";"cccont",#N/A,FALSE,"Contracts"}</definedName>
    <definedName name="kate2_1" localSheetId="11" hidden="1">{"Contracts",#N/A,FALSE,"Contracts";"cccont",#N/A,FALSE,"Contracts"}</definedName>
    <definedName name="kate2_1" hidden="1">{"Contracts",#N/A,FALSE,"Contracts";"cccont",#N/A,FALSE,"Contracts"}</definedName>
    <definedName name="kate3" localSheetId="4" hidden="1">{"BALANCESHEET",#N/A,FALSE,"BS"}</definedName>
    <definedName name="kate3" localSheetId="11" hidden="1">{"BALANCESHEET",#N/A,FALSE,"BS"}</definedName>
    <definedName name="kate3" hidden="1">{"BALANCESHEET",#N/A,FALSE,"BS"}</definedName>
    <definedName name="kate3_1" localSheetId="4" hidden="1">{"BALANCESHEET",#N/A,FALSE,"BS"}</definedName>
    <definedName name="kate3_1" localSheetId="11" hidden="1">{"BALANCESHEET",#N/A,FALSE,"BS"}</definedName>
    <definedName name="kate3_1" hidden="1">{"BALANCESHEET",#N/A,FALSE,"BS"}</definedName>
    <definedName name="Kathleen" localSheetId="4" hidden="1">{#N/A,#N/A,FALSE,"5 - Headcount Ratios";#N/A,#N/A,FALSE,"6 - Support Ratio Data";#N/A,#N/A,FALSE,"8 - A1 - Asia";#N/A,#N/A,FALSE,"10 - A1 - North America";#N/A,#N/A,FALSE,"11 - A2 - North Sea - Norway";#N/A,#N/A,FALSE,"12 - A2 - North Sea - UK";#N/A,#N/A,FALSE,"14 - A1 - South America"}</definedName>
    <definedName name="Kathleen" localSheetId="11" hidden="1">{#N/A,#N/A,FALSE,"5 - Headcount Ratios";#N/A,#N/A,FALSE,"6 - Support Ratio Data";#N/A,#N/A,FALSE,"8 - A1 - Asia";#N/A,#N/A,FALSE,"10 - A1 - North America";#N/A,#N/A,FALSE,"11 - A2 - North Sea - Norway";#N/A,#N/A,FALSE,"12 - A2 - North Sea - UK";#N/A,#N/A,FALSE,"14 - A1 - South America"}</definedName>
    <definedName name="Kathleen" hidden="1">{#N/A,#N/A,FALSE,"5 - Headcount Ratios";#N/A,#N/A,FALSE,"6 - Support Ratio Data";#N/A,#N/A,FALSE,"8 - A1 - Asia";#N/A,#N/A,FALSE,"10 - A1 - North America";#N/A,#N/A,FALSE,"11 - A2 - North Sea - Norway";#N/A,#N/A,FALSE,"12 - A2 - North Sea - UK";#N/A,#N/A,FALSE,"14 - A1 - South America"}</definedName>
    <definedName name="Kathleen_1" localSheetId="4" hidden="1">{#N/A,#N/A,FALSE,"5 - Headcount Ratios";#N/A,#N/A,FALSE,"6 - Support Ratio Data";#N/A,#N/A,FALSE,"8 - A1 - Asia";#N/A,#N/A,FALSE,"10 - A1 - North America";#N/A,#N/A,FALSE,"11 - A2 - North Sea - Norway";#N/A,#N/A,FALSE,"12 - A2 - North Sea - UK";#N/A,#N/A,FALSE,"14 - A1 - South America"}</definedName>
    <definedName name="Kathleen_1" localSheetId="11" hidden="1">{#N/A,#N/A,FALSE,"5 - Headcount Ratios";#N/A,#N/A,FALSE,"6 - Support Ratio Data";#N/A,#N/A,FALSE,"8 - A1 - Asia";#N/A,#N/A,FALSE,"10 - A1 - North America";#N/A,#N/A,FALSE,"11 - A2 - North Sea - Norway";#N/A,#N/A,FALSE,"12 - A2 - North Sea - UK";#N/A,#N/A,FALSE,"14 - A1 - South America"}</definedName>
    <definedName name="Kathleen_1" hidden="1">{#N/A,#N/A,FALSE,"5 - Headcount Ratios";#N/A,#N/A,FALSE,"6 - Support Ratio Data";#N/A,#N/A,FALSE,"8 - A1 - Asia";#N/A,#N/A,FALSE,"10 - A1 - North America";#N/A,#N/A,FALSE,"11 - A2 - North Sea - Norway";#N/A,#N/A,FALSE,"12 - A2 - North Sea - UK";#N/A,#N/A,FALSE,"14 - A1 - South America"}</definedName>
    <definedName name="katie" localSheetId="4" hidden="1">{"CASHFLOW",#N/A,FALSE,"CF";"TAX",#N/A,FALSE,"CF"}</definedName>
    <definedName name="katie" localSheetId="11" hidden="1">{"CASHFLOW",#N/A,FALSE,"CF";"TAX",#N/A,FALSE,"CF"}</definedName>
    <definedName name="katie" hidden="1">{"CASHFLOW",#N/A,FALSE,"CF";"TAX",#N/A,FALSE,"CF"}</definedName>
    <definedName name="katie_1" localSheetId="4" hidden="1">{"CASHFLOW",#N/A,FALSE,"CF";"TAX",#N/A,FALSE,"CF"}</definedName>
    <definedName name="katie_1" localSheetId="11" hidden="1">{"CASHFLOW",#N/A,FALSE,"CF";"TAX",#N/A,FALSE,"CF"}</definedName>
    <definedName name="katie_1" hidden="1">{"CASHFLOW",#N/A,FALSE,"CF";"TAX",#N/A,FALSE,"CF"}</definedName>
    <definedName name="Kaufman" localSheetId="11" hidden="1">{#N/A,#N/A,FALSE,"A";#N/A,#N/A,FALSE,"B-TOT";#N/A,#N/A,FALSE,"Declaration1";#N/A,#N/A,FALSE,"Spravka1";#N/A,#N/A,FALSE,"A (2)";#N/A,#N/A,FALSE,"B-TOT (2)";#N/A,#N/A,FALSE,"Declaration1 (2)";#N/A,#N/A,FALSE,"Spravka1 (2)"}</definedName>
    <definedName name="Kaufman" hidden="1">{#N/A,#N/A,FALSE,"A";#N/A,#N/A,FALSE,"B-TOT";#N/A,#N/A,FALSE,"Declaration1";#N/A,#N/A,FALSE,"Spravka1";#N/A,#N/A,FALSE,"A (2)";#N/A,#N/A,FALSE,"B-TOT (2)";#N/A,#N/A,FALSE,"Declaration1 (2)";#N/A,#N/A,FALSE,"Spravka1 (2)"}</definedName>
    <definedName name="kay" localSheetId="19" hidden="1">{"bs",#N/A,FALSE,"SCF"}</definedName>
    <definedName name="kay" localSheetId="4" hidden="1">{"bs",#N/A,FALSE,"SCF"}</definedName>
    <definedName name="kay" localSheetId="15" hidden="1">{"bs",#N/A,FALSE,"SCF"}</definedName>
    <definedName name="kay" localSheetId="11" hidden="1">{"bs",#N/A,FALSE,"SCF"}</definedName>
    <definedName name="kay" hidden="1">{"bs",#N/A,FALSE,"SCF"}</definedName>
    <definedName name="KB" localSheetId="11" hidden="1">{#N/A,#N/A,FALSE,"Sheet1"}</definedName>
    <definedName name="KB" hidden="1">{#N/A,#N/A,FALSE,"Sheet1"}</definedName>
    <definedName name="Kb_1" localSheetId="11" hidden="1">{#N/A,#N/A,FALSE,"WC OMM III";#N/A,#N/A,FALSE,"WC 1995 PLAN";#N/A,#N/A,FALSE,"WC 1995 ADJUSTED"}</definedName>
    <definedName name="Kb_1" hidden="1">{#N/A,#N/A,FALSE,"WC OMM III";#N/A,#N/A,FALSE,"WC 1995 PLAN";#N/A,#N/A,FALSE,"WC 1995 ADJUSTED"}</definedName>
    <definedName name="KC">#REF!</definedName>
    <definedName name="kcuf" localSheetId="4" hidden="1">{"SUMMARY",#N/A,TRUE,"SUMMARY";"compare",#N/A,TRUE,"Vs. Bus Plan";"ratios",#N/A,TRUE,"Ratios";"REVENUE",#N/A,TRUE,"Revenue";"expenses",#N/A,TRUE,"1996 budget";"payroll",#N/A,TRUE,"Payroll"}</definedName>
    <definedName name="kcuf" localSheetId="11" hidden="1">{"SUMMARY",#N/A,TRUE,"SUMMARY";"compare",#N/A,TRUE,"Vs. Bus Plan";"ratios",#N/A,TRUE,"Ratios";"REVENUE",#N/A,TRUE,"Revenue";"expenses",#N/A,TRUE,"1996 budget";"payroll",#N/A,TRUE,"Payroll"}</definedName>
    <definedName name="kcuf" hidden="1">{"SUMMARY",#N/A,TRUE,"SUMMARY";"compare",#N/A,TRUE,"Vs. Bus Plan";"ratios",#N/A,TRUE,"Ratios";"REVENUE",#N/A,TRUE,"Revenue";"expenses",#N/A,TRUE,"1996 budget";"payroll",#N/A,TRUE,"Payroll"}</definedName>
    <definedName name="kdetailOld">#REF!</definedName>
    <definedName name="kdfjhaskd" localSheetId="19">{0;0;0;0;1;#N/A;0.75;0.75;1;1;2;FALSE;FALSE;FALSE;FALSE;FALSE;#N/A;1;#N/A;1;1;"";"&amp;L&amp;""Arial,Italic""&amp;8&amp;F Page &amp;P of &amp;N &amp;D &amp;T "}</definedName>
    <definedName name="kdfjhaskd" localSheetId="4">{0;0;0;0;1;#N/A;0.75;0.75;1;1;2;FALSE;FALSE;FALSE;FALSE;FALSE;#N/A;1;#N/A;1;1;"";"&amp;L&amp;""Arial,Italic""&amp;8&amp;F Page &amp;P of &amp;N &amp;D &amp;T "}</definedName>
    <definedName name="kdfjhaskd" localSheetId="15">{0;0;0;0;1;#N/A;0.75;0.75;1;1;2;FALSE;FALSE;FALSE;FALSE;FALSE;#N/A;1;#N/A;1;1;"";"&amp;L&amp;""Arial,Italic""&amp;8&amp;F Page &amp;P of &amp;N &amp;D &amp;T "}</definedName>
    <definedName name="kdfjhaskd" localSheetId="11">{0;0;0;0;1;#N/A;0.75;0.75;1;1;2;FALSE;FALSE;FALSE;FALSE;FALSE;#N/A;1;#N/A;1;1;"";"&amp;L&amp;""Arial,Italic""&amp;8&amp;F Page &amp;P of &amp;N &amp;D &amp;T "}</definedName>
    <definedName name="kdfjhaskd">{0;0;0;0;1;#N/A;0.75;0.75;1;1;2;FALSE;FALSE;FALSE;FALSE;FALSE;#N/A;1;#N/A;1;1;"";"&amp;L&amp;""Arial,Italic""&amp;8&amp;F Page &amp;P of &amp;N &amp;D &amp;T "}</definedName>
    <definedName name="kdh" hidden="1">#REF!</definedName>
    <definedName name="KDJD"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fdkj" localSheetId="11" hidden="1">{"PAGE1",#N/A,FALSE,"ADJMODL";"PAGE2",#N/A,FALSE,"ADJMODL";"PAGE3",#N/A,FALSE,"ADJMODL";"PAGE4",#N/A,FALSE,"ADJMODL";"PAGE5",#N/A,FALSE,"ADJMODL";"PAGE6",#N/A,FALSE,"ADJMODL";"PAGE7",#N/A,FALSE,"ADJMODL";"PAGE8",#N/A,FALSE,"ADJMODL"}</definedName>
    <definedName name="kdjfdkj" hidden="1">{"PAGE1",#N/A,FALSE,"ADJMODL";"PAGE2",#N/A,FALSE,"ADJMODL";"PAGE3",#N/A,FALSE,"ADJMODL";"PAGE4",#N/A,FALSE,"ADJMODL";"PAGE5",#N/A,FALSE,"ADJMODL";"PAGE6",#N/A,FALSE,"ADJMODL";"PAGE7",#N/A,FALSE,"ADJMODL";"PAGE8",#N/A,FALSE,"ADJMODL"}</definedName>
    <definedName name="kdkd" localSheetId="11" hidden="1">{#N/A,#N/A,FALSE,"Sheet1"}</definedName>
    <definedName name="kdkd" hidden="1">{#N/A,#N/A,FALSE,"Sheet1"}</definedName>
    <definedName name="kdmfls" localSheetId="11" hidden="1">{#N/A,#N/A,FALSE,"Activo_Hist";#N/A,#N/A,FALSE,"Pasivo_Hist";#N/A,#N/A,FALSE,"Ganan_Perd_Hist";#N/A,#N/A,FALSE,"Patrimonio_Hist";#N/A,#N/A,FALSE,"Flujo_Hist"}</definedName>
    <definedName name="kdmfls" hidden="1">{#N/A,#N/A,FALSE,"Activo_Hist";#N/A,#N/A,FALSE,"Pasivo_Hist";#N/A,#N/A,FALSE,"Ganan_Perd_Hist";#N/A,#N/A,FALSE,"Patrimonio_Hist";#N/A,#N/A,FALSE,"Flujo_Hist"}</definedName>
    <definedName name="Ke">#REF!</definedName>
    <definedName name="kehfsi" localSheetId="19">#REF!</definedName>
    <definedName name="kehfsi">#REF!</definedName>
    <definedName name="kekeke" hidden="1">#REF!</definedName>
    <definedName name="Kele" hidden="1">"c1359"</definedName>
    <definedName name="Ken" localSheetId="11"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Ken"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Kendall" localSheetId="19">#REF!</definedName>
    <definedName name="Kendall">#REF!</definedName>
    <definedName name="key"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Statistics_Dental_Range" hidden="1">#REF!</definedName>
    <definedName name="Key_Statistics_Medical_Range" hidden="1">#REF!</definedName>
    <definedName name="key00" hidden="1">#REF!</definedName>
    <definedName name="keya" hidden="1">#REF!</definedName>
    <definedName name="keycopr"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s" localSheetId="19">#REF!</definedName>
    <definedName name="keys">#REF!</definedName>
    <definedName name="kffjkllk" localSheetId="11" hidden="1">{#N/A,#N/A,FALSE,"HIGHNEW";#N/A,#N/A,FALSE,"HIGHOLD";#N/A,#N/A,FALSE,"MTHDET";#N/A,#N/A,FALSE,"ACTDET"}</definedName>
    <definedName name="kffjkllk" hidden="1">{#N/A,#N/A,FALSE,"HIGHNEW";#N/A,#N/A,FALSE,"HIGHOLD";#N/A,#N/A,FALSE,"MTHDET";#N/A,#N/A,FALSE,"ACTDET"}</definedName>
    <definedName name="kfj" localSheetId="11" hidden="1">{"assumptions1",#N/A,FALSE,"Valuation Analysis";"assumptions2",#N/A,FALSE,"Valuation Analysis"}</definedName>
    <definedName name="kfj" hidden="1">{"assumptions1",#N/A,FALSE,"Valuation Analysis";"assumptions2",#N/A,FALSE,"Valuation Analysis"}</definedName>
    <definedName name="kfj_1" localSheetId="11" hidden="1">{"assumptions1",#N/A,FALSE,"Valuation Analysis";"assumptions2",#N/A,FALSE,"Valuation Analysis"}</definedName>
    <definedName name="kfj_1" hidden="1">{"assumptions1",#N/A,FALSE,"Valuation Analysis";"assumptions2",#N/A,FALSE,"Valuation Analysis"}</definedName>
    <definedName name="kghjff" hidden="1">#REF!</definedName>
    <definedName name="kgkg" localSheetId="4" hidden="1">{#N/A,#N/A,FALSE,"COVER";#N/A,#N/A,FALSE,"Index";#N/A,#N/A,FALSE,"Non-Earning";#N/A,#N/A,FALSE,"Non-Earning_Recovery"}</definedName>
    <definedName name="kgkg" localSheetId="11" hidden="1">{#N/A,#N/A,FALSE,"COVER";#N/A,#N/A,FALSE,"Index";#N/A,#N/A,FALSE,"Non-Earning";#N/A,#N/A,FALSE,"Non-Earning_Recovery"}</definedName>
    <definedName name="kgkg" hidden="1">{#N/A,#N/A,FALSE,"COVER";#N/A,#N/A,FALSE,"Index";#N/A,#N/A,FALSE,"Non-Earning";#N/A,#N/A,FALSE,"Non-Earning_Recovery"}</definedName>
    <definedName name="KGKHJ"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uhg" localSheetId="11" hidden="1">{#N/A,#N/A,FALSE,"A";#N/A,#N/A,FALSE,"B-TOT";#N/A,#N/A,FALSE,"Declaration1";#N/A,#N/A,FALSE,"Spravka1";#N/A,#N/A,FALSE,"A (2)";#N/A,#N/A,FALSE,"B-TOT (2)";#N/A,#N/A,FALSE,"Declaration1 (2)";#N/A,#N/A,FALSE,"Spravka1 (2)"}</definedName>
    <definedName name="kgkuhg" hidden="1">{#N/A,#N/A,FALSE,"A";#N/A,#N/A,FALSE,"B-TOT";#N/A,#N/A,FALSE,"Declaration1";#N/A,#N/A,FALSE,"Spravka1";#N/A,#N/A,FALSE,"A (2)";#N/A,#N/A,FALSE,"B-TOT (2)";#N/A,#N/A,FALSE,"Declaration1 (2)";#N/A,#N/A,FALSE,"Spravka1 (2)"}</definedName>
    <definedName name="khg" localSheetId="11" hidden="1">{#N/A,#N/A,FALSE,"A";#N/A,#N/A,FALSE,"B-TOT";#N/A,#N/A,FALSE,"Declaration1";#N/A,#N/A,FALSE,"Spravka1";#N/A,#N/A,FALSE,"A (2)";#N/A,#N/A,FALSE,"B-TOT (2)";#N/A,#N/A,FALSE,"Declaration1 (2)";#N/A,#N/A,FALSE,"Spravka1 (2)"}</definedName>
    <definedName name="khg" hidden="1">{#N/A,#N/A,FALSE,"A";#N/A,#N/A,FALSE,"B-TOT";#N/A,#N/A,FALSE,"Declaration1";#N/A,#N/A,FALSE,"Spravka1";#N/A,#N/A,FALSE,"A (2)";#N/A,#N/A,FALSE,"B-TOT (2)";#N/A,#N/A,FALSE,"Declaration1 (2)";#N/A,#N/A,FALSE,"Spravka1 (2)"}</definedName>
    <definedName name="khj" localSheetId="11" hidden="1">{#N/A,#N/A,FALSE,"Sheet1"}</definedName>
    <definedName name="khj" hidden="1">{#N/A,#N/A,FALSE,"Sheet1"}</definedName>
    <definedName name="khkhukh" hidden="1">#REF!</definedName>
    <definedName name="khsdfkj" localSheetId="11" hidden="1">{#N/A,#N/A,TRUE,"Cover";#N/A,#N/A,TRUE,"Sum";#N/A,#N/A,TRUE,"SubsRev";#N/A,#N/A,TRUE,"CapEx";#N/A,#N/A,TRUE,"OpEx";#N/A,#N/A,TRUE,"SUs";#N/A,#N/A,TRUE,"OrgChart";#N/A,#N/A,TRUE,"Staff";#N/A,#N/A,TRUE,"P&amp;L";#N/A,#N/A,TRUE,"Cash";#N/A,#N/A,TRUE,"BS";#N/A,#N/A,TRUE,"Valuation";#N/A,#N/A,TRUE,"CapEx-Assumptions";#N/A,#N/A,TRUE,"OpEx-Assumptions"}</definedName>
    <definedName name="khsdfkj" hidden="1">{#N/A,#N/A,TRUE,"Cover";#N/A,#N/A,TRUE,"Sum";#N/A,#N/A,TRUE,"SubsRev";#N/A,#N/A,TRUE,"CapEx";#N/A,#N/A,TRUE,"OpEx";#N/A,#N/A,TRUE,"SUs";#N/A,#N/A,TRUE,"OrgChart";#N/A,#N/A,TRUE,"Staff";#N/A,#N/A,TRUE,"P&amp;L";#N/A,#N/A,TRUE,"Cash";#N/A,#N/A,TRUE,"BS";#N/A,#N/A,TRUE,"Valuation";#N/A,#N/A,TRUE,"CapEx-Assumptions";#N/A,#N/A,TRUE,"OpEx-Assumptions"}</definedName>
    <definedName name="khygujhb" hidden="1">#REF!</definedName>
    <definedName name="KI" localSheetId="15" hidden="1">{"'Tilte'!$E$23"}</definedName>
    <definedName name="KI" localSheetId="11" hidden="1">{"'Tilte'!$E$23"}</definedName>
    <definedName name="KI" hidden="1">{"'Tilte'!$E$23"}</definedName>
    <definedName name="kiff" hidden="1">#N/A</definedName>
    <definedName name="KilleenStations">#REF!</definedName>
    <definedName name="kim" localSheetId="15" hidden="1">{"'SGI_Opex'!$A$1:$O$187"}</definedName>
    <definedName name="kim" localSheetId="11" hidden="1">{"'SGI_Opex'!$A$1:$O$187"}</definedName>
    <definedName name="kim" hidden="1">{"'SGI_Opex'!$A$1:$O$187"}</definedName>
    <definedName name="kj" localSheetId="11" hidden="1">{#N/A,#N/A,FALSE,"Admin";#N/A,#N/A,FALSE,"Other"}</definedName>
    <definedName name="kj" hidden="1">{#N/A,#N/A,FALSE,"Admin";#N/A,#N/A,FALSE,"Other"}</definedName>
    <definedName name="kjdjdjd" localSheetId="11" hidden="1">{#N/A,#N/A,FALSE,"Sheet1"}</definedName>
    <definedName name="kjdjdjd" hidden="1">{#N/A,#N/A,FALSE,"Sheet1"}</definedName>
    <definedName name="kjdslf" localSheetId="19" hidden="1">{#N/A,#N/A,FALSE,"Sheet1"}</definedName>
    <definedName name="kjdslf" localSheetId="4" hidden="1">{#N/A,#N/A,FALSE,"Sheet1"}</definedName>
    <definedName name="kjdslf" localSheetId="15" hidden="1">{#N/A,#N/A,FALSE,"Sheet1"}</definedName>
    <definedName name="kjdslf" localSheetId="11" hidden="1">{#N/A,#N/A,FALSE,"Sheet1"}</definedName>
    <definedName name="kjdslf" hidden="1">{#N/A,#N/A,FALSE,"Sheet1"}</definedName>
    <definedName name="kjgfhgfhg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gfhgfhg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gfhgfh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 localSheetId="11" hidden="1">{#N/A,#N/A,FALSE,"A";#N/A,#N/A,FALSE,"B"}</definedName>
    <definedName name="kjh" hidden="1">{#N/A,#N/A,FALSE,"A";#N/A,#N/A,FALSE,"B"}</definedName>
    <definedName name="kjhagn" localSheetId="19">{0;0;0;0;1;#N/A;0.75;0.75;0.25;0.25;2;FALSE;FALSE;FALSE;FALSE;FALSE;#N/A;1;#N/A;1;1;"";"&amp;L&amp;""Arial,Italic""&amp;8&amp;F Page &amp;P of &amp;N &amp;D &amp;T "}</definedName>
    <definedName name="kjhagn" localSheetId="4">{0;0;0;0;1;#N/A;0.75;0.75;0.25;0.25;2;FALSE;FALSE;FALSE;FALSE;FALSE;#N/A;1;#N/A;1;1;"";"&amp;L&amp;""Arial,Italic""&amp;8&amp;F Page &amp;P of &amp;N &amp;D &amp;T "}</definedName>
    <definedName name="kjhagn" localSheetId="15">{0;0;0;0;1;#N/A;0.75;0.75;0.25;0.25;2;FALSE;FALSE;FALSE;FALSE;FALSE;#N/A;1;#N/A;1;1;"";"&amp;L&amp;""Arial,Italic""&amp;8&amp;F Page &amp;P of &amp;N &amp;D &amp;T "}</definedName>
    <definedName name="kjhagn" localSheetId="11">{0;0;0;0;1;#N/A;0.75;0.75;0.25;0.25;2;FALSE;FALSE;FALSE;FALSE;FALSE;#N/A;1;#N/A;1;1;"";"&amp;L&amp;""Arial,Italic""&amp;8&amp;F Page &amp;P of &amp;N &amp;D &amp;T "}</definedName>
    <definedName name="kjhagn">{0;0;0;0;1;#N/A;0.75;0.75;0.25;0.25;2;FALSE;FALSE;FALSE;FALSE;FALSE;#N/A;1;#N/A;1;1;"";"&amp;L&amp;""Arial,Italic""&amp;8&amp;F Page &amp;P of &amp;N &amp;D &amp;T "}</definedName>
    <definedName name="kjhghkg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hkg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hk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g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g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g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ytou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ytou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ytou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h" localSheetId="11" hidden="1">{"cap_structure",#N/A,FALSE,"Graph-Mkt Cap";"price",#N/A,FALSE,"Graph-Price";"ebit",#N/A,FALSE,"Graph-EBITDA";"ebitda",#N/A,FALSE,"Graph-EBITDA"}</definedName>
    <definedName name="kjhh" hidden="1">{"cap_structure",#N/A,FALSE,"Graph-Mkt Cap";"price",#N/A,FALSE,"Graph-Price";"ebit",#N/A,FALSE,"Graph-EBITDA";"ebitda",#N/A,FALSE,"Graph-EBITDA"}</definedName>
    <definedName name="kjhh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h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h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kl" localSheetId="11" hidden="1">{#N/A,#N/A,FALSE,"Sheet1"}</definedName>
    <definedName name="kjhkl" hidden="1">{#N/A,#N/A,FALSE,"Sheet1"}</definedName>
    <definedName name="kjhuhoiu" localSheetId="11" hidden="1">{#N/A,#N/A,FALSE,"A";#N/A,#N/A,FALSE,"B"}</definedName>
    <definedName name="kjhuhoiu" hidden="1">{#N/A,#N/A,FALSE,"A";#N/A,#N/A,FALSE,"B"}</definedName>
    <definedName name="kjj" hidden="1">#REF!</definedName>
    <definedName name="kjjkjkj" localSheetId="11" hidden="1">{"BS Dollar",#N/A,FALSE,"BS";"BS CS",#N/A,FALSE,"BS"}</definedName>
    <definedName name="kjjkjkj" hidden="1">{"BS Dollar",#N/A,FALSE,"BS";"BS CS",#N/A,FALSE,"BS"}</definedName>
    <definedName name="kjjkjkj_1" localSheetId="11" hidden="1">{"BS Dollar",#N/A,FALSE,"BS";"BS CS",#N/A,FALSE,"BS"}</definedName>
    <definedName name="kjjkjkj_1" hidden="1">{"BS Dollar",#N/A,FALSE,"BS";"BS CS",#N/A,FALSE,"BS"}</definedName>
    <definedName name="kjkk" localSheetId="11" hidden="1">{"Sum1",#N/A,FALSE,"Reserve Report";"Sum2",#N/A,FALSE,"Reserve Report";"Sum3",#N/A,FALSE,"Reserve Report";"Sum4",#N/A,FALSE,"Reserve Report"}</definedName>
    <definedName name="kjkk" hidden="1">{"Sum1",#N/A,FALSE,"Reserve Report";"Sum2",#N/A,FALSE,"Reserve Report";"Sum3",#N/A,FALSE,"Reserve Report";"Sum4",#N/A,FALSE,"Reserve Report"}</definedName>
    <definedName name="kjo" localSheetId="4" hidden="1">{#N/A,#N/A,FALSE,"SUMMARY";#N/A,#N/A,FALSE,"mcsh";#N/A,#N/A,FALSE,"vol&amp;rev";#N/A,#N/A,FALSE,"wkgcap";#N/A,#N/A,FALSE,"DEPR&amp;DT";#N/A,#N/A,FALSE,"ASSETS";#N/A,#N/A,FALSE,"NI&amp;OTH&amp;DIV";#N/A,#N/A,FALSE,"CASHFLOW";#N/A,#N/A,FALSE,"CAPEMPL";#N/A,#N/A,FALSE,"ROCE"}</definedName>
    <definedName name="kjo" localSheetId="11"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k" localSheetId="4" hidden="1">{#N/A,#N/A,FALSE,"CMN_FE"}</definedName>
    <definedName name="KK">#REF!</definedName>
    <definedName name="KKa" localSheetId="11" hidden="1">{#N/A,#N/A,FALSE,"Aging Summary";#N/A,#N/A,FALSE,"Ratio Analysis";#N/A,#N/A,FALSE,"Test 120 Day Accts";#N/A,#N/A,FALSE,"Tickmarks"}</definedName>
    <definedName name="KKa" hidden="1">{#N/A,#N/A,FALSE,"Aging Summary";#N/A,#N/A,FALSE,"Ratio Analysis";#N/A,#N/A,FALSE,"Test 120 Day Accts";#N/A,#N/A,FALSE,"Tickmarks"}</definedName>
    <definedName name="kkhjkg" localSheetId="11" hidden="1">{#N/A,#N/A,FALSE,"Hoja10";#N/A,#N/A,FALSE,"Hoja9";#N/A,#N/A,FALSE,"Hoja8";#N/A,#N/A,FALSE,"Hoja7";#N/A,#N/A,FALSE,"Hoja6";#N/A,#N/A,FALSE,"Hoja5";#N/A,#N/A,FALSE,"Hoja4";#N/A,#N/A,FALSE,"Hoja2";#N/A,#N/A,FALSE,"Hoja3";#N/A,#N/A,FALSE,"HOJA1";#N/A,#N/A,FALSE,"CashFlow";#N/A,#N/A,FALSE,"FinStmts"}</definedName>
    <definedName name="kkhjkg" hidden="1">{#N/A,#N/A,FALSE,"Hoja10";#N/A,#N/A,FALSE,"Hoja9";#N/A,#N/A,FALSE,"Hoja8";#N/A,#N/A,FALSE,"Hoja7";#N/A,#N/A,FALSE,"Hoja6";#N/A,#N/A,FALSE,"Hoja5";#N/A,#N/A,FALSE,"Hoja4";#N/A,#N/A,FALSE,"Hoja2";#N/A,#N/A,FALSE,"Hoja3";#N/A,#N/A,FALSE,"HOJA1";#N/A,#N/A,FALSE,"CashFlow";#N/A,#N/A,FALSE,"FinStmts"}</definedName>
    <definedName name="kkhjkg_1" localSheetId="11" hidden="1">{#N/A,#N/A,FALSE,"Hoja10";#N/A,#N/A,FALSE,"Hoja9";#N/A,#N/A,FALSE,"Hoja8";#N/A,#N/A,FALSE,"Hoja7";#N/A,#N/A,FALSE,"Hoja6";#N/A,#N/A,FALSE,"Hoja5";#N/A,#N/A,FALSE,"Hoja4";#N/A,#N/A,FALSE,"Hoja2";#N/A,#N/A,FALSE,"Hoja3";#N/A,#N/A,FALSE,"HOJA1";#N/A,#N/A,FALSE,"CashFlow";#N/A,#N/A,FALSE,"FinStmts"}</definedName>
    <definedName name="kkhjkg_1" hidden="1">{#N/A,#N/A,FALSE,"Hoja10";#N/A,#N/A,FALSE,"Hoja9";#N/A,#N/A,FALSE,"Hoja8";#N/A,#N/A,FALSE,"Hoja7";#N/A,#N/A,FALSE,"Hoja6";#N/A,#N/A,FALSE,"Hoja5";#N/A,#N/A,FALSE,"Hoja4";#N/A,#N/A,FALSE,"Hoja2";#N/A,#N/A,FALSE,"Hoja3";#N/A,#N/A,FALSE,"HOJA1";#N/A,#N/A,FALSE,"CashFlow";#N/A,#N/A,FALSE,"FinStmts"}</definedName>
    <definedName name="kkj" localSheetId="1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j"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k" localSheetId="4" hidden="1">{#N/A,#N/A,FALSE,"Pharm";#N/A,#N/A,FALSE,"WWCM"}</definedName>
    <definedName name="kkk" localSheetId="11" hidden="1">{#N/A,#N/A,FALSE,"Pharm";#N/A,#N/A,FALSE,"WWCM"}</definedName>
    <definedName name="kkk" hidden="1">{#N/A,#N/A,FALSE,"Pharm";#N/A,#N/A,FALSE,"WWCM"}</definedName>
    <definedName name="kkk_1" localSheetId="4" hidden="1">{#N/A,#N/A,FALSE,"Pharm";#N/A,#N/A,FALSE,"WWCM"}</definedName>
    <definedName name="kkk_1" localSheetId="11" hidden="1">{#N/A,#N/A,FALSE,"Pharm";#N/A,#N/A,FALSE,"WWCM"}</definedName>
    <definedName name="kkk_1" hidden="1">{#N/A,#N/A,FALSE,"Pharm";#N/A,#N/A,FALSE,"WWCM"}</definedName>
    <definedName name="kkk_1_1" localSheetId="4" hidden="1">{"Flash Result",#N/A,FALSE,"Flash Result"}</definedName>
    <definedName name="kkk_1_1" localSheetId="11" hidden="1">{"Flash Result",#N/A,FALSE,"Flash Result"}</definedName>
    <definedName name="kkk_1_1" hidden="1">{"Flash Result",#N/A,FALSE,"Flash Result"}</definedName>
    <definedName name="kkk_1_1_2" localSheetId="4" hidden="1">{"Flash Result",#N/A,FALSE,"Flash Result"}</definedName>
    <definedName name="kkk_1_1_2" localSheetId="11" hidden="1">{"Flash Result",#N/A,FALSE,"Flash Result"}</definedName>
    <definedName name="kkk_1_1_2" hidden="1">{"Flash Result",#N/A,FALSE,"Flash Result"}</definedName>
    <definedName name="KKK_1_3" localSheetId="4" hidden="1">{#N/A,#N/A,FALSE,"Assessment";#N/A,#N/A,FALSE,"Staffing";#N/A,#N/A,FALSE,"Hires";#N/A,#N/A,FALSE,"Assumptions"}</definedName>
    <definedName name="KKK_1_3" localSheetId="11" hidden="1">{#N/A,#N/A,FALSE,"Assessment";#N/A,#N/A,FALSE,"Staffing";#N/A,#N/A,FALSE,"Hires";#N/A,#N/A,FALSE,"Assumptions"}</definedName>
    <definedName name="KKK_1_3" hidden="1">{#N/A,#N/A,FALSE,"Assessment";#N/A,#N/A,FALSE,"Staffing";#N/A,#N/A,FALSE,"Hires";#N/A,#N/A,FALSE,"Assumptions"}</definedName>
    <definedName name="KKK_2" localSheetId="4" hidden="1">{#N/A,#N/A,FALSE,"Assessment";#N/A,#N/A,FALSE,"Staffing";#N/A,#N/A,FALSE,"Hires";#N/A,#N/A,FALSE,"Assumptions"}</definedName>
    <definedName name="KKK_2" localSheetId="11" hidden="1">{#N/A,#N/A,FALSE,"Assessment";#N/A,#N/A,FALSE,"Staffing";#N/A,#N/A,FALSE,"Hires";#N/A,#N/A,FALSE,"Assumptions"}</definedName>
    <definedName name="KKK_2" hidden="1">{#N/A,#N/A,FALSE,"Assessment";#N/A,#N/A,FALSE,"Staffing";#N/A,#N/A,FALSE,"Hires";#N/A,#N/A,FALSE,"Assumptions"}</definedName>
    <definedName name="KKK_2_2" localSheetId="4" hidden="1">{#N/A,#N/A,FALSE,"Assessment";#N/A,#N/A,FALSE,"Staffing";#N/A,#N/A,FALSE,"Hires";#N/A,#N/A,FALSE,"Assumptions"}</definedName>
    <definedName name="KKK_2_2" localSheetId="11" hidden="1">{#N/A,#N/A,FALSE,"Assessment";#N/A,#N/A,FALSE,"Staffing";#N/A,#N/A,FALSE,"Hires";#N/A,#N/A,FALSE,"Assumptions"}</definedName>
    <definedName name="KKK_2_2" hidden="1">{#N/A,#N/A,FALSE,"Assessment";#N/A,#N/A,FALSE,"Staffing";#N/A,#N/A,FALSE,"Hires";#N/A,#N/A,FALSE,"Assumptions"}</definedName>
    <definedName name="KKK_3" localSheetId="4" hidden="1">{#N/A,#N/A,FALSE,"Assessment";#N/A,#N/A,FALSE,"Staffing";#N/A,#N/A,FALSE,"Hires";#N/A,#N/A,FALSE,"Assumptions"}</definedName>
    <definedName name="KKK_3" localSheetId="11" hidden="1">{#N/A,#N/A,FALSE,"Assessment";#N/A,#N/A,FALSE,"Staffing";#N/A,#N/A,FALSE,"Hires";#N/A,#N/A,FALSE,"Assumptions"}</definedName>
    <definedName name="KKK_3" hidden="1">{#N/A,#N/A,FALSE,"Assessment";#N/A,#N/A,FALSE,"Staffing";#N/A,#N/A,FALSE,"Hires";#N/A,#N/A,FALSE,"Assumptions"}</definedName>
    <definedName name="KKK_3_2" localSheetId="4" hidden="1">{#N/A,#N/A,FALSE,"Assessment";#N/A,#N/A,FALSE,"Staffing";#N/A,#N/A,FALSE,"Hires";#N/A,#N/A,FALSE,"Assumptions"}</definedName>
    <definedName name="KKK_3_2" localSheetId="11" hidden="1">{#N/A,#N/A,FALSE,"Assessment";#N/A,#N/A,FALSE,"Staffing";#N/A,#N/A,FALSE,"Hires";#N/A,#N/A,FALSE,"Assumptions"}</definedName>
    <definedName name="KKK_3_2" hidden="1">{#N/A,#N/A,FALSE,"Assessment";#N/A,#N/A,FALSE,"Staffing";#N/A,#N/A,FALSE,"Hires";#N/A,#N/A,FALSE,"Assumptions"}</definedName>
    <definedName name="KKK_4" localSheetId="4" hidden="1">{#N/A,#N/A,FALSE,"Assessment";#N/A,#N/A,FALSE,"Staffing";#N/A,#N/A,FALSE,"Hires";#N/A,#N/A,FALSE,"Assumptions"}</definedName>
    <definedName name="KKK_4" localSheetId="11" hidden="1">{#N/A,#N/A,FALSE,"Assessment";#N/A,#N/A,FALSE,"Staffing";#N/A,#N/A,FALSE,"Hires";#N/A,#N/A,FALSE,"Assumptions"}</definedName>
    <definedName name="KKK_4" hidden="1">{#N/A,#N/A,FALSE,"Assessment";#N/A,#N/A,FALSE,"Staffing";#N/A,#N/A,FALSE,"Hires";#N/A,#N/A,FALSE,"Assumptions"}</definedName>
    <definedName name="KKK_4_2" localSheetId="4" hidden="1">{#N/A,#N/A,FALSE,"Assessment";#N/A,#N/A,FALSE,"Staffing";#N/A,#N/A,FALSE,"Hires";#N/A,#N/A,FALSE,"Assumptions"}</definedName>
    <definedName name="KKK_4_2" localSheetId="11" hidden="1">{#N/A,#N/A,FALSE,"Assessment";#N/A,#N/A,FALSE,"Staffing";#N/A,#N/A,FALSE,"Hires";#N/A,#N/A,FALSE,"Assumptions"}</definedName>
    <definedName name="KKK_4_2" hidden="1">{#N/A,#N/A,FALSE,"Assessment";#N/A,#N/A,FALSE,"Staffing";#N/A,#N/A,FALSE,"Hires";#N/A,#N/A,FALSE,"Assumptions"}</definedName>
    <definedName name="KKK_5" localSheetId="4" hidden="1">{#N/A,#N/A,FALSE,"Assessment";#N/A,#N/A,FALSE,"Staffing";#N/A,#N/A,FALSE,"Hires";#N/A,#N/A,FALSE,"Assumptions"}</definedName>
    <definedName name="KKK_5" localSheetId="11" hidden="1">{#N/A,#N/A,FALSE,"Assessment";#N/A,#N/A,FALSE,"Staffing";#N/A,#N/A,FALSE,"Hires";#N/A,#N/A,FALSE,"Assumptions"}</definedName>
    <definedName name="KKK_5" hidden="1">{#N/A,#N/A,FALSE,"Assessment";#N/A,#N/A,FALSE,"Staffing";#N/A,#N/A,FALSE,"Hires";#N/A,#N/A,FALSE,"Assumptions"}</definedName>
    <definedName name="KKK_5_2" localSheetId="4" hidden="1">{#N/A,#N/A,FALSE,"Assessment";#N/A,#N/A,FALSE,"Staffing";#N/A,#N/A,FALSE,"Hires";#N/A,#N/A,FALSE,"Assumptions"}</definedName>
    <definedName name="KKK_5_2" localSheetId="11" hidden="1">{#N/A,#N/A,FALSE,"Assessment";#N/A,#N/A,FALSE,"Staffing";#N/A,#N/A,FALSE,"Hires";#N/A,#N/A,FALSE,"Assumptions"}</definedName>
    <definedName name="KKK_5_2" hidden="1">{#N/A,#N/A,FALSE,"Assessment";#N/A,#N/A,FALSE,"Staffing";#N/A,#N/A,FALSE,"Hires";#N/A,#N/A,FALSE,"Assumptions"}</definedName>
    <definedName name="kkkk"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k" localSheetId="11" hidden="1">{"TotalGeralDespesasPorArea",#N/A,FALSE,"VinculosAccessEfetivo"}</definedName>
    <definedName name="kkkkk" hidden="1">{"TotalGeralDespesasPorArea",#N/A,FALSE,"VinculosAccessEfetivo"}</definedName>
    <definedName name="kkkkk_1" localSheetId="11" hidden="1">{#N/A,#N/A,FALSE,"Report Data";#N/A,#N/A,FALSE,"COMP POOL";#N/A,#N/A,FALSE,"COMP POOL NB95";#N/A,#N/A,FALSE,"COMP POOL NB94"}</definedName>
    <definedName name="kkkkk_1" hidden="1">{#N/A,#N/A,FALSE,"Report Data";#N/A,#N/A,FALSE,"COMP POOL";#N/A,#N/A,FALSE,"COMP POOL NB95";#N/A,#N/A,FALSE,"COMP POOL NB94"}</definedName>
    <definedName name="kkkkkk" localSheetId="4">{"Client Name or Project Name"}</definedName>
    <definedName name="kkkkkk" localSheetId="11">{"Client Name or Project Name"}</definedName>
    <definedName name="kkkkkk">{"Client Name or Project Name"}</definedName>
    <definedName name="kkkkkkk"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kkkkkk"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kkkkkk"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kkkkkkkkkkkkkkkkkkkkkk" localSheetId="11" hidden="1">{#N/A,#N/A,TRUE,"Main Issues";#N/A,#N/A,TRUE,"Income statement ($)"}</definedName>
    <definedName name="kkkkkkkkkkkkkkkkkkkkkkk" hidden="1">{#N/A,#N/A,TRUE,"Main Issues";#N/A,#N/A,TRUE,"Income statement ($)"}</definedName>
    <definedName name="kkkkkll"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kll"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kll"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mm" localSheetId="11" hidden="1">{#N/A,#N/A,TRUE,"Proposal";#N/A,#N/A,TRUE,"Assumptions";#N/A,#N/A,TRUE,"Net Income";#N/A,#N/A,TRUE,"Balsheet";#N/A,#N/A,TRUE,"Capex";#N/A,#N/A,TRUE,"Volumes";#N/A,#N/A,TRUE,"Revenues";#N/A,#N/A,TRUE,"Var.Costs";#N/A,#N/A,TRUE,"Personnel";#N/A,#N/A,TRUE,"Other costs";#N/A,#N/A,TRUE,"MKTG and G&amp;A"}</definedName>
    <definedName name="kkmm" hidden="1">{#N/A,#N/A,TRUE,"Proposal";#N/A,#N/A,TRUE,"Assumptions";#N/A,#N/A,TRUE,"Net Income";#N/A,#N/A,TRUE,"Balsheet";#N/A,#N/A,TRUE,"Capex";#N/A,#N/A,TRUE,"Volumes";#N/A,#N/A,TRUE,"Revenues";#N/A,#N/A,TRUE,"Var.Costs";#N/A,#N/A,TRUE,"Personnel";#N/A,#N/A,TRUE,"Other costs";#N/A,#N/A,TRUE,"MKTG and G&amp;A"}</definedName>
    <definedName name="kkokokokokok" localSheetId="4">{"Client Name or Project Name"}</definedName>
    <definedName name="kkokokokokok" localSheetId="11">{"Client Name or Project Name"}</definedName>
    <definedName name="kkokokokokok">{"Client Name or Project Name"}</definedName>
    <definedName name="kl" localSheetId="19" hidden="1">{"bs",#N/A,FALSE,"SCF"}</definedName>
    <definedName name="kl" localSheetId="4" hidden="1">{"bs",#N/A,FALSE,"SCF"}</definedName>
    <definedName name="kl" localSheetId="15" hidden="1">{"bs",#N/A,FALSE,"SCF"}</definedName>
    <definedName name="kl" localSheetId="11" hidden="1">{"bs",#N/A,FALSE,"SCF"}</definedName>
    <definedName name="kl" hidden="1">{"bs",#N/A,FALSE,"SCF"}</definedName>
    <definedName name="kl_1" localSheetId="4" hidden="1">{#N/A,#N/A,FALSE,"FY97";#N/A,#N/A,FALSE,"FY98";#N/A,#N/A,FALSE,"FY99";#N/A,#N/A,FALSE,"FY00";#N/A,#N/A,FALSE,"FY01"}</definedName>
    <definedName name="kl_1" localSheetId="11" hidden="1">{#N/A,#N/A,FALSE,"FY97";#N/A,#N/A,FALSE,"FY98";#N/A,#N/A,FALSE,"FY99";#N/A,#N/A,FALSE,"FY00";#N/A,#N/A,FALSE,"FY01"}</definedName>
    <definedName name="kl_1" hidden="1">{#N/A,#N/A,FALSE,"FY97";#N/A,#N/A,FALSE,"FY98";#N/A,#N/A,FALSE,"FY99";#N/A,#N/A,FALSE,"FY00";#N/A,#N/A,FALSE,"FY01"}</definedName>
    <definedName name="kla" localSheetId="11" hidden="1">{#N/A,#N/A,FALSE,"Aging Summary";#N/A,#N/A,FALSE,"Ratio Analysis";#N/A,#N/A,FALSE,"Test 120 Day Accts";#N/A,#N/A,FALSE,"Tickmarks"}</definedName>
    <definedName name="kla" hidden="1">{#N/A,#N/A,FALSE,"Aging Summary";#N/A,#N/A,FALSE,"Ratio Analysis";#N/A,#N/A,FALSE,"Test 120 Day Accts";#N/A,#N/A,FALSE,"Tickmarks"}</definedName>
    <definedName name="klasf" localSheetId="11" hidden="1">{"bs",#N/A,FALSE,"SCF"}</definedName>
    <definedName name="klasf" hidden="1">{"bs",#N/A,FALSE,"SCF"}</definedName>
    <definedName name="klhkl" hidden="1">#REF!</definedName>
    <definedName name="kli" localSheetId="11" hidden="1">{"Total",#N/A,FALSE,"Total Proved";"PDP",#N/A,FALSE,"Total Proved";"PNP",#N/A,FALSE,"Total Proved";"PUD",#N/A,FALSE,"Total Proved"}</definedName>
    <definedName name="kli" hidden="1">{"Total",#N/A,FALSE,"Total Proved";"PDP",#N/A,FALSE,"Total Proved";"PNP",#N/A,FALSE,"Total Proved";"PUD",#N/A,FALSE,"Total Proved"}</definedName>
    <definedName name="kljasdkl" localSheetId="19">{0;0;0;0;1;#N/A;0.25;0.25;0.8;0.25;2;FALSE;FALSE;FALSE;FALSE;FALSE;#N/A;1;#N/A;1;1;"&amp;L&amp;12COMCEL BUSINESS MODEL&amp;14
&amp;R&amp;""Arial,Italic""CONFIDENTIAL";"&amp;L&amp;""Arial,Bold""Lehman Brothers&amp;C&amp;D"}</definedName>
    <definedName name="kljasdkl" localSheetId="4">{0;0;0;0;1;#N/A;0.25;0.25;0.8;0.25;2;FALSE;FALSE;FALSE;FALSE;FALSE;#N/A;1;#N/A;1;1;"&amp;L&amp;12COMCEL BUSINESS MODEL&amp;14
&amp;R&amp;""Arial,Italic""CONFIDENTIAL";"&amp;L&amp;""Arial,Bold""Lehman Brothers&amp;C&amp;D"}</definedName>
    <definedName name="kljasdkl" localSheetId="15">{0;0;0;0;1;#N/A;0.25;0.25;0.8;0.25;2;FALSE;FALSE;FALSE;FALSE;FALSE;#N/A;1;#N/A;1;1;"&amp;L&amp;12COMCEL BUSINESS MODEL&amp;14
&amp;R&amp;""Arial,Italic""CONFIDENTIAL";"&amp;L&amp;""Arial,Bold""Lehman Brothers&amp;C&amp;D"}</definedName>
    <definedName name="kljasdkl" localSheetId="11">{0;0;0;0;1;#N/A;0.25;0.25;0.8;0.25;2;FALSE;FALSE;FALSE;FALSE;FALSE;#N/A;1;#N/A;1;1;"&amp;L&amp;12COMCEL BUSINESS MODEL&amp;14
&amp;R&amp;""Arial,Italic""CONFIDENTIAL";"&amp;L&amp;""Arial,Bold""Lehman Brothers&amp;C&amp;D"}</definedName>
    <definedName name="kljasdkl">{0;0;0;0;1;#N/A;0.25;0.25;0.8;0.25;2;FALSE;FALSE;FALSE;FALSE;FALSE;#N/A;1;#N/A;1;1;"&amp;L&amp;12COMCEL BUSINESS MODEL&amp;14
&amp;R&amp;""Arial,Italic""CONFIDENTIAL";"&amp;L&amp;""Arial,Bold""Lehman Brothers&amp;C&amp;D"}</definedName>
    <definedName name="klk"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klkjjlk"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kjjlk"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kjjl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KK" localSheetId="4" hidden="1">{#N/A,#N/A,FALSE,"OSBL"}</definedName>
    <definedName name="KLKK" localSheetId="11" hidden="1">{#N/A,#N/A,FALSE,"OSBL"}</definedName>
    <definedName name="KLKK" hidden="1">{#N/A,#N/A,FALSE,"OSBL"}</definedName>
    <definedName name="klklklkl" localSheetId="11" hidden="1">{#N/A,#N/A,FALSE,"Index";"Stmts_Qtrs",#N/A,FALSE,"Summary";"Stmts_24 mo",#N/A,FALSE,"Summary";"Summary_24",#N/A,FALSE,"Revenue";"Month_24",#N/A,FALSE,"Engineering";"Month_24",#N/A,FALSE,"Marketing";"Month_24",#N/A,FALSE,"G &amp; A";"Month_24",#N/A,FALSE,"Manufacturing"}</definedName>
    <definedName name="klklklkl" hidden="1">{#N/A,#N/A,FALSE,"Index";"Stmts_Qtrs",#N/A,FALSE,"Summary";"Stmts_24 mo",#N/A,FALSE,"Summary";"Summary_24",#N/A,FALSE,"Revenue";"Month_24",#N/A,FALSE,"Engineering";"Month_24",#N/A,FALSE,"Marketing";"Month_24",#N/A,FALSE,"G &amp; A";"Month_24",#N/A,FALSE,"Manufacturing"}</definedName>
    <definedName name="klqwe" localSheetId="11" hidden="1">{"bs",#N/A,FALSE,"SCF"}</definedName>
    <definedName name="klqwe" hidden="1">{"bs",#N/A,FALSE,"SCF"}</definedName>
    <definedName name="kluyltuy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uyltuy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uyltuy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nalb" localSheetId="4" hidden="1">{#N/A,#N/A,FALSE,"1998"}</definedName>
    <definedName name="knalb" localSheetId="11" hidden="1">{#N/A,#N/A,FALSE,"1998"}</definedName>
    <definedName name="knalb" hidden="1">{#N/A,#N/A,FALSE,"1998"}</definedName>
    <definedName name="knalb_1" localSheetId="4" hidden="1">{#N/A,#N/A,FALSE,"1998"}</definedName>
    <definedName name="knalb_1" localSheetId="11" hidden="1">{#N/A,#N/A,FALSE,"1998"}</definedName>
    <definedName name="knalb_1" hidden="1">{#N/A,#N/A,FALSE,"1998"}</definedName>
    <definedName name="KNTY8" localSheetId="4" hidden="1">{"firs",#N/A,FALSE,"Sheet1";"second",#N/A,FALSE,"Sheet1"}</definedName>
    <definedName name="KNTY8" localSheetId="11" hidden="1">{"firs",#N/A,FALSE,"Sheet1";"second",#N/A,FALSE,"Sheet1"}</definedName>
    <definedName name="KNTY8" hidden="1">{"firs",#N/A,FALSE,"Sheet1";"second",#N/A,FALSE,"Sheet1"}</definedName>
    <definedName name="Ko"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K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kok" hidden="1">#REF!</definedName>
    <definedName name="KOKOKOKOKOK" localSheetId="4">{"Client Name or Project Name"}</definedName>
    <definedName name="KOKOKOKOKOK" localSheetId="11">{"Client Name or Project Name"}</definedName>
    <definedName name="KOKOKOKOKOK">{"Client Name or Project Name"}</definedName>
    <definedName name="KOKOKOKOKòLPKKòK" localSheetId="4">{"Client Name or Project Name"}</definedName>
    <definedName name="KOKOKOKOKòLPKKòK" localSheetId="11">{"Client Name or Project Name"}</definedName>
    <definedName name="KOKOKOKOKòLPKKòK">{"Client Name or Project Name"}</definedName>
    <definedName name="kol" localSheetId="4" hidden="1">{"away stand alones",#N/A,FALSE,"Target"}</definedName>
    <definedName name="kol" localSheetId="11" hidden="1">{"away stand alones",#N/A,FALSE,"Target"}</definedName>
    <definedName name="kol" hidden="1">{"away stand alones",#N/A,FALSE,"Target"}</definedName>
    <definedName name="kol_1" localSheetId="4" hidden="1">{"away stand alones",#N/A,FALSE,"Target"}</definedName>
    <definedName name="kol_1" localSheetId="11" hidden="1">{"away stand alones",#N/A,FALSE,"Target"}</definedName>
    <definedName name="kol_1" hidden="1">{"away stand alones",#N/A,FALSE,"Target"}</definedName>
    <definedName name="Kompassenko" localSheetId="11" hidden="1">{#N/A,#N/A,FALSE,"A";#N/A,#N/A,FALSE,"B"}</definedName>
    <definedName name="Kompassenko" hidden="1">{#N/A,#N/A,FALSE,"A";#N/A,#N/A,FALSE,"B"}</definedName>
    <definedName name="kopplet" localSheetId="4" hidden="1">{#N/A,#N/A,FALSE,"Title";#N/A,#N/A,FALSE,"Corp b sheet";#N/A,#N/A,FALSE,"MODIFIED Pl";#N/A,#N/A,FALSE,"Balance Sheet";#N/A,#N/A,FALSE,"Profit and Loss";#N/A,#N/A,FALSE,"Supplement info";#N/A,#N/A,FALSE,"Cashflow";#N/A,#N/A,FALSE,"Asspc Co - Inv Schedule";#N/A,#N/A,FALSE,"kpi"}</definedName>
    <definedName name="kopplet" localSheetId="11" hidden="1">{#N/A,#N/A,FALSE,"Title";#N/A,#N/A,FALSE,"Corp b sheet";#N/A,#N/A,FALSE,"MODIFIED Pl";#N/A,#N/A,FALSE,"Balance Sheet";#N/A,#N/A,FALSE,"Profit and Loss";#N/A,#N/A,FALSE,"Supplement info";#N/A,#N/A,FALSE,"Cashflow";#N/A,#N/A,FALSE,"Asspc Co - Inv Schedule";#N/A,#N/A,FALSE,"kpi"}</definedName>
    <definedName name="kopplet" hidden="1">{#N/A,#N/A,FALSE,"Title";#N/A,#N/A,FALSE,"Corp b sheet";#N/A,#N/A,FALSE,"MODIFIED Pl";#N/A,#N/A,FALSE,"Balance Sheet";#N/A,#N/A,FALSE,"Profit and Loss";#N/A,#N/A,FALSE,"Supplement info";#N/A,#N/A,FALSE,"Cashflow";#N/A,#N/A,FALSE,"Asspc Co - Inv Schedule";#N/A,#N/A,FALSE,"kpi"}</definedName>
    <definedName name="kopplet_1" localSheetId="4" hidden="1">{#N/A,#N/A,FALSE,"Title";#N/A,#N/A,FALSE,"Corp b sheet";#N/A,#N/A,FALSE,"MODIFIED Pl";#N/A,#N/A,FALSE,"Balance Sheet";#N/A,#N/A,FALSE,"Profit and Loss";#N/A,#N/A,FALSE,"Supplement info";#N/A,#N/A,FALSE,"Cashflow";#N/A,#N/A,FALSE,"Asspc Co - Inv Schedule";#N/A,#N/A,FALSE,"kpi"}</definedName>
    <definedName name="kopplet_1" localSheetId="11" hidden="1">{#N/A,#N/A,FALSE,"Title";#N/A,#N/A,FALSE,"Corp b sheet";#N/A,#N/A,FALSE,"MODIFIED Pl";#N/A,#N/A,FALSE,"Balance Sheet";#N/A,#N/A,FALSE,"Profit and Loss";#N/A,#N/A,FALSE,"Supplement info";#N/A,#N/A,FALSE,"Cashflow";#N/A,#N/A,FALSE,"Asspc Co - Inv Schedule";#N/A,#N/A,FALSE,"kpi"}</definedName>
    <definedName name="kopplet_1" hidden="1">{#N/A,#N/A,FALSE,"Title";#N/A,#N/A,FALSE,"Corp b sheet";#N/A,#N/A,FALSE,"MODIFIED Pl";#N/A,#N/A,FALSE,"Balance Sheet";#N/A,#N/A,FALSE,"Profit and Loss";#N/A,#N/A,FALSE,"Supplement info";#N/A,#N/A,FALSE,"Cashflow";#N/A,#N/A,FALSE,"Asspc Co - Inv Schedule";#N/A,#N/A,FALSE,"kpi"}</definedName>
    <definedName name="koqiwueryqiweurn" localSheetId="19">{0;0;0;0;1;#N/A;0.25;0.25;0.8;0.25;2;FALSE;FALSE;FALSE;FALSE;FALSE;#N/A;1;#N/A;1;1;"";""}</definedName>
    <definedName name="koqiwueryqiweurn" localSheetId="4">{0;0;0;0;1;#N/A;0.25;0.25;0.8;0.25;2;FALSE;FALSE;FALSE;FALSE;FALSE;#N/A;1;#N/A;1;1;"";""}</definedName>
    <definedName name="koqiwueryqiweurn" localSheetId="15">{0;0;0;0;1;#N/A;0.25;0.25;0.8;0.25;2;FALSE;FALSE;FALSE;FALSE;FALSE;#N/A;1;#N/A;1;1;"";""}</definedName>
    <definedName name="koqiwueryqiweurn" localSheetId="11">{0;0;0;0;1;#N/A;0.25;0.25;0.8;0.25;2;FALSE;FALSE;FALSE;FALSE;FALSE;#N/A;1;#N/A;1;1;"";""}</definedName>
    <definedName name="koqiwueryqiweurn">{0;0;0;0;1;#N/A;0.25;0.25;0.8;0.25;2;FALSE;FALSE;FALSE;FALSE;FALSE;#N/A;1;#N/A;1;1;"";""}</definedName>
    <definedName name="KOR_NET">121</definedName>
    <definedName name="KPI" hidden="1">#REF!</definedName>
    <definedName name="Kraft" localSheetId="11" hidden="1">{#N/A,#N/A,FALSE,"changes";#N/A,#N/A,FALSE,"Assumptions";"view1",#N/A,FALSE,"BE Analysis";"view2",#N/A,FALSE,"BE Analysis";#N/A,#N/A,FALSE,"DCF Calculation - Scenario 1";"Dollar",#N/A,FALSE,"Consolidated - Scenario 1";"CS",#N/A,FALSE,"Consolidated - Scenario 1"}</definedName>
    <definedName name="Kraft" hidden="1">{#N/A,#N/A,FALSE,"changes";#N/A,#N/A,FALSE,"Assumptions";"view1",#N/A,FALSE,"BE Analysis";"view2",#N/A,FALSE,"BE Analysis";#N/A,#N/A,FALSE,"DCF Calculation - Scenario 1";"Dollar",#N/A,FALSE,"Consolidated - Scenario 1";"CS",#N/A,FALSE,"Consolidated - Scenario 1"}</definedName>
    <definedName name="Kraft_1" localSheetId="11" hidden="1">{#N/A,#N/A,FALSE,"changes";#N/A,#N/A,FALSE,"Assumptions";"view1",#N/A,FALSE,"BE Analysis";"view2",#N/A,FALSE,"BE Analysis";#N/A,#N/A,FALSE,"DCF Calculation - Scenario 1";"Dollar",#N/A,FALSE,"Consolidated - Scenario 1";"CS",#N/A,FALSE,"Consolidated - Scenario 1"}</definedName>
    <definedName name="Kraft_1" hidden="1">{#N/A,#N/A,FALSE,"changes";#N/A,#N/A,FALSE,"Assumptions";"view1",#N/A,FALSE,"BE Analysis";"view2",#N/A,FALSE,"BE Analysis";#N/A,#N/A,FALSE,"DCF Calculation - Scenario 1";"Dollar",#N/A,FALSE,"Consolidated - Scenario 1";"CS",#N/A,FALSE,"Consolidated - Scenario 1"}</definedName>
    <definedName name="krfore" hidden="1">#REF!</definedName>
    <definedName name="krhkgh" hidden="1">#REF!</definedName>
    <definedName name="krklytkr" localSheetId="4" hidden="1">{#N/A,#N/A,FALSE,"BS";#N/A,#N/A,FALSE,"IS";#N/A,#N/A,FALSE,"ISYTD";#N/A,#N/A,FALSE,"ARINV";#N/A,#N/A,FALSE,"PPD";#N/A,#N/A,FALSE,"FA";#N/A,#N/A,FALSE,"CAPEXP";#N/A,#N/A,FALSE,"INCTAX";#N/A,#N/A,FALSE,"DEBT";#N/A,#N/A,FALSE,"CFMTH"}</definedName>
    <definedName name="krklytkr" localSheetId="11" hidden="1">{#N/A,#N/A,FALSE,"BS";#N/A,#N/A,FALSE,"IS";#N/A,#N/A,FALSE,"ISYTD";#N/A,#N/A,FALSE,"ARINV";#N/A,#N/A,FALSE,"PPD";#N/A,#N/A,FALSE,"FA";#N/A,#N/A,FALSE,"CAPEXP";#N/A,#N/A,FALSE,"INCTAX";#N/A,#N/A,FALSE,"DEBT";#N/A,#N/A,FALSE,"CFMTH"}</definedName>
    <definedName name="krklytkr" hidden="1">{#N/A,#N/A,FALSE,"BS";#N/A,#N/A,FALSE,"IS";#N/A,#N/A,FALSE,"ISYTD";#N/A,#N/A,FALSE,"ARINV";#N/A,#N/A,FALSE,"PPD";#N/A,#N/A,FALSE,"FA";#N/A,#N/A,FALSE,"CAPEXP";#N/A,#N/A,FALSE,"INCTAX";#N/A,#N/A,FALSE,"DEBT";#N/A,#N/A,FALSE,"CFMTH"}</definedName>
    <definedName name="kslkjkjlkjd" localSheetId="4" hidden="1">{#N/A,#N/A,FALSE,"REPORT"}</definedName>
    <definedName name="kslkjkjlkjd" localSheetId="11" hidden="1">{#N/A,#N/A,FALSE,"REPORT"}</definedName>
    <definedName name="kslkjkjlkjd" hidden="1">{#N/A,#N/A,FALSE,"REPORT"}</definedName>
    <definedName name="kslkjkjlkjd_1" localSheetId="4" hidden="1">{#N/A,#N/A,FALSE,"REPORT"}</definedName>
    <definedName name="kslkjkjlkjd_1" localSheetId="11" hidden="1">{#N/A,#N/A,FALSE,"REPORT"}</definedName>
    <definedName name="kslkjkjlkjd_1" hidden="1">{#N/A,#N/A,FALSE,"REPORT"}</definedName>
    <definedName name="ktktktktk" localSheetId="4">{"Client Name or Project Name"}</definedName>
    <definedName name="ktktktktk" localSheetId="11">{"Client Name or Project Name"}</definedName>
    <definedName name="ktktktktk">{"Client Name or Project Name"}</definedName>
    <definedName name="ktriytrutr" localSheetId="4" hidden="1">{#N/A,#N/A,FALSE,"BS";#N/A,#N/A,FALSE,"IS";#N/A,#N/A,FALSE,"ISYTD";#N/A,#N/A,FALSE,"ARINV";#N/A,#N/A,FALSE,"PPD";#N/A,#N/A,FALSE,"FA";#N/A,#N/A,FALSE,"CAPEXP";#N/A,#N/A,FALSE,"INCTAX";#N/A,#N/A,FALSE,"DEBT";#N/A,#N/A,FALSE,"CFMTH"}</definedName>
    <definedName name="ktriytrutr" localSheetId="11" hidden="1">{#N/A,#N/A,FALSE,"BS";#N/A,#N/A,FALSE,"IS";#N/A,#N/A,FALSE,"ISYTD";#N/A,#N/A,FALSE,"ARINV";#N/A,#N/A,FALSE,"PPD";#N/A,#N/A,FALSE,"FA";#N/A,#N/A,FALSE,"CAPEXP";#N/A,#N/A,FALSE,"INCTAX";#N/A,#N/A,FALSE,"DEBT";#N/A,#N/A,FALSE,"CFMTH"}</definedName>
    <definedName name="ktriytrutr" hidden="1">{#N/A,#N/A,FALSE,"BS";#N/A,#N/A,FALSE,"IS";#N/A,#N/A,FALSE,"ISYTD";#N/A,#N/A,FALSE,"ARINV";#N/A,#N/A,FALSE,"PPD";#N/A,#N/A,FALSE,"FA";#N/A,#N/A,FALSE,"CAPEXP";#N/A,#N/A,FALSE,"INCTAX";#N/A,#N/A,FALSE,"DEBT";#N/A,#N/A,FALSE,"CFMTH"}</definedName>
    <definedName name="ktylytefgsfdsgd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tylytefgsfdsgd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tylytefgsfdsgd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rkyuk" hidden="1">#REF!</definedName>
    <definedName name="kutrkr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trkr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trkr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kttu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kttu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kttu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luuytl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luuytl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luuytl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w" hidden="1">#N/A</definedName>
    <definedName name="kwejkl" localSheetId="11"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wejkl"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yd.ChngCell.01." localSheetId="2" hidden="1">#REF!</definedName>
    <definedName name="kyd.ChngCell.01." localSheetId="1" hidden="1">#REF!</definedName>
    <definedName name="kyd.ChngCell.01." localSheetId="19" hidden="1">#REF!</definedName>
    <definedName name="kyd.ChngCell.01." localSheetId="18" hidden="1">#REF!</definedName>
    <definedName name="kyd.ChngCell.01." hidden="1">#REF!</definedName>
    <definedName name="kyd.ChngCell.02." hidden="1">#REF!</definedName>
    <definedName name="kyd.CounterLimitCell.01." hidden="1">"x"</definedName>
    <definedName name="kyd.CounterLimitCell.02." hidden="1">"x"</definedName>
    <definedName name="kyd.Dim.01." hidden="1">"toad:Company"</definedName>
    <definedName name="kyd.Dim.02." hidden="1">"chandep#"</definedName>
    <definedName name="kyd.ElementList.01." localSheetId="2" hidden="1">#REF!</definedName>
    <definedName name="kyd.ElementList.01." localSheetId="1" hidden="1">#REF!</definedName>
    <definedName name="kyd.ElementList.01." localSheetId="18" hidden="1">#REF!</definedName>
    <definedName name="kyd.ElementList.01." hidden="1">#REF!</definedName>
    <definedName name="kyd.ElementList.02." hidden="1">#REF!</definedName>
    <definedName name="kyd.ElementType.01." hidden="1">3</definedName>
    <definedName name="kyd.ElementType.02." hidden="1">1</definedName>
    <definedName name="kyd.FileSaveDir." hidden="1">"C:\My Documents\2003 Q2\A06-MD&amp;A\"</definedName>
    <definedName name="kyd.GroupFileName." hidden="1">""</definedName>
    <definedName name="kyd.GroupFiles." hidden="1">-4146</definedName>
    <definedName name="kyd.ItemType.01." hidden="1">2</definedName>
    <definedName name="kyd.ItemType.02." hidden="1">2</definedName>
    <definedName name="kyd.KillLinks." hidden="1">1</definedName>
    <definedName name="kyd.MacroAfterMemoRow." hidden="1">""</definedName>
    <definedName name="kyd.MacroAfterZap." hidden="1">""</definedName>
    <definedName name="kyd.MacroAtEnd." hidden="1">""</definedName>
    <definedName name="kyd.MacroEachCycle." localSheetId="4" hidden="1">"FormatReport"</definedName>
    <definedName name="kyd.MacroEachCycle." hidden="1">""</definedName>
    <definedName name="kyd.MacroEndOfEachCycle." hidden="1">""</definedName>
    <definedName name="kyd.MacroStartOfProc." hidden="1">""</definedName>
    <definedName name="kyd.MemKillRows." hidden="1">-4146</definedName>
    <definedName name="kyd.MemoCtrlNum." hidden="1">0</definedName>
    <definedName name="kyd.MemoSortHide." hidden="1">FALSE</definedName>
    <definedName name="kyd.NumLevels.01." hidden="1">999</definedName>
    <definedName name="kyd.NumLevels.02." hidden="1">999</definedName>
    <definedName name="kyd.PanicStop." hidden="1">FALSE</definedName>
    <definedName name="kyd.PanicStopCell." hidden="1">#REF!</definedName>
    <definedName name="kyd.ParentName.01." hidden="1">""</definedName>
    <definedName name="kyd.ParentName.02." hidden="1">""</definedName>
    <definedName name="kyd.Password." hidden="1">""</definedName>
    <definedName name="kyd.PreScreenData." hidden="1">FALSE</definedName>
    <definedName name="kyd.PrintActionOptn." hidden="1">1</definedName>
    <definedName name="kyd.PrintCtrlRange." hidden="1">#REF!</definedName>
    <definedName name="kyd.PrintMemo." hidden="1">FALSE</definedName>
    <definedName name="kyd.PrintParent.01." hidden="1">TRUE</definedName>
    <definedName name="kyd.PrintParent.02." hidden="1">TRUE</definedName>
    <definedName name="kyd.PrintStdWhen." localSheetId="4" hidden="1">3</definedName>
    <definedName name="kyd.PrintStdWhen." hidden="1">1</definedName>
    <definedName name="kyd.PrintToWbk." hidden="1">FALSE</definedName>
    <definedName name="kyd.ProcessInCycle." hidden="1">FALSE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localSheetId="4" hidden="1">FALSE</definedName>
    <definedName name="kyd.StdSortHide." hidden="1">TRUE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UsePrintCtrlRange." hidden="1">TRUE</definedName>
    <definedName name="kyd.WriteMemWhenOptn." hidden="1">3</definedName>
    <definedName name="kyrk"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rk"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r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kyrtr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kyrtr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kyrtr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rk"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rk"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r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ky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ky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ky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zooStations">#REF!</definedName>
    <definedName name="l" localSheetId="19">#REF!</definedName>
    <definedName name="l">#REF!</definedName>
    <definedName name="L.K._COMSTOCK____COMPANY">#REF!</definedName>
    <definedName name="l.xls" localSheetId="11" hidden="1">{#N/A,#N/A,FALSE,"Marketing";#N/A,#N/A,FALSE,"Selling";#N/A,#N/A,FALSE,"Promotional";#N/A,#N/A,FALSE,"Advertising"}</definedName>
    <definedName name="l.xls" hidden="1">{#N/A,#N/A,FALSE,"Marketing";#N/A,#N/A,FALSE,"Selling";#N/A,#N/A,FALSE,"Promotional";#N/A,#N/A,FALSE,"Advertising"}</definedName>
    <definedName name="L_\LIBRARY\LONG\FMC\Aug98\_fbpd_model1.xls_5_Year_DCF__07_28_98__10_03_AM">"DCF2"</definedName>
    <definedName name="L_\LIBRARY\LONG\FMC\Aug98\_fbpd_model1.xls_Combined__PF_BS__07_28_98__10_01_AM">"DCF1"</definedName>
    <definedName name="l_1" localSheetId="4" hidden="1">{#N/A,#N/A,FALSE,"5 - Headcount Ratios";#N/A,#N/A,FALSE,"6 - Support Ratio Data";#N/A,#N/A,FALSE,"8 - A1 - Asia";#N/A,#N/A,FALSE,"10 - A1 - North America";#N/A,#N/A,FALSE,"11 - A2 - North Sea - Norway";#N/A,#N/A,FALSE,"12 - A2 - North Sea - UK";#N/A,#N/A,FALSE,"14 - A1 - South America"}</definedName>
    <definedName name="l_1" localSheetId="11" hidden="1">{#N/A,#N/A,FALSE,"5 - Headcount Ratios";#N/A,#N/A,FALSE,"6 - Support Ratio Data";#N/A,#N/A,FALSE,"8 - A1 - Asia";#N/A,#N/A,FALSE,"10 - A1 - North America";#N/A,#N/A,FALSE,"11 - A2 - North Sea - Norway";#N/A,#N/A,FALSE,"12 - A2 - North Sea - UK";#N/A,#N/A,FALSE,"14 - A1 - South America"}</definedName>
    <definedName name="l_1" hidden="1">{#N/A,#N/A,FALSE,"5 - Headcount Ratios";#N/A,#N/A,FALSE,"6 - Support Ratio Data";#N/A,#N/A,FALSE,"8 - A1 - Asia";#N/A,#N/A,FALSE,"10 - A1 - North America";#N/A,#N/A,FALSE,"11 - A2 - North Sea - Norway";#N/A,#N/A,FALSE,"12 - A2 - North Sea - UK";#N/A,#N/A,FALSE,"14 - A1 - South America"}</definedName>
    <definedName name="l_1_1" localSheetId="4" hidden="1">{#N/A,#N/A,TRUE,"constb"}</definedName>
    <definedName name="l_1_1" localSheetId="11" hidden="1">{#N/A,#N/A,TRUE,"constb"}</definedName>
    <definedName name="l_1_1" hidden="1">{#N/A,#N/A,TRUE,"constb"}</definedName>
    <definedName name="l_1_1_2" localSheetId="4" hidden="1">{#N/A,#N/A,TRUE,"constb"}</definedName>
    <definedName name="l_1_1_2" localSheetId="11" hidden="1">{#N/A,#N/A,TRUE,"constb"}</definedName>
    <definedName name="l_1_1_2" hidden="1">{#N/A,#N/A,TRUE,"constb"}</definedName>
    <definedName name="l_1_3" localSheetId="4" hidden="1">{#N/A,#N/A,TRUE,"constb"}</definedName>
    <definedName name="l_1_3" localSheetId="11" hidden="1">{#N/A,#N/A,TRUE,"constb"}</definedName>
    <definedName name="l_1_3" hidden="1">{#N/A,#N/A,TRUE,"constb"}</definedName>
    <definedName name="l_2" localSheetId="4" hidden="1">{#N/A,#N/A,TRUE,"constb"}</definedName>
    <definedName name="l_2" localSheetId="11" hidden="1">{#N/A,#N/A,TRUE,"constb"}</definedName>
    <definedName name="l_2" hidden="1">{#N/A,#N/A,TRUE,"constb"}</definedName>
    <definedName name="l_2_2" localSheetId="4" hidden="1">{#N/A,#N/A,TRUE,"constb"}</definedName>
    <definedName name="l_2_2" localSheetId="11" hidden="1">{#N/A,#N/A,TRUE,"constb"}</definedName>
    <definedName name="l_2_2" hidden="1">{#N/A,#N/A,TRUE,"constb"}</definedName>
    <definedName name="L_3" localSheetId="4">{"Client Name or Project Name"}</definedName>
    <definedName name="L_3" localSheetId="11">{"Client Name or Project Name"}</definedName>
    <definedName name="L_3">{"Client Name or Project Name"}</definedName>
    <definedName name="l_3_2" localSheetId="4" hidden="1">{#N/A,#N/A,TRUE,"constb"}</definedName>
    <definedName name="l_3_2" localSheetId="11" hidden="1">{#N/A,#N/A,TRUE,"constb"}</definedName>
    <definedName name="l_3_2" hidden="1">{#N/A,#N/A,TRUE,"constb"}</definedName>
    <definedName name="l_5" localSheetId="4" hidden="1">{#N/A,#N/A,TRUE,"constb"}</definedName>
    <definedName name="l_5" localSheetId="11" hidden="1">{#N/A,#N/A,TRUE,"constb"}</definedName>
    <definedName name="l_5" hidden="1">{#N/A,#N/A,TRUE,"constb"}</definedName>
    <definedName name="L_Adjust">#REF!</definedName>
    <definedName name="L_AJE_Tot">#REF!</definedName>
    <definedName name="L_CY_Beg">#REF!</definedName>
    <definedName name="L_CY_End">#REF!</definedName>
    <definedName name="L_Name" localSheetId="19">#REF!</definedName>
    <definedName name="L_Name">#REF!</definedName>
    <definedName name="L_PY_End">#REF!</definedName>
    <definedName name="L_RJE_Tot">#REF!</definedName>
    <definedName name="l9l9ll99ll" localSheetId="4">{"Client Name or Project Name"}</definedName>
    <definedName name="l9l9ll99ll" localSheetId="11">{"Client Name or Project Name"}</definedName>
    <definedName name="l9l9ll99ll">{"Client Name or Project Name"}</definedName>
    <definedName name="label" localSheetId="19">#REF!</definedName>
    <definedName name="label">#REF!</definedName>
    <definedName name="LabelChoice" localSheetId="19">#REF!</definedName>
    <definedName name="LabelChoice">#REF!</definedName>
    <definedName name="LabelList" localSheetId="8">OFFSET(LabelData,1,0,ROWS(LabelData)-1,1)</definedName>
    <definedName name="LabelList" localSheetId="4">OFFSET(LabelData,1,0,ROWS(LabelData)-1,1)</definedName>
    <definedName name="LabelList" localSheetId="7">OFFSET(LabelData,1,0,ROWS(LabelData)-1,1)</definedName>
    <definedName name="LabelList" localSheetId="11">OFFSET(LabelData,1,0,ROWS(LabelData)-1,1)</definedName>
    <definedName name="LabelList" localSheetId="10">OFFSET(LabelData,1,0,ROWS(LabelData)-1,1)</definedName>
    <definedName name="LabelList">OFFSET(LabelData,1,0,ROWS(LabelData)-1,1)</definedName>
    <definedName name="LabelList2" localSheetId="8">OFFSET(LabelData,1,0,ROWS(LabelData)-1,1)</definedName>
    <definedName name="LabelList2" localSheetId="4">OFFSET(LabelData,1,0,ROWS(LabelData)-1,1)</definedName>
    <definedName name="LabelList2" localSheetId="7">OFFSET(LabelData,1,0,ROWS(LabelData)-1,1)</definedName>
    <definedName name="LabelList2" localSheetId="11">OFFSET(LabelData,1,0,ROWS(LabelData)-1,1)</definedName>
    <definedName name="LabelList2" localSheetId="10">OFFSET(LabelData,1,0,ROWS(LabelData)-1,1)</definedName>
    <definedName name="LabelList2">OFFSET(LabelData,1,0,ROWS(LabelData)-1,1)</definedName>
    <definedName name="labellist2222" localSheetId="8">OFFSET(LabelData,1,0,ROWS(LabelData)-1,1)</definedName>
    <definedName name="labellist2222" localSheetId="4">OFFSET(LabelData,1,0,ROWS(LabelData)-1,1)</definedName>
    <definedName name="labellist2222" localSheetId="7">OFFSET(LabelData,1,0,ROWS(LabelData)-1,1)</definedName>
    <definedName name="labellist2222" localSheetId="11">OFFSET(LabelData,1,0,ROWS(LabelData)-1,1)</definedName>
    <definedName name="labellist2222" localSheetId="10">OFFSET(LabelData,1,0,ROWS(LabelData)-1,1)</definedName>
    <definedName name="labellist2222">OFFSET(LabelData,1,0,ROWS(LabelData)-1,1)</definedName>
    <definedName name="LABELLIST33" localSheetId="8">OFFSET(LabelData,1,0,ROWS(LabelData)-1,1)</definedName>
    <definedName name="LABELLIST33" localSheetId="4">OFFSET(LabelData,1,0,ROWS(LabelData)-1,1)</definedName>
    <definedName name="LABELLIST33" localSheetId="7">OFFSET(LabelData,1,0,ROWS(LabelData)-1,1)</definedName>
    <definedName name="LABELLIST33" localSheetId="11">OFFSET(LabelData,1,0,ROWS(LabelData)-1,1)</definedName>
    <definedName name="LABELLIST33" localSheetId="10">OFFSET(LabelData,1,0,ROWS(LabelData)-1,1)</definedName>
    <definedName name="LABELLIST33">OFFSET(LabelData,1,0,ROWS(LabelData)-1,1)</definedName>
    <definedName name="labor">#REF!</definedName>
    <definedName name="Labor_Cost_of_Goods_Sold_Breakdown">#REF!</definedName>
    <definedName name="LABOR_TAX" hidden="1">#REF!</definedName>
    <definedName name="LAbor2" localSheetId="4" hidden="1">{"BALANCE SHEET",#N/A,FALSE,"Balance Sheet";"INCOME STATEMENT",#N/A,FALSE,"Income Statement";"STMT OF CASH FLOWS",#N/A,FALSE,"Cash Flows Indirect";"PARTNERS CAPITAL STMT",#N/A,FALSE,"Partners Capital"}</definedName>
    <definedName name="LAbor2" localSheetId="11" hidden="1">{"BALANCE SHEET",#N/A,FALSE,"Balance Sheet";"INCOME STATEMENT",#N/A,FALSE,"Income Statement";"STMT OF CASH FLOWS",#N/A,FALSE,"Cash Flows Indirect";"PARTNERS CAPITAL STMT",#N/A,FALSE,"Partners Capital"}</definedName>
    <definedName name="LAbor2" hidden="1">{"BALANCE SHEET",#N/A,FALSE,"Balance Sheet";"INCOME STATEMENT",#N/A,FALSE,"Income Statement";"STMT OF CASH FLOWS",#N/A,FALSE,"Cash Flows Indirect";"PARTNERS CAPITAL STMT",#N/A,FALSE,"Partners Capital"}</definedName>
    <definedName name="LAbor2_1" localSheetId="4" hidden="1">{"BALANCE SHEET",#N/A,FALSE,"Balance Sheet";"INCOME STATEMENT",#N/A,FALSE,"Income Statement";"STMT OF CASH FLOWS",#N/A,FALSE,"Cash Flows Indirect";"PARTNERS CAPITAL STMT",#N/A,FALSE,"Partners Capital"}</definedName>
    <definedName name="LAbor2_1" localSheetId="11" hidden="1">{"BALANCE SHEET",#N/A,FALSE,"Balance Sheet";"INCOME STATEMENT",#N/A,FALSE,"Income Statement";"STMT OF CASH FLOWS",#N/A,FALSE,"Cash Flows Indirect";"PARTNERS CAPITAL STMT",#N/A,FALSE,"Partners Capital"}</definedName>
    <definedName name="LAbor2_1" hidden="1">{"BALANCE SHEET",#N/A,FALSE,"Balance Sheet";"INCOME STATEMENT",#N/A,FALSE,"Income Statement";"STMT OF CASH FLOWS",#N/A,FALSE,"Cash Flows Indirect";"PARTNERS CAPITAL STMT",#N/A,FALSE,"Partners Capital"}</definedName>
    <definedName name="labor22" localSheetId="4" hidden="1">{"BALANCE SHEET",#N/A,FALSE,"Balance Sheet";"INCOME STATEMENT",#N/A,FALSE,"Income Statement";"STMT OF CASH FLOWS",#N/A,FALSE,"Cash Flows Indirect";"PARTNERS CAPITAL STMT",#N/A,FALSE,"Partners Capital"}</definedName>
    <definedName name="labor22" localSheetId="11" hidden="1">{"BALANCE SHEET",#N/A,FALSE,"Balance Sheet";"INCOME STATEMENT",#N/A,FALSE,"Income Statement";"STMT OF CASH FLOWS",#N/A,FALSE,"Cash Flows Indirect";"PARTNERS CAPITAL STMT",#N/A,FALSE,"Partners Capital"}</definedName>
    <definedName name="labor22" hidden="1">{"BALANCE SHEET",#N/A,FALSE,"Balance Sheet";"INCOME STATEMENT",#N/A,FALSE,"Income Statement";"STMT OF CASH FLOWS",#N/A,FALSE,"Cash Flows Indirect";"PARTNERS CAPITAL STMT",#N/A,FALSE,"Partners Capital"}</definedName>
    <definedName name="labor22_1" localSheetId="4" hidden="1">{"BALANCE SHEET",#N/A,FALSE,"Balance Sheet";"INCOME STATEMENT",#N/A,FALSE,"Income Statement";"STMT OF CASH FLOWS",#N/A,FALSE,"Cash Flows Indirect";"PARTNERS CAPITAL STMT",#N/A,FALSE,"Partners Capital"}</definedName>
    <definedName name="labor22_1" localSheetId="11" hidden="1">{"BALANCE SHEET",#N/A,FALSE,"Balance Sheet";"INCOME STATEMENT",#N/A,FALSE,"Income Statement";"STMT OF CASH FLOWS",#N/A,FALSE,"Cash Flows Indirect";"PARTNERS CAPITAL STMT",#N/A,FALSE,"Partners Capital"}</definedName>
    <definedName name="labor22_1" hidden="1">{"BALANCE SHEET",#N/A,FALSE,"Balance Sheet";"INCOME STATEMENT",#N/A,FALSE,"Income Statement";"STMT OF CASH FLOWS",#N/A,FALSE,"Cash Flows Indirect";"PARTNERS CAPITAL STMT",#N/A,FALSE,"Partners Capital"}</definedName>
    <definedName name="Laercio" localSheetId="11" hidden="1">{#N/A,#N/A,FALSE,"RESUMO";#N/A,#N/A,FALSE,"PDD";#N/A,#N/A,FALSE,"P.I.R.D. ";#N/A,#N/A,FALSE,"Contr.CT";#N/A,#N/A,FALSE,"Cofins";#N/A,#N/A,FALSE,"PIS";#N/A,#N/A,FALSE,"C.Social";#N/A,#N/A,FALSE,"C.Social (2)";#N/A,#N/A,FALSE,"Lalur";#N/A,#N/A,FALSE,"Lalur (2)";#N/A,#N/A,FALSE,"Estimado1";#N/A,#N/A,FALSE,"Temp 12";#N/A,#N/A,FALSE,"Estimado2"}</definedName>
    <definedName name="Laercio" hidden="1">{#N/A,#N/A,FALSE,"RESUMO";#N/A,#N/A,FALSE,"PDD";#N/A,#N/A,FALSE,"P.I.R.D. ";#N/A,#N/A,FALSE,"Contr.CT";#N/A,#N/A,FALSE,"Cofins";#N/A,#N/A,FALSE,"PIS";#N/A,#N/A,FALSE,"C.Social";#N/A,#N/A,FALSE,"C.Social (2)";#N/A,#N/A,FALSE,"Lalur";#N/A,#N/A,FALSE,"Lalur (2)";#N/A,#N/A,FALSE,"Estimado1";#N/A,#N/A,FALSE,"Temp 12";#N/A,#N/A,FALSE,"Estimado2"}</definedName>
    <definedName name="Lakeville">#REF!</definedName>
    <definedName name="lamb" localSheetId="4" hidden="1">{#N/A,#N/A,FALSE,"Title";#N/A,#N/A,FALSE,"Corp b sheet";#N/A,#N/A,FALSE,"MODIFIED Pl";#N/A,#N/A,FALSE,"Balance Sheet";#N/A,#N/A,FALSE,"Profit and Loss";#N/A,#N/A,FALSE,"Supplement info";#N/A,#N/A,FALSE,"Cashflow";#N/A,#N/A,FALSE,"Asspc Co - Inv Schedule";#N/A,#N/A,FALSE,"kpi"}</definedName>
    <definedName name="lamb" localSheetId="11" hidden="1">{#N/A,#N/A,FALSE,"Title";#N/A,#N/A,FALSE,"Corp b sheet";#N/A,#N/A,FALSE,"MODIFIED Pl";#N/A,#N/A,FALSE,"Balance Sheet";#N/A,#N/A,FALSE,"Profit and Loss";#N/A,#N/A,FALSE,"Supplement info";#N/A,#N/A,FALSE,"Cashflow";#N/A,#N/A,FALSE,"Asspc Co - Inv Schedule";#N/A,#N/A,FALSE,"kpi"}</definedName>
    <definedName name="lamb" hidden="1">{#N/A,#N/A,FALSE,"Title";#N/A,#N/A,FALSE,"Corp b sheet";#N/A,#N/A,FALSE,"MODIFIED Pl";#N/A,#N/A,FALSE,"Balance Sheet";#N/A,#N/A,FALSE,"Profit and Loss";#N/A,#N/A,FALSE,"Supplement info";#N/A,#N/A,FALSE,"Cashflow";#N/A,#N/A,FALSE,"Asspc Co - Inv Schedule";#N/A,#N/A,FALSE,"kpi"}</definedName>
    <definedName name="lamb_1" localSheetId="4" hidden="1">{#N/A,#N/A,FALSE,"Title";#N/A,#N/A,FALSE,"Corp b sheet";#N/A,#N/A,FALSE,"MODIFIED Pl";#N/A,#N/A,FALSE,"Balance Sheet";#N/A,#N/A,FALSE,"Profit and Loss";#N/A,#N/A,FALSE,"Supplement info";#N/A,#N/A,FALSE,"Cashflow";#N/A,#N/A,FALSE,"Asspc Co - Inv Schedule";#N/A,#N/A,FALSE,"kpi"}</definedName>
    <definedName name="lamb_1" localSheetId="11" hidden="1">{#N/A,#N/A,FALSE,"Title";#N/A,#N/A,FALSE,"Corp b sheet";#N/A,#N/A,FALSE,"MODIFIED Pl";#N/A,#N/A,FALSE,"Balance Sheet";#N/A,#N/A,FALSE,"Profit and Loss";#N/A,#N/A,FALSE,"Supplement info";#N/A,#N/A,FALSE,"Cashflow";#N/A,#N/A,FALSE,"Asspc Co - Inv Schedule";#N/A,#N/A,FALSE,"kpi"}</definedName>
    <definedName name="lamb_1" hidden="1">{#N/A,#N/A,FALSE,"Title";#N/A,#N/A,FALSE,"Corp b sheet";#N/A,#N/A,FALSE,"MODIFIED Pl";#N/A,#N/A,FALSE,"Balance Sheet";#N/A,#N/A,FALSE,"Profit and Loss";#N/A,#N/A,FALSE,"Supplement info";#N/A,#N/A,FALSE,"Cashflow";#N/A,#N/A,FALSE,"Asspc Co - Inv Schedule";#N/A,#N/A,FALSE,"kpi"}</definedName>
    <definedName name="lan" localSheetId="11" hidden="1">{#N/A,#N/A,TRUE,"BT M200 da 10x20"}</definedName>
    <definedName name="lan" hidden="1">{#N/A,#N/A,TRUE,"BT M200 da 10x20"}</definedName>
    <definedName name="LANDSF">#REF!</definedName>
    <definedName name="Language">"English"</definedName>
    <definedName name="LANMAINT">#REF!</definedName>
    <definedName name="Lannett" hidden="1">#REF!</definedName>
    <definedName name="large">#REF!</definedName>
    <definedName name="LAST_EBIT_MARGIN" hidden="1">"LAST_EBIT_MARGIN"</definedName>
    <definedName name="LAST_EBITDA_MARGIN" hidden="1">"LAST_EBITDA_MARGIN"</definedName>
    <definedName name="Last_FY">#REF!</definedName>
    <definedName name="LAST_GROSS_MARGIN" hidden="1">"LAST_GROSS_MARGIN"</definedName>
    <definedName name="LAST_NET_INC_MARGIN" hidden="1">"LAST_NET_INC_MARGIN"</definedName>
    <definedName name="Last_Row" localSheetId="19">IF([0]!__354__123Graph_ECHART_2,Header_Row+Number_of_Payments,Header_Row)</definedName>
    <definedName name="Last_Row" localSheetId="4">IF([0]!__355__123Graph_ECHART_3,Header_Row+Number_of_Payments,Header_Row)</definedName>
    <definedName name="Last_Row" localSheetId="15">IF('Tariff Slide'!Values_Entered,Header_Row+Number_of_Payments,Header_Row)</definedName>
    <definedName name="Last_Row" localSheetId="11">IF(__356__123Graph_ECHART_4,Header_Row+Number_of_Payments,Header_Row)</definedName>
    <definedName name="Last_Row">IF(__356__123Graph_ECHART_4,Header_Row+Number_of_Payments,Header_Row)</definedName>
    <definedName name="LastCol" localSheetId="4" hidden="1">MATCH(REPT("z",255),#REF!)</definedName>
    <definedName name="LastCol">MATCH(REPT("z",255),#REF!)</definedName>
    <definedName name="LastColumn">#REF!</definedName>
    <definedName name="lastdebt" localSheetId="19">#REF!</definedName>
    <definedName name="lastdebt">#REF!</definedName>
    <definedName name="LastEndDate" hidden="1">#REF!</definedName>
    <definedName name="LastListUpdate">0</definedName>
    <definedName name="lastmonth">#REF!</definedName>
    <definedName name="LastPrice" localSheetId="19">#REF!</definedName>
    <definedName name="LastPrice">#REF!</definedName>
    <definedName name="LastPriceDate" localSheetId="19">#REF!</definedName>
    <definedName name="LastPriceDate">#REF!</definedName>
    <definedName name="LastQry">2</definedName>
    <definedName name="lastregression"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astregressio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astRow" localSheetId="4" hidden="1">MATCH(9.99E+307,#REF!)</definedName>
    <definedName name="LastRow">MATCH(9.99E+307,#REF!)</definedName>
    <definedName name="LASTSALEPRICE" hidden="1">"LASTSALEPRICE"</definedName>
    <definedName name="LastSource">"Oracle7"</definedName>
    <definedName name="LastStartDate" hidden="1">#REF!</definedName>
    <definedName name="lastweek">#REF!</definedName>
    <definedName name="lastyear">#REF!</definedName>
    <definedName name="latest">#REF!,#REF!,#REF!,#REF!,#REF!,#REF!,#REF!,#REF!,#REF!,#REF!,#REF!,#REF!,#REF!,#REF!,#REF!,#REF!,#REF!</definedName>
    <definedName name="LATESTK" hidden="1">1000</definedName>
    <definedName name="LATESTKNONPRESS" hidden="1">50</definedName>
    <definedName name="LatestMo">#REF!</definedName>
    <definedName name="LATESTQ" hidden="1">500</definedName>
    <definedName name="LATESTQNONPRESS" hidden="1">100</definedName>
    <definedName name="LatinAm_New" localSheetId="15" hidden="1">{"'SGI_Opex'!$A$1:$O$187"}</definedName>
    <definedName name="LatinAm_New" localSheetId="11" hidden="1">{"'SGI_Opex'!$A$1:$O$187"}</definedName>
    <definedName name="LatinAm_New" hidden="1">{"'SGI_Opex'!$A$1:$O$187"}</definedName>
    <definedName name="laura"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laura"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Laure" localSheetId="4">{"Client Name or Project Name"}</definedName>
    <definedName name="Laure" localSheetId="11">{"Client Name or Project Name"}</definedName>
    <definedName name="Laure">{"Client Name or Project Name"}</definedName>
    <definedName name="lbmpàtrskjbprsjbpir" localSheetId="11" hidden="1">{#N/A,#N/A,TRUE,"Main Issues";#N/A,#N/A,TRUE,"Income statement ($)"}</definedName>
    <definedName name="lbmpàtrskjbprsjbpir" hidden="1">{#N/A,#N/A,TRUE,"Main Issues";#N/A,#N/A,TRUE,"Income statement ($)"}</definedName>
    <definedName name="lbo" localSheetId="4" hidden="1">{#N/A,#N/A,FALSE,"Summary";#N/A,#N/A,FALSE,"Projections";#N/A,#N/A,FALSE,"Mkt Mults";#N/A,#N/A,FALSE,"DCF";#N/A,#N/A,FALSE,"Accr Dil";#N/A,#N/A,FALSE,"PIC LBO";#N/A,#N/A,FALSE,"MULT10_4";#N/A,#N/A,FALSE,"CBI LBO"}</definedName>
    <definedName name="LBO">#REF!</definedName>
    <definedName name="lbo_1" localSheetId="4" hidden="1">{#N/A,#N/A,FALSE,"Summary";#N/A,#N/A,FALSE,"Projections";#N/A,#N/A,FALSE,"Mkt Mults";#N/A,#N/A,FALSE,"DCF";#N/A,#N/A,FALSE,"Accr Dil";#N/A,#N/A,FALSE,"PIC LBO";#N/A,#N/A,FALSE,"MULT10_4";#N/A,#N/A,FALSE,"CBI LBO"}</definedName>
    <definedName name="lbo_1" localSheetId="11" hidden="1">{#N/A,#N/A,FALSE,"Summary";#N/A,#N/A,FALSE,"Projections";#N/A,#N/A,FALSE,"Mkt Mults";#N/A,#N/A,FALSE,"DCF";#N/A,#N/A,FALSE,"Accr Dil";#N/A,#N/A,FALSE,"PIC LBO";#N/A,#N/A,FALSE,"MULT10_4";#N/A,#N/A,FALSE,"CBI LBO"}</definedName>
    <definedName name="lbo_1" hidden="1">{#N/A,#N/A,FALSE,"Summary";#N/A,#N/A,FALSE,"Projections";#N/A,#N/A,FALSE,"Mkt Mults";#N/A,#N/A,FALSE,"DCF";#N/A,#N/A,FALSE,"Accr Dil";#N/A,#N/A,FALSE,"PIC LBO";#N/A,#N/A,FALSE,"MULT10_4";#N/A,#N/A,FALSE,"CBI LBO"}</definedName>
    <definedName name="lbo_1_1" localSheetId="4" hidden="1">{#N/A,#N/A,FALSE,"Summary";#N/A,#N/A,FALSE,"Projections";#N/A,#N/A,FALSE,"Mkt Mults";#N/A,#N/A,FALSE,"DCF";#N/A,#N/A,FALSE,"Accr Dil";#N/A,#N/A,FALSE,"PIC LBO";#N/A,#N/A,FALSE,"MULT10_4";#N/A,#N/A,FALSE,"CBI LBO"}</definedName>
    <definedName name="lbo_1_1" localSheetId="11" hidden="1">{#N/A,#N/A,FALSE,"Summary";#N/A,#N/A,FALSE,"Projections";#N/A,#N/A,FALSE,"Mkt Mults";#N/A,#N/A,FALSE,"DCF";#N/A,#N/A,FALSE,"Accr Dil";#N/A,#N/A,FALSE,"PIC LBO";#N/A,#N/A,FALSE,"MULT10_4";#N/A,#N/A,FALSE,"CBI LBO"}</definedName>
    <definedName name="lbo_1_1" hidden="1">{#N/A,#N/A,FALSE,"Summary";#N/A,#N/A,FALSE,"Projections";#N/A,#N/A,FALSE,"Mkt Mults";#N/A,#N/A,FALSE,"DCF";#N/A,#N/A,FALSE,"Accr Dil";#N/A,#N/A,FALSE,"PIC LBO";#N/A,#N/A,FALSE,"MULT10_4";#N/A,#N/A,FALSE,"CBI LBO"}</definedName>
    <definedName name="lbo_1_1_2" localSheetId="4" hidden="1">{#N/A,#N/A,FALSE,"Summary";#N/A,#N/A,FALSE,"Projections";#N/A,#N/A,FALSE,"Mkt Mults";#N/A,#N/A,FALSE,"DCF";#N/A,#N/A,FALSE,"Accr Dil";#N/A,#N/A,FALSE,"PIC LBO";#N/A,#N/A,FALSE,"MULT10_4";#N/A,#N/A,FALSE,"CBI LBO"}</definedName>
    <definedName name="lbo_1_1_2" localSheetId="11" hidden="1">{#N/A,#N/A,FALSE,"Summary";#N/A,#N/A,FALSE,"Projections";#N/A,#N/A,FALSE,"Mkt Mults";#N/A,#N/A,FALSE,"DCF";#N/A,#N/A,FALSE,"Accr Dil";#N/A,#N/A,FALSE,"PIC LBO";#N/A,#N/A,FALSE,"MULT10_4";#N/A,#N/A,FALSE,"CBI LBO"}</definedName>
    <definedName name="lbo_1_1_2" hidden="1">{#N/A,#N/A,FALSE,"Summary";#N/A,#N/A,FALSE,"Projections";#N/A,#N/A,FALSE,"Mkt Mults";#N/A,#N/A,FALSE,"DCF";#N/A,#N/A,FALSE,"Accr Dil";#N/A,#N/A,FALSE,"PIC LBO";#N/A,#N/A,FALSE,"MULT10_4";#N/A,#N/A,FALSE,"CBI LBO"}</definedName>
    <definedName name="lbo_1_3" localSheetId="4" hidden="1">{#N/A,#N/A,FALSE,"Summary";#N/A,#N/A,FALSE,"Projections";#N/A,#N/A,FALSE,"Mkt Mults";#N/A,#N/A,FALSE,"DCF";#N/A,#N/A,FALSE,"Accr Dil";#N/A,#N/A,FALSE,"PIC LBO";#N/A,#N/A,FALSE,"MULT10_4";#N/A,#N/A,FALSE,"CBI LBO"}</definedName>
    <definedName name="lbo_1_3" localSheetId="11" hidden="1">{#N/A,#N/A,FALSE,"Summary";#N/A,#N/A,FALSE,"Projections";#N/A,#N/A,FALSE,"Mkt Mults";#N/A,#N/A,FALSE,"DCF";#N/A,#N/A,FALSE,"Accr Dil";#N/A,#N/A,FALSE,"PIC LBO";#N/A,#N/A,FALSE,"MULT10_4";#N/A,#N/A,FALSE,"CBI LBO"}</definedName>
    <definedName name="lbo_1_3" hidden="1">{#N/A,#N/A,FALSE,"Summary";#N/A,#N/A,FALSE,"Projections";#N/A,#N/A,FALSE,"Mkt Mults";#N/A,#N/A,FALSE,"DCF";#N/A,#N/A,FALSE,"Accr Dil";#N/A,#N/A,FALSE,"PIC LBO";#N/A,#N/A,FALSE,"MULT10_4";#N/A,#N/A,FALSE,"CBI LBO"}</definedName>
    <definedName name="lbo_2" localSheetId="4" hidden="1">{#N/A,#N/A,FALSE,"Summary";#N/A,#N/A,FALSE,"Projections";#N/A,#N/A,FALSE,"Mkt Mults";#N/A,#N/A,FALSE,"DCF";#N/A,#N/A,FALSE,"Accr Dil";#N/A,#N/A,FALSE,"PIC LBO";#N/A,#N/A,FALSE,"MULT10_4";#N/A,#N/A,FALSE,"CBI LBO"}</definedName>
    <definedName name="lbo_2" localSheetId="11" hidden="1">{#N/A,#N/A,FALSE,"Summary";#N/A,#N/A,FALSE,"Projections";#N/A,#N/A,FALSE,"Mkt Mults";#N/A,#N/A,FALSE,"DCF";#N/A,#N/A,FALSE,"Accr Dil";#N/A,#N/A,FALSE,"PIC LBO";#N/A,#N/A,FALSE,"MULT10_4";#N/A,#N/A,FALSE,"CBI LBO"}</definedName>
    <definedName name="lbo_2" hidden="1">{#N/A,#N/A,FALSE,"Summary";#N/A,#N/A,FALSE,"Projections";#N/A,#N/A,FALSE,"Mkt Mults";#N/A,#N/A,FALSE,"DCF";#N/A,#N/A,FALSE,"Accr Dil";#N/A,#N/A,FALSE,"PIC LBO";#N/A,#N/A,FALSE,"MULT10_4";#N/A,#N/A,FALSE,"CBI LBO"}</definedName>
    <definedName name="lbo_2_2" localSheetId="4" hidden="1">{#N/A,#N/A,FALSE,"Summary";#N/A,#N/A,FALSE,"Projections";#N/A,#N/A,FALSE,"Mkt Mults";#N/A,#N/A,FALSE,"DCF";#N/A,#N/A,FALSE,"Accr Dil";#N/A,#N/A,FALSE,"PIC LBO";#N/A,#N/A,FALSE,"MULT10_4";#N/A,#N/A,FALSE,"CBI LBO"}</definedName>
    <definedName name="lbo_2_2" localSheetId="11" hidden="1">{#N/A,#N/A,FALSE,"Summary";#N/A,#N/A,FALSE,"Projections";#N/A,#N/A,FALSE,"Mkt Mults";#N/A,#N/A,FALSE,"DCF";#N/A,#N/A,FALSE,"Accr Dil";#N/A,#N/A,FALSE,"PIC LBO";#N/A,#N/A,FALSE,"MULT10_4";#N/A,#N/A,FALSE,"CBI LBO"}</definedName>
    <definedName name="lbo_2_2" hidden="1">{#N/A,#N/A,FALSE,"Summary";#N/A,#N/A,FALSE,"Projections";#N/A,#N/A,FALSE,"Mkt Mults";#N/A,#N/A,FALSE,"DCF";#N/A,#N/A,FALSE,"Accr Dil";#N/A,#N/A,FALSE,"PIC LBO";#N/A,#N/A,FALSE,"MULT10_4";#N/A,#N/A,FALSE,"CBI LBO"}</definedName>
    <definedName name="lbo_3" localSheetId="4" hidden="1">{#N/A,#N/A,FALSE,"Summary";#N/A,#N/A,FALSE,"Projections";#N/A,#N/A,FALSE,"Mkt Mults";#N/A,#N/A,FALSE,"DCF";#N/A,#N/A,FALSE,"Accr Dil";#N/A,#N/A,FALSE,"PIC LBO";#N/A,#N/A,FALSE,"MULT10_4";#N/A,#N/A,FALSE,"CBI LBO"}</definedName>
    <definedName name="lbo_3" localSheetId="11" hidden="1">{#N/A,#N/A,FALSE,"Summary";#N/A,#N/A,FALSE,"Projections";#N/A,#N/A,FALSE,"Mkt Mults";#N/A,#N/A,FALSE,"DCF";#N/A,#N/A,FALSE,"Accr Dil";#N/A,#N/A,FALSE,"PIC LBO";#N/A,#N/A,FALSE,"MULT10_4";#N/A,#N/A,FALSE,"CBI LBO"}</definedName>
    <definedName name="lbo_3" hidden="1">{#N/A,#N/A,FALSE,"Summary";#N/A,#N/A,FALSE,"Projections";#N/A,#N/A,FALSE,"Mkt Mults";#N/A,#N/A,FALSE,"DCF";#N/A,#N/A,FALSE,"Accr Dil";#N/A,#N/A,FALSE,"PIC LBO";#N/A,#N/A,FALSE,"MULT10_4";#N/A,#N/A,FALSE,"CBI LBO"}</definedName>
    <definedName name="lbo_3_2" localSheetId="4" hidden="1">{#N/A,#N/A,FALSE,"Summary";#N/A,#N/A,FALSE,"Projections";#N/A,#N/A,FALSE,"Mkt Mults";#N/A,#N/A,FALSE,"DCF";#N/A,#N/A,FALSE,"Accr Dil";#N/A,#N/A,FALSE,"PIC LBO";#N/A,#N/A,FALSE,"MULT10_4";#N/A,#N/A,FALSE,"CBI LBO"}</definedName>
    <definedName name="lbo_3_2" localSheetId="11" hidden="1">{#N/A,#N/A,FALSE,"Summary";#N/A,#N/A,FALSE,"Projections";#N/A,#N/A,FALSE,"Mkt Mults";#N/A,#N/A,FALSE,"DCF";#N/A,#N/A,FALSE,"Accr Dil";#N/A,#N/A,FALSE,"PIC LBO";#N/A,#N/A,FALSE,"MULT10_4";#N/A,#N/A,FALSE,"CBI LBO"}</definedName>
    <definedName name="lbo_3_2" hidden="1">{#N/A,#N/A,FALSE,"Summary";#N/A,#N/A,FALSE,"Projections";#N/A,#N/A,FALSE,"Mkt Mults";#N/A,#N/A,FALSE,"DCF";#N/A,#N/A,FALSE,"Accr Dil";#N/A,#N/A,FALSE,"PIC LBO";#N/A,#N/A,FALSE,"MULT10_4";#N/A,#N/A,FALSE,"CBI LBO"}</definedName>
    <definedName name="lbo_5" localSheetId="4" hidden="1">{#N/A,#N/A,FALSE,"Summary";#N/A,#N/A,FALSE,"Projections";#N/A,#N/A,FALSE,"Mkt Mults";#N/A,#N/A,FALSE,"DCF";#N/A,#N/A,FALSE,"Accr Dil";#N/A,#N/A,FALSE,"PIC LBO";#N/A,#N/A,FALSE,"MULT10_4";#N/A,#N/A,FALSE,"CBI LBO"}</definedName>
    <definedName name="lbo_5" localSheetId="11" hidden="1">{#N/A,#N/A,FALSE,"Summary";#N/A,#N/A,FALSE,"Projections";#N/A,#N/A,FALSE,"Mkt Mults";#N/A,#N/A,FALSE,"DCF";#N/A,#N/A,FALSE,"Accr Dil";#N/A,#N/A,FALSE,"PIC LBO";#N/A,#N/A,FALSE,"MULT10_4";#N/A,#N/A,FALSE,"CBI LBO"}</definedName>
    <definedName name="lbo_5" hidden="1">{#N/A,#N/A,FALSE,"Summary";#N/A,#N/A,FALSE,"Projections";#N/A,#N/A,FALSE,"Mkt Mults";#N/A,#N/A,FALSE,"DCF";#N/A,#N/A,FALSE,"Accr Dil";#N/A,#N/A,FALSE,"PIC LBO";#N/A,#N/A,FALSE,"MULT10_4";#N/A,#N/A,FALSE,"CBI LBO"}</definedName>
    <definedName name="LBO_MODEL_PRINT" localSheetId="19">#REF!,#REF!,#REF!,#REF!,#REF!,#REF!,#REF!,#REF!</definedName>
    <definedName name="LBO_MODEL_PRINT" localSheetId="4">#REF!,#REF!,#REF!,#REF!,#REF!,#REF!,#REF!,#REF!</definedName>
    <definedName name="LBO_MODEL_PRINT">#REF!,#REF!,#REF!,#REF!,#REF!,#REF!,#REF!,#REF!</definedName>
    <definedName name="LBOAnalysis2_1" localSheetId="4" hidden="1">{"WACC_clientcopy",#N/A,FALSE,"Inputs";"Beta_clientcopy",#N/A,FALSE,"Inputs";"SCF_clientcopy",#N/A,FALSE,"Inputs";"ProBS_clientcopy",#N/A,FALSE,"Inputs";"BS_clientcopy",#N/A,FALSE,"Inputs";"ProIS_clientcopy",#N/A,FALSE,"Inputs";"IS_clientcopy",#N/A,FALSE,"Inputs";"Ratios_clientcopy",#N/A,FALSE,"Ratios"}</definedName>
    <definedName name="LBOAnalysis2_1" localSheetId="11" hidden="1">{"WACC_clientcopy",#N/A,FALSE,"Inputs";"Beta_clientcopy",#N/A,FALSE,"Inputs";"SCF_clientcopy",#N/A,FALSE,"Inputs";"ProBS_clientcopy",#N/A,FALSE,"Inputs";"BS_clientcopy",#N/A,FALSE,"Inputs";"ProIS_clientcopy",#N/A,FALSE,"Inputs";"IS_clientcopy",#N/A,FALSE,"Inputs";"Ratios_clientcopy",#N/A,FALSE,"Ratios"}</definedName>
    <definedName name="LBOAnalysis2_1"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4" hidden="1">{"FCB_ALL",#N/A,FALSE,"FCB"}</definedName>
    <definedName name="LBOCreditConsol" localSheetId="11" hidden="1">{"FCB_ALL",#N/A,FALSE,"FCB"}</definedName>
    <definedName name="LBOCreditConsol" hidden="1">{"FCB_ALL",#N/A,FALSE,"FCB"}</definedName>
    <definedName name="LBOCreditConsol_1" localSheetId="4" hidden="1">{"FCB_ALL",#N/A,FALSE,"FCB"}</definedName>
    <definedName name="LBOCreditConsol_1" localSheetId="11" hidden="1">{"FCB_ALL",#N/A,FALSE,"FCB"}</definedName>
    <definedName name="LBOCreditConsol_1" hidden="1">{"FCB_ALL",#N/A,FALSE,"FCB"}</definedName>
    <definedName name="LBOIPOExit1" localSheetId="19">#REF!</definedName>
    <definedName name="LBOIPOExit1">#REF!</definedName>
    <definedName name="LBOIPOExit2" localSheetId="19">#REF!</definedName>
    <definedName name="LBOIPOExit2">#REF!</definedName>
    <definedName name="LBOR" localSheetId="19">#REF!</definedName>
    <definedName name="LBOR">#REF!</definedName>
    <definedName name="LBOSaleExit1" localSheetId="19">#REF!</definedName>
    <definedName name="LBOSaleExit1">#REF!</definedName>
    <definedName name="LBOSaleExit2" localSheetId="19">#REF!</definedName>
    <definedName name="LBOSaleExit2">#REF!</definedName>
    <definedName name="lbs." localSheetId="19">#REF!</definedName>
    <definedName name="lbs.">#REF!</definedName>
    <definedName name="LCOH_Integ_factor">0.786</definedName>
    <definedName name="LCOL_factor">0.782</definedName>
    <definedName name="LCStations">#REF!</definedName>
    <definedName name="LCY" localSheetId="19">#REF!</definedName>
    <definedName name="LCY">#REF!</definedName>
    <definedName name="ldskfjsl" localSheetId="4" hidden="1">{#N/A,#N/A,FALSE,"Model";#N/A,#N/A,FALSE,"Division"}</definedName>
    <definedName name="ldskfjsl" localSheetId="11" hidden="1">{#N/A,#N/A,FALSE,"Model";#N/A,#N/A,FALSE,"Division"}</definedName>
    <definedName name="ldskfjsl" hidden="1">{#N/A,#N/A,FALSE,"Model";#N/A,#N/A,FALSE,"Division"}</definedName>
    <definedName name="lease" localSheetId="4" hidden="1">{#N/A,#N/A,FALSE,"HMF";#N/A,#N/A,FALSE,"FACIL";#N/A,#N/A,FALSE,"HMFINANCE";#N/A,#N/A,FALSE,"HMEUROPE";#N/A,#N/A,FALSE,"HHAB CONSO";#N/A,#N/A,FALSE,"PAB";#N/A,#N/A,FALSE,"MMC";#N/A,#N/A,FALSE,"THAI";#N/A,#N/A,FALSE,"SINPA";#N/A,#N/A,FALSE,"POLAND"}</definedName>
    <definedName name="lease" localSheetId="11" hidden="1">{#N/A,#N/A,FALSE,"HMF";#N/A,#N/A,FALSE,"FACIL";#N/A,#N/A,FALSE,"HMFINANCE";#N/A,#N/A,FALSE,"HMEUROPE";#N/A,#N/A,FALSE,"HHAB CONSO";#N/A,#N/A,FALSE,"PAB";#N/A,#N/A,FALSE,"MMC";#N/A,#N/A,FALSE,"THAI";#N/A,#N/A,FALSE,"SINPA";#N/A,#N/A,FALSE,"POLAND"}</definedName>
    <definedName name="lease" hidden="1">{#N/A,#N/A,FALSE,"HMF";#N/A,#N/A,FALSE,"FACIL";#N/A,#N/A,FALSE,"HMFINANCE";#N/A,#N/A,FALSE,"HMEUROPE";#N/A,#N/A,FALSE,"HHAB CONSO";#N/A,#N/A,FALSE,"PAB";#N/A,#N/A,FALSE,"MMC";#N/A,#N/A,FALSE,"THAI";#N/A,#N/A,FALSE,"SINPA";#N/A,#N/A,FALSE,"POLAND"}</definedName>
    <definedName name="LEASING" localSheetId="11" hidden="1">{#N/A,#N/A,TRUE,"Attivo";#N/A,#N/A,TRUE,"Passivo";#N/A,#N/A,TRUE,"Conto Economico"}</definedName>
    <definedName name="LEASING" hidden="1">{#N/A,#N/A,TRUE,"Attivo";#N/A,#N/A,TRUE,"Passivo";#N/A,#N/A,TRUE,"Conto Economico"}</definedName>
    <definedName name="lee" localSheetId="4" hidden="1">{#N/A,#N/A,FALSE,"Pharm";#N/A,#N/A,FALSE,"WWCM"}</definedName>
    <definedName name="lee" localSheetId="11" hidden="1">{#N/A,#N/A,FALSE,"Pharm";#N/A,#N/A,FALSE,"WWCM"}</definedName>
    <definedName name="lee" hidden="1">{#N/A,#N/A,FALSE,"Pharm";#N/A,#N/A,FALSE,"WWCM"}</definedName>
    <definedName name="lee_1" localSheetId="4" hidden="1">{#N/A,#N/A,FALSE,"Pharm";#N/A,#N/A,FALSE,"WWCM"}</definedName>
    <definedName name="lee_1" localSheetId="11" hidden="1">{#N/A,#N/A,FALSE,"Pharm";#N/A,#N/A,FALSE,"WWCM"}</definedName>
    <definedName name="lee_1" hidden="1">{#N/A,#N/A,FALSE,"Pharm";#N/A,#N/A,FALSE,"WWCM"}</definedName>
    <definedName name="legend">#REF!</definedName>
    <definedName name="LenderName">#REF!</definedName>
    <definedName name="lev">#REF!</definedName>
    <definedName name="lev_fcf_rate" localSheetId="19">#REF!</definedName>
    <definedName name="lev_fcf_rate">#REF!</definedName>
    <definedName name="lev_price">#REF!</definedName>
    <definedName name="Leverage_Copy">#REF!</definedName>
    <definedName name="Leverage_Copy_Cru">#REF!</definedName>
    <definedName name="Leverage_Copy_NOR">#REF!</definedName>
    <definedName name="Leverage_Copy_Says">#REF!</definedName>
    <definedName name="Leverage_Copy_Ston">#REF!</definedName>
    <definedName name="Leverage_Grid">#REF!</definedName>
    <definedName name="leveragedate">#REF!</definedName>
    <definedName name="LexStations">#REF!</definedName>
    <definedName name="lfj" localSheetId="4" hidden="1">{#N/A,#N/A,FALSE,"TABLE_1 YTD";#N/A,#N/A,FALSE,"TABLE_1A QTD";#N/A,#N/A,FALSE,"NORMAL_SPREAD_QTD";#N/A,#N/A,FALSE,"NORMAL_SPREAD_YTD";#N/A,#N/A,FALSE,"TAX_EQV";#N/A,#N/A,FALSE,"TAX EQUIV_INPUT";#N/A,#N/A,FALSE,"NET FROM FER";#N/A,#N/A,FALSE,"COVER"}</definedName>
    <definedName name="lfj" localSheetId="11" hidden="1">{#N/A,#N/A,FALSE,"TABLE_1 YTD";#N/A,#N/A,FALSE,"TABLE_1A QTD";#N/A,#N/A,FALSE,"NORMAL_SPREAD_QTD";#N/A,#N/A,FALSE,"NORMAL_SPREAD_YTD";#N/A,#N/A,FALSE,"TAX_EQV";#N/A,#N/A,FALSE,"TAX EQUIV_INPUT";#N/A,#N/A,FALSE,"NET FROM FER";#N/A,#N/A,FALSE,"COVER"}</definedName>
    <definedName name="lfj" hidden="1">{#N/A,#N/A,FALSE,"TABLE_1 YTD";#N/A,#N/A,FALSE,"TABLE_1A QTD";#N/A,#N/A,FALSE,"NORMAL_SPREAD_QTD";#N/A,#N/A,FALSE,"NORMAL_SPREAD_YTD";#N/A,#N/A,FALSE,"TAX_EQV";#N/A,#N/A,FALSE,"TAX EQUIV_INPUT";#N/A,#N/A,FALSE,"NET FROM FER";#N/A,#N/A,FALSE,"COVER"}</definedName>
    <definedName name="lfjlf" localSheetId="11" hidden="1">{"Fcst by Qtr Full",#N/A,FALSE,"Tot PalmPalm";"Fcst by Qtr Full",#N/A,FALSE,"Tot Device";"Fcst by Qtr Full",#N/A,FALSE,"Platform";"Fcst by Qtr Full",#N/A,FALSE,"Palm.Net";"Fcst by Qtr Full",#N/A,FALSE,"Elim"}</definedName>
    <definedName name="lfjlf" hidden="1">{"Fcst by Qtr Full",#N/A,FALSE,"Tot PalmPalm";"Fcst by Qtr Full",#N/A,FALSE,"Tot Device";"Fcst by Qtr Full",#N/A,FALSE,"Platform";"Fcst by Qtr Full",#N/A,FALSE,"Palm.Net";"Fcst by Qtr Full",#N/A,FALSE,"Elim"}</definedName>
    <definedName name="LFP_Integ_factor">0.781</definedName>
    <definedName name="LFY">#REF!</definedName>
    <definedName name="LFY_plus1">#REF!</definedName>
    <definedName name="LFY_plus2">#REF!</definedName>
    <definedName name="LGN" localSheetId="19">#REF!</definedName>
    <definedName name="LGN">#REF!</definedName>
    <definedName name="LGRBUG" localSheetId="19">#REF!</definedName>
    <definedName name="LGRBUG">#REF!</definedName>
    <definedName name="lh"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lh"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LH_IQ_NAMES_REVISION_DATE_" hidden="1">41569.7897222222</definedName>
    <definedName name="LI">#REF!</definedName>
    <definedName name="Liab"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Li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Liabilities" localSheetId="11" hidden="1">{"Page1",#N/A,FALSE,"CompCo";"Page2",#N/A,FALSE,"CompCo"}</definedName>
    <definedName name="Liabilities" hidden="1">{"Page1",#N/A,FALSE,"CompCo";"Page2",#N/A,FALSE,"CompCo"}</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B">#REF!</definedName>
    <definedName name="LIBCLB">#REF!</definedName>
    <definedName name="LIBCLBCRD">#REF!</definedName>
    <definedName name="LIBCLBHIR">#REF!</definedName>
    <definedName name="LIBCLBTAX">#REF!</definedName>
    <definedName name="LIBLTC">#REF!</definedName>
    <definedName name="LIBLTCAIC">#REF!</definedName>
    <definedName name="LIBLTCILA">#REF!</definedName>
    <definedName name="LIBLTCLTL">#REF!</definedName>
    <definedName name="LIBOR">#REF!</definedName>
    <definedName name="licensefee">#REF!</definedName>
    <definedName name="LIFEINS">#REF!</definedName>
    <definedName name="Lighting">#REF!</definedName>
    <definedName name="limcount" hidden="1">1</definedName>
    <definedName name="limey" localSheetId="4" hidden="1">{#N/A,#N/A,FALSE,"Calc";#N/A,#N/A,FALSE,"Sensitivity";#N/A,#N/A,FALSE,"LT Earn.Dil.";#N/A,#N/A,FALSE,"Dil. AVP"}</definedName>
    <definedName name="limey" localSheetId="11" hidden="1">{#N/A,#N/A,FALSE,"Calc";#N/A,#N/A,FALSE,"Sensitivity";#N/A,#N/A,FALSE,"LT Earn.Dil.";#N/A,#N/A,FALSE,"Dil. AVP"}</definedName>
    <definedName name="limey" hidden="1">{#N/A,#N/A,FALSE,"Calc";#N/A,#N/A,FALSE,"Sensitivity";#N/A,#N/A,FALSE,"LT Earn.Dil.";#N/A,#N/A,FALSE,"Dil. AVP"}</definedName>
    <definedName name="Line">"_____ "</definedName>
    <definedName name="LinkedTable_Table11_New" localSheetId="4" hidden="1">#REF!</definedName>
    <definedName name="LinkedTable_Table11_New" hidden="1">#REF!</definedName>
    <definedName name="LinkedTable_Table11New" localSheetId="4" hidden="1">#REF!</definedName>
    <definedName name="LinkedTable_Table11New" hidden="1">#REF!</definedName>
    <definedName name="liollioll" hidden="1">#REF!</definedName>
    <definedName name="LIST">#REF!</definedName>
    <definedName name="Listing">#REF!</definedName>
    <definedName name="ListOffset" hidden="1">1</definedName>
    <definedName name="lituiytiuyti"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ituiytiuyti"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ituiytiuyti"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jk" localSheetId="15">'Tariff Slide'!ljk</definedName>
    <definedName name="ljk" localSheetId="11">'Uptier + New Money - Interest'!ljk</definedName>
    <definedName name="ljk">[0]!ljk</definedName>
    <definedName name="ljksdh" localSheetId="11" hidden="1">{"Olk by Qtr Full",#N/A,FALSE,"Tot PalmPalm";"Olk by Qtr Full",#N/A,FALSE,"Tot Device";"Olk by Qtr Full",#N/A,FALSE,"Platform";"Olk by Qtr Full",#N/A,FALSE,"Palm.Net";"Olk by Qtr Full",#N/A,FALSE,"Elim"}</definedName>
    <definedName name="ljksdh" hidden="1">{"Olk by Qtr Full",#N/A,FALSE,"Tot PalmPalm";"Olk by Qtr Full",#N/A,FALSE,"Tot Device";"Olk by Qtr Full",#N/A,FALSE,"Platform";"Olk by Qtr Full",#N/A,FALSE,"Palm.Net";"Olk by Qtr Full",#N/A,FALSE,"Elim"}</definedName>
    <definedName name="LJLJJ" localSheetId="4" hidden="1">{#N/A,#N/A,FALSE,"FREE"}</definedName>
    <definedName name="LJLJJ" localSheetId="11" hidden="1">{#N/A,#N/A,FALSE,"FREE"}</definedName>
    <definedName name="LJLJJ" hidden="1">{#N/A,#N/A,FALSE,"FREE"}</definedName>
    <definedName name="ljljljljblhbzhbozhbohohzoh" localSheetId="4">{"Client Name or Project Name"}</definedName>
    <definedName name="ljljljljblhbzhbozhbohohzoh" localSheetId="11">{"Client Name or Project Name"}</definedName>
    <definedName name="ljljljljblhbzhbozhbohohzoh">{"Client Name or Project Name"}</definedName>
    <definedName name="ljlk" localSheetId="11" hidden="1">{#N/A,#N/A,FALSE,"A";#N/A,#N/A,FALSE,"B"}</definedName>
    <definedName name="ljlk" hidden="1">{#N/A,#N/A,FALSE,"A";#N/A,#N/A,FALSE,"B"}</definedName>
    <definedName name="lk" localSheetId="19" hidden="1">{"bs",#N/A,FALSE,"SCF"}</definedName>
    <definedName name="lk" localSheetId="4" hidden="1">{"bs",#N/A,FALSE,"SCF"}</definedName>
    <definedName name="lk" localSheetId="15" hidden="1">{"bs",#N/A,FALSE,"SCF"}</definedName>
    <definedName name="lk" localSheetId="11" hidden="1">{"bs",#N/A,FALSE,"SCF"}</definedName>
    <definedName name="lk" hidden="1">{"bs",#N/A,FALSE,"SCF"}</definedName>
    <definedName name="lkasfjd" localSheetId="11" hidden="1">{"bs",#N/A,FALSE,"SCF"}</definedName>
    <definedName name="lkasfjd" hidden="1">{"bs",#N/A,FALSE,"SCF"}</definedName>
    <definedName name="lkèk" localSheetId="4">{"Client Name or Project Name"}</definedName>
    <definedName name="lkèk" localSheetId="11">{"Client Name or Project Name"}</definedName>
    <definedName name="lkèk">{"Client Name or Project Name"}</definedName>
    <definedName name="lkj" localSheetId="15" hidden="1">{"Input A",#N/A,FALSE,"Inputs";"Input B",#N/A,FALSE,"Inputs";"Equity A",#N/A,FALSE,"Equity";"Equity B",#N/A,FALSE,"Equity"}</definedName>
    <definedName name="lkj" localSheetId="11" hidden="1">{"Input A",#N/A,FALSE,"Inputs";"Input B",#N/A,FALSE,"Inputs";"Equity A",#N/A,FALSE,"Equity";"Equity B",#N/A,FALSE,"Equity"}</definedName>
    <definedName name="lkj" hidden="1">{"Input A",#N/A,FALSE,"Inputs";"Input B",#N/A,FALSE,"Inputs";"Equity A",#N/A,FALSE,"Equity";"Equity B",#N/A,FALSE,"Equity"}</definedName>
    <definedName name="lkjl" localSheetId="19">{0;0;0;0;1;#N/A;0.75;0.75;1;1;2;FALSE;FALSE;FALSE;FALSE;FALSE;#N/A;1;#N/A;1;1;"";"&amp;L&amp;""Arial,Italic""&amp;8&amp;F Page &amp;P of &amp;N &amp;D &amp;T "}</definedName>
    <definedName name="lkjl" localSheetId="4">{0;0;0;0;1;#N/A;0.75;0.75;1;1;2;FALSE;FALSE;FALSE;FALSE;FALSE;#N/A;1;#N/A;1;1;"";"&amp;L&amp;""Arial,Italic""&amp;8&amp;F Page &amp;P of &amp;N &amp;D &amp;T "}</definedName>
    <definedName name="lkjl" localSheetId="15">{0;0;0;0;1;#N/A;0.75;0.75;1;1;2;FALSE;FALSE;FALSE;FALSE;FALSE;#N/A;1;#N/A;1;1;"";"&amp;L&amp;""Arial,Italic""&amp;8&amp;F Page &amp;P of &amp;N &amp;D &amp;T "}</definedName>
    <definedName name="lkjl" localSheetId="11">{0;0;0;0;1;#N/A;0.75;0.75;1;1;2;FALSE;FALSE;FALSE;FALSE;FALSE;#N/A;1;#N/A;1;1;"";"&amp;L&amp;""Arial,Italic""&amp;8&amp;F Page &amp;P of &amp;N &amp;D &amp;T "}</definedName>
    <definedName name="lkjl">{0;0;0;0;1;#N/A;0.75;0.75;1;1;2;FALSE;FALSE;FALSE;FALSE;FALSE;#N/A;1;#N/A;1;1;"";"&amp;L&amp;""Arial,Italic""&amp;8&amp;F Page &amp;P of &amp;N &amp;D &amp;T "}</definedName>
    <definedName name="lkjlkhl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jlkhl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jlkhl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jlkj" localSheetId="4" hidden="1">{"Final",#N/A,FALSE,"Feb-96"}</definedName>
    <definedName name="lkjlkj" localSheetId="15" hidden="1">{"Final",#N/A,FALSE,"Feb-96"}</definedName>
    <definedName name="lkjlkj" localSheetId="11" hidden="1">{"Final",#N/A,FALSE,"Feb-96"}</definedName>
    <definedName name="lkjlkj" hidden="1">{"Final",#N/A,FALSE,"Feb-96"}</definedName>
    <definedName name="lkkjj" hidden="1">#REF!</definedName>
    <definedName name="lklkl" localSheetId="4" hidden="1">{"consolidated",#N/A,FALSE,"Sheet1";"cms",#N/A,FALSE,"Sheet1";"fse",#N/A,FALSE,"Sheet1"}</definedName>
    <definedName name="lklkl" localSheetId="11" hidden="1">{"consolidated",#N/A,FALSE,"Sheet1";"cms",#N/A,FALSE,"Sheet1";"fse",#N/A,FALSE,"Sheet1"}</definedName>
    <definedName name="lklkl" hidden="1">{"consolidated",#N/A,FALSE,"Sheet1";"cms",#N/A,FALSE,"Sheet1";"fse",#N/A,FALSE,"Sheet1"}</definedName>
    <definedName name="lklkl_1" localSheetId="4" hidden="1">{"consolidated",#N/A,FALSE,"Sheet1";"cms",#N/A,FALSE,"Sheet1";"fse",#N/A,FALSE,"Sheet1"}</definedName>
    <definedName name="lklkl_1" localSheetId="11" hidden="1">{"consolidated",#N/A,FALSE,"Sheet1";"cms",#N/A,FALSE,"Sheet1";"fse",#N/A,FALSE,"Sheet1"}</definedName>
    <definedName name="lklkl_1" hidden="1">{"consolidated",#N/A,FALSE,"Sheet1";"cms",#N/A,FALSE,"Sheet1";"fse",#N/A,FALSE,"Sheet1"}</definedName>
    <definedName name="lko" localSheetId="11" hidden="1">{#N/A,#N/A,FALSE,"OUT  AREC"}</definedName>
    <definedName name="lko" hidden="1">{#N/A,#N/A,FALSE,"OUT  AREC"}</definedName>
    <definedName name="lkoi" hidden="1">#REF!</definedName>
    <definedName name="lkp" localSheetId="11" hidden="1">{#N/A,#N/A,FALSE,"Aging Summary";#N/A,#N/A,FALSE,"Ratio Analysis";#N/A,#N/A,FALSE,"Test 120 Day Accts";#N/A,#N/A,FALSE,"Tickmarks"}</definedName>
    <definedName name="lkp" hidden="1">{#N/A,#N/A,FALSE,"Aging Summary";#N/A,#N/A,FALSE,"Ratio Analysis";#N/A,#N/A,FALSE,"Test 120 Day Accts";#N/A,#N/A,FALSE,"Tickmarks"}</definedName>
    <definedName name="lktgluytlt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tgluytlt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tgluytlt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 localSheetId="2" hidden="1">{#N/A,#N/A,FALSE,"Sheet1"}</definedName>
    <definedName name="ll" localSheetId="1" hidden="1">{#N/A,#N/A,FALSE,"Sheet1"}</definedName>
    <definedName name="ll" localSheetId="19" hidden="1">{#N/A,#N/A,FALSE,"Sheet1"}</definedName>
    <definedName name="ll" localSheetId="4" hidden="1">{#N/A,#N/A,FALSE,"Sheet1"}</definedName>
    <definedName name="ll" localSheetId="18" hidden="1">{#N/A,#N/A,FALSE,"Sheet1"}</definedName>
    <definedName name="ll" localSheetId="15" hidden="1">{#N/A,#N/A,FALSE,"Sheet1"}</definedName>
    <definedName name="ll" localSheetId="11" hidden="1">{#N/A,#N/A,FALSE,"Sheet1"}</definedName>
    <definedName name="ll" hidden="1">{#N/A,#N/A,FALSE,"Sheet1"}</definedName>
    <definedName name="LLCP" localSheetId="11" hidden="1">{"PAGE1",#N/A,FALSE,"BID (3)";"PAGE2",#N/A,FALSE,"BID (3)"}</definedName>
    <definedName name="LLCP" hidden="1">{"PAGE1",#N/A,FALSE,"BID (3)";"PAGE2",#N/A,FALSE,"BID (3)"}</definedName>
    <definedName name="LLCP_1" localSheetId="4" hidden="1">{"PAGE1",#N/A,FALSE,"BID (3)";"PAGE2",#N/A,FALSE,"BID (3)"}</definedName>
    <definedName name="LLCP_1" localSheetId="11" hidden="1">{"PAGE1",#N/A,FALSE,"BID (3)";"PAGE2",#N/A,FALSE,"BID (3)"}</definedName>
    <definedName name="LLCP_1" hidden="1">{"PAGE1",#N/A,FALSE,"BID (3)";"PAGE2",#N/A,FALSE,"BID (3)"}</definedName>
    <definedName name="llcp3" localSheetId="11" hidden="1">{"PAGE1",#N/A,FALSE,"BID (3)";"PAGE2",#N/A,FALSE,"BID (3)"}</definedName>
    <definedName name="llcp3" hidden="1">{"PAGE1",#N/A,FALSE,"BID (3)";"PAGE2",#N/A,FALSE,"BID (3)"}</definedName>
    <definedName name="LLCP6" localSheetId="11" hidden="1">{"PAGE1",#N/A,FALSE,"BID (3)";"PAGE2",#N/A,FALSE,"BID (3)"}</definedName>
    <definedName name="LLCP6" hidden="1">{"PAGE1",#N/A,FALSE,"BID (3)";"PAGE2",#N/A,FALSE,"BID (3)"}</definedName>
    <definedName name="LLCP8" localSheetId="11" hidden="1">{"PAGE1",#N/A,FALSE,"BID (3)";"PAGE2",#N/A,FALSE,"BID (3)"}</definedName>
    <definedName name="LLCP8" hidden="1">{"PAGE1",#N/A,FALSE,"BID (3)";"PAGE2",#N/A,FALSE,"BID (3)"}</definedName>
    <definedName name="LLCPCS" localSheetId="11" hidden="1">{"PAGE1",#N/A,FALSE,"BID (3)";"PAGE2",#N/A,FALSE,"BID (3)"}</definedName>
    <definedName name="LLCPCS" hidden="1">{"PAGE1",#N/A,FALSE,"BID (3)";"PAGE2",#N/A,FALSE,"BID (3)"}</definedName>
    <definedName name="LLCPCS1" localSheetId="11" hidden="1">{"PAGE1",#N/A,FALSE,"BID (3)";"PAGE2",#N/A,FALSE,"BID (3)"}</definedName>
    <definedName name="LLCPCS1" hidden="1">{"PAGE1",#N/A,FALSE,"BID (3)";"PAGE2",#N/A,FALSE,"BID (3)"}</definedName>
    <definedName name="LLCPCS9" localSheetId="11" hidden="1">{"PAGE1",#N/A,FALSE,"BID (3)";"PAGE2",#N/A,FALSE,"BID (3)"}</definedName>
    <definedName name="LLCPCS9" hidden="1">{"PAGE1",#N/A,FALSE,"BID (3)";"PAGE2",#N/A,FALSE,"BID (3)"}</definedName>
    <definedName name="LLCPISI9" localSheetId="11" hidden="1">{"PAGE1",#N/A,FALSE,"BID (3)";"PAGE2",#N/A,FALSE,"BID (3)"}</definedName>
    <definedName name="LLCPISI9" hidden="1">{"PAGE1",#N/A,FALSE,"BID (3)";"PAGE2",#N/A,FALSE,"BID (3)"}</definedName>
    <definedName name="llj" localSheetId="11" hidden="1">{#N/A,#N/A,FALSE,"A";#N/A,#N/A,FALSE,"B"}</definedName>
    <definedName name="llj" hidden="1">{#N/A,#N/A,FALSE,"A";#N/A,#N/A,FALSE,"B"}</definedName>
    <definedName name="llkh" localSheetId="11" hidden="1">{#N/A,#N/A,FALSE,"Aging Summary";#N/A,#N/A,FALSE,"Ratio Analysis";#N/A,#N/A,FALSE,"Test 120 Day Accts";#N/A,#N/A,FALSE,"Tickmarks"}</definedName>
    <definedName name="llkh" hidden="1">{#N/A,#N/A,FALSE,"Aging Summary";#N/A,#N/A,FALSE,"Ratio Analysis";#N/A,#N/A,FALSE,"Test 120 Day Accts";#N/A,#N/A,FALSE,"Tickmarks"}</definedName>
    <definedName name="lll" hidden="1">#N/A</definedName>
    <definedName name="lll_1" localSheetId="4">{2}</definedName>
    <definedName name="lll_1" localSheetId="11">{2}</definedName>
    <definedName name="lll_1">{2}</definedName>
    <definedName name="lllj" hidden="1">#REF!</definedName>
    <definedName name="llll"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ll"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ll"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ll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llll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LLLLL" localSheetId="11" hidden="1">{#N/A,#N/A,FALSE,"Chi tiÆt"}</definedName>
    <definedName name="LLLLL" hidden="1">{#N/A,#N/A,FALSE,"Chi tiÆt"}</definedName>
    <definedName name="llllll" localSheetId="4" hidden="1">{#N/A,#N/A,FALSE,"PMTABB";#N/A,#N/A,FALSE,"PMTABB"}</definedName>
    <definedName name="llllll" localSheetId="11" hidden="1">{#N/A,#N/A,FALSE,"PMTABB";#N/A,#N/A,FALSE,"PMTABB"}</definedName>
    <definedName name="llllll" hidden="1">{#N/A,#N/A,FALSE,"PMTABB";#N/A,#N/A,FALSE,"PMTABB"}</definedName>
    <definedName name="llllllllllllllllll" hidden="1">#REF!</definedName>
    <definedName name="lllllllllllllllllll" localSheetId="11" hidden="1">{#N/A,#N/A,TRUE,"Main Issues";#N/A,#N/A,TRUE,"Income statement ($)"}</definedName>
    <definedName name="lllllllllllllllllll" hidden="1">{#N/A,#N/A,TRUE,"Main Issues";#N/A,#N/A,TRUE,"Income statement ($)"}</definedName>
    <definedName name="llllllllllllllllllllllll" hidden="1">OFFSET(#REF!,5,0,COUNTA(#REF!)-COUNTA(#REF!),1)</definedName>
    <definedName name="lllllllllllllllllpppppppppppp" localSheetId="11" hidden="1">{#N/A,#N/A,TRUE,"Proposal";#N/A,#N/A,TRUE,"Assumptions";#N/A,#N/A,TRUE,"Net Income";#N/A,#N/A,TRUE,"Balsheet";#N/A,#N/A,TRUE,"Capex";#N/A,#N/A,TRUE,"Volumes";#N/A,#N/A,TRUE,"Revenues";#N/A,#N/A,TRUE,"Var.Costs";#N/A,#N/A,TRUE,"Personnel";#N/A,#N/A,TRUE,"Other costs";#N/A,#N/A,TRUE,"MKTG and G&amp;A"}</definedName>
    <definedName name="lllllllllllllllllpppppppppppp" hidden="1">{#N/A,#N/A,TRUE,"Proposal";#N/A,#N/A,TRUE,"Assumptions";#N/A,#N/A,TRUE,"Net Income";#N/A,#N/A,TRUE,"Balsheet";#N/A,#N/A,TRUE,"Capex";#N/A,#N/A,TRUE,"Volumes";#N/A,#N/A,TRUE,"Revenues";#N/A,#N/A,TRUE,"Var.Costs";#N/A,#N/A,TRUE,"Personnel";#N/A,#N/A,TRUE,"Other costs";#N/A,#N/A,TRUE,"MKTG and G&amp;A"}</definedName>
    <definedName name="lly" localSheetId="19">#REF!</definedName>
    <definedName name="lly">#REF!</definedName>
    <definedName name="lmk" localSheetId="11" hidden="1">{#N/A,#N/A,FALSE,"Aging Summary";#N/A,#N/A,FALSE,"Ratio Analysis";#N/A,#N/A,FALSE,"Test 120 Day Accts";#N/A,#N/A,FALSE,"Tickmarks"}</definedName>
    <definedName name="lmk" hidden="1">{#N/A,#N/A,FALSE,"Aging Summary";#N/A,#N/A,FALSE,"Ratio Analysis";#N/A,#N/A,FALSE,"Test 120 Day Accts";#N/A,#N/A,FALSE,"Tickmarks"}</definedName>
    <definedName name="LMO_Integ_factor">1</definedName>
    <definedName name="ln" localSheetId="11" hidden="1">{#N/A,#N/A,FALSE,"Aging Summary";#N/A,#N/A,FALSE,"Ratio Analysis";#N/A,#N/A,FALSE,"Test 120 Day Accts";#N/A,#N/A,FALSE,"Tickmarks"}</definedName>
    <definedName name="ln" hidden="1">{#N/A,#N/A,FALSE,"Aging Summary";#N/A,#N/A,FALSE,"Ratio Analysis";#N/A,#N/A,FALSE,"Test 120 Day Accts";#N/A,#N/A,FALSE,"Tickmarks"}</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Driver"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Driver" hidden="1">#REF!</definedName>
    <definedName name="lnk_ScenarioName" hidden="1">#REF!</definedName>
    <definedName name="lnk_TICK" hidden="1">#REF!</definedName>
    <definedName name="lnk_update" hidden="1">#REF!</definedName>
    <definedName name="lnk_version" hidden="1">#REF!</definedName>
    <definedName name="lo" localSheetId="11" hidden="1">{#N/A,#N/A,FALSE,"Sheet1"}</definedName>
    <definedName name="lo" hidden="1">{#N/A,#N/A,FALSE,"Sheet1"}</definedName>
    <definedName name="LoadCurrency">#REF!</definedName>
    <definedName name="LoadingEntities">#REF!</definedName>
    <definedName name="LOAHC" localSheetId="11" hidden="1">{#N/A,#N/A,TRUE,"PSG Total Contacts";#N/A,#N/A,TRUE,"PSG Rep Total";#N/A,#N/A,TRUE,"Core Rep Detail";#N/A,#N/A,TRUE,"BC Rep Detail";#N/A,#N/A,TRUE,"Marlboro";#N/A,#N/A,TRUE,"Covington";#N/A,#N/A,TRUE,"Dallas";#N/A,#N/A,TRUE,"VRS Stats";#N/A,#N/A,TRUE,"Internet";#N/A,#N/A,TRUE,"NCO and Call Mix";#N/A,#N/A,TRUE,"VRS &amp; Rep Calls"}</definedName>
    <definedName name="LOAHC" hidden="1">{#N/A,#N/A,TRUE,"PSG Total Contacts";#N/A,#N/A,TRUE,"PSG Rep Total";#N/A,#N/A,TRUE,"Core Rep Detail";#N/A,#N/A,TRUE,"BC Rep Detail";#N/A,#N/A,TRUE,"Marlboro";#N/A,#N/A,TRUE,"Covington";#N/A,#N/A,TRUE,"Dallas";#N/A,#N/A,TRUE,"VRS Stats";#N/A,#N/A,TRUE,"Internet";#N/A,#N/A,TRUE,"NCO and Call Mix";#N/A,#N/A,TRUE,"VRS &amp; Rep Calls"}</definedName>
    <definedName name="LOAN" localSheetId="11" hidden="1">{#N/A,#N/A,FALSE,"Income State.";#N/A,#N/A,FALSE,"B-S"}</definedName>
    <definedName name="LOAN" hidden="1">{#N/A,#N/A,FALSE,"Income State.";#N/A,#N/A,FALSE,"B-S"}</definedName>
    <definedName name="LOAN_1" localSheetId="11" hidden="1">{#N/A,#N/A,FALSE,"Income State.";#N/A,#N/A,FALSE,"B-S"}</definedName>
    <definedName name="LOAN_1" hidden="1">{#N/A,#N/A,FALSE,"Income State.";#N/A,#N/A,FALSE,"B-S"}</definedName>
    <definedName name="LOAN_2" localSheetId="11" hidden="1">{#N/A,#N/A,FALSE,"Income State.";#N/A,#N/A,FALSE,"B-S"}</definedName>
    <definedName name="LOAN_2" hidden="1">{#N/A,#N/A,FALSE,"Income State.";#N/A,#N/A,FALSE,"B-S"}</definedName>
    <definedName name="LOAN_3" localSheetId="11" hidden="1">{#N/A,#N/A,FALSE,"Income State.";#N/A,#N/A,FALSE,"B-S"}</definedName>
    <definedName name="LOAN_3" hidden="1">{#N/A,#N/A,FALSE,"Income State.";#N/A,#N/A,FALSE,"B-S"}</definedName>
    <definedName name="LOAN_4" localSheetId="11" hidden="1">{#N/A,#N/A,FALSE,"Income State.";#N/A,#N/A,FALSE,"B-S"}</definedName>
    <definedName name="LOAN_4" hidden="1">{#N/A,#N/A,FALSE,"Income State.";#N/A,#N/A,FALSE,"B-S"}</definedName>
    <definedName name="LOAN_5" localSheetId="11" hidden="1">{#N/A,#N/A,FALSE,"Income State.";#N/A,#N/A,FALSE,"B-S"}</definedName>
    <definedName name="LOAN_5" hidden="1">{#N/A,#N/A,FALSE,"Income State.";#N/A,#N/A,FALSE,"B-S"}</definedName>
    <definedName name="Loan_Amount" localSheetId="19">#REF!</definedName>
    <definedName name="Loan_Amount">#REF!</definedName>
    <definedName name="LOAN_LOSS" hidden="1">"LOAN_LOSS"</definedName>
    <definedName name="Loan_Not_Paid" localSheetId="19">IF(Holders!Payment_Number&lt;=Number_of_Payments,1,0)</definedName>
    <definedName name="Loan_Not_Paid" localSheetId="4">IF('Liquidity Model'!Payment_Number&lt;=Number_of_Payments,1,0)</definedName>
    <definedName name="Loan_Not_Paid" localSheetId="15">IF('Tariff Slide'!Payment_Number&lt;=Number_of_Payments,1,0)</definedName>
    <definedName name="Loan_Not_Paid" localSheetId="11">IF('Uptier + New Money - Interest'!Payment_Number&lt;=Number_of_Payments,1,0)</definedName>
    <definedName name="Loan_Not_Paid">IF(Payment_Number&lt;=Number_of_Payments,1,0)</definedName>
    <definedName name="Loan_Start" localSheetId="19">#REF!</definedName>
    <definedName name="Loan_Start" localSheetId="4">#REF!</definedName>
    <definedName name="Loan_Start">#REF!</definedName>
    <definedName name="Loan_Years" localSheetId="19">#REF!</definedName>
    <definedName name="Loan_Years">#REF!</definedName>
    <definedName name="LOAN23">#REF!</definedName>
    <definedName name="LoanAmount">#REF!</definedName>
    <definedName name="LoanIsGood">(#REF!*#REF!*#REF!*#REF!)&gt;0</definedName>
    <definedName name="LoanPeriod">#REF!</definedName>
    <definedName name="LoanStartDate">#REF!</definedName>
    <definedName name="LOC" localSheetId="19">#REF!</definedName>
    <definedName name="LOC">#REF!</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cationColumn" localSheetId="19">#REF!</definedName>
    <definedName name="LocationColumn" localSheetId="4">#REF!</definedName>
    <definedName name="LocationColumn">#REF!</definedName>
    <definedName name="Locationraw" localSheetId="19">#REF!</definedName>
    <definedName name="Locationraw" localSheetId="4">#REF!</definedName>
    <definedName name="Locationraw">#REF!</definedName>
    <definedName name="LocationSelection" localSheetId="19">#REF!</definedName>
    <definedName name="LocationSelection">#REF!</definedName>
    <definedName name="Lockheed" localSheetId="19">#REF!</definedName>
    <definedName name="Lockheed">#REF!</definedName>
    <definedName name="LOCTABL" localSheetId="19">#REF!</definedName>
    <definedName name="LOCTABL">#REF!</definedName>
    <definedName name="LOEVariable" localSheetId="19">#REF!</definedName>
    <definedName name="LOEVariable">#REF!</definedName>
    <definedName name="LogFollow" localSheetId="19">#REF!</definedName>
    <definedName name="LogFollow">#REF!</definedName>
    <definedName name="LOI" localSheetId="4" hidden="1">{#N/A,#N/A,FALSE,"TABLE_1 YTD";#N/A,#N/A,FALSE,"TABLE_1A QTD";#N/A,#N/A,FALSE,"NORMAL_SPREAD_QTD";#N/A,#N/A,FALSE,"NORMAL_SPREAD_YTD";#N/A,#N/A,FALSE,"TAX_EQV";#N/A,#N/A,FALSE,"TAX EQUIV_INPUT";#N/A,#N/A,FALSE,"NET FROM FER";#N/A,#N/A,FALSE,"COVER"}</definedName>
    <definedName name="LOI" localSheetId="11" hidden="1">{#N/A,#N/A,FALSE,"TABLE_1 YTD";#N/A,#N/A,FALSE,"TABLE_1A QTD";#N/A,#N/A,FALSE,"NORMAL_SPREAD_QTD";#N/A,#N/A,FALSE,"NORMAL_SPREAD_YTD";#N/A,#N/A,FALSE,"TAX_EQV";#N/A,#N/A,FALSE,"TAX EQUIV_INPUT";#N/A,#N/A,FALSE,"NET FROM FER";#N/A,#N/A,FALSE,"COVER"}</definedName>
    <definedName name="LOI" hidden="1">{#N/A,#N/A,FALSE,"TABLE_1 YTD";#N/A,#N/A,FALSE,"TABLE_1A QTD";#N/A,#N/A,FALSE,"NORMAL_SPREAD_QTD";#N/A,#N/A,FALSE,"NORMAL_SPREAD_YTD";#N/A,#N/A,FALSE,"TAX_EQV";#N/A,#N/A,FALSE,"TAX EQUIV_INPUT";#N/A,#N/A,FALSE,"NET FROM FER";#N/A,#N/A,FALSE,"COVER"}</definedName>
    <definedName name="LOIIII" localSheetId="11" hidden="1">{#N/A,#N/A,FALSE,"Aging Summary";#N/A,#N/A,FALSE,"Ratio Analysis";#N/A,#N/A,FALSE,"Test 120 Day Accts";#N/A,#N/A,FALSE,"Tickmarks"}</definedName>
    <definedName name="LOIIII" hidden="1">{#N/A,#N/A,FALSE,"Aging Summary";#N/A,#N/A,FALSE,"Ratio Analysis";#N/A,#N/A,FALSE,"Test 120 Day Accts";#N/A,#N/A,FALSE,"Tickmarks"}</definedName>
    <definedName name="loip" localSheetId="11" hidden="1">{#N/A,#N/A,FALSE,"Aging Summary";#N/A,#N/A,FALSE,"Ratio Analysis";#N/A,#N/A,FALSE,"Test 120 Day Accts";#N/A,#N/A,FALSE,"Tickmarks"}</definedName>
    <definedName name="loip" hidden="1">{#N/A,#N/A,FALSE,"Aging Summary";#N/A,#N/A,FALSE,"Ratio Analysis";#N/A,#N/A,FALSE,"Test 120 Day Accts";#N/A,#N/A,FALSE,"Tickmarks"}</definedName>
    <definedName name="lois" localSheetId="4" hidden="1">{"'Actual'!$A$1:$F$25"}</definedName>
    <definedName name="lois" localSheetId="11" hidden="1">{"'Actual'!$A$1:$F$25"}</definedName>
    <definedName name="lois" hidden="1">{"'Actual'!$A$1:$F$25"}</definedName>
    <definedName name="LOis_Greg" localSheetId="4" hidden="1">{"'Actual'!$A$1:$F$25"}</definedName>
    <definedName name="LOis_Greg" localSheetId="11" hidden="1">{"'Actual'!$A$1:$F$25"}</definedName>
    <definedName name="LOis_Greg" hidden="1">{"'Actual'!$A$1:$F$25"}</definedName>
    <definedName name="lojk" localSheetId="11" hidden="1">{#N/A,#N/A,TRUE,"Stato Patrimoniale Civilistico";#N/A,#N/A,TRUE,"Conto Economico Civilistico";#N/A,#N/A,TRUE,"Riclassifica SP";#N/A,#N/A,TRUE,"Riclassifica CE";#N/A,#N/A,TRUE,"Indici di Bilancio";#N/A,#N/A,TRUE,"Composizione SP";#N/A,#N/A,TRUE,"Liquidità";#N/A,#N/A,TRUE,"Solidità";#N/A,#N/A,TRUE,"Redditività";#N/A,#N/A,TRUE,"Sviluppo"}</definedName>
    <definedName name="lojk" hidden="1">{#N/A,#N/A,TRUE,"Stato Patrimoniale Civilistico";#N/A,#N/A,TRUE,"Conto Economico Civilistico";#N/A,#N/A,TRUE,"Riclassifica SP";#N/A,#N/A,TRUE,"Riclassifica CE";#N/A,#N/A,TRUE,"Indici di Bilancio";#N/A,#N/A,TRUE,"Composizione SP";#N/A,#N/A,TRUE,"Liquidità";#N/A,#N/A,TRUE,"Solidità";#N/A,#N/A,TRUE,"Redditività";#N/A,#N/A,TRUE,"Sviluppo"}</definedName>
    <definedName name="London" localSheetId="19">#REF!</definedName>
    <definedName name="London">#REF!</definedName>
    <definedName name="LONG_TERM_DEBT" hidden="1">"LONG_TERM_DEBT"</definedName>
    <definedName name="LONG_TERM_GROWTH" hidden="1">"LONG_TERM_GROWTH"</definedName>
    <definedName name="LONG_TERM_INV" hidden="1">"LONG_TERM_INV"</definedName>
    <definedName name="longh" localSheetId="11" hidden="1">{"GTI monthly IS",#N/A,FALSE,"gti";#N/A,#N/A,FALSE,"gti"}</definedName>
    <definedName name="longh" hidden="1">{"GTI monthly IS",#N/A,FALSE,"gti";#N/A,#N/A,FALSE,"gti"}</definedName>
    <definedName name="LONGO" localSheetId="11" hidden="1">{#N/A,#N/A,TRUE,"Summary"}</definedName>
    <definedName name="LONGO" hidden="1">{#N/A,#N/A,TRUE,"Summary"}</definedName>
    <definedName name="look" localSheetId="19">#REF!</definedName>
    <definedName name="look">#REF!</definedName>
    <definedName name="lookup" localSheetId="19">#REF!</definedName>
    <definedName name="lookup">#REF!</definedName>
    <definedName name="lookup_1">#REF!</definedName>
    <definedName name="LOOKUP_TABLE">#REF!</definedName>
    <definedName name="LOOKUP_TABLE2" localSheetId="19">#REF!</definedName>
    <definedName name="LOOKUP_TABLE2">#REF!</definedName>
    <definedName name="LOOKUP_TABLE3" localSheetId="19">#REF!</definedName>
    <definedName name="LOOKUP_TABLE3">#REF!</definedName>
    <definedName name="LookUpRange" localSheetId="19">#REF!</definedName>
    <definedName name="LookUpRange">#REF!</definedName>
    <definedName name="LookUpRange___0">NA()</definedName>
    <definedName name="LookupType" hidden="1">#REF!</definedName>
    <definedName name="lop" localSheetId="4" hidden="1">{#N/A,#N/A,FALSE,"Audit Program";#N/A,#N/A,FALSE,"T&amp;D Total";#N/A,#N/A,FALSE,"LNG Total";#N/A,#N/A,FALSE,"Power Total";#N/A,#N/A,FALSE,"Other Total";#N/A,#N/A,FALSE,"E&amp;P Total"}</definedName>
    <definedName name="lop" localSheetId="11" hidden="1">{#N/A,#N/A,FALSE,"Audit Program";#N/A,#N/A,FALSE,"T&amp;D Total";#N/A,#N/A,FALSE,"LNG Total";#N/A,#N/A,FALSE,"Power Total";#N/A,#N/A,FALSE,"Other Total";#N/A,#N/A,FALSE,"E&amp;P Total"}</definedName>
    <definedName name="lop" hidden="1">{#N/A,#N/A,FALSE,"Audit Program";#N/A,#N/A,FALSE,"T&amp;D Total";#N/A,#N/A,FALSE,"LNG Total";#N/A,#N/A,FALSE,"Power Total";#N/A,#N/A,FALSE,"Other Total";#N/A,#N/A,FALSE,"E&amp;P Total"}</definedName>
    <definedName name="lop_1" localSheetId="4" hidden="1">{#N/A,#N/A,FALSE,"Audit Program";#N/A,#N/A,FALSE,"T&amp;D Total";#N/A,#N/A,FALSE,"LNG Total";#N/A,#N/A,FALSE,"Power Total";#N/A,#N/A,FALSE,"Other Total";#N/A,#N/A,FALSE,"E&amp;P Total"}</definedName>
    <definedName name="lop_1" localSheetId="11" hidden="1">{#N/A,#N/A,FALSE,"Audit Program";#N/A,#N/A,FALSE,"T&amp;D Total";#N/A,#N/A,FALSE,"LNG Total";#N/A,#N/A,FALSE,"Power Total";#N/A,#N/A,FALSE,"Other Total";#N/A,#N/A,FALSE,"E&amp;P Total"}</definedName>
    <definedName name="lop_1" hidden="1">{#N/A,#N/A,FALSE,"Audit Program";#N/A,#N/A,FALSE,"T&amp;D Total";#N/A,#N/A,FALSE,"LNG Total";#N/A,#N/A,FALSE,"Power Total";#N/A,#N/A,FALSE,"Other Total";#N/A,#N/A,FALSE,"E&amp;P Total"}</definedName>
    <definedName name="LORAL" localSheetId="19">#REF!</definedName>
    <definedName name="LORAL">#REF!</definedName>
    <definedName name="Lot" localSheetId="19">#REF!</definedName>
    <definedName name="Lot">#REF!</definedName>
    <definedName name="LOU" localSheetId="11" hidden="1">{#N/A,#N/A,FALSE,"Sheet1"}</definedName>
    <definedName name="LOU" hidden="1">{#N/A,#N/A,FALSE,"Sheet1"}</definedName>
    <definedName name="LouisD" localSheetId="11" hidden="1">{#N/A,#N/A,FALSE,"Sheet1"}</definedName>
    <definedName name="LouisD" hidden="1">{#N/A,#N/A,FALSE,"Sheet1"}</definedName>
    <definedName name="LOV_oracle_apps_financials_generalLedger_journals_desktopEntry_di_FinGlDesktopMultibatchEntryPageDef_LedgerId" hidden="1">#REF!</definedName>
    <definedName name="Lowes" localSheetId="11" hidden="1">{"background",#N/A,FALSE,"CS First Boston Merger Model";"inputs",#N/A,FALSE,"CS First Boston Merger Model"}</definedName>
    <definedName name="Lowes" hidden="1">{"background",#N/A,FALSE,"CS First Boston Merger Model";"inputs",#N/A,FALSE,"CS First Boston Merger Model"}</definedName>
    <definedName name="LowPrice" localSheetId="19">#REF!</definedName>
    <definedName name="LowPrice">#REF!</definedName>
    <definedName name="lowsulfurdiesel" localSheetId="19" hidden="1">{"PAGE1",#N/A,FALSE,"YIELDS";"PAGE2",#N/A,FALSE,"YIELDS";"PAGE3",#N/A,FALSE,"YIELDS"}</definedName>
    <definedName name="lowsulfurdiesel" localSheetId="4" hidden="1">{"PAGE1",#N/A,FALSE,"YIELDS";"PAGE2",#N/A,FALSE,"YIELDS";"PAGE3",#N/A,FALSE,"YIELDS"}</definedName>
    <definedName name="lowsulfurdiesel" localSheetId="15" hidden="1">{"PAGE1",#N/A,FALSE,"YIELDS";"PAGE2",#N/A,FALSE,"YIELDS";"PAGE3",#N/A,FALSE,"YIELDS"}</definedName>
    <definedName name="lowsulfurdiesel" localSheetId="11" hidden="1">{"PAGE1",#N/A,FALSE,"YIELDS";"PAGE2",#N/A,FALSE,"YIELDS";"PAGE3",#N/A,FALSE,"YIELDS"}</definedName>
    <definedName name="lowsulfurdiesel" hidden="1">{"PAGE1",#N/A,FALSE,"YIELDS";"PAGE2",#N/A,FALSE,"YIELDS";"PAGE3",#N/A,FALSE,"YIELDS"}</definedName>
    <definedName name="LPT" localSheetId="11" hidden="1">{"'Instructions'!$A$1:$I$62"}</definedName>
    <definedName name="LPT" hidden="1">{"'Instructions'!$A$1:$I$62"}</definedName>
    <definedName name="LRPToggle">#REF!</definedName>
    <definedName name="LRY_ACT">#REF!</definedName>
    <definedName name="LRY_PLN">#REF!</definedName>
    <definedName name="ls02.Selected" localSheetId="19">#REF!</definedName>
    <definedName name="ls02.Selected">#REF!</definedName>
    <definedName name="lskdjfksldjf" hidden="1">#N/A</definedName>
    <definedName name="lt0" hidden="1">#REF!,#REF!,#REF!,#REF!,#REF!,#REF!,#REF!,#REF!,#REF!,#REF!,#REF!,#REF!</definedName>
    <definedName name="ltd">#REF!</definedName>
    <definedName name="LtDebtChg" hidden="1">#REF!</definedName>
    <definedName name="LtDebtDmy" hidden="1">#REF!,#REF!,#REF!,#REF!,#REF!</definedName>
    <definedName name="LTDebtSer" hidden="1">#REF!</definedName>
    <definedName name="ltdquarter"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ltdquarter"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ltm" localSheetId="19">#REF!</definedName>
    <definedName name="ltm">#REF!</definedName>
    <definedName name="ltm_BalanceSheet" hidden="1">#REF!</definedName>
    <definedName name="ltm_cfps" localSheetId="19">#REF!</definedName>
    <definedName name="ltm_cfps">#REF!</definedName>
    <definedName name="LTM_DATE" hidden="1">"LTM_DATE"</definedName>
    <definedName name="LTM_EBIT">#REF!</definedName>
    <definedName name="ltm_IncomeStatement" hidden="1">#REF!</definedName>
    <definedName name="LTM_REVENUE_OVER_EMPLOYEES" hidden="1">"LTM_REVENUE_OVER_EMPLOYEES"</definedName>
    <definedName name="LTMEBITDA">#REF!</definedName>
    <definedName name="ltmnonasset2" hidden="1">#REF!</definedName>
    <definedName name="ltmnonliab2" hidden="1">#REF!</definedName>
    <definedName name="luca" localSheetId="11" hidden="1">{#N/A,#N/A,FALSE,"Auftrags- und Offertwesen"}</definedName>
    <definedName name="luca" hidden="1">{#N/A,#N/A,FALSE,"Auftrags- und Offertwesen"}</definedName>
    <definedName name="Luck">#REF!</definedName>
    <definedName name="Lucky">#REF!</definedName>
    <definedName name="LUFeXToEUR" localSheetId="8" hidden="1">1/EUReXToLUF</definedName>
    <definedName name="LUFeXToEUR" localSheetId="11" hidden="1">1/EUReXToLUF</definedName>
    <definedName name="LUFeXToEUR" localSheetId="10" hidden="1">1/EUReXToLUF</definedName>
    <definedName name="LUFeXToEUR" hidden="1">1/EUReXToLUF</definedName>
    <definedName name="luiltyl" localSheetId="4" hidden="1">{#N/A,#N/A,FALSE,"BS";#N/A,#N/A,FALSE,"IS";#N/A,#N/A,FALSE,"ISYTD";#N/A,#N/A,FALSE,"ARINV";#N/A,#N/A,FALSE,"PPD";#N/A,#N/A,FALSE,"FA";#N/A,#N/A,FALSE,"CAPEXP";#N/A,#N/A,FALSE,"INCTAX";#N/A,#N/A,FALSE,"DEBT";#N/A,#N/A,FALSE,"CFMTH"}</definedName>
    <definedName name="luiltyl" localSheetId="11" hidden="1">{#N/A,#N/A,FALSE,"BS";#N/A,#N/A,FALSE,"IS";#N/A,#N/A,FALSE,"ISYTD";#N/A,#N/A,FALSE,"ARINV";#N/A,#N/A,FALSE,"PPD";#N/A,#N/A,FALSE,"FA";#N/A,#N/A,FALSE,"CAPEXP";#N/A,#N/A,FALSE,"INCTAX";#N/A,#N/A,FALSE,"DEBT";#N/A,#N/A,FALSE,"CFMTH"}</definedName>
    <definedName name="luiltyl" hidden="1">{#N/A,#N/A,FALSE,"BS";#N/A,#N/A,FALSE,"IS";#N/A,#N/A,FALSE,"ISYTD";#N/A,#N/A,FALSE,"ARINV";#N/A,#N/A,FALSE,"PPD";#N/A,#N/A,FALSE,"FA";#N/A,#N/A,FALSE,"CAPEXP";#N/A,#N/A,FALSE,"INCTAX";#N/A,#N/A,FALSE,"DEBT";#N/A,#N/A,FALSE,"CFMTH"}</definedName>
    <definedName name="luis" hidden="1">#REF!</definedName>
    <definedName name="LUISA" hidden="1">#REF!</definedName>
    <definedName name="lwj" localSheetId="19">#REF!</definedName>
    <definedName name="lwj">#REF!</definedName>
    <definedName name="Lyarr" localSheetId="4" hidden="1">{"calspreads",#N/A,FALSE,"Sheet1";"curves",#N/A,FALSE,"Sheet1";"libor",#N/A,FALSE,"Sheet1"}</definedName>
    <definedName name="Lyarr" localSheetId="11" hidden="1">{"calspreads",#N/A,FALSE,"Sheet1";"curves",#N/A,FALSE,"Sheet1";"libor",#N/A,FALSE,"Sheet1"}</definedName>
    <definedName name="Lyarr" hidden="1">{"calspreads",#N/A,FALSE,"Sheet1";"curves",#N/A,FALSE,"Sheet1";"libor",#N/A,FALSE,"Sheet1"}</definedName>
    <definedName name="lzoepppp"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zoepppp"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zoepppp"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 localSheetId="19">#REF!</definedName>
    <definedName name="m">#REF!</definedName>
    <definedName name="m.xls" localSheetId="11" hidden="1">{#N/A,#N/A,FALSE,"OffAdvance";#N/A,#N/A,FALSE,"OffExpRprt";#N/A,#N/A,FALSE,"Travelling";#N/A,#N/A,FALSE,"Entertmnt";#N/A,#N/A,FALSE,"Promotion"}</definedName>
    <definedName name="m.xls" hidden="1">{#N/A,#N/A,FALSE,"OffAdvance";#N/A,#N/A,FALSE,"OffExpRprt";#N/A,#N/A,FALSE,"Travelling";#N/A,#N/A,FALSE,"Entertmnt";#N/A,#N/A,FALSE,"Promotion"}</definedName>
    <definedName name="m_1" localSheetId="4" hidden="1">{#N/A,#N/A,FALSE,"CNS";#N/A,#N/A,FALSE,"Serz";#N/A,#N/A,FALSE,"Ace"}</definedName>
    <definedName name="m_1" localSheetId="11" hidden="1">{#N/A,#N/A,FALSE,"CNS";#N/A,#N/A,FALSE,"Serz";#N/A,#N/A,FALSE,"Ace"}</definedName>
    <definedName name="m_1" hidden="1">{#N/A,#N/A,FALSE,"CNS";#N/A,#N/A,FALSE,"Serz";#N/A,#N/A,FALSE,"Ace"}</definedName>
    <definedName name="m_1_1" localSheetId="4" hidden="1">{#N/A,#N/A,TRUE,"constb"}</definedName>
    <definedName name="m_1_1" localSheetId="11" hidden="1">{#N/A,#N/A,TRUE,"constb"}</definedName>
    <definedName name="m_1_1" hidden="1">{#N/A,#N/A,TRUE,"constb"}</definedName>
    <definedName name="m_1_1_2" localSheetId="4" hidden="1">{#N/A,#N/A,TRUE,"constb"}</definedName>
    <definedName name="m_1_1_2" localSheetId="11" hidden="1">{#N/A,#N/A,TRUE,"constb"}</definedName>
    <definedName name="m_1_1_2" hidden="1">{#N/A,#N/A,TRUE,"constb"}</definedName>
    <definedName name="m_1_3" localSheetId="4" hidden="1">{#N/A,#N/A,TRUE,"constb"}</definedName>
    <definedName name="m_1_3" localSheetId="11" hidden="1">{#N/A,#N/A,TRUE,"constb"}</definedName>
    <definedName name="m_1_3" hidden="1">{#N/A,#N/A,TRUE,"constb"}</definedName>
    <definedName name="m_2" localSheetId="4" hidden="1">{#N/A,#N/A,TRUE,"constb"}</definedName>
    <definedName name="m_2" localSheetId="11" hidden="1">{#N/A,#N/A,TRUE,"constb"}</definedName>
    <definedName name="m_2" hidden="1">{#N/A,#N/A,TRUE,"constb"}</definedName>
    <definedName name="m_2_2" localSheetId="4" hidden="1">{#N/A,#N/A,TRUE,"constb"}</definedName>
    <definedName name="m_2_2" localSheetId="11" hidden="1">{#N/A,#N/A,TRUE,"constb"}</definedName>
    <definedName name="m_2_2" hidden="1">{#N/A,#N/A,TRUE,"constb"}</definedName>
    <definedName name="m_3" localSheetId="4" hidden="1">{#N/A,#N/A,TRUE,"constb"}</definedName>
    <definedName name="m_3" localSheetId="11" hidden="1">{#N/A,#N/A,TRUE,"constb"}</definedName>
    <definedName name="m_3" hidden="1">{#N/A,#N/A,TRUE,"constb"}</definedName>
    <definedName name="m_3_2" localSheetId="4" hidden="1">{#N/A,#N/A,TRUE,"constb"}</definedName>
    <definedName name="m_3_2" localSheetId="11" hidden="1">{#N/A,#N/A,TRUE,"constb"}</definedName>
    <definedName name="m_3_2" hidden="1">{#N/A,#N/A,TRUE,"constb"}</definedName>
    <definedName name="m_5" localSheetId="4" hidden="1">{#N/A,#N/A,TRUE,"constb"}</definedName>
    <definedName name="m_5" localSheetId="11" hidden="1">{#N/A,#N/A,TRUE,"constb"}</definedName>
    <definedName name="m_5" hidden="1">{#N/A,#N/A,TRUE,"constb"}</definedName>
    <definedName name="M_PlaceofPath" localSheetId="4" hidden="1">"F:\ABARBER\apb\VBA Models\jnj_vdf.xls"</definedName>
    <definedName name="M_PlaceofPath" hidden="1">"F:\GCAPPELL\VDF_Models\Education\COCO_VDF.xls"</definedName>
    <definedName name="M1BALA_01" localSheetId="19">#REF!</definedName>
    <definedName name="M1BALA_01">#REF!</definedName>
    <definedName name="M1BALA_02" localSheetId="19">#REF!</definedName>
    <definedName name="M1BALA_02">#REF!</definedName>
    <definedName name="M1BALA_03" localSheetId="19">#REF!</definedName>
    <definedName name="M1BALA_03">#REF!</definedName>
    <definedName name="M1BALA_04">#REF!</definedName>
    <definedName name="M1BALA_05">#REF!</definedName>
    <definedName name="M1BALA_06">#REF!</definedName>
    <definedName name="M1BALA_07">#REF!</definedName>
    <definedName name="M1BALA_08">#REF!</definedName>
    <definedName name="M1BALA_09">#REF!</definedName>
    <definedName name="M1BALA_10">#REF!</definedName>
    <definedName name="M1BALA_11">#REF!</definedName>
    <definedName name="M1BALA_12">#REF!</definedName>
    <definedName name="M1BALL_01">#REF!</definedName>
    <definedName name="M1BALL_02">#REF!</definedName>
    <definedName name="M1BALL_03">#REF!</definedName>
    <definedName name="M1BALL_04">#REF!</definedName>
    <definedName name="M1BALL_05">#REF!</definedName>
    <definedName name="M1BALL_06">#REF!</definedName>
    <definedName name="M1BALL_07">#REF!</definedName>
    <definedName name="M1BALL_08">#REF!</definedName>
    <definedName name="M1BALL_09">#REF!</definedName>
    <definedName name="M1BALL_10">#REF!</definedName>
    <definedName name="M1BALL_11">#REF!</definedName>
    <definedName name="M1BALL_12">#REF!</definedName>
    <definedName name="M1Detail" localSheetId="11" hidden="1">OFFSET(_719____________123Graph_BCHART_7,0,0,COUNTA(#REF!),1)</definedName>
    <definedName name="M1Detail" hidden="1">OFFSET(_719____________123Graph_BCHART_7,0,0,COUNTA(#REF!),1)</definedName>
    <definedName name="M1DetailBegin" hidden="1">#REF!</definedName>
    <definedName name="M1INC_01">#REF!</definedName>
    <definedName name="M1INC_02">#REF!</definedName>
    <definedName name="M1INC_03">#REF!</definedName>
    <definedName name="M1INC_04">#REF!</definedName>
    <definedName name="M1INC_05">#REF!</definedName>
    <definedName name="M1INC_06">#REF!</definedName>
    <definedName name="M1INC_07">#REF!</definedName>
    <definedName name="M1INC_08">#REF!</definedName>
    <definedName name="M1INC_09">#REF!</definedName>
    <definedName name="M1INC_10">#REF!</definedName>
    <definedName name="M1INC_11">#REF!</definedName>
    <definedName name="M1INC_12">#REF!</definedName>
    <definedName name="M1List" localSheetId="11" hidden="1">OFFSET('Uptier + New Money - Interest'!_721__FDSAUDITLINK__,0,0,COUNTA(#REF!),1)</definedName>
    <definedName name="M1List" hidden="1">OFFSET(_721__FDSAUDITLINK__,0,0,COUNTA(#REF!),1)</definedName>
    <definedName name="M1ListBegin" hidden="1">#REF!</definedName>
    <definedName name="M1SelectionBegin" hidden="1">#REF!</definedName>
    <definedName name="M1SelectionMap" localSheetId="11" hidden="1">OFFSET('Uptier + New Money - Interest'!_721__FDSAUDITLINK___1,0,0,COUNTA(#REF!)-1,-1)</definedName>
    <definedName name="M1SelectionMap" hidden="1">OFFSET(_721__FDSAUDITLINK___1,0,0,COUNTA(#REF!)-1,-1)</definedName>
    <definedName name="M1SelectionRestore" localSheetId="11" hidden="1">OFFSET(_722__123Graph_XCHART_18,0,0,COUNTA(#REF!)-1,-1)</definedName>
    <definedName name="M1SelectionRestore" hidden="1">OFFSET(_722__123Graph_XCHART_18,0,0,COUNTA(#REF!)-1,-1)</definedName>
    <definedName name="M1SelectionRestoreBegin" hidden="1">#REF!</definedName>
    <definedName name="M2BALA_01" localSheetId="19">#REF!</definedName>
    <definedName name="M2BALA_01">#REF!</definedName>
    <definedName name="M2BALA_02" localSheetId="19">#REF!</definedName>
    <definedName name="M2BALA_02">#REF!</definedName>
    <definedName name="M2BALA_03" localSheetId="19">#REF!</definedName>
    <definedName name="M2BALA_03">#REF!</definedName>
    <definedName name="M2BALA_04" localSheetId="19">#REF!</definedName>
    <definedName name="M2BALA_04">#REF!</definedName>
    <definedName name="M2BALA_05" localSheetId="19">#REF!</definedName>
    <definedName name="M2BALA_05">#REF!</definedName>
    <definedName name="M2BALA_06" localSheetId="19">#REF!</definedName>
    <definedName name="M2BALA_06">#REF!</definedName>
    <definedName name="M2BALA_07" localSheetId="19">#REF!</definedName>
    <definedName name="M2BALA_07">#REF!</definedName>
    <definedName name="M2BALA_08" localSheetId="19">#REF!</definedName>
    <definedName name="M2BALA_08">#REF!</definedName>
    <definedName name="M2BALA_09" localSheetId="19">#REF!</definedName>
    <definedName name="M2BALA_09">#REF!</definedName>
    <definedName name="M2BALA_10" localSheetId="19">#REF!</definedName>
    <definedName name="M2BALA_10">#REF!</definedName>
    <definedName name="M2BALA_11" localSheetId="19">#REF!</definedName>
    <definedName name="M2BALA_11">#REF!</definedName>
    <definedName name="M2BALA_12" localSheetId="19">#REF!</definedName>
    <definedName name="M2BALA_12">#REF!</definedName>
    <definedName name="M2BALL_01" localSheetId="19">#REF!</definedName>
    <definedName name="M2BALL_01">#REF!</definedName>
    <definedName name="M2BALL_02" localSheetId="19">#REF!</definedName>
    <definedName name="M2BALL_02">#REF!</definedName>
    <definedName name="M2BALL_03" localSheetId="19">#REF!</definedName>
    <definedName name="M2BALL_03">#REF!</definedName>
    <definedName name="M2BALL_04" localSheetId="19">#REF!</definedName>
    <definedName name="M2BALL_04">#REF!</definedName>
    <definedName name="M2BALL_05" localSheetId="19">#REF!</definedName>
    <definedName name="M2BALL_05">#REF!</definedName>
    <definedName name="M2BALL_06" localSheetId="19">#REF!</definedName>
    <definedName name="M2BALL_06">#REF!</definedName>
    <definedName name="M2BALL_07" localSheetId="19">#REF!</definedName>
    <definedName name="M2BALL_07">#REF!</definedName>
    <definedName name="M2BALL_08" localSheetId="19">#REF!</definedName>
    <definedName name="M2BALL_08">#REF!</definedName>
    <definedName name="M2BALL_09" localSheetId="19">#REF!</definedName>
    <definedName name="M2BALL_09">#REF!</definedName>
    <definedName name="M2BALL_10" localSheetId="19">#REF!</definedName>
    <definedName name="M2BALL_10">#REF!</definedName>
    <definedName name="M2BALL_11" localSheetId="19">#REF!</definedName>
    <definedName name="M2BALL_11">#REF!</definedName>
    <definedName name="M2BALL_12" localSheetId="19">#REF!</definedName>
    <definedName name="M2BALL_12">#REF!</definedName>
    <definedName name="M2INC_01" localSheetId="19">#REF!</definedName>
    <definedName name="M2INC_01">#REF!</definedName>
    <definedName name="M2INC_02" localSheetId="19">#REF!</definedName>
    <definedName name="M2INC_02">#REF!</definedName>
    <definedName name="M2INC_03" localSheetId="19">#REF!</definedName>
    <definedName name="M2INC_03">#REF!</definedName>
    <definedName name="M2INC_04" localSheetId="19">#REF!</definedName>
    <definedName name="M2INC_04">#REF!</definedName>
    <definedName name="M2INC_05" localSheetId="19">#REF!</definedName>
    <definedName name="M2INC_05">#REF!</definedName>
    <definedName name="M2INC_06" localSheetId="19">#REF!</definedName>
    <definedName name="M2INC_06">#REF!</definedName>
    <definedName name="M2INC_07" localSheetId="19">#REF!</definedName>
    <definedName name="M2INC_07">#REF!</definedName>
    <definedName name="M2INC_08" localSheetId="19">#REF!</definedName>
    <definedName name="M2INC_08">#REF!</definedName>
    <definedName name="M2INC_09" localSheetId="19">#REF!</definedName>
    <definedName name="M2INC_09">#REF!</definedName>
    <definedName name="M2INC_10" localSheetId="19">#REF!</definedName>
    <definedName name="M2INC_10">#REF!</definedName>
    <definedName name="M2INC_11" localSheetId="19">#REF!</definedName>
    <definedName name="M2INC_11">#REF!</definedName>
    <definedName name="M2INC_12" localSheetId="19">#REF!</definedName>
    <definedName name="M2INC_12">#REF!</definedName>
    <definedName name="M3BALA_01" localSheetId="19">#REF!</definedName>
    <definedName name="M3BALA_01">#REF!</definedName>
    <definedName name="M3BALA_02" localSheetId="19">#REF!</definedName>
    <definedName name="M3BALA_02">#REF!</definedName>
    <definedName name="M3BALA_03" localSheetId="19">#REF!</definedName>
    <definedName name="M3BALA_03">#REF!</definedName>
    <definedName name="M3BALA_04">#REF!</definedName>
    <definedName name="M3BALA_05">#REF!</definedName>
    <definedName name="M3BALA_06">#REF!</definedName>
    <definedName name="M3BALA_07">#REF!</definedName>
    <definedName name="M3BALA_08">#REF!</definedName>
    <definedName name="M3BALA_09">#REF!</definedName>
    <definedName name="M3BALA_10">#REF!</definedName>
    <definedName name="M3BALA_11">#REF!</definedName>
    <definedName name="M3BALA_12">#REF!</definedName>
    <definedName name="M3BALL_01">#REF!</definedName>
    <definedName name="M3BALL_02">#REF!</definedName>
    <definedName name="M3BALL_03">#REF!</definedName>
    <definedName name="M3BALL_04">#REF!</definedName>
    <definedName name="M3BALL_05">#REF!</definedName>
    <definedName name="M3BALL_06">#REF!</definedName>
    <definedName name="M3BALL_07">#REF!</definedName>
    <definedName name="M3BALL_08">#REF!</definedName>
    <definedName name="M3BALL_09">#REF!</definedName>
    <definedName name="M3BALL_10">#REF!</definedName>
    <definedName name="M3BALL_11">#REF!</definedName>
    <definedName name="M3BALL_12">#REF!</definedName>
    <definedName name="M3INC_01">#REF!</definedName>
    <definedName name="M3INC_02">#REF!</definedName>
    <definedName name="M3INC_03">#REF!</definedName>
    <definedName name="M3INC_04">#REF!</definedName>
    <definedName name="M3INC_05">#REF!</definedName>
    <definedName name="M3INC_06">#REF!</definedName>
    <definedName name="M3INC_07">#REF!</definedName>
    <definedName name="M3INC_08">#REF!</definedName>
    <definedName name="M3INC_09">#REF!</definedName>
    <definedName name="M3INC_10">#REF!</definedName>
    <definedName name="M3INC_11">#REF!</definedName>
    <definedName name="M3INC_12">#REF!</definedName>
    <definedName name="m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chineryfs">#REF!</definedName>
    <definedName name="machinerynbv">#REF!</definedName>
    <definedName name="MaconStations">#REF!</definedName>
    <definedName name="MACRO">#REF!</definedName>
    <definedName name="Macro2">#REF!</definedName>
    <definedName name="Macro24" localSheetId="15">'Tariff Slide'!Macro24</definedName>
    <definedName name="Macro24" localSheetId="11">'Uptier + New Money - Interest'!Macro24</definedName>
    <definedName name="Macro24">[0]!Macro24</definedName>
    <definedName name="Macro25" localSheetId="15">'Tariff Slide'!Macro25</definedName>
    <definedName name="Macro25" localSheetId="11">'Uptier + New Money - Interest'!Macro25</definedName>
    <definedName name="Macro25">[0]!Macro25</definedName>
    <definedName name="Macro26" localSheetId="15">'Tariff Slide'!Macro26</definedName>
    <definedName name="Macro26" localSheetId="11">'Uptier + New Money - Interest'!Macro26</definedName>
    <definedName name="Macro26">[0]!Macro26</definedName>
    <definedName name="Macro27" localSheetId="15">'Tariff Slide'!Macro27</definedName>
    <definedName name="Macro27" localSheetId="11">'Uptier + New Money - Interest'!Macro27</definedName>
    <definedName name="Macro27">[0]!Macro27</definedName>
    <definedName name="Macro28" localSheetId="15">'Tariff Slide'!Macro28</definedName>
    <definedName name="Macro28" localSheetId="11">'Uptier + New Money - Interest'!Macro28</definedName>
    <definedName name="Macro28">[0]!Macro28</definedName>
    <definedName name="Macro29" localSheetId="15">'Tariff Slide'!Macro29</definedName>
    <definedName name="Macro29" localSheetId="11">'Uptier + New Money - Interest'!Macro29</definedName>
    <definedName name="Macro29">[0]!Macro29</definedName>
    <definedName name="Macro3">#REF!</definedName>
    <definedName name="MACROS">#REF!</definedName>
    <definedName name="MAD1410_Raw_Matl_Usage_Dec_19">#REF!</definedName>
    <definedName name="MADD_PPV">#REF!</definedName>
    <definedName name="Mag_geo" localSheetId="4">#REF!</definedName>
    <definedName name="Mag_geo" localSheetId="15">#REF!</definedName>
    <definedName name="Mag_geo">#REF!</definedName>
    <definedName name="magazine" localSheetId="4">{"Client Name or Project Name"}</definedName>
    <definedName name="magazine" localSheetId="11">{"Client Name or Project Name"}</definedName>
    <definedName name="magazine">{"Client Name or Project Name"}</definedName>
    <definedName name="Maidstone" localSheetId="1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idstone"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in" localSheetId="19">#REF!</definedName>
    <definedName name="main">#REF!</definedName>
    <definedName name="main___0">NA()</definedName>
    <definedName name="MAIN_MENU">#REF!</definedName>
    <definedName name="MAINT" localSheetId="19">#REF!</definedName>
    <definedName name="MAINT">#REF!</definedName>
    <definedName name="maintable_1">#REF!</definedName>
    <definedName name="maintable_2">#REF!</definedName>
    <definedName name="make" localSheetId="19">#REF!</definedName>
    <definedName name="make">#REF!</definedName>
    <definedName name="man" localSheetId="19" hidden="1">{"bs",#N/A,FALSE,"SCF"}</definedName>
    <definedName name="man" localSheetId="4" hidden="1">{"bs",#N/A,FALSE,"SCF"}</definedName>
    <definedName name="man" localSheetId="15" hidden="1">{"bs",#N/A,FALSE,"SCF"}</definedName>
    <definedName name="man" localSheetId="11" hidden="1">{"bs",#N/A,FALSE,"SCF"}</definedName>
    <definedName name="man" hidden="1">{"bs",#N/A,FALSE,"SCF"}</definedName>
    <definedName name="MANA1">#REF!</definedName>
    <definedName name="MANA2">#REF!</definedName>
    <definedName name="MANA3">#REF!</definedName>
    <definedName name="Management_Warrants">#REF!</definedName>
    <definedName name="managenumber">#REF!</definedName>
    <definedName name="managepay">#REF!</definedName>
    <definedName name="managers">#REF!</definedName>
    <definedName name="maneeshw12s12" localSheetId="4" hidden="1">{#N/A,#N/A,FALSE,"CMN_FE"}</definedName>
    <definedName name="maneeshw12s12" localSheetId="11" hidden="1">{#N/A,#N/A,FALSE,"CMN_FE"}</definedName>
    <definedName name="maneeshw12s12" hidden="1">{#N/A,#N/A,FALSE,"CMN_FE"}</definedName>
    <definedName name="manrique" localSheetId="11" hidden="1">{#N/A,#N/A,FALSE,"Aging Summary";#N/A,#N/A,FALSE,"Ratio Analysis";#N/A,#N/A,FALSE,"Test 120 Day Accts";#N/A,#N/A,FALSE,"Tickmarks"}</definedName>
    <definedName name="manrique" hidden="1">{#N/A,#N/A,FALSE,"Aging Summary";#N/A,#N/A,FALSE,"Ratio Analysis";#N/A,#N/A,FALSE,"Test 120 Day Accts";#N/A,#N/A,FALSE,"Tickmarks"}</definedName>
    <definedName name="MANTECH">#REF!</definedName>
    <definedName name="manufacturing">#REF!</definedName>
    <definedName name="Map" localSheetId="11" hidden="1">OFFSET(_759_________123Graph_XCHART_15,0,0,COUNTA(#REF!)-1,-1)</definedName>
    <definedName name="Map" hidden="1">OFFSET(_759_________123Graph_XCHART_15,0,0,COUNTA(#REF!)-1,-1)</definedName>
    <definedName name="MapBegin" hidden="1">#REF!</definedName>
    <definedName name="MapErase" localSheetId="11" hidden="1">OFFSET(_759_________123Graph_XCHART_15,'Uptier + New Money - Interest'!_759__FDSAUDITLINK___1,0,COUNTA(#REF!)-'Uptier + New Money - Interest'!_759__FDSAUDITLINK___1-1,1)</definedName>
    <definedName name="MapErase" hidden="1">OFFSET(_759_________123Graph_XCHART_15,_759__FDSAUDITLINK___1,0,COUNTA(#REF!)-_759__FDSAUDITLINK___1-1,1)</definedName>
    <definedName name="MapMinus" hidden="1">#REF!</definedName>
    <definedName name="Mar" hidden="1">#REF!</definedName>
    <definedName name="Mar_Construction">#REF!</definedName>
    <definedName name="mar00ytd">#REF!</definedName>
    <definedName name="mar01ytd">#REF!</definedName>
    <definedName name="MARACT">#REF!</definedName>
    <definedName name="MARB11">#REF!</definedName>
    <definedName name="MARB20">#REF!</definedName>
    <definedName name="MARB25">#REF!</definedName>
    <definedName name="MARCANACT">#REF!</definedName>
    <definedName name="March" localSheetId="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ch"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ch_1" localSheetId="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ch_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Code">#REF!</definedName>
    <definedName name="Marcos" localSheetId="11" hidden="1">{#N/A,#N/A,FALSE,"Hoja10";#N/A,#N/A,FALSE,"Hoja9";#N/A,#N/A,FALSE,"Hoja8";#N/A,#N/A,FALSE,"Hoja7";#N/A,#N/A,FALSE,"Hoja6";#N/A,#N/A,FALSE,"Hoja5";#N/A,#N/A,FALSE,"Hoja4";#N/A,#N/A,FALSE,"Hoja2";#N/A,#N/A,FALSE,"Hoja3";#N/A,#N/A,FALSE,"HOJA1";#N/A,#N/A,FALSE,"CashFlow";#N/A,#N/A,FALSE,"FinStmts"}</definedName>
    <definedName name="Marcos" hidden="1">{#N/A,#N/A,FALSE,"Hoja10";#N/A,#N/A,FALSE,"Hoja9";#N/A,#N/A,FALSE,"Hoja8";#N/A,#N/A,FALSE,"Hoja7";#N/A,#N/A,FALSE,"Hoja6";#N/A,#N/A,FALSE,"Hoja5";#N/A,#N/A,FALSE,"Hoja4";#N/A,#N/A,FALSE,"Hoja2";#N/A,#N/A,FALSE,"Hoja3";#N/A,#N/A,FALSE,"HOJA1";#N/A,#N/A,FALSE,"CashFlow";#N/A,#N/A,FALSE,"FinStmts"}</definedName>
    <definedName name="Marcos_1" localSheetId="11" hidden="1">{#N/A,#N/A,FALSE,"Hoja10";#N/A,#N/A,FALSE,"Hoja9";#N/A,#N/A,FALSE,"Hoja8";#N/A,#N/A,FALSE,"Hoja7";#N/A,#N/A,FALSE,"Hoja6";#N/A,#N/A,FALSE,"Hoja5";#N/A,#N/A,FALSE,"Hoja4";#N/A,#N/A,FALSE,"Hoja2";#N/A,#N/A,FALSE,"Hoja3";#N/A,#N/A,FALSE,"HOJA1";#N/A,#N/A,FALSE,"CashFlow";#N/A,#N/A,FALSE,"FinStmts"}</definedName>
    <definedName name="Marcos_1" hidden="1">{#N/A,#N/A,FALSE,"Hoja10";#N/A,#N/A,FALSE,"Hoja9";#N/A,#N/A,FALSE,"Hoja8";#N/A,#N/A,FALSE,"Hoja7";#N/A,#N/A,FALSE,"Hoja6";#N/A,#N/A,FALSE,"Hoja5";#N/A,#N/A,FALSE,"Hoja4";#N/A,#N/A,FALSE,"Hoja2";#N/A,#N/A,FALSE,"Hoja3";#N/A,#N/A,FALSE,"HOJA1";#N/A,#N/A,FALSE,"CashFlow";#N/A,#N/A,FALSE,"FinStmts"}</definedName>
    <definedName name="marcos2" localSheetId="11" hidden="1">{#N/A,#N/A,FALSE,"Hoja10";#N/A,#N/A,FALSE,"Hoja9";#N/A,#N/A,FALSE,"Hoja8";#N/A,#N/A,FALSE,"Hoja7";#N/A,#N/A,FALSE,"Hoja6";#N/A,#N/A,FALSE,"Hoja5";#N/A,#N/A,FALSE,"Hoja4";#N/A,#N/A,FALSE,"Hoja2";#N/A,#N/A,FALSE,"Hoja3";#N/A,#N/A,FALSE,"HOJA1";#N/A,#N/A,FALSE,"CashFlow";#N/A,#N/A,FALSE,"FinStmts"}</definedName>
    <definedName name="marcos2" hidden="1">{#N/A,#N/A,FALSE,"Hoja10";#N/A,#N/A,FALSE,"Hoja9";#N/A,#N/A,FALSE,"Hoja8";#N/A,#N/A,FALSE,"Hoja7";#N/A,#N/A,FALSE,"Hoja6";#N/A,#N/A,FALSE,"Hoja5";#N/A,#N/A,FALSE,"Hoja4";#N/A,#N/A,FALSE,"Hoja2";#N/A,#N/A,FALSE,"Hoja3";#N/A,#N/A,FALSE,"HOJA1";#N/A,#N/A,FALSE,"CashFlow";#N/A,#N/A,FALSE,"FinStmts"}</definedName>
    <definedName name="marcos2_1" localSheetId="11" hidden="1">{#N/A,#N/A,FALSE,"Hoja10";#N/A,#N/A,FALSE,"Hoja9";#N/A,#N/A,FALSE,"Hoja8";#N/A,#N/A,FALSE,"Hoja7";#N/A,#N/A,FALSE,"Hoja6";#N/A,#N/A,FALSE,"Hoja5";#N/A,#N/A,FALSE,"Hoja4";#N/A,#N/A,FALSE,"Hoja2";#N/A,#N/A,FALSE,"Hoja3";#N/A,#N/A,FALSE,"HOJA1";#N/A,#N/A,FALSE,"CashFlow";#N/A,#N/A,FALSE,"FinStmts"}</definedName>
    <definedName name="marcos2_1" hidden="1">{#N/A,#N/A,FALSE,"Hoja10";#N/A,#N/A,FALSE,"Hoja9";#N/A,#N/A,FALSE,"Hoja8";#N/A,#N/A,FALSE,"Hoja7";#N/A,#N/A,FALSE,"Hoja6";#N/A,#N/A,FALSE,"Hoja5";#N/A,#N/A,FALSE,"Hoja4";#N/A,#N/A,FALSE,"Hoja2";#N/A,#N/A,FALSE,"Hoja3";#N/A,#N/A,FALSE,"HOJA1";#N/A,#N/A,FALSE,"CashFlow";#N/A,#N/A,FALSE,"FinStmts"}</definedName>
    <definedName name="MARE11">#REF!</definedName>
    <definedName name="MARE20">#REF!</definedName>
    <definedName name="MARE25">#REF!</definedName>
    <definedName name="Marg_tax">#REF!</definedName>
    <definedName name="Marg_taxeq">#REF!</definedName>
    <definedName name="marg1">#REF!</definedName>
    <definedName name="marg2">#REF!</definedName>
    <definedName name="marg3">#REF!</definedName>
    <definedName name="marg4">#REF!</definedName>
    <definedName name="MargCostPort">#REF!</definedName>
    <definedName name="margin2" localSheetId="19">#REF!</definedName>
    <definedName name="margin2">#REF!</definedName>
    <definedName name="margin3" localSheetId="19">#REF!</definedName>
    <definedName name="margin3">#REF!</definedName>
    <definedName name="margin4" localSheetId="19">#REF!</definedName>
    <definedName name="margin4">#REF!</definedName>
    <definedName name="margin5" localSheetId="19">#REF!</definedName>
    <definedName name="margin5">#REF!</definedName>
    <definedName name="Marginal_Tax_Rate_2">#REF!</definedName>
    <definedName name="Marginal_Tax_Rate_F">#REF!</definedName>
    <definedName name="MarginInc" localSheetId="19">#REF!</definedName>
    <definedName name="MarginInc">#REF!</definedName>
    <definedName name="Maria" localSheetId="11" hidden="1">{#N/A,#N/A,FALSE,"Aging Summary";#N/A,#N/A,FALSE,"Ratio Analysis";#N/A,#N/A,FALSE,"Test 120 Day Accts";#N/A,#N/A,FALSE,"Tickmarks"}</definedName>
    <definedName name="Maria" hidden="1">{#N/A,#N/A,FALSE,"Aging Summary";#N/A,#N/A,FALSE,"Ratio Analysis";#N/A,#N/A,FALSE,"Test 120 Day Accts";#N/A,#N/A,FALSE,"Tickmarks"}</definedName>
    <definedName name="marina" localSheetId="11" hidden="1">{"Fecha_Dezembro",#N/A,FALSE,"FECHAMENTO-2002 ";"Defer_Dezermbro",#N/A,FALSE,"DIFERIDO";"Pis_Dezembro",#N/A,FALSE,"PIS COFINS";"Iss_Dezembro",#N/A,FALSE,"ISS"}</definedName>
    <definedName name="marina" hidden="1">{"Fecha_Dezembro",#N/A,FALSE,"FECHAMENTO-2002 ";"Defer_Dezermbro",#N/A,FALSE,"DIFERIDO";"Pis_Dezembro",#N/A,FALSE,"PIS COFINS";"Iss_Dezembro",#N/A,FALSE,"ISS"}</definedName>
    <definedName name="mark" localSheetId="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k"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k_1" localSheetId="4" hidden="1">{"WACC_clientcopy",#N/A,FALSE,"Inputs";"Beta_clientcopy",#N/A,FALSE,"Inputs";"SCF_clientcopy",#N/A,FALSE,"Inputs";"ProBS_clientcopy",#N/A,FALSE,"Inputs";"BS_clientcopy",#N/A,FALSE,"Inputs";"ProIS_clientcopy",#N/A,FALSE,"Inputs";"IS_clientcopy",#N/A,FALSE,"Inputs";"Ratios_clientcopy",#N/A,FALSE,"Ratios"}</definedName>
    <definedName name="Mark_1" localSheetId="11" hidden="1">{"WACC_clientcopy",#N/A,FALSE,"Inputs";"Beta_clientcopy",#N/A,FALSE,"Inputs";"SCF_clientcopy",#N/A,FALSE,"Inputs";"ProBS_clientcopy",#N/A,FALSE,"Inputs";"BS_clientcopy",#N/A,FALSE,"Inputs";"ProIS_clientcopy",#N/A,FALSE,"Inputs";"IS_clientcopy",#N/A,FALSE,"Inputs";"Ratios_clientcopy",#N/A,FALSE,"Ratios"}</definedName>
    <definedName name="Mark_1" hidden="1">{"WACC_clientcopy",#N/A,FALSE,"Inputs";"Beta_clientcopy",#N/A,FALSE,"Inputs";"SCF_clientcopy",#N/A,FALSE,"Inputs";"ProBS_clientcopy",#N/A,FALSE,"Inputs";"BS_clientcopy",#N/A,FALSE,"Inputs";"ProIS_clientcopy",#N/A,FALSE,"Inputs";"IS_clientcopy",#N/A,FALSE,"Inputs";"Ratios_clientcopy",#N/A,FALSE,"Ratios"}</definedName>
    <definedName name="market" localSheetId="11" hidden="1">{#N/A,#N/A,TRUE,"0 Deckbl.";#N/A,#N/A,TRUE,"S 1 Komm";#N/A,#N/A,TRUE,"S 1a Komm";#N/A,#N/A,TRUE,"S 1b Komm";#N/A,#N/A,TRUE,"S  2 DBR";#N/A,#N/A,TRUE,"S  3 Sparten";#N/A,#N/A,TRUE,"S 4  Betr. K.";#N/A,#N/A,TRUE,"6 Bilanz";#N/A,#N/A,TRUE,"6a Bilanz ";#N/A,#N/A,TRUE,"6b Bilanz ";#N/A,#N/A,TRUE,"7 GS I";#N/A,#N/A,TRUE,"S 8 EQ-GuV"}</definedName>
    <definedName name="market" hidden="1">{#N/A,#N/A,TRUE,"0 Deckbl.";#N/A,#N/A,TRUE,"S 1 Komm";#N/A,#N/A,TRUE,"S 1a Komm";#N/A,#N/A,TRUE,"S 1b Komm";#N/A,#N/A,TRUE,"S  2 DBR";#N/A,#N/A,TRUE,"S  3 Sparten";#N/A,#N/A,TRUE,"S 4  Betr. K.";#N/A,#N/A,TRUE,"6 Bilanz";#N/A,#N/A,TRUE,"6a Bilanz ";#N/A,#N/A,TRUE,"6b Bilanz ";#N/A,#N/A,TRUE,"7 GS I";#N/A,#N/A,TRUE,"S 8 EQ-GuV"}</definedName>
    <definedName name="market_backup" localSheetId="19">#REF!</definedName>
    <definedName name="market_backup">#REF!</definedName>
    <definedName name="Market_Share">#REF!</definedName>
    <definedName name="MarketCap" localSheetId="19">#REF!</definedName>
    <definedName name="MarketCap">#REF!</definedName>
    <definedName name="marketing">#REF!</definedName>
    <definedName name="MarketPrice" localSheetId="19">#REF!</definedName>
    <definedName name="MarketPrice">#REF!</definedName>
    <definedName name="markup">0.25</definedName>
    <definedName name="MarLocData" localSheetId="19">#REF!</definedName>
    <definedName name="MarLocData">#REF!</definedName>
    <definedName name="marReport" localSheetId="19">#REF!</definedName>
    <definedName name="marReport">#REF!</definedName>
    <definedName name="martemp" localSheetId="19">#REF!</definedName>
    <definedName name="martemp">#REF!</definedName>
    <definedName name="MArtin"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rtin"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rtin"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rtina" localSheetId="4" hidden="1">{#N/A,#N/A,FALSE,"BS";#N/A,#N/A,FALSE,"IS";#N/A,#N/A,FALSE,"ISYTD";#N/A,#N/A,FALSE,"ARINV";#N/A,#N/A,FALSE,"PPD";#N/A,#N/A,FALSE,"FA";#N/A,#N/A,FALSE,"CAPEXP";#N/A,#N/A,FALSE,"INCTAX";#N/A,#N/A,FALSE,"DEBT";#N/A,#N/A,FALSE,"CFMTH"}</definedName>
    <definedName name="Martina" localSheetId="11" hidden="1">{#N/A,#N/A,FALSE,"BS";#N/A,#N/A,FALSE,"IS";#N/A,#N/A,FALSE,"ISYTD";#N/A,#N/A,FALSE,"ARINV";#N/A,#N/A,FALSE,"PPD";#N/A,#N/A,FALSE,"FA";#N/A,#N/A,FALSE,"CAPEXP";#N/A,#N/A,FALSE,"INCTAX";#N/A,#N/A,FALSE,"DEBT";#N/A,#N/A,FALSE,"CFMTH"}</definedName>
    <definedName name="Martina" hidden="1">{#N/A,#N/A,FALSE,"BS";#N/A,#N/A,FALSE,"IS";#N/A,#N/A,FALSE,"ISYTD";#N/A,#N/A,FALSE,"ARINV";#N/A,#N/A,FALSE,"PPD";#N/A,#N/A,FALSE,"FA";#N/A,#N/A,FALSE,"CAPEXP";#N/A,#N/A,FALSE,"INCTAX";#N/A,#N/A,FALSE,"DEBT";#N/A,#N/A,FALSE,"CFMTH"}</definedName>
    <definedName name="marukact" localSheetId="19">#REF!</definedName>
    <definedName name="marukact">#REF!</definedName>
    <definedName name="MarVariance" localSheetId="1">#REF!</definedName>
    <definedName name="MarVariance">#REF!</definedName>
    <definedName name="Mary_Sample">#REF!</definedName>
    <definedName name="MARZO" localSheetId="11" hidden="1">{#N/A,#N/A,FALSE,"OUT  AREC"}</definedName>
    <definedName name="MARZO" hidden="1">{#N/A,#N/A,FALSE,"OUT  AREC"}</definedName>
    <definedName name="mason?" localSheetId="4" hidden="1">{#N/A,#N/A,FALSE,"Data &amp; Key Results";#N/A,#N/A,FALSE,"Summary Template";#N/A,#N/A,FALSE,"Budget";#N/A,#N/A,FALSE,"Present Value Comparison";#N/A,#N/A,FALSE,"Cashflow";#N/A,#N/A,FALSE,"Income";#N/A,#N/A,FALSE,"Inputs"}</definedName>
    <definedName name="mason?" localSheetId="11" hidden="1">{#N/A,#N/A,FALSE,"Data &amp; Key Results";#N/A,#N/A,FALSE,"Summary Template";#N/A,#N/A,FALSE,"Budget";#N/A,#N/A,FALSE,"Present Value Comparison";#N/A,#N/A,FALSE,"Cashflow";#N/A,#N/A,FALSE,"Income";#N/A,#N/A,FALSE,"Inputs"}</definedName>
    <definedName name="mason?" hidden="1">{#N/A,#N/A,FALSE,"Data &amp; Key Results";#N/A,#N/A,FALSE,"Summary Template";#N/A,#N/A,FALSE,"Budget";#N/A,#N/A,FALSE,"Present Value Comparison";#N/A,#N/A,FALSE,"Cashflow";#N/A,#N/A,FALSE,"Income";#N/A,#N/A,FALSE,"Inputs"}</definedName>
    <definedName name="mason?_1" localSheetId="4" hidden="1">{#N/A,#N/A,FALSE,"Data &amp; Key Results";#N/A,#N/A,FALSE,"Summary Template";#N/A,#N/A,FALSE,"Budget";#N/A,#N/A,FALSE,"Present Value Comparison";#N/A,#N/A,FALSE,"Cashflow";#N/A,#N/A,FALSE,"Income";#N/A,#N/A,FALSE,"Inputs"}</definedName>
    <definedName name="mason?_1" localSheetId="11" hidden="1">{#N/A,#N/A,FALSE,"Data &amp; Key Results";#N/A,#N/A,FALSE,"Summary Template";#N/A,#N/A,FALSE,"Budget";#N/A,#N/A,FALSE,"Present Value Comparison";#N/A,#N/A,FALSE,"Cashflow";#N/A,#N/A,FALSE,"Income";#N/A,#N/A,FALSE,"Inputs"}</definedName>
    <definedName name="mason?_1" hidden="1">{#N/A,#N/A,FALSE,"Data &amp; Key Results";#N/A,#N/A,FALSE,"Summary Template";#N/A,#N/A,FALSE,"Budget";#N/A,#N/A,FALSE,"Present Value Comparison";#N/A,#N/A,FALSE,"Cashflow";#N/A,#N/A,FALSE,"Income";#N/A,#N/A,FALSE,"Inputs"}</definedName>
    <definedName name="mason2" localSheetId="4" hidden="1">{#N/A,#N/A,FALSE,"Data &amp; Key Results";#N/A,#N/A,FALSE,"Summary Template";#N/A,#N/A,FALSE,"Budget";#N/A,#N/A,FALSE,"Present Value Comparison";#N/A,#N/A,FALSE,"Cashflow";#N/A,#N/A,FALSE,"Income";#N/A,#N/A,FALSE,"Inputs"}</definedName>
    <definedName name="mason2" localSheetId="11"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2_1" localSheetId="4" hidden="1">{#N/A,#N/A,FALSE,"Data &amp; Key Results";#N/A,#N/A,FALSE,"Summary Template";#N/A,#N/A,FALSE,"Budget";#N/A,#N/A,FALSE,"Present Value Comparison";#N/A,#N/A,FALSE,"Cashflow";#N/A,#N/A,FALSE,"Income";#N/A,#N/A,FALSE,"Inputs"}</definedName>
    <definedName name="mason2_1" localSheetId="11" hidden="1">{#N/A,#N/A,FALSE,"Data &amp; Key Results";#N/A,#N/A,FALSE,"Summary Template";#N/A,#N/A,FALSE,"Budget";#N/A,#N/A,FALSE,"Present Value Comparison";#N/A,#N/A,FALSE,"Cashflow";#N/A,#N/A,FALSE,"Income";#N/A,#N/A,FALSE,"Inputs"}</definedName>
    <definedName name="mason2_1" hidden="1">{#N/A,#N/A,FALSE,"Data &amp; Key Results";#N/A,#N/A,FALSE,"Summary Template";#N/A,#N/A,FALSE,"Budget";#N/A,#N/A,FALSE,"Present Value Comparison";#N/A,#N/A,FALSE,"Cashflow";#N/A,#N/A,FALSE,"Income";#N/A,#N/A,FALSE,"Inputs"}</definedName>
    <definedName name="mason3" localSheetId="4" hidden="1">{#N/A,#N/A,FALSE,"Data &amp; Key Results";#N/A,#N/A,FALSE,"Summary Template";#N/A,#N/A,FALSE,"Budget";#N/A,#N/A,FALSE,"Present Value Comparison";#N/A,#N/A,FALSE,"Cashflow";#N/A,#N/A,FALSE,"Income";#N/A,#N/A,FALSE,"Inputs"}</definedName>
    <definedName name="mason3" localSheetId="11"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3_1" localSheetId="4" hidden="1">{#N/A,#N/A,FALSE,"Data &amp; Key Results";#N/A,#N/A,FALSE,"Summary Template";#N/A,#N/A,FALSE,"Budget";#N/A,#N/A,FALSE,"Present Value Comparison";#N/A,#N/A,FALSE,"Cashflow";#N/A,#N/A,FALSE,"Income";#N/A,#N/A,FALSE,"Inputs"}</definedName>
    <definedName name="mason3_1" localSheetId="11" hidden="1">{#N/A,#N/A,FALSE,"Data &amp; Key Results";#N/A,#N/A,FALSE,"Summary Template";#N/A,#N/A,FALSE,"Budget";#N/A,#N/A,FALSE,"Present Value Comparison";#N/A,#N/A,FALSE,"Cashflow";#N/A,#N/A,FALSE,"Income";#N/A,#N/A,FALSE,"Inputs"}</definedName>
    <definedName name="mason3_1" hidden="1">{#N/A,#N/A,FALSE,"Data &amp; Key Results";#N/A,#N/A,FALSE,"Summary Template";#N/A,#N/A,FALSE,"Budget";#N/A,#N/A,FALSE,"Present Value Comparison";#N/A,#N/A,FALSE,"Cashflow";#N/A,#N/A,FALSE,"Income";#N/A,#N/A,FALSE,"Inputs"}</definedName>
    <definedName name="mason4" localSheetId="4" hidden="1">{#N/A,#N/A,FALSE,"Data &amp; Key Results";#N/A,#N/A,FALSE,"Summary Template";#N/A,#N/A,FALSE,"Budget";#N/A,#N/A,FALSE,"Present Value Comparison";#N/A,#N/A,FALSE,"Cashflow";#N/A,#N/A,FALSE,"Income";#N/A,#N/A,FALSE,"Inputs"}</definedName>
    <definedName name="mason4" localSheetId="11"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4_1" localSheetId="4" hidden="1">{#N/A,#N/A,FALSE,"Data &amp; Key Results";#N/A,#N/A,FALSE,"Summary Template";#N/A,#N/A,FALSE,"Budget";#N/A,#N/A,FALSE,"Present Value Comparison";#N/A,#N/A,FALSE,"Cashflow";#N/A,#N/A,FALSE,"Income";#N/A,#N/A,FALSE,"Inputs"}</definedName>
    <definedName name="mason4_1" localSheetId="11" hidden="1">{#N/A,#N/A,FALSE,"Data &amp; Key Results";#N/A,#N/A,FALSE,"Summary Template";#N/A,#N/A,FALSE,"Budget";#N/A,#N/A,FALSE,"Present Value Comparison";#N/A,#N/A,FALSE,"Cashflow";#N/A,#N/A,FALSE,"Income";#N/A,#N/A,FALSE,"Inputs"}</definedName>
    <definedName name="mason4_1" hidden="1">{#N/A,#N/A,FALSE,"Data &amp; Key Results";#N/A,#N/A,FALSE,"Summary Template";#N/A,#N/A,FALSE,"Budget";#N/A,#N/A,FALSE,"Present Value Comparison";#N/A,#N/A,FALSE,"Cashflow";#N/A,#N/A,FALSE,"Income";#N/A,#N/A,FALSE,"Inputs"}</definedName>
    <definedName name="mason5" localSheetId="4" hidden="1">{#N/A,#N/A,FALSE,"Data &amp; Key Results";#N/A,#N/A,FALSE,"Summary Template";#N/A,#N/A,FALSE,"Budget";#N/A,#N/A,FALSE,"Present Value Comparison";#N/A,#N/A,FALSE,"Cashflow";#N/A,#N/A,FALSE,"Income";#N/A,#N/A,FALSE,"Inputs"}</definedName>
    <definedName name="mason5" localSheetId="11"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5_1" localSheetId="4" hidden="1">{#N/A,#N/A,FALSE,"Data &amp; Key Results";#N/A,#N/A,FALSE,"Summary Template";#N/A,#N/A,FALSE,"Budget";#N/A,#N/A,FALSE,"Present Value Comparison";#N/A,#N/A,FALSE,"Cashflow";#N/A,#N/A,FALSE,"Income";#N/A,#N/A,FALSE,"Inputs"}</definedName>
    <definedName name="mason5_1" localSheetId="11" hidden="1">{#N/A,#N/A,FALSE,"Data &amp; Key Results";#N/A,#N/A,FALSE,"Summary Template";#N/A,#N/A,FALSE,"Budget";#N/A,#N/A,FALSE,"Present Value Comparison";#N/A,#N/A,FALSE,"Cashflow";#N/A,#N/A,FALSE,"Income";#N/A,#N/A,FALSE,"Inputs"}</definedName>
    <definedName name="mason5_1" hidden="1">{#N/A,#N/A,FALSE,"Data &amp; Key Results";#N/A,#N/A,FALSE,"Summary Template";#N/A,#N/A,FALSE,"Budget";#N/A,#N/A,FALSE,"Present Value Comparison";#N/A,#N/A,FALSE,"Cashflow";#N/A,#N/A,FALSE,"Income";#N/A,#N/A,FALSE,"Inputs"}</definedName>
    <definedName name="masonII" localSheetId="4" hidden="1">{#N/A,#N/A,FALSE,"Data &amp; Key Results";#N/A,#N/A,FALSE,"Summary Template";#N/A,#N/A,FALSE,"Budget";#N/A,#N/A,FALSE,"Present Value Comparison";#N/A,#N/A,FALSE,"Cashflow";#N/A,#N/A,FALSE,"Income";#N/A,#N/A,FALSE,"Inputs"}</definedName>
    <definedName name="masonII" localSheetId="11"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sonII_1" localSheetId="4" hidden="1">{#N/A,#N/A,FALSE,"Data &amp; Key Results";#N/A,#N/A,FALSE,"Summary Template";#N/A,#N/A,FALSE,"Budget";#N/A,#N/A,FALSE,"Present Value Comparison";#N/A,#N/A,FALSE,"Cashflow";#N/A,#N/A,FALSE,"Income";#N/A,#N/A,FALSE,"Inputs"}</definedName>
    <definedName name="masonII_1" localSheetId="11" hidden="1">{#N/A,#N/A,FALSE,"Data &amp; Key Results";#N/A,#N/A,FALSE,"Summary Template";#N/A,#N/A,FALSE,"Budget";#N/A,#N/A,FALSE,"Present Value Comparison";#N/A,#N/A,FALSE,"Cashflow";#N/A,#N/A,FALSE,"Income";#N/A,#N/A,FALSE,"Inputs"}</definedName>
    <definedName name="masonII_1" hidden="1">{#N/A,#N/A,FALSE,"Data &amp; Key Results";#N/A,#N/A,FALSE,"Summary Template";#N/A,#N/A,FALSE,"Budget";#N/A,#N/A,FALSE,"Present Value Comparison";#N/A,#N/A,FALSE,"Cashflow";#N/A,#N/A,FALSE,"Income";#N/A,#N/A,FALSE,"Inputs"}</definedName>
    <definedName name="Master" localSheetId="19">#REF!</definedName>
    <definedName name="Master">#REF!</definedName>
    <definedName name="Master_Check_1">#REF!</definedName>
    <definedName name="Master_Check_2">#REF!</definedName>
    <definedName name="Master_Check_3">#REF!</definedName>
    <definedName name="Master_Check_4">#REF!</definedName>
    <definedName name="Master_Check_TO_Used">#REF!</definedName>
    <definedName name="Master_Check_Used">#REF!</definedName>
    <definedName name="mastercat">#REF!</definedName>
    <definedName name="MasterWB">"BudgetMenu.xls"</definedName>
    <definedName name="mat" localSheetId="15" hidden="1">{"'RR'!$A$2:$E$81"}</definedName>
    <definedName name="mat" localSheetId="11" hidden="1">{"'RR'!$A$2:$E$81"}</definedName>
    <definedName name="mat" hidden="1">{"'RR'!$A$2:$E$81"}</definedName>
    <definedName name="Materials_Cost_of_Goods_Sold_Breakdown">#REF!</definedName>
    <definedName name="Matrix" localSheetId="4">{"Client Name or Project Name"}</definedName>
    <definedName name="Matrix" localSheetId="11">{"Client Name or Project Name"}</definedName>
    <definedName name="Matrix">{"Client Name or Project Name"}</definedName>
    <definedName name="MATT" localSheetId="11" hidden="1">{#N/A,#N/A,TRUE,"Main Issues";#N/A,#N/A,TRUE,"Income statement ($)"}</definedName>
    <definedName name="MATT" hidden="1">{#N/A,#N/A,TRUE,"Main Issues";#N/A,#N/A,TRUE,"Income statement ($)"}</definedName>
    <definedName name="MATT_2" localSheetId="11" hidden="1">{#N/A,#N/A,TRUE,"Main Issues";#N/A,#N/A,TRUE,"Income statement ($)"}</definedName>
    <definedName name="MATT_2" hidden="1">{#N/A,#N/A,TRUE,"Main Issues";#N/A,#N/A,TRUE,"Income statement ($)"}</definedName>
    <definedName name="MATT_3" localSheetId="11" hidden="1">{#N/A,#N/A,TRUE,"Main Issues";#N/A,#N/A,TRUE,"Income statement ($)"}</definedName>
    <definedName name="MATT_3" hidden="1">{#N/A,#N/A,TRUE,"Main Issues";#N/A,#N/A,TRUE,"Income statement ($)"}</definedName>
    <definedName name="maturity">#REF!</definedName>
    <definedName name="maxcell" localSheetId="19">#REF!</definedName>
    <definedName name="maxcell">#REF!</definedName>
    <definedName name="Ma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y">#REF!</definedName>
    <definedName name="May_Construction">#REF!</definedName>
    <definedName name="MAYACT">#REF!</definedName>
    <definedName name="MayLocData" localSheetId="19">#REF!</definedName>
    <definedName name="MayLocData">#REF!</definedName>
    <definedName name="MayVariance" localSheetId="1">#REF!</definedName>
    <definedName name="MayVariance" localSheetId="19">#REF!</definedName>
    <definedName name="MayVariance">#REF!</definedName>
    <definedName name="mb_inputLocation" hidden="1">#REF!</definedName>
    <definedName name="MBR" localSheetId="1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_CGISS"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FWT" localSheetId="1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SA1" localSheetId="19">#REF!</definedName>
    <definedName name="MBSA1">#REF!</definedName>
    <definedName name="MBSA2" localSheetId="19">#REF!</definedName>
    <definedName name="MBSA2">#REF!</definedName>
    <definedName name="MBSA3" localSheetId="19">#REF!</definedName>
    <definedName name="MBSA3">#REF!</definedName>
    <definedName name="MBSL1" localSheetId="19">#REF!</definedName>
    <definedName name="MBSL1">#REF!</definedName>
    <definedName name="MBSL2" localSheetId="19">#REF!</definedName>
    <definedName name="MBSL2">#REF!</definedName>
    <definedName name="MBSL3" localSheetId="19">#REF!</definedName>
    <definedName name="MBSL3">#REF!</definedName>
    <definedName name="MBStations">#REF!</definedName>
    <definedName name="MC" localSheetId="11" hidden="1">{"Purchase 100 Cash",#N/A,FALSE,"Deal 1";#N/A,#N/A,FALSE,"Deal 1b"}</definedName>
    <definedName name="MC" hidden="1">{"Purchase 100 Cash",#N/A,FALSE,"Deal 1";#N/A,#N/A,FALSE,"Deal 1b"}</definedName>
    <definedName name="mc03g.reqarray2" localSheetId="4">{"Price","WIT","TS13","D","11/13/96","11/13/96","H"}</definedName>
    <definedName name="mc03g.reqarray2" localSheetId="11">{"Price","WIT","TS13","D","11/13/96","11/13/96","H"}</definedName>
    <definedName name="mc03g.reqarray2">{"Price","WIT","TS13","D","11/13/96","11/13/96","H"}</definedName>
    <definedName name="mcbnm" localSheetId="11" hidden="1">{#N/A,#N/A,FALSE,"OMM III";#N/A,#N/A,FALSE,"1995 PLAN";#N/A,#N/A,FALSE,"1995 TARGET";#N/A,#N/A,FALSE,"1995 ADJUSTED"}</definedName>
    <definedName name="mcbnm" hidden="1">{#N/A,#N/A,FALSE,"OMM III";#N/A,#N/A,FALSE,"1995 PLAN";#N/A,#N/A,FALSE,"1995 TARGET";#N/A,#N/A,FALSE,"1995 ADJUSTED"}</definedName>
    <definedName name="mcbnm_1" localSheetId="11" hidden="1">{#N/A,#N/A,FALSE,"OMM III";#N/A,#N/A,FALSE,"1995 PLAN";#N/A,#N/A,FALSE,"1995 TARGET";#N/A,#N/A,FALSE,"1995 ADJUSTED"}</definedName>
    <definedName name="mcbnm_1" hidden="1">{#N/A,#N/A,FALSE,"OMM III";#N/A,#N/A,FALSE,"1995 PLAN";#N/A,#N/A,FALSE,"1995 TARGET";#N/A,#N/A,FALSE,"1995 ADJUSTED"}</definedName>
    <definedName name="McD" localSheetId="19">#REF!</definedName>
    <definedName name="McD">#REF!</definedName>
    <definedName name="mcee" localSheetId="11" hidden="1">{#N/A,#N/A,FALSE,"WC OMM III";#N/A,#N/A,FALSE,"WC 1995 PLAN";#N/A,#N/A,FALSE,"WC 1995 ADJUSTED"}</definedName>
    <definedName name="mcee" hidden="1">{#N/A,#N/A,FALSE,"WC OMM III";#N/A,#N/A,FALSE,"WC 1995 PLAN";#N/A,#N/A,FALSE,"WC 1995 ADJUSTED"}</definedName>
    <definedName name="mcee_1" localSheetId="11" hidden="1">{#N/A,#N/A,FALSE,"WC OMM III";#N/A,#N/A,FALSE,"WC 1995 PLAN";#N/A,#N/A,FALSE,"WC 1995 ADJUSTED"}</definedName>
    <definedName name="mcee_1" hidden="1">{#N/A,#N/A,FALSE,"WC OMM III";#N/A,#N/A,FALSE,"WC 1995 PLAN";#N/A,#N/A,FALSE,"WC 1995 ADJUSTED"}</definedName>
    <definedName name="MCFN1" localSheetId="19">#REF!</definedName>
    <definedName name="MCFN1">#REF!</definedName>
    <definedName name="MCFN2" localSheetId="19">#REF!</definedName>
    <definedName name="MCFN2">#REF!</definedName>
    <definedName name="MCFN3" localSheetId="19">#REF!</definedName>
    <definedName name="MCFN3">#REF!</definedName>
    <definedName name="MCFO1" localSheetId="19">#REF!</definedName>
    <definedName name="MCFO1">#REF!</definedName>
    <definedName name="MCFO2" localSheetId="19">#REF!</definedName>
    <definedName name="MCFO2">#REF!</definedName>
    <definedName name="MCFO3">#REF!</definedName>
    <definedName name="mchgkm" localSheetId="11" hidden="1">{#N/A,#N/A,FALSE,"RECEIVABLES";#N/A,#N/A,FALSE,"TRADE RECEIVABLES";#N/A,#N/A,FALSE,"COLLECTION DAYS";#N/A,#N/A,FALSE,"PRODUCTION INVENTORY";#N/A,#N/A,FALSE,"PITO";#N/A,#N/A,FALSE,"NOA"}</definedName>
    <definedName name="mchgkm" hidden="1">{#N/A,#N/A,FALSE,"RECEIVABLES";#N/A,#N/A,FALSE,"TRADE RECEIVABLES";#N/A,#N/A,FALSE,"COLLECTION DAYS";#N/A,#N/A,FALSE,"PRODUCTION INVENTORY";#N/A,#N/A,FALSE,"PITO";#N/A,#N/A,FALSE,"NOA"}</definedName>
    <definedName name="mchgkm_1" localSheetId="11" hidden="1">{#N/A,#N/A,FALSE,"RECEIVABLES";#N/A,#N/A,FALSE,"TRADE RECEIVABLES";#N/A,#N/A,FALSE,"COLLECTION DAYS";#N/A,#N/A,FALSE,"PRODUCTION INVENTORY";#N/A,#N/A,FALSE,"PITO";#N/A,#N/A,FALSE,"NOA"}</definedName>
    <definedName name="mchgkm_1" hidden="1">{#N/A,#N/A,FALSE,"RECEIVABLES";#N/A,#N/A,FALSE,"TRADE RECEIVABLES";#N/A,#N/A,FALSE,"COLLECTION DAYS";#N/A,#N/A,FALSE,"PRODUCTION INVENTORY";#N/A,#N/A,FALSE,"PITO";#N/A,#N/A,FALSE,"NOA"}</definedName>
    <definedName name="mcs03g.ReqArray" localSheetId="19">{"Compustat","TEN","Q53","Q","0","0","H"}</definedName>
    <definedName name="mcs03g.ReqArray" localSheetId="4">{"Compustat","TEN","Q53","Q","0","0","H"}</definedName>
    <definedName name="mcs03g.ReqArray" localSheetId="15">{"Compustat","TEN","Q53","Q","0","0","H"}</definedName>
    <definedName name="mcs03g.ReqArray" localSheetId="11">{"Compustat","TEN","Q53","Q","0","0","H"}</definedName>
    <definedName name="mcs03g.ReqArray">{"Compustat","TEN","Q53","Q","0","0","H"}</definedName>
    <definedName name="mcs3g.reqarray2" localSheetId="4">{"Price","WIT","TS13","D","11/13/96","11/13/96","H"}</definedName>
    <definedName name="mcs3g.reqarray2" localSheetId="11">{"Price","WIT","TS13","D","11/13/96","11/13/96","H"}</definedName>
    <definedName name="mcs3g.reqarray2">{"Price","WIT","TS13","D","11/13/96","11/13/96","H"}</definedName>
    <definedName name="MD" localSheetId="11" hidden="1">{"AT","COMPANIES",TRUE}</definedName>
    <definedName name="MD" hidden="1">{"AT","COMPANIES",TRUE}</definedName>
    <definedName name="mdc_na_bob_column1" hidden="1">#REF!</definedName>
    <definedName name="mdc_na_bob_column2" hidden="1">#REF!</definedName>
    <definedName name="mdc_na_bob_column3" hidden="1">#REF!</definedName>
    <definedName name="MDI" localSheetId="4" hidden="1">{#N/A,#N/A,FALSE,"SUMMARY";#N/A,#N/A,FALSE,"mcsh";#N/A,#N/A,FALSE,"vol&amp;rev";#N/A,#N/A,FALSE,"wkgcap";#N/A,#N/A,FALSE,"DEPR&amp;DT";#N/A,#N/A,FALSE,"ASSETS";#N/A,#N/A,FALSE,"NI&amp;OTH&amp;DIV";#N/A,#N/A,FALSE,"CASHFLOW";#N/A,#N/A,FALSE,"CAPEMPL";#N/A,#N/A,FALSE,"ROCE"}</definedName>
    <definedName name="MDI" localSheetId="11"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EALS">#REF!</definedName>
    <definedName name="Med_Catastrophic_Prior_Home" hidden="1">#REF!</definedName>
    <definedName name="Med_prior_employees" hidden="1">#REF!</definedName>
    <definedName name="Med_prod" localSheetId="11" hidden="1">{#N/A,#N/A,FALSE,"Prem_Sum";#N/A,#N/A,FALSE,"Prem"}</definedName>
    <definedName name="Med_prod" hidden="1">{#N/A,#N/A,FALSE,"Prem_Sum";#N/A,#N/A,FALSE,"Prem"}</definedName>
    <definedName name="Med_prod.xls" localSheetId="11" hidden="1">{#N/A,#N/A,FALSE,"FACTSHEETS";#N/A,#N/A,FALSE,"pump";#N/A,#N/A,FALSE,"filter"}</definedName>
    <definedName name="Med_prod.xls" hidden="1">{#N/A,#N/A,FALSE,"FACTSHEETS";#N/A,#N/A,FALSE,"pump";#N/A,#N/A,FALSE,"filter"}</definedName>
    <definedName name="Med_products" localSheetId="11" hidden="1">{#N/A,#N/A,FALSE,"FACTSHEETS";#N/A,#N/A,FALSE,"pump";#N/A,#N/A,FALSE,"filter"}</definedName>
    <definedName name="Med_products" hidden="1">{#N/A,#N/A,FALSE,"FACTSHEETS";#N/A,#N/A,FALSE,"pump";#N/A,#N/A,FALSE,"filter"}</definedName>
    <definedName name="MED_UNLEV_BETA">#REF!</definedName>
    <definedName name="Medic_female_mem_0_64_curr" hidden="1">#REF!</definedName>
    <definedName name="Medic_female_mem_0_64_prior" hidden="1">#REF!</definedName>
    <definedName name="Medic_female_mem_65_69_curr" hidden="1">#REF!</definedName>
    <definedName name="Medic_female_mem_65_69_prior" hidden="1">#REF!</definedName>
    <definedName name="Medic_female_mem_70_74_curr" hidden="1">#REF!</definedName>
    <definedName name="Medic_female_mem_70_74_prior" hidden="1">#REF!</definedName>
    <definedName name="Medic_female_mem_75_79_curr" hidden="1">#REF!</definedName>
    <definedName name="Medic_female_mem_75_79_prior" hidden="1">#REF!</definedName>
    <definedName name="Medic_female_mem_80_84_curr" hidden="1">#REF!</definedName>
    <definedName name="Medic_female_mem_80_84_prior" hidden="1">#REF!</definedName>
    <definedName name="Medic_female_mem_85_over_curr" hidden="1">#REF!</definedName>
    <definedName name="Medic_female_mem_85_over_prior" hidden="1">#REF!</definedName>
    <definedName name="Medic_male_mem_0_64_curr" hidden="1">#REF!</definedName>
    <definedName name="Medic_male_mem_0_64_prior" hidden="1">#REF!</definedName>
    <definedName name="Medic_male_mem_65_69_curr" hidden="1">#REF!</definedName>
    <definedName name="Medic_male_mem_65_69_prior" hidden="1">#REF!</definedName>
    <definedName name="Medic_male_mem_70_74_curr" hidden="1">#REF!</definedName>
    <definedName name="Medic_male_mem_70_74_prior" hidden="1">#REF!</definedName>
    <definedName name="Medic_male_mem_75_79_curr" hidden="1">#REF!</definedName>
    <definedName name="Medic_male_mem_75_79_prior" hidden="1">#REF!</definedName>
    <definedName name="Medic_male_mem_80_84_curr" hidden="1">#REF!</definedName>
    <definedName name="Medic_male_mem_80_84_prior" hidden="1">#REF!</definedName>
    <definedName name="Medic_male_mem_85_over_curr" hidden="1">#REF!</definedName>
    <definedName name="Medic_male_mem_85_over_prior" hidden="1">#REF!</definedName>
    <definedName name="medical">#REF!</definedName>
    <definedName name="Medical_Catastrophic_Prior_Range" hidden="1">#REF!</definedName>
    <definedName name="Medical_Comps_1" hidden="1">#N/A</definedName>
    <definedName name="Medicare_Billed_female_mem_0_64_curr" hidden="1">#REF!</definedName>
    <definedName name="Medicare_Billed_female_mem_0_64_prior" hidden="1">#REF!</definedName>
    <definedName name="Medicare_Billed_female_mem_65_69_curr" hidden="1">#REF!</definedName>
    <definedName name="Medicare_Billed_female_mem_65_69_prior" hidden="1">#REF!</definedName>
    <definedName name="Medicare_Billed_female_mem_70_74_curr" hidden="1">#REF!</definedName>
    <definedName name="Medicare_Billed_female_mem_70_74_prior" hidden="1">#REF!</definedName>
    <definedName name="Medicare_Billed_female_mem_75_79_curr" hidden="1">#REF!</definedName>
    <definedName name="Medicare_Billed_female_mem_75_79_prior" hidden="1">#REF!</definedName>
    <definedName name="Medicare_Billed_female_mem_80_84_curr" hidden="1">#REF!</definedName>
    <definedName name="Medicare_Billed_female_mem_80_84_prior" hidden="1">#REF!</definedName>
    <definedName name="Medicare_Billed_female_mem_85_over_curr" hidden="1">#REF!</definedName>
    <definedName name="Medicare_Billed_female_mem_85_over_prior" hidden="1">#REF!</definedName>
    <definedName name="Medicare_Billed_male_mem_0_64_curr" hidden="1">#REF!</definedName>
    <definedName name="Medicare_Billed_male_mem_0_64_prior" hidden="1">#REF!</definedName>
    <definedName name="Medicare_Billed_male_mem_65_69_curr" hidden="1">#REF!</definedName>
    <definedName name="Medicare_Billed_male_mem_65_69_prior" hidden="1">#REF!</definedName>
    <definedName name="Medicare_Billed_male_mem_70_74_curr" hidden="1">#REF!</definedName>
    <definedName name="Medicare_Billed_male_mem_70_74_prior" hidden="1">#REF!</definedName>
    <definedName name="Medicare_Billed_male_mem_75_79_curr" hidden="1">#REF!</definedName>
    <definedName name="Medicare_Billed_male_mem_75_79_prior" hidden="1">#REF!</definedName>
    <definedName name="Medicare_Billed_male_mem_80_84_curr" hidden="1">#REF!</definedName>
    <definedName name="Medicare_Billed_male_mem_80_84_prior" hidden="1">#REF!</definedName>
    <definedName name="Medicare_Billed_male_mem_85_over_curr" hidden="1">#REF!</definedName>
    <definedName name="Medicare_Billed_male_mem_85_over_prior" hidden="1">#REF!</definedName>
    <definedName name="medmult" hidden="1">#REF!</definedName>
    <definedName name="mefs">#REF!</definedName>
    <definedName name="mehramn1232" localSheetId="2" hidden="1">#REF!</definedName>
    <definedName name="mehramn1232" localSheetId="1" hidden="1">#REF!</definedName>
    <definedName name="mehramn1232" localSheetId="19" hidden="1">#REF!</definedName>
    <definedName name="mehramn1232" hidden="1">#REF!</definedName>
    <definedName name="MelbourneStations">#REF!</definedName>
    <definedName name="Melissa" hidden="1">"3GN73247PXRAOBDW867IF22OS"</definedName>
    <definedName name="Memo" localSheetId="4" hidden="1">{#N/A,#N/A,FALSE,"Set-Up";#N/A,#N/A,FALSE,"Comparison";#N/A,#N/A,FALSE,"AR";#N/A,#N/A,FALSE,"Inv";#N/A,#N/A,FALSE,"Concentrations";#N/A,#N/A,FALSE,"Past Dues";#N/A,#N/A,FALSE,"Trends";#N/A,#N/A,FALSE,"AR Trends";#N/A,#N/A,FALSE,"Inv Trends"}</definedName>
    <definedName name="Memo" localSheetId="11"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mo_IS" localSheetId="4"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mo_IS" localSheetId="11"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mo_IS"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nbv">#REF!</definedName>
    <definedName name="MENS" hidden="1">#REF!</definedName>
    <definedName name="MenuTable" hidden="1">OFFSET(#REF!,0,0,COUNTA(#REF!),12)</definedName>
    <definedName name="Merge___hhh9" localSheetId="11" hidden="1">{#N/A,#N/A,FALSE,"MAY";#N/A,#N/A,FALSE,"Q2";#N/A,#N/A,FALSE,"YTD"}</definedName>
    <definedName name="Merge___hhh9" hidden="1">{#N/A,#N/A,FALSE,"MAY";#N/A,#N/A,FALSE,"Q2";#N/A,#N/A,FALSE,"YTD"}</definedName>
    <definedName name="Merge___uuu11" localSheetId="11" hidden="1">{#N/A,#N/A,FALSE,"MAY";#N/A,#N/A,FALSE,"Q2";#N/A,#N/A,FALSE,"YTD"}</definedName>
    <definedName name="Merge___uuu11" hidden="1">{#N/A,#N/A,FALSE,"MAY";#N/A,#N/A,FALSE,"Q2";#N/A,#N/A,FALSE,"YTD"}</definedName>
    <definedName name="Merge__hhh9" localSheetId="11" hidden="1">{#N/A,#N/A,FALSE,"MAY";#N/A,#N/A,FALSE,"Q2";#N/A,#N/A,FALSE,"YTD"}</definedName>
    <definedName name="Merge__hhh9" hidden="1">{#N/A,#N/A,FALSE,"MAY";#N/A,#N/A,FALSE,"Q2";#N/A,#N/A,FALSE,"YTD"}</definedName>
    <definedName name="Merge__uuu11" localSheetId="11" hidden="1">{#N/A,#N/A,FALSE,"MAY";#N/A,#N/A,FALSE,"Q2";#N/A,#N/A,FALSE,"YTD"}</definedName>
    <definedName name="Merge__uuu11" hidden="1">{#N/A,#N/A,FALSE,"MAY";#N/A,#N/A,FALSE,"Q2";#N/A,#N/A,FALSE,"YTD"}</definedName>
    <definedName name="Merge_hhh9" localSheetId="11" hidden="1">{#N/A,#N/A,FALSE,"MAY";#N/A,#N/A,FALSE,"Q2";#N/A,#N/A,FALSE,"YTD"}</definedName>
    <definedName name="Merge_hhh9" hidden="1">{#N/A,#N/A,FALSE,"MAY";#N/A,#N/A,FALSE,"Q2";#N/A,#N/A,FALSE,"YTD"}</definedName>
    <definedName name="Merge_IQ_NAMES_REVISION_DATE_" hidden="1">41569.7897222222</definedName>
    <definedName name="Merge_uuu11" localSheetId="11" hidden="1">{#N/A,#N/A,FALSE,"MAY";#N/A,#N/A,FALSE,"Q2";#N/A,#N/A,FALSE,"YTD"}</definedName>
    <definedName name="Merge_uuu11" hidden="1">{#N/A,#N/A,FALSE,"MAY";#N/A,#N/A,FALSE,"Q2";#N/A,#N/A,FALSE,"YTD"}</definedName>
    <definedName name="Merge2vu.prt3"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2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CoCurrencyUnit">#REF!</definedName>
    <definedName name="MergeCoCurrencyUnitMillions">#REF!</definedName>
    <definedName name="MergeDATA_01" hidden="1">#REF!</definedName>
    <definedName name="Mergeddd" localSheetId="11" hidden="1">{"histincome",#N/A,FALSE,"hyfins";"closing balance",#N/A,FALSE,"hyfins"}</definedName>
    <definedName name="Mergeddd" hidden="1">{"histincome",#N/A,FALSE,"hyfins";"closing balance",#N/A,FALSE,"hyfins"}</definedName>
    <definedName name="Mergedsfadsf" localSheetId="11" hidden="1">{"histincome",#N/A,FALSE,"hyfins";"closing balance",#N/A,FALSE,"hyfins"}</definedName>
    <definedName name="Mergedsfadsf" hidden="1">{"histincome",#N/A,FALSE,"hyfins";"closing balance",#N/A,FALSE,"hyfins"}</definedName>
    <definedName name="MergeHemorrhage" localSheetId="11" hidden="1">{"mgmt forecast",#N/A,FALSE,"Mgmt Forecast";"dcf table",#N/A,FALSE,"Mgmt Forecast";"sensitivity",#N/A,FALSE,"Mgmt Forecast";"table inputs",#N/A,FALSE,"Mgmt Forecast";"calculations",#N/A,FALSE,"Mgmt Forecast"}</definedName>
    <definedName name="MergeHemorrhage" hidden="1">{"mgmt forecast",#N/A,FALSE,"Mgmt Forecast";"dcf table",#N/A,FALSE,"Mgmt Forecast";"sensitivity",#N/A,FALSE,"Mgmt Forecast";"table inputs",#N/A,FALSE,"Mgmt Forecast";"calculations",#N/A,FALSE,"Mgmt Forecast"}</definedName>
    <definedName name="Mergehhh9" localSheetId="11" hidden="1">{#N/A,#N/A,FALSE,"MAY";#N/A,#N/A,FALSE,"Q2";#N/A,#N/A,FALSE,"YTD"}</definedName>
    <definedName name="Mergehhh9" hidden="1">{#N/A,#N/A,FALSE,"MAY";#N/A,#N/A,FALSE,"Q2";#N/A,#N/A,FALSE,"YTD"}</definedName>
    <definedName name="Mergehhhh" localSheetId="11" hidden="1">{#N/A,#N/A,FALSE,"MAY";#N/A,#N/A,FALSE,"Q2";#N/A,#N/A,FALSE,"YTD"}</definedName>
    <definedName name="Mergehhhh" hidden="1">{#N/A,#N/A,FALSE,"MAY";#N/A,#N/A,FALSE,"Q2";#N/A,#N/A,FALSE,"YTD"}</definedName>
    <definedName name="Mergehhhh1" localSheetId="11" hidden="1">{#N/A,#N/A,FALSE,"MAY";#N/A,#N/A,FALSE,"Q2";#N/A,#N/A,FALSE,"YTD"}</definedName>
    <definedName name="Mergehhhh1" hidden="1">{#N/A,#N/A,FALSE,"MAY";#N/A,#N/A,FALSE,"Q2";#N/A,#N/A,FALSE,"YTD"}</definedName>
    <definedName name="Mergehhhh7000" localSheetId="11" hidden="1">{#N/A,#N/A,FALSE,"MAY";#N/A,#N/A,FALSE,"Q2";#N/A,#N/A,FALSE,"YTD"}</definedName>
    <definedName name="Mergehhhh7000" hidden="1">{#N/A,#N/A,FALSE,"MAY";#N/A,#N/A,FALSE,"Q2";#N/A,#N/A,FALSE,"YTD"}</definedName>
    <definedName name="MergeHTML_Control" localSheetId="11" hidden="1">{"'Sheet1'!$A$1:$L$21"}</definedName>
    <definedName name="MergeHTML_Control" hidden="1">{"'Sheet1'!$A$1:$L$21"}</definedName>
    <definedName name="Mergeklk"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lkjkj" localSheetId="11" hidden="1">{"Final",#N/A,FALSE,"Feb-96"}</definedName>
    <definedName name="Mergelkjkj" hidden="1">{"Final",#N/A,FALSE,"Feb-96"}</definedName>
    <definedName name="Mergenewname7000" localSheetId="11" hidden="1">{#N/A,#N/A,FALSE,"MAY";#N/A,#N/A,FALSE,"Q2";#N/A,#N/A,FALSE,"YTD"}</definedName>
    <definedName name="Mergenewname7000" hidden="1">{#N/A,#N/A,FALSE,"MAY";#N/A,#N/A,FALSE,"Q2";#N/A,#N/A,FALSE,"YTD"}</definedName>
    <definedName name="Mergenewname9" localSheetId="11" hidden="1">{#N/A,#N/A,FALSE,"MAY";#N/A,#N/A,FALSE,"Q2";#N/A,#N/A,FALSE,"YTD"}</definedName>
    <definedName name="Mergenewname9" hidden="1">{#N/A,#N/A,FALSE,"MAY";#N/A,#N/A,FALSE,"Q2";#N/A,#N/A,FALSE,"YTD"}</definedName>
    <definedName name="Mergeo" localSheetId="11" hidden="1">{#N/A,#N/A,FALSE,"New Depr Sch-150% DB";#N/A,#N/A,FALSE,"Cash Flows RLP";#N/A,#N/A,FALSE,"IRR";#N/A,#N/A,FALSE,"Proforma IS";#N/A,#N/A,FALSE,"Assumptions"}</definedName>
    <definedName name="Mergeo" hidden="1">{#N/A,#N/A,FALSE,"New Depr Sch-150% DB";#N/A,#N/A,FALSE,"Cash Flows RLP";#N/A,#N/A,FALSE,"IRR";#N/A,#N/A,FALSE,"Proforma IS";#N/A,#N/A,FALSE,"Assumptions"}</definedName>
    <definedName name="Mergeshdhd"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uuu11" localSheetId="11" hidden="1">{#N/A,#N/A,FALSE,"MAY";#N/A,#N/A,FALSE,"Q2";#N/A,#N/A,FALSE,"YTD"}</definedName>
    <definedName name="Mergeuuu11" hidden="1">{#N/A,#N/A,FALSE,"MAY";#N/A,#N/A,FALSE,"Q2";#N/A,#N/A,FALSE,"YTD"}</definedName>
    <definedName name="Mergeuuuu" localSheetId="11" hidden="1">{#N/A,#N/A,FALSE,"MAY";#N/A,#N/A,FALSE,"Q2";#N/A,#N/A,FALSE,"YTD"}</definedName>
    <definedName name="Mergeuuuu" hidden="1">{#N/A,#N/A,FALSE,"MAY";#N/A,#N/A,FALSE,"Q2";#N/A,#N/A,FALSE,"YTD"}</definedName>
    <definedName name="Mergeuuuu1" localSheetId="11" hidden="1">{#N/A,#N/A,FALSE,"MAY";#N/A,#N/A,FALSE,"Q2";#N/A,#N/A,FALSE,"YTD"}</definedName>
    <definedName name="Mergeuuuu1" hidden="1">{#N/A,#N/A,FALSE,"MAY";#N/A,#N/A,FALSE,"Q2";#N/A,#N/A,FALSE,"YTD"}</definedName>
    <definedName name="Mergeuuuu9" localSheetId="11" hidden="1">{#N/A,#N/A,FALSE,"MAY";#N/A,#N/A,FALSE,"Q2";#N/A,#N/A,FALSE,"YTD"}</definedName>
    <definedName name="Mergeuuuu9" hidden="1">{#N/A,#N/A,FALSE,"MAY";#N/A,#N/A,FALSE,"Q2";#N/A,#N/A,FALSE,"YTD"}</definedName>
    <definedName name="Mergewhat"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rn.Aging._.and._.Trend._.Analysis" localSheetId="11" hidden="1">{#N/A,#N/A,FALSE,"Aging Summary";#N/A,#N/A,FALSE,"Ratio Analysis";#N/A,#N/A,FALSE,"Test 120 Day Accts";#N/A,#N/A,FALSE,"Tickmarks"}</definedName>
    <definedName name="Mergewrn.Aging._.and._.Trend._.Analysis" hidden="1">{#N/A,#N/A,FALSE,"Aging Summary";#N/A,#N/A,FALSE,"Ratio Analysis";#N/A,#N/A,FALSE,"Test 120 Day Accts";#N/A,#N/A,FALSE,"Tickmarks"}</definedName>
    <definedName name="Mergewrn.Basic.Report" localSheetId="11" hidden="1">{#N/A,#N/A,FALSE,"New Depr Sch-150% DB";#N/A,#N/A,FALSE,"Cash Flows RLP";#N/A,#N/A,FALSE,"IRR";#N/A,#N/A,FALSE,"Proforma IS";#N/A,#N/A,FALSE,"Assumptions"}</definedName>
    <definedName name="Mergewrn.Basic.Report" hidden="1">{#N/A,#N/A,FALSE,"New Depr Sch-150% DB";#N/A,#N/A,FALSE,"Cash Flows RLP";#N/A,#N/A,FALSE,"IRR";#N/A,#N/A,FALSE,"Proforma IS";#N/A,#N/A,FALSE,"Assumptions"}</definedName>
    <definedName name="Merge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olumbus" localSheetId="11" hidden="1">{"IS_plan vs Act",#N/A,FALSE,"IS_Plan-Act";"is_curr&amp;YTD",#N/A,FALSE,"IS_Plan-Act";"is_last5mos",#N/A,FALSE,"IS_Plan-Act";"is_vsYTD_RR",#N/A,FALSE,"IS_Plan-Act";"bs",#N/A,FALSE,"IS_Plan-Act";"bs_last5mos",#N/A,FALSE,"IS_Plan-Act";"cf",#N/A,FALSE,"IS_Plan-Act"}</definedName>
    <definedName name="Mergewrn.columbus" hidden="1">{"IS_plan vs Act",#N/A,FALSE,"IS_Plan-Act";"is_curr&amp;YTD",#N/A,FALSE,"IS_Plan-Act";"is_last5mos",#N/A,FALSE,"IS_Plan-Act";"is_vsYTD_RR",#N/A,FALSE,"IS_Plan-Act";"bs",#N/A,FALSE,"IS_Plan-Act";"bs_last5mos",#N/A,FALSE,"IS_Plan-Act";"cf",#N/A,FALSE,"IS_Plan-Act"}</definedName>
    <definedName name="Mergewrn.Complete._.Report." localSheetId="11" hidden="1">{#N/A,#N/A,FALSE,"Assumptions";#N/A,#N/A,FALSE,"Proforma IS";#N/A,#N/A,FALSE,"Cash Flows RLP";#N/A,#N/A,FALSE,"IRR";#N/A,#N/A,FALSE,"New Depr Sch-150% DB";#N/A,#N/A,FALSE,"Comments"}</definedName>
    <definedName name="Mergewrn.Complete._.Report." hidden="1">{#N/A,#N/A,FALSE,"Assumptions";#N/A,#N/A,FALSE,"Proforma IS";#N/A,#N/A,FALSE,"Cash Flows RLP";#N/A,#N/A,FALSE,"IRR";#N/A,#N/A,FALSE,"New Depr Sch-150% DB";#N/A,#N/A,FALSE,"Comments"}</definedName>
    <definedName name="Mergewrn.consolidated." localSheetId="11" hidden="1">{"IS_planvsActual",#N/A,FALSE,"IS_Plan-Act";"IS_curr&amp;YTD",#N/A,FALSE,"IS";"BS_curr&amp;lastmo",#N/A,FALSE,"BS";"bs 4 qtrs",#N/A,FALSE,"BS";"cf",#N/A,FALSE,"CF"}</definedName>
    <definedName name="Mergewrn.consolidated." hidden="1">{"IS_planvsActual",#N/A,FALSE,"IS_Plan-Act";"IS_curr&amp;YTD",#N/A,FALSE,"IS";"BS_curr&amp;lastmo",#N/A,FALSE,"BS";"bs 4 qtrs",#N/A,FALSE,"BS";"cf",#N/A,FALSE,"CF"}</definedName>
    <definedName name="Mergewrn.dcf." localSheetId="11" hidden="1">{"mgmt forecast",#N/A,FALSE,"Mgmt Forecast";"dcf table",#N/A,FALSE,"Mgmt Forecast";"sensitivity",#N/A,FALSE,"Mgmt Forecast";"table inputs",#N/A,FALSE,"Mgmt Forecast";"calculations",#N/A,FALSE,"Mgmt Forecast"}</definedName>
    <definedName name="Mergewrn.dcf." hidden="1">{"mgmt forecast",#N/A,FALSE,"Mgmt Forecast";"dcf table",#N/A,FALSE,"Mgmt Forecast";"sensitivity",#N/A,FALSE,"Mgmt Forecast";"table inputs",#N/A,FALSE,"Mgmt Forecast";"calculations",#N/A,FALSE,"Mgmt Forecast"}</definedName>
    <definedName name="Mergewrn.dcf2." localSheetId="11" hidden="1">{"mgmt forecast",#N/A,FALSE,"Mgmt Forecast";"dcf table",#N/A,FALSE,"Mgmt Forecast";"sensitivity",#N/A,FALSE,"Mgmt Forecast";"table inputs",#N/A,FALSE,"Mgmt Forecast";"calculations",#N/A,FALSE,"Mgmt Forecast"}</definedName>
    <definedName name="Mergewrn.dcf2." hidden="1">{"mgmt forecast",#N/A,FALSE,"Mgmt Forecast";"dcf table",#N/A,FALSE,"Mgmt Forecast";"sensitivity",#N/A,FALSE,"Mgmt Forecast";"table inputs",#N/A,FALSE,"Mgmt Forecast";"calculations",#N/A,FALSE,"Mgmt Forecast"}</definedName>
    <definedName name="Mergewrn.Draft." localSheetId="11" hidden="1">{"Draft",#N/A,FALSE,"Feb-96"}</definedName>
    <definedName name="Mergewrn.Draft." hidden="1">{"Draft",#N/A,FALSE,"Feb-96"}</definedName>
    <definedName name="Merge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nal." localSheetId="11" hidden="1">{"Final",#N/A,FALSE,"Feb-96"}</definedName>
    <definedName name="Mergewrn.Final." hidden="1">{"Final",#N/A,FALSE,"Feb-96"}</definedName>
    <definedName name="Mergewrn.Financial._.Statements." localSheetId="11" hidden="1">{"Consolidated Balance Sheet",#N/A,FALSE,"Sheet2";"Consolidating Balance Sheet",#N/A,FALSE,"Sheet2";"Consolidated Income Statement",#N/A,FALSE,"Sheet2";"Consolidating Income Statement",#N/A,FALSE,"Sheet2";"Statement of Stockholders equity",#N/A,FALSE,"Sheet2"}</definedName>
    <definedName name="Mergewrn.Financial._.Statements." hidden="1">{"Consolidated Balance Sheet",#N/A,FALSE,"Sheet2";"Consolidating Balance Sheet",#N/A,FALSE,"Sheet2";"Consolidated Income Statement",#N/A,FALSE,"Sheet2";"Consolidating Income Statement",#N/A,FALSE,"Sheet2";"Statement of Stockholders equity",#N/A,FALSE,"Sheet2"}</definedName>
    <definedName name="Mergewrn.FY97SBP." localSheetId="11" hidden="1">{#N/A,#N/A,FALSE,"FY97";#N/A,#N/A,FALSE,"FY98";#N/A,#N/A,FALSE,"FY99";#N/A,#N/A,FALSE,"FY00";#N/A,#N/A,FALSE,"FY01"}</definedName>
    <definedName name="Mergewrn.FY97SBP." hidden="1">{#N/A,#N/A,FALSE,"FY97";#N/A,#N/A,FALSE,"FY98";#N/A,#N/A,FALSE,"FY99";#N/A,#N/A,FALSE,"FY00";#N/A,#N/A,FALSE,"FY01"}</definedName>
    <definedName name="Mergewrn.MAY95\" localSheetId="11" hidden="1">{#N/A,#N/A,FALSE,"MAY";#N/A,#N/A,FALSE,"Q2";#N/A,#N/A,FALSE,"YTD"}</definedName>
    <definedName name="Mergewrn.MAY95\" hidden="1">{#N/A,#N/A,FALSE,"MAY";#N/A,#N/A,FALSE,"Q2";#N/A,#N/A,FALSE,"YTD"}</definedName>
    <definedName name="Mergewrn.may959" localSheetId="11" hidden="1">{#N/A,#N/A,FALSE,"MAY";#N/A,#N/A,FALSE,"Q2";#N/A,#N/A,FALSE,"YTD"}</definedName>
    <definedName name="Mergewrn.may959" hidden="1">{#N/A,#N/A,FALSE,"MAY";#N/A,#N/A,FALSE,"Q2";#N/A,#N/A,FALSE,"YTD"}</definedName>
    <definedName name="Mergewrn.phoenix." localSheetId="11" hidden="1">{"is_plan vs Act",#N/A,FALSE,"IS_Plan-Act";"is_curr&amp;YTD",#N/A,FALSE,"IS_Plan-Act";"is_last5mos",#N/A,FALSE,"IS_Plan-Act";"is_vsYTD_RR",#N/A,FALSE,"IS_Plan-Act";"bs",#N/A,FALSE,"IS_Plan-Act";"bs_last5mos",#N/A,FALSE,"IS_Plan-Act";"cf",#N/A,FALSE,"IS_Plan-Act"}</definedName>
    <definedName name="Mergewrn.phoenix." hidden="1">{"is_plan vs Act",#N/A,FALSE,"IS_Plan-Act";"is_curr&amp;YTD",#N/A,FALSE,"IS_Plan-Act";"is_last5mos",#N/A,FALSE,"IS_Plan-Act";"is_vsYTD_RR",#N/A,FALSE,"IS_Plan-Act";"bs",#N/A,FALSE,"IS_Plan-Act";"bs_last5mos",#N/A,FALSE,"IS_Plan-Act";"cf",#N/A,FALSE,"IS_Plan-Act"}</definedName>
    <definedName name="Mergewrn.print." localSheetId="11" hidden="1">{#N/A,#N/A,FALSE,"Japan 2003";#N/A,#N/A,FALSE,"Sheet2"}</definedName>
    <definedName name="Mergewrn.print." hidden="1">{#N/A,#N/A,FALSE,"Japan 2003";#N/A,#N/A,FALSE,"Sheet2"}</definedName>
    <definedName name="Mergewrn.Projections." localSheetId="11" hidden="1">{"Volume",#N/A,FALSE,"volume";"revenue",#N/A,FALSE,"revenue"}</definedName>
    <definedName name="Mergewrn.Projections." hidden="1">{"Volume",#N/A,FALSE,"volume";"revenue",#N/A,FALSE,"revenue"}</definedName>
    <definedName name="Mergewrn.Relevant" localSheetId="11" hidden="1">{#N/A,#N/A,FALSE,"Title Page";#N/A,#N/A,FALSE,"Conclusions";#N/A,#N/A,FALSE,"Assum.";#N/A,#N/A,FALSE,"Sun  DCF-WC-Dep";#N/A,#N/A,FALSE,"MarketValue";#N/A,#N/A,FALSE,"BalSheet";#N/A,#N/A,FALSE,"WACC";#N/A,#N/A,FALSE,"PC+ Info.";#N/A,#N/A,FALSE,"PC+Info_2"}</definedName>
    <definedName name="Mergewrn.Relevant" hidden="1">{#N/A,#N/A,FALSE,"Title Page";#N/A,#N/A,FALSE,"Conclusions";#N/A,#N/A,FALSE,"Assum.";#N/A,#N/A,FALSE,"Sun  DCF-WC-Dep";#N/A,#N/A,FALSE,"MarketValue";#N/A,#N/A,FALSE,"BalSheet";#N/A,#N/A,FALSE,"WACC";#N/A,#N/A,FALSE,"PC+ Info.";#N/A,#N/A,FALSE,"PC+Info_2"}</definedName>
    <definedName name="Mergewrn.report." localSheetId="11"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vs." localSheetId="11" hidden="1">{"Base_rev",#N/A,FALSE,"Proj_IS_Base";"Projrev",#N/A,FALSE,"Proj_IS_wOTLC";"Delta",#N/A,FALSE,"Delta Rev_PV"}</definedName>
    <definedName name="Mergewrn.Revs." hidden="1">{"Base_rev",#N/A,FALSE,"Proj_IS_Base";"Projrev",#N/A,FALSE,"Proj_IS_wOTLC";"Delta",#N/A,FALSE,"Delta Rev_PV"}</definedName>
    <definedName name="Mergewrn.sum." localSheetId="11" hidden="1">{"Opsys",#N/A,FALSE,"NPV_OPsys";"NT",#N/A,FALSE,"NPV_NT";"DevP",#N/A,FALSE,"NPV_DevPdt";"Office",#N/A,FALSE,"NPV_Office"}</definedName>
    <definedName name="Mergewrn.sum." hidden="1">{"Opsys",#N/A,FALSE,"NPV_OPsys";"NT",#N/A,FALSE,"NPV_NT";"DevP",#N/A,FALSE,"NPV_DevPdt";"Office",#N/A,FALSE,"NPV_Office"}</definedName>
    <definedName name="Mergewrn.test." localSheetId="11" hidden="1">{#N/A,#N/A,TRUE,"stops- rsrvs";#N/A,#N/A,TRUE,"P&amp;L phoenix";#N/A,#N/A,TRUE,"BS phoenix";#N/A,#N/A,TRUE,"P&amp;L columbus";#N/A,#N/A,TRUE,"BS columbus"}</definedName>
    <definedName name="Mergewrn.test." hidden="1">{#N/A,#N/A,TRUE,"stops- rsrvs";#N/A,#N/A,TRUE,"P&amp;L phoenix";#N/A,#N/A,TRUE,"BS phoenix";#N/A,#N/A,TRUE,"P&amp;L columbus";#N/A,#N/A,TRUE,"BS columbus"}</definedName>
    <definedName name="Mergewrn.upstairs." localSheetId="11" hidden="1">{"histincome",#N/A,FALSE,"hyfins";"closing balance",#N/A,FALSE,"hyfins"}</definedName>
    <definedName name="Mergewrn.upstairs." hidden="1">{"histincome",#N/A,FALSE,"hyfins";"closing balance",#N/A,FALSE,"hyfins"}</definedName>
    <definedName name="Mergewvu.ALL."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PRT."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w.Rele" localSheetId="11" hidden="1">{#N/A,#N/A,FALSE,"Title Page";#N/A,#N/A,FALSE,"Conclusions";#N/A,#N/A,FALSE,"Assum.";#N/A,#N/A,FALSE,"Sun  DCF-WC-Dep";#N/A,#N/A,FALSE,"MarketValue";#N/A,#N/A,FALSE,"BalSheet";#N/A,#N/A,FALSE,"WACC";#N/A,#N/A,FALSE,"PC+ Info.";#N/A,#N/A,FALSE,"PC+Info_2"}</definedName>
    <definedName name="Mergeww.Rele" hidden="1">{#N/A,#N/A,FALSE,"Title Page";#N/A,#N/A,FALSE,"Conclusions";#N/A,#N/A,FALSE,"Assum.";#N/A,#N/A,FALSE,"Sun  DCF-WC-Dep";#N/A,#N/A,FALSE,"MarketValue";#N/A,#N/A,FALSE,"BalSheet";#N/A,#N/A,FALSE,"WACC";#N/A,#N/A,FALSE,"PC+ Info.";#N/A,#N/A,FALSE,"PC+Info_2"}</definedName>
    <definedName name="Mergew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x" localSheetId="11" hidden="1">{#N/A,#N/A,FALSE,"FY97";#N/A,#N/A,FALSE,"FY98";#N/A,#N/A,FALSE,"FY99";#N/A,#N/A,FALSE,"FY00";#N/A,#N/A,FALSE,"FY01"}</definedName>
    <definedName name="Mergex" hidden="1">{#N/A,#N/A,FALSE,"FY97";#N/A,#N/A,FALSE,"FY98";#N/A,#N/A,FALSE,"FY99";#N/A,#N/A,FALSE,"FY00";#N/A,#N/A,FALSE,"FY01"}</definedName>
    <definedName name="Mergexys" localSheetId="11" hidden="1">{#N/A,#N/A,FALSE,"Title Page";#N/A,#N/A,FALSE,"Conclusions";#N/A,#N/A,FALSE,"Assum.";#N/A,#N/A,FALSE,"Sun  DCF-WC-Dep";#N/A,#N/A,FALSE,"MarketValue";#N/A,#N/A,FALSE,"BalSheet";#N/A,#N/A,FALSE,"WACC";#N/A,#N/A,FALSE,"PC+ Info.";#N/A,#N/A,FALSE,"PC+Info_2"}</definedName>
    <definedName name="Mergexys" hidden="1">{#N/A,#N/A,FALSE,"Title Page";#N/A,#N/A,FALSE,"Conclusions";#N/A,#N/A,FALSE,"Assum.";#N/A,#N/A,FALSE,"Sun  DCF-WC-Dep";#N/A,#N/A,FALSE,"MarketValue";#N/A,#N/A,FALSE,"BalSheet";#N/A,#N/A,FALSE,"WACC";#N/A,#N/A,FALSE,"PC+ Info.";#N/A,#N/A,FALSE,"PC+Info_2"}</definedName>
    <definedName name="Mergezzz.com" localSheetId="11" hidden="1">{#N/A,#N/A,FALSE,"Title Page";#N/A,#N/A,FALSE,"Conclusions";#N/A,#N/A,FALSE,"Assum.";#N/A,#N/A,FALSE,"Sun  DCF-WC-Dep";#N/A,#N/A,FALSE,"MarketValue";#N/A,#N/A,FALSE,"BalSheet";#N/A,#N/A,FALSE,"WACC";#N/A,#N/A,FALSE,"PC+ Info.";#N/A,#N/A,FALSE,"PC+Info_2"}</definedName>
    <definedName name="Mergezzz.com" hidden="1">{#N/A,#N/A,FALSE,"Title Page";#N/A,#N/A,FALSE,"Conclusions";#N/A,#N/A,FALSE,"Assum.";#N/A,#N/A,FALSE,"Sun  DCF-WC-Dep";#N/A,#N/A,FALSE,"MarketValue";#N/A,#N/A,FALSE,"BalSheet";#N/A,#N/A,FALSE,"WACC";#N/A,#N/A,FALSE,"PC+ Info.";#N/A,#N/A,FALSE,"PC+Info_2"}</definedName>
    <definedName name="merit">#REF!</definedName>
    <definedName name="MerrillPrintIt" localSheetId="4" hidden="1">#REF!</definedName>
    <definedName name="MerrillPrintIt" hidden="1">#REF!</definedName>
    <definedName name="MESSAGE">"BEFORE YOU PRESS CTRL-E, GO TO THE 'CHOICE' RANGE AND SELECT A LOCATION THROUGH MEMBER SELECTION."</definedName>
    <definedName name="metrics">#REF!</definedName>
    <definedName name="MEWarning">1</definedName>
    <definedName name="mex" localSheetId="19">#REF!</definedName>
    <definedName name="mex">#REF!</definedName>
    <definedName name="mexico" localSheetId="11" hidden="1">{#N/A,#N/A,FALSE,"Assessment";#N/A,#N/A,FALSE,"Staffing";#N/A,#N/A,FALSE,"Hires";#N/A,#N/A,FALSE,"Assumptions"}</definedName>
    <definedName name="mexico" hidden="1">{#N/A,#N/A,FALSE,"Assessment";#N/A,#N/A,FALSE,"Staffing";#N/A,#N/A,FALSE,"Hires";#N/A,#N/A,FALSE,"Assumptions"}</definedName>
    <definedName name="MfgExpSer" hidden="1">#REF!</definedName>
    <definedName name="mfgr" localSheetId="4" hidden="1">{"PAGE 1",#N/A,FALSE,"WEST_OT"}</definedName>
    <definedName name="mfgr" localSheetId="11" hidden="1">{"PAGE 1",#N/A,FALSE,"WEST_OT"}</definedName>
    <definedName name="mfgr" hidden="1">{"PAGE 1",#N/A,FALSE,"WEST_OT"}</definedName>
    <definedName name="mfgr_1" localSheetId="4" hidden="1">{"PAGE 1",#N/A,FALSE,"WEST_OT"}</definedName>
    <definedName name="mfgr_1" localSheetId="11" hidden="1">{"PAGE 1",#N/A,FALSE,"WEST_OT"}</definedName>
    <definedName name="mfgr_1" hidden="1">{"PAGE 1",#N/A,FALSE,"WEST_OT"}</definedName>
    <definedName name="mfgr_1_1" localSheetId="4" hidden="1">{"PAGE 1",#N/A,FALSE,"WEST_OT"}</definedName>
    <definedName name="mfgr_1_1" localSheetId="11" hidden="1">{"PAGE 1",#N/A,FALSE,"WEST_OT"}</definedName>
    <definedName name="mfgr_1_1" hidden="1">{"PAGE 1",#N/A,FALSE,"WEST_OT"}</definedName>
    <definedName name="mfgr_1_1_2" localSheetId="4" hidden="1">{"PAGE 1",#N/A,FALSE,"WEST_OT"}</definedName>
    <definedName name="mfgr_1_1_2" localSheetId="11" hidden="1">{"PAGE 1",#N/A,FALSE,"WEST_OT"}</definedName>
    <definedName name="mfgr_1_1_2" hidden="1">{"PAGE 1",#N/A,FALSE,"WEST_OT"}</definedName>
    <definedName name="mfgr_1_3" localSheetId="4" hidden="1">{"PAGE 1",#N/A,FALSE,"WEST_OT"}</definedName>
    <definedName name="mfgr_1_3" localSheetId="11" hidden="1">{"PAGE 1",#N/A,FALSE,"WEST_OT"}</definedName>
    <definedName name="mfgr_1_3" hidden="1">{"PAGE 1",#N/A,FALSE,"WEST_OT"}</definedName>
    <definedName name="mfgr_2" localSheetId="4" hidden="1">{"PAGE 1",#N/A,FALSE,"WEST_OT"}</definedName>
    <definedName name="mfgr_2" localSheetId="11" hidden="1">{"PAGE 1",#N/A,FALSE,"WEST_OT"}</definedName>
    <definedName name="mfgr_2" hidden="1">{"PAGE 1",#N/A,FALSE,"WEST_OT"}</definedName>
    <definedName name="mfgr_2_2" localSheetId="4" hidden="1">{"PAGE 1",#N/A,FALSE,"WEST_OT"}</definedName>
    <definedName name="mfgr_2_2" localSheetId="11" hidden="1">{"PAGE 1",#N/A,FALSE,"WEST_OT"}</definedName>
    <definedName name="mfgr_2_2" hidden="1">{"PAGE 1",#N/A,FALSE,"WEST_OT"}</definedName>
    <definedName name="mfgr_3" localSheetId="4" hidden="1">{"PAGE 1",#N/A,FALSE,"WEST_OT"}</definedName>
    <definedName name="mfgr_3" localSheetId="11" hidden="1">{"PAGE 1",#N/A,FALSE,"WEST_OT"}</definedName>
    <definedName name="mfgr_3" hidden="1">{"PAGE 1",#N/A,FALSE,"WEST_OT"}</definedName>
    <definedName name="mfgr_3_2" localSheetId="4" hidden="1">{"PAGE 1",#N/A,FALSE,"WEST_OT"}</definedName>
    <definedName name="mfgr_3_2" localSheetId="11" hidden="1">{"PAGE 1",#N/A,FALSE,"WEST_OT"}</definedName>
    <definedName name="mfgr_3_2" hidden="1">{"PAGE 1",#N/A,FALSE,"WEST_OT"}</definedName>
    <definedName name="mfgr_5" localSheetId="4" hidden="1">{"PAGE 1",#N/A,FALSE,"WEST_OT"}</definedName>
    <definedName name="mfgr_5" localSheetId="11" hidden="1">{"PAGE 1",#N/A,FALSE,"WEST_OT"}</definedName>
    <definedName name="mfgr_5" hidden="1">{"PAGE 1",#N/A,FALSE,"WEST_OT"}</definedName>
    <definedName name="mfgtest" localSheetId="4" hidden="1">{"PAGE 1",#N/A,FALSE,"WEST_OT"}</definedName>
    <definedName name="mfgtest" localSheetId="11" hidden="1">{"PAGE 1",#N/A,FALSE,"WEST_OT"}</definedName>
    <definedName name="mfgtest" hidden="1">{"PAGE 1",#N/A,FALSE,"WEST_OT"}</definedName>
    <definedName name="mfgtest_1" localSheetId="4" hidden="1">{"PAGE 1",#N/A,FALSE,"WEST_OT"}</definedName>
    <definedName name="mfgtest_1" localSheetId="11" hidden="1">{"PAGE 1",#N/A,FALSE,"WEST_OT"}</definedName>
    <definedName name="mfgtest_1" hidden="1">{"PAGE 1",#N/A,FALSE,"WEST_OT"}</definedName>
    <definedName name="mfgtest_1_1" localSheetId="4" hidden="1">{"PAGE 1",#N/A,FALSE,"WEST_OT"}</definedName>
    <definedName name="mfgtest_1_1" localSheetId="11" hidden="1">{"PAGE 1",#N/A,FALSE,"WEST_OT"}</definedName>
    <definedName name="mfgtest_1_1" hidden="1">{"PAGE 1",#N/A,FALSE,"WEST_OT"}</definedName>
    <definedName name="mfgtest_1_1_2" localSheetId="4" hidden="1">{"PAGE 1",#N/A,FALSE,"WEST_OT"}</definedName>
    <definedName name="mfgtest_1_1_2" localSheetId="11" hidden="1">{"PAGE 1",#N/A,FALSE,"WEST_OT"}</definedName>
    <definedName name="mfgtest_1_1_2" hidden="1">{"PAGE 1",#N/A,FALSE,"WEST_OT"}</definedName>
    <definedName name="mfgtest_1_3" localSheetId="4" hidden="1">{"PAGE 1",#N/A,FALSE,"WEST_OT"}</definedName>
    <definedName name="mfgtest_1_3" localSheetId="11" hidden="1">{"PAGE 1",#N/A,FALSE,"WEST_OT"}</definedName>
    <definedName name="mfgtest_1_3" hidden="1">{"PAGE 1",#N/A,FALSE,"WEST_OT"}</definedName>
    <definedName name="mfgtest_2" localSheetId="4" hidden="1">{"PAGE 1",#N/A,FALSE,"WEST_OT"}</definedName>
    <definedName name="mfgtest_2" localSheetId="11" hidden="1">{"PAGE 1",#N/A,FALSE,"WEST_OT"}</definedName>
    <definedName name="mfgtest_2" hidden="1">{"PAGE 1",#N/A,FALSE,"WEST_OT"}</definedName>
    <definedName name="mfgtest_2_2" localSheetId="4" hidden="1">{"PAGE 1",#N/A,FALSE,"WEST_OT"}</definedName>
    <definedName name="mfgtest_2_2" localSheetId="11" hidden="1">{"PAGE 1",#N/A,FALSE,"WEST_OT"}</definedName>
    <definedName name="mfgtest_2_2" hidden="1">{"PAGE 1",#N/A,FALSE,"WEST_OT"}</definedName>
    <definedName name="mfgtest_3" localSheetId="4" hidden="1">{"PAGE 1",#N/A,FALSE,"WEST_OT"}</definedName>
    <definedName name="mfgtest_3" localSheetId="11" hidden="1">{"PAGE 1",#N/A,FALSE,"WEST_OT"}</definedName>
    <definedName name="mfgtest_3" hidden="1">{"PAGE 1",#N/A,FALSE,"WEST_OT"}</definedName>
    <definedName name="mfgtest_3_2" localSheetId="4" hidden="1">{"PAGE 1",#N/A,FALSE,"WEST_OT"}</definedName>
    <definedName name="mfgtest_3_2" localSheetId="11" hidden="1">{"PAGE 1",#N/A,FALSE,"WEST_OT"}</definedName>
    <definedName name="mfgtest_3_2" hidden="1">{"PAGE 1",#N/A,FALSE,"WEST_OT"}</definedName>
    <definedName name="mfgtest_5" localSheetId="4" hidden="1">{"PAGE 1",#N/A,FALSE,"WEST_OT"}</definedName>
    <definedName name="mfgtest_5" localSheetId="11" hidden="1">{"PAGE 1",#N/A,FALSE,"WEST_OT"}</definedName>
    <definedName name="mfgtest_5" hidden="1">{"PAGE 1",#N/A,FALSE,"WEST_OT"}</definedName>
    <definedName name="MFI_Data">#REF!</definedName>
    <definedName name="MFX" localSheetId="19">#REF!</definedName>
    <definedName name="MFX">#REF!</definedName>
    <definedName name="MGHM"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n_pad">#REF!</definedName>
    <definedName name="mgpw" hidden="1">"PersonalNeu"</definedName>
    <definedName name="mheramn12002" localSheetId="2" hidden="1">{"bs",#N/A,FALSE,"SCF"}</definedName>
    <definedName name="mheramn12002" localSheetId="1" hidden="1">{"bs",#N/A,FALSE,"SCF"}</definedName>
    <definedName name="mheramn12002" localSheetId="19" hidden="1">{"bs",#N/A,FALSE,"SCF"}</definedName>
    <definedName name="mheramn12002" localSheetId="4" hidden="1">{"bs",#N/A,FALSE,"SCF"}</definedName>
    <definedName name="mheramn12002" localSheetId="15" hidden="1">{"bs",#N/A,FALSE,"SCF"}</definedName>
    <definedName name="mheramn12002" localSheetId="11" hidden="1">{"bs",#N/A,FALSE,"SCF"}</definedName>
    <definedName name="mheramn12002" hidden="1">{"bs",#N/A,FALSE,"SCF"}</definedName>
    <definedName name="mherman100449" localSheetId="19" hidden="1">#REF!</definedName>
    <definedName name="mherman100449" hidden="1">#REF!</definedName>
    <definedName name="mherman12" localSheetId="2" hidden="1">#REF!</definedName>
    <definedName name="mherman12" localSheetId="1" hidden="1">#REF!</definedName>
    <definedName name="mherman12" localSheetId="19" hidden="1">#REF!</definedName>
    <definedName name="mherman12" hidden="1">#REF!</definedName>
    <definedName name="mherman123333" localSheetId="2" hidden="1">#REF!</definedName>
    <definedName name="mherman123333" localSheetId="19" hidden="1">#REF!</definedName>
    <definedName name="mherman123333" hidden="1">#REF!</definedName>
    <definedName name="mherman12444" localSheetId="2" hidden="1">{#N/A,#N/A,FALSE,"Sheet1"}</definedName>
    <definedName name="mherman12444" localSheetId="1" hidden="1">{#N/A,#N/A,FALSE,"Sheet1"}</definedName>
    <definedName name="mherman12444" localSheetId="19" hidden="1">{#N/A,#N/A,FALSE,"Sheet1"}</definedName>
    <definedName name="mherman12444" localSheetId="4" hidden="1">{#N/A,#N/A,FALSE,"Sheet1"}</definedName>
    <definedName name="mherman12444" localSheetId="15" hidden="1">{#N/A,#N/A,FALSE,"Sheet1"}</definedName>
    <definedName name="mherman12444" localSheetId="11" hidden="1">{#N/A,#N/A,FALSE,"Sheet1"}</definedName>
    <definedName name="mherman12444" hidden="1">{#N/A,#N/A,FALSE,"Sheet1"}</definedName>
    <definedName name="MHGMGH" localSheetId="4" hidden="1">{#N/A,#N/A,FALSE,"ISBL"}</definedName>
    <definedName name="MHGMGH" localSheetId="11" hidden="1">{#N/A,#N/A,FALSE,"ISBL"}</definedName>
    <definedName name="MHGMGH" hidden="1">{#N/A,#N/A,FALSE,"ISBL"}</definedName>
    <definedName name="mhj"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elle" localSheetId="11" hidden="1">{"Summary analysis",#N/A,FALSE,"Total";"OCPH analysis",#N/A,FALSE,"Total";"detail analysis",#N/A,FALSE,"Total"}</definedName>
    <definedName name="michelle" hidden="1">{"Summary analysis",#N/A,FALSE,"Total";"OCPH analysis",#N/A,FALSE,"Total";"detail analysis",#N/A,FALSE,"Total"}</definedName>
    <definedName name="michelle2" localSheetId="11" hidden="1">{"Summary analysis",#N/A,FALSE,"Total";"OCPH analysis",#N/A,FALSE,"Total";"detail analysis",#N/A,FALSE,"Total"}</definedName>
    <definedName name="michelle2" hidden="1">{"Summary analysis",#N/A,FALSE,"Total";"OCPH analysis",#N/A,FALSE,"Total";"detail analysis",#N/A,FALSE,"Total"}</definedName>
    <definedName name="Mid_Year" localSheetId="4">#REF!</definedName>
    <definedName name="Mid_Year" localSheetId="15">#REF!</definedName>
    <definedName name="Mid_Year">#REF!</definedName>
    <definedName name="MidAtlantic">#REF!</definedName>
    <definedName name="Mideast">#REF!</definedName>
    <definedName name="midmarket">#REF!</definedName>
    <definedName name="Midwest" localSheetId="11" hidden="1">{"FY02_Assets",#N/A,FALSE,"Fin Stmt Budget";"FY02_Liabilities",#N/A,FALSE,"Fin Stmt Budget";"FY02_Inc_Stmt",#N/A,FALSE,"Fin Stmt Budget";"FY02_SOCF",#N/A,FALSE,"Fin Stmt Budget"}</definedName>
    <definedName name="Midwest" hidden="1">{"FY02_Assets",#N/A,FALSE,"Fin Stmt Budget";"FY02_Liabilities",#N/A,FALSE,"Fin Stmt Budget";"FY02_Inc_Stmt",#N/A,FALSE,"Fin Stmt Budget";"FY02_SOCF",#N/A,FALSE,"Fin Stmt Budget"}</definedName>
    <definedName name="MidyearPeriodEnd">#REF!</definedName>
    <definedName name="mik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ik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ik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ikie" localSheetId="4" hidden="1">{#N/A,#N/A,FALSE,"Audit Program";#N/A,#N/A,FALSE,"T&amp;D Total";#N/A,#N/A,FALSE,"LNG Total";#N/A,#N/A,FALSE,"Power Total";#N/A,#N/A,FALSE,"Other Total";#N/A,#N/A,FALSE,"E&amp;P Total"}</definedName>
    <definedName name="mikie" localSheetId="11" hidden="1">{#N/A,#N/A,FALSE,"Audit Program";#N/A,#N/A,FALSE,"T&amp;D Total";#N/A,#N/A,FALSE,"LNG Total";#N/A,#N/A,FALSE,"Power Total";#N/A,#N/A,FALSE,"Other Total";#N/A,#N/A,FALSE,"E&amp;P Total"}</definedName>
    <definedName name="mikie" hidden="1">{#N/A,#N/A,FALSE,"Audit Program";#N/A,#N/A,FALSE,"T&amp;D Total";#N/A,#N/A,FALSE,"LNG Total";#N/A,#N/A,FALSE,"Power Total";#N/A,#N/A,FALSE,"Other Total";#N/A,#N/A,FALSE,"E&amp;P Total"}</definedName>
    <definedName name="mikie_1" localSheetId="4" hidden="1">{#N/A,#N/A,FALSE,"Audit Program";#N/A,#N/A,FALSE,"T&amp;D Total";#N/A,#N/A,FALSE,"LNG Total";#N/A,#N/A,FALSE,"Power Total";#N/A,#N/A,FALSE,"Other Total";#N/A,#N/A,FALSE,"E&amp;P Total"}</definedName>
    <definedName name="mikie_1" localSheetId="11" hidden="1">{#N/A,#N/A,FALSE,"Audit Program";#N/A,#N/A,FALSE,"T&amp;D Total";#N/A,#N/A,FALSE,"LNG Total";#N/A,#N/A,FALSE,"Power Total";#N/A,#N/A,FALSE,"Other Total";#N/A,#N/A,FALSE,"E&amp;P Total"}</definedName>
    <definedName name="mikie_1" hidden="1">{#N/A,#N/A,FALSE,"Audit Program";#N/A,#N/A,FALSE,"T&amp;D Total";#N/A,#N/A,FALSE,"LNG Total";#N/A,#N/A,FALSE,"Power Total";#N/A,#N/A,FALSE,"Other Total";#N/A,#N/A,FALSE,"E&amp;P Total"}</definedName>
    <definedName name="milner" localSheetId="11" hidden="1">{#N/A,#N/A,FALSE,"Aging Summary";#N/A,#N/A,FALSE,"Ratio Analysis";#N/A,#N/A,FALSE,"Test 120 Day Accts";#N/A,#N/A,FALSE,"Tickmarks"}</definedName>
    <definedName name="milner" hidden="1">{#N/A,#N/A,FALSE,"Aging Summary";#N/A,#N/A,FALSE,"Ratio Analysis";#N/A,#N/A,FALSE,"Test 120 Day Accts";#N/A,#N/A,FALSE,"Tickmarks"}</definedName>
    <definedName name="min" localSheetId="4" hidden="1">{#N/A,#N/A,FALSE,"REPORT"}</definedName>
    <definedName name="min" localSheetId="11" hidden="1">{#N/A,#N/A,FALSE,"REPORT"}</definedName>
    <definedName name="min" hidden="1">{#N/A,#N/A,FALSE,"REPORT"}</definedName>
    <definedName name="min_1" localSheetId="4" hidden="1">{#N/A,#N/A,FALSE,"REPORT"}</definedName>
    <definedName name="min_1" localSheetId="11" hidden="1">{#N/A,#N/A,FALSE,"REPORT"}</definedName>
    <definedName name="min_1" hidden="1">{#N/A,#N/A,FALSE,"REPORT"}</definedName>
    <definedName name="Min_Cash">#REF!</definedName>
    <definedName name="mina" localSheetId="4" hidden="1">{#N/A,#N/A,FALSE,"REPORT"}</definedName>
    <definedName name="mina" localSheetId="11" hidden="1">{#N/A,#N/A,FALSE,"REPORT"}</definedName>
    <definedName name="mina" hidden="1">{#N/A,#N/A,FALSE,"REPORT"}</definedName>
    <definedName name="mina_1" localSheetId="4" hidden="1">{#N/A,#N/A,FALSE,"REPORT"}</definedName>
    <definedName name="mina_1" localSheetId="11" hidden="1">{#N/A,#N/A,FALSE,"REPORT"}</definedName>
    <definedName name="mina_1" hidden="1">{#N/A,#N/A,FALSE,"REPORT"}</definedName>
    <definedName name="MINC1">#REF!</definedName>
    <definedName name="MINC2" localSheetId="19">#REF!</definedName>
    <definedName name="MINC2">#REF!</definedName>
    <definedName name="MINC3" localSheetId="19">#REF!</definedName>
    <definedName name="MINC3">#REF!</definedName>
    <definedName name="mincash" localSheetId="19">#REF!</definedName>
    <definedName name="mincash">#REF!</definedName>
    <definedName name="MINCC1" localSheetId="19">#REF!</definedName>
    <definedName name="MINCC1">#REF!</definedName>
    <definedName name="MINCC2">#REF!</definedName>
    <definedName name="MINCC3">#REF!</definedName>
    <definedName name="mincell" localSheetId="19">#REF!</definedName>
    <definedName name="mincell">#REF!</definedName>
    <definedName name="Minimum">#REF!</definedName>
    <definedName name="Minimum_Cash" localSheetId="19">#REF!</definedName>
    <definedName name="Minimum_Cash">#REF!</definedName>
    <definedName name="Minimumcash" localSheetId="19">#REF!</definedName>
    <definedName name="Minimumcash">#REF!</definedName>
    <definedName name="Minority_Interest" localSheetId="19">#REF!</definedName>
    <definedName name="Minority_Interest">#REF!</definedName>
    <definedName name="MinumumCash">#REF!</definedName>
    <definedName name="mis">#REF!</definedName>
    <definedName name="MISC">#REF!</definedName>
    <definedName name="MISC_EARN_ADJ" hidden="1">"MISC_EARN_ADJ"</definedName>
    <definedName name="miu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x" hidden="1">#REF!</definedName>
    <definedName name="mj" localSheetId="4" hidden="1">{#N/A,#N/A,FALSE,"FY97";#N/A,#N/A,FALSE,"FY98";#N/A,#N/A,FALSE,"FY99";#N/A,#N/A,FALSE,"FY00";#N/A,#N/A,FALSE,"FY01"}</definedName>
    <definedName name="mj" localSheetId="11" hidden="1">{#N/A,#N/A,FALSE,"FY97";#N/A,#N/A,FALSE,"FY98";#N/A,#N/A,FALSE,"FY99";#N/A,#N/A,FALSE,"FY00";#N/A,#N/A,FALSE,"FY01"}</definedName>
    <definedName name="mj" hidden="1">{#N/A,#N/A,FALSE,"FY97";#N/A,#N/A,FALSE,"FY98";#N/A,#N/A,FALSE,"FY99";#N/A,#N/A,FALSE,"FY00";#N/A,#N/A,FALSE,"FY01"}</definedName>
    <definedName name="mj_1" localSheetId="4" hidden="1">{#N/A,#N/A,FALSE,"FY97";#N/A,#N/A,FALSE,"FY98";#N/A,#N/A,FALSE,"FY99";#N/A,#N/A,FALSE,"FY00";#N/A,#N/A,FALSE,"FY01"}</definedName>
    <definedName name="mj_1" localSheetId="11" hidden="1">{#N/A,#N/A,FALSE,"FY97";#N/A,#N/A,FALSE,"FY98";#N/A,#N/A,FALSE,"FY99";#N/A,#N/A,FALSE,"FY00";#N/A,#N/A,FALSE,"FY01"}</definedName>
    <definedName name="mj_1" hidden="1">{#N/A,#N/A,FALSE,"FY97";#N/A,#N/A,FALSE,"FY98";#N/A,#N/A,FALSE,"FY99";#N/A,#N/A,FALSE,"FY00";#N/A,#N/A,FALSE,"FY01"}</definedName>
    <definedName name="mjk" localSheetId="11" hidden="1">{#N/A,#N/A,FALSE,"Management";#N/A,#N/A,FALSE,"Cash Position"}</definedName>
    <definedName name="mjk" hidden="1">{#N/A,#N/A,FALSE,"Management";#N/A,#N/A,FALSE,"Cash Position"}</definedName>
    <definedName name="mkj" localSheetId="4" hidden="1">{#N/A,#N/A,TRUE,"A";#N/A,#N/A,TRUE,"B";#N/A,#N/A,TRUE,"C";#N/A,#N/A,TRUE,"D";#N/A,#N/A,TRUE,"E"}</definedName>
    <definedName name="mkj" localSheetId="11" hidden="1">{#N/A,#N/A,TRUE,"A";#N/A,#N/A,TRUE,"B";#N/A,#N/A,TRUE,"C";#N/A,#N/A,TRUE,"D";#N/A,#N/A,TRUE,"E"}</definedName>
    <definedName name="mkj" hidden="1">{#N/A,#N/A,TRUE,"A";#N/A,#N/A,TRUE,"B";#N/A,#N/A,TRUE,"C";#N/A,#N/A,TRUE,"D";#N/A,#N/A,TRUE,"E"}</definedName>
    <definedName name="mkjmkjmkj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kjmkjmkj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kjmkjmkj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KK" localSheetId="11" hidden="1">{"'下期集計（10.27迄・速報値）'!$Q$16"}</definedName>
    <definedName name="MKK" hidden="1">{"'下期集計（10.27迄・速報値）'!$Q$16"}</definedName>
    <definedName name="ml" hidden="1">#REF!</definedName>
    <definedName name="mlmlm"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mlm"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ml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NK00124a889f614c15b9d21b58374b3c98" hidden="1">#REF!</definedName>
    <definedName name="MLNK0014272a62884c94b02480c34ada2a84" hidden="1">#REF!</definedName>
    <definedName name="MLNK001b31d734564dc78d938197026de375" hidden="1">#REF!</definedName>
    <definedName name="MLNK002698742ef141da9ce2f68f909d63e1" hidden="1">#REF!</definedName>
    <definedName name="MLNK003b2cdccdbb43f6a4631c7541c09aea" hidden="1">#REF!</definedName>
    <definedName name="MLNK003ca6b0debf4b1ebecbc92baa6c0045" hidden="1">#REF!</definedName>
    <definedName name="MLNK0065a28852e641f8a5c78ce401a24e30" hidden="1">#REF!</definedName>
    <definedName name="MLNK008ce3cd213840dfb007d83cb0f86d88" hidden="1">#REF!</definedName>
    <definedName name="MLNK00a479093c6a4b6baf5d91ce7f5e2726" hidden="1">#REF!</definedName>
    <definedName name="MLNK00b34d9cc9a34316bd078c10e604e204" hidden="1">#REF!</definedName>
    <definedName name="MLNK00d988e64daa4eb79130d2188bd1346b" hidden="1">#REF!</definedName>
    <definedName name="MLNK00dfbed67760445e86e63916eb194b90" hidden="1">#REF!</definedName>
    <definedName name="MLNK00e177521cfc4490bea39bb14ee19de4" hidden="1">#REF!</definedName>
    <definedName name="MLNK0118c852d1be4f8291d6ecc9e6a29d9d" hidden="1">#REF!</definedName>
    <definedName name="MLNK0119dc9adf4846ee897623c77dd2566f" hidden="1">#REF!</definedName>
    <definedName name="MLNK012088be55ef4d2ba3a738a7ad556e83" hidden="1">#REF!</definedName>
    <definedName name="MLNK0141ea36e1584ade8ffef9b3fb17a583" hidden="1">#REF!</definedName>
    <definedName name="MLNK01646a82868843a0b06b9970b6903d02" hidden="1">#REF!</definedName>
    <definedName name="MLNK01912b69e1a74b659998958e5552f99c" hidden="1">#REF!</definedName>
    <definedName name="MLNK01cdca8ebc044842a4c47c45fa5031bb" hidden="1">#REF!</definedName>
    <definedName name="MLNK01dc5773190442fcaa7728b0d038c3d0" hidden="1">#REF!</definedName>
    <definedName name="MLNK01ff5b7e77dc4df29fd33da9c8dea7e4" hidden="1">#REF!</definedName>
    <definedName name="MLNK020447051dc34c53bfd982e34378e833" hidden="1">#REF!</definedName>
    <definedName name="MLNK021e462bf01a455b8e2e5dc921c81f56" hidden="1">#REF!</definedName>
    <definedName name="MLNK021ee2cb927441eeb0de28e0dca2927f" hidden="1">#REF!</definedName>
    <definedName name="MLNK022d730a3ff74ff5ac5cc333f0886720" hidden="1">#REF!</definedName>
    <definedName name="MLNK02324a5c9e9b49308ab44f7973e9d7d6" hidden="1">#REF!</definedName>
    <definedName name="MLNK025cf7d020c549f5ac61ca42772e0514" hidden="1">#REF!</definedName>
    <definedName name="MLNK028c4564791449b5854fde0d6e086de8" hidden="1">#REF!</definedName>
    <definedName name="MLNK02c4852966b542eb882fe6370f0b833b" hidden="1">#REF!</definedName>
    <definedName name="MLNK02d081c9811c43eda35e95eb3d2ed4e1" hidden="1">#REF!</definedName>
    <definedName name="MLNK02e35e4e16f346c591f6bb6d6273adc7" hidden="1">#REF!</definedName>
    <definedName name="MLNK0301a8f6722a43d78e4508333e8c64a1" hidden="1">#REF!</definedName>
    <definedName name="MLNK032a3e9803484ff8ac92bb839622e41a" hidden="1">#REF!</definedName>
    <definedName name="MLNK032af202474f454990f79c712f4d68e4" hidden="1">#REF!</definedName>
    <definedName name="MLNK035191398264427b8f10167edfc04267" hidden="1">#REF!</definedName>
    <definedName name="MLNK0359ce37082248c48c924f7ef7a4b0aa" hidden="1">#REF!</definedName>
    <definedName name="MLNK0375ed7eb7a6491bb2e091b24e810ab7" hidden="1">#REF!</definedName>
    <definedName name="MLNK03e83510dff3493aa254be96f981a11d" hidden="1">#REF!</definedName>
    <definedName name="MLNK040b82ff800f41a384c4ce7e52bb5e4f" hidden="1">#REF!</definedName>
    <definedName name="MLNK041031951f5f43969461251adf1dca3b" hidden="1">#REF!</definedName>
    <definedName name="MLNK041576d4224c4c11b3f53337690eae0a" hidden="1">#REF!</definedName>
    <definedName name="MLNK0426c29cfb094ae786283911d169eca2" hidden="1">#REF!</definedName>
    <definedName name="MLNK04306e34d07d4559be9eef1c3c260baf" hidden="1">#REF!</definedName>
    <definedName name="MLNK044f22bb82a8441c9fe7002e93fd7310" hidden="1">#REF!</definedName>
    <definedName name="MLNK046795ab2da7469c994e012750590dfe" hidden="1">#REF!</definedName>
    <definedName name="MLNK0474b1ba51334f0181abdacd8360f137" hidden="1">#REF!</definedName>
    <definedName name="MLNK04792d43eb8c40bf9441285644fa963c" hidden="1">#REF!</definedName>
    <definedName name="MLNK0486c3d281c248d8ab6a79bed2acac46" hidden="1">#REF!</definedName>
    <definedName name="MLNK049c30989dcb4dd5836831df0478ee46" hidden="1">#REF!</definedName>
    <definedName name="MLNK050fac9953a5415ab47f2f2fa9f1656e" hidden="1">#REF!</definedName>
    <definedName name="MLNK05285a73bd0845c3bc141225d49a5d57" hidden="1">#REF!</definedName>
    <definedName name="MLNK052b599271ba468da816d4239d9c2713" hidden="1">#REF!</definedName>
    <definedName name="MLNK0548cad76c984d3da7f9f54cd08187e0" hidden="1">#REF!</definedName>
    <definedName name="MLNK05751ffb237f4757b73a164e77d03967" hidden="1">#REF!</definedName>
    <definedName name="MLNK057964ef733c41659204e72d4e77e1e4" hidden="1">#REF!</definedName>
    <definedName name="MLNK05abf915931c4910917d6d70be749e27" hidden="1">#REF!</definedName>
    <definedName name="MLNK05ad99dedbf544138b07aa4d2f74d145" hidden="1">#REF!</definedName>
    <definedName name="MLNK05cd4f86ee0f4324b89d7f3a2e6acff1" hidden="1">#REF!</definedName>
    <definedName name="MLNK05d79c6f6121431593a0d55c0d7f6734" hidden="1">#REF!</definedName>
    <definedName name="MLNK05f26b559f8f4adb9599eb6c68e0d7d5" hidden="1">#REF!</definedName>
    <definedName name="MLNK060a0a174bd9464a87b5466c20e15786" hidden="1">#REF!</definedName>
    <definedName name="MLNK06297dd96be041c6934863e80474dba1" hidden="1">#REF!</definedName>
    <definedName name="MLNK0637cfe95cea42b2b04c89c8f7b27fa1" hidden="1">#REF!</definedName>
    <definedName name="MLNK063e80915ce046f8905798a4e8b723af" hidden="1">#REF!</definedName>
    <definedName name="MLNK0652ccdeaea44e55a404c21971d4a1f5" hidden="1">#REF!</definedName>
    <definedName name="MLNK0688f8b47c7b448ca87848cbfa5d6990" hidden="1">#REF!</definedName>
    <definedName name="MLNK06e3d5dbca364c46b7af945d964a76b2" hidden="1">#REF!</definedName>
    <definedName name="MLNK06fb6c9dfec14d3cb3d6c70564afff47" hidden="1">#REF!</definedName>
    <definedName name="MLNK07067ed062fa42db80426d1670ac5341" hidden="1">#REF!</definedName>
    <definedName name="MLNK074edcf6efea4c8dab53afbefa960bca" hidden="1">#REF!</definedName>
    <definedName name="MLNK076b51d7fafe46ae93b808a93eb15781" hidden="1">#REF!</definedName>
    <definedName name="MLNK079b50e571224149a11acd77e6aafc34" hidden="1">#REF!</definedName>
    <definedName name="MLNK07bb8914411b4928b8acc40b080ed315" hidden="1">#REF!</definedName>
    <definedName name="MLNK07c774bc276145dd8b5796cd407b271b" hidden="1">#REF!</definedName>
    <definedName name="MLNK080192c97f944540b7824513d20f7e42" hidden="1">#REF!</definedName>
    <definedName name="MLNK081fdc3ac9cd4349b3611c82fd2d7061" hidden="1">#REF!</definedName>
    <definedName name="MLNK082bcb186d38415ab83e02d3b6408e8a" hidden="1">#REF!</definedName>
    <definedName name="MLNK083020d8074f4ead9b8f66131f4cac1f" hidden="1">#REF!</definedName>
    <definedName name="MLNK0855d170fe854bcbbc96ba6d995d1fb4" hidden="1">#REF!</definedName>
    <definedName name="MLNK086bd0b32b9247739d166d53173e9294" hidden="1">#REF!</definedName>
    <definedName name="MLNK087c2417533f4560bfef14139b998e8b" hidden="1">#REF!</definedName>
    <definedName name="MLNK0883ecdbd5184b4eb6984b094956a8fd" hidden="1">#REF!</definedName>
    <definedName name="MLNK0897900f625246dda5c9b6cec9c7231e" hidden="1">#REF!</definedName>
    <definedName name="MLNK08b6dad99d2947c089845461683a109e" hidden="1">#REF!</definedName>
    <definedName name="MLNK08f8b19db5964ebeac393abc9df04946" hidden="1">#REF!</definedName>
    <definedName name="MLNK0901b6b24ec646538631e4c2d2a6ba0a" hidden="1">#REF!</definedName>
    <definedName name="MLNK0909a28f181d4cada4983b2a7dd3dc3c" hidden="1">#REF!</definedName>
    <definedName name="MLNK09445ede2da94f28ae42d306ce873808" hidden="1">#REF!</definedName>
    <definedName name="MLNK0946e7c090ea45768d1c1361d520b939" hidden="1">#REF!</definedName>
    <definedName name="MLNK0982f3ccbd284cc0bd4570776db9dc28" hidden="1">#REF!</definedName>
    <definedName name="MLNK09a542139a6346c890bfcdb97bfb8af9" hidden="1">#REF!</definedName>
    <definedName name="MLNK09ad64c4395f49a6b7364acb3b108ccd" hidden="1">#REF!</definedName>
    <definedName name="MLNK09bd2248d0274b09aaf91ebd31ea46ce" hidden="1">#REF!</definedName>
    <definedName name="MLNK09ca16370b67429fa25712f3363f876b" hidden="1">#REF!</definedName>
    <definedName name="MLNK0a33894dd89b41fa84d582b88e65a854" hidden="1">#REF!</definedName>
    <definedName name="MLNK0aa53c23c3c944f0bf7b8d61cd6c1999" hidden="1">#REF!</definedName>
    <definedName name="MLNK0ab9914296d24677800cb1b39facac5d" hidden="1">#REF!</definedName>
    <definedName name="MLNK0acf01ad6e724f70b13642c591881e1e" hidden="1">#REF!</definedName>
    <definedName name="MLNK0ae1f04c640741909fdd729d4c070499" hidden="1">#REF!</definedName>
    <definedName name="MLNK0b15ec1b51c1431eae044580c8ba2b6e" hidden="1">#REF!</definedName>
    <definedName name="MLNK0b1ae48d5e154932a8bb7eb902278fc4" hidden="1">#REF!</definedName>
    <definedName name="MLNK0b1d5ddfab1d448c84377a3185bb9fc8" hidden="1">#REF!</definedName>
    <definedName name="MLNK0b1ebacb66ad422ba21c9273597915d1" hidden="1">#REF!</definedName>
    <definedName name="MLNK0b3a704dc59c42c7875fbe85d1b658c3" hidden="1">#REF!</definedName>
    <definedName name="MLNK0b56728dcc42496cb6382c7efb724da0" hidden="1">#REF!</definedName>
    <definedName name="MLNK0b8fd0c1882c4916966e88db5cfb9e17" hidden="1">#REF!</definedName>
    <definedName name="MLNK0b929fc2bd31464a9c04e9e03fac138c" hidden="1">#REF!</definedName>
    <definedName name="MLNK0bab5d3b064147b1aead391cff366da6" hidden="1">#REF!</definedName>
    <definedName name="MLNK0bad870db0694b3fbd248fbaabe510cf" hidden="1">#REF!</definedName>
    <definedName name="MLNK0bd016edee7945ec959a80ed585b2fa4" hidden="1">#REF!</definedName>
    <definedName name="MLNK0be66c763d83458ca815321f2937d527" hidden="1">#REF!</definedName>
    <definedName name="MLNK0beb7076a82144d18ed311ab3f2f6ef4" hidden="1">#REF!</definedName>
    <definedName name="MLNK0c417cc4b596433cbe6af24732976eab" hidden="1">#REF!</definedName>
    <definedName name="MLNK0c4616472bf74a049bc464ff6e29f682" hidden="1">#REF!</definedName>
    <definedName name="MLNK0ca907bd4c0845dea48b833765d7b766" hidden="1">#REF!</definedName>
    <definedName name="MLNK0ce1a3cb88b540a9a0b8886e3c8a3101" hidden="1">#REF!</definedName>
    <definedName name="MLNK0ce2d0ddcf6c49d2b414a95bf31b2803" hidden="1">#REF!</definedName>
    <definedName name="MLNK0cf9a7695a3640e4be84938b6be4d2f9" hidden="1">#REF!</definedName>
    <definedName name="MLNK0d3181996e6441e184d3245fadd5f794" hidden="1">#REF!</definedName>
    <definedName name="MLNK0d335c97696944e0a5dd28b1b1bbc5d7" hidden="1">#REF!</definedName>
    <definedName name="MLNK0d9cdb93f3834474bc02401c06026289" hidden="1">#REF!</definedName>
    <definedName name="MLNK0da8d8849ab645c78e39dc9e19e791c4" hidden="1">#REF!</definedName>
    <definedName name="MLNK0db10b9c2fe043619850d0dc2c7f616e" hidden="1">#REF!</definedName>
    <definedName name="MLNK0db6b6a2239f413ab9b4bdf51a27c29a" hidden="1">#REF!</definedName>
    <definedName name="MLNK0dd4a59824ab42a495b087129380a06a" hidden="1">#REF!</definedName>
    <definedName name="MLNK0e121723e1364baa96779275ef3a97a6" hidden="1">#REF!</definedName>
    <definedName name="MLNK0e2b739653754dc69c74e629f7a6d24a" hidden="1">#REF!</definedName>
    <definedName name="MLNK0e73bcff77004887bb303108a86a8ab2" hidden="1">#REF!</definedName>
    <definedName name="MLNK0e76a8fe77cc47e5abf6fed89c8c41f8" hidden="1">#REF!</definedName>
    <definedName name="MLNK0e7e3057dbeb4bd7bd122abe1d5a29e9" hidden="1">#REF!</definedName>
    <definedName name="MLNK0e91e3897f0e4dea9a3d3971ee51702e" hidden="1">#REF!</definedName>
    <definedName name="MLNK0eb47afcd4854b73a892d7d16d64fbe7" hidden="1">#REF!</definedName>
    <definedName name="MLNK0eb5921909d84355993fd0ebb5406d9e" hidden="1">#REF!</definedName>
    <definedName name="MLNK0f0607b3ea3a468490d0f57ac3b10c0e" hidden="1">#REF!</definedName>
    <definedName name="MLNK0f07b00d3040451086080050348690f3" hidden="1">#REF!</definedName>
    <definedName name="MLNK0f6417a01164476f88f490e26e74985c" hidden="1">#REF!</definedName>
    <definedName name="MLNK0f6f153e55c5427a931766bab6baa637" hidden="1">#REF!</definedName>
    <definedName name="MLNK0fb4702a4a2948e1a8f427a2eb50e3b7" hidden="1">#REF!</definedName>
    <definedName name="MLNK0fc26f09a3154ac3bceae124a3a746ee" hidden="1">#REF!</definedName>
    <definedName name="MLNK0fe9910d583a44809d52532d3c67f21b" hidden="1">#REF!</definedName>
    <definedName name="MLNK0fef3cc4206f4f32b98e2c79c3c9b807" hidden="1">#REF!</definedName>
    <definedName name="MLNK0ffb7feec3ef40ee8b6719e51b27193e" hidden="1">#REF!</definedName>
    <definedName name="MLNK0ffcf90d684f4d25b7b1ff620b463570" hidden="1">#REF!</definedName>
    <definedName name="MLNK100afe839a84417996bdc6fca572acbe" hidden="1">#REF!</definedName>
    <definedName name="MLNK103d6050d4184b19afad1873146e2aa5" hidden="1">#REF!</definedName>
    <definedName name="MLNK10416787762e4f4480a4e16948d497d8" hidden="1">#REF!</definedName>
    <definedName name="MLNK107d0f458e59407b9c48260977245f08" hidden="1">#REF!</definedName>
    <definedName name="MLNK10831d17bed54f5b9762c3a1f12686f0" hidden="1">#REF!</definedName>
    <definedName name="MLNK1096decb2a77490c9a20bf1e60d5f369" hidden="1">#REF!</definedName>
    <definedName name="MLNK1099a19558fb41ca882fe7a6350d0a5d" hidden="1">#REF!</definedName>
    <definedName name="MLNK10be1f1202ff49b68fa3744d11a468e8" hidden="1">#REF!</definedName>
    <definedName name="MLNK113eed711cdd4c5b8bd10dc4fc706d5e" hidden="1">#REF!</definedName>
    <definedName name="MLNK1162ce9ff35d47158493ab43b624cc5d" hidden="1">#REF!</definedName>
    <definedName name="MLNK117281e71fd043598477c1d3ef68391d" hidden="1">#REF!</definedName>
    <definedName name="MLNK118ee5f30b51479d9cc9ee1c1b0755fd" hidden="1">#REF!</definedName>
    <definedName name="MLNK11f85723a8cc4c36b0340b9d58b58c4f" hidden="1">#REF!</definedName>
    <definedName name="MLNK1220f302d0f544a6b54f08ad91f6d1c1" hidden="1">#REF!</definedName>
    <definedName name="MLNK124c88f1a9844fd4a5822d2a802f883f" hidden="1">#REF!</definedName>
    <definedName name="MLNK1256c1ffffe0411587d207e930566b9a" hidden="1">#REF!</definedName>
    <definedName name="MLNK12696c74939f48cd8db3c9f1c4f36680" hidden="1">#REF!</definedName>
    <definedName name="MLNK1271a3b0378444fcb69b02a8a743bace" hidden="1">#REF!</definedName>
    <definedName name="MLNK128687e9443a44c99201500ed1badf4e" hidden="1">#REF!</definedName>
    <definedName name="MLNK1294b81560674cc1a153ca90d59cb4b3" hidden="1">#REF!</definedName>
    <definedName name="MLNK12c9141943f74897a6b4529a884edc0f" hidden="1">#REF!</definedName>
    <definedName name="MLNK12f2b1a177e946758e0760a12a73cc8b" hidden="1">#REF!</definedName>
    <definedName name="MLNK12f478cc3554484cad1be0539189591b" hidden="1">#REF!</definedName>
    <definedName name="MLNK131ebe1ab43d49fb8be51d8206fd1343" hidden="1">#REF!</definedName>
    <definedName name="MLNK132b2e233b69411f9d5503f057f900af" hidden="1">#REF!</definedName>
    <definedName name="MLNK133b655b953a49098e7bfbe99b55c1df" hidden="1">#REF!</definedName>
    <definedName name="MLNK134ed34d84a94b2fa44f29126c7c33e3" hidden="1">#REF!</definedName>
    <definedName name="MLNK134f6ab731d7475999088bff10e7dbeb" hidden="1">#REF!</definedName>
    <definedName name="MLNK139aa5970b18426abd20317afca75e34" hidden="1">#REF!</definedName>
    <definedName name="MLNK13a8ad80cbaf4d938100e932c38f1630" hidden="1">#REF!</definedName>
    <definedName name="MLNK13a9a1dabda94b9da37c60ea4dadf3e0" hidden="1">#REF!</definedName>
    <definedName name="MLNK13d4214359b944f2be15c2bb86433789" hidden="1">#REF!</definedName>
    <definedName name="MLNK13deb3be659c43e7b68b660ba1904374" hidden="1">#REF!</definedName>
    <definedName name="MLNK13e8d86efc6c4e4f8723d34ce5fda84b" hidden="1">#REF!</definedName>
    <definedName name="MLNK141c70c4218c4cad888f096f0d8dd932" hidden="1">#REF!</definedName>
    <definedName name="MLNK1440a68da81f4e0884393980aeaa55d2" hidden="1">#REF!</definedName>
    <definedName name="MLNK144f6ffdd6de493a8bf8d91118a83660" hidden="1">#REF!</definedName>
    <definedName name="MLNK1481ea397b5b40238dcfdb08ad16e8b8" hidden="1">#REF!</definedName>
    <definedName name="MLNK1499a025978f4df386032bc41fc6e7cd" hidden="1">#REF!</definedName>
    <definedName name="MLNK14ec91c197c84f6099bc3bf4f48002bf" hidden="1">#REF!</definedName>
    <definedName name="MLNK14ef972bb68349b795bbc6f659475b63" hidden="1">#REF!</definedName>
    <definedName name="MLNK150f6f6eaee140608bd54a549becbaae" hidden="1">#REF!</definedName>
    <definedName name="MLNK151a9a7da50b4109868d8f0addeadb40" hidden="1">#REF!</definedName>
    <definedName name="MLNK152727bc56dd48e2ac7ae92499b2cefd" hidden="1">#REF!</definedName>
    <definedName name="MLNK153650b4e6ec463eaa8bcf61a53c1a60" hidden="1">#REF!</definedName>
    <definedName name="MLNK1547f36938d74a5abc4efd762aa77687" hidden="1">#REF!</definedName>
    <definedName name="MLNK1562cf8a3d374c50ab4c620ba21f4cd9" hidden="1">#REF!</definedName>
    <definedName name="MLNK15cb563181e844afa5c862e9265622dc" hidden="1">#REF!</definedName>
    <definedName name="MLNK15ebd398f6704615abbea85cf2bee07e" hidden="1">#REF!</definedName>
    <definedName name="MLNK15feff14df804ef8afcaeba030f57645" hidden="1">#REF!</definedName>
    <definedName name="MLNK160a8c56cbfb428d9475a5ea9624454b" hidden="1">#REF!</definedName>
    <definedName name="MLNK160cd7cf18d0471f86cfeb334717be46" hidden="1">#REF!</definedName>
    <definedName name="MLNK162d06e528c84f18bcba014164ba7c5b" hidden="1">#REF!</definedName>
    <definedName name="MLNK163355102d8d45c99c6281df2b9ff415" hidden="1">#REF!</definedName>
    <definedName name="MLNK1671e01996c74fcf88e913f19e99c018" hidden="1">#REF!</definedName>
    <definedName name="MLNK1674600070bf4bbfabf136629919c348" hidden="1">#REF!</definedName>
    <definedName name="MLNK1696ddefcaf54307931b7d8764e7eb24" hidden="1">#REF!</definedName>
    <definedName name="MLNK1699348d3e88444b844848c4dbf0682d" hidden="1">#REF!</definedName>
    <definedName name="MLNK16ce3e42fca041ef84d4f801233db0a9" hidden="1">#REF!</definedName>
    <definedName name="MLNK16d8fb432bd145b29df22f7af4769656" hidden="1">#REF!</definedName>
    <definedName name="MLNK16e7259b5bc04c10a7dc904d7c25b333" hidden="1">#REF!</definedName>
    <definedName name="MLNK171bb1b47f18484a8de6b70c7875b52b" hidden="1">#REF!</definedName>
    <definedName name="MLNK171f62b485df4aa1ade7a0c079dec95c" hidden="1">#REF!</definedName>
    <definedName name="MLNK1722b464f3c7497186188b29e4f74f05" hidden="1">#REF!</definedName>
    <definedName name="MLNK176eed1e2ddf4a07ac44421c669cb0db" hidden="1">#REF!</definedName>
    <definedName name="MLNK177bb39662f84dff85294b74cbda42ca" hidden="1">#REF!</definedName>
    <definedName name="MLNK17a0048f379d44a4bee261da3f8a97ae" hidden="1">#REF!</definedName>
    <definedName name="MLNK17c11dde60724f238b19000769acec23" hidden="1">#REF!</definedName>
    <definedName name="MLNK17e197c7fc504003949867e0d732da85" hidden="1">#REF!</definedName>
    <definedName name="MLNK17e5d3c95eb049fa9627fd2ab5e5a058" hidden="1">#REF!</definedName>
    <definedName name="MLNK18b87660a21a4cf18a22879ea89c9e21" hidden="1">#REF!</definedName>
    <definedName name="MLNK18c0c304b0244820a5760738fdef2208" hidden="1">#REF!</definedName>
    <definedName name="MLNK18db8702ae0a4a2eb7907210a840e873" hidden="1">#REF!</definedName>
    <definedName name="MLNK190241bdfa844d8fa0d093fe398e52cc" hidden="1">#REF!</definedName>
    <definedName name="MLNK1910276a925e42268f5706e7ad1ecff9" hidden="1">#REF!</definedName>
    <definedName name="MLNK19278a1c7a1549afb7fc57c971c365da" hidden="1">#REF!</definedName>
    <definedName name="MLNK194f071ab60a40228a624311affa3c9c" hidden="1">#REF!</definedName>
    <definedName name="MLNK1969be61e69a47908ad2bc18d92443a4" hidden="1">#REF!</definedName>
    <definedName name="MLNK1970a48296dc44bf90e0890347db25c1" hidden="1">#REF!</definedName>
    <definedName name="MLNK1990b385fb474fa2b6a7fadf863cfffb" hidden="1">#REF!</definedName>
    <definedName name="MLNK199ee1303c3c4e1686a8edc5b6ed051d" hidden="1">#REF!</definedName>
    <definedName name="MLNK199f0bf05134459f99bb6b597bf99f99" hidden="1">#REF!</definedName>
    <definedName name="MLNK19a4c77c2bfd4593bc703dcee1104516" hidden="1">#REF!</definedName>
    <definedName name="MLNK19a5cce7540c4c149d7a07f19acc8ce6" hidden="1">#REF!</definedName>
    <definedName name="MLNK19c6ec22feae4c688c5660aa751fde10" hidden="1">#REF!</definedName>
    <definedName name="MLNK19d6f8d26fef4e10ad9b275854bf6c7a" hidden="1">#REF!</definedName>
    <definedName name="MLNK19da977d45df44fa83314cfd2233cf8e" hidden="1">#REF!</definedName>
    <definedName name="MLNK1a30f31065894a71a50c005badb3a21b" hidden="1">#REF!</definedName>
    <definedName name="MLNK1a3b14b6800e41bb8487f6a0f2e91c9e" hidden="1">#REF!</definedName>
    <definedName name="MLNK1a8832697f5447af938d4ad9c022a4a3" hidden="1">#REF!</definedName>
    <definedName name="MLNK1a90cf2ffe9c457893763c96a4703a40" hidden="1">#REF!</definedName>
    <definedName name="MLNK1ad5a36614194fd589a8662b53ee284f" hidden="1">#REF!</definedName>
    <definedName name="MLNK1ae33f963b084e8a952bdeb4c857283e" hidden="1">#REF!</definedName>
    <definedName name="MLNK1afc1913a94845519bdbf4b65ee40448" hidden="1">#REF!</definedName>
    <definedName name="MLNK1b244fc80d1a4deba33ede331d896736" hidden="1">#REF!</definedName>
    <definedName name="MLNK1b44282181cd4b748c2ad443000f8e8b" hidden="1">#REF!</definedName>
    <definedName name="MLNK1b52123466074420913a2a5a0e39ba67" hidden="1">#REF!</definedName>
    <definedName name="MLNK1b5f3d50ca904a6dbe9c212cbf2b01cf" hidden="1">#REF!</definedName>
    <definedName name="MLNK1b6858608baf4a3d96eb3cf022293244" hidden="1">#REF!</definedName>
    <definedName name="MLNK1b9cce3ba87d462b95e1f4a8d503d061" hidden="1">#REF!</definedName>
    <definedName name="MLNK1ba2bb016ae0424a90a346c3493b596b" hidden="1">#REF!</definedName>
    <definedName name="MLNK1bbf382a95854e718995bcbccc47db5d" hidden="1">#REF!</definedName>
    <definedName name="MLNK1bc306db5fbd495ba15e13c2ce36edfb" hidden="1">#REF!</definedName>
    <definedName name="MLNK1bcdbb4a6aa14781bf78ea8f88178627" hidden="1">#REF!</definedName>
    <definedName name="MLNK1bdaefc6f42544dab3804e7607738baf" hidden="1">#REF!</definedName>
    <definedName name="MLNK1bf262ceafea4f4a93379f12470a1ec1" hidden="1">#REF!</definedName>
    <definedName name="MLNK1c198773ce3b4ab5b3df3521195e2112" hidden="1">#REF!</definedName>
    <definedName name="MLNK1c3236a289974316baa02131aa65eaa3" hidden="1">#REF!</definedName>
    <definedName name="MLNK1c33482e713642e28cbb572763a72d93" hidden="1">#REF!</definedName>
    <definedName name="MLNK1c3477fda343495286a755348688e76e" hidden="1">#REF!</definedName>
    <definedName name="MLNK1c7cbc07efff4a549202e8fe8d1d66f0" hidden="1">#REF!</definedName>
    <definedName name="MLNK1c87c54034344afbb3d23bf5eee99b7a" hidden="1">#REF!</definedName>
    <definedName name="MLNK1c91b7d812cc4556892f44614895fe55" hidden="1">#REF!</definedName>
    <definedName name="MLNK1caa25b354034184bfc6722912e29bbc" hidden="1">#REF!</definedName>
    <definedName name="MLNK1d3cd179568b4f2f8b0bd33b4a2e5c7a" hidden="1">#REF!</definedName>
    <definedName name="MLNK1d85d44e413f488599c74b652da1fff1" hidden="1">#REF!</definedName>
    <definedName name="MLNK1db395b80e284b808c069f5e37a308a4" hidden="1">#REF!</definedName>
    <definedName name="MLNK1ddc2c9bafed4590b757c48b0acae74d" hidden="1">#REF!</definedName>
    <definedName name="MLNK1de7f2c25e03402790f7a73019e2498e" hidden="1">#REF!</definedName>
    <definedName name="MLNK1dfdb867eb3e454fa17b57ff3e588228" hidden="1">#REF!</definedName>
    <definedName name="MLNK1e019acbd363432a829a42fd00a9a8be" hidden="1">#REF!</definedName>
    <definedName name="MLNK1e34c13f1daa4f58b336c3513c2f8e97" hidden="1">#REF!</definedName>
    <definedName name="MLNK1e4bb9c0be57405984210fedec488f7a" hidden="1">#REF!</definedName>
    <definedName name="MLNK1e4f0fc700f04326b4d7a62548d5f433" hidden="1">#REF!</definedName>
    <definedName name="MLNK1e5f81b0b0c1482983a5117398255656" hidden="1">#REF!</definedName>
    <definedName name="MLNK1e624d18899e478e9d5611c4f4589639" hidden="1">#REF!</definedName>
    <definedName name="MLNK1e6281d6b14a4e198ab48e22b0464d0a" hidden="1">#REF!</definedName>
    <definedName name="MLNK1e676023e46d425d9d09b5f293282bd0" hidden="1">#REF!</definedName>
    <definedName name="MLNK1e6b5a89f5054bfd9e36045444bdceaa" hidden="1">#REF!</definedName>
    <definedName name="MLNK1e6c9aa259154657a41b219732a2bcbd" hidden="1">#REF!</definedName>
    <definedName name="MLNK1ea71074e8c148c891bc4859af563d75" hidden="1">#REF!</definedName>
    <definedName name="MLNK1ea9d6769e1842e698ff46f9f325a51e" hidden="1">#REF!</definedName>
    <definedName name="MLNK1ece5b9c5fe9498a8c8495bdf840ca79" hidden="1">#REF!</definedName>
    <definedName name="MLNK1ed744e5b26f4cd093f2305faecaf235" hidden="1">#REF!</definedName>
    <definedName name="MLNK1ed93609955c40e28b52697009d0e6e5" hidden="1">#REF!</definedName>
    <definedName name="MLNK1edc6b73746f47418d54f9d845c24ec3" hidden="1">#REF!</definedName>
    <definedName name="MLNK1efe924f24764914bd1e45ab2418091c" hidden="1">#REF!</definedName>
    <definedName name="MLNK1f0a437b8f4641ff8ad7869d57530d81" hidden="1">#REF!</definedName>
    <definedName name="MLNK1f1dea0cb45f4d36ba1b2b8da0b3fc90" hidden="1">#REF!</definedName>
    <definedName name="MLNK1f3ebc02cbd2488a978f701b11879e07" hidden="1">#REF!</definedName>
    <definedName name="MLNK1f3f3b3c719a47f082f8bbcc9668c945" hidden="1">#REF!</definedName>
    <definedName name="MLNK1f8fe211bf9741d9a9da68f66d46952a" hidden="1">#REF!</definedName>
    <definedName name="MLNK1fa0a89a4a824a1d8a9d606156e1af61" hidden="1">#REF!</definedName>
    <definedName name="MLNK1fe95f7269434cfb86a5255dd2d4e6fd" hidden="1">#REF!</definedName>
    <definedName name="MLNK2000595682ba4eccb4f92ee4e0eec7e5" hidden="1">#REF!</definedName>
    <definedName name="MLNK20127aa3b9b641c9be7dde3ec75861ce" hidden="1">#REF!</definedName>
    <definedName name="MLNK201af5b93bf0492e99d872940af8ca0b" hidden="1">#REF!</definedName>
    <definedName name="MLNK203854326819442bbd495164ff95dd06" hidden="1">#REF!</definedName>
    <definedName name="MLNK2043c3c70195407f9db36e24d428f8e7" hidden="1">#REF!</definedName>
    <definedName name="MLNK20445b8b45de44ada2502364242bbe5e" hidden="1">#REF!</definedName>
    <definedName name="MLNK2080531c3588458e8f02866e872997a9" hidden="1">#REF!</definedName>
    <definedName name="MLNK208be8c1d87641bc8994f26c44306605" hidden="1">#REF!</definedName>
    <definedName name="MLNK20a86eba7fe242b1b0969b4b5c7777cc" hidden="1">#REF!</definedName>
    <definedName name="MLNK20a95720cc9845a39f328d6c0f12dae9" hidden="1">#REF!</definedName>
    <definedName name="MLNK20c56e029ec44d9eb85d8ad661a0c84d" hidden="1">#REF!</definedName>
    <definedName name="MLNK21499d0a272548d68c8e6d73d06468ad" hidden="1">#REF!</definedName>
    <definedName name="MLNK21526c79f4d54dbf8d5dcd1b4e553e40" hidden="1">#REF!</definedName>
    <definedName name="MLNK2185a383443e43869630fe249ffbe773" hidden="1">#REF!</definedName>
    <definedName name="MLNK21bebfb835754891890fe73dc80444cc" hidden="1">#REF!</definedName>
    <definedName name="MLNK21d2685faf5c4ec0bbefb7f6304dea85" hidden="1">#REF!</definedName>
    <definedName name="MLNK21d6ab7f02b049ec8ba929ef94fd4587" hidden="1">#REF!</definedName>
    <definedName name="MLNK21f11f5ca78a472a8c992eb5c028137d" hidden="1">#REF!</definedName>
    <definedName name="MLNK21f5542ba20a4f858f43ae44dc6adf5f" hidden="1">#REF!</definedName>
    <definedName name="MLNK221025c1398842b3bb6504a8c00de7fe" hidden="1">#REF!</definedName>
    <definedName name="MLNK224cbde268d544a994446faffc89c6ae" hidden="1">#REF!</definedName>
    <definedName name="MLNK227dd7a9443b414390f7e8cf8f5c0735" hidden="1">#REF!</definedName>
    <definedName name="MLNK22ce78a815934629b0023a679eb2cb24" hidden="1">#REF!</definedName>
    <definedName name="MLNK22f03631c3a0462faa19c12ed532b2f9" hidden="1">#REF!</definedName>
    <definedName name="MLNK2304caef3acb4da6b1b86e9fca9a8a4d" hidden="1">#REF!</definedName>
    <definedName name="MLNK230d63254e7a452db6305c733e31d85a" hidden="1">#REF!</definedName>
    <definedName name="MLNK232887c23ac943e88ec31e74e11f5bbc" hidden="1">#REF!</definedName>
    <definedName name="MLNK232d3f585138474895037ac2288d3cc7" hidden="1">#REF!</definedName>
    <definedName name="MLNK23344be9e0a54b51baf522c97fec6312" hidden="1">#REF!</definedName>
    <definedName name="MLNK2336b7cd14f14de391291ec81dc2a3e8" hidden="1">#REF!</definedName>
    <definedName name="MLNK233cc1a5bed248c297681017720fdd50" hidden="1">#REF!</definedName>
    <definedName name="MLNK233fc9fd4d6b4bd5bae10fb0deab99de" hidden="1">#REF!</definedName>
    <definedName name="MLNK2358b127a39b4ad8a21e78b1d6548e25" hidden="1">#REF!</definedName>
    <definedName name="MLNK239559ed1b114019ae796568f4bf5455" hidden="1">#REF!</definedName>
    <definedName name="MLNK241e86ae67f448359c8113b38637707c" hidden="1">#REF!</definedName>
    <definedName name="MLNK24980ccdb38344bb8c57640a8c498dc1" hidden="1">#REF!</definedName>
    <definedName name="MLNK24abb91d13e94e2497897e704f175648" hidden="1">#REF!</definedName>
    <definedName name="MLNK24aedaa3bbde41e38479e6013d618d10" hidden="1">#REF!</definedName>
    <definedName name="MLNK24d7d330959b49c29101cbcbc4f2e2ec" hidden="1">#REF!</definedName>
    <definedName name="MLNK24fdba8795254e18be35242d54c5559e" hidden="1">#REF!</definedName>
    <definedName name="MLNK24fdcabb90e44ee69098ae43b1d46e61" hidden="1">#REF!</definedName>
    <definedName name="MLNK250e6a86a999409686d99cb6adfffdec" hidden="1">#REF!</definedName>
    <definedName name="MLNK2551ba3c59b94e95877a07e134db84ba" hidden="1">#REF!</definedName>
    <definedName name="MLNK259d92d7d5c44d71848c6a5c6265fe5a" hidden="1">#REF!</definedName>
    <definedName name="MLNK25a9fc11e3504c0bb5b1617519ed50d5" hidden="1">#REF!</definedName>
    <definedName name="MLNK25f56803afb643f589e30c3597c524c6" hidden="1">#REF!</definedName>
    <definedName name="MLNK25fd2c1a0a9e4b2abf5f54e90ab367c2" hidden="1">#REF!</definedName>
    <definedName name="MLNK260da269317c4653b18db5d647bd7230" hidden="1">#REF!</definedName>
    <definedName name="MLNK262150f1128c4966ba6710bf5c16fcac" hidden="1">#REF!</definedName>
    <definedName name="MLNK264aa9171735425e9cd57b701da68a7a" hidden="1">#REF!</definedName>
    <definedName name="MLNK265e32e1a8634e43a647bcb8b772a92f" hidden="1">#REF!</definedName>
    <definedName name="MLNK267de36e2f164ab09b86df66283c4749" hidden="1">#REF!</definedName>
    <definedName name="MLNK26a0ab272ab64ad4a75e4727a1f4e1c1" hidden="1">#REF!</definedName>
    <definedName name="MLNK270eb19604a24db58676ece3467ddedd" hidden="1">#REF!</definedName>
    <definedName name="MLNK271c085eecd74ed78836867e220e8b1e" hidden="1">#REF!</definedName>
    <definedName name="MLNK271e4e8dfec949fdb7cf6585c48789e5" hidden="1">#REF!</definedName>
    <definedName name="MLNK272e70cd8e46493ba576d84211fbf2c6" hidden="1">#REF!</definedName>
    <definedName name="MLNK273dcf94bae54345aa786f8ec24103d7" hidden="1">#REF!</definedName>
    <definedName name="MLNK27732f733dac41b69a921e1c084ff95b" hidden="1">#REF!</definedName>
    <definedName name="MLNK27a8dd2f82cf4a89bbe9440b40be1c29" hidden="1">#REF!</definedName>
    <definedName name="MLNK27a93ea7f5a0465a9580b3ee39007ccc" hidden="1">#REF!</definedName>
    <definedName name="MLNK27c0c3dd90cd4468ab3028c092d6b980" hidden="1">#REF!</definedName>
    <definedName name="MLNK2810061ec6624107ae02d2cd869f37fc" hidden="1">#REF!</definedName>
    <definedName name="MLNK283b40a238974cbc84ab209a1d6129f2" hidden="1">#REF!</definedName>
    <definedName name="MLNK284e1d8e7ebe445aaaebfc1cfc1681e9" hidden="1">#REF!</definedName>
    <definedName name="MLNK2850de449414445f967571a2e9f4d879" hidden="1">#REF!</definedName>
    <definedName name="MLNK2858ecfb41724fd892c87a7aa6ec952d" hidden="1">#REF!</definedName>
    <definedName name="MLNK285b3dc4d99143f98bb9cdbd22f814a8" hidden="1">#REF!</definedName>
    <definedName name="MLNK28814cd411b7482c93825bae8c04bbe4" hidden="1">#REF!</definedName>
    <definedName name="MLNK288c8429b6fa496fb991510dc27510f5" hidden="1">#REF!</definedName>
    <definedName name="MLNK28f01e41ff9e496d9dfd6d9932caa930" hidden="1">#REF!</definedName>
    <definedName name="MLNK28f6525c090649b089894fbfe5adfdf5" hidden="1">#REF!</definedName>
    <definedName name="MLNK2914ad41de72440f8fb8a950c2d58dec" hidden="1">#REF!</definedName>
    <definedName name="MLNK291e3e860df44f6d93dec1a93c196181" hidden="1">#REF!</definedName>
    <definedName name="MLNK2928f06ea9094b90a36a63d00ccd4c1e" hidden="1">#REF!</definedName>
    <definedName name="MLNK2949c7d617ee432fa40b08301048e29e" hidden="1">#REF!</definedName>
    <definedName name="MLNK29709073407f43e8908ada90abc8ed72" hidden="1">#REF!</definedName>
    <definedName name="MLNK297d18187d694c6a9954833d99a6010d" hidden="1">#REF!</definedName>
    <definedName name="MLNK299dde17d19c4cf49e10e621f0c89714" hidden="1">#REF!</definedName>
    <definedName name="MLNK29c8c27475b44bcfb0e28f947cddb7c2" hidden="1">#REF!</definedName>
    <definedName name="MLNK29dce069ccca469d9e4964c79f6ef9e7" hidden="1">#REF!</definedName>
    <definedName name="MLNK29eb8d885e9c4d799a5a3b9002264a48" hidden="1">#REF!</definedName>
    <definedName name="MLNK29f22451b2ea4c2e9ccc2bfdd361b8a1" hidden="1">#REF!</definedName>
    <definedName name="MLNK2a2cd9b62d7a4f07865a6bc7ff633580" hidden="1">#REF!</definedName>
    <definedName name="MLNK2a33e90266b849c79a5d5b969f8649bc" hidden="1">#REF!</definedName>
    <definedName name="MLNK2a3ca93f441848d0a0736480beb6358f" hidden="1">#REF!</definedName>
    <definedName name="MLNK2a447f87b3984efb968e7306b3570cca" hidden="1">#REF!</definedName>
    <definedName name="MLNK2a4ee52a83cc4617a95a02373b17da76" hidden="1">#REF!</definedName>
    <definedName name="MLNK2a6beeb60dfb4fe3bbbb019762b17d9e" hidden="1">#REF!</definedName>
    <definedName name="MLNK2a85bb3f0449455ebd77b504a44d7adb" hidden="1">#REF!</definedName>
    <definedName name="MLNK2a85c2ddcf144b89afa29e9f40c66b1c" hidden="1">#REF!</definedName>
    <definedName name="MLNK2aacd6257278489a9659c387ce4531a2" hidden="1">#REF!</definedName>
    <definedName name="MLNK2ab4f498b47947389a355d9bf3ba29ab" hidden="1">#REF!</definedName>
    <definedName name="MLNK2ac813e3e5404b48b863b17da23c2eeb" hidden="1">#REF!</definedName>
    <definedName name="MLNK2ace8a26d68e43f69e39f668f048ba6f" hidden="1">#REF!</definedName>
    <definedName name="MLNK2acfa3a51cd74e419a7a7197066a37e4" hidden="1">#REF!</definedName>
    <definedName name="MLNK2af4237296f240c1ba455dfcff1609c4" hidden="1">#REF!</definedName>
    <definedName name="MLNK2b4655a4749543e6a5c4f7b266b4d70b" hidden="1">#REF!</definedName>
    <definedName name="MLNK2b54c2a4a7d34117a7849fd7fa520818" hidden="1">#REF!</definedName>
    <definedName name="MLNK2b634172bf8a429f96c3dbb3c91431e8" hidden="1">#REF!</definedName>
    <definedName name="MLNK2b8e0790a83b48178a929502b414c4b7" hidden="1">#REF!</definedName>
    <definedName name="MLNK2bbd0fd57c974a85b13e622eb8bc6524" hidden="1">#REF!</definedName>
    <definedName name="MLNK2bcd3aa98b93493393286aeb91f3ae71" hidden="1">#REF!</definedName>
    <definedName name="MLNK2bd2e5165532465893468c8ed406ef27" hidden="1">#REF!</definedName>
    <definedName name="MLNK2beec35d821b4ca78405c73c7bff7a3b" hidden="1">#REF!</definedName>
    <definedName name="MLNK2c0ff29a1e9b4df5b44c060d4d979db8" hidden="1">#REF!</definedName>
    <definedName name="MLNK2c23cbb99dd04d24ba98e341a8bd8c91" hidden="1">#REF!</definedName>
    <definedName name="MLNK2c3e42f6903f44e686e864b4a8d71fdf" hidden="1">#REF!</definedName>
    <definedName name="MLNK2c66f440a4504aab8cd56973e5ad6046" hidden="1">#REF!</definedName>
    <definedName name="MLNK2c7d03e47c034de5b0e87430a038c464" hidden="1">#REF!</definedName>
    <definedName name="MLNK2c85055d85c04701bafb067fae8e170d" hidden="1">#REF!</definedName>
    <definedName name="MLNK2c9c7713f529416aa4254d4a97ffa64f" hidden="1">#REF!</definedName>
    <definedName name="MLNK2cc8420d789f48c499e94b528446bce9" hidden="1">#REF!</definedName>
    <definedName name="MLNK2ce75632213a4f6397f84d2354910738" hidden="1">#REF!</definedName>
    <definedName name="MLNK2d08171496e741cdac01225360e68922" hidden="1">#REF!</definedName>
    <definedName name="MLNK2d7ff91ad9a74a3d939ac48021392712" hidden="1">#REF!</definedName>
    <definedName name="MLNK2d8b292b064d425088c2d60610b0f831" hidden="1">#REF!</definedName>
    <definedName name="MLNK2db71095ae1a408b8ef054dfbac8854b" hidden="1">#REF!</definedName>
    <definedName name="MLNK2de64710fab84e8dae6477330d9efd44" hidden="1">#REF!</definedName>
    <definedName name="MLNK2df513315ebc4b9d9e958fb43fd29aaf" hidden="1">#REF!</definedName>
    <definedName name="MLNK2e219615193f45f98298a77a1314aa76" hidden="1">#REF!</definedName>
    <definedName name="MLNK2e2a6008b4984afb96ce6fc8b20adf5b" hidden="1">#REF!</definedName>
    <definedName name="MLNK2e412179087743eb9a84f9c8343c8b80" hidden="1">#REF!</definedName>
    <definedName name="MLNK2e4a444f570f45b98f199c8019b05a10" hidden="1">#REF!</definedName>
    <definedName name="MLNK2e6a1bffa1bb4b528e5efe90347a3090" hidden="1">#REF!</definedName>
    <definedName name="MLNK2e7621c5a9384e799f370271b7f1bd9f" hidden="1">#REF!</definedName>
    <definedName name="MLNK2e8ae1d3811848779874c08377a95edf" hidden="1">#REF!</definedName>
    <definedName name="MLNK2eaf1499ce104dda938fd199680399d6" hidden="1">#REF!</definedName>
    <definedName name="MLNK2eb7be6483e3412482ad169ddaf731eb" hidden="1">#REF!</definedName>
    <definedName name="MLNK2ebc9a9967164c1783cf45728bec4d2b" hidden="1">#REF!</definedName>
    <definedName name="MLNK2ebddf6c38c54210b3917e6c858de8ed" hidden="1">#REF!</definedName>
    <definedName name="MLNK2efd7be985874d04be47e9b21c7b4cd0" hidden="1">#REF!</definedName>
    <definedName name="MLNK2f09613a0e6e46878d96bf01d7d0b632" hidden="1">#REF!</definedName>
    <definedName name="MLNK2f0ffbef6be34987bb349578c37d52f1" hidden="1">#REF!</definedName>
    <definedName name="MLNK2f7c62f10f454de4b5b972212d03837c" hidden="1">#REF!</definedName>
    <definedName name="MLNK2fa5ac58c57a4ccc84ece344d522f667" hidden="1">#REF!</definedName>
    <definedName name="MLNK2fd004a708d44d43a34b80d8c6b9bbcc" hidden="1">#REF!</definedName>
    <definedName name="MLNK2feba759706d4f9c8f2dc836b7b57243" hidden="1">#REF!</definedName>
    <definedName name="MLNK302e239001864ec1901dde897c317be7" hidden="1">#REF!</definedName>
    <definedName name="MLNK302ef997f7d742d4bf6bbdd5df07dbbd" hidden="1">#REF!</definedName>
    <definedName name="MLNK3051f0cb743545388a188aca6e696572" hidden="1">#REF!</definedName>
    <definedName name="MLNK305a531e8b9740b9a0e60d54edfdd30f" hidden="1">#REF!</definedName>
    <definedName name="MLNK306641d5b98345ab92ea610fd4cdf564" hidden="1">#REF!</definedName>
    <definedName name="MLNK3088fe20bcab4dab938631bb8a86aab7" hidden="1">#REF!</definedName>
    <definedName name="MLNK30d929e3057247d5a57c392440ef0012" hidden="1">#REF!</definedName>
    <definedName name="MLNK312c446140604ae88ddfaf0e1f9f8cd0" hidden="1">#REF!</definedName>
    <definedName name="MLNK316a6f2c2b6d47c689850074b352d941" hidden="1">#REF!</definedName>
    <definedName name="MLNK3187264d27a6481e9c349df654346bb7" hidden="1">#REF!</definedName>
    <definedName name="MLNK318ac829933848518f18de4cc5e59c67" hidden="1">#REF!</definedName>
    <definedName name="MLNK31a3648659cf43018e27042516a7c3f5" hidden="1">#REF!</definedName>
    <definedName name="MLNK31afdda6defe41fab03c90d9cbcb4d8f" hidden="1">#REF!</definedName>
    <definedName name="MLNK31f1879a24824c35b071fc766c4813cb" hidden="1">#REF!</definedName>
    <definedName name="MLNK321bd9b3a89d45d4baad1e50042a5ce6" hidden="1">#REF!</definedName>
    <definedName name="MLNK32475e2b058c4164bbc508aa5644ad92" hidden="1">#REF!</definedName>
    <definedName name="MLNK324972d584504355bc2d460c1ec57d81" hidden="1">#REF!</definedName>
    <definedName name="MLNK32506c2cb6f04fca9e63b4d1910e4e49" hidden="1">#REF!</definedName>
    <definedName name="MLNK32710676633b4a1caad15e36610fd794" hidden="1">#REF!</definedName>
    <definedName name="MLNK329850f97fa24d0ab8022058f7a5be32" hidden="1">#REF!</definedName>
    <definedName name="MLNK32f6fbba26b94fb683798d313c0152e9" hidden="1">#REF!</definedName>
    <definedName name="MLNK33384672689f44f2a31e8b8018220df1" hidden="1">#REF!</definedName>
    <definedName name="MLNK3358c6ec8ae643f5ab48a545e75aa54c" hidden="1">#REF!</definedName>
    <definedName name="MLNK335b695431f94e3998de1580c190057e" hidden="1">#REF!</definedName>
    <definedName name="MLNK337ea181aa1e429895d8c4f6bb79043e" hidden="1">#REF!</definedName>
    <definedName name="MLNK33a000ce77cd46bb867164d3abd0c91d" hidden="1">#REF!</definedName>
    <definedName name="MLNK33a3225769be459b843bf9780d593bee" hidden="1">#REF!</definedName>
    <definedName name="MLNK33b50d63016941749c21a9ca7886cca2" hidden="1">#REF!</definedName>
    <definedName name="MLNK33bccbe5e4b141d0ac4030a91e769edc" hidden="1">#REF!</definedName>
    <definedName name="MLNK33c7bfe430064c1c9955e72cca8b48ac" hidden="1">#REF!</definedName>
    <definedName name="MLNK33edde7e658241008cfc443dca36922b" hidden="1">#REF!</definedName>
    <definedName name="MLNK33f5397f324d41d490626da325826309" hidden="1">#REF!</definedName>
    <definedName name="MLNK3448aff602a44ababc02b92aa8b23f15" hidden="1">#REF!</definedName>
    <definedName name="MLNK348824972a3948a0b9ca39766476f4a0" hidden="1">#REF!</definedName>
    <definedName name="MLNK349875f54f554315a4ffa4dbd99814e3" hidden="1">#REF!</definedName>
    <definedName name="MLNK34c28eeafc4443efb11a017235db88f2" hidden="1">#REF!</definedName>
    <definedName name="MLNK34c48cebfb9e44dbb6bbc736baffc0af" hidden="1">#REF!</definedName>
    <definedName name="MLNK34c4cdb230494ef19cf37328c42c3582" hidden="1">#REF!</definedName>
    <definedName name="MLNK350928e16742428585752a76b0a51671" hidden="1">#REF!</definedName>
    <definedName name="MLNK352b09543fe94d1898cece7618bcccf5" hidden="1">#REF!</definedName>
    <definedName name="MLNK355cfbae28a5439f8263776a25b8405a" hidden="1">#REF!</definedName>
    <definedName name="MLNK3580520574f841eda9f32c455805a9f2" hidden="1">#REF!</definedName>
    <definedName name="MLNK3593f206821b4b16a714b3407bf79e3f" hidden="1">#REF!</definedName>
    <definedName name="MLNK35b8dafecc904c5391f8804134ceceed" hidden="1">#REF!</definedName>
    <definedName name="MLNK35bfb3e328bd4b61acd71f03d086c0ba" hidden="1">#REF!</definedName>
    <definedName name="MLNK35da6f6440374cb099169ce066781bd1" hidden="1">#REF!</definedName>
    <definedName name="MLNK35e74e92ec784db5a023efcd434b2e59" hidden="1">#REF!</definedName>
    <definedName name="MLNK35f108f8105f4a5db0c7928371badc62" hidden="1">#REF!</definedName>
    <definedName name="MLNK35f12079b6104021b17df10d633bfc5e" hidden="1">#REF!</definedName>
    <definedName name="MLNK3609dba96f5a45219cf3f89f1580f064" hidden="1">#REF!</definedName>
    <definedName name="MLNK3663420ea1304c4580cc82400050c08a" hidden="1">#REF!</definedName>
    <definedName name="MLNK3666afa2b486404a86281670f6251099" hidden="1">#REF!</definedName>
    <definedName name="MLNK3674799d347d4785a3b6e9102095ff2e" hidden="1">#REF!</definedName>
    <definedName name="MLNK36786fe73cee450ba906edee4c3494ba" hidden="1">#REF!</definedName>
    <definedName name="MLNK36a787989f114d6197973831e60adf34" hidden="1">#REF!</definedName>
    <definedName name="MLNK36defebc13574d4294888c4346f9528d" hidden="1">#REF!</definedName>
    <definedName name="MLNK36e2196b32924ec4b3b17709310bfc72" hidden="1">#REF!</definedName>
    <definedName name="MLNK36e83e1056034c9c9759f7216301ce80" hidden="1">#REF!</definedName>
    <definedName name="MLNK36f1acf4ed3a43c48d206ad1c2f3c08a" hidden="1">#REF!</definedName>
    <definedName name="MLNK37056cd4b4fc4cd9b2c0f711bb658213" hidden="1">#REF!</definedName>
    <definedName name="MLNK3723b1d18799491d945e06bed7f05e70" hidden="1">#REF!</definedName>
    <definedName name="MLNK373bb5262b0348fb8faa32cac0a2bc31" hidden="1">#REF!</definedName>
    <definedName name="MLNK3747029a1f7047c79da0ff1eca28d8d8" hidden="1">#REF!</definedName>
    <definedName name="MLNK376b298eb33844cc90bc0278fc466e47" hidden="1">#REF!</definedName>
    <definedName name="MLNK377a0aa38ad64253922c96d9736e6166" hidden="1">#REF!</definedName>
    <definedName name="MLNK377f3eefaa27476ba2f0e57ece93d23d" hidden="1">#REF!</definedName>
    <definedName name="MLNK3795ed0752484dcc93f0a06b372cca74" hidden="1">#REF!</definedName>
    <definedName name="MLNK3797521dc1a84b838c02fbd34ae73401" hidden="1">#REF!</definedName>
    <definedName name="MLNK37b707f5278f446383b42aa5944c4a68" hidden="1">#REF!</definedName>
    <definedName name="MLNK37c8958e63ed4961b66afc926323a15e" hidden="1">#REF!</definedName>
    <definedName name="MLNK37daae9cd53143d3869722329661a3a3" hidden="1">#REF!</definedName>
    <definedName name="MLNK37dc845c316543a89ecffe012d615269" hidden="1">#REF!</definedName>
    <definedName name="MLNK38272f7cc8124842aaddcec1796c8cce" hidden="1">#REF!</definedName>
    <definedName name="MLNK38486cb704654cb1a5bcd985dbf2380e" hidden="1">#REF!</definedName>
    <definedName name="MLNK3892c0ac38604ca699113b91d216fd79" hidden="1">#REF!</definedName>
    <definedName name="MLNK38bae7f6511d4aad8aca9ce66eda9ff1" hidden="1">#REF!</definedName>
    <definedName name="MLNK38e418c5a9fe42069550fd7b3fec5758" hidden="1">#REF!</definedName>
    <definedName name="MLNK39092e5147bb48ee85241c00d0d33335" hidden="1">#REF!</definedName>
    <definedName name="MLNK39294d1eed8c488fb76f72a73a763773" hidden="1">#REF!</definedName>
    <definedName name="MLNK394f25f0cd1d43a39cc5fa7cec160de0" hidden="1">#REF!</definedName>
    <definedName name="MLNK395e582114784ec68aa56c53347c52cf" hidden="1">#REF!</definedName>
    <definedName name="MLNK399f28f0ef8645d88fb6b27c012a8899" hidden="1">#REF!</definedName>
    <definedName name="MLNK39a246ac10784317a51a3d284ac04770" hidden="1">#REF!</definedName>
    <definedName name="MLNK39b5a25be11547a2aef6637e9bbb55ff" hidden="1">#REF!</definedName>
    <definedName name="MLNK39bbd639cf9d4794b120dc866dbbdf37" hidden="1">#REF!</definedName>
    <definedName name="MLNK39dc11c53b204a8d9beb252bc3056fd4" hidden="1">#REF!</definedName>
    <definedName name="MLNK39e0a51cca3c46ddb4e14825f723b87c" hidden="1">#REF!</definedName>
    <definedName name="MLNK39e226c136074b83bb6c7876be877370" hidden="1">#REF!</definedName>
    <definedName name="MLNK39e7437277d0475ab3b6c9d2eca9b8b0" hidden="1">#REF!</definedName>
    <definedName name="MLNK3a08d92eb38d4ac88248b0b8035b1751" hidden="1">#REF!</definedName>
    <definedName name="MLNK3a0a56cb33cd45a8bc9809337827afd8" hidden="1">#REF!</definedName>
    <definedName name="MLNK3a3d47a9695d46bdba4efe2e223d0a78" hidden="1">#REF!</definedName>
    <definedName name="MLNK3a446a67c51149eda10f065bae87f765" hidden="1">#REF!</definedName>
    <definedName name="MLNK3a6a0b488a76401387b459dec5747dd7" hidden="1">#REF!</definedName>
    <definedName name="MLNK3a72803d976248839352b0a5010aa604" hidden="1">#REF!</definedName>
    <definedName name="MLNK3a72ac04bab1454ab2e8ebb4dd9291ae" hidden="1">#REF!</definedName>
    <definedName name="MLNK3a737106e30a4d8c92ccb5039f2440a5" hidden="1">#REF!</definedName>
    <definedName name="MLNK3a88821559c244ae96eb6b38eca8935f" hidden="1">#REF!</definedName>
    <definedName name="MLNK3a924be50ba445519ecdef7d7a4a8575" hidden="1">#REF!</definedName>
    <definedName name="MLNK3aab156abf0e4711b96c81607aeaa31a" hidden="1">#REF!</definedName>
    <definedName name="MLNK3ab463cda909494db8b53d81c2f80f12" hidden="1">#REF!</definedName>
    <definedName name="MLNK3aeb137038024b39913e2d1bf91d188e" hidden="1">#REF!</definedName>
    <definedName name="MLNK3b026d8ddc47445c8e1145edbb35ad15" hidden="1">#REF!</definedName>
    <definedName name="MLNK3b12fea9a6cc4e0ebc63f5fdac9181d1" hidden="1">#REF!</definedName>
    <definedName name="MLNK3b7705a293594368950d9440158213a3" hidden="1">#REF!</definedName>
    <definedName name="MLNK3bdaedc087984706bd3598ca149096a9" hidden="1">#REF!</definedName>
    <definedName name="MLNK3c3515c473cf4da5a7f00a595a4e05b6" hidden="1">#REF!</definedName>
    <definedName name="MLNK3c8377e1738e460e98e2fb2c733ebfc8" hidden="1">#REF!</definedName>
    <definedName name="MLNK3ca3b6cf656c497a9580026f77c65c3a" hidden="1">#REF!</definedName>
    <definedName name="MLNK3ca53c0e44974be087556ab3222c9171" hidden="1">#REF!</definedName>
    <definedName name="MLNK3ca7a593cdaf40bcabca0b260ba02e07" hidden="1">#REF!</definedName>
    <definedName name="MLNK3d26256738b9439fade8cdae67107100" hidden="1">#REF!</definedName>
    <definedName name="MLNK3d7ad865044649a1b331261ad7a26e0d" hidden="1">#REF!</definedName>
    <definedName name="MLNK3d8647fc29844e85b9a9b5313c7f13ff" hidden="1">#REF!</definedName>
    <definedName name="MLNK3d89b0c201cc49e4a83a621e8fe4009b" hidden="1">#REF!</definedName>
    <definedName name="MLNK3d94befeec7748bd959a0abe508602aa" hidden="1">#REF!</definedName>
    <definedName name="MLNK3da9e200799b4832b04e8109b543817b" hidden="1">#REF!</definedName>
    <definedName name="MLNK3daf2825ceb145d89a8dfc55a7b600ff" hidden="1">#REF!</definedName>
    <definedName name="MLNK3dbd010f100947e6ba89ad9fcc03dcef" hidden="1">#REF!</definedName>
    <definedName name="MLNK3de0705c12974f72984cdab9bcb6c921" hidden="1">#REF!</definedName>
    <definedName name="MLNK3df609b9a2af4fc2895bb23efb90ab3e" hidden="1">#REF!</definedName>
    <definedName name="MLNK3e03ef9d75f74c119e1d3a2774efa5e4" hidden="1">#REF!</definedName>
    <definedName name="MLNK3e2cdacd7254429591264433f10f81bc" hidden="1">#REF!</definedName>
    <definedName name="MLNK3e2f96148cdb42909c3cbc33c732d7f6" hidden="1">#REF!</definedName>
    <definedName name="MLNK3e4247f4aab1464aba4b7dc8d38f503b" hidden="1">#REF!</definedName>
    <definedName name="MLNK3e78571ed99a467aba290eb90940ab90" hidden="1">#REF!</definedName>
    <definedName name="MLNK3e8366068fc7457598fdc1f3d1a469aa" hidden="1">#REF!</definedName>
    <definedName name="MLNK3eae8a46a6ac4f3a8ccda839eacd61ac" hidden="1">#REF!</definedName>
    <definedName name="MLNK3eb50c88f2d64d99bfd586dead8927f8" hidden="1">#REF!</definedName>
    <definedName name="MLNK3eb8135395cb4446baf8b7a84c2c4d5b" hidden="1">#REF!</definedName>
    <definedName name="MLNK3f2a0803f5ca412894acec797431906b" hidden="1">#REF!</definedName>
    <definedName name="MLNK3f3011c766054c248d57aeb63c4d0598" hidden="1">#REF!</definedName>
    <definedName name="MLNK3f45a33c3a8f46609f5be7b2f3a496dd" hidden="1">#REF!</definedName>
    <definedName name="MLNK3f8dd37f636d473db38e9e58b38755bc" hidden="1">#REF!</definedName>
    <definedName name="MLNK3faef53b597447b0b79840351b5b87fe" hidden="1">#REF!</definedName>
    <definedName name="MLNK3fbe6c94b73e4aaca1735687bd11be5a" hidden="1">#REF!</definedName>
    <definedName name="MLNK3fc2091a3973444cbc56b40f9f1435cd" hidden="1">#REF!</definedName>
    <definedName name="MLNK3ffb213f91384c678d08d87d08942435" hidden="1">#REF!</definedName>
    <definedName name="MLNK404b5663e54a45b5a1cc0cdabc78d2c7" hidden="1">#REF!</definedName>
    <definedName name="MLNK404ea2745e9645758d2a83e140548dca" hidden="1">#REF!</definedName>
    <definedName name="MLNK40559528774d41fa959ab8a4d4f9641f" hidden="1">#REF!</definedName>
    <definedName name="MLNK405bef56c3d948978ee311318d62dfa1" hidden="1">#REF!</definedName>
    <definedName name="MLNK4068e1c810ad45b7bd17bf272ac8afd0" hidden="1">#REF!</definedName>
    <definedName name="MLNK406b9a698716413caec6d76fde8ed5a4" hidden="1">#REF!</definedName>
    <definedName name="MLNK408ab50964814208896a1b45b4f9eeba" hidden="1">#REF!</definedName>
    <definedName name="MLNK409b28a481004d9b8359bb04656455d4" hidden="1">#REF!</definedName>
    <definedName name="MLNK40acc29acb6e4036b58c08f2c7f1e2b2" hidden="1">#REF!</definedName>
    <definedName name="MLNK40c566141dc04539b9e7bf16148ec7dc" hidden="1">#REF!</definedName>
    <definedName name="MLNK40cbbd2a88dc43448225efc27267001d" hidden="1">#REF!</definedName>
    <definedName name="MLNK40d0125aaf6c4e3baa6f715e54ee2493" hidden="1">#REF!</definedName>
    <definedName name="MLNK40e620b002a54977b4b6781038d539cb" hidden="1">#REF!</definedName>
    <definedName name="MLNK40fc5f9f5be8436b8a733061264c2b04" hidden="1">#REF!</definedName>
    <definedName name="MLNK4105d6d46eb747bfb2f6fd6d599c88b0" hidden="1">#REF!</definedName>
    <definedName name="MLNK412689380d1949d98a1faf29a3ce1e2d" hidden="1">#REF!</definedName>
    <definedName name="MLNK41281f1dbdfe40ea882e990913a6e115" hidden="1">#REF!</definedName>
    <definedName name="MLNK414424d39e38474eb378bbae560b95c3" hidden="1">#REF!</definedName>
    <definedName name="MLNK414ba57e705047bf9a70f65d7f38079a" hidden="1">#REF!</definedName>
    <definedName name="MLNK416f0b899ca140fdb1684670fb40d31c" hidden="1">#REF!</definedName>
    <definedName name="MLNK41943283a4d84b278766f462db11bd30" hidden="1">#REF!</definedName>
    <definedName name="MLNK41a4620c67954970bc3b75c1103ca25f" hidden="1">#REF!</definedName>
    <definedName name="MLNK41caa2a9b4ee46179c57c36e1098d496" hidden="1">#REF!</definedName>
    <definedName name="MLNK42338ca624b74fd1ac54ce22499cf7af" hidden="1">#REF!</definedName>
    <definedName name="MLNK425921ad73a9483ea3fb6f1d6779e4ac" hidden="1">#REF!</definedName>
    <definedName name="MLNK427003187970416f98d1662d0ca7b109" hidden="1">#REF!</definedName>
    <definedName name="MLNK429dfba199d74de2a6ef3edeb64602ce" hidden="1">#REF!</definedName>
    <definedName name="MLNK42c8e502fbac45dc92a9ec0b13b4d100" hidden="1">#REF!</definedName>
    <definedName name="MLNK42e2330bb881498ba99baff8dc8fbeaf" hidden="1">#REF!</definedName>
    <definedName name="MLNK42e9e8a75e4a4434950cc6177f8d5d4d" hidden="1">#REF!</definedName>
    <definedName name="MLNK42fb4c20a6484a2c84726ebc10cc17d1" hidden="1">#REF!</definedName>
    <definedName name="MLNK4321dd29cb854b37a72be2fb7a3c23db" hidden="1">#REF!</definedName>
    <definedName name="MLNK434f32e08d0b46c7b4815848bbc98a8c" hidden="1">#REF!</definedName>
    <definedName name="MLNK43e6c1b3f3c94c38917a3f472f5e9f87" hidden="1">#REF!</definedName>
    <definedName name="MLNK441d9f35400f48c19b2046574eb83b30" hidden="1">#REF!</definedName>
    <definedName name="MLNK444f949c53c742e09484ad4d8d2ab93a" hidden="1">#REF!</definedName>
    <definedName name="MLNK44560e930f5f497698ad8600a79c2d30" hidden="1">#REF!</definedName>
    <definedName name="MLNK445a737db25f47eaa58973f712732796" hidden="1">#REF!</definedName>
    <definedName name="MLNK449512495b784e93b55fe476ecddd8be" hidden="1">#REF!</definedName>
    <definedName name="MLNK4498c254836143098f4f4a727b1cb581" hidden="1">#REF!</definedName>
    <definedName name="MLNK44ab87d94bc74d7d91d99e61e20fb0f4" hidden="1">#REF!</definedName>
    <definedName name="MLNK44c1f86e31a24925aaf2975ce9ff262c" hidden="1">#REF!</definedName>
    <definedName name="MLNK44e7bf7e8f3b4194a4d355f07e8494b2" hidden="1">#REF!</definedName>
    <definedName name="MLNK44eeff0bc93f42c9b78f14d6485c65e7" hidden="1">#REF!</definedName>
    <definedName name="MLNK44f805d0d8174a2a8e4187b140c45d8a" hidden="1">#REF!</definedName>
    <definedName name="MLNK4512ae1ab4d14512b54b49aaca14ae1f" hidden="1">#REF!</definedName>
    <definedName name="MLNK451307abb7ae4f44914c28857a1fbbd2" hidden="1">#REF!</definedName>
    <definedName name="MLNK451771bb0f604bd9ac1da57856b963d8" hidden="1">#REF!</definedName>
    <definedName name="MLNK451e843f5bf144aaa998d9198bdfb6ec" hidden="1">#REF!</definedName>
    <definedName name="MLNK452154af907946278998f9c879631141" hidden="1">#REF!</definedName>
    <definedName name="MLNK452dbc5be4b044608a06ce5390e2392a" hidden="1">#REF!</definedName>
    <definedName name="MLNK453616afc76f40ba86cec79e7e6dfba3" hidden="1">#REF!</definedName>
    <definedName name="MLNK4564db176fe94a6ca8b8d235108fdae1" hidden="1">#REF!</definedName>
    <definedName name="MLNK457ee62b103f46fdbb9e94e39c560202" hidden="1">#REF!</definedName>
    <definedName name="MLNK4587ccb0619440c1bf21354107fc11e9" hidden="1">#REF!</definedName>
    <definedName name="MLNK459a2c61c1d645eaa609c9c93dd241b1" hidden="1">#REF!</definedName>
    <definedName name="MLNK45be99e0f8d84e86b58ebaecca43ec3b" hidden="1">#REF!</definedName>
    <definedName name="MLNK45c294924fce4123ac093d1e62f312ce" hidden="1">#REF!</definedName>
    <definedName name="MLNK46029f1d87584f09bc54bdedabf68c5c" hidden="1">#REF!</definedName>
    <definedName name="MLNK461b86dcf82f42458aa239b66e307535" hidden="1">#REF!</definedName>
    <definedName name="MLNK464d8a5219b048788f017b0356f7e006" hidden="1">#REF!</definedName>
    <definedName name="MLNK469d6a66c5be48a8a2eac80e73b28540" hidden="1">#REF!</definedName>
    <definedName name="MLNK46a5c702a55f45d98848e8f6c9990ba0" hidden="1">#REF!</definedName>
    <definedName name="MLNK46c3aedd156042039b244001605172a8" hidden="1">#REF!</definedName>
    <definedName name="MLNK472c2b27fd5441b89cec0096b4f74989" hidden="1">#REF!</definedName>
    <definedName name="MLNK47461d7af58d43daa227dce8906de632" hidden="1">#REF!</definedName>
    <definedName name="MLNK47475bab49d547f4ba407cb0753af2be" hidden="1">#REF!</definedName>
    <definedName name="MLNK474ec5ed764c45b9bd804bd7dd027142" hidden="1">#REF!</definedName>
    <definedName name="MLNK475aa940db854ad08d0637a0daca5629" hidden="1">#REF!</definedName>
    <definedName name="MLNK4771bb35cdea4d79b3123ddbceb6330a" hidden="1">#REF!</definedName>
    <definedName name="MLNK4788be86492040a5b200075814071a46" hidden="1">#REF!</definedName>
    <definedName name="MLNK47bb32c452ad4d40812125dc7a4c62bc" hidden="1">#REF!</definedName>
    <definedName name="MLNK47c75624ba404294b54d0ddb2cbe1e53" hidden="1">#REF!</definedName>
    <definedName name="MLNK48024ec6333b49fca24c2a0a4cb9546c" hidden="1">#REF!</definedName>
    <definedName name="MLNK48216dae916f4c5d9cbdb5c96c59fbfc" hidden="1">#REF!</definedName>
    <definedName name="MLNK486663bb90cd410080b68b44b3938f1d" hidden="1">#REF!</definedName>
    <definedName name="MLNK48691d4bb88e4c6389b95fa42d0f0198" hidden="1">#REF!</definedName>
    <definedName name="MLNK48724b46062847f9b263c5d3f5a0976f" hidden="1">#REF!</definedName>
    <definedName name="MLNK487da000a77743a3861eff5bf147dcdd" hidden="1">#REF!</definedName>
    <definedName name="MLNK4886c7375f04486bb17805a66ee3a9ab" hidden="1">#REF!</definedName>
    <definedName name="MLNK48df0b5cd8074675a0ea49dadcd13444" hidden="1">#REF!</definedName>
    <definedName name="MLNK494f515331354ffdb836dff494e68354" hidden="1">#REF!</definedName>
    <definedName name="MLNK498c178db0ef43e7911682743cc2fffd" hidden="1">#REF!</definedName>
    <definedName name="MLNK49a8ee7ec3d84ad18d4d8a2983983a60" hidden="1">#REF!</definedName>
    <definedName name="MLNK4a19584888b949028b147c0a30594bdd" hidden="1">#REF!</definedName>
    <definedName name="MLNK4a1c6fd9b5934d578b7e8cf5e6d34f6d" hidden="1">#REF!</definedName>
    <definedName name="MLNK4a3122057c3642ac921048fe92f78abd" hidden="1">#REF!</definedName>
    <definedName name="MLNK4a3b6069f7db4554865d1d1d1fedf336" hidden="1">#REF!</definedName>
    <definedName name="MLNK4a4199646e4143a6ae5a6fe1b9f84c2a" hidden="1">#REF!</definedName>
    <definedName name="MLNK4a794b5a437748f18fac7f33c21ffe8f" hidden="1">#REF!</definedName>
    <definedName name="MLNK4aba70e70dfd40afb39d2e48a5849294" hidden="1">#REF!</definedName>
    <definedName name="MLNK4ac1030d4ad94b2d8ed6a7a7fec99f44" hidden="1">#REF!</definedName>
    <definedName name="MLNK4adaa014bc424937b1ad1048c50bd64f" hidden="1">#REF!</definedName>
    <definedName name="MLNK4b000cec3eb34a2fb2eed63a2024caaa" hidden="1">#REF!</definedName>
    <definedName name="MLNK4b12ce34342f46a98eaa1c076034046d" hidden="1">#REF!</definedName>
    <definedName name="MLNK4b9faaba009149f19fcc1228f4d64758" hidden="1">#REF!</definedName>
    <definedName name="MLNK4baf8c8f4aac411988d89edf7aa0a5e9" hidden="1">#REF!</definedName>
    <definedName name="MLNK4c3386140f3247f5a0fcba5fe4420eac" hidden="1">#REF!</definedName>
    <definedName name="MLNK4c6e8e46719841afaad440f989dbf229" hidden="1">#REF!</definedName>
    <definedName name="MLNK4c70826c76ab47829cfeca75f78b7f6b" hidden="1">#REF!</definedName>
    <definedName name="MLNK4c76674e3962413c8bca3e8cabf872e9" hidden="1">#REF!</definedName>
    <definedName name="MLNK4c91b62944284735a8e543a193d11dbb" hidden="1">#REF!</definedName>
    <definedName name="MLNK4cb321b260104cce8c0d44f843943b1b" hidden="1">#REF!</definedName>
    <definedName name="MLNK4cba101a4d9043af93cef63a0d6bbf18" hidden="1">#REF!</definedName>
    <definedName name="MLNK4cc62ee3ef15429a8dcfd79791d3643c" hidden="1">#REF!</definedName>
    <definedName name="MLNK4cd6634eb67f493a949285a7a9f02fb1" hidden="1">#REF!</definedName>
    <definedName name="MLNK4cdf13a8d69a41368b91dfbbd01bce53" hidden="1">#REF!</definedName>
    <definedName name="MLNK4cedc95fc7a846dd904c89f928f34ae6" hidden="1">#REF!</definedName>
    <definedName name="MLNK4d0cb566e16d441483a155e9211f2642" hidden="1">#REF!</definedName>
    <definedName name="MLNK4d1c7190cc334908a3949cb99f361b7b" hidden="1">#REF!</definedName>
    <definedName name="MLNK4d410cf306b240069df95724c8797a15" hidden="1">#REF!</definedName>
    <definedName name="MLNK4d441db9e178483fa63d562284c5620b" hidden="1">#REF!</definedName>
    <definedName name="MLNK4d4ad89c2cc341d1bf46883951bd77cc" hidden="1">#REF!</definedName>
    <definedName name="MLNK4d4ecf6db46d41c7928afd54021d3690" hidden="1">#REF!</definedName>
    <definedName name="MLNK4da57d96f46846a9807859c6c04d4c4a" hidden="1">#REF!</definedName>
    <definedName name="MLNK4dc8323057de4e5f8e6c897e4ac8efb2" hidden="1">#REF!</definedName>
    <definedName name="MLNK4e132ec708e54a4bb417b2f79a9fd284" hidden="1">#REF!</definedName>
    <definedName name="MLNK4e3dd9cf2f4f4594913f6a188d7eebe6" hidden="1">#REF!</definedName>
    <definedName name="MLNK4e4196b7a1604a04a9485bd6c8036619" hidden="1">#REF!</definedName>
    <definedName name="MLNK4e5cbe00da094071bdaee9950c59be3c" hidden="1">#REF!</definedName>
    <definedName name="MLNK4e71f829c4b243448cde7c016bc2fadf" hidden="1">#REF!</definedName>
    <definedName name="MLNK4ecb0cd96cc841a0a6ab1f3257f80c60" hidden="1">#REF!</definedName>
    <definedName name="MLNK4ece13c37cf6450d81d6c3fcc1866444" hidden="1">#REF!</definedName>
    <definedName name="MLNK4f1d810fa4ed4454b2aae51a25e5ac22" hidden="1">#REF!</definedName>
    <definedName name="MLNK4f238c00a925432fadb9371f274a8461" hidden="1">#REF!</definedName>
    <definedName name="MLNK4f39fa6d254742e59894ff2f1b61dd7c" hidden="1">#REF!</definedName>
    <definedName name="MLNK4f4b7f761d98409ebbac06681c89f71d" hidden="1">#REF!</definedName>
    <definedName name="MLNK4f4db2b092ce42c486e678ac2b51974a" hidden="1">#REF!</definedName>
    <definedName name="MLNK4f72315ba5854be7912cd34bc875b4cd" hidden="1">#REF!</definedName>
    <definedName name="MLNK4f742ecc5fe644c285c53ee7c4728d22" hidden="1">#REF!</definedName>
    <definedName name="MLNK4f8012df21124fb495d0aebba17a768c" hidden="1">#REF!</definedName>
    <definedName name="MLNK4f84ffd143ec468ba18d888781fbf165" hidden="1">#REF!</definedName>
    <definedName name="MLNK4f85bde77a5e43b3bb61cc03522c82e9" hidden="1">#REF!</definedName>
    <definedName name="MLNK4fd13d2784b148469847156266c61867" hidden="1">#REF!</definedName>
    <definedName name="MLNK4fdbd7c20b5e4d7ca621be5048e986e4" hidden="1">#REF!</definedName>
    <definedName name="MLNK4fea65f994ba4adcba937af79f93de3e" hidden="1">#REF!</definedName>
    <definedName name="MLNK4ff3cb016ce54f66a542cf261bd0de44" hidden="1">#REF!</definedName>
    <definedName name="MLNK500322bb85754c1aa0125d17a2bea8ca" hidden="1">#REF!</definedName>
    <definedName name="MLNK50140f91569b49f4820e180b503ffd3d" hidden="1">#REF!</definedName>
    <definedName name="MLNK501714e66dca4e62aebb8fc8d772bb1d" hidden="1">#REF!</definedName>
    <definedName name="MLNK50250707f33e42e0864ff725d8ee6f26" hidden="1">#REF!</definedName>
    <definedName name="MLNK50283bd1dfed4b678143469bffdccf67" hidden="1">#REF!</definedName>
    <definedName name="MLNK503bb81becad488996b9c950486ffaaa" hidden="1">#REF!</definedName>
    <definedName name="MLNK505270c613e74a178909173d2e6949c2" hidden="1">#REF!</definedName>
    <definedName name="MLNK5053d33292e24ff688e4234d3c469abb" hidden="1">#REF!</definedName>
    <definedName name="MLNK5075b71aa15a447fb35ac594bb565e07" hidden="1">#REF!</definedName>
    <definedName name="MLNK507de942f16540dbbbb07218001129e6" hidden="1">#REF!</definedName>
    <definedName name="MLNK5084a7f286934849bb0a7e0b927c6bd6" hidden="1">#REF!</definedName>
    <definedName name="MLNK50b75bec19b44f85a28d244c12724c77" hidden="1">#REF!</definedName>
    <definedName name="MLNK50be7f876fde4a458c03ed3c94431220" hidden="1">#REF!</definedName>
    <definedName name="MLNK50d88a676ac446189834d6175ab8e473" hidden="1">#REF!</definedName>
    <definedName name="MLNK512b8e4d5ba24d6198fa6f0b31c21f87" hidden="1">#REF!</definedName>
    <definedName name="MLNK513260dcb8b34c27b7b32c246b708278" hidden="1">#REF!</definedName>
    <definedName name="MLNK51487cf7d325430fbe11f1a7930b263e" hidden="1">#REF!</definedName>
    <definedName name="MLNK519329612c1a44d68bcfded1bfc36df4" hidden="1">#REF!</definedName>
    <definedName name="MLNK519603746a6e48448d798d48d7e8c270" hidden="1">#REF!</definedName>
    <definedName name="MLNK51a5af4d42b74ec68b797aaee740bf95" hidden="1">#REF!</definedName>
    <definedName name="MLNK51ad6ccf6597486cae6b521128c61516" hidden="1">#REF!</definedName>
    <definedName name="MLNK51c07f5dc6664191b7a77c3f2ff2ac90" hidden="1">#REF!</definedName>
    <definedName name="MLNK51d9136360344cc48b127d879bb02bff" hidden="1">#REF!</definedName>
    <definedName name="MLNK51e104c837d443769ab2b1606b1f210d" hidden="1">#REF!</definedName>
    <definedName name="MLNK520a6c4e67494c0183bc1695c351bc33" hidden="1">#REF!</definedName>
    <definedName name="MLNK52214637338940c1b35517afcc689f9c" hidden="1">#REF!</definedName>
    <definedName name="MLNK5231eb17e1e842738746130d2b5be94f" hidden="1">#REF!</definedName>
    <definedName name="MLNK5258b7d4877445abbc1f83380d7b4011" hidden="1">#REF!</definedName>
    <definedName name="MLNK526de9cbc6254bbc8e5d6d323c55c8e5" hidden="1">#REF!</definedName>
    <definedName name="MLNK5280ecf640ab420d91d31fb5c320a73d" hidden="1">#REF!</definedName>
    <definedName name="MLNK5284986df908424f96d1ccd7474b3678" hidden="1">#REF!</definedName>
    <definedName name="MLNK52a21193538749eeb932062f267aef1a" hidden="1">#REF!</definedName>
    <definedName name="MLNK52f465f40ba447f484b1fd24c7c3eff5" hidden="1">#REF!</definedName>
    <definedName name="MLNK52fd3d78bb194e52ad8cd2879e7a261b" hidden="1">#REF!</definedName>
    <definedName name="MLNK52fd764093d14a038da8647907efb9c5" hidden="1">#REF!</definedName>
    <definedName name="MLNK534674c7708c40468f9d9962e3356315" hidden="1">#REF!</definedName>
    <definedName name="MLNK53b1a50d606240a19e7345c42928fbfc" hidden="1">#REF!</definedName>
    <definedName name="MLNK543660bde61b4ff78750bf3e57c0d66f" hidden="1">#REF!</definedName>
    <definedName name="MLNK54628dd7b5574cc9bc5f3ef424f12379" hidden="1">#REF!</definedName>
    <definedName name="MLNK54a43a7647fe45d68ef4620c9d17108d" hidden="1">#REF!</definedName>
    <definedName name="MLNK54cc9348a9ec4244bac0e4a53f5269e3" hidden="1">#REF!</definedName>
    <definedName name="MLNK54f754027f84466190790376f8f16f1f" hidden="1">#REF!</definedName>
    <definedName name="MLNK54fac3b2f79c45c0bf01614293d9e88d" hidden="1">#REF!</definedName>
    <definedName name="MLNK551026f8a4064aeb9453493e70bd6122" hidden="1">#REF!</definedName>
    <definedName name="MLNK552ef82f3174445ea5e171fa9122e0ce" hidden="1">#REF!</definedName>
    <definedName name="MLNK5548f47d49ef4cedbb62efdab14d8738" hidden="1">#REF!</definedName>
    <definedName name="MLNK555471808ecb42aa9b358497a7390735" hidden="1">#REF!</definedName>
    <definedName name="MLNK55690b6109a74065a090a63d5c139c12" hidden="1">#REF!</definedName>
    <definedName name="MLNK556d81d62ab7400a895c886f52922829" hidden="1">#REF!</definedName>
    <definedName name="MLNK556e127230274bcbbe386655df477271" hidden="1">#REF!</definedName>
    <definedName name="MLNK561b46d88e7746209225344c0d4eb4b8" hidden="1">#REF!</definedName>
    <definedName name="MLNK561da8e762b844819700cf776dfe72ab" hidden="1">#REF!</definedName>
    <definedName name="MLNK562c6a52ab2b41cab009b01da7525759" hidden="1">#REF!</definedName>
    <definedName name="MLNK5635a0c8c82b43c0b2df82e1bb7e485d" hidden="1">#REF!</definedName>
    <definedName name="MLNK5651d472f412417b93a2af34738a801b" hidden="1">#REF!</definedName>
    <definedName name="MLNK56528fdaf9d84d759c87bfb0d4d3e03e" hidden="1">#REF!</definedName>
    <definedName name="MLNK568cb0db409d4c43ab1804b6923d1097" hidden="1">#REF!</definedName>
    <definedName name="MLNK569406fabf9345329f8ad16c870bc41a" hidden="1">#REF!</definedName>
    <definedName name="MLNK56a8f6c17b7c4d9fa1ade96199d9a530" hidden="1">#REF!</definedName>
    <definedName name="MLNK56d1a5e20dd04aa38b5c63c26a068edb" hidden="1">#REF!</definedName>
    <definedName name="MLNK56d4a568f1c34f5784e0771941b7ce29" hidden="1">#REF!</definedName>
    <definedName name="MLNK56f5b183ca644effabc50387ecad0d92" hidden="1">#REF!</definedName>
    <definedName name="MLNK5703de1d5cd949ad930d388213de55ba" hidden="1">#REF!</definedName>
    <definedName name="MLNK5706fcaaf9b9429a97540f0c633d4ed1" hidden="1">#REF!</definedName>
    <definedName name="MLNK572cee04c5664f918c62d6eb5c04b9a2" hidden="1">#REF!</definedName>
    <definedName name="MLNK5751066e574a4288b20bc5407c03921e" hidden="1">#REF!</definedName>
    <definedName name="MLNK5798aa976fee444ab077a166938d3184" hidden="1">#REF!</definedName>
    <definedName name="MLNK57a31ade44e94806a3f24c0429aaa6b6" hidden="1">#REF!</definedName>
    <definedName name="MLNK57b8844170cc46b88d9cffb4c748fe05" hidden="1">#REF!</definedName>
    <definedName name="MLNK5814fe9c77214658a239d7961d7990ca" hidden="1">#REF!</definedName>
    <definedName name="MLNK581710f6b0274b5193dd851fd1a7ce73" hidden="1">#REF!</definedName>
    <definedName name="MLNK58297b23b664448b910c33b2e390a4ab" hidden="1">#REF!</definedName>
    <definedName name="MLNK58319b6d11b04e1ba8d29e05b79a0b0f" hidden="1">#REF!</definedName>
    <definedName name="MLNK584039c04ca7404f85ae8841d69deddf" hidden="1">#REF!</definedName>
    <definedName name="MLNK585344e821db46cc91d8ad9beb974c97" hidden="1">#REF!</definedName>
    <definedName name="MLNK58689dafe7c14315a1a49d4369c97856" hidden="1">#REF!</definedName>
    <definedName name="MLNK586b537a0b0d42d08656b7e71b24a3ed" hidden="1">#REF!</definedName>
    <definedName name="MLNK587daaab63e04b11aa75decb8002d6ac" hidden="1">#REF!</definedName>
    <definedName name="MLNK58b3cfd2e1a748d7ae244e521f990d1b" hidden="1">#REF!</definedName>
    <definedName name="MLNK58f1e26b2ae3483e96a905a6a41df689" hidden="1">#REF!</definedName>
    <definedName name="MLNK5927cb227140457b9ecea0443565b8e5" hidden="1">#REF!</definedName>
    <definedName name="MLNK593cf833b7444e389bf19128c1fb2a2f" hidden="1">#REF!</definedName>
    <definedName name="MLNK59b3c83b639d4c3e9de4a8d5424eab01" hidden="1">#REF!</definedName>
    <definedName name="MLNK59e8dd023a634a06b520ec329a145e8b" hidden="1">#REF!</definedName>
    <definedName name="MLNK5a19d0ee8bb5414ebe853f1d8eeafb92" hidden="1">#REF!</definedName>
    <definedName name="MLNK5a1d158914d2459a888655c317b14969" hidden="1">#REF!</definedName>
    <definedName name="MLNK5a608e221d0c483e82e8234b9bdc1dfd" hidden="1">#REF!</definedName>
    <definedName name="MLNK5a8162b514bc42c1a43c815f052cc1f9" hidden="1">#REF!</definedName>
    <definedName name="MLNK5adb258166344bbf93471a70c4ead26a" hidden="1">#REF!</definedName>
    <definedName name="MLNK5afac5763c4b480d885acf155c0adc3f" hidden="1">#REF!</definedName>
    <definedName name="MLNK5b0ecea6dd3a4378854e17b4ec81bdb7" hidden="1">#REF!</definedName>
    <definedName name="MLNK5b1b0aa28e374c9f92174af2ce65fc8f" hidden="1">#REF!</definedName>
    <definedName name="MLNK5b3b45137826467bb36db5f08794530c" hidden="1">#REF!</definedName>
    <definedName name="MLNK5b4f019a3978486eafb72fbe9190ba69" hidden="1">#REF!</definedName>
    <definedName name="MLNK5b5904e6220843f78d119a7eeec6ef27" hidden="1">#REF!</definedName>
    <definedName name="MLNK5b8cd8c0ae1a47309c18ec4ceffcf50f" hidden="1">#REF!</definedName>
    <definedName name="MLNK5bb52e27b1904501b3ecdbab73375b59" hidden="1">#REF!</definedName>
    <definedName name="MLNK5bcbeef6197b4957a8c01dade475ae24" hidden="1">#REF!</definedName>
    <definedName name="MLNK5c09cad1000a43199c8eba63ce178d7b" hidden="1">#REF!</definedName>
    <definedName name="MLNK5c17519c33054367bd35a03c6b4f15b9" hidden="1">#REF!</definedName>
    <definedName name="MLNK5c2c90aa559e4804b3a00a8f44202352" hidden="1">#REF!</definedName>
    <definedName name="MLNK5cc053ed63e74b09a1f88f6f5f3854de" hidden="1">#REF!</definedName>
    <definedName name="MLNK5cc50f71a1484771b82d3a32217892ef" hidden="1">#REF!</definedName>
    <definedName name="MLNK5cd3d02c245b48d2bcfe2c932a4fdbf1" hidden="1">#REF!</definedName>
    <definedName name="MLNK5cd976c9bb8a4ef58f089753bbe6fa92" hidden="1">#REF!</definedName>
    <definedName name="MLNK5cda56e3595e4b609ce25ad42e15cfaf" hidden="1">#REF!</definedName>
    <definedName name="MLNK5d0ad55111d5484ca0efce10292f04cb" hidden="1">#REF!</definedName>
    <definedName name="MLNK5d0b3d2e743f4d6889f835b0e5185e12" hidden="1">#REF!</definedName>
    <definedName name="MLNK5d1bdd8fca514361ba778d3068766c5b" hidden="1">#REF!</definedName>
    <definedName name="MLNK5d2762d097bc463c992c57535bb6aef7" hidden="1">#REF!</definedName>
    <definedName name="MLNK5d3d83c6113e4caf838f945ddac9ba91" hidden="1">#REF!</definedName>
    <definedName name="MLNK5d8b6afd238b49c491a12ecfff6c1dc8" hidden="1">#REF!</definedName>
    <definedName name="MLNK5d9c9bc1a5bc4d0abace26e6182fd9fa" hidden="1">#REF!</definedName>
    <definedName name="MLNK5daebb23e34049c6a6f715d555b6d42d" hidden="1">#REF!</definedName>
    <definedName name="MLNK5dcd61b851a54ee5a80da15c29569eb2" hidden="1">#REF!</definedName>
    <definedName name="MLNK5ddedbccf90248cbba4cd51e7359ed9c" hidden="1">#REF!</definedName>
    <definedName name="MLNK5df792d4e6304b43b4fe3818acf7807f" hidden="1">#REF!</definedName>
    <definedName name="MLNK5dff169af45e4d18bcde1b6e203e0053" hidden="1">#REF!</definedName>
    <definedName name="MLNK5e2ef6538df648eb8dd1979ef4c9cb19" hidden="1">#REF!</definedName>
    <definedName name="MLNK5e3e25778ef84f2c8532df21f64a45bf" hidden="1">#REF!</definedName>
    <definedName name="MLNK5e607b9885134a6584c7ded6195b8cec" hidden="1">#REF!</definedName>
    <definedName name="MLNK5e6c8888f8524bd4b7f60f9dd54f7828" hidden="1">#REF!</definedName>
    <definedName name="MLNK5e86b29f7ae44397a7e677ebd0a338e4" hidden="1">#REF!</definedName>
    <definedName name="MLNK5e8e2a3fcaea4ecfb0b3d7daa863ea82" hidden="1">#REF!</definedName>
    <definedName name="MLNK5e9df57acc074e21be27c573c026e52c" hidden="1">#REF!</definedName>
    <definedName name="MLNK5ee2a4abb14d45ecb07313397415064a" hidden="1">#REF!</definedName>
    <definedName name="MLNK5f53050b95cc4aaf91ba0780439266cf" hidden="1">#REF!</definedName>
    <definedName name="MLNK5f53db01e81a47099eecc4b458ae86c3" hidden="1">#REF!</definedName>
    <definedName name="MLNK5f70cd7fbc4c47469ff1684d924ad8d4" hidden="1">#REF!</definedName>
    <definedName name="MLNK5f9a7ce5f84a49a3a69722d26978dd01" hidden="1">#REF!</definedName>
    <definedName name="MLNK5fb0bc2460b3473ba430b13981680f5c" hidden="1">#REF!</definedName>
    <definedName name="MLNK5fe5870eb0a04103a98b23bf4d3d9398" hidden="1">#REF!</definedName>
    <definedName name="MLNK5fe995b8746e4fc39986db7a58d566f8" hidden="1">#REF!</definedName>
    <definedName name="MLNK5ff4fe062fa1469a99cba02cb3fbe874" hidden="1">#REF!</definedName>
    <definedName name="MLNK6036e50875774e2884914ff7efbcc9a2" hidden="1">#REF!</definedName>
    <definedName name="MLNK6040492526d042ebbc7fa79da7b6db43" hidden="1">#REF!</definedName>
    <definedName name="MLNK6044568477a64577b83771dc2fdf59e9" hidden="1">#REF!</definedName>
    <definedName name="MLNK6058a947703b4ebe9d14b9c6c30b314e" hidden="1">#REF!</definedName>
    <definedName name="MLNK60711ce9c9f24091b3b3917de9416760" hidden="1">#REF!</definedName>
    <definedName name="MLNK60bd9a87d4154c5c9062a77bae721de7" hidden="1">#REF!</definedName>
    <definedName name="MLNK60be77d29e724d00abe5855763dd783f" hidden="1">#REF!</definedName>
    <definedName name="MLNK60d3dd570c924880bba79db4617f1680" hidden="1">#REF!</definedName>
    <definedName name="MLNK60d7114582a44106af5d76db441e0f86" hidden="1">#REF!</definedName>
    <definedName name="MLNK60e5cd367c244d549b71e2ab33a32424" hidden="1">#REF!</definedName>
    <definedName name="MLNK60f480e33aa0468da768951d0838ecc0" hidden="1">#REF!</definedName>
    <definedName name="MLNK60f4b04280884070b2ee7551d5b4e63b" hidden="1">#REF!</definedName>
    <definedName name="MLNK611089dca5e74eb9946e365c266803ad" hidden="1">#REF!</definedName>
    <definedName name="MLNK6128009945fc42849acbd9c9317f9d73" hidden="1">#REF!</definedName>
    <definedName name="MLNK6137028dd4ed466f8aeeea84ce0bff9e" hidden="1">#REF!</definedName>
    <definedName name="MLNK61768916104e40e2a49eba563cc9c2ae" hidden="1">#REF!</definedName>
    <definedName name="MLNK618972786ae94465a687f8b6fa7cfe08" hidden="1">#REF!</definedName>
    <definedName name="MLNK6189e813b20d4fd293abed90749563f2" hidden="1">#REF!</definedName>
    <definedName name="MLNK61a2f2e7b31349c684034d0757ae0427" hidden="1">#REF!</definedName>
    <definedName name="MLNK61b6891112be4e58b5a31a08700ad78c" hidden="1">#REF!</definedName>
    <definedName name="MLNK61be98d04be045ccbe96e4675110677b" hidden="1">#REF!</definedName>
    <definedName name="MLNK6233dc7f5e2943e382523115739bb92d" hidden="1">#REF!</definedName>
    <definedName name="MLNK6234d7eb27a64216919f8b5a62daa879" hidden="1">#REF!</definedName>
    <definedName name="MLNK62432f8de6374e7896fbb168aff957cd" hidden="1">#REF!</definedName>
    <definedName name="MLNK625b1b15ba4244368c315f8349cfbd71" hidden="1">#REF!</definedName>
    <definedName name="MLNK62890a439b1c4b40b595672288367416" hidden="1">#REF!</definedName>
    <definedName name="MLNK629ca16abc8a4ad396ba7ce108740394" hidden="1">#REF!</definedName>
    <definedName name="MLNK62db22a3a9454ae8a18af38a76056751" hidden="1">#REF!</definedName>
    <definedName name="MLNK6305d2ffe06c460282cb99b73e615ba2" hidden="1">#REF!</definedName>
    <definedName name="MLNK631e630a9387441ca959ffa49d0892a6" hidden="1">#REF!</definedName>
    <definedName name="MLNK63223b45e5e34eeda38abceb99e0abbf" hidden="1">#REF!</definedName>
    <definedName name="MLNK635196bea96a49dba3b77151d9491dbc" hidden="1">#REF!</definedName>
    <definedName name="MLNK63b45968fcd045eb9c59867fa875dca6" hidden="1">#REF!</definedName>
    <definedName name="MLNK63b4a187be974027b93ec1fbddbf5e57" hidden="1">#REF!</definedName>
    <definedName name="MLNK63b6afd4024742faa99034b9e068733f" hidden="1">#REF!</definedName>
    <definedName name="MLNK641e4102a3554d51b0f59597bf7a29ea" hidden="1">#REF!</definedName>
    <definedName name="MLNK6421dd45ead84b2182a028bdf8462ed6" hidden="1">#REF!</definedName>
    <definedName name="MLNK643c847217ce457b8f84a03b3bd3265d" hidden="1">#REF!</definedName>
    <definedName name="MLNK645e0ec1318647baa32939e0a5aaac2e" hidden="1">#REF!</definedName>
    <definedName name="MLNK64618f431cd34601872c4e3ee36a3f39" hidden="1">#REF!</definedName>
    <definedName name="MLNK648be9a1ae5b4da78e75ad6d4e81802f" hidden="1">#REF!</definedName>
    <definedName name="MLNK648cd8a5b166477c8079d2b38fb1270e" hidden="1">#REF!</definedName>
    <definedName name="MLNK648e6a3a5ff6428f827244fa1fcf3fa5" hidden="1">#REF!</definedName>
    <definedName name="MLNK649d32a25cff4f6393401caa54b68725" hidden="1">#REF!</definedName>
    <definedName name="MLNK64a8702cc5bd4d8d9d9e1d1213c0ee31" hidden="1">#REF!</definedName>
    <definedName name="MLNK64ae5c320983441187315010d1fc8350" hidden="1">#REF!</definedName>
    <definedName name="MLNK64aef2dbac064214b928e256d6d3b7c0" hidden="1">#REF!</definedName>
    <definedName name="MLNK64e3ce40d7774c16920ce8ecf248e13e" hidden="1">#REF!</definedName>
    <definedName name="MLNK6519ce49801b4a34bdae6d1729a344b5" hidden="1">#REF!</definedName>
    <definedName name="MLNK651aac43847b4b578ccddf825a94043a" hidden="1">#REF!</definedName>
    <definedName name="MLNK6523df2914a4463aae3a7ae32fe759ec" hidden="1">#REF!</definedName>
    <definedName name="MLNK652ce5cce2c54d139260f298fa3d7e1d" hidden="1">#REF!</definedName>
    <definedName name="MLNK65544da34f5547fbb225efa6a0dbcb59" hidden="1">#REF!</definedName>
    <definedName name="MLNK6569a1ad793b47d7b6ed9a5ff6ed4c92" hidden="1">#REF!</definedName>
    <definedName name="MLNK659efff1c7444755a885f93d6f686294" hidden="1">#REF!</definedName>
    <definedName name="MLNK65c4ac5caa1642a8a09fc3407ea6748d" hidden="1">#REF!</definedName>
    <definedName name="MLNK65c6d5e8eadd4166b5f00bbbb481efe7" hidden="1">#REF!</definedName>
    <definedName name="MLNK65cb3391e09f423c9a825b10489d1feb" hidden="1">#REF!</definedName>
    <definedName name="MLNK6604351c1f814b009668258e80cfa962" hidden="1">#REF!</definedName>
    <definedName name="MLNK662025b34d024cf485d302d96dff9177" hidden="1">#REF!</definedName>
    <definedName name="MLNK6621c9f9a6be426cb1fced314a59fd99" hidden="1">#REF!</definedName>
    <definedName name="MLNK6634b99a071e40e0ae96f000fd5294e4" hidden="1">#REF!</definedName>
    <definedName name="MLNK66599f2d3574431ca980132eb24f0435" hidden="1">#REF!</definedName>
    <definedName name="MLNK665b69fe2bc943edaccb6a0c99ec89a5" hidden="1">#REF!</definedName>
    <definedName name="MLNK665d36c466a54f43bb9e80ed0424bc9c" hidden="1">#REF!</definedName>
    <definedName name="MLNK665db6cd06c344e59e98cb53f6d79e77" hidden="1">#REF!</definedName>
    <definedName name="MLNK665f639e7ce042948007c6a4f003e97b" hidden="1">#REF!</definedName>
    <definedName name="MLNK6695f75355624f25bdc5972416e0cb77" hidden="1">#REF!</definedName>
    <definedName name="MLNK66ac921a02a945eebbbb395cfcf28f69" hidden="1">#REF!</definedName>
    <definedName name="MLNK66ae96315a49493d95530c23a6ee0b53" hidden="1">#REF!</definedName>
    <definedName name="MLNK66b26f1a141744ff9da394c5a36a5777" hidden="1">#REF!</definedName>
    <definedName name="MLNK66bc85b3effa40d2b9cefcb9e21a547a" hidden="1">#REF!</definedName>
    <definedName name="MLNK66e00e3917bf4c6c90eaa24b274b558f" hidden="1">#REF!</definedName>
    <definedName name="MLNK66ebfb3e54414bbca479e21da63a85ca" hidden="1">#REF!</definedName>
    <definedName name="MLNK670dc38ca7144c7eb49bf2431f383c27" hidden="1">#REF!</definedName>
    <definedName name="MLNK672584f2ef4c4b53aef5a61579dba44f" hidden="1">#REF!</definedName>
    <definedName name="MLNK6739a4b663ec4ad2940f37f73b258d38" hidden="1">#REF!</definedName>
    <definedName name="MLNK674e5d22ed174f5084b8ad201607e4e5" hidden="1">#REF!</definedName>
    <definedName name="MLNK6754865e54054f3e831fb57c12b20607" hidden="1">#REF!</definedName>
    <definedName name="MLNK6754af391f704c9aaaaf76816dec89a1" hidden="1">#REF!</definedName>
    <definedName name="MLNK67a77947c9054a458dd2a8fadb94f392" hidden="1">#REF!</definedName>
    <definedName name="MLNK67b9b7dd1c7e41d39daf2263a9e62a06" hidden="1">#REF!</definedName>
    <definedName name="MLNK67c3dba536a04146a8b758d24b3e738e" hidden="1">#REF!</definedName>
    <definedName name="MLNK67e4be22e1de4630b914109530d5fdfd" hidden="1">#REF!</definedName>
    <definedName name="MLNK68097bdc4ead40d0837854a202debab8" hidden="1">#REF!</definedName>
    <definedName name="MLNK68183da1016f471397e97367875bc7f5" hidden="1">#REF!</definedName>
    <definedName name="MLNK682832ad92ba4bafb97c9740585d0cdc" hidden="1">#REF!</definedName>
    <definedName name="MLNK68591f2cb6804c2d9db8367ba08fb110" hidden="1">#REF!</definedName>
    <definedName name="MLNK68653d048cbb482b82115432c63458af" hidden="1">#REF!</definedName>
    <definedName name="MLNK68692cd7b26048df91c6b61df2086be2" hidden="1">#REF!</definedName>
    <definedName name="MLNK687ac8fb0d164326bb29f9291a6a1324" hidden="1">#REF!</definedName>
    <definedName name="MLNK68aaecda62094a9c89766530b715b164" hidden="1">#REF!</definedName>
    <definedName name="MLNK68bc170d3e71422992acec53ea95a808" hidden="1">#REF!</definedName>
    <definedName name="MLNK68bc5796498e47268cd4cbecc996f650" hidden="1">#REF!</definedName>
    <definedName name="MLNK68e0a7073c1c4f5eb3ef249e3c497010" hidden="1">#REF!</definedName>
    <definedName name="MLNK68ef46f5bcab4fbba609b667f84f8c35" hidden="1">#REF!</definedName>
    <definedName name="MLNK68fce9a8a3994f4f8873f2003d135d99" hidden="1">#REF!</definedName>
    <definedName name="MLNK690ee8cf1f554ce6b61beecf785734c2" hidden="1">#REF!</definedName>
    <definedName name="MLNK69110796b959499492d15850b7ec3643" hidden="1">#REF!</definedName>
    <definedName name="MLNK692f2292a54449368bd99d94c1b0be94" hidden="1">#REF!</definedName>
    <definedName name="MLNK693dcd7098c24ee795a3806d29591d42" hidden="1">#REF!</definedName>
    <definedName name="MLNK69430c97525b47779697dfad376ff990" hidden="1">#REF!</definedName>
    <definedName name="MLNK695cb4afc8f74e1e89fb50627ce409e9" hidden="1">#REF!</definedName>
    <definedName name="MLNK69bae9cbedba4b47ad5eaa37523d8edc" hidden="1">#REF!</definedName>
    <definedName name="MLNK69c20c72ecfe4efaa1cd51e5786644e8" hidden="1">#REF!</definedName>
    <definedName name="MLNK69d20cf16ca64b8eab5f59085f4b2c05" hidden="1">#REF!</definedName>
    <definedName name="MLNK69d91473e2fc4527a5889ce33945d036" hidden="1">#REF!</definedName>
    <definedName name="MLNK6a11332ad2114318b0604ed3befa0de2" hidden="1">#REF!</definedName>
    <definedName name="MLNK6a156cb1fed8430d89111638d3e508c9" hidden="1">#REF!</definedName>
    <definedName name="MLNK6a31ccf1b340490ab02e3f9c09ab1d8a" hidden="1">#REF!</definedName>
    <definedName name="MLNK6a38d53dfd454d2d8d1237d225b49185" hidden="1">#REF!</definedName>
    <definedName name="MLNK6a690ffd36d2464d93cf9e05897adadc" hidden="1">#REF!</definedName>
    <definedName name="MLNK6a73df6ec20a4a99bd249046bf292293" hidden="1">#REF!</definedName>
    <definedName name="MLNK6a7a6502205843d087199628a975668f" hidden="1">#REF!</definedName>
    <definedName name="MLNK6ab033cd98e24d7e991930e18905dd5a" hidden="1">#REF!</definedName>
    <definedName name="MLNK6ad40dbe29b9464291c52a7025223395" hidden="1">#REF!</definedName>
    <definedName name="MLNK6ad6d92e50bb4828863f3d807539f526" hidden="1">#REF!</definedName>
    <definedName name="MLNK6b02361b38074758b0bf091357ff59cd" hidden="1">#REF!</definedName>
    <definedName name="MLNK6b0784fda5e9464e86dd56b670f595d6" hidden="1">#REF!</definedName>
    <definedName name="MLNK6b2dbc5aa14d44f8aba7d9ed498a950a" hidden="1">#REF!</definedName>
    <definedName name="MLNK6b664c6fe08c4c8fba1a9b4b2cdea88f" hidden="1">#REF!</definedName>
    <definedName name="MLNK6b7a94d2b19a43b896e57cefa96c0f7b" hidden="1">#REF!</definedName>
    <definedName name="MLNK6b7df3f34a2c497cad3ebeacf5a6a8c7" hidden="1">#REF!</definedName>
    <definedName name="MLNK6bd3ef36a4d140e19385525edac8a8d3" hidden="1">#REF!</definedName>
    <definedName name="MLNK6bdd73fa27874b388547440de24fdaef" hidden="1">#REF!</definedName>
    <definedName name="MLNK6bf6e49ef8cf499a817bd3eeafb51aec" hidden="1">#REF!</definedName>
    <definedName name="MLNK6c10ad4e12c64472894443572983e033" hidden="1">#REF!</definedName>
    <definedName name="MLNK6c174e990efa49ce85f23181bbd97205" hidden="1">#REF!</definedName>
    <definedName name="MLNK6c232d290c504b2685995188e097c6a9" hidden="1">#REF!</definedName>
    <definedName name="MLNK6c3074d118d745e5a327873b0af55c6a" hidden="1">#REF!</definedName>
    <definedName name="MLNK6c40c1ac72f34c1cafdd888a9878a7f8" hidden="1">#REF!</definedName>
    <definedName name="MLNK6c48b6fae69544ad95cfc2022bce09e2" hidden="1">#REF!</definedName>
    <definedName name="MLNK6c4c16fda7e143ac812f12aa11b03b9f" hidden="1">#REF!</definedName>
    <definedName name="MLNK6c5cdff6d1684a1695987393ba76e01d" hidden="1">#REF!</definedName>
    <definedName name="MLNK6c6c0af66544408291c29849d84f6e9f" hidden="1">#REF!</definedName>
    <definedName name="MLNK6c6c7a94036e48158190c5a152be6e08" hidden="1">#REF!</definedName>
    <definedName name="MLNK6c73b0d8fe134afb8c6c87e7db22d0f3" hidden="1">#REF!</definedName>
    <definedName name="MLNK6c879a479c514e108a9cc32b745836a2" hidden="1">#REF!</definedName>
    <definedName name="MLNK6ca5acf555094ed5ac24d0b46ae0074a" hidden="1">#REF!</definedName>
    <definedName name="MLNK6d307500cf314edd8dcaba4f3144bb1b" hidden="1">#REF!</definedName>
    <definedName name="MLNK6d4113b1137146609e33b1f9afca6f98" hidden="1">#REF!</definedName>
    <definedName name="MLNK6d45de7eae1142ad93c1aa8dde25b1f2" hidden="1">#REF!</definedName>
    <definedName name="MLNK6d482b66978e405f8c3bf5d51aec8ae9" hidden="1">#REF!</definedName>
    <definedName name="MLNK6d7b447dbcbf4cd786e1594ad97b99d9" hidden="1">#REF!</definedName>
    <definedName name="MLNK6d8a7cd1f3ac4663974bbfdf38fdaf24" hidden="1">#REF!</definedName>
    <definedName name="MLNK6d9a9f946f824156aed0d656b4bfce0d" hidden="1">#REF!</definedName>
    <definedName name="MLNK6dd060bd4c4b4ec0928776a5a1790bf7" hidden="1">#REF!</definedName>
    <definedName name="MLNK6e2d58a355ad461d8693e1d2e8253a49" hidden="1">#REF!</definedName>
    <definedName name="MLNK6e5176f3a6274e78b29c2257ef776e48" hidden="1">#REF!</definedName>
    <definedName name="MLNK6e7ed6c6c7444ac2964436f9ca52f1b1" hidden="1">#REF!</definedName>
    <definedName name="MLNK6ea9d85952184fe7ac6636936ab7e991" hidden="1">#REF!</definedName>
    <definedName name="MLNK6ee5f732801943d6aee5dc1ddaee4b7f" hidden="1">#REF!</definedName>
    <definedName name="MLNK6eeddfb70ba44659abf83829a2f8bbe7" hidden="1">#REF!</definedName>
    <definedName name="MLNK6f09a75cb1ea4ff788608bab218176cf" hidden="1">#REF!</definedName>
    <definedName name="MLNK6f2595213a8f48e5ac3a59ec545098ee" hidden="1">#REF!</definedName>
    <definedName name="MLNK6f354e2a84e9493dbeec2a932bc4f43c" hidden="1">#REF!</definedName>
    <definedName name="MLNK6f7aa1935ee240d38e8b43320d7d483f" hidden="1">#REF!</definedName>
    <definedName name="MLNK6f7bf916a5894e878ce9ab005576f005" hidden="1">#REF!</definedName>
    <definedName name="MLNK6f844e575fd74c66b483af4f5ccfc8d2" hidden="1">#REF!</definedName>
    <definedName name="MLNK6f94c191fd6f43e6897e623fb34dd5e6" hidden="1">#REF!</definedName>
    <definedName name="MLNK6fa56121dc324b65af3434379bbd5958" hidden="1">#REF!</definedName>
    <definedName name="MLNK6fa8f75c516f431f8fdce898053ec0e3" hidden="1">#REF!</definedName>
    <definedName name="MLNK6fbd34a5c07d4dde80529f4ce0a7dcf6" hidden="1">#REF!</definedName>
    <definedName name="MLNK6fe1323b342a4287b38d98efefa849ea" hidden="1">#REF!</definedName>
    <definedName name="MLNK6ff37115f13542dab5965c6669e533b9" hidden="1">#REF!</definedName>
    <definedName name="MLNK6ff736ed39ea4971a3d8f7d6ebbdcee5" hidden="1">#REF!</definedName>
    <definedName name="MLNK7040cef78168469185fccc263989cf79" hidden="1">#REF!</definedName>
    <definedName name="MLNK704d385cee5043a1913b7c587737eefa" hidden="1">#REF!</definedName>
    <definedName name="MLNK70720331fd11415e86d4a78fb56da720" hidden="1">#REF!</definedName>
    <definedName name="MLNK709044c497de47e9a6b993c5b381a943" hidden="1">#REF!</definedName>
    <definedName name="MLNK70b3782b9bdc4c35b833fea7b6c0ad53" hidden="1">#REF!</definedName>
    <definedName name="MLNK70bbe7286f044427946d0c38da6eb87b" hidden="1">#REF!</definedName>
    <definedName name="MLNK70dc317f91d14b10a478817cbd97f762" hidden="1">#REF!</definedName>
    <definedName name="MLNK710cbc79b0c948199a4b53118e727760" hidden="1">#REF!</definedName>
    <definedName name="MLNK712147400bcf43f1a6e5466362c5c837" hidden="1">#REF!</definedName>
    <definedName name="MLNK7132f51650af4c3a93707ef979d8792c" hidden="1">#REF!</definedName>
    <definedName name="MLNK714095170db34996a1c11230fa13e2ea" hidden="1">#REF!</definedName>
    <definedName name="MLNK717b369934004faabb60a806c1070b0b" hidden="1">#REF!</definedName>
    <definedName name="MLNK7195e81edf504082ac8c7eb5f92af85a" hidden="1">#REF!</definedName>
    <definedName name="MLNK719de36383764a378f2a7f4817760c81" hidden="1">#REF!</definedName>
    <definedName name="MLNK71a053203e5e4f2f952397ec899d0148" hidden="1">#REF!</definedName>
    <definedName name="MLNK71a081d17b5148669413817451a66d2c" hidden="1">#REF!</definedName>
    <definedName name="MLNK71d81c827dff48ed9e89825ace1bf2da" hidden="1">#REF!</definedName>
    <definedName name="MLNK71f240fb2d9c48c4b34f927bc0ce84bc" hidden="1">#REF!</definedName>
    <definedName name="MLNK72687005d3314c62ad838bf2fd54d796" hidden="1">#REF!</definedName>
    <definedName name="MLNK7278683ae2e5438591f7c2a9534a0a5a" hidden="1">#REF!</definedName>
    <definedName name="MLNK728f96e97db14636a1da9ed033fdab33" hidden="1">#REF!</definedName>
    <definedName name="MLNK72abad3de3b84c1a9585ba4d60778469" hidden="1">#REF!</definedName>
    <definedName name="MLNK72e4d553e19645059a1bc149d3d4991f" hidden="1">#REF!</definedName>
    <definedName name="MLNK73099102a3464e6990f7fec385cb3d45" hidden="1">#REF!</definedName>
    <definedName name="MLNK730bc83d25884bb7832a3f11a9c28168" hidden="1">#REF!</definedName>
    <definedName name="MLNK731436f29faf409091b35416eb4eee09" hidden="1">#REF!</definedName>
    <definedName name="MLNK731aca5ee25f4f0a90f805fab9c6101f" hidden="1">#REF!</definedName>
    <definedName name="MLNK7359f3ccbd8746f997b12e731a4a792b" hidden="1">#REF!</definedName>
    <definedName name="MLNK7367872e4a9a4ccd9291e202ec2843c9" hidden="1">#REF!</definedName>
    <definedName name="MLNK73882b669e7e441b912dad44f751eaf9" hidden="1">#REF!</definedName>
    <definedName name="MLNK739189cb4941405fb9ef7137c2c28db7" hidden="1">#REF!</definedName>
    <definedName name="MLNK739fe34cb20d47f9b2da5fcafa49eaa2" hidden="1">#REF!</definedName>
    <definedName name="MLNK73b336f7b9c0472dbb1013834e41480c" hidden="1">#REF!</definedName>
    <definedName name="MLNK73f51e799bd94a9c85094ec7658a9456" hidden="1">#REF!</definedName>
    <definedName name="MLNK73fc40052c4e429dbb90efb9e7b4065e" hidden="1">#REF!</definedName>
    <definedName name="MLNK740eefca14304e57a232446b62e41365" hidden="1">#REF!</definedName>
    <definedName name="MLNK742b350cba1244c7bc03f941e36863a5" hidden="1">#REF!</definedName>
    <definedName name="MLNK74365fb8a1f64326b0beb77894df420b" hidden="1">#REF!</definedName>
    <definedName name="MLNK747c77a636a44d088f92dc8c6c102176" hidden="1">#REF!</definedName>
    <definedName name="MLNK7495a009c1a848e89482b21ad38e8bf8" hidden="1">#REF!</definedName>
    <definedName name="MLNK74c467937e3442e4b1be198cf3f87979" hidden="1">#REF!</definedName>
    <definedName name="MLNK74e1146fd09e4d5d805902b6c6986b81" hidden="1">#REF!</definedName>
    <definedName name="MLNK74e3198c46fc411e913e2ed578287f0c" hidden="1">#REF!</definedName>
    <definedName name="MLNK74f1cef889b843678bd599a30cae4d13" hidden="1">#REF!</definedName>
    <definedName name="MLNK751c91963acd4f008b607f4373cb3d33" hidden="1">#REF!</definedName>
    <definedName name="MLNK7523e9f852b84ef6a00c5015caa2e510" hidden="1">#REF!</definedName>
    <definedName name="MLNK752f9c80404f4a1999025f1cf20fb162" hidden="1">#REF!</definedName>
    <definedName name="MLNK7539332d1395417c93ba8275aec0d48a" hidden="1">#REF!</definedName>
    <definedName name="MLNK759b4d2c289f44908a616d2745fc0b1d" hidden="1">#REF!</definedName>
    <definedName name="MLNK75ac8873be794b449a7ed94ee7c2f927" hidden="1">#REF!</definedName>
    <definedName name="MLNK75c1952886594fd792670eb04cd858d6" hidden="1">#REF!</definedName>
    <definedName name="MLNK75d27869fe874458ba15109594920d45" hidden="1">#REF!</definedName>
    <definedName name="MLNK75d5b13576d741ea8460647b6cc039c5" hidden="1">#REF!</definedName>
    <definedName name="MLNK760bca99ba7f487bbdcad8922018aacd" hidden="1">#REF!</definedName>
    <definedName name="MLNK760d2dd6807c4487981dd809fc9fb901" hidden="1">#REF!</definedName>
    <definedName name="MLNK760dc7c38e074e218b6e52e4123cb8ad" hidden="1">#REF!</definedName>
    <definedName name="MLNK760f518fbd4b48189228d925be3ea5ed" hidden="1">#REF!</definedName>
    <definedName name="MLNK7665d04d295c4181ae9cc0049d510eea" hidden="1">#REF!</definedName>
    <definedName name="MLNK76967292f43d44e692c0926d8549d624" hidden="1">#REF!</definedName>
    <definedName name="MLNK76a2c40a6c034739a0924a3d5fb5a10e" hidden="1">#REF!</definedName>
    <definedName name="MLNK76c7bd842a874bb985653e43ecd76bc3" hidden="1">#REF!</definedName>
    <definedName name="MLNK770df2e09ea74894a44619c4baaf70cc" hidden="1">#REF!</definedName>
    <definedName name="MLNK7742666ebe1543d195753600ed9928f1" hidden="1">#REF!</definedName>
    <definedName name="MLNK7789c4b7cfb540c9a9f8428cda3e2f20" hidden="1">#REF!</definedName>
    <definedName name="MLNK7795c716cbe147fa83cbfcaea5f5310f" hidden="1">#REF!</definedName>
    <definedName name="MLNK77d32c5d731b4aa0a7be40a1b841e1fe" hidden="1">#REF!</definedName>
    <definedName name="MLNK77eb331f6e5c4587a1f9db4c573e8a98" hidden="1">#REF!</definedName>
    <definedName name="MLNK77f70aa094ae4936ac46a13d7c6b48b4" hidden="1">#REF!</definedName>
    <definedName name="MLNK77fbdedc58db48d09418c028dc160141" hidden="1">#REF!</definedName>
    <definedName name="MLNK781da646db914838a63615a6f7af8db0" hidden="1">#REF!</definedName>
    <definedName name="MLNK7825e58f571449ab94a4f83fb0aabb98" hidden="1">#REF!</definedName>
    <definedName name="MLNK78357a8b44f74474a13924066b0b9d22" hidden="1">#REF!</definedName>
    <definedName name="MLNK7843ed9887f54e1e86c26d69eeefed90" hidden="1">#REF!</definedName>
    <definedName name="MLNK78765731947a4139801b03e9c0735936" hidden="1">#REF!</definedName>
    <definedName name="MLNK78774235f881423abde695e05553df13" hidden="1">#REF!</definedName>
    <definedName name="MLNK787944548b1943dd917994cbce2ad629" hidden="1">#REF!</definedName>
    <definedName name="MLNK7890b0dbd44e423b9769b2ed05adf07d" hidden="1">#REF!</definedName>
    <definedName name="MLNK78a376d97b9c41c393d190335f77806e" hidden="1">#REF!</definedName>
    <definedName name="MLNK78a95d10a2df4809bd2f717f589868fd" hidden="1">#REF!</definedName>
    <definedName name="MLNK78f9dd958df1469e82e40ff6e052e7aa" hidden="1">#REF!</definedName>
    <definedName name="MLNK7910c68310ab497fbff3f82efa269136" hidden="1">#REF!</definedName>
    <definedName name="MLNK791d499c25874bada5d6f0be3df0921a" hidden="1">#REF!</definedName>
    <definedName name="MLNK7923ec21255b47c3b57537e0aae2ec2d" hidden="1">#REF!</definedName>
    <definedName name="MLNK795a4fef3fc14b04b698c9953df938ab" hidden="1">#REF!</definedName>
    <definedName name="MLNK7964f0316c184df2b901d64889478f3c" hidden="1">#REF!</definedName>
    <definedName name="MLNK7975a07ca0e94472a379506a8e78c62b" hidden="1">#REF!</definedName>
    <definedName name="MLNK79e6f7401991492f91c569998453ad54" hidden="1">#REF!</definedName>
    <definedName name="MLNK7a141d073fdd4bcf8e218feebc6950ed" hidden="1">#REF!</definedName>
    <definedName name="MLNK7a17cc4b3f11418cac406b857a488abd" hidden="1">#REF!</definedName>
    <definedName name="MLNK7a314d64e65e4a8ab7b86bebfc747ff0" hidden="1">#REF!</definedName>
    <definedName name="MLNK7a4c749210d04c0abdb0ff8c7972ab77" hidden="1">#REF!</definedName>
    <definedName name="MLNK7a4c881d22104998ab18a0a2a9d80f53" hidden="1">#REF!</definedName>
    <definedName name="MLNK7a7ea00453cd45f1bff3804199f135be" hidden="1">#REF!</definedName>
    <definedName name="MLNK7a96f8daabc74febaffb8e97480a21ea" hidden="1">#REF!</definedName>
    <definedName name="MLNK7a9b834b3a4c4e8db6693bab84b38769" hidden="1">#REF!</definedName>
    <definedName name="MLNK7acf8396eadc47b5914e5f9e84097a46" hidden="1">#REF!</definedName>
    <definedName name="MLNK7adf3617f9d34029bbe4c03d2950f296" hidden="1">#REF!</definedName>
    <definedName name="MLNK7af73d1c00f04e249d5e28b4d6ef8f78" hidden="1">#REF!</definedName>
    <definedName name="MLNK7b17fa5e86fb48ca9a5466b9c9d9d24c" hidden="1">#REF!</definedName>
    <definedName name="MLNK7b25497677dc4c67850b733aa01c7305" hidden="1">#REF!</definedName>
    <definedName name="MLNK7b25b39ef4644835bd16290ad5aa54b4" hidden="1">#REF!</definedName>
    <definedName name="MLNK7b4f79435dad44e1ab9e3be577c80f66" hidden="1">#REF!</definedName>
    <definedName name="MLNK7b86dc75dc1e4d729aac5f535ea65c4e" hidden="1">#REF!</definedName>
    <definedName name="MLNK7b8b7776c12047d9a5a510fa3be5c5a7" hidden="1">#REF!</definedName>
    <definedName name="MLNK7b8bd575cec849d38fe4ba4a8f47b2bf" hidden="1">#REF!</definedName>
    <definedName name="MLNK7b8e21a3a7d14794b1431fd074f90f07" hidden="1">#REF!</definedName>
    <definedName name="MLNK7ba349f0edc94fbaa510cc01e4609bbf" hidden="1">#REF!</definedName>
    <definedName name="MLNK7baa5f4d794b4137b622a2b36109e8bc" hidden="1">#REF!</definedName>
    <definedName name="MLNK7bc00d21891143dabc321289bdeff285" hidden="1">#REF!</definedName>
    <definedName name="MLNK7bc095b533b14746bb7c4f7cdc1b6901" hidden="1">#REF!</definedName>
    <definedName name="MLNK7bc2949b52204f3c98785c8d8a2aa4bc" hidden="1">#REF!</definedName>
    <definedName name="MLNK7bc51ecb924f441bb4f79d3051b0a043" hidden="1">#REF!</definedName>
    <definedName name="MLNK7bd1c505e3a840bc9ef7272949100c87" hidden="1">#REF!</definedName>
    <definedName name="MLNK7c18dd3c83764d03b6b08f0d4fa5cb05" hidden="1">#REF!</definedName>
    <definedName name="MLNK7c49f17df4534356a0c38d9eee19fb89" hidden="1">#REF!</definedName>
    <definedName name="MLNK7c6c5028e970466798f97227534b0266" hidden="1">#REF!</definedName>
    <definedName name="MLNK7c739b932ef3463ca8035c168f0ac62f" hidden="1">#REF!</definedName>
    <definedName name="MLNK7d10fe41669142a786d26da2851f9f94" hidden="1">#REF!</definedName>
    <definedName name="MLNK7d4c58dd603346bd80719376fb44ca60" hidden="1">#REF!</definedName>
    <definedName name="MLNK7d4ca9920712476a91ae9e1e73e1a455" hidden="1">#REF!</definedName>
    <definedName name="MLNK7d4dca3527684444818f940c4a432b7d" hidden="1">#REF!</definedName>
    <definedName name="MLNK7d6117c67eb641fc82e72509f842cf68" hidden="1">#REF!</definedName>
    <definedName name="MLNK7d68be50860b4ef3bba10ff97ad4afda" hidden="1">#REF!</definedName>
    <definedName name="MLNK7d7326da0ba94fff9857c406bc1aa922" hidden="1">#REF!</definedName>
    <definedName name="MLNK7d77e9202faa422d8aa6accecf86dac1" hidden="1">#REF!</definedName>
    <definedName name="MLNK7d86b569a507484bb51685ad3d9c27f6" hidden="1">#REF!</definedName>
    <definedName name="MLNK7d8a39402fe243e6bd6dacb627ad2b91" hidden="1">#REF!</definedName>
    <definedName name="MLNK7da9a368d7ca407eb88c5b22a5b7eb60" hidden="1">#REF!</definedName>
    <definedName name="MLNK7db618656de44f41ae23e8ca3f401399" hidden="1">#REF!</definedName>
    <definedName name="MLNK7e15dede6a4c451491bfdec60c96efd5" hidden="1">#REF!</definedName>
    <definedName name="MLNK7e29417b40e5442b8197b9458ed50941" hidden="1">#REF!</definedName>
    <definedName name="MLNK7e37e8a168fa4f13888687e93bb369c5" hidden="1">#REF!</definedName>
    <definedName name="MLNK7e4a0adcf0014b70a61416003414244a" hidden="1">#REF!</definedName>
    <definedName name="MLNK7e578558964947e498f3e2ca34d33627" hidden="1">#REF!</definedName>
    <definedName name="MLNK7e5cbcbcc7b24a07a5ee752f4eb4a92d" hidden="1">#REF!</definedName>
    <definedName name="MLNK7e664f0978d647b0a389e3fd116e4a0e" hidden="1">#REF!</definedName>
    <definedName name="MLNK7e68d212397f4029996fb0fd7244e1ec" hidden="1">#REF!</definedName>
    <definedName name="MLNK7e7e5b8bcafe46c7baeb937c142313a1" hidden="1">#REF!</definedName>
    <definedName name="MLNK7e8257cf0b644eca973aee7156a6131b" hidden="1">#REF!</definedName>
    <definedName name="MLNK7e9518f08b2a47cbb08d2676080d0d2f" hidden="1">#REF!</definedName>
    <definedName name="MLNK7ec0403603b946b29e871d22c7d1fc78" hidden="1">#REF!</definedName>
    <definedName name="MLNK7ecb86e7f1b046258f3833e51857f4bc" hidden="1">#REF!</definedName>
    <definedName name="MLNK7ecf2a5d39fe404aa413599f07fde9c1" hidden="1">#REF!</definedName>
    <definedName name="MLNK7edbabd4bcae49f08076bf4bac2c349d" hidden="1">#REF!</definedName>
    <definedName name="MLNK7ee661f58e294360b82041b82fb5b590" hidden="1">#REF!</definedName>
    <definedName name="MLNK7ef4100cd7d448a695491022515ca02e" hidden="1">#REF!</definedName>
    <definedName name="MLNK7f33a549059c4f4db5b26bc84b323c8e" hidden="1">#REF!</definedName>
    <definedName name="MLNK7f69a0e4ffda4b749ee9194e2e796d18" hidden="1">#REF!</definedName>
    <definedName name="MLNK7f78f421c1034da2883cc13bdd394e24" hidden="1">#REF!</definedName>
    <definedName name="MLNK8032c6329ab94c9e86b0af7d63b92b98" hidden="1">#REF!</definedName>
    <definedName name="MLNK8073023f489349a6a2700e7288393ef6" hidden="1">#REF!</definedName>
    <definedName name="MLNK807860da58ed428db2b52e37858576d7" hidden="1">#REF!</definedName>
    <definedName name="MLNK8080d4f7c16e403983b420bc4813bced" hidden="1">#REF!</definedName>
    <definedName name="MLNK8083355c2fd34d5ca67ba0427a54aa18" hidden="1">#REF!</definedName>
    <definedName name="MLNK80a3f11a954c4d22bc907b55082be2d9" hidden="1">#REF!</definedName>
    <definedName name="MLNK80cbd05688234d7bb953a1db069a9e57" hidden="1">#REF!</definedName>
    <definedName name="MLNK81322ec74b984222b08305df62993251" hidden="1">#REF!</definedName>
    <definedName name="MLNK813c196c2dfb4547bdfd8066d8b744c9" hidden="1">#REF!</definedName>
    <definedName name="MLNK8144b029170b450cac505ca1eb22611b" hidden="1">#REF!</definedName>
    <definedName name="MLNK8155782286784ed5b1c3cad6483f65e0" hidden="1">#REF!</definedName>
    <definedName name="MLNK8156319befbb47a195475bf74299ead2" hidden="1">#REF!</definedName>
    <definedName name="MLNK816678dc224840de9828ab329b9233a4" hidden="1">#REF!</definedName>
    <definedName name="MLNK816770706ce2457488346e18c6edc902" hidden="1">#REF!</definedName>
    <definedName name="MLNK81728ad14da9434c9dd7e6103686f5d2" hidden="1">#REF!</definedName>
    <definedName name="MLNK81906562511d4e5482daa9a2b63bbfba" hidden="1">#REF!</definedName>
    <definedName name="MLNK81a81195332a4d0497d6ece35f414f60" hidden="1">#REF!</definedName>
    <definedName name="MLNK81be5a878ba14e39be73d21e9fbb5e57" hidden="1">#REF!</definedName>
    <definedName name="MLNK81c54cb1a31e4250ada93e89e2ab008d" hidden="1">#REF!</definedName>
    <definedName name="MLNK81f1f464ea704765a711c5f810fd4f5e" hidden="1">#REF!</definedName>
    <definedName name="MLNK81fa87f4154c4c22a952021ef238bc6e" hidden="1">#REF!</definedName>
    <definedName name="MLNK8204a8e3b6c643f3b5dbba4ea2112ebf" hidden="1">#REF!</definedName>
    <definedName name="MLNK821456c126a94617af4711560c12a9e7" hidden="1">#REF!</definedName>
    <definedName name="MLNK82245cf845e34cf1b56a79bacc053400" hidden="1">#REF!</definedName>
    <definedName name="MLNK827e596a2e44457c8d99ccb0d817183f" hidden="1">#REF!</definedName>
    <definedName name="MLNK82803dae4ec942058ec208453bd70183" hidden="1">#REF!</definedName>
    <definedName name="MLNK82b81ac8f6dd4f158f3f4c76e86a3ea0" hidden="1">#REF!</definedName>
    <definedName name="MLNK82bceb58ccd944b0ac4ec44f6565f37b" hidden="1">#REF!</definedName>
    <definedName name="MLNK82c648b0444f41e6ad62ca0fdc4ebc3b" hidden="1">#REF!</definedName>
    <definedName name="MLNK82d7c2e220324defa5122bfc02dca06a" hidden="1">#REF!</definedName>
    <definedName name="MLNK8313e7b2977a46b3bfb2eaf34e0633bd" hidden="1">#REF!</definedName>
    <definedName name="MLNK8314b772830a47de9a15a753fab41484" hidden="1">#REF!</definedName>
    <definedName name="MLNK834ba79e5743442d9f6ebafb1d1bb0eb" hidden="1">#REF!</definedName>
    <definedName name="MLNK8358d28bb91d4fd7bd95d7cb8801ed61" hidden="1">#REF!</definedName>
    <definedName name="MLNK8381f38379334a208605bcfa3c20e9d5" hidden="1">#REF!</definedName>
    <definedName name="MLNK838b30633eb84ea5aa91a8047ca13c96" hidden="1">#REF!</definedName>
    <definedName name="MLNK83965fb627a24a22854db1b605519a63" hidden="1">#REF!</definedName>
    <definedName name="MLNK83fd69aa158b458d85ca10a1e48ba9d7" hidden="1">#REF!</definedName>
    <definedName name="MLNK841cd01b9a5446838bf131ce832814f1" hidden="1">#REF!</definedName>
    <definedName name="MLNK8432d9ceb5c84a768f9c59339d5bdb29" hidden="1">#REF!</definedName>
    <definedName name="MLNK843d24aff4574dd8ba31662d5b0a35e8" hidden="1">#REF!</definedName>
    <definedName name="MLNK845a14c7844e43fd84b052cc88f1eeb5" hidden="1">#REF!</definedName>
    <definedName name="MLNK84935fce381846429f0d09717e036500" hidden="1">#REF!</definedName>
    <definedName name="MLNK84a878deb5df4a5ca7203a866eba14f4" hidden="1">#REF!</definedName>
    <definedName name="MLNK84f5d3fdec8d49828f3b59abb1b29c8c" hidden="1">#REF!</definedName>
    <definedName name="MLNK8530e1693e874ad69559d9ed1788bb94" hidden="1">#REF!</definedName>
    <definedName name="MLNK8541f2a5d5a5482a8e48e4eacb81449b" hidden="1">#REF!</definedName>
    <definedName name="MLNK855fafda32784564b80929e548b4e78d" hidden="1">#REF!</definedName>
    <definedName name="MLNK85600f1c021043f5ab30dbf3cc823cf5" hidden="1">#REF!</definedName>
    <definedName name="MLNK856264f2776b499c8e05ab9f421e348e" hidden="1">#REF!</definedName>
    <definedName name="MLNK85c7d8559e3c4c788f35d4b1613c2777" hidden="1">#REF!</definedName>
    <definedName name="MLNK85e1e6925c9a48deb50ee2ae576f4aaa" hidden="1">#REF!</definedName>
    <definedName name="MLNK85ea47842ce1449aa98d76bd0489ad67" hidden="1">#REF!</definedName>
    <definedName name="MLNK85efbf1c72054d1488363dfd3190627b" hidden="1">#REF!</definedName>
    <definedName name="MLNK85f9620f00bc4c75acd0ecd6116819eb" hidden="1">#REF!</definedName>
    <definedName name="MLNK860619161637406dbb9607ba2bd6993f" hidden="1">#REF!</definedName>
    <definedName name="MLNK860f73d6001e443a9dd9a50a5f51cef1" hidden="1">#REF!</definedName>
    <definedName name="MLNK86145874a6fe4837b6f3f623677b8409" hidden="1">#REF!</definedName>
    <definedName name="MLNK862f269894274bfc92ff15ef581ad5d0" hidden="1">#REF!</definedName>
    <definedName name="MLNK8681ca17aff445fd9dd764dc5d3b1f5b" hidden="1">#REF!</definedName>
    <definedName name="MLNK86911f409fbb4a0bab402c735eeb0e3a" hidden="1">#REF!</definedName>
    <definedName name="MLNK869b5e1ddcb641159ead3ff031561421" hidden="1">#REF!</definedName>
    <definedName name="MLNK869d84127ce84abea65cce0866d86b0c" hidden="1">#REF!</definedName>
    <definedName name="MLNK86aa8515890a434b9b8008cfdcab9434" hidden="1">#REF!</definedName>
    <definedName name="MLNK86b844edfb5d4359b018aa99d3738792" hidden="1">#REF!</definedName>
    <definedName name="MLNK870c8f582d4b41b68b33688bddc989c4" hidden="1">#REF!</definedName>
    <definedName name="MLNK8716ae566ad24304a9b354f1135fd441" hidden="1">#REF!</definedName>
    <definedName name="MLNK8737ce97ac994ed6a74125b1b919d95d" hidden="1">#REF!</definedName>
    <definedName name="MLNK8742b441b73c4a24ac422dd1af676a11" hidden="1">#REF!</definedName>
    <definedName name="MLNK876771d0d9d94a9b913e06d4c60aa5dc" hidden="1">#REF!</definedName>
    <definedName name="MLNK8767bd37d550441f964142808c9a8274" hidden="1">#REF!</definedName>
    <definedName name="MLNK878ca18bfb5349ecafd3f28cfeff3599" hidden="1">#REF!</definedName>
    <definedName name="MLNK87a52c54d25d4ae7a5458223351427ae" hidden="1">#REF!</definedName>
    <definedName name="MLNK8833c8b703ad4932b75ae6e83c8e3239" hidden="1">#REF!</definedName>
    <definedName name="MLNK883deaea6a3348f7b95479027b03c0b6" hidden="1">#REF!</definedName>
    <definedName name="MLNK8856e95431b8457a8787fc493fd34009" hidden="1">#REF!</definedName>
    <definedName name="MLNK88666824a2fa492397dc2ed2a4c58af3" hidden="1">#REF!</definedName>
    <definedName name="MLNK8884211d5c1140ff9a622bf326b210bb" hidden="1">#REF!</definedName>
    <definedName name="MLNK88a3bc2c5eb3479287cdc540f12f732b" hidden="1">#REF!</definedName>
    <definedName name="MLNK88b9e38f8d17436690e955b527a27923" hidden="1">#REF!</definedName>
    <definedName name="MLNK88bcebd3205145318638851a531d906a" hidden="1">#REF!</definedName>
    <definedName name="MLNK8916e1242f2740aba5a6f19d1ba7cf0a" hidden="1">#REF!</definedName>
    <definedName name="MLNK89325fa4e9a64a879c628f3b2196bdf6" hidden="1">#REF!</definedName>
    <definedName name="MLNK894fed83848247959477030bd5bf5d59" hidden="1">#REF!</definedName>
    <definedName name="MLNK8950e856aeff4c6e92acfc9f91710f29" hidden="1">#REF!</definedName>
    <definedName name="MLNK896ad041995b4706a00d9cda828c577c" hidden="1">#REF!</definedName>
    <definedName name="MLNK8a37e907471e4bcb9716c338a683597d" hidden="1">#REF!</definedName>
    <definedName name="MLNK8a4999eba085441bb2596564ed176792" hidden="1">#REF!</definedName>
    <definedName name="MLNK8a793b1623a44f72b0ec3f157f7c8e47" hidden="1">#REF!</definedName>
    <definedName name="MLNK8a858dbe41694f81ae0231699bbc9ff0" hidden="1">#REF!</definedName>
    <definedName name="MLNK8acdd3048ba347918195ea1276e7c16f" hidden="1">#REF!</definedName>
    <definedName name="MLNK8ae5ba9c3f274344a9b150b2edbbd615" hidden="1">#REF!</definedName>
    <definedName name="MLNK8af67bb3f94e4e3287000856e48a2905" hidden="1">#REF!</definedName>
    <definedName name="MLNK8b04a3f23ea443e1a91eeeae8df67ae5" hidden="1">#REF!</definedName>
    <definedName name="MLNK8b1eb3f817d8485195226b81c2f4c511" hidden="1">#REF!</definedName>
    <definedName name="MLNK8b538f04c0e94ad5a0669a589ac258fa" hidden="1">#REF!</definedName>
    <definedName name="MLNK8b6fb7f402c441f8b4f53eb64d061a18" hidden="1">#REF!</definedName>
    <definedName name="MLNK8b7677f6ee1d44aabdcfff1b1cd5b768" hidden="1">#REF!</definedName>
    <definedName name="MLNK8baba467f3114ea9b16665154138c220" hidden="1">#REF!</definedName>
    <definedName name="MLNK8be76b8ab20a4d56ad388f08a1965d7a" hidden="1">#REF!</definedName>
    <definedName name="MLNK8c129b55551f4c1d8f98dcc7561dc57e" hidden="1">#REF!</definedName>
    <definedName name="MLNK8c13eb156edd451c81bf8d7cf5906bb1" hidden="1">#REF!</definedName>
    <definedName name="MLNK8c2e1e1e9bed42a5b7f2dd79046cd14f" hidden="1">#REF!</definedName>
    <definedName name="MLNK8c5b88e2672741fea5419818e023848a" hidden="1">#REF!</definedName>
    <definedName name="MLNK8c67934d055b41699cce49e4a87ca352" hidden="1">#REF!</definedName>
    <definedName name="MLNK8cadf3f362144a7fac60d9f8ad11b1d7" hidden="1">#REF!</definedName>
    <definedName name="MLNK8cc0aafe5cee42f491b93fbfb6c44196" hidden="1">#REF!</definedName>
    <definedName name="MLNK8cdbc65640824c9f9fa96db595707220" hidden="1">#REF!</definedName>
    <definedName name="MLNK8d0b30761fe142ee9915382c51e17c16" hidden="1">#REF!</definedName>
    <definedName name="MLNK8d1587db910b40b59b057d689ee10b2e" hidden="1">#REF!</definedName>
    <definedName name="MLNK8d4dd8d334f64da59df129c7483d8cc1" hidden="1">#REF!</definedName>
    <definedName name="MLNK8d94c8a229c440b89f107a3fb20f74f1" hidden="1">#REF!</definedName>
    <definedName name="MLNK8da24861bde647d4be7537bba29482d4" hidden="1">#REF!</definedName>
    <definedName name="MLNK8e081762bbb842d69a1754674cbcbc8d" hidden="1">#REF!</definedName>
    <definedName name="MLNK8e1526dd166842299da1fd8fe54c49ad" hidden="1">#REF!</definedName>
    <definedName name="MLNK8e3544e8d6c840598f9591bd17f8704b" hidden="1">#REF!</definedName>
    <definedName name="MLNK8e3f0ccd8f04463eac1d18fe9df2cb21" hidden="1">#REF!</definedName>
    <definedName name="MLNK8e409ad1409d484cadebe846cf06f51e" hidden="1">#REF!</definedName>
    <definedName name="MLNK8e63e4dd4edb457b9abd6bc88e62e5d3" hidden="1">#REF!</definedName>
    <definedName name="MLNK8e66fde8c725458b9237bc116404e434" hidden="1">#REF!</definedName>
    <definedName name="MLNK8e82f00b2dfa4b5d8635de7939403aa9" hidden="1">#REF!</definedName>
    <definedName name="MLNK8e97e2b80f2947ecb6e9e6dff77b9677" hidden="1">#REF!</definedName>
    <definedName name="MLNK8ed7ae617ccb40fdab5cfec1e8913733" hidden="1">#REF!</definedName>
    <definedName name="MLNK8edbcfaa60f941558f927a02c2ab344a" hidden="1">#REF!</definedName>
    <definedName name="MLNK8eec927ea0dd492f9f34c15bc7e2d2f6" hidden="1">#REF!</definedName>
    <definedName name="MLNK8f4355924e4941eabecf8ffc992611b1" hidden="1">#REF!</definedName>
    <definedName name="MLNK8f6832d0a9374876a36241326a707bbe" hidden="1">#REF!</definedName>
    <definedName name="MLNK8f8c8b77baf64eb4b04e001d0a3b1eb9" hidden="1">#REF!</definedName>
    <definedName name="MLNK8fa8a9c212e449fb9c78a28d1a63daad" hidden="1">#REF!</definedName>
    <definedName name="MLNK8fa900cf0f0f4b29b26aed445153bd54" hidden="1">#REF!</definedName>
    <definedName name="MLNK8fb06146241341ba8d4143807bbb20f3" hidden="1">#REF!</definedName>
    <definedName name="MLNK8fb38f2266f04f7885e26af17686d7df" hidden="1">#REF!</definedName>
    <definedName name="MLNK8fc02977db86482b980afdb52efbfa72" hidden="1">#REF!</definedName>
    <definedName name="MLNK8fde40b792dd42d6866ba2f89658d2a8" hidden="1">#REF!</definedName>
    <definedName name="MLNK9034a6eff1ac4e3fb0ed455b3e469744" hidden="1">#REF!</definedName>
    <definedName name="MLNK9098a6ab0ba6416ab1ac1b598de3e1a1" hidden="1">#REF!</definedName>
    <definedName name="MLNK90a10ba004944a9cb5867446c4f69d28" hidden="1">#REF!</definedName>
    <definedName name="MLNK90a9638830d64e81a4344083db6d1a31" hidden="1">#REF!</definedName>
    <definedName name="MLNK90b4b4a9b43a49d180ee45f2ddb680c2" hidden="1">#REF!</definedName>
    <definedName name="MLNK90e5c0344c8348a3843c640938f0a81e" hidden="1">#REF!</definedName>
    <definedName name="MLNK90f7be07fc384b27b3a39262d0a04590" hidden="1">#REF!</definedName>
    <definedName name="MLNK914e2b5339f644e4b085decb66f46051" hidden="1">#REF!</definedName>
    <definedName name="MLNK91672831adf6431ba7df2fbb3d52014d" hidden="1">#REF!</definedName>
    <definedName name="MLNK917b47e653b84096802a8fab0fc919c8" hidden="1">#REF!</definedName>
    <definedName name="MLNK9188ae176fd64df98263ce08f90c7a2b" hidden="1">#REF!</definedName>
    <definedName name="MLNK91ac31a01e3245039a6547e1b83dfa73" hidden="1">#REF!</definedName>
    <definedName name="MLNK91bfd41f10364e39a3fa23271112bf08" hidden="1">#REF!</definedName>
    <definedName name="MLNK91c94a67cf0e4a06a2122f769f5a509e" hidden="1">#REF!</definedName>
    <definedName name="MLNK9212f6d440bf475bb4db4aaffd897824" hidden="1">#REF!</definedName>
    <definedName name="MLNK9216a05ac3cf44c69ece1e700b62061a" hidden="1">#REF!</definedName>
    <definedName name="MLNK923a44be34334943a0344fe95e832861" hidden="1">#REF!</definedName>
    <definedName name="MLNK9251b7e0236b4882ba2ee3e5aa23399a" hidden="1">#REF!</definedName>
    <definedName name="MLNK929792c0fe2a4404ae15525d021d72ed" hidden="1">#REF!</definedName>
    <definedName name="MLNK92a7210b35b74deda5905733e965da73" hidden="1">#REF!</definedName>
    <definedName name="MLNK92bef46dda274387920f2f8d3477f14b" hidden="1">#REF!</definedName>
    <definedName name="MLNK92c6c1a35aca4e22840caa5ec2e24923" hidden="1">#REF!</definedName>
    <definedName name="MLNK939329920bd1429184500d21661d9dfd" hidden="1">#REF!</definedName>
    <definedName name="MLNK93a90175fcd74b9994239c0245f4f4ab" hidden="1">#REF!</definedName>
    <definedName name="MLNK93a930805792422cb72fd1ad1e4c8f71" hidden="1">#REF!</definedName>
    <definedName name="MLNK93b0cd1ef00b437288170fc7bbc58e7c" hidden="1">#REF!</definedName>
    <definedName name="MLNK93bec6cc77084c61b3329a5ca5fcdfe4" hidden="1">#REF!</definedName>
    <definedName name="MLNK940a59e32ff646228886a3886956cf4f" hidden="1">#REF!</definedName>
    <definedName name="MLNK94103c2afb624ea39db6eb167d4808c5" hidden="1">#REF!</definedName>
    <definedName name="MLNK942acc20891c4b3ea7f18c0c5c471ced" hidden="1">#REF!</definedName>
    <definedName name="MLNK9432c8fa62654079bdbe98eb8065346f" hidden="1">#REF!</definedName>
    <definedName name="MLNK944e384e9ff34129a8b113398c6167cb" hidden="1">#REF!</definedName>
    <definedName name="MLNK94be9e41a88f48d4a9e2dbe797d0abee" hidden="1">#REF!</definedName>
    <definedName name="MLNK94dcb1c788d749dbb69cb1522aa2a2dd" hidden="1">#REF!</definedName>
    <definedName name="MLNK94e8e9c9658544528e5789b0012512f2" hidden="1">#REF!</definedName>
    <definedName name="MLNK953a92c70ef047ba8fb6869bbd578713" hidden="1">#REF!</definedName>
    <definedName name="MLNK9575c0d7801941808de41e1f642b6add" hidden="1">#REF!</definedName>
    <definedName name="MLNK957e4b544e8d425da2fc5bbcaa63aa35" hidden="1">#REF!</definedName>
    <definedName name="MLNK9592919af4234b99be5b67a20979432d" hidden="1">#REF!</definedName>
    <definedName name="MLNK95abf3455b2742eca7d76a9544b4c38b" hidden="1">#REF!</definedName>
    <definedName name="MLNK95cee1185b6142998d4557c83db71fd3" hidden="1">#REF!</definedName>
    <definedName name="MLNK95d629c6821348cab2d1e52e2e8d4989" hidden="1">#REF!</definedName>
    <definedName name="MLNK95e7e0f227bb493bb599cbee832129bd" hidden="1">#REF!</definedName>
    <definedName name="MLNK95fb712796014f71826c64cf90810e3b" hidden="1">#REF!</definedName>
    <definedName name="MLNK9603165231fb4589b42df044514cfb66" hidden="1">#REF!</definedName>
    <definedName name="MLNK962a6373ff1d4ac9a54fb6328d97cc89" hidden="1">#REF!</definedName>
    <definedName name="MLNK96351bf337534621b5ceef0c2d853829" hidden="1">#REF!</definedName>
    <definedName name="MLNK9653b0b823744f9092c9e53666a94f80" hidden="1">#REF!</definedName>
    <definedName name="MLNK96562d0d921f448ab51a2f9cc17c9cb9" hidden="1">#REF!</definedName>
    <definedName name="MLNK966168ecfb3d4c7c91da3d5d2ec3ed2f" hidden="1">#REF!</definedName>
    <definedName name="MLNK967054dadef9433fbb727b5676e78977" hidden="1">#REF!</definedName>
    <definedName name="MLNK967dce9b7f544486a758c7e6185959ed" hidden="1">#REF!</definedName>
    <definedName name="MLNK9680ca6e4be543e59f4e110eb7238455" hidden="1">#REF!</definedName>
    <definedName name="MLNK968656ed17c240dda92a2a99f63bdfb3" hidden="1">#REF!</definedName>
    <definedName name="MLNK96cc6afa71ab43fa9bf006b09503116a" hidden="1">#REF!</definedName>
    <definedName name="MLNK9720bb66b8de4cda90e304f3977c4ff9" hidden="1">#REF!</definedName>
    <definedName name="MLNK973e803870da4fcfa76889f0613b74e7" hidden="1">#REF!</definedName>
    <definedName name="MLNK9760df1a8bae4fe4bd737699a6b7cfbd" hidden="1">#REF!</definedName>
    <definedName name="MLNK9771e5f6d8064aaaa60e504c73c2947b" hidden="1">#REF!</definedName>
    <definedName name="MLNK978ac5dd491247ff86ea37751c96e02a" hidden="1">#REF!</definedName>
    <definedName name="MLNK9794abf99bff456db3a7b6a01adf5d3b" hidden="1">#REF!</definedName>
    <definedName name="MLNK97b41fa977764a2f96e583e6108f0a85" hidden="1">#REF!</definedName>
    <definedName name="MLNK97e388279b3641759fcdc853e7ecd361" hidden="1">#REF!</definedName>
    <definedName name="MLNK9805dbda8c1a4b1b8ed56adc1852bf66" hidden="1">#REF!</definedName>
    <definedName name="MLNK9836f34bb9cd481d89f4b5660b3abf88" hidden="1">#REF!</definedName>
    <definedName name="MLNK983e34b5508e47bcbbaa787bc4db8981" hidden="1">#REF!</definedName>
    <definedName name="MLNK9860da72b1544e44b53c33153a7f1bf6" hidden="1">#REF!</definedName>
    <definedName name="MLNK98cd23bb06a34530bbeca8d2212e3b4e" hidden="1">#REF!</definedName>
    <definedName name="MLNK98e70e798abb4965a5e870f93c12509a" hidden="1">#REF!</definedName>
    <definedName name="MLNK98ebf0255b4d43f28f0ecb87d2a6ae14" hidden="1">#REF!</definedName>
    <definedName name="MLNK98ec6df4a46b4896862c9f8ef4eb03ec" hidden="1">#REF!</definedName>
    <definedName name="MLNK98fc28cadd4843869a84de152a8a33e4" hidden="1">#REF!</definedName>
    <definedName name="MLNK99138552c8ab46448c025dfad82564b7" hidden="1">#REF!</definedName>
    <definedName name="MLNK99327916e9d04eadb719cccb927322c2" hidden="1">#REF!</definedName>
    <definedName name="MLNK99512f4fc25c44b3951d26c797030f6c" hidden="1">#REF!</definedName>
    <definedName name="MLNK9958e8af38d247a99bdc518971a80cc2" hidden="1">#REF!</definedName>
    <definedName name="MLNK995fb3a493e745a3ac79521ac973186c" hidden="1">#REF!</definedName>
    <definedName name="MLNK99f33f51f63c4e51ac960347d2dc2813" hidden="1">#REF!</definedName>
    <definedName name="MLNK9a0b4dd3729e4c6eaa5d49ca0e2497ea" hidden="1">#REF!</definedName>
    <definedName name="MLNK9a15227fada4477aa696b16bc645f7e0" hidden="1">#REF!</definedName>
    <definedName name="MLNK9a1bb23da9ba45df959ea642c67b5c6c" hidden="1">#REF!</definedName>
    <definedName name="MLNK9a55144ae8834f7896e67f9fdff912b3" hidden="1">#REF!</definedName>
    <definedName name="MLNK9a7dc22209214ccca9e44d6f8160d312" hidden="1">#REF!</definedName>
    <definedName name="MLNK9a94d2171e4d4fe694942b8cd7fda166" hidden="1">#REF!</definedName>
    <definedName name="MLNK9a96ad90308d41e4beaf5a30558b917e" hidden="1">#REF!</definedName>
    <definedName name="MLNK9abaefcbbb934dec967fc97a3205cd87" hidden="1">#REF!</definedName>
    <definedName name="MLNK9af248abb0b54ad6832e34a279f6fb04" hidden="1">#REF!</definedName>
    <definedName name="MLNK9b3083fb1fe047ad8f307a8f79a9cf8a" hidden="1">#REF!</definedName>
    <definedName name="MLNK9b399199b5c84c5294e03dc90e44fa35" hidden="1">#REF!</definedName>
    <definedName name="MLNK9b4cedcebbab4badafceeba23f246c32" hidden="1">#REF!</definedName>
    <definedName name="MLNK9bd6dcacd3114387aad8b818a1a0ff68" hidden="1">#REF!</definedName>
    <definedName name="MLNK9bde9bd592e141a89a898957434945bf" hidden="1">#REF!</definedName>
    <definedName name="MLNK9be14a9db51340079014e179b278a783" hidden="1">#REF!</definedName>
    <definedName name="MLNK9bf0e6f2e83845d0822fbf9bd336d37a" hidden="1">#REF!</definedName>
    <definedName name="MLNK9bf1da3f37344aeb9b7afef73faac351" hidden="1">#REF!</definedName>
    <definedName name="MLNK9c3a9e98fe154653a47fa43fdb86c780" hidden="1">#REF!</definedName>
    <definedName name="MLNK9c4ce427234f4eb8a923b644d96c20ce" hidden="1">#REF!</definedName>
    <definedName name="MLNK9c4f451d82bb45b28b615a8de85f1944" hidden="1">#REF!</definedName>
    <definedName name="MLNK9c76a502208c4a078439483d1e81f2d8" hidden="1">#REF!</definedName>
    <definedName name="MLNK9c947a931aeb4dee99b8dfb047842b01" hidden="1">#REF!</definedName>
    <definedName name="MLNK9cbbd66b053047988e0db12c297e796c" hidden="1">#REF!</definedName>
    <definedName name="MLNK9cdc704e36db44099c546cc043dbad37" hidden="1">#REF!</definedName>
    <definedName name="MLNK9cdd0eb54f234d1e8bfd01ebc6dd06a8" hidden="1">#REF!</definedName>
    <definedName name="MLNK9d02ea1e962a468599d88d299a1fa438" hidden="1">#REF!</definedName>
    <definedName name="MLNK9d1e0dd0863f42239cb61165ea0c7262" hidden="1">#REF!</definedName>
    <definedName name="MLNK9d1e0ef37b644cf6b582c76363886430" hidden="1">#REF!</definedName>
    <definedName name="MLNK9d2e7a2f55394bad989af4499f0ef675" hidden="1">#REF!</definedName>
    <definedName name="MLNK9d3b58d40dd348889ca8c4cde1c5c49c" hidden="1">#REF!</definedName>
    <definedName name="MLNK9d86875318b24891ae42d904a1f1ea46" hidden="1">#REF!</definedName>
    <definedName name="MLNK9d99adfd74db4a7aa161678c52e3161e" hidden="1">#REF!</definedName>
    <definedName name="MLNK9db448ce0a914bb0ac4d5377da674908" hidden="1">#REF!</definedName>
    <definedName name="MLNK9dc207c35ad74c498611f67a979efbfd" hidden="1">#REF!</definedName>
    <definedName name="MLNK9deb602aca614135b97d804918011fd9" hidden="1">#REF!</definedName>
    <definedName name="MLNK9df229e716b245698c5c7ba42723ed74" hidden="1">#REF!</definedName>
    <definedName name="MLNK9e2e89dded3348a5b288eb433266a9c5" hidden="1">#REF!</definedName>
    <definedName name="MLNK9e6eab481a924ce0ad6d45fa7f2d0f52" hidden="1">#REF!</definedName>
    <definedName name="MLNK9e7b0c17d4734b769376fdce94377ca5" hidden="1">#REF!</definedName>
    <definedName name="MLNK9eb22247b61a418b9ef05b9b612befc0" hidden="1">#REF!</definedName>
    <definedName name="MLNK9ebb8f45f6914fc7a2f7f2f8eafde765" hidden="1">#REF!</definedName>
    <definedName name="MLNK9ebd6ab0d7a040b1a988395a57646f5e" hidden="1">#REF!</definedName>
    <definedName name="MLNK9eda0108fd3441f6886e9f3cb5dc722f" hidden="1">#REF!</definedName>
    <definedName name="MLNK9ee87cbbc778487f8dc115f2451aeb82" hidden="1">#REF!</definedName>
    <definedName name="MLNK9f0cadb8f1a948f2a8d9f784acdb1063" hidden="1">#REF!</definedName>
    <definedName name="MLNK9f1d908955af4c49983039f9605c8766" hidden="1">#REF!</definedName>
    <definedName name="MLNK9f1dc358e8c341ffaa18d7ea6910a717" hidden="1">#REF!</definedName>
    <definedName name="MLNK9f219d409e3c4eb4a59f053c468b628c" hidden="1">#REF!</definedName>
    <definedName name="MLNK9f3fe2e81b1940b68d44fd03ef408867" hidden="1">#REF!</definedName>
    <definedName name="MLNK9f42560265ba4d47bb6f3311f6f19019" hidden="1">#REF!</definedName>
    <definedName name="MLNK9f457f05d6b54fedbcfd09a5af490fe0" hidden="1">#REF!</definedName>
    <definedName name="MLNK9f566ceb7a96404daaa8538f8b098676" hidden="1">#REF!</definedName>
    <definedName name="MLNK9f90606c4d784c848fbda51d75ab8c7e" hidden="1">#REF!</definedName>
    <definedName name="MLNK9fb9b83ae78843fd8e52f93b4ce2de89" hidden="1">#REF!</definedName>
    <definedName name="MLNKa032d535fd1d4b1391e7713ab051974c" hidden="1">#REF!</definedName>
    <definedName name="MLNKa07a5743c29c40adbff84fcc456bffef" hidden="1">#REF!</definedName>
    <definedName name="MLNKa07a9f0e87d24018b9916145d8aa9cd1" hidden="1">#REF!</definedName>
    <definedName name="MLNKa0aeb082f4be432da68c8080f1c577d5" hidden="1">#REF!</definedName>
    <definedName name="MLNKa0b1dd3c1d91492f9580a1bb2b899639" hidden="1">#REF!</definedName>
    <definedName name="MLNKa0f8c946c41e4959af69eb58b87bba35" hidden="1">#REF!</definedName>
    <definedName name="MLNKa0fd55836bfc4540bd6d8cafdab6ec04" hidden="1">#REF!</definedName>
    <definedName name="MLNKa11cae11fae44bca942a4466eb5d730b" hidden="1">#REF!</definedName>
    <definedName name="MLNKa120258654eb49e597343cf932cb0f05" hidden="1">#REF!</definedName>
    <definedName name="MLNKa150986fee884fad996ea30b4b500736" hidden="1">#REF!</definedName>
    <definedName name="MLNKa18352c7c6c34c5a894e23fc60464a7c" hidden="1">#REF!</definedName>
    <definedName name="MLNKa1ab686669bf4f429a5eb45360aed86f" hidden="1">#REF!</definedName>
    <definedName name="MLNKa1bb0f0b468a4f729327d23665cdb496" hidden="1">#REF!</definedName>
    <definedName name="MLNKa1d8701c858c4d04be3b1255a25df689" hidden="1">#REF!</definedName>
    <definedName name="MLNKa1e44acedcbc41f2983cc2d0c6a96091" hidden="1">#REF!</definedName>
    <definedName name="MLNKa2498b887ee84ca9a6559348d10d7e02" hidden="1">#REF!</definedName>
    <definedName name="MLNKa28c938f49ca4b87b515caa120b7fadb" hidden="1">#REF!</definedName>
    <definedName name="MLNKa293f1f97d154e2d883147958ab6f901" hidden="1">#REF!</definedName>
    <definedName name="MLNKa2a8235cb8f44b269ef846ed5ced2ce8" hidden="1">#REF!</definedName>
    <definedName name="MLNKa2ab57095d4e473f81f37f25bdb30f71" hidden="1">#REF!</definedName>
    <definedName name="MLNKa2ac207ef2174ae3983f6dcb295c1799" hidden="1">#REF!</definedName>
    <definedName name="MLNKa2b2bdf261bc4c90958f2cc467752909" hidden="1">#REF!</definedName>
    <definedName name="MLNKa2d5aabfbf7d4ab9aec9874a18944150" hidden="1">#REF!</definedName>
    <definedName name="MLNKa2e4feed751f4a7f81a5a147d92b46d2" hidden="1">#REF!</definedName>
    <definedName name="MLNKa2f8567f737c4144972cedc3931e023f" hidden="1">#REF!</definedName>
    <definedName name="MLNKa31bf649d8ea4418a239a7a0437ba296" hidden="1">#REF!</definedName>
    <definedName name="MLNKa32a1a3cd479425889346fb920e1ace2" hidden="1">#REF!</definedName>
    <definedName name="MLNKa36b3ba570ab4933b4bc619e6898282d" hidden="1">#REF!</definedName>
    <definedName name="MLNKa36d58d2bed84b8dbe62dfd91580d6b7" hidden="1">#REF!</definedName>
    <definedName name="MLNKa37b4c30b7bb455eb2fe507f701d3cb5" hidden="1">#REF!</definedName>
    <definedName name="MLNKa38e46fa9d294378973766f5af484a0d" hidden="1">#REF!</definedName>
    <definedName name="MLNKa4109e6c95454ab79c1386223d50cb37" hidden="1">#REF!</definedName>
    <definedName name="MLNKa41902ab72e54cde9f6845a8c38edf78" hidden="1">#REF!</definedName>
    <definedName name="MLNKa45001c78e7e443989fad486833f6881" hidden="1">#REF!</definedName>
    <definedName name="MLNKa4582791bd3e49df891f32c0d5704a26" hidden="1">#REF!</definedName>
    <definedName name="MLNKa4940bf912a94e44809935839a885aee" hidden="1">#REF!</definedName>
    <definedName name="MLNKa4c2fa5f4462461480de3e380947ed34" hidden="1">#REF!</definedName>
    <definedName name="MLNKa543ab24b3fc474d93215655555b2be7" hidden="1">#REF!</definedName>
    <definedName name="MLNKa54800ddc2dd4a34a516350ac7240861" hidden="1">#REF!</definedName>
    <definedName name="MLNKa54fac0473e24a91861c07002283eaa6" hidden="1">#REF!</definedName>
    <definedName name="MLNKa5c60a1f704d4e2292b756113387d399" hidden="1">#REF!</definedName>
    <definedName name="MLNKa5d3783698ad4aab9f9465577aa0046c" hidden="1">#REF!</definedName>
    <definedName name="MLNKa5f6cb48eaa3429497e1f1b29dcc5df8" hidden="1">#REF!</definedName>
    <definedName name="MLNKa602142d433549738fb0b2295bc2c483" hidden="1">#REF!</definedName>
    <definedName name="MLNKa63163ac30a74a04979e84088ea93a27" hidden="1">#REF!</definedName>
    <definedName name="MLNKa6349077c0bc4a8d90377a35d9b854a0" hidden="1">#REF!</definedName>
    <definedName name="MLNKa63d03a5717e4007a1d8b9eea769b15c" hidden="1">#REF!</definedName>
    <definedName name="MLNKa6413e61e427431ca723fc9b0df3c7e7" hidden="1">#REF!</definedName>
    <definedName name="MLNKa6516961ee16464b81ddfe3383cfe8d8" hidden="1">#REF!</definedName>
    <definedName name="MLNKa662524753ae4dd8b179fc6e0e36bff6" hidden="1">#REF!</definedName>
    <definedName name="MLNKa672cdddfa0b43fdb8e08d9e18a321be" hidden="1">#REF!</definedName>
    <definedName name="MLNKa680d38bd5594c6c92e2541b9f5dc2ad" hidden="1">#REF!</definedName>
    <definedName name="MLNKa68f07c2c55c455484f403bf1b393fe9" hidden="1">#REF!</definedName>
    <definedName name="MLNKa6a950746a8a41b8b5380ec8fc6c41eb" hidden="1">#REF!</definedName>
    <definedName name="MLNKa71096938d314b00a7352ca2aba8398e" hidden="1">#REF!</definedName>
    <definedName name="MLNKa7148bb1d9874364ba4ba0658e6b4a19" hidden="1">#REF!</definedName>
    <definedName name="MLNKa716c19d43c14163bed351d795639c99" hidden="1">#REF!</definedName>
    <definedName name="MLNKa71c7ee3a04d464cb8cca0e8fcaf838d" hidden="1">#REF!</definedName>
    <definedName name="MLNKa72f7e2a86844cfb9f1733f38e2d7cb6" hidden="1">#REF!</definedName>
    <definedName name="MLNKa778919a6a3141cfafa85300d208da40" hidden="1">#REF!</definedName>
    <definedName name="MLNKa784d1c0a2984e8faae0a11eea4f1fb2" hidden="1">#REF!</definedName>
    <definedName name="MLNKa7a99659921c410287f04219063879e6" hidden="1">#REF!</definedName>
    <definedName name="MLNKa7b5b1e409d040c3ad466e95526e1148" hidden="1">#REF!</definedName>
    <definedName name="MLNKa81e8505a3184e9e977286f7f774c972" hidden="1">#REF!</definedName>
    <definedName name="MLNKa837ce0c9dc2450cbb56af4a047c0352" hidden="1">#REF!</definedName>
    <definedName name="MLNKa88a383954da46bf94dcad4b639f00cb" hidden="1">#REF!</definedName>
    <definedName name="MLNKa8abbf11afdd4e158343aaad66772485" hidden="1">#REF!</definedName>
    <definedName name="MLNKa8adf8c06a0f4cce8fdc8ee21bd3633f" hidden="1">#REF!</definedName>
    <definedName name="MLNKa8e49381e9d641a78fa75ebe565d912d" hidden="1">#REF!</definedName>
    <definedName name="MLNKa8e96652395c447b8c8ad13092f87736" hidden="1">#REF!</definedName>
    <definedName name="MLNKa916b1c4afaf42439be68c3cdc769f29" hidden="1">#REF!</definedName>
    <definedName name="MLNKa91b310686e440d2a8ffcbc2710466c3" hidden="1">#REF!</definedName>
    <definedName name="MLNKa99f3c9836b7462bae7b7a76551a966f" hidden="1">#REF!</definedName>
    <definedName name="MLNKa9a4582aae784cdbb1e053ac1c25e29c" hidden="1">#REF!</definedName>
    <definedName name="MLNKa9fbb76f98c2433f899bd688ec78feb3" hidden="1">#REF!</definedName>
    <definedName name="MLNKaa4b15a9608e4bdaaa6d41a3a366d131" hidden="1">#REF!</definedName>
    <definedName name="MLNKaa649bd478204ac89076b9d8213aba3b" hidden="1">#REF!</definedName>
    <definedName name="MLNKaa8156bf6d834649ae8590406779fcf0" hidden="1">#REF!</definedName>
    <definedName name="MLNKaae09e6ba0744635837fb8974a16999f" hidden="1">#REF!</definedName>
    <definedName name="MLNKab1731164e4e4c41a84a207b7cc84f48" hidden="1">#REF!</definedName>
    <definedName name="MLNKab41043b13d74eb6ba963943b7f2b756" hidden="1">#REF!</definedName>
    <definedName name="MLNKab814905e5ad4d16b2c4f3bf376a0ca1" hidden="1">#REF!</definedName>
    <definedName name="MLNKab840b7180c746ba83be742a7bf8ab7e" hidden="1">#REF!</definedName>
    <definedName name="MLNKabc24b3651574d95875206d5e497608f" hidden="1">#REF!</definedName>
    <definedName name="MLNKabd755ea46984860b668be70abad80a8" hidden="1">#REF!</definedName>
    <definedName name="MLNKabed1ac651114b01a00ce212ebf988b0" hidden="1">#REF!</definedName>
    <definedName name="MLNKac02dd56eb37431baf1647fccc38d782" hidden="1">#REF!</definedName>
    <definedName name="MLNKac233c4140eb49948adf237d8e8fd4bd" hidden="1">#REF!</definedName>
    <definedName name="MLNKac5fb8d48e0a49489e548eb90eb89989" hidden="1">#REF!</definedName>
    <definedName name="MLNKac748e3ec49f49f1ab1cc5737527eb47" hidden="1">#REF!</definedName>
    <definedName name="MLNKac8bbb4dc09643818622b1a16c7d59e8" hidden="1">#REF!</definedName>
    <definedName name="MLNKacf3fd02e4ff4224be471f94a404788c" hidden="1">#REF!</definedName>
    <definedName name="MLNKad317229e95a4271a70dc5106395672b" hidden="1">#REF!</definedName>
    <definedName name="MLNKad8b72a03d564ffd9ffa64fd1f1349aa" hidden="1">#REF!</definedName>
    <definedName name="MLNKad90e207628e46609143be5c933ae5ea" hidden="1">#REF!</definedName>
    <definedName name="MLNKad922f43668f48c29ab7d454ad75bea9" hidden="1">#REF!</definedName>
    <definedName name="MLNKad9f492085ef4008b21111a8c4799ba4" hidden="1">#REF!</definedName>
    <definedName name="MLNKada9949a24f94c228cf985d5881c7792" hidden="1">#REF!</definedName>
    <definedName name="MLNKadee5b090d07483dacec8655a3700584" hidden="1">#REF!</definedName>
    <definedName name="MLNKae0531577ed7481ebffd8031fd258f71" hidden="1">#REF!</definedName>
    <definedName name="MLNKae27cb27b2ae418d8f6614183b532222" hidden="1">#REF!</definedName>
    <definedName name="MLNKae3e905d1597429b89450c2306e004d1" hidden="1">#REF!</definedName>
    <definedName name="MLNKae6c02155e6c41eba9c2025e5d17d929" hidden="1">#REF!</definedName>
    <definedName name="MLNKae77320f650f4a1f86c612b9474a0156" hidden="1">#REF!</definedName>
    <definedName name="MLNKae7e229ac61a4ae288a5884b213b4ac8" hidden="1">#REF!</definedName>
    <definedName name="MLNKae8f464634444f89825481fe060b2b7e" hidden="1">#REF!</definedName>
    <definedName name="MLNKaea9b43debbf4e80914330f98092d0f2" hidden="1">#REF!</definedName>
    <definedName name="MLNKaeb261174a9042568ff499fd18a5f977" hidden="1">#REF!</definedName>
    <definedName name="MLNKaefd941825e14b509c48788addb1d414" hidden="1">#REF!</definedName>
    <definedName name="MLNKaf249f770069438188b5eb2ef52a46be" hidden="1">#REF!</definedName>
    <definedName name="MLNKafa0f5b4c846408a95488a9e68368133" hidden="1">#REF!</definedName>
    <definedName name="MLNKafb3eb661a8244c0b31bdf9a7709631c" hidden="1">#REF!</definedName>
    <definedName name="MLNKafced803319a4655a40e8e45730c27b8" hidden="1">#REF!</definedName>
    <definedName name="MLNKafe06f236e574a778a696733e6b002ca" hidden="1">#REF!</definedName>
    <definedName name="MLNKaff01f671e434ea485914b542c797cef" hidden="1">#REF!</definedName>
    <definedName name="MLNKaff50514febe4ae1a73a9d89ff3705d8" hidden="1">#REF!</definedName>
    <definedName name="MLNKb02b9de4981546afaaa6c1b94e8b9d0f" hidden="1">#REF!</definedName>
    <definedName name="MLNKb03f9812d1c44f38aa942e8e59717386" hidden="1">#REF!</definedName>
    <definedName name="MLNKb0a0057b8d9642819d7756da3a062e5f" hidden="1">#REF!</definedName>
    <definedName name="MLNKb0a648e1f1aa4259b0a1cea6c71264d2" hidden="1">#REF!</definedName>
    <definedName name="MLNKb0cd07f88590414983d3ea4e29144c92" hidden="1">#REF!</definedName>
    <definedName name="MLNKb0f13afcd9994164ab300793e2515cf0" hidden="1">#REF!</definedName>
    <definedName name="MLNKb0f441b521374f94b4db1f3da95d4e57" hidden="1">#REF!</definedName>
    <definedName name="MLNKb13e98228c904594a7ce93b5cb87b2da" hidden="1">#REF!</definedName>
    <definedName name="MLNKb1733800395246b9accafc205facdfef" hidden="1">#REF!</definedName>
    <definedName name="MLNKb1783f69dc7b47afa9a97c2c3900bc9a" hidden="1">#REF!</definedName>
    <definedName name="MLNKb1931e67cec24c018616993a72b56670" hidden="1">#REF!</definedName>
    <definedName name="MLNKb1b016272ddb40d99db57baba9d518d9" hidden="1">#REF!</definedName>
    <definedName name="MLNKb1dc5a76a13b48d4a3a342b817528369" hidden="1">#REF!</definedName>
    <definedName name="MLNKb1ebe7a7dca94a1d9dbd12b1bf45e9b9" hidden="1">#REF!</definedName>
    <definedName name="MLNKb1f657dd70f546849c9899b3be4a27a0" hidden="1">#REF!</definedName>
    <definedName name="MLNKb1fdafc7bbe04f8b9704da93251b158d" hidden="1">#REF!</definedName>
    <definedName name="MLNKb21dc555988c4f1e9edd1ffaa2d21cbc" hidden="1">#REF!</definedName>
    <definedName name="MLNKb233956259ac4bf38f8cd94fa352887e" hidden="1">#REF!</definedName>
    <definedName name="MLNKb241bb90a2284d1783cd06e8bd8693f5" hidden="1">#REF!</definedName>
    <definedName name="MLNKb2476734b5e74fbc8fb4eed5a2dbe2a6" hidden="1">#REF!</definedName>
    <definedName name="MLNKb252f23afb0041099dc3b8f2ab9b03dd" hidden="1">#REF!</definedName>
    <definedName name="MLNKb27526c78c3b4ed18a7e84f40fa4b59a" hidden="1">#REF!</definedName>
    <definedName name="MLNKb27ab21a36184177b989117beaae9c71" hidden="1">#REF!</definedName>
    <definedName name="MLNKb27ac16dc4c843209caea7247bb7ae7e" hidden="1">#REF!</definedName>
    <definedName name="MLNKb29f336e362d4c9392ddc1f9312333c3" hidden="1">#REF!</definedName>
    <definedName name="MLNKb2a58fd18cfa4a2e8ba01082a9dfd02d" hidden="1">#REF!</definedName>
    <definedName name="MLNKb2bcb35493cb45f7940f0d292c428159" hidden="1">#REF!</definedName>
    <definedName name="MLNKb2d015a20d6040debd1a11dcac4a304a" hidden="1">#REF!</definedName>
    <definedName name="MLNKb2f3b5bdb0ee46bc82d50629017c2789" hidden="1">#REF!</definedName>
    <definedName name="MLNKb2f4cef2d9264790b31dc86b18931d3a" hidden="1">#REF!</definedName>
    <definedName name="MLNKb30d48f68b3b49d1bc30b5ac420cebb6" hidden="1">#REF!</definedName>
    <definedName name="MLNKb30f334b4f4e4d69907e5b3105630b35" hidden="1">#REF!</definedName>
    <definedName name="MLNKb34651fb288142a9873de9fbdcc94086" hidden="1">#REF!</definedName>
    <definedName name="MLNKb3b0fd9a75bc4270bd21ebd5487b87b6" hidden="1">#REF!</definedName>
    <definedName name="MLNKb3b953637adc47d4ab3497eec49a0a38" hidden="1">#REF!</definedName>
    <definedName name="MLNKb3d3e8e41f244147ac98945378c8ead5" hidden="1">#REF!</definedName>
    <definedName name="MLNKb3d89b9b721a4a78a433d4849e5fc32f" hidden="1">#REF!</definedName>
    <definedName name="MLNKb3df727df7324bcdb3770893d2a95729" hidden="1">#REF!</definedName>
    <definedName name="MLNKb40309a7b86b422b82e2d96aca8ed99e" hidden="1">#REF!</definedName>
    <definedName name="MLNKb42b886205754133bafa2fe848c943f3" hidden="1">#REF!</definedName>
    <definedName name="MLNKb448c6ad0bf5437e8253300963b7420c" hidden="1">#REF!</definedName>
    <definedName name="MLNKb44deae5d38f43c8b101d8d7ab2414dd" hidden="1">#REF!</definedName>
    <definedName name="MLNKb46e651b19d0413594b38b1e2fd0c238" hidden="1">#REF!</definedName>
    <definedName name="MLNKb478aef2284645f89737a0dd6e642006" hidden="1">#REF!</definedName>
    <definedName name="MLNKb4d0c51eab664912a636072f670a5856" hidden="1">#REF!</definedName>
    <definedName name="MLNKb4d59b63fd064b8294d53db512bd1a53" hidden="1">#REF!</definedName>
    <definedName name="MLNKb4dce8b349f74991aee31948bcd6d483" hidden="1">#REF!</definedName>
    <definedName name="MLNKb4eb43025b5d450cb1ab82721d98d40d" hidden="1">#REF!</definedName>
    <definedName name="MLNKb4f15a89491f468ab5f238e432729004" hidden="1">#REF!</definedName>
    <definedName name="MLNKb51df7e835a949ce9fa16e3b848fb5fd" hidden="1">#REF!</definedName>
    <definedName name="MLNKb53fb725d7ba4ca9ac3f392bdcba0eff" hidden="1">#REF!</definedName>
    <definedName name="MLNKb56091212888446985220dd49878b0cb" hidden="1">#REF!</definedName>
    <definedName name="MLNKb5663c498c7848d5a2a88d4493589452" hidden="1">#REF!</definedName>
    <definedName name="MLNKb58731c5d74d4cebb95e523fe8ef8268" hidden="1">#REF!</definedName>
    <definedName name="MLNKb58df16a46714a6e867fce0edcde464f" hidden="1">#REF!</definedName>
    <definedName name="MLNKb59b34982eb74f148c17f6a7b4459b8a" hidden="1">#REF!</definedName>
    <definedName name="MLNKb5b7a4c257a54122a76dec22c1f6a4fe" hidden="1">#REF!</definedName>
    <definedName name="MLNKb5d44ca524fa409a82af7800635a3c7e" hidden="1">#REF!</definedName>
    <definedName name="MLNKb5e1d4de7fa04adb8f80ca95a5ee16f1" hidden="1">#REF!</definedName>
    <definedName name="MLNKb6284975974f4bac9cf913eb84767909" hidden="1">#REF!</definedName>
    <definedName name="MLNKb69395bc1ecf4bd186fa5bae1e3c662c" hidden="1">#REF!</definedName>
    <definedName name="MLNKb6a7a03f8ffb4a3494f76371ed20b540" hidden="1">#REF!</definedName>
    <definedName name="MLNKb6ac6d9d1b4c41e98a786aca14dee394" hidden="1">#REF!</definedName>
    <definedName name="MLNKb6d4f2476fbc442f85891ed1aa9fd13d" hidden="1">#REF!</definedName>
    <definedName name="MLNKb6f101841d394d3aa6680fe11abb3381" hidden="1">#REF!</definedName>
    <definedName name="MLNKb6f3e4ab6a284d56bf49b21970b36329" hidden="1">#REF!</definedName>
    <definedName name="MLNKb7132517a5f8466dbe0bfd30d728ac62" hidden="1">#REF!</definedName>
    <definedName name="MLNKb72d85e767ab4a329f8ac04a0fd65c66" hidden="1">#REF!</definedName>
    <definedName name="MLNKb73737132da144ee95637f4919ee7689" hidden="1">#REF!</definedName>
    <definedName name="MLNKb74971c5b2b54119bd6c6fe64e00e4d5" hidden="1">#REF!</definedName>
    <definedName name="MLNKb74d9c323df64da6abb246ed224512e4" hidden="1">#REF!</definedName>
    <definedName name="MLNKb75f8e15bbce4505828b4425ef0d9e02" hidden="1">#REF!</definedName>
    <definedName name="MLNKb77dbfbf86c2412f8b57d6acb2ae2100" hidden="1">#REF!</definedName>
    <definedName name="MLNKb7c45b455b644bc2a0ab29b35e38b409" hidden="1">#REF!</definedName>
    <definedName name="MLNKb7d14035bb9c435eaa9e3434061ecb17" hidden="1">#REF!</definedName>
    <definedName name="MLNKb7f6326b155644dfa50101f12c87c350" hidden="1">#REF!</definedName>
    <definedName name="MLNKb82e63e6c0324debb380117fcda95de6" hidden="1">#REF!</definedName>
    <definedName name="MLNKb84f3011883b41589485454d34ebb981" hidden="1">#REF!</definedName>
    <definedName name="MLNKb872a6579a094bc982a090ef5f1c034e" hidden="1">#REF!</definedName>
    <definedName name="MLNKb878e92453f045e09198eb9573e23acc" hidden="1">#REF!</definedName>
    <definedName name="MLNKb881ddbe24ad458c9bfc9084e4b85fd8" hidden="1">#REF!</definedName>
    <definedName name="MLNKb8c578cb5b164de09c02226224ed1bf8" hidden="1">#REF!</definedName>
    <definedName name="MLNKb8e1e4163bdc44b5bf7cda8ff18edabc" hidden="1">#REF!</definedName>
    <definedName name="MLNKb8f52094184541a9899c5af0ea000f7d" hidden="1">#REF!</definedName>
    <definedName name="MLNKb93f58845dc04b4bb34b9cffb60d2fca" hidden="1">#REF!</definedName>
    <definedName name="MLNKb9483570319b42dc8e22d50b18506e4c" hidden="1">#REF!</definedName>
    <definedName name="MLNKb9516fbbed8d4ad88d78913cbb05fbb5" hidden="1">#REF!</definedName>
    <definedName name="MLNKb95afd36c59b447e98aa8ded6c64c3d9" hidden="1">#REF!</definedName>
    <definedName name="MLNKb98ad0a6d0914dd6a7406ffd93af2b85" hidden="1">#REF!</definedName>
    <definedName name="MLNKb98d7c601c0e4bddb0be97791bb72363" hidden="1">#REF!</definedName>
    <definedName name="MLNKb9b31cbcc9894ef48c3f94eb0ff50e62" hidden="1">#REF!</definedName>
    <definedName name="MLNKb9b879f15b3f44ecb68107478ddb9c10" hidden="1">#REF!</definedName>
    <definedName name="MLNKba1da3edd9844827bbd9e8089f37d5d9" hidden="1">#REF!</definedName>
    <definedName name="MLNKba5df9a633e4404d9ab457e34e7bb1f5" hidden="1">#REF!</definedName>
    <definedName name="MLNKba83962d9bf64e52911e0d3527809e96" hidden="1">#REF!</definedName>
    <definedName name="MLNKbab001ed91464931828cd5b4715f499c" hidden="1">#REF!</definedName>
    <definedName name="MLNKbabbc5e9b29f4642bdb48ab9d45ae36e" hidden="1">#REF!</definedName>
    <definedName name="MLNKbabd7bb51c11488d8535c4aef14160b9" hidden="1">#REF!</definedName>
    <definedName name="MLNKbacb6a333ece4d678b5fcb577db1476c" hidden="1">#REF!</definedName>
    <definedName name="MLNKbae292ba73c7498eaede2983ebb4f9c9" hidden="1">#REF!</definedName>
    <definedName name="MLNKbb3685a70d2f4517950855093940462e" hidden="1">#REF!</definedName>
    <definedName name="MLNKbb5109e64422471bbd5c11661c111119" hidden="1">#REF!</definedName>
    <definedName name="MLNKbb5f8dc418b34b28ab71472bcbfb7c80" hidden="1">#REF!</definedName>
    <definedName name="MLNKbb655f915624491f85c2779c6226da97" hidden="1">#REF!</definedName>
    <definedName name="MLNKbb729cf455dd487691f3353b372b8e2f" hidden="1">#REF!</definedName>
    <definedName name="MLNKbb75feaa5ef743b0ada955aa7e6ba7b1" hidden="1">#REF!</definedName>
    <definedName name="MLNKbba0dff3499f425d95068898a1083993" hidden="1">#REF!</definedName>
    <definedName name="MLNKbbc09010f9fb4acf8772ab24dd32e336" hidden="1">#REF!</definedName>
    <definedName name="MLNKbc07a253b68e4b739d8670b60c51f205" hidden="1">#REF!</definedName>
    <definedName name="MLNKbc5df81f481249639f04f58c791fa81a" hidden="1">#REF!</definedName>
    <definedName name="MLNKbc683bb8a441425692f6dac91edb3f6d" hidden="1">#REF!</definedName>
    <definedName name="MLNKbca323608dcb4052b3c9679a7c98d4ea" hidden="1">#REF!</definedName>
    <definedName name="MLNKbcb43dd3bf62433d81490450dee0fe33" hidden="1">#REF!</definedName>
    <definedName name="MLNKbcc869b8772942bcbc677a657feb6032" hidden="1">#REF!</definedName>
    <definedName name="MLNKbccdc03e87684bd0bf9864d6ed199254" hidden="1">#REF!</definedName>
    <definedName name="MLNKbced369d8e33480b9039605858227197" hidden="1">#REF!</definedName>
    <definedName name="MLNKbd1c373f68d546bda36f0ab55fd00d09" hidden="1">#REF!</definedName>
    <definedName name="MLNKbd491e2c202341c8bf66ee3fe60616b5" hidden="1">#REF!</definedName>
    <definedName name="MLNKbd9a686d70ec41a5b50e6c6970883dff" hidden="1">#REF!</definedName>
    <definedName name="MLNKbd9ddd21b5c3496c8e0e6fe7105a1582" hidden="1">#REF!</definedName>
    <definedName name="MLNKbda8e7b482b64af08afd937fad6fdbe5" hidden="1">#REF!</definedName>
    <definedName name="MLNKbdcfd7e1d9c54079805ae989e4713ee7" hidden="1">#REF!</definedName>
    <definedName name="MLNKbdf20a927d4243fe95e1fe99f1bc23ac" hidden="1">#REF!</definedName>
    <definedName name="MLNKbe128d2e93bd4514bedf7310ba49d69b" hidden="1">#REF!</definedName>
    <definedName name="MLNKbe372b8018bc4ce1bb7e0f7182690168" hidden="1">#REF!</definedName>
    <definedName name="MLNKbe5760a0009b4a4a8e56c09849a85f19" hidden="1">#REF!</definedName>
    <definedName name="MLNKbe5de5bada3e49b3a9b54b7e5282ec92" hidden="1">#REF!</definedName>
    <definedName name="MLNKbe85c5231fc14ed2a6d9d424ac198415" hidden="1">#REF!</definedName>
    <definedName name="MLNKbe8b3b2782b7418ea1ab9e6531a3d5ac" hidden="1">#REF!</definedName>
    <definedName name="MLNKbebcd4ef0fbe4bbb90ea51a9d7480bea" hidden="1">#REF!</definedName>
    <definedName name="MLNKbf01dfa829de4d24a6995b56ae78feb4" hidden="1">#REF!</definedName>
    <definedName name="MLNKbf069cc9d0354638ba6ac51165861ad4" hidden="1">#REF!</definedName>
    <definedName name="MLNKbf0d08826d2749b7bcb68461c6e00fcb" hidden="1">#REF!</definedName>
    <definedName name="MLNKbf33d7118d0745798dcc46aa9b806c71" hidden="1">#REF!</definedName>
    <definedName name="MLNKbf5522a346434359b0e6ccb873946590" hidden="1">#REF!</definedName>
    <definedName name="MLNKbf7784c74054439ba73324bb647a6115" hidden="1">#REF!</definedName>
    <definedName name="MLNKbf8a03a27b954b07a905c2acd2a074d7" hidden="1">#REF!</definedName>
    <definedName name="MLNKbfb4357442b941caaa7164e9091ce6c4" hidden="1">#REF!</definedName>
    <definedName name="MLNKbfb78fb01d984f25baa8d63dcefedce9" hidden="1">#REF!</definedName>
    <definedName name="MLNKbfc0c7b3b8dd4a90910f2315e37c26aa" hidden="1">#REF!</definedName>
    <definedName name="MLNKc09abad1e0734f8f97f9cc1cf3f788ce" hidden="1">#REF!</definedName>
    <definedName name="MLNKc09f321521cf4637bed9d3a3360f430e" hidden="1">#REF!</definedName>
    <definedName name="MLNKc0bbe8efa4d64da081e884fb761927d2" hidden="1">#REF!</definedName>
    <definedName name="MLNKc0c608fc69904d81bf1642eef2e55e0f" hidden="1">#REF!</definedName>
    <definedName name="MLNKc149add4464344819dc3f4716630678b" hidden="1">#REF!</definedName>
    <definedName name="MLNKc182d949328a46a08b321dedd44d6c9a" hidden="1">#REF!</definedName>
    <definedName name="MLNKc1bd1631c44e479bab1b82be2203f6ce" hidden="1">#REF!</definedName>
    <definedName name="MLNKc1e012f08e4a4fe88d0e2ab89ea45742" hidden="1">#REF!</definedName>
    <definedName name="MLNKc212392e2b3f4617a88a5769a72df310" hidden="1">#REF!</definedName>
    <definedName name="MLNKc21bdc5924ad43aa9f1c1eb45336a23c" hidden="1">#REF!</definedName>
    <definedName name="MLNKc235125db6bc47b7b3892d806a8a16aa" hidden="1">#REF!</definedName>
    <definedName name="MLNKc2904e694fd04f8a91f33743a2ba80f6" hidden="1">#REF!</definedName>
    <definedName name="MLNKc2cfa670eb8f4548b01766b2aa86779a" hidden="1">#REF!</definedName>
    <definedName name="MLNKc2ef129d08f544b284367637fb0864dd" hidden="1">#REF!</definedName>
    <definedName name="MLNKc30799edf88643fc998870ef3525806a" hidden="1">#REF!</definedName>
    <definedName name="MLNKc34a998c5a6448afa736770e6de97d5b" hidden="1">#REF!</definedName>
    <definedName name="MLNKc36bba16428d4788b2f8ab94e0fdd106" hidden="1">#REF!</definedName>
    <definedName name="MLNKc39683b7513b43aaade8d8b2293441a4" hidden="1">#REF!</definedName>
    <definedName name="MLNKc3b0e639c1de478ea2fd92975c9426a0" hidden="1">#REF!</definedName>
    <definedName name="MLNKc3b3fe2dd6bb41fb8d2a96f461781a2b" hidden="1">#REF!</definedName>
    <definedName name="MLNKc3e6af33f32e4081be7d25a77def683a" hidden="1">#REF!</definedName>
    <definedName name="MLNKc3ebf17747634f9eae51ab1fe1a71afb" hidden="1">#REF!</definedName>
    <definedName name="MLNKc3f0b64cd2e5419eab9f62a4db11a96a" hidden="1">#REF!</definedName>
    <definedName name="MLNKc3f8d19d1a434b13bbaabd195b62ab00" hidden="1">#REF!</definedName>
    <definedName name="MLNKc40438ad627a4d469ee03e4047da6a70" hidden="1">#REF!</definedName>
    <definedName name="MLNKc40b5fb9a3584d0f9e1b3272b187e264" hidden="1">#REF!</definedName>
    <definedName name="MLNKc40f1959bdcd4d9fbb683294b864c2bb" hidden="1">#REF!</definedName>
    <definedName name="MLNKc41266834ab7402491ceaefca2a0e804" hidden="1">#REF!</definedName>
    <definedName name="MLNKc41c5bfdcf354c4e94a27c824b66e041" hidden="1">#REF!</definedName>
    <definedName name="MLNKc42dce9fec7c43c68dca77a5ec31f7e7" hidden="1">#REF!</definedName>
    <definedName name="MLNKc43dee4af0d4467fb8467ce5db1a285d" hidden="1">#REF!</definedName>
    <definedName name="MLNKc44414197adc4958a682a32f8170d4b5" hidden="1">#REF!</definedName>
    <definedName name="MLNKc4453e650cb34fc18071b9bb3bd33019" hidden="1">#REF!</definedName>
    <definedName name="MLNKc44a8d2e61dd4e3a854f45ad9bf8f6ee" hidden="1">#REF!</definedName>
    <definedName name="MLNKc4602badb531415eb36cfe727e5628ef" hidden="1">#REF!</definedName>
    <definedName name="MLNKc4807e1bdadc4fe4a99cdd1a46b76381" hidden="1">#REF!</definedName>
    <definedName name="MLNKc48489a299b846b5bd055383db85f26b" hidden="1">#REF!</definedName>
    <definedName name="MLNKc489a263792746a0a67223b9dae9b17c" hidden="1">#REF!</definedName>
    <definedName name="MLNKc4a6af0af7da414fba3162314e8e4bae" hidden="1">#REF!</definedName>
    <definedName name="MLNKc4cbf5e4ae544d3182e42fb962b8b4d5" hidden="1">#REF!</definedName>
    <definedName name="MLNKc4cc7606667e4f64a89d7cb0fbefb04e" hidden="1">#REF!</definedName>
    <definedName name="MLNKc4d9458164c244fbbb171821f75b8a88" hidden="1">#REF!</definedName>
    <definedName name="MLNKc4e7de88b0b44ede8f819e271deddd26" hidden="1">#REF!</definedName>
    <definedName name="MLNKc55029271dc347d5a9ee3bd3d9fce4c2" hidden="1">#REF!</definedName>
    <definedName name="MLNKc58d97f461254926844c2e9d7b4d9215" hidden="1">#REF!</definedName>
    <definedName name="MLNKc5bf186b7f6f42ea8afec0f08357a492" hidden="1">#REF!</definedName>
    <definedName name="MLNKc5c42318343946e3b3aa9313e4218107" hidden="1">#REF!</definedName>
    <definedName name="MLNKc635a7794c14444593a4ba59ce20b979" hidden="1">#REF!</definedName>
    <definedName name="MLNKc637ec1483b64a78b488d14789ae225f" hidden="1">#REF!</definedName>
    <definedName name="MLNKc6486146fda94a3790f7aec81013dde2" hidden="1">#REF!</definedName>
    <definedName name="MLNKc670307fb38349d8838393957eee0cef" hidden="1">#REF!</definedName>
    <definedName name="MLNKc699dbb2307c42408557fbfcd0dc9207" hidden="1">#REF!</definedName>
    <definedName name="MLNKc730457d12cc4de19eadbfd8b0ca8ed8" hidden="1">#REF!</definedName>
    <definedName name="MLNKc7345a20fdce466894bd6431cabe27b4" hidden="1">#REF!</definedName>
    <definedName name="MLNKc764ba77344e4a358749fa5792f10bed" hidden="1">#REF!</definedName>
    <definedName name="MLNKc76c87818f07415bbe3bf65fd416be93" hidden="1">#REF!</definedName>
    <definedName name="MLNKc771bc4623c34971a815de4e394751fa" hidden="1">#REF!</definedName>
    <definedName name="MLNKc779ff8909b242df9d6bbb5ecd2cb1cf" hidden="1">#REF!</definedName>
    <definedName name="MLNKc77cb04316d7416aadaeec43b1389890" hidden="1">#REF!</definedName>
    <definedName name="MLNKc7b80228bb4049499771f4de60742d45" hidden="1">#REF!</definedName>
    <definedName name="MLNKc7c29f8e08dc41129935948179fc17cc" hidden="1">#REF!</definedName>
    <definedName name="MLNKc7db8455135c44f69094d4a8fd155c80" hidden="1">#REF!</definedName>
    <definedName name="MLNKc7ec43f764a84a359dc41035b59196ef" hidden="1">#REF!</definedName>
    <definedName name="MLNKc815b5b75de34b14953003f69a9cbfc8" hidden="1">#REF!</definedName>
    <definedName name="MLNKc818541a00b8407cbbf0bbe5c77ab0c5" hidden="1">#REF!</definedName>
    <definedName name="MLNKc83d50c76ba94f27a9a1a902972f4960" hidden="1">#REF!</definedName>
    <definedName name="MLNKc8568bbb5e044ea794a0230c8c6efa53" hidden="1">#REF!</definedName>
    <definedName name="MLNKc87d656ddf0e4a719622d684a4ec727d" hidden="1">#REF!</definedName>
    <definedName name="MLNKc8a10e3d08584a0cbc51f67685369359" hidden="1">#REF!</definedName>
    <definedName name="MLNKc8a44635253d41baa2edfeab7ecb8a3d" hidden="1">#REF!</definedName>
    <definedName name="MLNKc8c4ed00e9d2430e9580885ca845a533" hidden="1">#REF!</definedName>
    <definedName name="MLNKc94ecdf469fc4a05ad5ab782c28a2a42" hidden="1">#REF!</definedName>
    <definedName name="MLNKc991c2abf33d44959d5fbb2e96a92dcb" hidden="1">#REF!</definedName>
    <definedName name="MLNKc9b859a5fde5491dae805121660ee130" hidden="1">#REF!</definedName>
    <definedName name="MLNKc9c392fa17af437c804565a393af56a9" hidden="1">#REF!</definedName>
    <definedName name="MLNKca04471f39994a81b78d71e508d7cd74" hidden="1">#REF!</definedName>
    <definedName name="MLNKca17764aa8b64f7989204857efb46f40" hidden="1">#REF!</definedName>
    <definedName name="MLNKca29ea2abbc34d1d9df7885292611339" hidden="1">#REF!</definedName>
    <definedName name="MLNKca332f6db3f445eabacdb32aac1f89db" hidden="1">#REF!</definedName>
    <definedName name="MLNKca481ae6724a40d4b9e8d2b5859f4816" hidden="1">#REF!</definedName>
    <definedName name="MLNKca4c5a7325ab4e119ed3e5bab53ad09f" hidden="1">#REF!</definedName>
    <definedName name="MLNKca53e38277a94d85ac2a0853ff4e09b4" hidden="1">#REF!</definedName>
    <definedName name="MLNKcab68a4fd898420883131507483957fc" hidden="1">#REF!</definedName>
    <definedName name="MLNKcabe1ba5ad904733bffd35a1eea98ab0" hidden="1">#REF!</definedName>
    <definedName name="MLNKcb0c436f2e6447deafa8fa517558e330" hidden="1">#REF!</definedName>
    <definedName name="MLNKcb175b82020e472381b07adee769818a" hidden="1">#REF!</definedName>
    <definedName name="MLNKcb178d1d318a4ab4b48efaefa99f1987" hidden="1">#REF!</definedName>
    <definedName name="MLNKcb28f7c60ca842dd9805b3b4e7c20cd4" hidden="1">#REF!</definedName>
    <definedName name="MLNKcb41cf7e465947618e2e38019a6ffb55" hidden="1">#REF!</definedName>
    <definedName name="MLNKcb5359146ad340e3a302a48607469422" hidden="1">#REF!</definedName>
    <definedName name="MLNKcb8dabf6929441c4b7b202f7e7b21033" hidden="1">#REF!</definedName>
    <definedName name="MLNKcbdf1b3075b74fd5b0db77c4c1476ad0" hidden="1">#REF!</definedName>
    <definedName name="MLNKcbe4aa584ef84774998ed5278c4014a4" hidden="1">#REF!</definedName>
    <definedName name="MLNKcbfdf704940842e89555458ac3bb8b19" hidden="1">#REF!</definedName>
    <definedName name="MLNKcc255ca9e36045a18dca7044962dfca2" hidden="1">#REF!</definedName>
    <definedName name="MLNKcc432e6c35bc44cab93f375403c3edf8" hidden="1">#REF!</definedName>
    <definedName name="MLNKcc9ce9cbc40f4e6babd3f0a3de363b9f" hidden="1">#REF!</definedName>
    <definedName name="MLNKccd0572a881f4b7981311df7b00018ee" hidden="1">#REF!</definedName>
    <definedName name="MLNKccf227f53b304abeb3a96a0bd3fe1d55" hidden="1">#REF!</definedName>
    <definedName name="MLNKcd0925639d1847df9bca9187e22ed80e" hidden="1">#REF!</definedName>
    <definedName name="MLNKcd1207c99b5f4125bba7884abd6236c4" hidden="1">#REF!</definedName>
    <definedName name="MLNKcd1bf5ee079242e9aa94e254b37b7e33" hidden="1">#REF!</definedName>
    <definedName name="MLNKcd20ae8d7615401fbe627cb0d13a04cc" hidden="1">#REF!</definedName>
    <definedName name="MLNKcd220799706e4d25ace4e926818a6679" hidden="1">#REF!</definedName>
    <definedName name="MLNKcd4dfa6ef85a491b955e2462c3256b08" hidden="1">#REF!</definedName>
    <definedName name="MLNKcd631392dee8455480554e609a350111" hidden="1">#REF!</definedName>
    <definedName name="MLNKcd7c855866684476b0563c31cdea6e09" hidden="1">#REF!</definedName>
    <definedName name="MLNKcda0ba14627e4d1497de6e6b3ad0412c" hidden="1">#REF!</definedName>
    <definedName name="MLNKcdd569299b7e47ac8cb7b1013dd8c80d" hidden="1">#REF!</definedName>
    <definedName name="MLNKcdee3dc9038745a99d1d2193c47f5a4a" hidden="1">#REF!</definedName>
    <definedName name="MLNKcdff2b6e59cf47559c86fff74d15ee98" hidden="1">#REF!</definedName>
    <definedName name="MLNKce052dea3f2d4357b89781f323188f10" hidden="1">#REF!</definedName>
    <definedName name="MLNKce0c65e1c2c34685b1749b39b0ee05a9" hidden="1">#REF!</definedName>
    <definedName name="MLNKce3d23a22cac478bae1a608bdc01fef5" hidden="1">#REF!</definedName>
    <definedName name="MLNKce47f7194a874cb2b9b821f1ac1f5cd2" hidden="1">#REF!</definedName>
    <definedName name="MLNKce54019fa9524ab68576e186829ec6e9" hidden="1">#REF!</definedName>
    <definedName name="MLNKce7f61a8f298419daa99d3c6b695afb3" hidden="1">#REF!</definedName>
    <definedName name="MLNKcea169b82e434f7fb47ad1847a7b50c2" hidden="1">#REF!</definedName>
    <definedName name="MLNKcebcfde1c207491195af5cf8c2f6c1eb" hidden="1">#REF!</definedName>
    <definedName name="MLNKcf3937050c2c42bc988b8c58b78b9148" hidden="1">#REF!</definedName>
    <definedName name="MLNKcfa64895198f468b94e103815acad628" hidden="1">#REF!</definedName>
    <definedName name="MLNKcfd76f14753e43029c76e0f6a100bf66" hidden="1">#REF!</definedName>
    <definedName name="MLNKd028959003b6456884ce3125df2d6af0" hidden="1">#REF!</definedName>
    <definedName name="MLNKd02b555c2b62412bbbe130a324626ca6" hidden="1">#REF!</definedName>
    <definedName name="MLNKd03ff9e3c084400d8fce9f90bc204499" hidden="1">#REF!</definedName>
    <definedName name="MLNKd064a82d3aea46ac923cd8d8142d0dcf" hidden="1">#REF!</definedName>
    <definedName name="MLNKd07c8e0586824a9b9f2a90e5c281cf91" hidden="1">#REF!</definedName>
    <definedName name="MLNKd0a13e79a11646bd8b327f07099707a3" hidden="1">#REF!</definedName>
    <definedName name="MLNKd0aaba4701764484be0ec2f37c02b0b5" hidden="1">#REF!</definedName>
    <definedName name="MLNKd0e98da5cb654514af58abc199dc39c7" hidden="1">#REF!</definedName>
    <definedName name="MLNKd11054969079428894215d382012e598" hidden="1">#REF!</definedName>
    <definedName name="MLNKd11715aea5da44e1a22ff2eb1bfcea55" hidden="1">#REF!</definedName>
    <definedName name="MLNKd11a77d76d4043bba8107baa36d5dd63" hidden="1">#REF!</definedName>
    <definedName name="MLNKd1235216a93145f394ccd90df647ec42" hidden="1">#REF!</definedName>
    <definedName name="MLNKd123ab686b29459197d8b86d5c8feefe" hidden="1">#REF!</definedName>
    <definedName name="MLNKd130ff8fc4e24b1ea8a56915dcd17b8c" hidden="1">#REF!</definedName>
    <definedName name="MLNKd14b199b8b764e67bd9c701b43527e5f" hidden="1">#REF!</definedName>
    <definedName name="MLNKd19130fc406a45f4a0a78bf62171e30c" hidden="1">#REF!</definedName>
    <definedName name="MLNKd1a14d0b416641e4998ecffbaad78288" hidden="1">#REF!</definedName>
    <definedName name="MLNKd1b52cdaa917489283f7c3062a1344f8" hidden="1">#REF!</definedName>
    <definedName name="MLNKd1b9b41ac6b34538b6698512cc9ad0c4" hidden="1">#REF!</definedName>
    <definedName name="MLNKd1c9872ef5f04b718097ab657393125f" hidden="1">#REF!</definedName>
    <definedName name="MLNKd25dda51388b40fd903305d0970a7b8d" hidden="1">#REF!</definedName>
    <definedName name="MLNKd28de2e36a2742deb9cfcc4e76f2160c" hidden="1">#REF!</definedName>
    <definedName name="MLNKd2fb1f1a87e3438cb5d046cc4f346089" hidden="1">#REF!</definedName>
    <definedName name="MLNKd3581c789dd242838c9123c3ee163af8" hidden="1">#REF!</definedName>
    <definedName name="MLNKd378f3dd1d9344979f6573432059cc27" hidden="1">#REF!</definedName>
    <definedName name="MLNKd3f8ef3e7eb34db3a34b1ca9fedafefe" hidden="1">#REF!</definedName>
    <definedName name="MLNKd3fd620c04e3406487cd25b267a55b96" hidden="1">#REF!</definedName>
    <definedName name="MLNKd46ad61d4cce4ae9aad6e187208ab81e" hidden="1">#REF!</definedName>
    <definedName name="MLNKd473d25a6e534dc381a8a70506617bf2" hidden="1">#REF!</definedName>
    <definedName name="MLNKd47e1aabdc0a4825a965317e3e9e7de3" hidden="1">#REF!</definedName>
    <definedName name="MLNKd4969466d36e468384c016c357f66817" hidden="1">#REF!</definedName>
    <definedName name="MLNKd4bb23204c1a44a5adbbbfc263e3f87f" hidden="1">#REF!</definedName>
    <definedName name="MLNKd4c25b5e175d42f0a167e07986b483c5" hidden="1">#REF!</definedName>
    <definedName name="MLNKd4f598525d474ab1872ee60da454b798" hidden="1">#REF!</definedName>
    <definedName name="MLNKd4fce9458e924dc3bff14105c6eae39b" hidden="1">#REF!</definedName>
    <definedName name="MLNKd50d8a6e2fd8499686f710a3b7c4c842" hidden="1">#REF!</definedName>
    <definedName name="MLNKd5202ddfb72e48f491eddf2f51fb2db3" hidden="1">#REF!</definedName>
    <definedName name="MLNKd525325660714788a6b75f7c951c38f2" hidden="1">#REF!</definedName>
    <definedName name="MLNKd54d7fa300044493b85d5b0cd5017da7" hidden="1">#REF!</definedName>
    <definedName name="MLNKd57c642d807f4d2286ab140094f68d8d" hidden="1">#REF!</definedName>
    <definedName name="MLNKd5a4af6d595a4106ba3963484efea0e5" hidden="1">#REF!</definedName>
    <definedName name="MLNKd5bb19e5be464d31bb3ff8f04b85d58e" hidden="1">#REF!</definedName>
    <definedName name="MLNKd5bfcc64101440c2a6d51a086dd2cc03" hidden="1">#REF!</definedName>
    <definedName name="MLNKd5c47a99a5dc4521940d17ea4968216a" hidden="1">#REF!</definedName>
    <definedName name="MLNKd5cea463653449c29eba04070eb032f5" hidden="1">#REF!</definedName>
    <definedName name="MLNKd5fea2ee02284938ab45f88fa59573d6" hidden="1">#REF!</definedName>
    <definedName name="MLNKd6008d5b8f9047a7ba92e094f2d86309" hidden="1">#REF!</definedName>
    <definedName name="MLNKd6227ea3e8c74b5da0d1da646250671f" hidden="1">#REF!</definedName>
    <definedName name="MLNKd6331e4c8bdb4ef28d81f2ede96a33e6" hidden="1">#REF!</definedName>
    <definedName name="MLNKd64a4b8b0e4342ffbd37d0098c140d69" hidden="1">#REF!</definedName>
    <definedName name="MLNKd6516004623d45b38ac847f9f6b67359" hidden="1">#REF!</definedName>
    <definedName name="MLNKd6822f8fef4140b68044107da1c60ade" hidden="1">#REF!</definedName>
    <definedName name="MLNKd6942f334a5b4513af6d6d632ac1c6c8" hidden="1">#REF!</definedName>
    <definedName name="MLNKd6a2670f6d144460bb17107c59058bc7" hidden="1">#REF!</definedName>
    <definedName name="MLNKd6b464b65360481e97dcdb15126c5180" hidden="1">#REF!</definedName>
    <definedName name="MLNKd6b8cfc462f047538901def72bad7484" hidden="1">#REF!</definedName>
    <definedName name="MLNKd6cc791b305a453086979c2c46b9fdc1" hidden="1">#REF!</definedName>
    <definedName name="MLNKd6e030a7cc654c50bc9d7754c8983e39" hidden="1">#REF!</definedName>
    <definedName name="MLNKd6e1043a91ba44678831ef033293d907" hidden="1">#REF!</definedName>
    <definedName name="MLNKd71cc0ef4a2e461eb9ebb2b55434d8c9" hidden="1">#REF!</definedName>
    <definedName name="MLNKd727bc525075444a89e0fb3722191c1e" hidden="1">#REF!</definedName>
    <definedName name="MLNKd728bd5ba73a41e98342a72b9efb28b5" hidden="1">#REF!</definedName>
    <definedName name="MLNKd743093033f143fc87281b4a7981ae62" hidden="1">#REF!</definedName>
    <definedName name="MLNKd750df194e964f2b913d5c63c458d32c" hidden="1">#REF!</definedName>
    <definedName name="MLNKd793535b7f7e4af08e55de75d36938fd" hidden="1">#REF!</definedName>
    <definedName name="MLNKd7b5c4de92624cc7946ff594de566415" hidden="1">#REF!</definedName>
    <definedName name="MLNKd7b6cec28fe44c6e8d1c793b328b71cb" hidden="1">#REF!</definedName>
    <definedName name="MLNKd85f64847635467b96f8db3f15a28add" hidden="1">#REF!</definedName>
    <definedName name="MLNKd866804bb8e34823bbbba8cfc4faec67" hidden="1">#REF!</definedName>
    <definedName name="MLNKd87dcc96562842d39a9115ed0e5eb6dc" hidden="1">#REF!</definedName>
    <definedName name="MLNKd8a020ade697401ebe0b22660e5a74bf" hidden="1">#REF!</definedName>
    <definedName name="MLNKd8be9b69fe514f1f9b58412d3b746f3f" hidden="1">#REF!</definedName>
    <definedName name="MLNKd8eeb7f0dc0b43a2971c3f876bb0d8de" hidden="1">#REF!</definedName>
    <definedName name="MLNKd9192e585849421c9f808653d8b62675" hidden="1">#REF!</definedName>
    <definedName name="MLNKd9287ee5523741c986da3e3210c4e708" hidden="1">#REF!</definedName>
    <definedName name="MLNKd9295828dd95424aad4e76ded0f7672a" hidden="1">#REF!</definedName>
    <definedName name="MLNKd935cec2058840bb8d83f614b949fe6f" hidden="1">#REF!</definedName>
    <definedName name="MLNKd939dfe673234e18ac0be78c220583fa" hidden="1">#REF!</definedName>
    <definedName name="MLNKd93b078f87b64e5b8db559c05ae6d96b" hidden="1">#REF!</definedName>
    <definedName name="MLNKd94cb216e8514d388ee6ea362b9ea442" hidden="1">#REF!</definedName>
    <definedName name="MLNKd95ab4a9c91a43d2b8b8767c9dbe6773" hidden="1">#REF!</definedName>
    <definedName name="MLNKd9647e2b445f4e32ab48b90308d4978a" hidden="1">#REF!</definedName>
    <definedName name="MLNKd96f804ca013423d8875f5bc6b4d49c7" hidden="1">#REF!</definedName>
    <definedName name="MLNKd9919adaf95b44f596b52f28b048c2aa" hidden="1">#REF!</definedName>
    <definedName name="MLNKd9b2d3b256564c02a75bbc30a193574c" hidden="1">#REF!</definedName>
    <definedName name="MLNKd9b81772c98a473f840a1241cb2bd2e7" hidden="1">#REF!</definedName>
    <definedName name="MLNKda1e66349c1c434c9382d63e7a2f89ea" hidden="1">#REF!</definedName>
    <definedName name="MLNKda2c0345189941b88d71f076be5c19d7" hidden="1">#REF!</definedName>
    <definedName name="MLNKda2c064d38f94eb1b54d2f2590cce848" hidden="1">#REF!</definedName>
    <definedName name="MLNKda35346344524103bf4c8377f60b99ee" hidden="1">#REF!</definedName>
    <definedName name="MLNKda881ccf9b2d4ddc8c03a3bc3eb630aa" hidden="1">#REF!</definedName>
    <definedName name="MLNKdac5c9680bb9427da676220b5273a581" hidden="1">#REF!</definedName>
    <definedName name="MLNKdae9551e91354907b84ef261163875b8" hidden="1">#REF!</definedName>
    <definedName name="MLNKdb112402ea814bec99f20ca0c228a2ac" hidden="1">#REF!</definedName>
    <definedName name="MLNKdb2539690cd045b3af7a3f82055eaec9" hidden="1">#REF!</definedName>
    <definedName name="MLNKdb4e60e5a9984efdbcd55ea84e5db865" hidden="1">#REF!</definedName>
    <definedName name="MLNKdb692bf03b3249f7927dfbcb9721ff06" hidden="1">#REF!</definedName>
    <definedName name="MLNKdbb2710716d649d3820d8240c157979d" hidden="1">#REF!</definedName>
    <definedName name="MLNKdbbda165ca204dada65d442fe78451d1" hidden="1">#REF!</definedName>
    <definedName name="MLNKdbc9ed702dc7427a92f40ce71659d754" hidden="1">#REF!</definedName>
    <definedName name="MLNKdc3578184c2c4e3f9c2acf3a742717ac" hidden="1">#REF!</definedName>
    <definedName name="MLNKdc58bac655b941f4a97c8cd8a1242a27" hidden="1">#REF!</definedName>
    <definedName name="MLNKdcae9b74d42b411ebd27711d607ff218" hidden="1">#REF!</definedName>
    <definedName name="MLNKdcaff1561597452e97ad3de806e7f3f3" hidden="1">#REF!</definedName>
    <definedName name="MLNKdccf28cdc8c94f54af2a5ef2dae60eee" hidden="1">#REF!</definedName>
    <definedName name="MLNKdcf86c7e3b6f4826a75a9a13d1ee94ec" hidden="1">#REF!</definedName>
    <definedName name="MLNKdd34edf6239147e9ac7b839de677a35b" hidden="1">#REF!</definedName>
    <definedName name="MLNKdd6000ed34824bb7ad1583bd64128124" hidden="1">#REF!</definedName>
    <definedName name="MLNKdda429113c894ca0919eac677a126142" hidden="1">#REF!</definedName>
    <definedName name="MLNKdda6604ac51c462eb1581b00bd923dd7" hidden="1">#REF!</definedName>
    <definedName name="MLNKddbabf79f8bc49f79a5df8b54d1803d0" hidden="1">#REF!</definedName>
    <definedName name="MLNKddc4fec53cbf48188735766dfdfbbee1" hidden="1">#REF!</definedName>
    <definedName name="MLNKddd72ee41e9a49868b5212bb63742704" hidden="1">#REF!</definedName>
    <definedName name="MLNKde072f6f85dd45b69312346332ac1f96" hidden="1">#REF!</definedName>
    <definedName name="MLNKde0ca9904ded4cb78c2b91685426a2b6" hidden="1">#REF!</definedName>
    <definedName name="MLNKde3d4bfc62ad437b95f5d108e8e721a8" hidden="1">#REF!</definedName>
    <definedName name="MLNKde4cb64b9f754c5db19cc48e8ccce5ab" hidden="1">#REF!</definedName>
    <definedName name="MLNKde614a8d355841d2b15619f51481b0c0" hidden="1">#REF!</definedName>
    <definedName name="MLNKde8bb340ce7c4b3ca32724f022b25dd4" hidden="1">#REF!</definedName>
    <definedName name="MLNKde8f10c9029f4308a66b3633fe7f12f0" hidden="1">#REF!</definedName>
    <definedName name="MLNKde933617c25c4177ac58ed3cfd6bd094" hidden="1">#REF!</definedName>
    <definedName name="MLNKde9afb2bfc244e0e8b85421dc2362769" hidden="1">#REF!</definedName>
    <definedName name="MLNKde9bdee642e141e399668f9b69a04447" hidden="1">#REF!</definedName>
    <definedName name="MLNKdea5150760784f37bce0ef8926f12737" hidden="1">#REF!</definedName>
    <definedName name="MLNKdeac2498499e4c2fb7ab6af74fdde424" hidden="1">#REF!</definedName>
    <definedName name="MLNKdeafc9228dab44e99d35511536a9a17f" hidden="1">#REF!</definedName>
    <definedName name="MLNKdedef5e3379b48c0a9bb6411c638a7e7" hidden="1">#REF!</definedName>
    <definedName name="MLNKdf0561116e6e4c8a9928480b6dbb7d29" hidden="1">#REF!</definedName>
    <definedName name="MLNKdf155a27523e4977bd0e9f40340a41a2" hidden="1">#REF!</definedName>
    <definedName name="MLNKdf19fb29ee1d45a18becd6762ed8f78b" hidden="1">#REF!</definedName>
    <definedName name="MLNKdf34f2212abe476580ab645d9a022131" hidden="1">#REF!</definedName>
    <definedName name="MLNKdf7f8fd9ba9e44e1bc32fff8b956b10a" hidden="1">#REF!</definedName>
    <definedName name="MLNKdfb6326c8b044c3e85dd1a81d1423289" hidden="1">#REF!</definedName>
    <definedName name="MLNKdfb86c54e49c4c8981ef54bad5a78e5f" hidden="1">#REF!</definedName>
    <definedName name="MLNKe0021f1b6546422fa62b32bfb25f860b" hidden="1">#REF!</definedName>
    <definedName name="MLNKe01234fd98f14b3fa78c00bc8cfa2e2e" hidden="1">#REF!</definedName>
    <definedName name="MLNKe025db88ef3d4415b9292b6aabfd14c2" hidden="1">#REF!</definedName>
    <definedName name="MLNKe035c36385c640f58df64269e605bbd2" hidden="1">#REF!</definedName>
    <definedName name="MLNKe0401e551b5b4d27a177d4899f0d9c80" hidden="1">#REF!</definedName>
    <definedName name="MLNKe0405d43dee84f05a44c8492c8a170fa" hidden="1">#REF!</definedName>
    <definedName name="MLNKe06c59053bb0404d942b3389b14a9ebb" hidden="1">#REF!</definedName>
    <definedName name="MLNKe07fe3ee2fc84deab63e6b2a9caef4e7" hidden="1">#REF!</definedName>
    <definedName name="MLNKe0c03284679247d08bdce1fb4fe846be" hidden="1">#REF!</definedName>
    <definedName name="MLNKe0c49ee27e7b43c39881d4680c9787df" hidden="1">#REF!</definedName>
    <definedName name="MLNKe0dc82602e6b428995c6325445602e50" hidden="1">#REF!</definedName>
    <definedName name="MLNKe0de7343993244cca3452272888e99ab" hidden="1">#REF!</definedName>
    <definedName name="MLNKe0f3d761247b473fa35fc23e77bd3af5" hidden="1">#REF!</definedName>
    <definedName name="MLNKe1289ddc4be34096bf883e8ecb307441" hidden="1">#REF!</definedName>
    <definedName name="MLNKe186500e2db14d4eb30cc6143bd236cd" hidden="1">#REF!</definedName>
    <definedName name="MLNKe1b4f7c7397243ccaa8154330e186d02" hidden="1">#REF!</definedName>
    <definedName name="MLNKe1bdfc1d098042e782d57768a4360d0e" hidden="1">#REF!</definedName>
    <definedName name="MLNKe1dcd54d400c453db86c95ab7d7182e1" hidden="1">#REF!</definedName>
    <definedName name="MLNKe1eabaa5177349d3a32a39e8b35aae71" hidden="1">#REF!</definedName>
    <definedName name="MLNKe21deabfd391464d8d8a4a540bf88cc0" hidden="1">#REF!</definedName>
    <definedName name="MLNKe241738011ea4d19b3cd55a3a2458481" hidden="1">#REF!</definedName>
    <definedName name="MLNKe25520c95a67459d8ea2a0ebd5fed0a9" hidden="1">#REF!</definedName>
    <definedName name="MLNKe258806d86344103bfee67d3e6f50f8f" hidden="1">#REF!</definedName>
    <definedName name="MLNKe26819390d4947d2887dd28e6baf7b42" hidden="1">#REF!</definedName>
    <definedName name="MLNKe2b1434dd0784a8b9e677a063a8b3ad6" hidden="1">#REF!</definedName>
    <definedName name="MLNKe2bd6cb1766b4db684a83b759b4a787d" hidden="1">#REF!</definedName>
    <definedName name="MLNKe2bd7d8e4cfc4c80b27c9dadac4bb9a9" hidden="1">#REF!</definedName>
    <definedName name="MLNKe30d63ddcca84e33ad693b94ee5b2081" hidden="1">#REF!</definedName>
    <definedName name="MLNKe3228326e57348f89666d76fe4a72a3d" hidden="1">#REF!</definedName>
    <definedName name="MLNKe355ae4cb98e4064aa76b1efbc031d2a" hidden="1">#REF!</definedName>
    <definedName name="MLNKe39fc6dc127a4f04b74b7fc00beafd40" hidden="1">#REF!</definedName>
    <definedName name="MLNKe3e1ab0ec77b49efa7fe78f29cc9148d" hidden="1">#REF!</definedName>
    <definedName name="MLNKe401369b88504fc6a1276f0b7e4921d4" hidden="1">#REF!</definedName>
    <definedName name="MLNKe40289d08c0941d085572b9d6f3490f9" hidden="1">#REF!</definedName>
    <definedName name="MLNKe414df908f4e4c04812cc823ee9e10dc" hidden="1">#REF!</definedName>
    <definedName name="MLNKe46a76e043374d1cbc52dad04029052b" hidden="1">#REF!</definedName>
    <definedName name="MLNKe46cd140d8bc401a9bed4ede890daecf" hidden="1">#REF!</definedName>
    <definedName name="MLNKe49761e001f64c14acc5738708f78210" hidden="1">#REF!</definedName>
    <definedName name="MLNKe4980dab51e44fe3887c45cfab53f00a" hidden="1">#REF!</definedName>
    <definedName name="MLNKe4a468a7e61949f2926e7a82c4b04f8b" hidden="1">#REF!</definedName>
    <definedName name="MLNKe4a53ed37dcd48e4b8dcd8269c54df52" hidden="1">#REF!</definedName>
    <definedName name="MLNKe4d503005263471a925be72dff6c6445" hidden="1">#REF!</definedName>
    <definedName name="MLNKe4f0abda7ad64d528cfc99a27b80d880" hidden="1">#REF!</definedName>
    <definedName name="MLNKe516735222864043a65ce4044fabdc1a" hidden="1">#REF!</definedName>
    <definedName name="MLNKe51cf35c25504dd0a16133eb73da51f6" hidden="1">#REF!</definedName>
    <definedName name="MLNKe52e2a0a334f46c7bbefb2a017890080" hidden="1">#REF!</definedName>
    <definedName name="MLNKe53c3d16eea9457d847b6e3c63c3ddd5" hidden="1">#REF!</definedName>
    <definedName name="MLNKe545b00d15db4012ae9e70738f61a4cd" hidden="1">#REF!</definedName>
    <definedName name="MLNKe547c10070ae46b8be319c2e4598bae0" hidden="1">#REF!</definedName>
    <definedName name="MLNKe5665020c769497abf6b8c13d3f222de" hidden="1">#REF!</definedName>
    <definedName name="MLNKe5801fb3f75f4a0b8af38a5b87868f2f" hidden="1">#REF!</definedName>
    <definedName name="MLNKe5a1f84de273434baedd1c2e446bbfc3" hidden="1">#REF!</definedName>
    <definedName name="MLNKe5ce937625d44512a38f957c44a539c4" hidden="1">#REF!</definedName>
    <definedName name="MLNKe5d31e81acea4e96be16b8d9fe1ed8af" hidden="1">#REF!</definedName>
    <definedName name="MLNKe5fb2a8c76454fc2aeddda657617636c" hidden="1">#REF!</definedName>
    <definedName name="MLNKe5fb3e95c10b43efb6de43b75c409fdd" hidden="1">#REF!</definedName>
    <definedName name="MLNKe608d3df0a1f4b618037a5df476dcde5" hidden="1">#REF!</definedName>
    <definedName name="MLNKe654140fba71468c8a0a94dedc173cc2" hidden="1">#REF!</definedName>
    <definedName name="MLNKe65b93e0c5014256ad44809b70eebaea" hidden="1">#REF!</definedName>
    <definedName name="MLNKe6a78c1bbfca4a598fe4d088450e2b58" hidden="1">#REF!</definedName>
    <definedName name="MLNKe6a9d499759e40bba0740f7ca926424e" hidden="1">#REF!</definedName>
    <definedName name="MLNKe6b93a77e6c84172a2d40360bbfeb38f" hidden="1">#REF!</definedName>
    <definedName name="MLNKe6e011e2fc904ab68e8f7398a643bb26" hidden="1">#REF!</definedName>
    <definedName name="MLNKe6faaf3942e8496caace55f6bedb82ed" hidden="1">#REF!</definedName>
    <definedName name="MLNKe728be66d2ce422e8820ef59c7fcacba" hidden="1">#REF!</definedName>
    <definedName name="MLNKe72fab0e921b45f3898bc12d2ba5b490" hidden="1">#REF!</definedName>
    <definedName name="MLNKe760534684ca4bfa8efd3a673c4d135a" hidden="1">#REF!</definedName>
    <definedName name="MLNKe78899c900f044d08505a740a9439e42" hidden="1">#REF!</definedName>
    <definedName name="MLNKe7d597f464184cdbbde9377bd046f9f8" hidden="1">#REF!</definedName>
    <definedName name="MLNKe806da457cbc4a4a95afe11ac12dc45b" hidden="1">#REF!</definedName>
    <definedName name="MLNKe81fd7a72ca84f98a95a1c96c5246dd4" hidden="1">#REF!</definedName>
    <definedName name="MLNKe858663249d746a38ffa719e9ac6428e" hidden="1">#REF!</definedName>
    <definedName name="MLNKe86d34defffa4b329ae4f6073e8937fb" hidden="1">#REF!</definedName>
    <definedName name="MLNKe8773b6d29d94f79b291dbd012e3643f" hidden="1">#REF!</definedName>
    <definedName name="MLNKe884c71b98ba40cf9fe95d52fdf9af7e" hidden="1">#REF!</definedName>
    <definedName name="MLNKe8871897bd15448e860cafb4df01c37b" hidden="1">#REF!</definedName>
    <definedName name="MLNKe8a02465862d44229a25328bfe4cd1f2" hidden="1">#REF!</definedName>
    <definedName name="MLNKe8aa4984e5964cde8523ba1bdc7b1732" hidden="1">#REF!</definedName>
    <definedName name="MLNKe8ab1277897642e0b65c640e88b7676c" hidden="1">#REF!</definedName>
    <definedName name="MLNKe8d6df8e4ffc4f1a8b36c0fe1d1fa10e" hidden="1">#REF!</definedName>
    <definedName name="MLNKe8df2fe5aeb54073b21c0fcdc73e381d" hidden="1">#REF!</definedName>
    <definedName name="MLNKe95d5c0892a24bc09e0778957dcc78ea" hidden="1">#REF!</definedName>
    <definedName name="MLNKe9665fde1f03417298a8482248bce9fb" hidden="1">#REF!</definedName>
    <definedName name="MLNKe96859e32f9a46ac961fafda94ae2c26" hidden="1">#REF!</definedName>
    <definedName name="MLNKe968acb111f44cd4af623edda9255606" hidden="1">#REF!</definedName>
    <definedName name="MLNKe99e8f59dfeb4e1088adab2f433d4f24" hidden="1">#REF!</definedName>
    <definedName name="MLNKea08922ef10d4cd9af1a49aca984786e" hidden="1">#REF!</definedName>
    <definedName name="MLNKea099a4bdf514df9879b20efaa80c4aa" hidden="1">#REF!</definedName>
    <definedName name="MLNKea2484871ff1403abdccfb1175c682bc" hidden="1">#REF!</definedName>
    <definedName name="MLNKea28d508355b49c98b8290faa5f1271c" hidden="1">#REF!</definedName>
    <definedName name="MLNKea533fce090b4f058da1cd366e937223" hidden="1">#REF!</definedName>
    <definedName name="MLNKea778fac19bd43e794f1775613e051af" hidden="1">#REF!</definedName>
    <definedName name="MLNKea8e388d3abe40dcaf77cbd5ad982203" hidden="1">#REF!</definedName>
    <definedName name="MLNKea93f29a1c7d40eb8a52f5188e885248" hidden="1">#REF!</definedName>
    <definedName name="MLNKeaca8f3d44194644991ca2f8c11f68d0" hidden="1">#REF!</definedName>
    <definedName name="MLNKeae05e0719ea422294e72cc3055ccf33" hidden="1">#REF!</definedName>
    <definedName name="MLNKeae8e67536514c9993f5bfc8f8fd40d9" hidden="1">#REF!</definedName>
    <definedName name="MLNKeaee8b6122884ac086d21dca2c2391cf" hidden="1">#REF!</definedName>
    <definedName name="MLNKeafb5cf1ab4940618e90b3e9356a36e1" hidden="1">#REF!</definedName>
    <definedName name="MLNKeafe6625c8e742a48cb318b7e75f0ae0" hidden="1">#REF!</definedName>
    <definedName name="MLNKeb06a56aa2e347d99c5b1c536264c2fa" hidden="1">#REF!</definedName>
    <definedName name="MLNKeb5262c8e89643d1900a18eaad60da70" hidden="1">#REF!</definedName>
    <definedName name="MLNKeb71320c7d4e42a9bc556f14db0269d4" hidden="1">#REF!</definedName>
    <definedName name="MLNKeb9c1fbc8b284435838db8d2281612b6" hidden="1">#REF!</definedName>
    <definedName name="MLNKebaf4bcb4abb4ba3a08c7c1b48d61b22" hidden="1">#REF!</definedName>
    <definedName name="MLNKebc7b5b18faa4fdd9e1661361a95b3cf" hidden="1">#REF!</definedName>
    <definedName name="MLNKec0e3aa0a45048e39c3010b4af0d44db" hidden="1">#REF!</definedName>
    <definedName name="MLNKec220b4bdcde498598e7c61f7752fcb1" hidden="1">#REF!</definedName>
    <definedName name="MLNKec234c9d5bdf46fa89b070e4b97d1b91" hidden="1">#REF!</definedName>
    <definedName name="MLNKec2a5e147f114c169e6e4d3f200b0333" hidden="1">#REF!</definedName>
    <definedName name="MLNKec33fbe9b360469ea4a583f82a2bd0dc" hidden="1">#REF!</definedName>
    <definedName name="MLNKec549a7f24384b428a60b68e650ac9ca" hidden="1">#REF!</definedName>
    <definedName name="MLNKec6afdc031764965865582e56488bfdd" hidden="1">#REF!</definedName>
    <definedName name="MLNKec70f11e4d404a6bb4cf881fda62e464" hidden="1">#REF!</definedName>
    <definedName name="MLNKec82c3e1ab3e43df89e1afe6f4b21f14" hidden="1">#REF!</definedName>
    <definedName name="MLNKec97f81f4a5641aba7c0586978c8f20b" hidden="1">#REF!</definedName>
    <definedName name="MLNKecb22d51cda045498300e26a84724ed5" hidden="1">#REF!</definedName>
    <definedName name="MLNKecbdd5a5bf984f069060f0e83d5066a8" hidden="1">#REF!</definedName>
    <definedName name="MLNKecf6718262684ca3842ccc69235f2797" hidden="1">#REF!</definedName>
    <definedName name="MLNKed304d0d39fa45329c102f1b5b39afc9" hidden="1">#REF!</definedName>
    <definedName name="MLNKed44b27fc755481f9d8c623077544836" hidden="1">#REF!</definedName>
    <definedName name="MLNKed44f81a6267495db748cb6effcc9eda" hidden="1">#REF!</definedName>
    <definedName name="MLNKed4ddbea7a714c0289318ef01461a3fc" hidden="1">#REF!</definedName>
    <definedName name="MLNKed4f00f56c2649999600489e222e7032" hidden="1">#REF!</definedName>
    <definedName name="MLNKed602e4b35d44319869a5f8a8cd7b66e" hidden="1">#REF!</definedName>
    <definedName name="MLNKedbde1c44329462eac36fbfc6f4efcc0" hidden="1">#REF!</definedName>
    <definedName name="MLNKedd2546527fb484bb783fc6183a96808" hidden="1">#REF!</definedName>
    <definedName name="MLNKedd9a5c36f764bee8a96ef8cad59ad5b" hidden="1">#REF!</definedName>
    <definedName name="MLNKedfb1111c54e42dc8b346bf0618b45ba" hidden="1">#REF!</definedName>
    <definedName name="MLNKee04024848084726a9454da885af74c1" hidden="1">#REF!</definedName>
    <definedName name="MLNKee293238c7994ecdb236c32a64a533cc" hidden="1">#REF!</definedName>
    <definedName name="MLNKee29ab7c7114435f8e520921deb9d8e3" hidden="1">#REF!</definedName>
    <definedName name="MLNKee3cebf659074bb18d567746975e119c" hidden="1">#REF!</definedName>
    <definedName name="MLNKee4cd75edc9649eca3ddb13aca674561" hidden="1">#REF!</definedName>
    <definedName name="MLNKee94b3e3252d4b93afc207a4cfefed07" hidden="1">#REF!</definedName>
    <definedName name="MLNKee95879bb272438ab42d3869affa0adb" hidden="1">#REF!</definedName>
    <definedName name="MLNKeedb88b2b02e44618a802be02e5362be" hidden="1">#REF!</definedName>
    <definedName name="MLNKef22744a55fc48cfa13194ba2285f628" hidden="1">#REF!</definedName>
    <definedName name="MLNKef250f92373b4da980d60cf1cd6b1045" hidden="1">#REF!</definedName>
    <definedName name="MLNKef51d333ea904ee7b0d3fbe0f1e2b4a1" hidden="1">#REF!</definedName>
    <definedName name="MLNKef76111c611c41789d54c5d5864c90a3" hidden="1">#REF!</definedName>
    <definedName name="MLNKefb4b7181558412daff62299a6dd48c2" hidden="1">#REF!</definedName>
    <definedName name="MLNKefba2a65340b4c18af62ea68e107b31b" hidden="1">#REF!</definedName>
    <definedName name="MLNKefd0e9088af14c758d6c6280c2212a46" hidden="1">#REF!</definedName>
    <definedName name="MLNKf004f96b71a24382af5d9912303ab5ac" hidden="1">#REF!</definedName>
    <definedName name="MLNKf007aa11133d4ae59f99445cb722d6a5" hidden="1">#REF!</definedName>
    <definedName name="MLNKf0138fd5750c4d278272540413b7d14f" hidden="1">#REF!</definedName>
    <definedName name="MLNKf03e897c250f4ba696e787e601583318" hidden="1">#REF!</definedName>
    <definedName name="MLNKf045351542334268a68173ca3e57ef7d" hidden="1">#REF!</definedName>
    <definedName name="MLNKf057b226a23c4a28a580a4dc549b4f70" hidden="1">#REF!</definedName>
    <definedName name="MLNKf0723dbac1774e66ba7648d731f4bf91" hidden="1">#REF!</definedName>
    <definedName name="MLNKf082dcadf71d42bfa07ce04bb4e997fc" hidden="1">#REF!</definedName>
    <definedName name="MLNKf0bc47ebcffc46739348c8354e48b3c7" hidden="1">#REF!</definedName>
    <definedName name="MLNKf0ccda0e1d1647beb9890d862d600e34" hidden="1">#REF!</definedName>
    <definedName name="MLNKf0d884ad9d794456805e47298a3d150e" hidden="1">#REF!</definedName>
    <definedName name="MLNKf0e73cedd1644f1d934f4cd0ece2dd11" hidden="1">#REF!</definedName>
    <definedName name="MLNKf0fd8a068bf9476f94fa1465a79778a3" hidden="1">#REF!</definedName>
    <definedName name="MLNKf11820a7a81d44588a7a4f7ac7e929c2" hidden="1">#REF!</definedName>
    <definedName name="MLNKf184940645e7409cb15aad1d16dba1f6" hidden="1">#REF!</definedName>
    <definedName name="MLNKf187515de9af4e73b4a9451948469378" hidden="1">#REF!</definedName>
    <definedName name="MLNKf18eb52e3428459db0eca27a8794034a" hidden="1">#REF!</definedName>
    <definedName name="MLNKf1982d5bdc574d4dad72003ad3eaa347" hidden="1">#REF!</definedName>
    <definedName name="MLNKf1af56c5f4094c139428af32849ba088" hidden="1">#REF!</definedName>
    <definedName name="MLNKf1b91f98f936415792f9e57c4c489326" hidden="1">#REF!</definedName>
    <definedName name="MLNKf1ee43748c8a42198bed124fb83255e1" hidden="1">#REF!</definedName>
    <definedName name="MLNKf24c26897aac49f7bee2bef7dfa632a7" hidden="1">#REF!</definedName>
    <definedName name="MLNKf253312d27224e85ae8a43237f5f243c" hidden="1">#REF!</definedName>
    <definedName name="MLNKf28d57f6f478401188b5ba1344f68d3b" hidden="1">#REF!</definedName>
    <definedName name="MLNKf29188f00dc24489916b495bd9656911" hidden="1">#REF!</definedName>
    <definedName name="MLNKf2a20c1b59f84de189f096a989bbcdbb" hidden="1">#REF!</definedName>
    <definedName name="MLNKf2b521723b32481e88d3219660aa541e" hidden="1">#REF!</definedName>
    <definedName name="MLNKf30c05ddc06d49c983d455459469be8d" hidden="1">#REF!</definedName>
    <definedName name="MLNKf311d938020a4c48a759252d9846f1ab" hidden="1">#REF!</definedName>
    <definedName name="MLNKf3176812058145c3897d681f3b398f91" hidden="1">#REF!</definedName>
    <definedName name="MLNKf3212bb4bcf64148b269300a15769f1b" hidden="1">#REF!</definedName>
    <definedName name="MLNKf3316872f5a847c59bd26754bad9a9ac" hidden="1">#REF!</definedName>
    <definedName name="MLNKf3ad0b87b6f144e3894d4bd4e9bf1294" hidden="1">#REF!</definedName>
    <definedName name="MLNKf3c3a376b9d944f4bb68e44b2495953b" hidden="1">#REF!</definedName>
    <definedName name="MLNKf40135efb4354e0cbfd92425fd6b52e3" hidden="1">#REF!</definedName>
    <definedName name="MLNKf404028a6f374e35aeb45451857794f4" hidden="1">#REF!</definedName>
    <definedName name="MLNKf417de8b83bb4e3793b72dbc70dedb6e" hidden="1">#REF!</definedName>
    <definedName name="MLNKf43f27ddd0d44430af21598e3c085970" hidden="1">#REF!</definedName>
    <definedName name="MLNKf4424c52472b49e18a308776e369ebfc" hidden="1">#REF!</definedName>
    <definedName name="MLNKf48c8f69fdd14c2b81d175202bd10044" hidden="1">#REF!</definedName>
    <definedName name="MLNKf4c4bfedacac4af98746a43d1e3847d6" hidden="1">#REF!</definedName>
    <definedName name="MLNKf52049a6892146469e2a6408e3a0ee88" hidden="1">#REF!</definedName>
    <definedName name="MLNKf559f060410d4551946377fb074dd609" hidden="1">#REF!</definedName>
    <definedName name="MLNKf561abe9b6604ac08ece200ccb57a8ba" hidden="1">#REF!</definedName>
    <definedName name="MLNKf5854ad0762a40ecb8a41f1afab27f75" hidden="1">#REF!</definedName>
    <definedName name="MLNKf5a40c5391754cf2bfba1d03819a0185" hidden="1">#REF!</definedName>
    <definedName name="MLNKf5a8793819934641ad668449852227ed" hidden="1">#REF!</definedName>
    <definedName name="MLNKf5a9f3a6ada349498afd72e237cc6c0e" hidden="1">#REF!</definedName>
    <definedName name="MLNKf5b2538a1953473f8d14fb5543d3de54" hidden="1">#REF!</definedName>
    <definedName name="MLNKf60601db9f214ae4a0a5fb1d40a38184" hidden="1">#REF!</definedName>
    <definedName name="MLNKf6337ba8bde84ab2b1ea9d75aa9ab503" hidden="1">#REF!</definedName>
    <definedName name="MLNKf694db10a0114172a01747949eaeda66" hidden="1">#REF!</definedName>
    <definedName name="MLNKf69beef2827e417dbcc393cb09ca5e2f" hidden="1">#REF!</definedName>
    <definedName name="MLNKf69db63fb63a49b3b614664d25e06a32" hidden="1">#REF!</definedName>
    <definedName name="MLNKf6bbc96368a0416f884d576382978068" hidden="1">#REF!</definedName>
    <definedName name="MLNKf6cfc1c75be648e78a9366fcbae2182e" hidden="1">#REF!</definedName>
    <definedName name="MLNKf6d3de565fbb48b39bc3d3fb2bf9d9eb" hidden="1">#REF!</definedName>
    <definedName name="MLNKf6dd484ecce84d60aa1aa2ccb6cea2cf" hidden="1">#REF!</definedName>
    <definedName name="MLNKf703110f628f4ac487213e57866614f5" hidden="1">#REF!</definedName>
    <definedName name="MLNKf70432cc8cb146d7995411b60a693437" hidden="1">#REF!</definedName>
    <definedName name="MLNKf72038ff50a3438e99a8680159f3c75c" hidden="1">#REF!</definedName>
    <definedName name="MLNKf7a6f1c356ae40b7851756c490224589" hidden="1">#REF!</definedName>
    <definedName name="MLNKf85c0ad275a64af9b336c9b827bfffab" hidden="1">#REF!</definedName>
    <definedName name="MLNKf85fb88db5f1444db85df3bc18d2e76c" hidden="1">#REF!</definedName>
    <definedName name="MLNKf8eec061907b439c99639909013419ea" hidden="1">#REF!</definedName>
    <definedName name="MLNKf919e44050b543ef978f765cbb82731b" hidden="1">#REF!</definedName>
    <definedName name="MLNKf921d70c65784636985bf039a569041e" hidden="1">#REF!</definedName>
    <definedName name="MLNKf9234c1026394ebdbddfbb6ad1eef003" hidden="1">#REF!</definedName>
    <definedName name="MLNKf954add12ab7476ebc2a5e9dde3493bc" hidden="1">#REF!</definedName>
    <definedName name="MLNKf96e689f072d49e7b53f4a43177e8ea6" hidden="1">#REF!</definedName>
    <definedName name="MLNKf978d7915b364d8ab082777dd002491e" hidden="1">#REF!</definedName>
    <definedName name="MLNKf985c6c6ce95490fba211ca3bcb7b89b" hidden="1">#REF!</definedName>
    <definedName name="MLNKf9882fac83e747e1b51d199224258143" hidden="1">#REF!</definedName>
    <definedName name="MLNKf98ed248dd094a5da15d16ad3949ffb7" hidden="1">#REF!</definedName>
    <definedName name="MLNKf99a1d54e7c8459e9fac0811f5ff76e1" hidden="1">#REF!</definedName>
    <definedName name="MLNKf99cd788afc741e1b0feb221b278fa65" hidden="1">#REF!</definedName>
    <definedName name="MLNKf9dbbddee54241149a4e9b5ec18ecd83" hidden="1">#REF!</definedName>
    <definedName name="MLNKfa1eae8b768a418ab22dd246d383f4e2" hidden="1">#REF!</definedName>
    <definedName name="MLNKfa26b077055040efb20c7ed41dd381b6" hidden="1">#REF!</definedName>
    <definedName name="MLNKfa353403823d4f7caa4a0a8c41314f47" hidden="1">#REF!</definedName>
    <definedName name="MLNKfa3753f1e8764643b58040206c37d3ef" hidden="1">#REF!</definedName>
    <definedName name="MLNKfa5f4bbc476e445dab4e21af891199f2" hidden="1">#REF!</definedName>
    <definedName name="MLNKfa760bd843e74197886503fc94c708dd" hidden="1">#REF!</definedName>
    <definedName name="MLNKfa85717523f14e6f8e06d2e5a8cc03ab" hidden="1">#REF!</definedName>
    <definedName name="MLNKfa8e0d46632e4f4eb506189f31d382b9" hidden="1">#REF!</definedName>
    <definedName name="MLNKfa97b25452bd4523a8e27dfb08c8e7dc" hidden="1">#REF!</definedName>
    <definedName name="MLNKfaad99d6c5ae4461b65fa7a149b01008" hidden="1">#REF!</definedName>
    <definedName name="MLNKfab21080194547d38a3c15fe112ee454" hidden="1">#REF!</definedName>
    <definedName name="MLNKfade9ce1f831417bbab648f6b5fce8d3" hidden="1">#REF!</definedName>
    <definedName name="MLNKfae5eea3b5d04b86b3d56bfb6c939c59" hidden="1">#REF!</definedName>
    <definedName name="MLNKfb0c12779eee4c87a77397173bc6208c" hidden="1">#REF!</definedName>
    <definedName name="MLNKfb128d530b5d4451978c0cad12d21ec1" hidden="1">#REF!</definedName>
    <definedName name="MLNKfb1b339313fb4779a725fd7e0d860da4" hidden="1">#REF!</definedName>
    <definedName name="MLNKfb3a86f0ad874aa1aea6dd9e4e6c0c0c" hidden="1">#REF!</definedName>
    <definedName name="MLNKfb6195ec2308435daddc56c057b30520" hidden="1">#REF!</definedName>
    <definedName name="MLNKfb9d05fb9d77426fa18da0f4e3fcd1ed" hidden="1">#REF!</definedName>
    <definedName name="MLNKfba949e4f5ea484c845c7e7f869914c4" hidden="1">#REF!</definedName>
    <definedName name="MLNKfbcb85d32c2b4fa9806ebcba41260602" hidden="1">#REF!</definedName>
    <definedName name="MLNKfbe8df0ae7ca4f15a659e5fa5f2d35c1" hidden="1">#REF!</definedName>
    <definedName name="MLNKfc111fddd0d54630aa07c1cdd9f7f100" hidden="1">#REF!</definedName>
    <definedName name="MLNKfc18e4af9b0f497ea24a67c40d41da5f" hidden="1">#REF!</definedName>
    <definedName name="MLNKfcb5b6e15f2a4f709f9f6243851af2a3" hidden="1">#REF!</definedName>
    <definedName name="MLNKfcc25c2eea3b430596f791d5f49a4232" hidden="1">#REF!</definedName>
    <definedName name="MLNKfcc753eb1a59481e888da149583f9f07" hidden="1">#REF!</definedName>
    <definedName name="MLNKfccb0585c04a4a5abd73985e9ebbad0d" hidden="1">#REF!</definedName>
    <definedName name="MLNKfd26e237c5644b07a5ad3d19c7191bde" hidden="1">#REF!</definedName>
    <definedName name="MLNKfd7911de0a00472fb71c2dab88671cff" hidden="1">#REF!</definedName>
    <definedName name="MLNKfe2af2af72a744a0854651e1311490b9" hidden="1">#REF!</definedName>
    <definedName name="MLNKfe4dc49b7ff145f395a29b4736f8c59a" hidden="1">#REF!</definedName>
    <definedName name="MLNKfe53c794a47e4193963ad9f2688fde31" hidden="1">#REF!</definedName>
    <definedName name="MLNKfe63f69c64d44d7991e010ad7cd16a1e" hidden="1">#REF!</definedName>
    <definedName name="MLNKfe8b7f105f11454fb8022275c0ae2c87" hidden="1">#REF!</definedName>
    <definedName name="MLNKfec7e23efb21448b8c6f285d2e737e55" hidden="1">#REF!</definedName>
    <definedName name="MLNKfec827789f4943e99fbbfdc70061d48d" hidden="1">#REF!</definedName>
    <definedName name="MLNKfeced051510846f192abe03fef0abde3" hidden="1">#REF!</definedName>
    <definedName name="MLNKfedca207bc7e4768af2c4c45baaa2a4b" hidden="1">#REF!</definedName>
    <definedName name="MLNKfee8132be7e245a6b72e4ff4f17d93fd" hidden="1">#REF!</definedName>
    <definedName name="MLNKfef55062d48a4e7794877dfd12bf4e71" hidden="1">#REF!</definedName>
    <definedName name="MLNKff3aee1c13f44d45b1743dbeb5e4b505" hidden="1">#REF!</definedName>
    <definedName name="MLNKff553ffeb116407e96449842fd60633e" hidden="1">#REF!</definedName>
    <definedName name="MLNKff7a579de23a4659b2f09de19d436e19" hidden="1">#REF!</definedName>
    <definedName name="MLNKffb02abdf4e44d4194651f7123422aed" hidden="1">#REF!</definedName>
    <definedName name="MLNKffb04a01282648d3a650dc4430346a41" hidden="1">#REF!</definedName>
    <definedName name="MLNKffb376d11c9a49649bb3ef84c35f1d61" hidden="1">#REF!</definedName>
    <definedName name="MLNKffcbe493613e44b8919136249346be86" hidden="1">#REF!</definedName>
    <definedName name="MLNKffd366571dad47dfa3390d50d39f72e0" hidden="1">#REF!</definedName>
    <definedName name="MLNKffefeaf3902844c2bdee644a997ba810" hidden="1">#REF!</definedName>
    <definedName name="MLNKffff4542456249beb01f0149dc7feadb" hidden="1">#REF!</definedName>
    <definedName name="mlw" localSheetId="4" hidden="1">{#N/A,#N/A,FALSE,"Pharm";#N/A,#N/A,FALSE,"WWCM"}</definedName>
    <definedName name="mlw" localSheetId="11" hidden="1">{#N/A,#N/A,FALSE,"Pharm";#N/A,#N/A,FALSE,"WWCM"}</definedName>
    <definedName name="mlw" hidden="1">{#N/A,#N/A,FALSE,"Pharm";#N/A,#N/A,FALSE,"WWCM"}</definedName>
    <definedName name="mlw_1" localSheetId="4" hidden="1">{#N/A,#N/A,FALSE,"Pharm";#N/A,#N/A,FALSE,"WWCM"}</definedName>
    <definedName name="mlw_1" localSheetId="11" hidden="1">{#N/A,#N/A,FALSE,"Pharm";#N/A,#N/A,FALSE,"WWCM"}</definedName>
    <definedName name="mlw_1" hidden="1">{#N/A,#N/A,FALSE,"Pharm";#N/A,#N/A,FALSE,"WWCM"}</definedName>
    <definedName name="mm" localSheetId="4" hidden="1">#N/A</definedName>
    <definedName name="MM">#REF!</definedName>
    <definedName name="mm_1" localSheetId="4" hidden="1">{#N/A,#N/A,TRUE,"constb"}</definedName>
    <definedName name="mm_1" localSheetId="11" hidden="1">{#N/A,#N/A,TRUE,"constb"}</definedName>
    <definedName name="mm_1" hidden="1">{#N/A,#N/A,TRUE,"constb"}</definedName>
    <definedName name="mm_1_1" localSheetId="4" hidden="1">{#N/A,#N/A,TRUE,"constb"}</definedName>
    <definedName name="mm_1_1" localSheetId="11" hidden="1">{#N/A,#N/A,TRUE,"constb"}</definedName>
    <definedName name="mm_1_1" hidden="1">{#N/A,#N/A,TRUE,"constb"}</definedName>
    <definedName name="mm_1_1_2" localSheetId="4" hidden="1">{#N/A,#N/A,TRUE,"constb"}</definedName>
    <definedName name="mm_1_1_2" localSheetId="11" hidden="1">{#N/A,#N/A,TRUE,"constb"}</definedName>
    <definedName name="mm_1_1_2" hidden="1">{#N/A,#N/A,TRUE,"constb"}</definedName>
    <definedName name="mm_1_3" localSheetId="4" hidden="1">{#N/A,#N/A,TRUE,"constb"}</definedName>
    <definedName name="mm_1_3" localSheetId="11" hidden="1">{#N/A,#N/A,TRUE,"constb"}</definedName>
    <definedName name="mm_1_3" hidden="1">{#N/A,#N/A,TRUE,"constb"}</definedName>
    <definedName name="mm_2" localSheetId="4" hidden="1">{#N/A,#N/A,TRUE,"constb"}</definedName>
    <definedName name="mm_2" localSheetId="11" hidden="1">{#N/A,#N/A,TRUE,"constb"}</definedName>
    <definedName name="mm_2" hidden="1">{#N/A,#N/A,TRUE,"constb"}</definedName>
    <definedName name="mm_2_2" localSheetId="4" hidden="1">{#N/A,#N/A,TRUE,"constb"}</definedName>
    <definedName name="mm_2_2" localSheetId="11" hidden="1">{#N/A,#N/A,TRUE,"constb"}</definedName>
    <definedName name="mm_2_2" hidden="1">{#N/A,#N/A,TRUE,"constb"}</definedName>
    <definedName name="mm_3" localSheetId="4" hidden="1">{#N/A,#N/A,TRUE,"constb"}</definedName>
    <definedName name="mm_3" localSheetId="11" hidden="1">{#N/A,#N/A,TRUE,"constb"}</definedName>
    <definedName name="mm_3" hidden="1">{#N/A,#N/A,TRUE,"constb"}</definedName>
    <definedName name="mm_3_2" localSheetId="4" hidden="1">{#N/A,#N/A,TRUE,"constb"}</definedName>
    <definedName name="mm_3_2" localSheetId="11" hidden="1">{#N/A,#N/A,TRUE,"constb"}</definedName>
    <definedName name="mm_3_2" hidden="1">{#N/A,#N/A,TRUE,"constb"}</definedName>
    <definedName name="mm_5" localSheetId="4" hidden="1">{#N/A,#N/A,TRUE,"constb"}</definedName>
    <definedName name="mm_5" localSheetId="11" hidden="1">{#N/A,#N/A,TRUE,"constb"}</definedName>
    <definedName name="mm_5" hidden="1">{#N/A,#N/A,TRUE,"constb"}</definedName>
    <definedName name="MM12b">"Text Box 2765"</definedName>
    <definedName name="mmm" localSheetId="4" hidden="1">{"cd",#N/A,FALSE,"Cd";"cdb",#N/A,FALSE,"CdB"}</definedName>
    <definedName name="mmm" localSheetId="11" hidden="1">{"cd",#N/A,FALSE,"Cd";"cdb",#N/A,FALSE,"CdB"}</definedName>
    <definedName name="mmm" hidden="1">{"cd",#N/A,FALSE,"Cd";"cdb",#N/A,FALSE,"CdB"}</definedName>
    <definedName name="mmm_1" localSheetId="4" hidden="1">{"cd",#N/A,FALSE,"Cd";"cdb",#N/A,FALSE,"CdB"}</definedName>
    <definedName name="mmm_1" localSheetId="11" hidden="1">{"cd",#N/A,FALSE,"Cd";"cdb",#N/A,FALSE,"CdB"}</definedName>
    <definedName name="mmm_1" hidden="1">{"cd",#N/A,FALSE,"Cd";"cdb",#N/A,FALSE,"CdB"}</definedName>
    <definedName name="mmmm" localSheetId="4" hidden="1">{#N/A,#N/A,FALSE,"Title";#N/A,#N/A,FALSE,"Corp b sheet";#N/A,#N/A,FALSE,"MODIFIED Pl";#N/A,#N/A,FALSE,"Balance Sheet";#N/A,#N/A,FALSE,"Profit and Loss";#N/A,#N/A,FALSE,"Supplement info";#N/A,#N/A,FALSE,"Cashflow";#N/A,#N/A,FALSE,"Asspc Co - Inv Schedule";#N/A,#N/A,FALSE,"kpi"}</definedName>
    <definedName name="mmmm" localSheetId="11" hidden="1">{#N/A,#N/A,FALSE,"Title";#N/A,#N/A,FALSE,"Corp b sheet";#N/A,#N/A,FALSE,"MODIFIED Pl";#N/A,#N/A,FALSE,"Balance Sheet";#N/A,#N/A,FALSE,"Profit and Loss";#N/A,#N/A,FALSE,"Supplement info";#N/A,#N/A,FALSE,"Cashflow";#N/A,#N/A,FALSE,"Asspc Co - Inv Schedule";#N/A,#N/A,FALSE,"kpi"}</definedName>
    <definedName name="mmmm" hidden="1">{#N/A,#N/A,FALSE,"Title";#N/A,#N/A,FALSE,"Corp b sheet";#N/A,#N/A,FALSE,"MODIFIED Pl";#N/A,#N/A,FALSE,"Balance Sheet";#N/A,#N/A,FALSE,"Profit and Loss";#N/A,#N/A,FALSE,"Supplement info";#N/A,#N/A,FALSE,"Cashflow";#N/A,#N/A,FALSE,"Asspc Co - Inv Schedule";#N/A,#N/A,FALSE,"kpi"}</definedName>
    <definedName name="mmmm_1" localSheetId="4" hidden="1">{#N/A,#N/A,FALSE,"Title";#N/A,#N/A,FALSE,"Corp b sheet";#N/A,#N/A,FALSE,"MODIFIED Pl";#N/A,#N/A,FALSE,"Balance Sheet";#N/A,#N/A,FALSE,"Profit and Loss";#N/A,#N/A,FALSE,"Supplement info";#N/A,#N/A,FALSE,"Cashflow";#N/A,#N/A,FALSE,"Asspc Co - Inv Schedule";#N/A,#N/A,FALSE,"kpi"}</definedName>
    <definedName name="mmmm_1" localSheetId="11" hidden="1">{#N/A,#N/A,FALSE,"Title";#N/A,#N/A,FALSE,"Corp b sheet";#N/A,#N/A,FALSE,"MODIFIED Pl";#N/A,#N/A,FALSE,"Balance Sheet";#N/A,#N/A,FALSE,"Profit and Loss";#N/A,#N/A,FALSE,"Supplement info";#N/A,#N/A,FALSE,"Cashflow";#N/A,#N/A,FALSE,"Asspc Co - Inv Schedule";#N/A,#N/A,FALSE,"kpi"}</definedName>
    <definedName name="mmmm_1" hidden="1">{#N/A,#N/A,FALSE,"Title";#N/A,#N/A,FALSE,"Corp b sheet";#N/A,#N/A,FALSE,"MODIFIED Pl";#N/A,#N/A,FALSE,"Balance Sheet";#N/A,#N/A,FALSE,"Profit and Loss";#N/A,#N/A,FALSE,"Supplement info";#N/A,#N/A,FALSE,"Cashflow";#N/A,#N/A,FALSE,"Asspc Co - Inv Schedule";#N/A,#N/A,FALSE,"kpi"}</definedName>
    <definedName name="mmmmkkl9" hidden="1">#REF!</definedName>
    <definedName name="mmmmm" localSheetId="4" hidden="1">{#N/A,#N/A,FALSE,"Calc";#N/A,#N/A,FALSE,"Sensitivity";#N/A,#N/A,FALSE,"LT Earn.Dil.";#N/A,#N/A,FALSE,"Dil. AVP"}</definedName>
    <definedName name="mmmmm" localSheetId="11" hidden="1">{#N/A,#N/A,FALSE,"Calc";#N/A,#N/A,FALSE,"Sensitivity";#N/A,#N/A,FALSE,"LT Earn.Dil.";#N/A,#N/A,FALSE,"Dil. AVP"}</definedName>
    <definedName name="mmmmm" hidden="1">{#N/A,#N/A,FALSE,"Calc";#N/A,#N/A,FALSE,"Sensitivity";#N/A,#N/A,FALSE,"LT Earn.Dil.";#N/A,#N/A,FALSE,"Dil. AVP"}</definedName>
    <definedName name="mmmmm_1" localSheetId="4" hidden="1">{#N/A,#N/A,FALSE,"Calc";#N/A,#N/A,FALSE,"Sensitivity";#N/A,#N/A,FALSE,"LT Earn.Dil.";#N/A,#N/A,FALSE,"Dil. AVP"}</definedName>
    <definedName name="mmmmm_1" localSheetId="11" hidden="1">{#N/A,#N/A,FALSE,"Calc";#N/A,#N/A,FALSE,"Sensitivity";#N/A,#N/A,FALSE,"LT Earn.Dil.";#N/A,#N/A,FALSE,"Dil. AVP"}</definedName>
    <definedName name="mmmmm_1" hidden="1">{#N/A,#N/A,FALSE,"Calc";#N/A,#N/A,FALSE,"Sensitivity";#N/A,#N/A,FALSE,"LT Earn.Dil.";#N/A,#N/A,FALSE,"Dil. AVP"}</definedName>
    <definedName name="mmmmmm" localSheetId="4" hidden="1">{#N/A,#N/A,FALSE,"Audit Program";#N/A,#N/A,FALSE,"T&amp;D Total";#N/A,#N/A,FALSE,"LNG Total";#N/A,#N/A,FALSE,"Power Total";#N/A,#N/A,FALSE,"Other Total";#N/A,#N/A,FALSE,"E&amp;P Total"}</definedName>
    <definedName name="mmmmmm" localSheetId="11" hidden="1">{#N/A,#N/A,FALSE,"Audit Program";#N/A,#N/A,FALSE,"T&amp;D Total";#N/A,#N/A,FALSE,"LNG Total";#N/A,#N/A,FALSE,"Power Total";#N/A,#N/A,FALSE,"Other Total";#N/A,#N/A,FALSE,"E&amp;P Total"}</definedName>
    <definedName name="mmmmmm" hidden="1">{#N/A,#N/A,FALSE,"Audit Program";#N/A,#N/A,FALSE,"T&amp;D Total";#N/A,#N/A,FALSE,"LNG Total";#N/A,#N/A,FALSE,"Power Total";#N/A,#N/A,FALSE,"Other Total";#N/A,#N/A,FALSE,"E&amp;P Total"}</definedName>
    <definedName name="mmmmmm_1" localSheetId="4" hidden="1">{#N/A,#N/A,FALSE,"Audit Program";#N/A,#N/A,FALSE,"T&amp;D Total";#N/A,#N/A,FALSE,"LNG Total";#N/A,#N/A,FALSE,"Power Total";#N/A,#N/A,FALSE,"Other Total";#N/A,#N/A,FALSE,"E&amp;P Total"}</definedName>
    <definedName name="mmmmmm_1" localSheetId="11" hidden="1">{#N/A,#N/A,FALSE,"Audit Program";#N/A,#N/A,FALSE,"T&amp;D Total";#N/A,#N/A,FALSE,"LNG Total";#N/A,#N/A,FALSE,"Power Total";#N/A,#N/A,FALSE,"Other Total";#N/A,#N/A,FALSE,"E&amp;P Total"}</definedName>
    <definedName name="mmmmmm_1" hidden="1">{#N/A,#N/A,FALSE,"Audit Program";#N/A,#N/A,FALSE,"T&amp;D Total";#N/A,#N/A,FALSE,"LNG Total";#N/A,#N/A,FALSE,"Power Total";#N/A,#N/A,FALSE,"Other Total";#N/A,#N/A,FALSE,"E&amp;P Total"}</definedName>
    <definedName name="mmmmmmmhm" localSheetId="11" hidden="1">{"mgmt forecast",#N/A,FALSE,"Mgmt Forecast";"dcf table",#N/A,FALSE,"Mgmt Forecast";"sensitivity",#N/A,FALSE,"Mgmt Forecast";"table inputs",#N/A,FALSE,"Mgmt Forecast";"calculations",#N/A,FALSE,"Mgmt Forecast"}</definedName>
    <definedName name="mmmmmmmhm" hidden="1">{"mgmt forecast",#N/A,FALSE,"Mgmt Forecast";"dcf table",#N/A,FALSE,"Mgmt Forecast";"sensitivity",#N/A,FALSE,"Mgmt Forecast";"table inputs",#N/A,FALSE,"Mgmt Forecast";"calculations",#N/A,FALSE,"Mgmt Forecast"}</definedName>
    <definedName name="mmmmmmmm" localSheetId="11" hidden="1">{#N/A,#N/A,FALSE,"ORIX CSC"}</definedName>
    <definedName name="mmmmmmmm" hidden="1">{#N/A,#N/A,FALSE,"ORIX CSC"}</definedName>
    <definedName name="mmmmmmmmmmm" localSheetId="11" hidden="1">{#N/A,#N/A,TRUE,"Main Issues";#N/A,#N/A,TRUE,"Income statement ($)"}</definedName>
    <definedName name="mmmmmmmmmmm" hidden="1">{#N/A,#N/A,TRUE,"Main Issues";#N/A,#N/A,TRUE,"Income statement ($)"}</definedName>
    <definedName name="mmmmmmmmmmmm" hidden="1">OFFSET(#REF!,5,0,COUNTA(#REF!)-COUNTA(#REF!),1)</definedName>
    <definedName name="mmmmmmmmmmmmmmm" localSheetId="11" hidden="1">{#N/A,#N/A,TRUE,"Main Issues";#N/A,#N/A,TRUE,"Income statement ($)"}</definedName>
    <definedName name="mmmmmmmmmmmmmmm" hidden="1">{#N/A,#N/A,TRUE,"Main Issues";#N/A,#N/A,TRUE,"Income statement ($)"}</definedName>
    <definedName name="MMO" localSheetId="11"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MMO"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mndghmhcn" localSheetId="11" hidden="1">{#N/A,#N/A,FALSE,"WEEK (1)";#N/A,#N/A,FALSE,"WEEK (1)";#N/A,#N/A,FALSE,"WEEK (1)";#N/A,#N/A,FALSE,"WEEK (1)";#N/A,#N/A,FALSE,"WEEK (1)";#N/A,#N/A,FALSE,"WEEK (1)";#N/A,#N/A,FALSE,"WEEK (5)";#N/A,#N/A,FALSE,"WEEK (5)";#N/A,#N/A,FALSE,"WEEK (5)";#N/A,#N/A,FALSE,"JUNE";#N/A,#N/A,FALSE,"JULY"}</definedName>
    <definedName name="mndghmhcn" hidden="1">{#N/A,#N/A,FALSE,"WEEK (1)";#N/A,#N/A,FALSE,"WEEK (1)";#N/A,#N/A,FALSE,"WEEK (1)";#N/A,#N/A,FALSE,"WEEK (1)";#N/A,#N/A,FALSE,"WEEK (1)";#N/A,#N/A,FALSE,"WEEK (1)";#N/A,#N/A,FALSE,"WEEK (5)";#N/A,#N/A,FALSE,"WEEK (5)";#N/A,#N/A,FALSE,"WEEK (5)";#N/A,#N/A,FALSE,"JUNE";#N/A,#N/A,FALSE,"JULY"}</definedName>
    <definedName name="mndghmhcn_1" localSheetId="11" hidden="1">{#N/A,#N/A,FALSE,"WEEK (1)";#N/A,#N/A,FALSE,"WEEK (1)";#N/A,#N/A,FALSE,"WEEK (1)";#N/A,#N/A,FALSE,"WEEK (1)";#N/A,#N/A,FALSE,"WEEK (1)";#N/A,#N/A,FALSE,"WEEK (1)";#N/A,#N/A,FALSE,"WEEK (5)";#N/A,#N/A,FALSE,"WEEK (5)";#N/A,#N/A,FALSE,"WEEK (5)";#N/A,#N/A,FALSE,"JUNE";#N/A,#N/A,FALSE,"JULY"}</definedName>
    <definedName name="mndghmhcn_1" hidden="1">{#N/A,#N/A,FALSE,"WEEK (1)";#N/A,#N/A,FALSE,"WEEK (1)";#N/A,#N/A,FALSE,"WEEK (1)";#N/A,#N/A,FALSE,"WEEK (1)";#N/A,#N/A,FALSE,"WEEK (1)";#N/A,#N/A,FALSE,"WEEK (1)";#N/A,#N/A,FALSE,"WEEK (5)";#N/A,#N/A,FALSE,"WEEK (5)";#N/A,#N/A,FALSE,"WEEK (5)";#N/A,#N/A,FALSE,"JUNE";#N/A,#N/A,FALSE,"JULY"}</definedName>
    <definedName name="MNJ" localSheetId="11" hidden="1">{#N/A,#N/A,FALSE,"bs_cons";#N/A,#N/A,FALSE,"bs_grup";#N/A,#N/A,FALSE,"bs_umpl";#N/A,#N/A,FALSE,"bs_bim";#N/A,#N/A,FALSE,"bs_bdb";#N/A,#N/A,FALSE,"bs_mq32";#N/A,#N/A,FALSE,"bs_bsrl"}</definedName>
    <definedName name="MNJ" hidden="1">{#N/A,#N/A,FALSE,"bs_cons";#N/A,#N/A,FALSE,"bs_grup";#N/A,#N/A,FALSE,"bs_umpl";#N/A,#N/A,FALSE,"bs_bim";#N/A,#N/A,FALSE,"bs_bdb";#N/A,#N/A,FALSE,"bs_mq32";#N/A,#N/A,FALSE,"bs_bsrl"}</definedName>
    <definedName name="mnmbmb"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nmbmb"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nmbmb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nmbmb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NTH">#REF!</definedName>
    <definedName name="mo" localSheetId="1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mo"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MOA" localSheetId="11" hidden="1">{#N/A,#N/A,FALSE,"DEF1";#N/A,#N/A,FALSE,"DEF2";#N/A,#N/A,FALSE,"DEF3"}</definedName>
    <definedName name="MOA" hidden="1">{#N/A,#N/A,FALSE,"DEF1";#N/A,#N/A,FALSE,"DEF2";#N/A,#N/A,FALSE,"DEF3"}</definedName>
    <definedName name="MobileStations">#REF!</definedName>
    <definedName name="Mobiliario" localSheetId="11" hidden="1">{#N/A,#N/A,FALSE,"Aging Summary";#N/A,#N/A,FALSE,"Ratio Analysis";#N/A,#N/A,FALSE,"Test 120 Day Accts";#N/A,#N/A,FALSE,"Tickmarks"}</definedName>
    <definedName name="Mobiliario" hidden="1">{#N/A,#N/A,FALSE,"Aging Summary";#N/A,#N/A,FALSE,"Ratio Analysis";#N/A,#N/A,FALSE,"Test 120 Day Accts";#N/A,#N/A,FALSE,"Tickmarks"}</definedName>
    <definedName name="MOD" localSheetId="11" hidden="1">{"Year1996",#N/A,FALSE,"1996-1998 Analyst Models";"Year1997",#N/A,FALSE,"1996-1998 Analyst Models";"Year1998",#N/A,FALSE,"1996-1998 Analyst Models"}</definedName>
    <definedName name="MOD" hidden="1">{"Year1996",#N/A,FALSE,"1996-1998 Analyst Models";"Year1997",#N/A,FALSE,"1996-1998 Analyst Models";"Year1998",#N/A,FALSE,"1996-1998 Analyst Models"}</definedName>
    <definedName name="MOD_1" localSheetId="11" hidden="1">{"Year1996",#N/A,FALSE,"1996-1998 Analyst Models";"Year1997",#N/A,FALSE,"1996-1998 Analyst Models";"Year1998",#N/A,FALSE,"1996-1998 Analyst Models"}</definedName>
    <definedName name="MOD_1" hidden="1">{"Year1996",#N/A,FALSE,"1996-1998 Analyst Models";"Year1997",#N/A,FALSE,"1996-1998 Analyst Models";"Year1998",#N/A,FALSE,"1996-1998 Analyst Models"}</definedName>
    <definedName name="ModelType">0</definedName>
    <definedName name="ModelYears">#REF!</definedName>
    <definedName name="Modification.Time" hidden="1">"12/30/99 14:40:33"</definedName>
    <definedName name="Modified_Projections">#REF!</definedName>
    <definedName name="moni" localSheetId="11" hidden="1">{#N/A,#N/A,FALSE,"HONORÁRIOS"}</definedName>
    <definedName name="moni" hidden="1">{#N/A,#N/A,FALSE,"HONORÁRIOS"}</definedName>
    <definedName name="MonitorCol">1</definedName>
    <definedName name="MonitorRow">1</definedName>
    <definedName name="Monitronics">#REF!</definedName>
    <definedName name="Month" localSheetId="19">#REF!</definedName>
    <definedName name="Month">#REF!</definedName>
    <definedName name="month_input" localSheetId="19">#REF!</definedName>
    <definedName name="month_input">#REF!</definedName>
    <definedName name="month1stbilled" localSheetId="19">#REF!</definedName>
    <definedName name="month1stbilled">#REF!</definedName>
    <definedName name="MONTHCHOOSE" localSheetId="19">#REF!</definedName>
    <definedName name="MONTHCHOOSE">#REF!</definedName>
    <definedName name="MonthList" localSheetId="15">{"January","February","March","April","May","June","July","August","September","October","November","December"}</definedName>
    <definedName name="MonthList" localSheetId="11">{"January","February","March","April","May","June","July","August","September","October","November","December"}</definedName>
    <definedName name="MonthList">{"January","February","March","April","May","June","July","August","September","October","November","December"}</definedName>
    <definedName name="Monthly_Payment" localSheetId="19">-PMT(Holders!Interest_Rate/12,Number_of_Payments,Holders!Loan_Amount)</definedName>
    <definedName name="Monthly_Payment" localSheetId="4">-PMT(Interest_Rate/12,Number_of_Payments,Loan_Amount)</definedName>
    <definedName name="Monthly_Payment" localSheetId="15">-PMT(Interest_Rate/12,Number_of_Payments,Loan_Amount)</definedName>
    <definedName name="Monthly_Payment" localSheetId="11">-PMT(Interest_Rate/12,Number_of_Payments,Loan_Amount)</definedName>
    <definedName name="Monthly_Payment">-PMT(Interest_Rate/12,Number_of_Payments,Loan_Amount)</definedName>
    <definedName name="monthlycost" localSheetId="19">#REF!</definedName>
    <definedName name="monthlycost" localSheetId="4">#REF!</definedName>
    <definedName name="monthlycost">#REF!</definedName>
    <definedName name="monthlyfee" localSheetId="19">#REF!</definedName>
    <definedName name="monthlyfee">#REF!</definedName>
    <definedName name="MonthName">"March"</definedName>
    <definedName name="MonthNames" localSheetId="15">{"Jan","Feb","Mar","Apr","May","Jun","Jul","Aug","Sep","Oct","Nov","Dec";"January","February","March","April","May","June","July","August","September","October","November","December"}</definedName>
    <definedName name="MonthNames" localSheetId="11">{"Jan","Feb","Mar","Apr","May","Jun","Jul","Aug","Sep","Oct","Nov","Dec";"January","February","March","April","May","June","July","August","September","October","November","December"}</definedName>
    <definedName name="MonthNames">{"Jan","Feb","Mar","Apr","May","Jun","Jul","Aug","Sep","Oct","Nov","Dec";"January","February","March","April","May","June","July","August","September","October","November","December"}</definedName>
    <definedName name="monthnumber" localSheetId="19">#REF!</definedName>
    <definedName name="monthnumber">#REF!</definedName>
    <definedName name="Monthnumbers">#REF!</definedName>
    <definedName name="Months">#REF!</definedName>
    <definedName name="MONTHTABLE">#REF!</definedName>
    <definedName name="MontStations">#REF!</definedName>
    <definedName name="MOREASS" localSheetId="19">#REF!</definedName>
    <definedName name="MOREASS">#REF!</definedName>
    <definedName name="Moses" localSheetId="4" hidden="1">{"FCB_ALL",#N/A,FALSE,"FCB"}</definedName>
    <definedName name="Moses" localSheetId="11" hidden="1">{"FCB_ALL",#N/A,FALSE,"FCB"}</definedName>
    <definedName name="Moses" hidden="1">{"FCB_ALL",#N/A,FALSE,"FCB"}</definedName>
    <definedName name="Moses_1" localSheetId="4" hidden="1">{"FCB_ALL",#N/A,FALSE,"FCB"}</definedName>
    <definedName name="Moses_1" localSheetId="11" hidden="1">{"FCB_ALL",#N/A,FALSE,"FCB"}</definedName>
    <definedName name="Moses_1" hidden="1">{"FCB_ALL",#N/A,FALSE,"FCB"}</definedName>
    <definedName name="Moses_1_1" localSheetId="4" hidden="1">{"FCB_ALL",#N/A,FALSE,"FCB"}</definedName>
    <definedName name="Moses_1_1" localSheetId="11" hidden="1">{"FCB_ALL",#N/A,FALSE,"FCB"}</definedName>
    <definedName name="Moses_1_1" hidden="1">{"FCB_ALL",#N/A,FALSE,"FCB"}</definedName>
    <definedName name="Moses_1_1_2" localSheetId="4" hidden="1">{"FCB_ALL",#N/A,FALSE,"FCB"}</definedName>
    <definedName name="Moses_1_1_2" localSheetId="11" hidden="1">{"FCB_ALL",#N/A,FALSE,"FCB"}</definedName>
    <definedName name="Moses_1_1_2" hidden="1">{"FCB_ALL",#N/A,FALSE,"FCB"}</definedName>
    <definedName name="Moses_1_3" localSheetId="4" hidden="1">{"FCB_ALL",#N/A,FALSE,"FCB"}</definedName>
    <definedName name="Moses_1_3" localSheetId="11" hidden="1">{"FCB_ALL",#N/A,FALSE,"FCB"}</definedName>
    <definedName name="Moses_1_3" hidden="1">{"FCB_ALL",#N/A,FALSE,"FCB"}</definedName>
    <definedName name="Moses_2" localSheetId="4" hidden="1">{"FCB_ALL",#N/A,FALSE,"FCB"}</definedName>
    <definedName name="Moses_2" localSheetId="11" hidden="1">{"FCB_ALL",#N/A,FALSE,"FCB"}</definedName>
    <definedName name="Moses_2" hidden="1">{"FCB_ALL",#N/A,FALSE,"FCB"}</definedName>
    <definedName name="Moses_2_2" localSheetId="4" hidden="1">{"FCB_ALL",#N/A,FALSE,"FCB"}</definedName>
    <definedName name="Moses_2_2" localSheetId="11" hidden="1">{"FCB_ALL",#N/A,FALSE,"FCB"}</definedName>
    <definedName name="Moses_2_2" hidden="1">{"FCB_ALL",#N/A,FALSE,"FCB"}</definedName>
    <definedName name="Moses_3" localSheetId="4" hidden="1">{"FCB_ALL",#N/A,FALSE,"FCB"}</definedName>
    <definedName name="Moses_3" localSheetId="11" hidden="1">{"FCB_ALL",#N/A,FALSE,"FCB"}</definedName>
    <definedName name="Moses_3" hidden="1">{"FCB_ALL",#N/A,FALSE,"FCB"}</definedName>
    <definedName name="Moses_3_2" localSheetId="4" hidden="1">{"FCB_ALL",#N/A,FALSE,"FCB"}</definedName>
    <definedName name="Moses_3_2" localSheetId="11" hidden="1">{"FCB_ALL",#N/A,FALSE,"FCB"}</definedName>
    <definedName name="Moses_3_2" hidden="1">{"FCB_ALL",#N/A,FALSE,"FCB"}</definedName>
    <definedName name="Moses_5" localSheetId="4" hidden="1">{"FCB_ALL",#N/A,FALSE,"FCB"}</definedName>
    <definedName name="Moses_5" localSheetId="11" hidden="1">{"FCB_ALL",#N/A,FALSE,"FCB"}</definedName>
    <definedName name="Moses_5" hidden="1">{"FCB_ALL",#N/A,FALSE,"FCB"}</definedName>
    <definedName name="MOut" localSheetId="11" hidden="1">{"CSC_1",#N/A,FALSE,"CSC Outputs";"CSC_2",#N/A,FALSE,"CSC Outputs"}</definedName>
    <definedName name="MOut" hidden="1">{"CSC_1",#N/A,FALSE,"CSC Outputs";"CSC_2",#N/A,FALSE,"CSC Outputs"}</definedName>
    <definedName name="MovActivo" hidden="1">#REF!</definedName>
    <definedName name="MOVED" localSheetId="11" hidden="1">{"CHART",#N/A,FALSE,"Arch Communications"}</definedName>
    <definedName name="MOVED" hidden="1">{"CHART",#N/A,FALSE,"Arch Communications"}</definedName>
    <definedName name="movi" localSheetId="11" hidden="1">{#N/A,#N/A,FALSE,"Aging Summary";#N/A,#N/A,FALSE,"Ratio Analysis";#N/A,#N/A,FALSE,"Test 120 Day Accts";#N/A,#N/A,FALSE,"Tickmarks"}</definedName>
    <definedName name="movi" hidden="1">{#N/A,#N/A,FALSE,"Aging Summary";#N/A,#N/A,FALSE,"Ratio Analysis";#N/A,#N/A,FALSE,"Test 120 Day Accts";#N/A,#N/A,FALSE,"Tickmarks"}</definedName>
    <definedName name="MPIT" hidden="1">#REF!</definedName>
    <definedName name="MPO" localSheetId="4" hidden="1">{#N/A,#N/A,TRUE,"BS_A";#N/A,#N/A,TRUE,"BS_L";#N/A,#N/A,TRUE,"PL";#N/A,#N/A,TRUE,"NET";#N/A,#N/A,TRUE,"MAR_2";#N/A,#N/A,TRUE,"MAR";#N/A,#N/A,TRUE,"NII";#N/A,#N/A,TRUE,"NIE";#N/A,#N/A,TRUE,"FS_BS";#N/A,#N/A,TRUE,"FS_PL";#N/A,#N/A,TRUE,"HEA"}</definedName>
    <definedName name="MPO" localSheetId="11" hidden="1">{#N/A,#N/A,TRUE,"BS_A";#N/A,#N/A,TRUE,"BS_L";#N/A,#N/A,TRUE,"PL";#N/A,#N/A,TRUE,"NET";#N/A,#N/A,TRUE,"MAR_2";#N/A,#N/A,TRUE,"MAR";#N/A,#N/A,TRUE,"NII";#N/A,#N/A,TRUE,"NIE";#N/A,#N/A,TRUE,"FS_BS";#N/A,#N/A,TRUE,"FS_PL";#N/A,#N/A,TRUE,"HEA"}</definedName>
    <definedName name="MPO" hidden="1">{#N/A,#N/A,TRUE,"BS_A";#N/A,#N/A,TRUE,"BS_L";#N/A,#N/A,TRUE,"PL";#N/A,#N/A,TRUE,"NET";#N/A,#N/A,TRUE,"MAR_2";#N/A,#N/A,TRUE,"MAR";#N/A,#N/A,TRUE,"NII";#N/A,#N/A,TRUE,"NIE";#N/A,#N/A,TRUE,"FS_BS";#N/A,#N/A,TRUE,"FS_PL";#N/A,#N/A,TRUE,"HEA"}</definedName>
    <definedName name="mqq"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mqq"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mqq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mqq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mqweruiyqwerium" localSheetId="19">{0;0;0;0;1;#N/A;0.75;0.75;1;1;2;FALSE;FALSE;FALSE;FALSE;FALSE;#N/A;1;#N/A;1;1;"";""}</definedName>
    <definedName name="mqweruiyqwerium" localSheetId="4">{0;0;0;0;1;#N/A;0.75;0.75;1;1;2;FALSE;FALSE;FALSE;FALSE;FALSE;#N/A;1;#N/A;1;1;"";""}</definedName>
    <definedName name="mqweruiyqwerium" localSheetId="15">{0;0;0;0;1;#N/A;0.75;0.75;1;1;2;FALSE;FALSE;FALSE;FALSE;FALSE;#N/A;1;#N/A;1;1;"";""}</definedName>
    <definedName name="mqweruiyqwerium" localSheetId="11">{0;0;0;0;1;#N/A;0.75;0.75;1;1;2;FALSE;FALSE;FALSE;FALSE;FALSE;#N/A;1;#N/A;1;1;"";""}</definedName>
    <definedName name="mqweruiyqwerium">{0;0;0;0;1;#N/A;0.75;0.75;1;1;2;FALSE;FALSE;FALSE;FALSE;FALSE;#N/A;1;#N/A;1;1;"";""}</definedName>
    <definedName name="MRG">#REF!</definedName>
    <definedName name="mrp">#REF!</definedName>
    <definedName name="MRQ">#REF!</definedName>
    <definedName name="ms">#REF!</definedName>
    <definedName name="MS.CreatedAt" hidden="1">"30.06.1998 11:53:43"</definedName>
    <definedName name="MS.CreatedBy" hidden="1">"JMA"</definedName>
    <definedName name="MS.ModifiedAt" hidden="1">"20.04.1999 10:43:12"</definedName>
    <definedName name="MS.ModifiedBy" hidden="1">"RL"</definedName>
    <definedName name="MS.Version" hidden="1">"1.0.2"</definedName>
    <definedName name="MSPGCosts">#REF!</definedName>
    <definedName name="MTD_Start">#REF!</definedName>
    <definedName name="MTDBUDGET" localSheetId="19">#REF!,#REF!,#REF!,#REF!,#REF!,#REF!,#REF!,#REF!</definedName>
    <definedName name="MTDBUDGET" localSheetId="4">#REF!,#REF!,#REF!,#REF!,#REF!,#REF!,#REF!,#REF!</definedName>
    <definedName name="MTDBUDGET">#REF!,#REF!,#REF!,#REF!,#REF!,#REF!,#REF!,#REF!</definedName>
    <definedName name="MTDBUDGET01" localSheetId="19">#REF!,#REF!,#REF!,#REF!,#REF!,#REF!,#REF!,#REF!,#REF!,#REF!</definedName>
    <definedName name="MTDBUDGET01">#REF!,#REF!,#REF!,#REF!,#REF!,#REF!,#REF!,#REF!,#REF!,#REF!</definedName>
    <definedName name="MTDCONSOLIS" localSheetId="19">#REF!</definedName>
    <definedName name="MTDCONSOLIS">#REF!</definedName>
    <definedName name="MTDIS">#REF!</definedName>
    <definedName name="mty" localSheetId="11" hidden="1">{#N/A,#N/A,TRUE,"2432"}</definedName>
    <definedName name="mty" hidden="1">{#N/A,#N/A,TRUE,"2432"}</definedName>
    <definedName name="mult">#REF!</definedName>
    <definedName name="mult_sen">#REF!</definedName>
    <definedName name="multcash2" hidden="1">#REF!</definedName>
    <definedName name="multformrow2" hidden="1">#REF!</definedName>
    <definedName name="Mults02" localSheetId="11"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mvbmbnm" localSheetId="11" hidden="1">{#N/A,#N/A,FALSE,"OMM III";#N/A,#N/A,FALSE,"1995 PLAN";#N/A,#N/A,FALSE,"1995 TARGET";#N/A,#N/A,FALSE,"1995 ADJUSTED"}</definedName>
    <definedName name="mvbmbnm" hidden="1">{#N/A,#N/A,FALSE,"OMM III";#N/A,#N/A,FALSE,"1995 PLAN";#N/A,#N/A,FALSE,"1995 TARGET";#N/A,#N/A,FALSE,"1995 ADJUSTED"}</definedName>
    <definedName name="mvbmbnm_1" localSheetId="11" hidden="1">{#N/A,#N/A,FALSE,"OMM III";#N/A,#N/A,FALSE,"1995 PLAN";#N/A,#N/A,FALSE,"1995 TARGET";#N/A,#N/A,FALSE,"1995 ADJUSTED"}</definedName>
    <definedName name="mvbmbnm_1" hidden="1">{#N/A,#N/A,FALSE,"OMM III";#N/A,#N/A,FALSE,"1995 PLAN";#N/A,#N/A,FALSE,"1995 TARGET";#N/A,#N/A,FALSE,"1995 ADJUSTED"}</definedName>
    <definedName name="mw" localSheetId="4" hidden="1">{#N/A,#N/A,FALSE,"Pharm";#N/A,#N/A,FALSE,"WWCM"}</definedName>
    <definedName name="mw" localSheetId="11" hidden="1">{#N/A,#N/A,FALSE,"Pharm";#N/A,#N/A,FALSE,"WWCM"}</definedName>
    <definedName name="mw" hidden="1">{#N/A,#N/A,FALSE,"Pharm";#N/A,#N/A,FALSE,"WWCM"}</definedName>
    <definedName name="mw_1" localSheetId="4" hidden="1">{#N/A,#N/A,FALSE,"Pharm";#N/A,#N/A,FALSE,"WWCM"}</definedName>
    <definedName name="mw_1" localSheetId="11" hidden="1">{#N/A,#N/A,FALSE,"Pharm";#N/A,#N/A,FALSE,"WWCM"}</definedName>
    <definedName name="mw_1" hidden="1">{#N/A,#N/A,FALSE,"Pharm";#N/A,#N/A,FALSE,"WWCM"}</definedName>
    <definedName name="MW_1_1" localSheetId="4" hidden="1">{#N/A,#N/A,FALSE,"Job Sched"}</definedName>
    <definedName name="MW_1_1" localSheetId="11" hidden="1">{#N/A,#N/A,FALSE,"Job Sched"}</definedName>
    <definedName name="MW_1_1" hidden="1">{#N/A,#N/A,FALSE,"Job Sched"}</definedName>
    <definedName name="MW_1_1_2" localSheetId="4" hidden="1">{#N/A,#N/A,FALSE,"Job Sched"}</definedName>
    <definedName name="MW_1_1_2" localSheetId="11" hidden="1">{#N/A,#N/A,FALSE,"Job Sched"}</definedName>
    <definedName name="MW_1_1_2" hidden="1">{#N/A,#N/A,FALSE,"Job Sched"}</definedName>
    <definedName name="MW_1_3" localSheetId="4" hidden="1">{#N/A,#N/A,FALSE,"Job Sched"}</definedName>
    <definedName name="MW_1_3" localSheetId="11" hidden="1">{#N/A,#N/A,FALSE,"Job Sched"}</definedName>
    <definedName name="MW_1_3" hidden="1">{#N/A,#N/A,FALSE,"Job Sched"}</definedName>
    <definedName name="MW_2" localSheetId="4" hidden="1">{#N/A,#N/A,FALSE,"Job Sched"}</definedName>
    <definedName name="MW_2" localSheetId="11" hidden="1">{#N/A,#N/A,FALSE,"Job Sched"}</definedName>
    <definedName name="MW_2" hidden="1">{#N/A,#N/A,FALSE,"Job Sched"}</definedName>
    <definedName name="MW_2_2" localSheetId="4" hidden="1">{#N/A,#N/A,FALSE,"Job Sched"}</definedName>
    <definedName name="MW_2_2" localSheetId="11" hidden="1">{#N/A,#N/A,FALSE,"Job Sched"}</definedName>
    <definedName name="MW_2_2" hidden="1">{#N/A,#N/A,FALSE,"Job Sched"}</definedName>
    <definedName name="MW_3" localSheetId="4" hidden="1">{#N/A,#N/A,FALSE,"Job Sched"}</definedName>
    <definedName name="MW_3" localSheetId="11" hidden="1">{#N/A,#N/A,FALSE,"Job Sched"}</definedName>
    <definedName name="MW_3" hidden="1">{#N/A,#N/A,FALSE,"Job Sched"}</definedName>
    <definedName name="MW_3_2" localSheetId="4" hidden="1">{#N/A,#N/A,FALSE,"Job Sched"}</definedName>
    <definedName name="MW_3_2" localSheetId="11" hidden="1">{#N/A,#N/A,FALSE,"Job Sched"}</definedName>
    <definedName name="MW_3_2" hidden="1">{#N/A,#N/A,FALSE,"Job Sched"}</definedName>
    <definedName name="MW_5" localSheetId="4" hidden="1">{#N/A,#N/A,FALSE,"Job Sched"}</definedName>
    <definedName name="MW_5" localSheetId="11" hidden="1">{#N/A,#N/A,FALSE,"Job Sched"}</definedName>
    <definedName name="MW_5" hidden="1">{#N/A,#N/A,FALSE,"Job Sched"}</definedName>
    <definedName name="MWADJDAYCOUNT">#REF!</definedName>
    <definedName name="MWADJDAYS">#REF!</definedName>
    <definedName name="MWGP.O_Data">#REF!</definedName>
    <definedName name="MWGUESTPCT">#REF!</definedName>
    <definedName name="MWGUESTS">#REF!</definedName>
    <definedName name="MWKEYS">#REF!</definedName>
    <definedName name="MWMONTHTABLE">#REF!</definedName>
    <definedName name="mwmw" localSheetId="4" hidden="1">{#N/A,#N/A,TRUE,"Pro Forma";#N/A,#N/A,TRUE,"PF_Bal";#N/A,#N/A,TRUE,"PF_INC";#N/A,#N/A,TRUE,"CBE";#N/A,#N/A,TRUE,"SWK"}</definedName>
    <definedName name="mwmw" localSheetId="11" hidden="1">{#N/A,#N/A,TRUE,"Pro Forma";#N/A,#N/A,TRUE,"PF_Bal";#N/A,#N/A,TRUE,"PF_INC";#N/A,#N/A,TRUE,"CBE";#N/A,#N/A,TRUE,"SWK"}</definedName>
    <definedName name="mwmw" hidden="1">{#N/A,#N/A,TRUE,"Pro Forma";#N/A,#N/A,TRUE,"PF_Bal";#N/A,#N/A,TRUE,"PF_INC";#N/A,#N/A,TRUE,"CBE";#N/A,#N/A,TRUE,"SWK"}</definedName>
    <definedName name="mwmw_1" localSheetId="4" hidden="1">{#N/A,#N/A,TRUE,"Pro Forma";#N/A,#N/A,TRUE,"PF_Bal";#N/A,#N/A,TRUE,"PF_INC";#N/A,#N/A,TRUE,"CBE";#N/A,#N/A,TRUE,"SWK"}</definedName>
    <definedName name="mwmw_1" localSheetId="11" hidden="1">{#N/A,#N/A,TRUE,"Pro Forma";#N/A,#N/A,TRUE,"PF_Bal";#N/A,#N/A,TRUE,"PF_INC";#N/A,#N/A,TRUE,"CBE";#N/A,#N/A,TRUE,"SWK"}</definedName>
    <definedName name="mwmw_1" hidden="1">{#N/A,#N/A,TRUE,"Pro Forma";#N/A,#N/A,TRUE,"PF_Bal";#N/A,#N/A,TRUE,"PF_INC";#N/A,#N/A,TRUE,"CBE";#N/A,#N/A,TRUE,"SWK"}</definedName>
    <definedName name="mwmw2" localSheetId="4" hidden="1">{"comp1",#N/A,FALSE,"COMPS";"footnotes",#N/A,FALSE,"COMPS"}</definedName>
    <definedName name="mwmw2" localSheetId="11" hidden="1">{"comp1",#N/A,FALSE,"COMPS";"footnotes",#N/A,FALSE,"COMPS"}</definedName>
    <definedName name="mwmw2" hidden="1">{"comp1",#N/A,FALSE,"COMPS";"footnotes",#N/A,FALSE,"COMPS"}</definedName>
    <definedName name="mwmw2_1" localSheetId="4" hidden="1">{"comp1",#N/A,FALSE,"COMPS";"footnotes",#N/A,FALSE,"COMPS"}</definedName>
    <definedName name="mwmw2_1" localSheetId="11" hidden="1">{"comp1",#N/A,FALSE,"COMPS";"footnotes",#N/A,FALSE,"COMPS"}</definedName>
    <definedName name="mwmw2_1" hidden="1">{"comp1",#N/A,FALSE,"COMPS";"footnotes",#N/A,FALSE,"COMPS"}</definedName>
    <definedName name="mwmw3" localSheetId="4" hidden="1">{"comp1",#N/A,FALSE,"COMPS";"footnotes",#N/A,FALSE,"COMPS"}</definedName>
    <definedName name="mwmw3" localSheetId="11" hidden="1">{"comp1",#N/A,FALSE,"COMPS";"footnotes",#N/A,FALSE,"COMPS"}</definedName>
    <definedName name="mwmw3" hidden="1">{"comp1",#N/A,FALSE,"COMPS";"footnotes",#N/A,FALSE,"COMPS"}</definedName>
    <definedName name="mwmw3_1" localSheetId="4" hidden="1">{"comp1",#N/A,FALSE,"COMPS";"footnotes",#N/A,FALSE,"COMPS"}</definedName>
    <definedName name="mwmw3_1" localSheetId="11" hidden="1">{"comp1",#N/A,FALSE,"COMPS";"footnotes",#N/A,FALSE,"COMPS"}</definedName>
    <definedName name="mwmw3_1" hidden="1">{"comp1",#N/A,FALSE,"COMPS";"footnotes",#N/A,FALSE,"COMPS"}</definedName>
    <definedName name="mwmw4" localSheetId="4" hidden="1">{"hiden",#N/A,FALSE,"14";"hidden",#N/A,FALSE,"16";"hidden",#N/A,FALSE,"18";"hidden",#N/A,FALSE,"20"}</definedName>
    <definedName name="mwmw4" localSheetId="11" hidden="1">{"hiden",#N/A,FALSE,"14";"hidden",#N/A,FALSE,"16";"hidden",#N/A,FALSE,"18";"hidden",#N/A,FALSE,"20"}</definedName>
    <definedName name="mwmw4" hidden="1">{"hiden",#N/A,FALSE,"14";"hidden",#N/A,FALSE,"16";"hidden",#N/A,FALSE,"18";"hidden",#N/A,FALSE,"20"}</definedName>
    <definedName name="mwmw4_1" localSheetId="4" hidden="1">{"hiden",#N/A,FALSE,"14";"hidden",#N/A,FALSE,"16";"hidden",#N/A,FALSE,"18";"hidden",#N/A,FALSE,"20"}</definedName>
    <definedName name="mwmw4_1" localSheetId="11" hidden="1">{"hiden",#N/A,FALSE,"14";"hidden",#N/A,FALSE,"16";"hidden",#N/A,FALSE,"18";"hidden",#N/A,FALSE,"20"}</definedName>
    <definedName name="mwmw4_1" hidden="1">{"hiden",#N/A,FALSE,"14";"hidden",#N/A,FALSE,"16";"hidden",#N/A,FALSE,"18";"hidden",#N/A,FALSE,"20"}</definedName>
    <definedName name="MWPIEPCT">#REF!</definedName>
    <definedName name="MWPIES">#REF!</definedName>
    <definedName name="MWPOSSPCT">#REF!</definedName>
    <definedName name="MWUNADJDAYCOUNT">#REF!</definedName>
    <definedName name="MWUNADJDAYS">#REF!</definedName>
    <definedName name="MX" localSheetId="11" hidden="1">{#N/A,#N/A,FALSE,"Assessment";#N/A,#N/A,FALSE,"Staffing";#N/A,#N/A,FALSE,"Hires";#N/A,#N/A,FALSE,"Assumptions"}</definedName>
    <definedName name="MX" hidden="1">{#N/A,#N/A,FALSE,"Assessment";#N/A,#N/A,FALSE,"Staffing";#N/A,#N/A,FALSE,"Hires";#N/A,#N/A,FALSE,"Assumptions"}</definedName>
    <definedName name="mxghkchg"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xghkchg"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xghkchg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xghkchg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xmvvcnm"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xmvvcnm"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xmvvcnm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xmvvcnm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myanmeiswhat" localSheetId="2" hidden="1">#REF!</definedName>
    <definedName name="myanmeiswhat" localSheetId="1" hidden="1">#REF!</definedName>
    <definedName name="myanmeiswhat" hidden="1">#REF!</definedName>
    <definedName name="myEligibleAR">#REF!</definedName>
    <definedName name="MYUJTG" localSheetId="4" hidden="1">{#N/A,#N/A,FALSE,"EW"}</definedName>
    <definedName name="MYUJTG" localSheetId="11" hidden="1">{#N/A,#N/A,FALSE,"EW"}</definedName>
    <definedName name="MYUJTG" hidden="1">{#N/A,#N/A,FALSE,"EW"}</definedName>
    <definedName name="mzb" localSheetId="11" hidden="1">{#N/A,#N/A,FALSE,"OMM III";#N/A,#N/A,FALSE,"1995 PLAN";#N/A,#N/A,FALSE,"1995 TARGET";#N/A,#N/A,FALSE,"1995 ADJUSTED"}</definedName>
    <definedName name="mzb" hidden="1">{#N/A,#N/A,FALSE,"OMM III";#N/A,#N/A,FALSE,"1995 PLAN";#N/A,#N/A,FALSE,"1995 TARGET";#N/A,#N/A,FALSE,"1995 ADJUSTED"}</definedName>
    <definedName name="mzb_1" localSheetId="11" hidden="1">{#N/A,#N/A,FALSE,"OMM III";#N/A,#N/A,FALSE,"1995 PLAN";#N/A,#N/A,FALSE,"1995 TARGET";#N/A,#N/A,FALSE,"1995 ADJUSTED"}</definedName>
    <definedName name="mzb_1" hidden="1">{#N/A,#N/A,FALSE,"OMM III";#N/A,#N/A,FALSE,"1995 PLAN";#N/A,#N/A,FALSE,"1995 TARGET";#N/A,#N/A,FALSE,"1995 ADJUSTED"}</definedName>
    <definedName name="n" localSheetId="19">{0;0;0;0;1;#N/A;0.25;0.25;1;1;2;FALSE;FALSE;FALSE;FALSE;FALSE;#N/A;1;#N/A;1;1;"";"&amp;L&amp;""Arial,Italic""&amp;8&amp;F Page &amp;P of &amp;N &amp;D &amp;T "}</definedName>
    <definedName name="n" localSheetId="4">{0;0;0;0;1;#N/A;0.25;0.25;1;1;2;FALSE;FALSE;FALSE;FALSE;FALSE;#N/A;1;#N/A;1;1;"";"&amp;L&amp;""Arial,Italic""&amp;8&amp;F Page &amp;P of &amp;N &amp;D &amp;T "}</definedName>
    <definedName name="n" localSheetId="15">{0;0;0;0;1;#N/A;0.25;0.25;1;1;2;FALSE;FALSE;FALSE;FALSE;FALSE;#N/A;1;#N/A;1;1;"";"&amp;L&amp;""Arial,Italic""&amp;8&amp;F Page &amp;P of &amp;N &amp;D &amp;T "}</definedName>
    <definedName name="n" localSheetId="11">{0;0;0;0;1;#N/A;0.25;0.25;1;1;2;FALSE;FALSE;FALSE;FALSE;FALSE;#N/A;1;#N/A;1;1;"";"&amp;L&amp;""Arial,Italic""&amp;8&amp;F Page &amp;P of &amp;N &amp;D &amp;T "}</definedName>
    <definedName name="n">{0;0;0;0;1;#N/A;0.25;0.25;1;1;2;FALSE;FALSE;FALSE;FALSE;FALSE;#N/A;1;#N/A;1;1;"";"&amp;L&amp;""Arial,Italic""&amp;8&amp;F Page &amp;P of &amp;N &amp;D &amp;T "}</definedName>
    <definedName name="n\" localSheetId="11" hidden="1">{#N/A,#N/A,FALSE,"Projections";#N/A,#N/A,FALSE,"Multiples Valuation";#N/A,#N/A,FALSE,"LBO";#N/A,#N/A,FALSE,"Multiples_Sensitivity";#N/A,#N/A,FALSE,"Summary"}</definedName>
    <definedName name="n\" hidden="1">{#N/A,#N/A,FALSE,"Projections";#N/A,#N/A,FALSE,"Multiples Valuation";#N/A,#N/A,FALSE,"LBO";#N/A,#N/A,FALSE,"Multiples_Sensitivity";#N/A,#N/A,FALSE,"Summary"}</definedName>
    <definedName name="n_1" localSheetId="4" hidden="1">{#N/A,#N/A,TRUE,"constb"}</definedName>
    <definedName name="n_1" localSheetId="11" hidden="1">{#N/A,#N/A,TRUE,"constb"}</definedName>
    <definedName name="n_1" hidden="1">{#N/A,#N/A,TRUE,"constb"}</definedName>
    <definedName name="n_1_1" localSheetId="4" hidden="1">{#N/A,#N/A,TRUE,"constb"}</definedName>
    <definedName name="n_1_1" localSheetId="11" hidden="1">{#N/A,#N/A,TRUE,"constb"}</definedName>
    <definedName name="n_1_1" hidden="1">{#N/A,#N/A,TRUE,"constb"}</definedName>
    <definedName name="n_1_1_2" localSheetId="4" hidden="1">{#N/A,#N/A,TRUE,"constb"}</definedName>
    <definedName name="n_1_1_2" localSheetId="11" hidden="1">{#N/A,#N/A,TRUE,"constb"}</definedName>
    <definedName name="n_1_1_2" hidden="1">{#N/A,#N/A,TRUE,"constb"}</definedName>
    <definedName name="n_1_3" localSheetId="4" hidden="1">{#N/A,#N/A,TRUE,"constb"}</definedName>
    <definedName name="n_1_3" localSheetId="11" hidden="1">{#N/A,#N/A,TRUE,"constb"}</definedName>
    <definedName name="n_1_3" hidden="1">{#N/A,#N/A,TRUE,"constb"}</definedName>
    <definedName name="n_2" localSheetId="4" hidden="1">{#N/A,#N/A,TRUE,"constb"}</definedName>
    <definedName name="n_2" localSheetId="11" hidden="1">{#N/A,#N/A,TRUE,"constb"}</definedName>
    <definedName name="n_2" hidden="1">{#N/A,#N/A,TRUE,"constb"}</definedName>
    <definedName name="n_2_2" localSheetId="4" hidden="1">{#N/A,#N/A,TRUE,"constb"}</definedName>
    <definedName name="n_2_2" localSheetId="11" hidden="1">{#N/A,#N/A,TRUE,"constb"}</definedName>
    <definedName name="n_2_2" hidden="1">{#N/A,#N/A,TRUE,"constb"}</definedName>
    <definedName name="n_3" localSheetId="4" hidden="1">{#N/A,#N/A,TRUE,"constb"}</definedName>
    <definedName name="n_3" localSheetId="11" hidden="1">{#N/A,#N/A,TRUE,"constb"}</definedName>
    <definedName name="n_3" hidden="1">{#N/A,#N/A,TRUE,"constb"}</definedName>
    <definedName name="n_3_2" localSheetId="4" hidden="1">{#N/A,#N/A,TRUE,"constb"}</definedName>
    <definedName name="n_3_2" localSheetId="11" hidden="1">{#N/A,#N/A,TRUE,"constb"}</definedName>
    <definedName name="n_3_2" hidden="1">{#N/A,#N/A,TRUE,"constb"}</definedName>
    <definedName name="n_5" localSheetId="4" hidden="1">{#N/A,#N/A,TRUE,"constb"}</definedName>
    <definedName name="n_5" localSheetId="11" hidden="1">{#N/A,#N/A,TRUE,"constb"}</definedName>
    <definedName name="n_5" hidden="1">{#N/A,#N/A,TRUE,"constb"}</definedName>
    <definedName name="n12pg2" localSheetId="19" hidden="1">{#N/A,#N/A,FALSE,"NEWS12"}</definedName>
    <definedName name="n12pg2" localSheetId="4" hidden="1">{#N/A,#N/A,FALSE,"NEWS12"}</definedName>
    <definedName name="n12pg2" localSheetId="15" hidden="1">{#N/A,#N/A,FALSE,"NEWS12"}</definedName>
    <definedName name="n12pg2" localSheetId="11" hidden="1">{#N/A,#N/A,FALSE,"NEWS12"}</definedName>
    <definedName name="n12pg2" hidden="1">{#N/A,#N/A,FALSE,"NEWS12"}</definedName>
    <definedName name="N5_Integ_factor">0.922</definedName>
    <definedName name="N6_Integ_factor">0.9165</definedName>
    <definedName name="N8_Integ_factor">0.9876</definedName>
    <definedName name="NA" localSheetId="19">#REF!</definedName>
    <definedName name="NA">#REF!</definedName>
    <definedName name="NA_Range_Med" hidden="1">#REF!</definedName>
    <definedName name="NA_Range_Mem" hidden="1">#REF!</definedName>
    <definedName name="NA_Range_Rx" hidden="1">#REF!</definedName>
    <definedName name="NAA_Log">#REF!</definedName>
    <definedName name="Nada" localSheetId="11" hidden="1">{"'Printed'!$A$1:$Z$48","'Printed'!$A$1"}</definedName>
    <definedName name="Nada" hidden="1">{"'Printed'!$A$1:$Z$48","'Printed'!$A$1"}</definedName>
    <definedName name="NAllTables" localSheetId="15">{4}</definedName>
    <definedName name="NAllTables" localSheetId="11">{4}</definedName>
    <definedName name="NAllTables">{4}</definedName>
    <definedName name="Name" localSheetId="19">#REF!</definedName>
    <definedName name="Name">#REF!</definedName>
    <definedName name="name_1" localSheetId="4" hidden="1">{"SourcesUses",#N/A,TRUE,"CFMODEL";"TransOverview",#N/A,TRUE,"CFMODEL"}</definedName>
    <definedName name="name_1" localSheetId="11" hidden="1">{"SourcesUses",#N/A,TRUE,"CFMODEL";"TransOverview",#N/A,TRUE,"CFMODEL"}</definedName>
    <definedName name="name_1" hidden="1">{"SourcesUses",#N/A,TRUE,"CFMODEL";"TransOverview",#N/A,TRUE,"CFMODEL"}</definedName>
    <definedName name="name1" localSheetId="11" hidden="1">{#N/A,#N/A,FALSE,"Hoja10";#N/A,#N/A,FALSE,"Hoja9";#N/A,#N/A,FALSE,"Hoja8";#N/A,#N/A,FALSE,"Hoja7";#N/A,#N/A,FALSE,"Hoja6";#N/A,#N/A,FALSE,"Hoja5";#N/A,#N/A,FALSE,"Hoja4";#N/A,#N/A,FALSE,"Hoja2";#N/A,#N/A,FALSE,"Hoja3";#N/A,#N/A,FALSE,"HOJA1";#N/A,#N/A,FALSE,"CashFlow";#N/A,#N/A,FALSE,"FinStmts"}</definedName>
    <definedName name="name1" hidden="1">{#N/A,#N/A,FALSE,"Hoja10";#N/A,#N/A,FALSE,"Hoja9";#N/A,#N/A,FALSE,"Hoja8";#N/A,#N/A,FALSE,"Hoja7";#N/A,#N/A,FALSE,"Hoja6";#N/A,#N/A,FALSE,"Hoja5";#N/A,#N/A,FALSE,"Hoja4";#N/A,#N/A,FALSE,"Hoja2";#N/A,#N/A,FALSE,"Hoja3";#N/A,#N/A,FALSE,"HOJA1";#N/A,#N/A,FALSE,"CashFlow";#N/A,#N/A,FALSE,"FinStmts"}</definedName>
    <definedName name="name1_1" localSheetId="11" hidden="1">{#N/A,#N/A,FALSE,"Hoja10";#N/A,#N/A,FALSE,"Hoja9";#N/A,#N/A,FALSE,"Hoja8";#N/A,#N/A,FALSE,"Hoja7";#N/A,#N/A,FALSE,"Hoja6";#N/A,#N/A,FALSE,"Hoja5";#N/A,#N/A,FALSE,"Hoja4";#N/A,#N/A,FALSE,"Hoja2";#N/A,#N/A,FALSE,"Hoja3";#N/A,#N/A,FALSE,"HOJA1";#N/A,#N/A,FALSE,"CashFlow";#N/A,#N/A,FALSE,"FinStmts"}</definedName>
    <definedName name="name1_1" hidden="1">{#N/A,#N/A,FALSE,"Hoja10";#N/A,#N/A,FALSE,"Hoja9";#N/A,#N/A,FALSE,"Hoja8";#N/A,#N/A,FALSE,"Hoja7";#N/A,#N/A,FALSE,"Hoja6";#N/A,#N/A,FALSE,"Hoja5";#N/A,#N/A,FALSE,"Hoja4";#N/A,#N/A,FALSE,"Hoja2";#N/A,#N/A,FALSE,"Hoja3";#N/A,#N/A,FALSE,"HOJA1";#N/A,#N/A,FALSE,"CashFlow";#N/A,#N/A,FALSE,"FinStmts"}</definedName>
    <definedName name="name2" localSheetId="4" hidden="1">{#N/A,#N/A,FALSE,"Valuation";#N/A,#N/A,FALSE,"MLP Impact"}</definedName>
    <definedName name="name2" localSheetId="11" hidden="1">{#N/A,#N/A,FALSE,"Valuation";#N/A,#N/A,FALSE,"MLP Impact"}</definedName>
    <definedName name="name2" hidden="1">{#N/A,#N/A,FALSE,"Valuation";#N/A,#N/A,FALSE,"MLP Impact"}</definedName>
    <definedName name="name2_1" localSheetId="4" hidden="1">{#N/A,#N/A,FALSE,"Valuation";#N/A,#N/A,FALSE,"MLP Impact"}</definedName>
    <definedName name="name2_1" localSheetId="11" hidden="1">{#N/A,#N/A,FALSE,"Valuation";#N/A,#N/A,FALSE,"MLP Impact"}</definedName>
    <definedName name="name2_1" hidden="1">{#N/A,#N/A,FALSE,"Valuation";#N/A,#N/A,FALSE,"MLP Impact"}</definedName>
    <definedName name="Name200" hidden="1">40780.6050810185</definedName>
    <definedName name="name3" localSheetId="4" hidden="1">{#N/A,#N/A,FALSE,"VOLUMES";#N/A,#N/A,FALSE,"REVENUES";#N/A,#N/A,FALSE,"VALUATION"}</definedName>
    <definedName name="name3" localSheetId="11" hidden="1">{#N/A,#N/A,FALSE,"VOLUMES";#N/A,#N/A,FALSE,"REVENUES";#N/A,#N/A,FALSE,"VALUATION"}</definedName>
    <definedName name="name3" hidden="1">{#N/A,#N/A,FALSE,"VOLUMES";#N/A,#N/A,FALSE,"REVENUES";#N/A,#N/A,FALSE,"VALUATION"}</definedName>
    <definedName name="name3_1" localSheetId="4" hidden="1">{#N/A,#N/A,FALSE,"VOLUMES";#N/A,#N/A,FALSE,"REVENUES";#N/A,#N/A,FALSE,"VALUATION"}</definedName>
    <definedName name="name3_1" localSheetId="11" hidden="1">{#N/A,#N/A,FALSE,"VOLUMES";#N/A,#N/A,FALSE,"REVENUES";#N/A,#N/A,FALSE,"VALUATION"}</definedName>
    <definedName name="name3_1" hidden="1">{#N/A,#N/A,FALSE,"VOLUMES";#N/A,#N/A,FALSE,"REVENUES";#N/A,#N/A,FALSE,"VALUATION"}</definedName>
    <definedName name="name4" localSheetId="4" hidden="1">{"SourcesUses",#N/A,TRUE,"CFMODEL";"TransOverview",#N/A,TRUE,"CFMODEL"}</definedName>
    <definedName name="name4" localSheetId="11" hidden="1">{"SourcesUses",#N/A,TRUE,"CFMODEL";"TransOverview",#N/A,TRUE,"CFMODEL"}</definedName>
    <definedName name="name4" hidden="1">{"SourcesUses",#N/A,TRUE,"CFMODEL";"TransOverview",#N/A,TRUE,"CFMODEL"}</definedName>
    <definedName name="name4_1" localSheetId="4" hidden="1">{"SourcesUses",#N/A,TRUE,"CFMODEL";"TransOverview",#N/A,TRUE,"CFMODEL"}</definedName>
    <definedName name="name4_1" localSheetId="11" hidden="1">{"SourcesUses",#N/A,TRUE,"CFMODEL";"TransOverview",#N/A,TRUE,"CFMODEL"}</definedName>
    <definedName name="name4_1" hidden="1">{"SourcesUses",#N/A,TRUE,"CFMODEL";"TransOverview",#N/A,TRUE,"CFMODEL"}</definedName>
    <definedName name="name55" localSheetId="11" hidden="1">{#N/A,#N/A,FALSE,"Hoja10";#N/A,#N/A,FALSE,"Hoja9";#N/A,#N/A,FALSE,"Hoja8";#N/A,#N/A,FALSE,"Hoja7";#N/A,#N/A,FALSE,"Hoja6";#N/A,#N/A,FALSE,"Hoja5";#N/A,#N/A,FALSE,"Hoja4";#N/A,#N/A,FALSE,"Hoja2";#N/A,#N/A,FALSE,"Hoja3";#N/A,#N/A,FALSE,"HOJA1";#N/A,#N/A,FALSE,"CashFlow";#N/A,#N/A,FALSE,"FinStmts"}</definedName>
    <definedName name="name55" hidden="1">{#N/A,#N/A,FALSE,"Hoja10";#N/A,#N/A,FALSE,"Hoja9";#N/A,#N/A,FALSE,"Hoja8";#N/A,#N/A,FALSE,"Hoja7";#N/A,#N/A,FALSE,"Hoja6";#N/A,#N/A,FALSE,"Hoja5";#N/A,#N/A,FALSE,"Hoja4";#N/A,#N/A,FALSE,"Hoja2";#N/A,#N/A,FALSE,"Hoja3";#N/A,#N/A,FALSE,"HOJA1";#N/A,#N/A,FALSE,"CashFlow";#N/A,#N/A,FALSE,"FinStmts"}</definedName>
    <definedName name="name55_1" localSheetId="11" hidden="1">{#N/A,#N/A,FALSE,"Hoja10";#N/A,#N/A,FALSE,"Hoja9";#N/A,#N/A,FALSE,"Hoja8";#N/A,#N/A,FALSE,"Hoja7";#N/A,#N/A,FALSE,"Hoja6";#N/A,#N/A,FALSE,"Hoja5";#N/A,#N/A,FALSE,"Hoja4";#N/A,#N/A,FALSE,"Hoja2";#N/A,#N/A,FALSE,"Hoja3";#N/A,#N/A,FALSE,"HOJA1";#N/A,#N/A,FALSE,"CashFlow";#N/A,#N/A,FALSE,"FinStmts"}</definedName>
    <definedName name="name55_1" hidden="1">{#N/A,#N/A,FALSE,"Hoja10";#N/A,#N/A,FALSE,"Hoja9";#N/A,#N/A,FALSE,"Hoja8";#N/A,#N/A,FALSE,"Hoja7";#N/A,#N/A,FALSE,"Hoja6";#N/A,#N/A,FALSE,"Hoja5";#N/A,#N/A,FALSE,"Hoja4";#N/A,#N/A,FALSE,"Hoja2";#N/A,#N/A,FALSE,"Hoja3";#N/A,#N/A,FALSE,"HOJA1";#N/A,#N/A,FALSE,"CashFlow";#N/A,#N/A,FALSE,"FinStmts"}</definedName>
    <definedName name="NameConflict" localSheetId="8" hidden="1">1/EUReXToATS</definedName>
    <definedName name="NameConflict" localSheetId="11" hidden="1">1/EUReXToATS</definedName>
    <definedName name="NameConflict" localSheetId="10" hidden="1">1/EUReXToATS</definedName>
    <definedName name="NameConflict" hidden="1">1/EUReXToATS</definedName>
    <definedName name="names" localSheetId="19">#REF!</definedName>
    <definedName name="names">#REF!</definedName>
    <definedName name="NAMES_REVISION_DATE" hidden="1">40816.5996064815</definedName>
    <definedName name="NamesRevision" hidden="1">41171.6687152778</definedName>
    <definedName name="nana" localSheetId="11" hidden="1">{#N/A,#N/A,FALSE,"COVER";#N/A,#N/A,FALSE,"REPORT";#N/A,#N/A,FALSE,"SUMMARY";#N/A,#N/A,FALSE,"DIV";#N/A,#N/A,FALSE,"GRAFICA";#N/A,#N/A,FALSE,"ARCH";#N/A,#N/A,FALSE,"TOT_ARCH";#N/A,#N/A,FALSE,"CANC";#N/A,#N/A,FALSE,"EDIT";#N/A,#N/A,FALSE,"SW";#N/A,#N/A,FALSE,"HW"}</definedName>
    <definedName name="nana" hidden="1">{#N/A,#N/A,FALSE,"COVER";#N/A,#N/A,FALSE,"REPORT";#N/A,#N/A,FALSE,"SUMMARY";#N/A,#N/A,FALSE,"DIV";#N/A,#N/A,FALSE,"GRAFICA";#N/A,#N/A,FALSE,"ARCH";#N/A,#N/A,FALSE,"TOT_ARCH";#N/A,#N/A,FALSE,"CANC";#N/A,#N/A,FALSE,"EDIT";#N/A,#N/A,FALSE,"SW";#N/A,#N/A,FALSE,"HW"}</definedName>
    <definedName name="narly" hidden="1">#N/A</definedName>
    <definedName name="NashStations">#REF!</definedName>
    <definedName name="nat_pipe">#REF!</definedName>
    <definedName name="national">#REF!</definedName>
    <definedName name="National_Transit">#REF!</definedName>
    <definedName name="naveeds" localSheetId="11" hidden="1">{"CSheet",#N/A,FALSE,"C";"SmCap",#N/A,FALSE,"VAL1";"GulfCoast",#N/A,FALSE,"VAL1";"nav",#N/A,FALSE,"NAV";"Summary",#N/A,FALSE,"NAV"}</definedName>
    <definedName name="naveeds" hidden="1">{"CSheet",#N/A,FALSE,"C";"SmCap",#N/A,FALSE,"VAL1";"GulfCoast",#N/A,FALSE,"VAL1";"nav",#N/A,FALSE,"NAV";"Summary",#N/A,FALSE,"NAV"}</definedName>
    <definedName name="nb.orm." localSheetId="11"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nb.orm."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nbcrrr" hidden="1">#REF!</definedName>
    <definedName name="nbgbngcc" localSheetId="11" hidden="1">{0,0,"",0}</definedName>
    <definedName name="nbgbngcc" hidden="1">{0,0,"",0}</definedName>
    <definedName name="nbmm" localSheetId="11" hidden="1">{#N/A,#N/A,FALSE,"plan";#N/A,#N/A,FALSE,"history";#N/A,#N/A,FALSE,"Prodinv";#N/A,#N/A,FALSE,"HISTGRAPH"}</definedName>
    <definedName name="nbmm" hidden="1">{#N/A,#N/A,FALSE,"plan";#N/A,#N/A,FALSE,"history";#N/A,#N/A,FALSE,"Prodinv";#N/A,#N/A,FALSE,"HISTGRAPH"}</definedName>
    <definedName name="nbmm_1" localSheetId="11" hidden="1">{#N/A,#N/A,FALSE,"plan";#N/A,#N/A,FALSE,"history";#N/A,#N/A,FALSE,"Prodinv";#N/A,#N/A,FALSE,"HISTGRAPH"}</definedName>
    <definedName name="nbmm_1" hidden="1">{#N/A,#N/A,FALSE,"plan";#N/A,#N/A,FALSE,"history";#N/A,#N/A,FALSE,"Prodinv";#N/A,#N/A,FALSE,"HISTGRAPH"}</definedName>
    <definedName name="nbnxnbxv" localSheetId="11" hidden="1">{#N/A,#N/A,FALSE,"WEEK (1)";#N/A,#N/A,FALSE,"WEEK (2)";#N/A,#N/A,FALSE,"WEEK (3)";#N/A,#N/A,FALSE,"WEEK (4)";#N/A,#N/A,FALSE,"WEEK (5)"}</definedName>
    <definedName name="nbnxnbxv" hidden="1">{#N/A,#N/A,FALSE,"WEEK (1)";#N/A,#N/A,FALSE,"WEEK (2)";#N/A,#N/A,FALSE,"WEEK (3)";#N/A,#N/A,FALSE,"WEEK (4)";#N/A,#N/A,FALSE,"WEEK (5)"}</definedName>
    <definedName name="nbnxnbxv_1" localSheetId="11" hidden="1">{#N/A,#N/A,FALSE,"WEEK (1)";#N/A,#N/A,FALSE,"WEEK (2)";#N/A,#N/A,FALSE,"WEEK (3)";#N/A,#N/A,FALSE,"WEEK (4)";#N/A,#N/A,FALSE,"WEEK (5)"}</definedName>
    <definedName name="nbnxnbxv_1" hidden="1">{#N/A,#N/A,FALSE,"WEEK (1)";#N/A,#N/A,FALSE,"WEEK (2)";#N/A,#N/A,FALSE,"WEEK (3)";#N/A,#N/A,FALSE,"WEEK (4)";#N/A,#N/A,FALSE,"WEEK (5)"}</definedName>
    <definedName name="nbv">#REF!</definedName>
    <definedName name="nbvcvnbv" localSheetId="11" hidden="1">{0,0,0,0}</definedName>
    <definedName name="nbvcvnbv" hidden="1">{0,0,0,0}</definedName>
    <definedName name="NBVFF">#REF!</definedName>
    <definedName name="nbvgh" localSheetId="4" hidden="1">{#N/A,#N/A,FALSE,"PMTABB";#N/A,#N/A,FALSE,"PMTABB"}</definedName>
    <definedName name="nbvgh" localSheetId="11" hidden="1">{#N/A,#N/A,FALSE,"PMTABB";#N/A,#N/A,FALSE,"PMTABB"}</definedName>
    <definedName name="nbvgh" hidden="1">{#N/A,#N/A,FALSE,"PMTABB";#N/A,#N/A,FALSE,"PMTABB"}</definedName>
    <definedName name="NBVME">#REF!</definedName>
    <definedName name="NBVVE">#REF!</definedName>
    <definedName name="ncas" localSheetId="11" hidden="1">{"FCB_ALL",#N/A,FALSE,"FCB";"GREY_ALL",#N/A,FALSE,"GREY"}</definedName>
    <definedName name="ncas" hidden="1">{"FCB_ALL",#N/A,FALSE,"FCB";"GREY_ALL",#N/A,FALSE,"GREY"}</definedName>
    <definedName name="NCBN" localSheetId="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Sale" localSheetId="19">#REF!</definedName>
    <definedName name="NCSale">#REF!</definedName>
    <definedName name="ncxbcxbcxw"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cxbcxbcxw"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cxbcxbcx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CY" localSheetId="19">#REF!</definedName>
    <definedName name="NCY">#REF!</definedName>
    <definedName name="NE" localSheetId="11" hidden="1">{"Year1996",#N/A,FALSE,"1996-1998 Analyst Models";"Year1997",#N/A,FALSE,"1996-1998 Analyst Models";"Year1998",#N/A,FALSE,"1996-1998 Analyst Models"}</definedName>
    <definedName name="NE" hidden="1">{"Year1996",#N/A,FALSE,"1996-1998 Analyst Models";"Year1997",#N/A,FALSE,"1996-1998 Analyst Models";"Year1998",#N/A,FALSE,"1996-1998 Analyst Models"}</definedName>
    <definedName name="NE_1" localSheetId="11" hidden="1">{"Year1996",#N/A,FALSE,"1996-1998 Analyst Models";"Year1997",#N/A,FALSE,"1996-1998 Analyst Models";"Year1998",#N/A,FALSE,"1996-1998 Analyst Models"}</definedName>
    <definedName name="NE_1" hidden="1">{"Year1996",#N/A,FALSE,"1996-1998 Analyst Models";"Year1997",#N/A,FALSE,"1996-1998 Analyst Models";"Year1998",#N/A,FALSE,"1996-1998 Analyst Models"}</definedName>
    <definedName name="NEGen" localSheetId="19">#REF!</definedName>
    <definedName name="NEGen">#REF!</definedName>
    <definedName name="neha" localSheetId="4" hidden="1">{"'ny_cei'!$A$1:$B$454"}</definedName>
    <definedName name="neha" localSheetId="11" hidden="1">{"'ny_cei'!$A$1:$B$454"}</definedName>
    <definedName name="neha" hidden="1">{"'ny_cei'!$A$1:$B$454"}</definedName>
    <definedName name="NEP" localSheetId="4" hidden="1">{#N/A,#N/A,FALSE,"Consolidated E&amp;Y Format ";#N/A,#N/A,FALSE,"E&amp;Y Format ";#N/A,#N/A,FALSE,"ATH Side by Side ";#N/A,#N/A,FALSE,"AT Side by Side";#N/A,#N/A,FALSE,"Hemco Side by Side";#N/A,#N/A,FALSE,"AT&amp; Hemco YTD side by side";#N/A,#N/A,FALSE,"AT YTD Side by Side"}</definedName>
    <definedName name="NEP" localSheetId="11" hidden="1">{#N/A,#N/A,FALSE,"Consolidated E&amp;Y Format ";#N/A,#N/A,FALSE,"E&amp;Y Format ";#N/A,#N/A,FALSE,"ATH Side by Side ";#N/A,#N/A,FALSE,"AT Side by Side";#N/A,#N/A,FALSE,"Hemco Side by Side";#N/A,#N/A,FALSE,"AT&amp; Hemco YTD side by side";#N/A,#N/A,FALSE,"AT YTD Side by Side"}</definedName>
    <definedName name="NEP" hidden="1">{#N/A,#N/A,FALSE,"Consolidated E&amp;Y Format ";#N/A,#N/A,FALSE,"E&amp;Y Format ";#N/A,#N/A,FALSE,"ATH Side by Side ";#N/A,#N/A,FALSE,"AT Side by Side";#N/A,#N/A,FALSE,"Hemco Side by Side";#N/A,#N/A,FALSE,"AT&amp; Hemco YTD side by side";#N/A,#N/A,FALSE,"AT YTD Side by Side"}</definedName>
    <definedName name="NEP_1" localSheetId="4" hidden="1">{#N/A,#N/A,FALSE,"Consolidated E&amp;Y Format ";#N/A,#N/A,FALSE,"E&amp;Y Format ";#N/A,#N/A,FALSE,"ATH Side by Side ";#N/A,#N/A,FALSE,"AT Side by Side";#N/A,#N/A,FALSE,"Hemco Side by Side";#N/A,#N/A,FALSE,"AT&amp; Hemco YTD side by side";#N/A,#N/A,FALSE,"AT YTD Side by Side"}</definedName>
    <definedName name="NEP_1" localSheetId="11" hidden="1">{#N/A,#N/A,FALSE,"Consolidated E&amp;Y Format ";#N/A,#N/A,FALSE,"E&amp;Y Format ";#N/A,#N/A,FALSE,"ATH Side by Side ";#N/A,#N/A,FALSE,"AT Side by Side";#N/A,#N/A,FALSE,"Hemco Side by Side";#N/A,#N/A,FALSE,"AT&amp; Hemco YTD side by side";#N/A,#N/A,FALSE,"AT YTD Side by Side"}</definedName>
    <definedName name="NEP_1" hidden="1">{#N/A,#N/A,FALSE,"Consolidated E&amp;Y Format ";#N/A,#N/A,FALSE,"E&amp;Y Format ";#N/A,#N/A,FALSE,"ATH Side by Side ";#N/A,#N/A,FALSE,"AT Side by Side";#N/A,#N/A,FALSE,"Hemco Side by Side";#N/A,#N/A,FALSE,"AT&amp; Hemco YTD side by side";#N/A,#N/A,FALSE,"AT YTD Side by Side"}</definedName>
    <definedName name="NEP_1_1" localSheetId="4" hidden="1">{#N/A,#N/A,FALSE,"Consolidated E&amp;Y Format ";#N/A,#N/A,FALSE,"E&amp;Y Format ";#N/A,#N/A,FALSE,"ATH Side by Side ";#N/A,#N/A,FALSE,"AT Side by Side";#N/A,#N/A,FALSE,"Hemco Side by Side";#N/A,#N/A,FALSE,"AT&amp; Hemco YTD side by side";#N/A,#N/A,FALSE,"AT YTD Side by Side"}</definedName>
    <definedName name="NEP_1_1" localSheetId="11" hidden="1">{#N/A,#N/A,FALSE,"Consolidated E&amp;Y Format ";#N/A,#N/A,FALSE,"E&amp;Y Format ";#N/A,#N/A,FALSE,"ATH Side by Side ";#N/A,#N/A,FALSE,"AT Side by Side";#N/A,#N/A,FALSE,"Hemco Side by Side";#N/A,#N/A,FALSE,"AT&amp; Hemco YTD side by side";#N/A,#N/A,FALSE,"AT YTD Side by Side"}</definedName>
    <definedName name="NEP_1_1" hidden="1">{#N/A,#N/A,FALSE,"Consolidated E&amp;Y Format ";#N/A,#N/A,FALSE,"E&amp;Y Format ";#N/A,#N/A,FALSE,"ATH Side by Side ";#N/A,#N/A,FALSE,"AT Side by Side";#N/A,#N/A,FALSE,"Hemco Side by Side";#N/A,#N/A,FALSE,"AT&amp; Hemco YTD side by side";#N/A,#N/A,FALSE,"AT YTD Side by Side"}</definedName>
    <definedName name="NEP_1_1_2" localSheetId="4" hidden="1">{#N/A,#N/A,FALSE,"Consolidated E&amp;Y Format ";#N/A,#N/A,FALSE,"E&amp;Y Format ";#N/A,#N/A,FALSE,"ATH Side by Side ";#N/A,#N/A,FALSE,"AT Side by Side";#N/A,#N/A,FALSE,"Hemco Side by Side";#N/A,#N/A,FALSE,"AT&amp; Hemco YTD side by side";#N/A,#N/A,FALSE,"AT YTD Side by Side"}</definedName>
    <definedName name="NEP_1_1_2" localSheetId="11" hidden="1">{#N/A,#N/A,FALSE,"Consolidated E&amp;Y Format ";#N/A,#N/A,FALSE,"E&amp;Y Format ";#N/A,#N/A,FALSE,"ATH Side by Side ";#N/A,#N/A,FALSE,"AT Side by Side";#N/A,#N/A,FALSE,"Hemco Side by Side";#N/A,#N/A,FALSE,"AT&amp; Hemco YTD side by side";#N/A,#N/A,FALSE,"AT YTD Side by Side"}</definedName>
    <definedName name="NEP_1_1_2" hidden="1">{#N/A,#N/A,FALSE,"Consolidated E&amp;Y Format ";#N/A,#N/A,FALSE,"E&amp;Y Format ";#N/A,#N/A,FALSE,"ATH Side by Side ";#N/A,#N/A,FALSE,"AT Side by Side";#N/A,#N/A,FALSE,"Hemco Side by Side";#N/A,#N/A,FALSE,"AT&amp; Hemco YTD side by side";#N/A,#N/A,FALSE,"AT YTD Side by Side"}</definedName>
    <definedName name="NEP_1_3" localSheetId="4" hidden="1">{#N/A,#N/A,FALSE,"Consolidated E&amp;Y Format ";#N/A,#N/A,FALSE,"E&amp;Y Format ";#N/A,#N/A,FALSE,"ATH Side by Side ";#N/A,#N/A,FALSE,"AT Side by Side";#N/A,#N/A,FALSE,"Hemco Side by Side";#N/A,#N/A,FALSE,"AT&amp; Hemco YTD side by side";#N/A,#N/A,FALSE,"AT YTD Side by Side"}</definedName>
    <definedName name="NEP_1_3" localSheetId="11" hidden="1">{#N/A,#N/A,FALSE,"Consolidated E&amp;Y Format ";#N/A,#N/A,FALSE,"E&amp;Y Format ";#N/A,#N/A,FALSE,"ATH Side by Side ";#N/A,#N/A,FALSE,"AT Side by Side";#N/A,#N/A,FALSE,"Hemco Side by Side";#N/A,#N/A,FALSE,"AT&amp; Hemco YTD side by side";#N/A,#N/A,FALSE,"AT YTD Side by Side"}</definedName>
    <definedName name="NEP_1_3" hidden="1">{#N/A,#N/A,FALSE,"Consolidated E&amp;Y Format ";#N/A,#N/A,FALSE,"E&amp;Y Format ";#N/A,#N/A,FALSE,"ATH Side by Side ";#N/A,#N/A,FALSE,"AT Side by Side";#N/A,#N/A,FALSE,"Hemco Side by Side";#N/A,#N/A,FALSE,"AT&amp; Hemco YTD side by side";#N/A,#N/A,FALSE,"AT YTD Side by Side"}</definedName>
    <definedName name="NEP_2" localSheetId="4" hidden="1">{#N/A,#N/A,FALSE,"Consolidated E&amp;Y Format ";#N/A,#N/A,FALSE,"E&amp;Y Format ";#N/A,#N/A,FALSE,"ATH Side by Side ";#N/A,#N/A,FALSE,"AT Side by Side";#N/A,#N/A,FALSE,"Hemco Side by Side";#N/A,#N/A,FALSE,"AT&amp; Hemco YTD side by side";#N/A,#N/A,FALSE,"AT YTD Side by Side"}</definedName>
    <definedName name="NEP_2" localSheetId="11" hidden="1">{#N/A,#N/A,FALSE,"Consolidated E&amp;Y Format ";#N/A,#N/A,FALSE,"E&amp;Y Format ";#N/A,#N/A,FALSE,"ATH Side by Side ";#N/A,#N/A,FALSE,"AT Side by Side";#N/A,#N/A,FALSE,"Hemco Side by Side";#N/A,#N/A,FALSE,"AT&amp; Hemco YTD side by side";#N/A,#N/A,FALSE,"AT YTD Side by Side"}</definedName>
    <definedName name="NEP_2" hidden="1">{#N/A,#N/A,FALSE,"Consolidated E&amp;Y Format ";#N/A,#N/A,FALSE,"E&amp;Y Format ";#N/A,#N/A,FALSE,"ATH Side by Side ";#N/A,#N/A,FALSE,"AT Side by Side";#N/A,#N/A,FALSE,"Hemco Side by Side";#N/A,#N/A,FALSE,"AT&amp; Hemco YTD side by side";#N/A,#N/A,FALSE,"AT YTD Side by Side"}</definedName>
    <definedName name="NEP_2_2" localSheetId="4" hidden="1">{#N/A,#N/A,FALSE,"Consolidated E&amp;Y Format ";#N/A,#N/A,FALSE,"E&amp;Y Format ";#N/A,#N/A,FALSE,"ATH Side by Side ";#N/A,#N/A,FALSE,"AT Side by Side";#N/A,#N/A,FALSE,"Hemco Side by Side";#N/A,#N/A,FALSE,"AT&amp; Hemco YTD side by side";#N/A,#N/A,FALSE,"AT YTD Side by Side"}</definedName>
    <definedName name="NEP_2_2" localSheetId="11" hidden="1">{#N/A,#N/A,FALSE,"Consolidated E&amp;Y Format ";#N/A,#N/A,FALSE,"E&amp;Y Format ";#N/A,#N/A,FALSE,"ATH Side by Side ";#N/A,#N/A,FALSE,"AT Side by Side";#N/A,#N/A,FALSE,"Hemco Side by Side";#N/A,#N/A,FALSE,"AT&amp; Hemco YTD side by side";#N/A,#N/A,FALSE,"AT YTD Side by Side"}</definedName>
    <definedName name="NEP_2_2" hidden="1">{#N/A,#N/A,FALSE,"Consolidated E&amp;Y Format ";#N/A,#N/A,FALSE,"E&amp;Y Format ";#N/A,#N/A,FALSE,"ATH Side by Side ";#N/A,#N/A,FALSE,"AT Side by Side";#N/A,#N/A,FALSE,"Hemco Side by Side";#N/A,#N/A,FALSE,"AT&amp; Hemco YTD side by side";#N/A,#N/A,FALSE,"AT YTD Side by Side"}</definedName>
    <definedName name="NEP_3" localSheetId="4" hidden="1">{#N/A,#N/A,FALSE,"Consolidated E&amp;Y Format ";#N/A,#N/A,FALSE,"E&amp;Y Format ";#N/A,#N/A,FALSE,"ATH Side by Side ";#N/A,#N/A,FALSE,"AT Side by Side";#N/A,#N/A,FALSE,"Hemco Side by Side";#N/A,#N/A,FALSE,"AT&amp; Hemco YTD side by side";#N/A,#N/A,FALSE,"AT YTD Side by Side"}</definedName>
    <definedName name="NEP_3" localSheetId="11" hidden="1">{#N/A,#N/A,FALSE,"Consolidated E&amp;Y Format ";#N/A,#N/A,FALSE,"E&amp;Y Format ";#N/A,#N/A,FALSE,"ATH Side by Side ";#N/A,#N/A,FALSE,"AT Side by Side";#N/A,#N/A,FALSE,"Hemco Side by Side";#N/A,#N/A,FALSE,"AT&amp; Hemco YTD side by side";#N/A,#N/A,FALSE,"AT YTD Side by Side"}</definedName>
    <definedName name="NEP_3" hidden="1">{#N/A,#N/A,FALSE,"Consolidated E&amp;Y Format ";#N/A,#N/A,FALSE,"E&amp;Y Format ";#N/A,#N/A,FALSE,"ATH Side by Side ";#N/A,#N/A,FALSE,"AT Side by Side";#N/A,#N/A,FALSE,"Hemco Side by Side";#N/A,#N/A,FALSE,"AT&amp; Hemco YTD side by side";#N/A,#N/A,FALSE,"AT YTD Side by Side"}</definedName>
    <definedName name="NEP_3_2" localSheetId="4" hidden="1">{#N/A,#N/A,FALSE,"Consolidated E&amp;Y Format ";#N/A,#N/A,FALSE,"E&amp;Y Format ";#N/A,#N/A,FALSE,"ATH Side by Side ";#N/A,#N/A,FALSE,"AT Side by Side";#N/A,#N/A,FALSE,"Hemco Side by Side";#N/A,#N/A,FALSE,"AT&amp; Hemco YTD side by side";#N/A,#N/A,FALSE,"AT YTD Side by Side"}</definedName>
    <definedName name="NEP_3_2" localSheetId="11" hidden="1">{#N/A,#N/A,FALSE,"Consolidated E&amp;Y Format ";#N/A,#N/A,FALSE,"E&amp;Y Format ";#N/A,#N/A,FALSE,"ATH Side by Side ";#N/A,#N/A,FALSE,"AT Side by Side";#N/A,#N/A,FALSE,"Hemco Side by Side";#N/A,#N/A,FALSE,"AT&amp; Hemco YTD side by side";#N/A,#N/A,FALSE,"AT YTD Side by Side"}</definedName>
    <definedName name="NEP_3_2" hidden="1">{#N/A,#N/A,FALSE,"Consolidated E&amp;Y Format ";#N/A,#N/A,FALSE,"E&amp;Y Format ";#N/A,#N/A,FALSE,"ATH Side by Side ";#N/A,#N/A,FALSE,"AT Side by Side";#N/A,#N/A,FALSE,"Hemco Side by Side";#N/A,#N/A,FALSE,"AT&amp; Hemco YTD side by side";#N/A,#N/A,FALSE,"AT YTD Side by Side"}</definedName>
    <definedName name="NEP_5" localSheetId="4" hidden="1">{#N/A,#N/A,FALSE,"Consolidated E&amp;Y Format ";#N/A,#N/A,FALSE,"E&amp;Y Format ";#N/A,#N/A,FALSE,"ATH Side by Side ";#N/A,#N/A,FALSE,"AT Side by Side";#N/A,#N/A,FALSE,"Hemco Side by Side";#N/A,#N/A,FALSE,"AT&amp; Hemco YTD side by side";#N/A,#N/A,FALSE,"AT YTD Side by Side"}</definedName>
    <definedName name="NEP_5" localSheetId="11" hidden="1">{#N/A,#N/A,FALSE,"Consolidated E&amp;Y Format ";#N/A,#N/A,FALSE,"E&amp;Y Format ";#N/A,#N/A,FALSE,"ATH Side by Side ";#N/A,#N/A,FALSE,"AT Side by Side";#N/A,#N/A,FALSE,"Hemco Side by Side";#N/A,#N/A,FALSE,"AT&amp; Hemco YTD side by side";#N/A,#N/A,FALSE,"AT YTD Side by Side"}</definedName>
    <definedName name="NEP_5" hidden="1">{#N/A,#N/A,FALSE,"Consolidated E&amp;Y Format ";#N/A,#N/A,FALSE,"E&amp;Y Format ";#N/A,#N/A,FALSE,"ATH Side by Side ";#N/A,#N/A,FALSE,"AT Side by Side";#N/A,#N/A,FALSE,"Hemco Side by Side";#N/A,#N/A,FALSE,"AT&amp; Hemco YTD side by side";#N/A,#N/A,FALSE,"AT YTD Side by Side"}</definedName>
    <definedName name="NET_CHANGE" hidden="1">"NET_CHANGE"</definedName>
    <definedName name="NET_DEBT" localSheetId="19">#REF!</definedName>
    <definedName name="NET_DEBT">#REF!</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come_2">#REF!</definedName>
    <definedName name="Net_Income_F">#REF!</definedName>
    <definedName name="NET_INTEREST_INC" hidden="1">"NET_INTEREST_INC"</definedName>
    <definedName name="NET_INTEREST_INC_AFTER_LL" hidden="1">"NET_INTEREST_INC_AFTER_LL"</definedName>
    <definedName name="NET_LOANS" hidden="1">"NET_LOANS"</definedName>
    <definedName name="NetCAChg" hidden="1">#REF!</definedName>
    <definedName name="NetDebt" localSheetId="19">#REF!</definedName>
    <definedName name="NetDebt">#REF!</definedName>
    <definedName name="NetDebtChg" hidden="1">#REF!</definedName>
    <definedName name="NetEqChg" hidden="1">#REF!</definedName>
    <definedName name="NetIncome" localSheetId="4">{"Client Name or Project Name"}</definedName>
    <definedName name="NetIncome" localSheetId="11">{"Client Name or Project Name"}</definedName>
    <definedName name="NetIncome">{"Client Name or Project Name"}</definedName>
    <definedName name="NetIncomeGraph" hidden="1">#REF!</definedName>
    <definedName name="NetIncomeGraph1" hidden="1">#REF!</definedName>
    <definedName name="netsales">533000</definedName>
    <definedName name="NEU_IQ_div_payment_date" hidden="1">"c2205"</definedName>
    <definedName name="NEU_IQ_Xdiv_date" hidden="1">"c2203"</definedName>
    <definedName name="New" localSheetId="4">{1}</definedName>
    <definedName name="New" localSheetId="11">{1}</definedName>
    <definedName name="New">{1}</definedName>
    <definedName name="new.network" localSheetId="11" hidden="1">{#N/A,#N/A,FALSE,"II.General ";#N/A,#N/A,FALSE,"III.Plan Design";#N/A,#N/A,FALSE,"IV.Delivery System";#N/A,#N/A,FALSE,"V.Reimbursement";#N/A,#N/A,FALSE,"VI.Manage-Satisf.";#N/A,#N/A,FALSE,"VII. &amp;VIII. Other";#N/A,#N/A,FALSE,"Appendix 2";#N/A,#N/A,FALSE,"Appendix 3a";#N/A,#N/A,FALSE,"Appendix 3b";#N/A,#N/A,FALSE,"Appendix 3b(cont.)"}</definedName>
    <definedName name="new.network" hidden="1">{#N/A,#N/A,FALSE,"II.General ";#N/A,#N/A,FALSE,"III.Plan Design";#N/A,#N/A,FALSE,"IV.Delivery System";#N/A,#N/A,FALSE,"V.Reimbursement";#N/A,#N/A,FALSE,"VI.Manage-Satisf.";#N/A,#N/A,FALSE,"VII. &amp;VIII. Other";#N/A,#N/A,FALSE,"Appendix 2";#N/A,#N/A,FALSE,"Appendix 3a";#N/A,#N/A,FALSE,"Appendix 3b";#N/A,#N/A,FALSE,"Appendix 3b(cont.)"}</definedName>
    <definedName name="new_1" localSheetId="4" hidden="1">{#N/A,#N/A,FALSE,"Pharm";#N/A,#N/A,FALSE,"WWCM"}</definedName>
    <definedName name="new_1" localSheetId="11" hidden="1">{#N/A,#N/A,FALSE,"Pharm";#N/A,#N/A,FALSE,"WWCM"}</definedName>
    <definedName name="new_1" hidden="1">{#N/A,#N/A,FALSE,"Pharm";#N/A,#N/A,FALSE,"WWCM"}</definedName>
    <definedName name="new_1_1" localSheetId="4" hidden="1">{#N/A,#N/A,TRUE,"ProFormaProfit";#N/A,#N/A,TRUE,"ProFormaCash";#N/A,#N/A,TRUE,"Depreciation";#N/A,#N/A,TRUE,"Assets";#N/A,#N/A,TRUE,"Revenue";#N/A,#N/A,TRUE,"EstimatedPurchase"}</definedName>
    <definedName name="new_1_1" localSheetId="11" hidden="1">{#N/A,#N/A,TRUE,"ProFormaProfit";#N/A,#N/A,TRUE,"ProFormaCash";#N/A,#N/A,TRUE,"Depreciation";#N/A,#N/A,TRUE,"Assets";#N/A,#N/A,TRUE,"Revenue";#N/A,#N/A,TRUE,"EstimatedPurchase"}</definedName>
    <definedName name="new_1_1" hidden="1">{#N/A,#N/A,TRUE,"ProFormaProfit";#N/A,#N/A,TRUE,"ProFormaCash";#N/A,#N/A,TRUE,"Depreciation";#N/A,#N/A,TRUE,"Assets";#N/A,#N/A,TRUE,"Revenue";#N/A,#N/A,TRUE,"EstimatedPurchase"}</definedName>
    <definedName name="new_1_1_2" localSheetId="4" hidden="1">{#N/A,#N/A,TRUE,"ProFormaProfit";#N/A,#N/A,TRUE,"ProFormaCash";#N/A,#N/A,TRUE,"Depreciation";#N/A,#N/A,TRUE,"Assets";#N/A,#N/A,TRUE,"Revenue";#N/A,#N/A,TRUE,"EstimatedPurchase"}</definedName>
    <definedName name="new_1_1_2" localSheetId="11" hidden="1">{#N/A,#N/A,TRUE,"ProFormaProfit";#N/A,#N/A,TRUE,"ProFormaCash";#N/A,#N/A,TRUE,"Depreciation";#N/A,#N/A,TRUE,"Assets";#N/A,#N/A,TRUE,"Revenue";#N/A,#N/A,TRUE,"EstimatedPurchase"}</definedName>
    <definedName name="new_1_1_2" hidden="1">{#N/A,#N/A,TRUE,"ProFormaProfit";#N/A,#N/A,TRUE,"ProFormaCash";#N/A,#N/A,TRUE,"Depreciation";#N/A,#N/A,TRUE,"Assets";#N/A,#N/A,TRUE,"Revenue";#N/A,#N/A,TRUE,"EstimatedPurchase"}</definedName>
    <definedName name="new_1_3" localSheetId="4" hidden="1">{#N/A,#N/A,TRUE,"ProFormaProfit";#N/A,#N/A,TRUE,"ProFormaCash";#N/A,#N/A,TRUE,"Depreciation";#N/A,#N/A,TRUE,"Assets";#N/A,#N/A,TRUE,"Revenue";#N/A,#N/A,TRUE,"EstimatedPurchase"}</definedName>
    <definedName name="new_1_3" localSheetId="11" hidden="1">{#N/A,#N/A,TRUE,"ProFormaProfit";#N/A,#N/A,TRUE,"ProFormaCash";#N/A,#N/A,TRUE,"Depreciation";#N/A,#N/A,TRUE,"Assets";#N/A,#N/A,TRUE,"Revenue";#N/A,#N/A,TRUE,"EstimatedPurchase"}</definedName>
    <definedName name="new_1_3" hidden="1">{#N/A,#N/A,TRUE,"ProFormaProfit";#N/A,#N/A,TRUE,"ProFormaCash";#N/A,#N/A,TRUE,"Depreciation";#N/A,#N/A,TRUE,"Assets";#N/A,#N/A,TRUE,"Revenue";#N/A,#N/A,TRUE,"EstimatedPurchase"}</definedName>
    <definedName name="new_2" localSheetId="4" hidden="1">{#N/A,#N/A,TRUE,"ProFormaProfit";#N/A,#N/A,TRUE,"ProFormaCash";#N/A,#N/A,TRUE,"Depreciation";#N/A,#N/A,TRUE,"Assets";#N/A,#N/A,TRUE,"Revenue";#N/A,#N/A,TRUE,"EstimatedPurchase"}</definedName>
    <definedName name="new_2" localSheetId="11" hidden="1">{#N/A,#N/A,TRUE,"ProFormaProfit";#N/A,#N/A,TRUE,"ProFormaCash";#N/A,#N/A,TRUE,"Depreciation";#N/A,#N/A,TRUE,"Assets";#N/A,#N/A,TRUE,"Revenue";#N/A,#N/A,TRUE,"EstimatedPurchase"}</definedName>
    <definedName name="new_2" hidden="1">{#N/A,#N/A,TRUE,"ProFormaProfit";#N/A,#N/A,TRUE,"ProFormaCash";#N/A,#N/A,TRUE,"Depreciation";#N/A,#N/A,TRUE,"Assets";#N/A,#N/A,TRUE,"Revenue";#N/A,#N/A,TRUE,"EstimatedPurchase"}</definedName>
    <definedName name="new_2_2" localSheetId="4" hidden="1">{#N/A,#N/A,TRUE,"ProFormaProfit";#N/A,#N/A,TRUE,"ProFormaCash";#N/A,#N/A,TRUE,"Depreciation";#N/A,#N/A,TRUE,"Assets";#N/A,#N/A,TRUE,"Revenue";#N/A,#N/A,TRUE,"EstimatedPurchase"}</definedName>
    <definedName name="new_2_2" localSheetId="11" hidden="1">{#N/A,#N/A,TRUE,"ProFormaProfit";#N/A,#N/A,TRUE,"ProFormaCash";#N/A,#N/A,TRUE,"Depreciation";#N/A,#N/A,TRUE,"Assets";#N/A,#N/A,TRUE,"Revenue";#N/A,#N/A,TRUE,"EstimatedPurchase"}</definedName>
    <definedName name="new_2_2" hidden="1">{#N/A,#N/A,TRUE,"ProFormaProfit";#N/A,#N/A,TRUE,"ProFormaCash";#N/A,#N/A,TRUE,"Depreciation";#N/A,#N/A,TRUE,"Assets";#N/A,#N/A,TRUE,"Revenue";#N/A,#N/A,TRUE,"EstimatedPurchase"}</definedName>
    <definedName name="new_3" localSheetId="4" hidden="1">{#N/A,#N/A,TRUE,"ProFormaProfit";#N/A,#N/A,TRUE,"ProFormaCash";#N/A,#N/A,TRUE,"Depreciation";#N/A,#N/A,TRUE,"Assets";#N/A,#N/A,TRUE,"Revenue";#N/A,#N/A,TRUE,"EstimatedPurchase"}</definedName>
    <definedName name="new_3" localSheetId="11" hidden="1">{#N/A,#N/A,TRUE,"ProFormaProfit";#N/A,#N/A,TRUE,"ProFormaCash";#N/A,#N/A,TRUE,"Depreciation";#N/A,#N/A,TRUE,"Assets";#N/A,#N/A,TRUE,"Revenue";#N/A,#N/A,TRUE,"EstimatedPurchase"}</definedName>
    <definedName name="new_3" hidden="1">{#N/A,#N/A,TRUE,"ProFormaProfit";#N/A,#N/A,TRUE,"ProFormaCash";#N/A,#N/A,TRUE,"Depreciation";#N/A,#N/A,TRUE,"Assets";#N/A,#N/A,TRUE,"Revenue";#N/A,#N/A,TRUE,"EstimatedPurchase"}</definedName>
    <definedName name="new_3_2" localSheetId="4" hidden="1">{#N/A,#N/A,TRUE,"ProFormaProfit";#N/A,#N/A,TRUE,"ProFormaCash";#N/A,#N/A,TRUE,"Depreciation";#N/A,#N/A,TRUE,"Assets";#N/A,#N/A,TRUE,"Revenue";#N/A,#N/A,TRUE,"EstimatedPurchase"}</definedName>
    <definedName name="new_3_2" localSheetId="11" hidden="1">{#N/A,#N/A,TRUE,"ProFormaProfit";#N/A,#N/A,TRUE,"ProFormaCash";#N/A,#N/A,TRUE,"Depreciation";#N/A,#N/A,TRUE,"Assets";#N/A,#N/A,TRUE,"Revenue";#N/A,#N/A,TRUE,"EstimatedPurchase"}</definedName>
    <definedName name="new_3_2" hidden="1">{#N/A,#N/A,TRUE,"ProFormaProfit";#N/A,#N/A,TRUE,"ProFormaCash";#N/A,#N/A,TRUE,"Depreciation";#N/A,#N/A,TRUE,"Assets";#N/A,#N/A,TRUE,"Revenue";#N/A,#N/A,TRUE,"EstimatedPurchase"}</definedName>
    <definedName name="new_5" localSheetId="4" hidden="1">{#N/A,#N/A,TRUE,"ProFormaProfit";#N/A,#N/A,TRUE,"ProFormaCash";#N/A,#N/A,TRUE,"Depreciation";#N/A,#N/A,TRUE,"Assets";#N/A,#N/A,TRUE,"Revenue";#N/A,#N/A,TRUE,"EstimatedPurchase"}</definedName>
    <definedName name="new_5" localSheetId="11" hidden="1">{#N/A,#N/A,TRUE,"ProFormaProfit";#N/A,#N/A,TRUE,"ProFormaCash";#N/A,#N/A,TRUE,"Depreciation";#N/A,#N/A,TRUE,"Assets";#N/A,#N/A,TRUE,"Revenue";#N/A,#N/A,TRUE,"EstimatedPurchase"}</definedName>
    <definedName name="new_5" hidden="1">{#N/A,#N/A,TRUE,"ProFormaProfit";#N/A,#N/A,TRUE,"ProFormaCash";#N/A,#N/A,TRUE,"Depreciation";#N/A,#N/A,TRUE,"Assets";#N/A,#N/A,TRUE,"Revenue";#N/A,#N/A,TRUE,"EstimatedPurchase"}</definedName>
    <definedName name="new_asia"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new_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new_cover" localSheetId="11" hidden="1">{"coverall",#N/A,FALSE,"Definitions";"cover1",#N/A,FALSE,"Definitions";"cover2",#N/A,FALSE,"Definitions";"cover3",#N/A,FALSE,"Definitions";"cover4",#N/A,FALSE,"Definitions";"cover5",#N/A,FALSE,"Definitions";"blank",#N/A,FALSE,"Definitions"}</definedName>
    <definedName name="new_cover" hidden="1">{"coverall",#N/A,FALSE,"Definitions";"cover1",#N/A,FALSE,"Definitions";"cover2",#N/A,FALSE,"Definitions";"cover3",#N/A,FALSE,"Definitions";"cover4",#N/A,FALSE,"Definitions";"cover5",#N/A,FALSE,"Definitions";"blank",#N/A,FALSE,"Definitions"}</definedName>
    <definedName name="NEW_IQ_div_record_date" hidden="1">"c2204"</definedName>
    <definedName name="new_items_query_Feb">#REF!</definedName>
    <definedName name="new_name" localSheetId="19" hidden="1">{#N/A,#N/A,FALSE,"FS_50";#N/A,#N/A,FALSE,"DSO";#N/A,#N/A,FALSE,"FS-51";#N/A,#N/A,FALSE,"FS_52";#N/A,#N/A,FALSE,"FS_53";#N/A,#N/A,FALSE,"FS-5";#N/A,#N/A,FALSE,"FS-10";#N/A,#N/A,FALSE,"FS-20-21";#N/A,#N/A,FALSE,"FS-30";#N/A,#N/A,FALSE,"FS-31";#N/A,#N/A,FALSE,"R&amp;E-5";#N/A,#N/A,FALSE,"S-11";#N/A,#N/A,FALSE,"S-20";#N/A,#N/A,FALSE,"S-22"}</definedName>
    <definedName name="new_name" localSheetId="4" hidden="1">{#N/A,#N/A,FALSE,"FS_50";#N/A,#N/A,FALSE,"DSO";#N/A,#N/A,FALSE,"FS-51";#N/A,#N/A,FALSE,"FS_52";#N/A,#N/A,FALSE,"FS_53";#N/A,#N/A,FALSE,"FS-5";#N/A,#N/A,FALSE,"FS-10";#N/A,#N/A,FALSE,"FS-20-21";#N/A,#N/A,FALSE,"FS-30";#N/A,#N/A,FALSE,"FS-31";#N/A,#N/A,FALSE,"R&amp;E-5";#N/A,#N/A,FALSE,"S-11";#N/A,#N/A,FALSE,"S-20";#N/A,#N/A,FALSE,"S-22"}</definedName>
    <definedName name="new_name" localSheetId="15" hidden="1">{#N/A,#N/A,FALSE,"FS_50";#N/A,#N/A,FALSE,"DSO";#N/A,#N/A,FALSE,"FS-51";#N/A,#N/A,FALSE,"FS_52";#N/A,#N/A,FALSE,"FS_53";#N/A,#N/A,FALSE,"FS-5";#N/A,#N/A,FALSE,"FS-10";#N/A,#N/A,FALSE,"FS-20-21";#N/A,#N/A,FALSE,"FS-30";#N/A,#N/A,FALSE,"FS-31";#N/A,#N/A,FALSE,"R&amp;E-5";#N/A,#N/A,FALSE,"S-11";#N/A,#N/A,FALSE,"S-20";#N/A,#N/A,FALSE,"S-22"}</definedName>
    <definedName name="new_name" localSheetId="11" hidden="1">{#N/A,#N/A,FALSE,"FS_50";#N/A,#N/A,FALSE,"DSO";#N/A,#N/A,FALSE,"FS-51";#N/A,#N/A,FALSE,"FS_52";#N/A,#N/A,FALSE,"FS_53";#N/A,#N/A,FALSE,"FS-5";#N/A,#N/A,FALSE,"FS-10";#N/A,#N/A,FALSE,"FS-20-21";#N/A,#N/A,FALSE,"FS-30";#N/A,#N/A,FALSE,"FS-31";#N/A,#N/A,FALSE,"R&amp;E-5";#N/A,#N/A,FALSE,"S-11";#N/A,#N/A,FALSE,"S-20";#N/A,#N/A,FALSE,"S-22"}</definedName>
    <definedName name="new_name" hidden="1">{#N/A,#N/A,FALSE,"FS_50";#N/A,#N/A,FALSE,"DSO";#N/A,#N/A,FALSE,"FS-51";#N/A,#N/A,FALSE,"FS_52";#N/A,#N/A,FALSE,"FS_53";#N/A,#N/A,FALSE,"FS-5";#N/A,#N/A,FALSE,"FS-10";#N/A,#N/A,FALSE,"FS-20-21";#N/A,#N/A,FALSE,"FS-30";#N/A,#N/A,FALSE,"FS-31";#N/A,#N/A,FALSE,"R&amp;E-5";#N/A,#N/A,FALSE,"S-11";#N/A,#N/A,FALSE,"S-20";#N/A,#N/A,FALSE,"S-22"}</definedName>
    <definedName name="new_name2" localSheetId="19" hidden="1">{#N/A,#N/A,FALSE,"FS-43";#N/A,#N/A,FALSE,"A-30";#N/A,#N/A,FALSE,"A-60";#N/A,#N/A,FALSE,"L-2";#N/A,#N/A,FALSE,"FS-40";#N/A,#N/A,FALSE,"FS-41";#N/A,#N/A,FALSE,"FS-42";#N/A,#N/A,FALSE,"TAX_CON";#N/A,#N/A,FALSE,"TAX_JJMA";#N/A,#N/A,FALSE,"TAX_MTS";#N/A,#N/A,FALSE,"R&amp;E-24";#N/A,#N/A,FALSE,"S-21";#N/A,#N/A,FALSE,"R&amp;E-25"}</definedName>
    <definedName name="new_name2" localSheetId="4" hidden="1">{#N/A,#N/A,FALSE,"FS-43";#N/A,#N/A,FALSE,"A-30";#N/A,#N/A,FALSE,"A-60";#N/A,#N/A,FALSE,"L-2";#N/A,#N/A,FALSE,"FS-40";#N/A,#N/A,FALSE,"FS-41";#N/A,#N/A,FALSE,"FS-42";#N/A,#N/A,FALSE,"TAX_CON";#N/A,#N/A,FALSE,"TAX_JJMA";#N/A,#N/A,FALSE,"TAX_MTS";#N/A,#N/A,FALSE,"R&amp;E-24";#N/A,#N/A,FALSE,"S-21";#N/A,#N/A,FALSE,"R&amp;E-25"}</definedName>
    <definedName name="new_name2" localSheetId="15" hidden="1">{#N/A,#N/A,FALSE,"FS-43";#N/A,#N/A,FALSE,"A-30";#N/A,#N/A,FALSE,"A-60";#N/A,#N/A,FALSE,"L-2";#N/A,#N/A,FALSE,"FS-40";#N/A,#N/A,FALSE,"FS-41";#N/A,#N/A,FALSE,"FS-42";#N/A,#N/A,FALSE,"TAX_CON";#N/A,#N/A,FALSE,"TAX_JJMA";#N/A,#N/A,FALSE,"TAX_MTS";#N/A,#N/A,FALSE,"R&amp;E-24";#N/A,#N/A,FALSE,"S-21";#N/A,#N/A,FALSE,"R&amp;E-25"}</definedName>
    <definedName name="new_name2" localSheetId="11" hidden="1">{#N/A,#N/A,FALSE,"FS-43";#N/A,#N/A,FALSE,"A-30";#N/A,#N/A,FALSE,"A-60";#N/A,#N/A,FALSE,"L-2";#N/A,#N/A,FALSE,"FS-40";#N/A,#N/A,FALSE,"FS-41";#N/A,#N/A,FALSE,"FS-42";#N/A,#N/A,FALSE,"TAX_CON";#N/A,#N/A,FALSE,"TAX_JJMA";#N/A,#N/A,FALSE,"TAX_MTS";#N/A,#N/A,FALSE,"R&amp;E-24";#N/A,#N/A,FALSE,"S-21";#N/A,#N/A,FALSE,"R&amp;E-25"}</definedName>
    <definedName name="new_name2" hidden="1">{#N/A,#N/A,FALSE,"FS-43";#N/A,#N/A,FALSE,"A-30";#N/A,#N/A,FALSE,"A-60";#N/A,#N/A,FALSE,"L-2";#N/A,#N/A,FALSE,"FS-40";#N/A,#N/A,FALSE,"FS-41";#N/A,#N/A,FALSE,"FS-42";#N/A,#N/A,FALSE,"TAX_CON";#N/A,#N/A,FALSE,"TAX_JJMA";#N/A,#N/A,FALSE,"TAX_MTS";#N/A,#N/A,FALSE,"R&amp;E-24";#N/A,#N/A,FALSE,"S-21";#N/A,#N/A,FALSE,"R&amp;E-25"}</definedName>
    <definedName name="new_w" localSheetId="4" hidden="1">{"comps1_1",#N/A,FALSE,"Comps1";"comps1_2",#N/A,FALSE,"Comps1";"comps1_3",#N/A,FALSE,"Comps1";"comps1_4",#N/A,FALSE,"Comps1";"comps1_5",#N/A,FALSE,"Comps1"}</definedName>
    <definedName name="new_w" localSheetId="11" hidden="1">{"comps1_1",#N/A,FALSE,"Comps1";"comps1_2",#N/A,FALSE,"Comps1";"comps1_3",#N/A,FALSE,"Comps1";"comps1_4",#N/A,FALSE,"Comps1";"comps1_5",#N/A,FALSE,"Comps1"}</definedName>
    <definedName name="new_w" hidden="1">{"comps1_1",#N/A,FALSE,"Comps1";"comps1_2",#N/A,FALSE,"Comps1";"comps1_3",#N/A,FALSE,"Comps1";"comps1_4",#N/A,FALSE,"Comps1";"comps1_5",#N/A,FALSE,"Comps1"}</definedName>
    <definedName name="new_w_1" localSheetId="4" hidden="1">{"comps1_1",#N/A,FALSE,"Comps1";"comps1_2",#N/A,FALSE,"Comps1";"comps1_3",#N/A,FALSE,"Comps1";"comps1_4",#N/A,FALSE,"Comps1";"comps1_5",#N/A,FALSE,"Comps1"}</definedName>
    <definedName name="new_w_1" localSheetId="11" hidden="1">{"comps1_1",#N/A,FALSE,"Comps1";"comps1_2",#N/A,FALSE,"Comps1";"comps1_3",#N/A,FALSE,"Comps1";"comps1_4",#N/A,FALSE,"Comps1";"comps1_5",#N/A,FALSE,"Comps1"}</definedName>
    <definedName name="new_w_1" hidden="1">{"comps1_1",#N/A,FALSE,"Comps1";"comps1_2",#N/A,FALSE,"Comps1";"comps1_3",#N/A,FALSE,"Comps1";"comps1_4",#N/A,FALSE,"Comps1";"comps1_5",#N/A,FALSE,"Comps1"}</definedName>
    <definedName name="newbel" localSheetId="4" hidden="1">{"'Directory'!$A$72:$E$91"}</definedName>
    <definedName name="newbel" localSheetId="15" hidden="1">{"'Directory'!$A$72:$E$91"}</definedName>
    <definedName name="newbel" localSheetId="11" hidden="1">{"'Directory'!$A$72:$E$91"}</definedName>
    <definedName name="newbel" hidden="1">{"'Directory'!$A$72:$E$91"}</definedName>
    <definedName name="newbel_1" localSheetId="4" hidden="1">{"'Directory'!$A$72:$E$91"}</definedName>
    <definedName name="newbel_1" localSheetId="11" hidden="1">{"'Directory'!$A$72:$E$91"}</definedName>
    <definedName name="newbel_1" hidden="1">{"'Directory'!$A$72:$E$91"}</definedName>
    <definedName name="newbel_3" localSheetId="4">{"'Directory'!$A$72:$E$91"}</definedName>
    <definedName name="newbel_3" localSheetId="11">{"'Directory'!$A$72:$E$91"}</definedName>
    <definedName name="newbel_3">{"'Directory'!$A$72:$E$91"}</definedName>
    <definedName name="newbls" localSheetId="4" hidden="1">{"'Directory'!$A$72:$E$91"}</definedName>
    <definedName name="newbls" localSheetId="15" hidden="1">{"'Directory'!$A$72:$E$91"}</definedName>
    <definedName name="newbls" localSheetId="11" hidden="1">{"'Directory'!$A$72:$E$91"}</definedName>
    <definedName name="newbls" hidden="1">{"'Directory'!$A$72:$E$91"}</definedName>
    <definedName name="newbls_1" localSheetId="4" hidden="1">{"'Directory'!$A$72:$E$91"}</definedName>
    <definedName name="newbls_1" localSheetId="11" hidden="1">{"'Directory'!$A$72:$E$91"}</definedName>
    <definedName name="newbls_1" hidden="1">{"'Directory'!$A$72:$E$91"}</definedName>
    <definedName name="newbls_3" localSheetId="4">{"'Directory'!$A$72:$E$91"}</definedName>
    <definedName name="newbls_3" localSheetId="11">{"'Directory'!$A$72:$E$91"}</definedName>
    <definedName name="newbls_3">{"'Directory'!$A$72:$E$91"}</definedName>
    <definedName name="Newcap" localSheetId="4" hidden="1">{"'2ND_QUAR'!$A$1:$P$106"}</definedName>
    <definedName name="Newcap" localSheetId="11" hidden="1">{"'2ND_QUAR'!$A$1:$P$106"}</definedName>
    <definedName name="Newcap" hidden="1">{"'2ND_QUAR'!$A$1:$P$106"}</definedName>
    <definedName name="Newcap_1" localSheetId="4" hidden="1">{"'2ND_QUAR'!$A$1:$P$106"}</definedName>
    <definedName name="Newcap_1" localSheetId="11" hidden="1">{"'2ND_QUAR'!$A$1:$P$106"}</definedName>
    <definedName name="Newcap_1" hidden="1">{"'2ND_QUAR'!$A$1:$P$106"}</definedName>
    <definedName name="Newcap_1_1" localSheetId="4" hidden="1">{"'2ND_QUAR'!$A$1:$P$106"}</definedName>
    <definedName name="Newcap_1_1" localSheetId="11" hidden="1">{"'2ND_QUAR'!$A$1:$P$106"}</definedName>
    <definedName name="Newcap_1_1" hidden="1">{"'2ND_QUAR'!$A$1:$P$106"}</definedName>
    <definedName name="Newcap_1_1_1" localSheetId="4" hidden="1">{"'2ND_QUAR'!$A$1:$P$106"}</definedName>
    <definedName name="Newcap_1_1_1" localSheetId="11" hidden="1">{"'2ND_QUAR'!$A$1:$P$106"}</definedName>
    <definedName name="Newcap_1_1_1" hidden="1">{"'2ND_QUAR'!$A$1:$P$106"}</definedName>
    <definedName name="Newcap_1_2" localSheetId="4" hidden="1">{"'2ND_QUAR'!$A$1:$P$106"}</definedName>
    <definedName name="Newcap_1_2" localSheetId="11" hidden="1">{"'2ND_QUAR'!$A$1:$P$106"}</definedName>
    <definedName name="Newcap_1_2" hidden="1">{"'2ND_QUAR'!$A$1:$P$106"}</definedName>
    <definedName name="Newcap_1_2_1" localSheetId="4" hidden="1">{"'2ND_QUAR'!$A$1:$P$106"}</definedName>
    <definedName name="Newcap_1_2_1" localSheetId="11" hidden="1">{"'2ND_QUAR'!$A$1:$P$106"}</definedName>
    <definedName name="Newcap_1_2_1" hidden="1">{"'2ND_QUAR'!$A$1:$P$106"}</definedName>
    <definedName name="Newcap_1_3" localSheetId="4" hidden="1">{"'2ND_QUAR'!$A$1:$P$106"}</definedName>
    <definedName name="Newcap_1_3" localSheetId="11" hidden="1">{"'2ND_QUAR'!$A$1:$P$106"}</definedName>
    <definedName name="Newcap_1_3" hidden="1">{"'2ND_QUAR'!$A$1:$P$106"}</definedName>
    <definedName name="Newcap_1_3_1" localSheetId="4" hidden="1">{"'2ND_QUAR'!$A$1:$P$106"}</definedName>
    <definedName name="Newcap_1_3_1" localSheetId="11" hidden="1">{"'2ND_QUAR'!$A$1:$P$106"}</definedName>
    <definedName name="Newcap_1_3_1" hidden="1">{"'2ND_QUAR'!$A$1:$P$106"}</definedName>
    <definedName name="Newcap_1_4" localSheetId="4" hidden="1">{"'2ND_QUAR'!$A$1:$P$106"}</definedName>
    <definedName name="Newcap_1_4" localSheetId="11" hidden="1">{"'2ND_QUAR'!$A$1:$P$106"}</definedName>
    <definedName name="Newcap_1_4" hidden="1">{"'2ND_QUAR'!$A$1:$P$106"}</definedName>
    <definedName name="Newcap_1_4_1" localSheetId="4" hidden="1">{"'2ND_QUAR'!$A$1:$P$106"}</definedName>
    <definedName name="Newcap_1_4_1" localSheetId="11" hidden="1">{"'2ND_QUAR'!$A$1:$P$106"}</definedName>
    <definedName name="Newcap_1_4_1" hidden="1">{"'2ND_QUAR'!$A$1:$P$106"}</definedName>
    <definedName name="Newcap_1_5" localSheetId="4" hidden="1">{"'2ND_QUAR'!$A$1:$P$106"}</definedName>
    <definedName name="Newcap_1_5" localSheetId="11" hidden="1">{"'2ND_QUAR'!$A$1:$P$106"}</definedName>
    <definedName name="Newcap_1_5" hidden="1">{"'2ND_QUAR'!$A$1:$P$106"}</definedName>
    <definedName name="Newcap_1_5_1" localSheetId="4" hidden="1">{"'2ND_QUAR'!$A$1:$P$106"}</definedName>
    <definedName name="Newcap_1_5_1" localSheetId="11" hidden="1">{"'2ND_QUAR'!$A$1:$P$106"}</definedName>
    <definedName name="Newcap_1_5_1" hidden="1">{"'2ND_QUAR'!$A$1:$P$106"}</definedName>
    <definedName name="Newcap_2" localSheetId="4" hidden="1">{"'2ND_QUAR'!$A$1:$P$106"}</definedName>
    <definedName name="Newcap_2" localSheetId="11" hidden="1">{"'2ND_QUAR'!$A$1:$P$106"}</definedName>
    <definedName name="Newcap_2" hidden="1">{"'2ND_QUAR'!$A$1:$P$106"}</definedName>
    <definedName name="Newcap_2_1" localSheetId="4" hidden="1">{"'2ND_QUAR'!$A$1:$P$106"}</definedName>
    <definedName name="Newcap_2_1" localSheetId="11" hidden="1">{"'2ND_QUAR'!$A$1:$P$106"}</definedName>
    <definedName name="Newcap_2_1" hidden="1">{"'2ND_QUAR'!$A$1:$P$106"}</definedName>
    <definedName name="Newcap_2_1_1" localSheetId="4" hidden="1">{"'2ND_QUAR'!$A$1:$P$106"}</definedName>
    <definedName name="Newcap_2_1_1" localSheetId="11" hidden="1">{"'2ND_QUAR'!$A$1:$P$106"}</definedName>
    <definedName name="Newcap_2_1_1" hidden="1">{"'2ND_QUAR'!$A$1:$P$106"}</definedName>
    <definedName name="Newcap_2_2" localSheetId="4" hidden="1">{"'2ND_QUAR'!$A$1:$P$106"}</definedName>
    <definedName name="Newcap_2_2" localSheetId="11" hidden="1">{"'2ND_QUAR'!$A$1:$P$106"}</definedName>
    <definedName name="Newcap_2_2" hidden="1">{"'2ND_QUAR'!$A$1:$P$106"}</definedName>
    <definedName name="Newcap_2_2_1" localSheetId="4" hidden="1">{"'2ND_QUAR'!$A$1:$P$106"}</definedName>
    <definedName name="Newcap_2_2_1" localSheetId="11" hidden="1">{"'2ND_QUAR'!$A$1:$P$106"}</definedName>
    <definedName name="Newcap_2_2_1" hidden="1">{"'2ND_QUAR'!$A$1:$P$106"}</definedName>
    <definedName name="Newcap_2_3" localSheetId="4" hidden="1">{"'2ND_QUAR'!$A$1:$P$106"}</definedName>
    <definedName name="Newcap_2_3" localSheetId="11" hidden="1">{"'2ND_QUAR'!$A$1:$P$106"}</definedName>
    <definedName name="Newcap_2_3" hidden="1">{"'2ND_QUAR'!$A$1:$P$106"}</definedName>
    <definedName name="Newcap_2_3_1" localSheetId="4" hidden="1">{"'2ND_QUAR'!$A$1:$P$106"}</definedName>
    <definedName name="Newcap_2_3_1" localSheetId="11" hidden="1">{"'2ND_QUAR'!$A$1:$P$106"}</definedName>
    <definedName name="Newcap_2_3_1" hidden="1">{"'2ND_QUAR'!$A$1:$P$106"}</definedName>
    <definedName name="Newcap_2_4" localSheetId="4" hidden="1">{"'2ND_QUAR'!$A$1:$P$106"}</definedName>
    <definedName name="Newcap_2_4" localSheetId="11" hidden="1">{"'2ND_QUAR'!$A$1:$P$106"}</definedName>
    <definedName name="Newcap_2_4" hidden="1">{"'2ND_QUAR'!$A$1:$P$106"}</definedName>
    <definedName name="Newcap_2_4_1" localSheetId="4" hidden="1">{"'2ND_QUAR'!$A$1:$P$106"}</definedName>
    <definedName name="Newcap_2_4_1" localSheetId="11" hidden="1">{"'2ND_QUAR'!$A$1:$P$106"}</definedName>
    <definedName name="Newcap_2_4_1" hidden="1">{"'2ND_QUAR'!$A$1:$P$106"}</definedName>
    <definedName name="Newcap_2_5" localSheetId="4" hidden="1">{"'2ND_QUAR'!$A$1:$P$106"}</definedName>
    <definedName name="Newcap_2_5" localSheetId="11" hidden="1">{"'2ND_QUAR'!$A$1:$P$106"}</definedName>
    <definedName name="Newcap_2_5" hidden="1">{"'2ND_QUAR'!$A$1:$P$106"}</definedName>
    <definedName name="Newcap_2_5_1" localSheetId="4" hidden="1">{"'2ND_QUAR'!$A$1:$P$106"}</definedName>
    <definedName name="Newcap_2_5_1" localSheetId="11" hidden="1">{"'2ND_QUAR'!$A$1:$P$106"}</definedName>
    <definedName name="Newcap_2_5_1" hidden="1">{"'2ND_QUAR'!$A$1:$P$106"}</definedName>
    <definedName name="Newcap_3" localSheetId="4" hidden="1">{"'2ND_QUAR'!$A$1:$P$106"}</definedName>
    <definedName name="Newcap_3" localSheetId="11" hidden="1">{"'2ND_QUAR'!$A$1:$P$106"}</definedName>
    <definedName name="Newcap_3" hidden="1">{"'2ND_QUAR'!$A$1:$P$106"}</definedName>
    <definedName name="Newcap_3_1" localSheetId="4" hidden="1">{"'2ND_QUAR'!$A$1:$P$106"}</definedName>
    <definedName name="Newcap_3_1" localSheetId="11" hidden="1">{"'2ND_QUAR'!$A$1:$P$106"}</definedName>
    <definedName name="Newcap_3_1" hidden="1">{"'2ND_QUAR'!$A$1:$P$106"}</definedName>
    <definedName name="Newcap_3_1_1" localSheetId="4" hidden="1">{"'2ND_QUAR'!$A$1:$P$106"}</definedName>
    <definedName name="Newcap_3_1_1" localSheetId="11" hidden="1">{"'2ND_QUAR'!$A$1:$P$106"}</definedName>
    <definedName name="Newcap_3_1_1" hidden="1">{"'2ND_QUAR'!$A$1:$P$106"}</definedName>
    <definedName name="Newcap_3_2" localSheetId="4" hidden="1">{"'2ND_QUAR'!$A$1:$P$106"}</definedName>
    <definedName name="Newcap_3_2" localSheetId="11" hidden="1">{"'2ND_QUAR'!$A$1:$P$106"}</definedName>
    <definedName name="Newcap_3_2" hidden="1">{"'2ND_QUAR'!$A$1:$P$106"}</definedName>
    <definedName name="Newcap_3_2_1" localSheetId="4" hidden="1">{"'2ND_QUAR'!$A$1:$P$106"}</definedName>
    <definedName name="Newcap_3_2_1" localSheetId="11" hidden="1">{"'2ND_QUAR'!$A$1:$P$106"}</definedName>
    <definedName name="Newcap_3_2_1" hidden="1">{"'2ND_QUAR'!$A$1:$P$106"}</definedName>
    <definedName name="Newcap_3_3" localSheetId="4" hidden="1">{"'2ND_QUAR'!$A$1:$P$106"}</definedName>
    <definedName name="Newcap_3_3" localSheetId="11" hidden="1">{"'2ND_QUAR'!$A$1:$P$106"}</definedName>
    <definedName name="Newcap_3_3" hidden="1">{"'2ND_QUAR'!$A$1:$P$106"}</definedName>
    <definedName name="Newcap_3_3_1" localSheetId="4" hidden="1">{"'2ND_QUAR'!$A$1:$P$106"}</definedName>
    <definedName name="Newcap_3_3_1" localSheetId="11" hidden="1">{"'2ND_QUAR'!$A$1:$P$106"}</definedName>
    <definedName name="Newcap_3_3_1" hidden="1">{"'2ND_QUAR'!$A$1:$P$106"}</definedName>
    <definedName name="Newcap_3_4" localSheetId="4" hidden="1">{"'2ND_QUAR'!$A$1:$P$106"}</definedName>
    <definedName name="Newcap_3_4" localSheetId="11" hidden="1">{"'2ND_QUAR'!$A$1:$P$106"}</definedName>
    <definedName name="Newcap_3_4" hidden="1">{"'2ND_QUAR'!$A$1:$P$106"}</definedName>
    <definedName name="Newcap_3_4_1" localSheetId="4" hidden="1">{"'2ND_QUAR'!$A$1:$P$106"}</definedName>
    <definedName name="Newcap_3_4_1" localSheetId="11" hidden="1">{"'2ND_QUAR'!$A$1:$P$106"}</definedName>
    <definedName name="Newcap_3_4_1" hidden="1">{"'2ND_QUAR'!$A$1:$P$106"}</definedName>
    <definedName name="Newcap_3_5" localSheetId="4" hidden="1">{"'2ND_QUAR'!$A$1:$P$106"}</definedName>
    <definedName name="Newcap_3_5" localSheetId="11" hidden="1">{"'2ND_QUAR'!$A$1:$P$106"}</definedName>
    <definedName name="Newcap_3_5" hidden="1">{"'2ND_QUAR'!$A$1:$P$106"}</definedName>
    <definedName name="Newcap_3_5_1" localSheetId="4" hidden="1">{"'2ND_QUAR'!$A$1:$P$106"}</definedName>
    <definedName name="Newcap_3_5_1" localSheetId="11" hidden="1">{"'2ND_QUAR'!$A$1:$P$106"}</definedName>
    <definedName name="Newcap_3_5_1" hidden="1">{"'2ND_QUAR'!$A$1:$P$106"}</definedName>
    <definedName name="Newcap_4" localSheetId="4" hidden="1">{"'2ND_QUAR'!$A$1:$P$106"}</definedName>
    <definedName name="Newcap_4" localSheetId="11" hidden="1">{"'2ND_QUAR'!$A$1:$P$106"}</definedName>
    <definedName name="Newcap_4" hidden="1">{"'2ND_QUAR'!$A$1:$P$106"}</definedName>
    <definedName name="Newcap_4_1" localSheetId="4" hidden="1">{"'2ND_QUAR'!$A$1:$P$106"}</definedName>
    <definedName name="Newcap_4_1" localSheetId="11" hidden="1">{"'2ND_QUAR'!$A$1:$P$106"}</definedName>
    <definedName name="Newcap_4_1" hidden="1">{"'2ND_QUAR'!$A$1:$P$106"}</definedName>
    <definedName name="Newcap_4_1_1" localSheetId="4" hidden="1">{"'2ND_QUAR'!$A$1:$P$106"}</definedName>
    <definedName name="Newcap_4_1_1" localSheetId="11" hidden="1">{"'2ND_QUAR'!$A$1:$P$106"}</definedName>
    <definedName name="Newcap_4_1_1" hidden="1">{"'2ND_QUAR'!$A$1:$P$106"}</definedName>
    <definedName name="Newcap_4_2" localSheetId="4" hidden="1">{"'2ND_QUAR'!$A$1:$P$106"}</definedName>
    <definedName name="Newcap_4_2" localSheetId="11" hidden="1">{"'2ND_QUAR'!$A$1:$P$106"}</definedName>
    <definedName name="Newcap_4_2" hidden="1">{"'2ND_QUAR'!$A$1:$P$106"}</definedName>
    <definedName name="Newcap_4_2_1" localSheetId="4" hidden="1">{"'2ND_QUAR'!$A$1:$P$106"}</definedName>
    <definedName name="Newcap_4_2_1" localSheetId="11" hidden="1">{"'2ND_QUAR'!$A$1:$P$106"}</definedName>
    <definedName name="Newcap_4_2_1" hidden="1">{"'2ND_QUAR'!$A$1:$P$106"}</definedName>
    <definedName name="Newcap_4_3" localSheetId="4" hidden="1">{"'2ND_QUAR'!$A$1:$P$106"}</definedName>
    <definedName name="Newcap_4_3" localSheetId="11" hidden="1">{"'2ND_QUAR'!$A$1:$P$106"}</definedName>
    <definedName name="Newcap_4_3" hidden="1">{"'2ND_QUAR'!$A$1:$P$106"}</definedName>
    <definedName name="Newcap_4_3_1" localSheetId="4" hidden="1">{"'2ND_QUAR'!$A$1:$P$106"}</definedName>
    <definedName name="Newcap_4_3_1" localSheetId="11" hidden="1">{"'2ND_QUAR'!$A$1:$P$106"}</definedName>
    <definedName name="Newcap_4_3_1" hidden="1">{"'2ND_QUAR'!$A$1:$P$106"}</definedName>
    <definedName name="Newcap_4_4" localSheetId="4" hidden="1">{"'2ND_QUAR'!$A$1:$P$106"}</definedName>
    <definedName name="Newcap_4_4" localSheetId="11" hidden="1">{"'2ND_QUAR'!$A$1:$P$106"}</definedName>
    <definedName name="Newcap_4_4" hidden="1">{"'2ND_QUAR'!$A$1:$P$106"}</definedName>
    <definedName name="Newcap_4_4_1" localSheetId="4" hidden="1">{"'2ND_QUAR'!$A$1:$P$106"}</definedName>
    <definedName name="Newcap_4_4_1" localSheetId="11" hidden="1">{"'2ND_QUAR'!$A$1:$P$106"}</definedName>
    <definedName name="Newcap_4_4_1" hidden="1">{"'2ND_QUAR'!$A$1:$P$106"}</definedName>
    <definedName name="Newcap_4_5" localSheetId="4" hidden="1">{"'2ND_QUAR'!$A$1:$P$106"}</definedName>
    <definedName name="Newcap_4_5" localSheetId="11" hidden="1">{"'2ND_QUAR'!$A$1:$P$106"}</definedName>
    <definedName name="Newcap_4_5" hidden="1">{"'2ND_QUAR'!$A$1:$P$106"}</definedName>
    <definedName name="Newcap_4_5_1" localSheetId="4" hidden="1">{"'2ND_QUAR'!$A$1:$P$106"}</definedName>
    <definedName name="Newcap_4_5_1" localSheetId="11" hidden="1">{"'2ND_QUAR'!$A$1:$P$106"}</definedName>
    <definedName name="Newcap_4_5_1" hidden="1">{"'2ND_QUAR'!$A$1:$P$106"}</definedName>
    <definedName name="Newcap_5" localSheetId="4" hidden="1">{"'2ND_QUAR'!$A$1:$P$106"}</definedName>
    <definedName name="Newcap_5" localSheetId="11" hidden="1">{"'2ND_QUAR'!$A$1:$P$106"}</definedName>
    <definedName name="Newcap_5" hidden="1">{"'2ND_QUAR'!$A$1:$P$106"}</definedName>
    <definedName name="Newcap_5_1" localSheetId="4" hidden="1">{"'2ND_QUAR'!$A$1:$P$106"}</definedName>
    <definedName name="Newcap_5_1" localSheetId="11" hidden="1">{"'2ND_QUAR'!$A$1:$P$106"}</definedName>
    <definedName name="Newcap_5_1" hidden="1">{"'2ND_QUAR'!$A$1:$P$106"}</definedName>
    <definedName name="Newcap_5_1_1" localSheetId="4" hidden="1">{"'2ND_QUAR'!$A$1:$P$106"}</definedName>
    <definedName name="Newcap_5_1_1" localSheetId="11" hidden="1">{"'2ND_QUAR'!$A$1:$P$106"}</definedName>
    <definedName name="Newcap_5_1_1" hidden="1">{"'2ND_QUAR'!$A$1:$P$106"}</definedName>
    <definedName name="Newcap_5_2" localSheetId="4" hidden="1">{"'2ND_QUAR'!$A$1:$P$106"}</definedName>
    <definedName name="Newcap_5_2" localSheetId="11" hidden="1">{"'2ND_QUAR'!$A$1:$P$106"}</definedName>
    <definedName name="Newcap_5_2" hidden="1">{"'2ND_QUAR'!$A$1:$P$106"}</definedName>
    <definedName name="Newcap_5_2_1" localSheetId="4" hidden="1">{"'2ND_QUAR'!$A$1:$P$106"}</definedName>
    <definedName name="Newcap_5_2_1" localSheetId="11" hidden="1">{"'2ND_QUAR'!$A$1:$P$106"}</definedName>
    <definedName name="Newcap_5_2_1" hidden="1">{"'2ND_QUAR'!$A$1:$P$106"}</definedName>
    <definedName name="Newcap_5_3" localSheetId="4" hidden="1">{"'2ND_QUAR'!$A$1:$P$106"}</definedName>
    <definedName name="Newcap_5_3" localSheetId="11" hidden="1">{"'2ND_QUAR'!$A$1:$P$106"}</definedName>
    <definedName name="Newcap_5_3" hidden="1">{"'2ND_QUAR'!$A$1:$P$106"}</definedName>
    <definedName name="Newcap_5_3_1" localSheetId="4" hidden="1">{"'2ND_QUAR'!$A$1:$P$106"}</definedName>
    <definedName name="Newcap_5_3_1" localSheetId="11" hidden="1">{"'2ND_QUAR'!$A$1:$P$106"}</definedName>
    <definedName name="Newcap_5_3_1" hidden="1">{"'2ND_QUAR'!$A$1:$P$106"}</definedName>
    <definedName name="Newcap_5_4" localSheetId="4" hidden="1">{"'2ND_QUAR'!$A$1:$P$106"}</definedName>
    <definedName name="Newcap_5_4" localSheetId="11" hidden="1">{"'2ND_QUAR'!$A$1:$P$106"}</definedName>
    <definedName name="Newcap_5_4" hidden="1">{"'2ND_QUAR'!$A$1:$P$106"}</definedName>
    <definedName name="Newcap_5_4_1" localSheetId="4" hidden="1">{"'2ND_QUAR'!$A$1:$P$106"}</definedName>
    <definedName name="Newcap_5_4_1" localSheetId="11" hidden="1">{"'2ND_QUAR'!$A$1:$P$106"}</definedName>
    <definedName name="Newcap_5_4_1" hidden="1">{"'2ND_QUAR'!$A$1:$P$106"}</definedName>
    <definedName name="Newcap_5_5" localSheetId="4" hidden="1">{"'2ND_QUAR'!$A$1:$P$106"}</definedName>
    <definedName name="Newcap_5_5" localSheetId="11" hidden="1">{"'2ND_QUAR'!$A$1:$P$106"}</definedName>
    <definedName name="Newcap_5_5" hidden="1">{"'2ND_QUAR'!$A$1:$P$106"}</definedName>
    <definedName name="Newcap_5_5_1" localSheetId="4" hidden="1">{"'2ND_QUAR'!$A$1:$P$106"}</definedName>
    <definedName name="Newcap_5_5_1" localSheetId="11" hidden="1">{"'2ND_QUAR'!$A$1:$P$106"}</definedName>
    <definedName name="Newcap_5_5_1" hidden="1">{"'2ND_QUAR'!$A$1:$P$106"}</definedName>
    <definedName name="Newcapexp" hidden="1">#REF!</definedName>
    <definedName name="NewCheck" localSheetId="19">#REF!</definedName>
    <definedName name="NewCheck">#REF!</definedName>
    <definedName name="newco">FALSE</definedName>
    <definedName name="NEWCS" localSheetId="11" hidden="1">{#N/A,#N/A,FALSE,"YTD"}</definedName>
    <definedName name="NEWCS" hidden="1">{#N/A,#N/A,FALSE,"YTD"}</definedName>
    <definedName name="NEWCS10" localSheetId="11" hidden="1">{#N/A,#N/A,FALSE,"YTD"}</definedName>
    <definedName name="NEWCS10" hidden="1">{#N/A,#N/A,FALSE,"YTD"}</definedName>
    <definedName name="NEWCS6" localSheetId="11" hidden="1">{#N/A,#N/A,FALSE,"YTD"}</definedName>
    <definedName name="NEWCS6" hidden="1">{#N/A,#N/A,FALSE,"YTD"}</definedName>
    <definedName name="NEWCS9" localSheetId="11" hidden="1">{#N/A,#N/A,FALSE,"YTD"}</definedName>
    <definedName name="NEWCS9" hidden="1">{#N/A,#N/A,FALSE,"YTD"}</definedName>
    <definedName name="newdata" localSheetId="4" hidden="1">{"PAGE 1",#N/A,FALSE,"WEST_OT"}</definedName>
    <definedName name="newdata" localSheetId="11" hidden="1">{"PAGE 1",#N/A,FALSE,"WEST_OT"}</definedName>
    <definedName name="newdata" hidden="1">{"PAGE 1",#N/A,FALSE,"WEST_OT"}</definedName>
    <definedName name="newdata_1" localSheetId="4" hidden="1">{"PAGE 1",#N/A,FALSE,"WEST_OT"}</definedName>
    <definedName name="newdata_1" localSheetId="11" hidden="1">{"PAGE 1",#N/A,FALSE,"WEST_OT"}</definedName>
    <definedName name="newdata_1" hidden="1">{"PAGE 1",#N/A,FALSE,"WEST_OT"}</definedName>
    <definedName name="newdata_1_1" localSheetId="4" hidden="1">{"PAGE 1",#N/A,FALSE,"WEST_OT"}</definedName>
    <definedName name="newdata_1_1" localSheetId="11" hidden="1">{"PAGE 1",#N/A,FALSE,"WEST_OT"}</definedName>
    <definedName name="newdata_1_1" hidden="1">{"PAGE 1",#N/A,FALSE,"WEST_OT"}</definedName>
    <definedName name="newdata_1_1_2" localSheetId="4" hidden="1">{"PAGE 1",#N/A,FALSE,"WEST_OT"}</definedName>
    <definedName name="newdata_1_1_2" localSheetId="11" hidden="1">{"PAGE 1",#N/A,FALSE,"WEST_OT"}</definedName>
    <definedName name="newdata_1_1_2" hidden="1">{"PAGE 1",#N/A,FALSE,"WEST_OT"}</definedName>
    <definedName name="newdata_1_3" localSheetId="4" hidden="1">{"PAGE 1",#N/A,FALSE,"WEST_OT"}</definedName>
    <definedName name="newdata_1_3" localSheetId="11" hidden="1">{"PAGE 1",#N/A,FALSE,"WEST_OT"}</definedName>
    <definedName name="newdata_1_3" hidden="1">{"PAGE 1",#N/A,FALSE,"WEST_OT"}</definedName>
    <definedName name="newdata_2" localSheetId="4" hidden="1">{"PAGE 1",#N/A,FALSE,"WEST_OT"}</definedName>
    <definedName name="newdata_2" localSheetId="11" hidden="1">{"PAGE 1",#N/A,FALSE,"WEST_OT"}</definedName>
    <definedName name="newdata_2" hidden="1">{"PAGE 1",#N/A,FALSE,"WEST_OT"}</definedName>
    <definedName name="newdata_2_2" localSheetId="4" hidden="1">{"PAGE 1",#N/A,FALSE,"WEST_OT"}</definedName>
    <definedName name="newdata_2_2" localSheetId="11" hidden="1">{"PAGE 1",#N/A,FALSE,"WEST_OT"}</definedName>
    <definedName name="newdata_2_2" hidden="1">{"PAGE 1",#N/A,FALSE,"WEST_OT"}</definedName>
    <definedName name="newdata_3" localSheetId="4" hidden="1">{"PAGE 1",#N/A,FALSE,"WEST_OT"}</definedName>
    <definedName name="newdata_3" localSheetId="11" hidden="1">{"PAGE 1",#N/A,FALSE,"WEST_OT"}</definedName>
    <definedName name="newdata_3" hidden="1">{"PAGE 1",#N/A,FALSE,"WEST_OT"}</definedName>
    <definedName name="newdata_3_2" localSheetId="4" hidden="1">{"PAGE 1",#N/A,FALSE,"WEST_OT"}</definedName>
    <definedName name="newdata_3_2" localSheetId="11" hidden="1">{"PAGE 1",#N/A,FALSE,"WEST_OT"}</definedName>
    <definedName name="newdata_3_2" hidden="1">{"PAGE 1",#N/A,FALSE,"WEST_OT"}</definedName>
    <definedName name="newdata_5" localSheetId="4" hidden="1">{"PAGE 1",#N/A,FALSE,"WEST_OT"}</definedName>
    <definedName name="newdata_5" localSheetId="11" hidden="1">{"PAGE 1",#N/A,FALSE,"WEST_OT"}</definedName>
    <definedName name="newdata_5" hidden="1">{"PAGE 1",#N/A,FALSE,"WEST_OT"}</definedName>
    <definedName name="newdata2" localSheetId="4" hidden="1">{"PAGE 1",#N/A,FALSE,"WEST_OT"}</definedName>
    <definedName name="newdata2" localSheetId="11" hidden="1">{"PAGE 1",#N/A,FALSE,"WEST_OT"}</definedName>
    <definedName name="newdata2" hidden="1">{"PAGE 1",#N/A,FALSE,"WEST_OT"}</definedName>
    <definedName name="newdata2_1" localSheetId="4" hidden="1">{"PAGE 1",#N/A,FALSE,"WEST_OT"}</definedName>
    <definedName name="newdata2_1" localSheetId="11" hidden="1">{"PAGE 1",#N/A,FALSE,"WEST_OT"}</definedName>
    <definedName name="newdata2_1" hidden="1">{"PAGE 1",#N/A,FALSE,"WEST_OT"}</definedName>
    <definedName name="newdata2_1_1" localSheetId="4" hidden="1">{"PAGE 1",#N/A,FALSE,"WEST_OT"}</definedName>
    <definedName name="newdata2_1_1" localSheetId="11" hidden="1">{"PAGE 1",#N/A,FALSE,"WEST_OT"}</definedName>
    <definedName name="newdata2_1_1" hidden="1">{"PAGE 1",#N/A,FALSE,"WEST_OT"}</definedName>
    <definedName name="newdata2_1_1_2" localSheetId="4" hidden="1">{"PAGE 1",#N/A,FALSE,"WEST_OT"}</definedName>
    <definedName name="newdata2_1_1_2" localSheetId="11" hidden="1">{"PAGE 1",#N/A,FALSE,"WEST_OT"}</definedName>
    <definedName name="newdata2_1_1_2" hidden="1">{"PAGE 1",#N/A,FALSE,"WEST_OT"}</definedName>
    <definedName name="newdata2_1_3" localSheetId="4" hidden="1">{"PAGE 1",#N/A,FALSE,"WEST_OT"}</definedName>
    <definedName name="newdata2_1_3" localSheetId="11" hidden="1">{"PAGE 1",#N/A,FALSE,"WEST_OT"}</definedName>
    <definedName name="newdata2_1_3" hidden="1">{"PAGE 1",#N/A,FALSE,"WEST_OT"}</definedName>
    <definedName name="newdata2_2" localSheetId="4" hidden="1">{"PAGE 1",#N/A,FALSE,"WEST_OT"}</definedName>
    <definedName name="newdata2_2" localSheetId="11" hidden="1">{"PAGE 1",#N/A,FALSE,"WEST_OT"}</definedName>
    <definedName name="newdata2_2" hidden="1">{"PAGE 1",#N/A,FALSE,"WEST_OT"}</definedName>
    <definedName name="newdata2_2_2" localSheetId="4" hidden="1">{"PAGE 1",#N/A,FALSE,"WEST_OT"}</definedName>
    <definedName name="newdata2_2_2" localSheetId="11" hidden="1">{"PAGE 1",#N/A,FALSE,"WEST_OT"}</definedName>
    <definedName name="newdata2_2_2" hidden="1">{"PAGE 1",#N/A,FALSE,"WEST_OT"}</definedName>
    <definedName name="newdata2_3" localSheetId="4" hidden="1">{"PAGE 1",#N/A,FALSE,"WEST_OT"}</definedName>
    <definedName name="newdata2_3" localSheetId="11" hidden="1">{"PAGE 1",#N/A,FALSE,"WEST_OT"}</definedName>
    <definedName name="newdata2_3" hidden="1">{"PAGE 1",#N/A,FALSE,"WEST_OT"}</definedName>
    <definedName name="newdata2_3_2" localSheetId="4" hidden="1">{"PAGE 1",#N/A,FALSE,"WEST_OT"}</definedName>
    <definedName name="newdata2_3_2" localSheetId="11" hidden="1">{"PAGE 1",#N/A,FALSE,"WEST_OT"}</definedName>
    <definedName name="newdata2_3_2" hidden="1">{"PAGE 1",#N/A,FALSE,"WEST_OT"}</definedName>
    <definedName name="newdata2_5" localSheetId="4" hidden="1">{"PAGE 1",#N/A,FALSE,"WEST_OT"}</definedName>
    <definedName name="newdata2_5" localSheetId="11" hidden="1">{"PAGE 1",#N/A,FALSE,"WEST_OT"}</definedName>
    <definedName name="newdata2_5" hidden="1">{"PAGE 1",#N/A,FALSE,"WEST_OT"}</definedName>
    <definedName name="newdcf" localSheetId="11" hidden="1">{#N/A,#N/A,TRUE,"DCF Summary (2)";#N/A,#N/A,TRUE,"DCF Summary";#N/A,"Middle Case Drivers",TRUE,"DCF"}</definedName>
    <definedName name="newdcf" hidden="1">{#N/A,#N/A,TRUE,"DCF Summary (2)";#N/A,#N/A,TRUE,"DCF Summary";#N/A,"Middle Case Drivers",TRUE,"DCF"}</definedName>
    <definedName name="Newer" localSheetId="11" hidden="1">{"expltr",#N/A,FALSE,"Expense projects";"explgl",#N/A,FALSE,"Expense projects"}</definedName>
    <definedName name="Newer" hidden="1">{"expltr",#N/A,FALSE,"Expense projects";"explgl",#N/A,FALSE,"Expense projects"}</definedName>
    <definedName name="newm" hidden="1">#REF!</definedName>
    <definedName name="NewName">"B45:G45"</definedName>
    <definedName name="newname2"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ewname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ewname7000" localSheetId="11" hidden="1">{#N/A,#N/A,FALSE,"MAY";#N/A,#N/A,FALSE,"Q2";#N/A,#N/A,FALSE,"YTD"}</definedName>
    <definedName name="newname7000" hidden="1">{#N/A,#N/A,FALSE,"MAY";#N/A,#N/A,FALSE,"Q2";#N/A,#N/A,FALSE,"YTD"}</definedName>
    <definedName name="newname9" localSheetId="11" hidden="1">{#N/A,#N/A,FALSE,"MAY";#N/A,#N/A,FALSE,"Q2";#N/A,#N/A,FALSE,"YTD"}</definedName>
    <definedName name="newname9" hidden="1">{#N/A,#N/A,FALSE,"MAY";#N/A,#N/A,FALSE,"Q2";#N/A,#N/A,FALSE,"YTD"}</definedName>
    <definedName name="newnew">#REF!</definedName>
    <definedName name="newnewnew" localSheetId="4" hidden="1">{#N/A,#N/A,FALSE,"Pharm";#N/A,#N/A,FALSE,"WWCM"}</definedName>
    <definedName name="newnewnew" localSheetId="11" hidden="1">{#N/A,#N/A,FALSE,"Pharm";#N/A,#N/A,FALSE,"WWCM"}</definedName>
    <definedName name="newnewnew" hidden="1">{#N/A,#N/A,FALSE,"Pharm";#N/A,#N/A,FALSE,"WWCM"}</definedName>
    <definedName name="newnewnew_1" localSheetId="4" hidden="1">{#N/A,#N/A,FALSE,"Pharm";#N/A,#N/A,FALSE,"WWCM"}</definedName>
    <definedName name="newnewnew_1" localSheetId="11" hidden="1">{#N/A,#N/A,FALSE,"Pharm";#N/A,#N/A,FALSE,"WWCM"}</definedName>
    <definedName name="newnewnew_1" hidden="1">{#N/A,#N/A,FALSE,"Pharm";#N/A,#N/A,FALSE,"WWCM"}</definedName>
    <definedName name="newpdt" localSheetId="11" hidden="1">{#N/A,#N/A,TRUE,"DCF Summary (2)";#N/A,#N/A,TRUE,"DCF Summary";#N/A,"Middle Case Drivers",TRUE,"DCF"}</definedName>
    <definedName name="newpdt" hidden="1">{#N/A,#N/A,TRUE,"DCF Summary (2)";#N/A,#N/A,TRUE,"DCF Summary";#N/A,"Middle Case Drivers",TRUE,"DCF"}</definedName>
    <definedName name="newpdt_1" localSheetId="11" hidden="1">{#N/A,#N/A,TRUE,"DCF Summary (2)";#N/A,#N/A,TRUE,"DCF Summary";#N/A,"Middle Case Drivers",TRUE,"DCF"}</definedName>
    <definedName name="newpdt_1" hidden="1">{#N/A,#N/A,TRUE,"DCF Summary (2)";#N/A,#N/A,TRUE,"DCF Summary";#N/A,"Middle Case Drivers",TRUE,"DCF"}</definedName>
    <definedName name="NewPeriodLineNew" localSheetId="15">'Tariff Slide'!NewPeriodLineNew</definedName>
    <definedName name="NewPeriodLineNew" localSheetId="11">'Uptier + New Money - Interest'!NewPeriodLineNew</definedName>
    <definedName name="NewPeriodLineNew">[0]!NewPeriodLineNew</definedName>
    <definedName name="NewPeriodLineOld" localSheetId="15">'Tariff Slide'!NewPeriodLineOld</definedName>
    <definedName name="NewPeriodLineOld" localSheetId="11">'Uptier + New Money - Interest'!NewPeriodLineOld</definedName>
    <definedName name="NewPeriodLineOld">[0]!NewPeriodLineOld</definedName>
    <definedName name="NewProjName" localSheetId="4">{"Client Name or Project Name"}</definedName>
    <definedName name="NewProjName" localSheetId="11">{"Client Name or Project Name"}</definedName>
    <definedName name="NewProjName">{"Client Name or Project Name"}</definedName>
    <definedName name="NewRange" localSheetId="4" hidden="1">#REF!</definedName>
    <definedName name="NewRange" hidden="1">#REF!</definedName>
    <definedName name="News12" localSheetId="19" hidden="1">{#N/A,#N/A,FALSE,"NEWS12"}</definedName>
    <definedName name="News12" localSheetId="4" hidden="1">{#N/A,#N/A,FALSE,"NEWS12"}</definedName>
    <definedName name="News12" localSheetId="15" hidden="1">{#N/A,#N/A,FALSE,"NEWS12"}</definedName>
    <definedName name="News12" localSheetId="11" hidden="1">{#N/A,#N/A,FALSE,"NEWS12"}</definedName>
    <definedName name="News12" hidden="1">{#N/A,#N/A,FALSE,"NEWS12"}</definedName>
    <definedName name="News12pg1" localSheetId="19" hidden="1">{#N/A,#N/A,FALSE,"NEWS12"}</definedName>
    <definedName name="News12pg1" localSheetId="4" hidden="1">{#N/A,#N/A,FALSE,"NEWS12"}</definedName>
    <definedName name="News12pg1" localSheetId="15" hidden="1">{#N/A,#N/A,FALSE,"NEWS12"}</definedName>
    <definedName name="News12pg1" localSheetId="11" hidden="1">{#N/A,#N/A,FALSE,"NEWS12"}</definedName>
    <definedName name="News12pg1" hidden="1">{#N/A,#N/A,FALSE,"NEWS12"}</definedName>
    <definedName name="News12pg2" localSheetId="19" hidden="1">{#N/A,#N/A,FALSE,"NEWS12"}</definedName>
    <definedName name="News12pg2" localSheetId="4" hidden="1">{#N/A,#N/A,FALSE,"NEWS12"}</definedName>
    <definedName name="News12pg2" localSheetId="15" hidden="1">{#N/A,#N/A,FALSE,"NEWS12"}</definedName>
    <definedName name="News12pg2" localSheetId="11" hidden="1">{#N/A,#N/A,FALSE,"NEWS12"}</definedName>
    <definedName name="News12pg2" hidden="1">{#N/A,#N/A,FALSE,"NEWS12"}</definedName>
    <definedName name="newt" localSheetId="4" hidden="1">{"'Directory'!$A$72:$E$91"}</definedName>
    <definedName name="newt" localSheetId="15" hidden="1">{"'Directory'!$A$72:$E$91"}</definedName>
    <definedName name="newt" localSheetId="11" hidden="1">{"'Directory'!$A$72:$E$91"}</definedName>
    <definedName name="newt" hidden="1">{"'Directory'!$A$72:$E$91"}</definedName>
    <definedName name="newt_1" localSheetId="4" hidden="1">{"'Directory'!$A$72:$E$91"}</definedName>
    <definedName name="newt_1" localSheetId="11" hidden="1">{"'Directory'!$A$72:$E$91"}</definedName>
    <definedName name="newt_1" hidden="1">{"'Directory'!$A$72:$E$91"}</definedName>
    <definedName name="newt_3" localSheetId="4">{"'Directory'!$A$72:$E$91"}</definedName>
    <definedName name="newt_3" localSheetId="11">{"'Directory'!$A$72:$E$91"}</definedName>
    <definedName name="newt_3">{"'Directory'!$A$72:$E$91"}</definedName>
    <definedName name="NewTaxGW">#REF!</definedName>
    <definedName name="NewTaxIntangibles">#REF!</definedName>
    <definedName name="newtest2" localSheetId="1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localSheetId="1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icker" localSheetId="19">#REF!</definedName>
    <definedName name="NewTicker">#REF!</definedName>
    <definedName name="newwcom" localSheetId="4" hidden="1">{"'Directory'!$A$72:$E$91"}</definedName>
    <definedName name="newwcom" localSheetId="15" hidden="1">{"'Directory'!$A$72:$E$91"}</definedName>
    <definedName name="newwcom" localSheetId="11" hidden="1">{"'Directory'!$A$72:$E$91"}</definedName>
    <definedName name="newwcom" hidden="1">{"'Directory'!$A$72:$E$91"}</definedName>
    <definedName name="newwcom_1" localSheetId="4" hidden="1">{"'Directory'!$A$72:$E$91"}</definedName>
    <definedName name="newwcom_1" localSheetId="11" hidden="1">{"'Directory'!$A$72:$E$91"}</definedName>
    <definedName name="newwcom_1" hidden="1">{"'Directory'!$A$72:$E$91"}</definedName>
    <definedName name="newwcom_3" localSheetId="4">{"'Directory'!$A$72:$E$91"}</definedName>
    <definedName name="newwcom_3" localSheetId="11">{"'Directory'!$A$72:$E$91"}</definedName>
    <definedName name="newwcom_3">{"'Directory'!$A$72:$E$91"}</definedName>
    <definedName name="NEWWW" localSheetId="15" hidden="1">{"'PXR_6500'!$A$1:$I$124"}</definedName>
    <definedName name="NEWWW" localSheetId="11" hidden="1">{"'PXR_6500'!$A$1:$I$124"}</definedName>
    <definedName name="NEWWW" hidden="1">{"'PXR_6500'!$A$1:$I$124"}</definedName>
    <definedName name="next"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x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XT_QUARTER_END">#REF!</definedName>
    <definedName name="next_regression" localSheetId="11" hidden="1">{"summary1",#N/A,FALSE,"K";"summary2",#N/A,FALSE,"K";"USmarket",#N/A,FALSE,"K";"USearnings",#N/A,FALSE,"K"}</definedName>
    <definedName name="next_regression" hidden="1">{"summary1",#N/A,FALSE,"K";"summary2",#N/A,FALSE,"K";"USmarket",#N/A,FALSE,"K";"USearnings",#N/A,FALSE,"K"}</definedName>
    <definedName name="NFA_Charge">#REF!</definedName>
    <definedName name="NFA_Premium">#REF!</definedName>
    <definedName name="NFAChg" hidden="1">#REF!</definedName>
    <definedName name="nfg" hidden="1">#N/A</definedName>
    <definedName name="nfhnhj7" hidden="1">#REF!</definedName>
    <definedName name="nfn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fn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fn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FY">#REF!</definedName>
    <definedName name="ngffg" localSheetId="11" hidden="1">{"Breakdown1",#N/A,FALSE,"LTD";"Breakdown2",#N/A,FALSE,"LTD";"Breakdown3",#N/A,FALSE,"LTD";"D Op. Profit",#N/A,FALSE,"LTD";"D Op Profit Continued",#N/A,FALSE,"LTD"}</definedName>
    <definedName name="ngffg" hidden="1">{"Breakdown1",#N/A,FALSE,"LTD";"Breakdown2",#N/A,FALSE,"LTD";"Breakdown3",#N/A,FALSE,"LTD";"D Op. Profit",#N/A,FALSE,"LTD";"D Op Profit Continued",#N/A,FALSE,"LTD"}</definedName>
    <definedName name="NGFHFG" localSheetId="4" hidden="1">{#N/A,#N/A,FALSE,"PGW"}</definedName>
    <definedName name="NGFHFG" localSheetId="11" hidden="1">{#N/A,#N/A,FALSE,"PGW"}</definedName>
    <definedName name="NGFHFG" hidden="1">{#N/A,#N/A,FALSE,"PGW"}</definedName>
    <definedName name="ngklngl" localSheetId="11" hidden="1">{"FIXVARIANCE",#N/A,FALSE,"COSTPHSE";"SOURCING",#N/A,FALSE,"COSTPHSE"}</definedName>
    <definedName name="ngklngl" hidden="1">{"FIXVARIANCE",#N/A,FALSE,"COSTPHSE";"SOURCING",#N/A,FALSE,"COSTPHSE"}</definedName>
    <definedName name="NH" localSheetId="11" hidden="1">{#N/A,#N/A,FALSE,"MONTHDET";#N/A,#N/A,FALSE,"ACTUAL"}</definedName>
    <definedName name="NH" hidden="1">{#N/A,#N/A,FALSE,"MONTHDET";#N/A,#N/A,FALSE,"ACTUAL"}</definedName>
    <definedName name="nhdata" localSheetId="19">#REF!</definedName>
    <definedName name="nhdata">#REF!</definedName>
    <definedName name="nhdnb"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nhdnb"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nhdnb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nhdnb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nhew" localSheetId="11" hidden="1">{"Year1996",#N/A,FALSE,"1996-1998 Analyst Models";"Year1997",#N/A,FALSE,"1996-1998 Analyst Models";"Year1998",#N/A,FALSE,"1996-1998 Analyst Models"}</definedName>
    <definedName name="nhew" hidden="1">{"Year1996",#N/A,FALSE,"1996-1998 Analyst Models";"Year1997",#N/A,FALSE,"1996-1998 Analyst Models";"Year1998",#N/A,FALSE,"1996-1998 Analyst Models"}</definedName>
    <definedName name="nhew_1" localSheetId="11" hidden="1">{"Year1996",#N/A,FALSE,"1996-1998 Analyst Models";"Year1997",#N/A,FALSE,"1996-1998 Analyst Models";"Year1998",#N/A,FALSE,"1996-1998 Analyst Models"}</definedName>
    <definedName name="nhew_1" hidden="1">{"Year1996",#N/A,FALSE,"1996-1998 Analyst Models";"Year1997",#N/A,FALSE,"1996-1998 Analyst Models";"Year1998",#N/A,FALSE,"1996-1998 Analyst Models"}</definedName>
    <definedName name="nhfdh6" hidden="1">#REF!</definedName>
    <definedName name="NHJK" localSheetId="11" hidden="1">{#N/A,#N/A,TRUE,"Main Issues";#N/A,#N/A,TRUE,"Income statement ($)"}</definedName>
    <definedName name="NHJK" hidden="1">{#N/A,#N/A,TRUE,"Main Issues";#N/A,#N/A,TRUE,"Income statement ($)"}</definedName>
    <definedName name="nhjythh" localSheetId="11" hidden="1">{"DCF","UPSIDE CASE",FALSE,"Sheet1";"DCF","BASE CASE",FALSE,"Sheet1";"DCF","DOWNSIDE CASE",FALSE,"Sheet1"}</definedName>
    <definedName name="nhjythh" hidden="1">{"DCF","UPSIDE CASE",FALSE,"Sheet1";"DCF","BASE CASE",FALSE,"Sheet1";"DCF","DOWNSIDE CASE",FALSE,"Sheet1"}</definedName>
    <definedName name="nhmyt" hidden="1">#REF!</definedName>
    <definedName name="nhy" localSheetId="15" hidden="1">{#N/A,#N/A,TRUE,"Acq-Ass";#N/A,#N/A,TRUE,"Acq-IS";#N/A,#N/A,TRUE,"Acq-BS";#N/A,#N/A,TRUE,"Acq-CF";#N/A,#N/A,TRUE,"Acq-Proj";#N/A,#N/A,TRUE,"Acq-CapEx";#N/A,#N/A,TRUE,"Acq-Debt";#N/A,#N/A,TRUE,"Acq-Int";#N/A,#N/A,TRUE,"Acq-BD";#N/A,#N/A,TRUE,"Acq-TD";#N/A,#N/A,TRUE,"Acq-Taxes";#N/A,#N/A,TRUE,"Acq-Credit";#N/A,#N/A,TRUE,"Acq-Val";#N/A,#N/A,TRUE,"Acq-Mult Val"}</definedName>
    <definedName name="nhy" localSheetId="11" hidden="1">{#N/A,#N/A,TRUE,"Acq-Ass";#N/A,#N/A,TRUE,"Acq-IS";#N/A,#N/A,TRUE,"Acq-BS";#N/A,#N/A,TRUE,"Acq-CF";#N/A,#N/A,TRUE,"Acq-Proj";#N/A,#N/A,TRUE,"Acq-CapEx";#N/A,#N/A,TRUE,"Acq-Debt";#N/A,#N/A,TRUE,"Acq-Int";#N/A,#N/A,TRUE,"Acq-BD";#N/A,#N/A,TRUE,"Acq-TD";#N/A,#N/A,TRUE,"Acq-Taxes";#N/A,#N/A,TRUE,"Acq-Credit";#N/A,#N/A,TRUE,"Acq-Val";#N/A,#N/A,TRUE,"Acq-Mult Val"}</definedName>
    <definedName name="nhy" hidden="1">{#N/A,#N/A,TRUE,"Acq-Ass";#N/A,#N/A,TRUE,"Acq-IS";#N/A,#N/A,TRUE,"Acq-BS";#N/A,#N/A,TRUE,"Acq-CF";#N/A,#N/A,TRUE,"Acq-Proj";#N/A,#N/A,TRUE,"Acq-CapEx";#N/A,#N/A,TRUE,"Acq-Debt";#N/A,#N/A,TRUE,"Acq-Int";#N/A,#N/A,TRUE,"Acq-BD";#N/A,#N/A,TRUE,"Acq-TD";#N/A,#N/A,TRUE,"Acq-Taxes";#N/A,#N/A,TRUE,"Acq-Credit";#N/A,#N/A,TRUE,"Acq-Val";#N/A,#N/A,TRUE,"Acq-Mult Val"}</definedName>
    <definedName name="NI">#REF!</definedName>
    <definedName name="ni_mult" localSheetId="19">#REF!</definedName>
    <definedName name="ni_mult">#REF!</definedName>
    <definedName name="ni_mult_sen" localSheetId="19">#REF!</definedName>
    <definedName name="ni_mult_sen">#REF!</definedName>
    <definedName name="ni_mult1" localSheetId="19">#REF!</definedName>
    <definedName name="ni_mult1">#REF!</definedName>
    <definedName name="ni_mult2">#REF!</definedName>
    <definedName name="ni_mult3">#REF!</definedName>
    <definedName name="ni_mult4">#REF!</definedName>
    <definedName name="ni_mult5">#REF!</definedName>
    <definedName name="ni_terminal">#REF!</definedName>
    <definedName name="Nick_2" localSheetId="11" hidden="1">REPT(_697____________123Graph_ACHART_13,4)&amp;'Uptier + New Money - Interest'!_694__FDSAUDITLINK__&amp;REPT('Uptier + New Money - Interest'!_695__FDSAUDITLINK__,2)&amp;'Uptier + New Money - Interest'!_694__FDSAUDITLINK__&amp;REPT('Uptier + New Money - Interest'!_694__FDSAUDITLINK___1,2)&amp;" "&amp;REPT(_695____________123Graph_ACHART_11,2)&amp;'Uptier + New Money - Interest'!_696__FDSAUDITLINK___1&amp;REPT(_695_________123Graph_ACHART_10,2)&amp;'Uptier + New Money - Interest'!_696__FDSAUDITLINK___1&amp;REPT('Uptier + New Money - Interest'!_696__FDSAUDITLINK__,2)</definedName>
    <definedName name="Nick_2" hidden="1">REPT(_697____________123Graph_ACHART_13,4)&amp;_694__FDSAUDITLINK__&amp;REPT(_695__FDSAUDITLINK__,2)&amp;_694__FDSAUDITLINK__&amp;REPT(_694__FDSAUDITLINK___1,2)&amp;" "&amp;REPT(_695____________123Graph_ACHART_11,2)&amp;_696__FDSAUDITLINK___1&amp;REPT(_695_________123Graph_ACHART_10,2)&amp;_696__FDSAUDITLINK___1&amp;REPT(_696__FDSAUDITLINK__,2)</definedName>
    <definedName name="NIeq">#REF!</definedName>
    <definedName name="NimAmort" localSheetId="11" hidden="1">{#N/A,#N/A,TRUE,"SUMMARY";#N/A,#N/A,TRUE,"Unsettled Deal IO";#N/A,#N/A,TRUE,"Treasury Options";#N/A,#N/A,TRUE,"CMT Floors";#N/A,#N/A,TRUE,"Pipeline";#N/A,#N/A,TRUE,"MBS Deriv";#N/A,#N/A,TRUE,"Swap";#N/A,#N/A,TRUE,"Portfolio";#N/A,#N/A,TRUE,"Portfolio Transfer";#N/A,#N/A,TRUE,"Non-INMC Subs"}</definedName>
    <definedName name="NimAmort" hidden="1">{#N/A,#N/A,TRUE,"SUMMARY";#N/A,#N/A,TRUE,"Unsettled Deal IO";#N/A,#N/A,TRUE,"Treasury Options";#N/A,#N/A,TRUE,"CMT Floors";#N/A,#N/A,TRUE,"Pipeline";#N/A,#N/A,TRUE,"MBS Deriv";#N/A,#N/A,TRUE,"Swap";#N/A,#N/A,TRUE,"Portfolio";#N/A,#N/A,TRUE,"Portfolio Transfer";#N/A,#N/A,TRUE,"Non-INMC Subs"}</definedName>
    <definedName name="Nimboun" localSheetId="11" hidden="1">{#N/A,#N/A,TRUE,"SUMMARY";#N/A,#N/A,TRUE,"Unsettled Deal IO";#N/A,#N/A,TRUE,"Treasury Options";#N/A,#N/A,TRUE,"CMT Floors";#N/A,#N/A,TRUE,"Pipeline";#N/A,#N/A,TRUE,"MBS Deriv";#N/A,#N/A,TRUE,"Swap";#N/A,#N/A,TRUE,"Portfolio";#N/A,#N/A,TRUE,"Portfolio Transfer";#N/A,#N/A,TRUE,"Non-INMC Subs"}</definedName>
    <definedName name="Nimboun" hidden="1">{#N/A,#N/A,TRUE,"SUMMARY";#N/A,#N/A,TRUE,"Unsettled Deal IO";#N/A,#N/A,TRUE,"Treasury Options";#N/A,#N/A,TRUE,"CMT Floors";#N/A,#N/A,TRUE,"Pipeline";#N/A,#N/A,TRUE,"MBS Deriv";#N/A,#N/A,TRUE,"Swap";#N/A,#N/A,TRUE,"Portfolio";#N/A,#N/A,TRUE,"Portfolio Transfer";#N/A,#N/A,TRUE,"Non-INMC Subs"}</definedName>
    <definedName name="niMTD">#REF!</definedName>
    <definedName name="nin" localSheetId="19">{0;0;0;0;1;#N/A;0.25;0.25;0.8;0.25;2;FALSE;FALSE;FALSE;FALSE;FALSE;#N/A;1;#N/A;1;1;"";""}</definedName>
    <definedName name="nin" localSheetId="4">{0;0;0;0;1;#N/A;0.25;0.25;0.8;0.25;2;FALSE;FALSE;FALSE;FALSE;FALSE;#N/A;1;#N/A;1;1;"";""}</definedName>
    <definedName name="nin" localSheetId="15">{0;0;0;0;1;#N/A;0.25;0.25;0.8;0.25;2;FALSE;FALSE;FALSE;FALSE;FALSE;#N/A;1;#N/A;1;1;"";""}</definedName>
    <definedName name="nin" localSheetId="11">{0;0;0;0;1;#N/A;0.25;0.25;0.8;0.25;2;FALSE;FALSE;FALSE;FALSE;FALSE;#N/A;1;#N/A;1;1;"";""}</definedName>
    <definedName name="nin">{0;0;0;0;1;#N/A;0.25;0.25;0.8;0.25;2;FALSE;FALSE;FALSE;FALSE;FALSE;#N/A;1;#N/A;1;1;"";""}</definedName>
    <definedName name="nine" localSheetId="19">#REF!</definedName>
    <definedName name="nine">#REF!</definedName>
    <definedName name="ninini" localSheetId="19">{0;0;0;0;1;#N/A;0.25;0.25;0.8;0.25;2;FALSE;FALSE;FALSE;FALSE;FALSE;#N/A;1;#N/A;1;1;"";"&amp;L&amp;""Arial,Italic""&amp;8&amp;F Page &amp;P of &amp;N &amp;D &amp;T "}</definedName>
    <definedName name="ninini" localSheetId="4">{0;0;0;0;1;#N/A;0.25;0.25;0.8;0.25;2;FALSE;FALSE;FALSE;FALSE;FALSE;#N/A;1;#N/A;1;1;"";"&amp;L&amp;""Arial,Italic""&amp;8&amp;F Page &amp;P of &amp;N &amp;D &amp;T "}</definedName>
    <definedName name="ninini" localSheetId="15">{0;0;0;0;1;#N/A;0.25;0.25;0.8;0.25;2;FALSE;FALSE;FALSE;FALSE;FALSE;#N/A;1;#N/A;1;1;"";"&amp;L&amp;""Arial,Italic""&amp;8&amp;F Page &amp;P of &amp;N &amp;D &amp;T "}</definedName>
    <definedName name="ninini" localSheetId="11">{0;0;0;0;1;#N/A;0.25;0.25;0.8;0.25;2;FALSE;FALSE;FALSE;FALSE;FALSE;#N/A;1;#N/A;1;1;"";"&amp;L&amp;""Arial,Italic""&amp;8&amp;F Page &amp;P of &amp;N &amp;D &amp;T "}</definedName>
    <definedName name="ninini">{0;0;0;0;1;#N/A;0.25;0.25;0.8;0.25;2;FALSE;FALSE;FALSE;FALSE;FALSE;#N/A;1;#N/A;1;1;"";"&amp;L&amp;""Arial,Italic""&amp;8&amp;F Page &amp;P of &amp;N &amp;D &amp;T "}</definedName>
    <definedName name="niYTD">#REF!</definedName>
    <definedName name="nj" localSheetId="11" hidden="1">{#N/A,#N/A,FALSE,"Aging Summary";#N/A,#N/A,FALSE,"Ratio Analysis";#N/A,#N/A,FALSE,"Test 120 Day Accts";#N/A,#N/A,FALSE,"Tickmarks"}</definedName>
    <definedName name="nj" hidden="1">{#N/A,#N/A,FALSE,"Aging Summary";#N/A,#N/A,FALSE,"Ratio Analysis";#N/A,#N/A,FALSE,"Test 120 Day Accts";#N/A,#N/A,FALSE,"Tickmarks"}</definedName>
    <definedName name="NJGAHOHORHGO" localSheetId="4">{"Client Name or Project Name"}</definedName>
    <definedName name="NJGAHOHORHGO" localSheetId="11">{"Client Name or Project Name"}</definedName>
    <definedName name="NJGAHOHORHGO">{"Client Name or Project Name"}</definedName>
    <definedName name="nkbk" localSheetId="11" hidden="1">{#N/A,#N/A,TRUE,"Proposal";#N/A,#N/A,TRUE,"Assumptions";#N/A,#N/A,TRUE,"Net Income";#N/A,#N/A,TRUE,"Balsheet";#N/A,#N/A,TRUE,"Capex";#N/A,#N/A,TRUE,"Volumes";#N/A,#N/A,TRUE,"Revenues";#N/A,#N/A,TRUE,"Var.Costs";#N/A,#N/A,TRUE,"Personnel";#N/A,#N/A,TRUE,"Other costs";#N/A,#N/A,TRUE,"MKTG and G&amp;A"}</definedName>
    <definedName name="nkbk" hidden="1">{#N/A,#N/A,TRUE,"Proposal";#N/A,#N/A,TRUE,"Assumptions";#N/A,#N/A,TRUE,"Net Income";#N/A,#N/A,TRUE,"Balsheet";#N/A,#N/A,TRUE,"Capex";#N/A,#N/A,TRUE,"Volumes";#N/A,#N/A,TRUE,"Revenues";#N/A,#N/A,TRUE,"Var.Costs";#N/A,#N/A,TRUE,"Personnel";#N/A,#N/A,TRUE,"Other costs";#N/A,#N/A,TRUE,"MKTG and G&amp;A"}</definedName>
    <definedName name="NLGeXToEUR" localSheetId="8" hidden="1">1/EUReXToNLG</definedName>
    <definedName name="NLGeXToEUR" localSheetId="11" hidden="1">1/EUReXToNLG</definedName>
    <definedName name="NLGeXToEUR" localSheetId="10" hidden="1">1/EUReXToNLG</definedName>
    <definedName name="NLGeXToEUR" hidden="1">1/EUReXToNLG</definedName>
    <definedName name="ñljk" localSheetId="11" hidden="1">{#N/A,#N/A,FALSE,"Aging Summary";#N/A,#N/A,FALSE,"Ratio Analysis";#N/A,#N/A,FALSE,"Test 120 Day Accts";#N/A,#N/A,FALSE,"Tickmarks"}</definedName>
    <definedName name="ñljk" hidden="1">{#N/A,#N/A,FALSE,"Aging Summary";#N/A,#N/A,FALSE,"Ratio Analysis";#N/A,#N/A,FALSE,"Test 120 Day Accts";#N/A,#N/A,FALSE,"Tickmarks"}</definedName>
    <definedName name="NM">"NM "</definedName>
    <definedName name="NM_1">"NM"</definedName>
    <definedName name="NMC">#REF!</definedName>
    <definedName name="NMCVM" localSheetId="4" hidden="1">{#N/A,#N/A,FALSE,"TABLE_1 YTD- VALUES LAST YR(2)"}</definedName>
    <definedName name="NMCVM" localSheetId="11" hidden="1">{#N/A,#N/A,FALSE,"TABLE_1 YTD- VALUES LAST YR(2)"}</definedName>
    <definedName name="NMCVM" hidden="1">{#N/A,#N/A,FALSE,"TABLE_1 YTD- VALUES LAST YR(2)"}</definedName>
    <definedName name="nmn" localSheetId="11" hidden="1">{#N/A,#N/A,FALSE,"Aging Summary";#N/A,#N/A,FALSE,"Ratio Analysis";#N/A,#N/A,FALSE,"Test 120 Day Accts";#N/A,#N/A,FALSE,"Tickmarks"}</definedName>
    <definedName name="nmn" hidden="1">{#N/A,#N/A,FALSE,"Aging Summary";#N/A,#N/A,FALSE,"Ratio Analysis";#N/A,#N/A,FALSE,"Test 120 Day Accts";#N/A,#N/A,FALSE,"Tickmarks"}</definedName>
    <definedName name="nmnmm" localSheetId="11" hidden="1">{#N/A,#N/A,FALSE,"Index";"Stmts_Qtrs",#N/A,FALSE,"Summary";"Stmts_24 mo",#N/A,FALSE,"Summary";"Summary_24",#N/A,FALSE,"Revenue";"Month_24",#N/A,FALSE,"Engineering";"Month_24",#N/A,FALSE,"Marketing";"Month_24",#N/A,FALSE,"G &amp; A";"Month_24",#N/A,FALSE,"Manufacturing"}</definedName>
    <definedName name="nmnmm" hidden="1">{#N/A,#N/A,FALSE,"Index";"Stmts_Qtrs",#N/A,FALSE,"Summary";"Stmts_24 mo",#N/A,FALSE,"Summary";"Summary_24",#N/A,FALSE,"Revenue";"Month_24",#N/A,FALSE,"Engineering";"Month_24",#N/A,FALSE,"Marketing";"Month_24",#N/A,FALSE,"G &amp; A";"Month_24",#N/A,FALSE,"Manufacturing"}</definedName>
    <definedName name="nn" localSheetId="19">{0;0;0;0;1;#N/A;0.25;0.25;1;1;2;FALSE;FALSE;FALSE;FALSE;FALSE;#N/A;1;#N/A;1;1;"";"&amp;L&amp;""Arial,Italic""&amp;8&amp;F Page &amp;P of &amp;N &amp;D &amp;T "}</definedName>
    <definedName name="nn" localSheetId="4">{0;0;0;0;1;#N/A;0.25;0.25;1;1;2;FALSE;FALSE;FALSE;FALSE;FALSE;#N/A;1;#N/A;1;1;"";"&amp;L&amp;""Arial,Italic""&amp;8&amp;F Page &amp;P of &amp;N &amp;D &amp;T "}</definedName>
    <definedName name="nn" localSheetId="15">{0;0;0;0;1;#N/A;0.25;0.25;1;1;2;FALSE;FALSE;FALSE;FALSE;FALSE;#N/A;1;#N/A;1;1;"";"&amp;L&amp;""Arial,Italic""&amp;8&amp;F Page &amp;P of &amp;N &amp;D &amp;T "}</definedName>
    <definedName name="nn" localSheetId="11">{0;0;0;0;1;#N/A;0.25;0.25;1;1;2;FALSE;FALSE;FALSE;FALSE;FALSE;#N/A;1;#N/A;1;1;"";"&amp;L&amp;""Arial,Italic""&amp;8&amp;F Page &amp;P of &amp;N &amp;D &amp;T "}</definedName>
    <definedName name="nn">{0;0;0;0;1;#N/A;0.25;0.25;1;1;2;FALSE;FALSE;FALSE;FALSE;FALSE;#N/A;1;#N/A;1;1;"";"&amp;L&amp;""Arial,Italic""&amp;8&amp;F Page &amp;P of &amp;N &amp;D &amp;T "}</definedName>
    <definedName name="ññ" localSheetId="11" hidden="1">{#N/A,#N/A,FALSE,"Aging Summary";#N/A,#N/A,FALSE,"Ratio Analysis";#N/A,#N/A,FALSE,"Test 120 Day Accts";#N/A,#N/A,FALSE,"Tickmarks"}</definedName>
    <definedName name="ññ" hidden="1">{#N/A,#N/A,FALSE,"Aging Summary";#N/A,#N/A,FALSE,"Ratio Analysis";#N/A,#N/A,FALSE,"Test 120 Day Accts";#N/A,#N/A,FALSE,"Tickmarks"}</definedName>
    <definedName name="nn_1" localSheetId="4" hidden="1">{#N/A,#N/A,TRUE,"constb"}</definedName>
    <definedName name="nn_1" localSheetId="11" hidden="1">{#N/A,#N/A,TRUE,"constb"}</definedName>
    <definedName name="nn_1" hidden="1">{#N/A,#N/A,TRUE,"constb"}</definedName>
    <definedName name="nn_1_1" localSheetId="4" hidden="1">{#N/A,#N/A,TRUE,"constb"}</definedName>
    <definedName name="nn_1_1" localSheetId="11" hidden="1">{#N/A,#N/A,TRUE,"constb"}</definedName>
    <definedName name="nn_1_1" hidden="1">{#N/A,#N/A,TRUE,"constb"}</definedName>
    <definedName name="nn_1_1_2" localSheetId="4" hidden="1">{#N/A,#N/A,TRUE,"constb"}</definedName>
    <definedName name="nn_1_1_2" localSheetId="11" hidden="1">{#N/A,#N/A,TRUE,"constb"}</definedName>
    <definedName name="nn_1_1_2" hidden="1">{#N/A,#N/A,TRUE,"constb"}</definedName>
    <definedName name="nn_1_3" localSheetId="4" hidden="1">{#N/A,#N/A,TRUE,"constb"}</definedName>
    <definedName name="nn_1_3" localSheetId="11" hidden="1">{#N/A,#N/A,TRUE,"constb"}</definedName>
    <definedName name="nn_1_3" hidden="1">{#N/A,#N/A,TRUE,"constb"}</definedName>
    <definedName name="nn_2" localSheetId="4" hidden="1">{#N/A,#N/A,TRUE,"constb"}</definedName>
    <definedName name="nn_2" localSheetId="11" hidden="1">{#N/A,#N/A,TRUE,"constb"}</definedName>
    <definedName name="nn_2" hidden="1">{#N/A,#N/A,TRUE,"constb"}</definedName>
    <definedName name="nn_2_2" localSheetId="4" hidden="1">{#N/A,#N/A,TRUE,"constb"}</definedName>
    <definedName name="nn_2_2" localSheetId="11" hidden="1">{#N/A,#N/A,TRUE,"constb"}</definedName>
    <definedName name="nn_2_2" hidden="1">{#N/A,#N/A,TRUE,"constb"}</definedName>
    <definedName name="nn_3" localSheetId="4" hidden="1">{#N/A,#N/A,TRUE,"constb"}</definedName>
    <definedName name="nn_3" localSheetId="11" hidden="1">{#N/A,#N/A,TRUE,"constb"}</definedName>
    <definedName name="nn_3" hidden="1">{#N/A,#N/A,TRUE,"constb"}</definedName>
    <definedName name="nn_3_2" localSheetId="4" hidden="1">{#N/A,#N/A,TRUE,"constb"}</definedName>
    <definedName name="nn_3_2" localSheetId="11" hidden="1">{#N/A,#N/A,TRUE,"constb"}</definedName>
    <definedName name="nn_3_2" hidden="1">{#N/A,#N/A,TRUE,"constb"}</definedName>
    <definedName name="nn_5" localSheetId="4" hidden="1">{#N/A,#N/A,TRUE,"constb"}</definedName>
    <definedName name="nn_5" localSheetId="11" hidden="1">{#N/A,#N/A,TRUE,"constb"}</definedName>
    <definedName name="nn_5" hidden="1">{#N/A,#N/A,TRUE,"constb"}</definedName>
    <definedName name="nne" localSheetId="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19"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18"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1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1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n" localSheetId="19">{0;0;0;0;1;#N/A;0.25;0.25;1;1;2;FALSE;FALSE;FALSE;FALSE;FALSE;#N/A;1;#N/A;1;1;"";"&amp;L&amp;""Arial,Italic""&amp;8&amp;F Page &amp;P of &amp;N &amp;D &amp;T "}</definedName>
    <definedName name="nnn" localSheetId="4">{0;0;0;0;1;#N/A;0.25;0.25;1;1;2;FALSE;FALSE;FALSE;FALSE;FALSE;#N/A;1;#N/A;1;1;"";"&amp;L&amp;""Arial,Italic""&amp;8&amp;F Page &amp;P of &amp;N &amp;D &amp;T "}</definedName>
    <definedName name="nnn" localSheetId="15">{0;0;0;0;1;#N/A;0.25;0.25;1;1;2;FALSE;FALSE;FALSE;FALSE;FALSE;#N/A;1;#N/A;1;1;"";"&amp;L&amp;""Arial,Italic""&amp;8&amp;F Page &amp;P of &amp;N &amp;D &amp;T "}</definedName>
    <definedName name="nnn" localSheetId="11">{0;0;0;0;1;#N/A;0.25;0.25;1;1;2;FALSE;FALSE;FALSE;FALSE;FALSE;#N/A;1;#N/A;1;1;"";"&amp;L&amp;""Arial,Italic""&amp;8&amp;F Page &amp;P of &amp;N &amp;D &amp;T "}</definedName>
    <definedName name="nnn">{0;0;0;0;1;#N/A;0.25;0.25;1;1;2;FALSE;FALSE;FALSE;FALSE;FALSE;#N/A;1;#N/A;1;1;"";"&amp;L&amp;""Arial,Italic""&amp;8&amp;F Page &amp;P of &amp;N &amp;D &amp;T "}</definedName>
    <definedName name="ÑÑÑ" localSheetId="11" hidden="1">{#N/A,#N/A,FALSE,"Aging Summary";#N/A,#N/A,FALSE,"Ratio Analysis";#N/A,#N/A,FALSE,"Test 120 Day Accts";#N/A,#N/A,FALSE,"Tickmarks"}</definedName>
    <definedName name="ÑÑÑ" hidden="1">{#N/A,#N/A,FALSE,"Aging Summary";#N/A,#N/A,FALSE,"Ratio Analysis";#N/A,#N/A,FALSE,"Test 120 Day Accts";#N/A,#N/A,FALSE,"Tickmarks"}</definedName>
    <definedName name="nnn_1" localSheetId="4" hidden="1">{#N/A,#N/A,FALSE,"Assessment";#N/A,#N/A,FALSE,"Staffing";#N/A,#N/A,FALSE,"Hires";#N/A,#N/A,FALSE,"Assumptions"}</definedName>
    <definedName name="nnn_1" localSheetId="11" hidden="1">{#N/A,#N/A,FALSE,"Assessment";#N/A,#N/A,FALSE,"Staffing";#N/A,#N/A,FALSE,"Hires";#N/A,#N/A,FALSE,"Assumptions"}</definedName>
    <definedName name="nnn_1" hidden="1">{#N/A,#N/A,FALSE,"Assessment";#N/A,#N/A,FALSE,"Staffing";#N/A,#N/A,FALSE,"Hires";#N/A,#N/A,FALSE,"Assumptions"}</definedName>
    <definedName name="nnn_1_2" localSheetId="4" hidden="1">{#N/A,#N/A,FALSE,"Assessment";#N/A,#N/A,FALSE,"Staffing";#N/A,#N/A,FALSE,"Hires";#N/A,#N/A,FALSE,"Assumptions"}</definedName>
    <definedName name="nnn_1_2" localSheetId="11" hidden="1">{#N/A,#N/A,FALSE,"Assessment";#N/A,#N/A,FALSE,"Staffing";#N/A,#N/A,FALSE,"Hires";#N/A,#N/A,FALSE,"Assumptions"}</definedName>
    <definedName name="nnn_1_2" hidden="1">{#N/A,#N/A,FALSE,"Assessment";#N/A,#N/A,FALSE,"Staffing";#N/A,#N/A,FALSE,"Hires";#N/A,#N/A,FALSE,"Assumptions"}</definedName>
    <definedName name="nnn_2" localSheetId="4" hidden="1">{#N/A,#N/A,FALSE,"Assessment";#N/A,#N/A,FALSE,"Staffing";#N/A,#N/A,FALSE,"Hires";#N/A,#N/A,FALSE,"Assumptions"}</definedName>
    <definedName name="nnn_2" localSheetId="11" hidden="1">{#N/A,#N/A,FALSE,"Assessment";#N/A,#N/A,FALSE,"Staffing";#N/A,#N/A,FALSE,"Hires";#N/A,#N/A,FALSE,"Assumptions"}</definedName>
    <definedName name="nnn_2" hidden="1">{#N/A,#N/A,FALSE,"Assessment";#N/A,#N/A,FALSE,"Staffing";#N/A,#N/A,FALSE,"Hires";#N/A,#N/A,FALSE,"Assumptions"}</definedName>
    <definedName name="nnn_2_2" localSheetId="4" hidden="1">{#N/A,#N/A,FALSE,"Assessment";#N/A,#N/A,FALSE,"Staffing";#N/A,#N/A,FALSE,"Hires";#N/A,#N/A,FALSE,"Assumptions"}</definedName>
    <definedName name="nnn_2_2" localSheetId="11" hidden="1">{#N/A,#N/A,FALSE,"Assessment";#N/A,#N/A,FALSE,"Staffing";#N/A,#N/A,FALSE,"Hires";#N/A,#N/A,FALSE,"Assumptions"}</definedName>
    <definedName name="nnn_2_2" hidden="1">{#N/A,#N/A,FALSE,"Assessment";#N/A,#N/A,FALSE,"Staffing";#N/A,#N/A,FALSE,"Hires";#N/A,#N/A,FALSE,"Assumptions"}</definedName>
    <definedName name="nnn_3" localSheetId="4" hidden="1">{#N/A,#N/A,FALSE,"Assessment";#N/A,#N/A,FALSE,"Staffing";#N/A,#N/A,FALSE,"Hires";#N/A,#N/A,FALSE,"Assumptions"}</definedName>
    <definedName name="nnn_3" localSheetId="11" hidden="1">{#N/A,#N/A,FALSE,"Assessment";#N/A,#N/A,FALSE,"Staffing";#N/A,#N/A,FALSE,"Hires";#N/A,#N/A,FALSE,"Assumptions"}</definedName>
    <definedName name="nnn_3" hidden="1">{#N/A,#N/A,FALSE,"Assessment";#N/A,#N/A,FALSE,"Staffing";#N/A,#N/A,FALSE,"Hires";#N/A,#N/A,FALSE,"Assumptions"}</definedName>
    <definedName name="nnn_3_2" localSheetId="4" hidden="1">{#N/A,#N/A,FALSE,"Assessment";#N/A,#N/A,FALSE,"Staffing";#N/A,#N/A,FALSE,"Hires";#N/A,#N/A,FALSE,"Assumptions"}</definedName>
    <definedName name="nnn_3_2" localSheetId="11" hidden="1">{#N/A,#N/A,FALSE,"Assessment";#N/A,#N/A,FALSE,"Staffing";#N/A,#N/A,FALSE,"Hires";#N/A,#N/A,FALSE,"Assumptions"}</definedName>
    <definedName name="nnn_3_2" hidden="1">{#N/A,#N/A,FALSE,"Assessment";#N/A,#N/A,FALSE,"Staffing";#N/A,#N/A,FALSE,"Hires";#N/A,#N/A,FALSE,"Assumptions"}</definedName>
    <definedName name="nnn_4" localSheetId="4" hidden="1">{#N/A,#N/A,FALSE,"Assessment";#N/A,#N/A,FALSE,"Staffing";#N/A,#N/A,FALSE,"Hires";#N/A,#N/A,FALSE,"Assumptions"}</definedName>
    <definedName name="nnn_4" localSheetId="11" hidden="1">{#N/A,#N/A,FALSE,"Assessment";#N/A,#N/A,FALSE,"Staffing";#N/A,#N/A,FALSE,"Hires";#N/A,#N/A,FALSE,"Assumptions"}</definedName>
    <definedName name="nnn_4" hidden="1">{#N/A,#N/A,FALSE,"Assessment";#N/A,#N/A,FALSE,"Staffing";#N/A,#N/A,FALSE,"Hires";#N/A,#N/A,FALSE,"Assumptions"}</definedName>
    <definedName name="nnn_4_2" localSheetId="4" hidden="1">{#N/A,#N/A,FALSE,"Assessment";#N/A,#N/A,FALSE,"Staffing";#N/A,#N/A,FALSE,"Hires";#N/A,#N/A,FALSE,"Assumptions"}</definedName>
    <definedName name="nnn_4_2" localSheetId="11" hidden="1">{#N/A,#N/A,FALSE,"Assessment";#N/A,#N/A,FALSE,"Staffing";#N/A,#N/A,FALSE,"Hires";#N/A,#N/A,FALSE,"Assumptions"}</definedName>
    <definedName name="nnn_4_2" hidden="1">{#N/A,#N/A,FALSE,"Assessment";#N/A,#N/A,FALSE,"Staffing";#N/A,#N/A,FALSE,"Hires";#N/A,#N/A,FALSE,"Assumptions"}</definedName>
    <definedName name="nnn_5" localSheetId="4" hidden="1">{#N/A,#N/A,FALSE,"Assessment";#N/A,#N/A,FALSE,"Staffing";#N/A,#N/A,FALSE,"Hires";#N/A,#N/A,FALSE,"Assumptions"}</definedName>
    <definedName name="nnn_5" localSheetId="11" hidden="1">{#N/A,#N/A,FALSE,"Assessment";#N/A,#N/A,FALSE,"Staffing";#N/A,#N/A,FALSE,"Hires";#N/A,#N/A,FALSE,"Assumptions"}</definedName>
    <definedName name="nnn_5" hidden="1">{#N/A,#N/A,FALSE,"Assessment";#N/A,#N/A,FALSE,"Staffing";#N/A,#N/A,FALSE,"Hires";#N/A,#N/A,FALSE,"Assumptions"}</definedName>
    <definedName name="nnn_5_2" localSheetId="4" hidden="1">{#N/A,#N/A,FALSE,"Assessment";#N/A,#N/A,FALSE,"Staffing";#N/A,#N/A,FALSE,"Hires";#N/A,#N/A,FALSE,"Assumptions"}</definedName>
    <definedName name="nnn_5_2" localSheetId="11" hidden="1">{#N/A,#N/A,FALSE,"Assessment";#N/A,#N/A,FALSE,"Staffing";#N/A,#N/A,FALSE,"Hires";#N/A,#N/A,FALSE,"Assumptions"}</definedName>
    <definedName name="nnn_5_2" hidden="1">{#N/A,#N/A,FALSE,"Assessment";#N/A,#N/A,FALSE,"Staffing";#N/A,#N/A,FALSE,"Hires";#N/A,#N/A,FALSE,"Assumptions"}</definedName>
    <definedName name="nnnb" localSheetId="4" hidden="1">{"consolidated",#N/A,FALSE,"Sheet1";"cms",#N/A,FALSE,"Sheet1";"fse",#N/A,FALSE,"Sheet1"}</definedName>
    <definedName name="nnnb" localSheetId="11" hidden="1">{"consolidated",#N/A,FALSE,"Sheet1";"cms",#N/A,FALSE,"Sheet1";"fse",#N/A,FALSE,"Sheet1"}</definedName>
    <definedName name="nnnb" hidden="1">{"consolidated",#N/A,FALSE,"Sheet1";"cms",#N/A,FALSE,"Sheet1";"fse",#N/A,FALSE,"Sheet1"}</definedName>
    <definedName name="nnnn" localSheetId="19">{0;0;0;0;1;#N/A;0.25;0.25;0.8;0.25;2;FALSE;FALSE;FALSE;FALSE;FALSE;#N/A;1;#N/A;1;1;"";"&amp;L&amp;""Arial,Italic""&amp;8&amp;F Page &amp;P of &amp;N &amp;D &amp;T "}</definedName>
    <definedName name="nnnn" localSheetId="4">{0;0;0;0;1;#N/A;0.25;0.25;0.8;0.25;2;FALSE;FALSE;FALSE;FALSE;FALSE;#N/A;1;#N/A;1;1;"";"&amp;L&amp;""Arial,Italic""&amp;8&amp;F Page &amp;P of &amp;N &amp;D &amp;T "}</definedName>
    <definedName name="nnnn" localSheetId="15">{0;0;0;0;1;#N/A;0.25;0.25;0.8;0.25;2;FALSE;FALSE;FALSE;FALSE;FALSE;#N/A;1;#N/A;1;1;"";"&amp;L&amp;""Arial,Italic""&amp;8&amp;F Page &amp;P of &amp;N &amp;D &amp;T "}</definedName>
    <definedName name="nnnn" localSheetId="11">{0;0;0;0;1;#N/A;0.25;0.25;0.8;0.25;2;FALSE;FALSE;FALSE;FALSE;FALSE;#N/A;1;#N/A;1;1;"";"&amp;L&amp;""Arial,Italic""&amp;8&amp;F Page &amp;P of &amp;N &amp;D &amp;T "}</definedName>
    <definedName name="nnnn">{0;0;0;0;1;#N/A;0.25;0.25;0.8;0.25;2;FALSE;FALSE;FALSE;FALSE;FALSE;#N/A;1;#N/A;1;1;"";"&amp;L&amp;""Arial,Italic""&amp;8&amp;F Page &amp;P of &amp;N &amp;D &amp;T "}</definedName>
    <definedName name="nnnn_1" localSheetId="4" hidden="1">{#N/A,#N/A,FALSE,"Job Sched"}</definedName>
    <definedName name="nnnn_1" localSheetId="11" hidden="1">{#N/A,#N/A,FALSE,"Job Sched"}</definedName>
    <definedName name="nnnn_1" hidden="1">{#N/A,#N/A,FALSE,"Job Sched"}</definedName>
    <definedName name="nnnn_1_1" localSheetId="4" hidden="1">{#N/A,#N/A,FALSE,"Job Sched"}</definedName>
    <definedName name="nnnn_1_1" localSheetId="11" hidden="1">{#N/A,#N/A,FALSE,"Job Sched"}</definedName>
    <definedName name="nnnn_1_1" hidden="1">{#N/A,#N/A,FALSE,"Job Sched"}</definedName>
    <definedName name="nnnn_1_1_2" localSheetId="4" hidden="1">{#N/A,#N/A,FALSE,"Job Sched"}</definedName>
    <definedName name="nnnn_1_1_2" localSheetId="11" hidden="1">{#N/A,#N/A,FALSE,"Job Sched"}</definedName>
    <definedName name="nnnn_1_1_2" hidden="1">{#N/A,#N/A,FALSE,"Job Sched"}</definedName>
    <definedName name="nnnn_1_3" localSheetId="4" hidden="1">{#N/A,#N/A,FALSE,"Job Sched"}</definedName>
    <definedName name="nnnn_1_3" localSheetId="11" hidden="1">{#N/A,#N/A,FALSE,"Job Sched"}</definedName>
    <definedName name="nnnn_1_3" hidden="1">{#N/A,#N/A,FALSE,"Job Sched"}</definedName>
    <definedName name="nnnn_2" localSheetId="4" hidden="1">{#N/A,#N/A,FALSE,"Job Sched"}</definedName>
    <definedName name="nnnn_2" localSheetId="11" hidden="1">{#N/A,#N/A,FALSE,"Job Sched"}</definedName>
    <definedName name="nnnn_2" hidden="1">{#N/A,#N/A,FALSE,"Job Sched"}</definedName>
    <definedName name="nnnn_2_2" localSheetId="4" hidden="1">{#N/A,#N/A,FALSE,"Job Sched"}</definedName>
    <definedName name="nnnn_2_2" localSheetId="11" hidden="1">{#N/A,#N/A,FALSE,"Job Sched"}</definedName>
    <definedName name="nnnn_2_2" hidden="1">{#N/A,#N/A,FALSE,"Job Sched"}</definedName>
    <definedName name="nnnn_3" localSheetId="4" hidden="1">{#N/A,#N/A,FALSE,"Job Sched"}</definedName>
    <definedName name="nnnn_3" localSheetId="11" hidden="1">{#N/A,#N/A,FALSE,"Job Sched"}</definedName>
    <definedName name="nnnn_3" hidden="1">{#N/A,#N/A,FALSE,"Job Sched"}</definedName>
    <definedName name="nnnn_3_2" localSheetId="4" hidden="1">{#N/A,#N/A,FALSE,"Job Sched"}</definedName>
    <definedName name="nnnn_3_2" localSheetId="11" hidden="1">{#N/A,#N/A,FALSE,"Job Sched"}</definedName>
    <definedName name="nnnn_3_2" hidden="1">{#N/A,#N/A,FALSE,"Job Sched"}</definedName>
    <definedName name="nnnn_5" localSheetId="4" hidden="1">{#N/A,#N/A,FALSE,"Job Sched"}</definedName>
    <definedName name="nnnn_5" localSheetId="11" hidden="1">{#N/A,#N/A,FALSE,"Job Sched"}</definedName>
    <definedName name="nnnn_5" hidden="1">{#N/A,#N/A,FALSE,"Job Sched"}</definedName>
    <definedName name="nnnnnn6" hidden="1">#REF!</definedName>
    <definedName name="nnnnnnn" localSheetId="11" hidden="1">{#N/A,#N/A,TRUE,"TS";#N/A,#N/A,TRUE,"Combo";#N/A,#N/A,TRUE,"FAIR";#N/A,#N/A,TRUE,"RBC";#N/A,#N/A,TRUE,"xxxx"}</definedName>
    <definedName name="nnnnnnn" hidden="1">{#N/A,#N/A,TRUE,"TS";#N/A,#N/A,TRUE,"Combo";#N/A,#N/A,TRUE,"FAIR";#N/A,#N/A,TRUE,"RBC";#N/A,#N/A,TRUE,"xxxx"}</definedName>
    <definedName name="nnnnnnnnnn_2_1" localSheetId="11" hidden="1">{#N/A,#N/A,FALSE,"Status of Projects";#N/A,#N/A,FALSE,"CEA-TEC";#N/A,#N/A,FALSE,"U-Constr.";#N/A,#N/A,FALSE,"summary";#N/A,#N/A,FALSE,"PPP-3 yrs"}</definedName>
    <definedName name="nnnnnnnnnn_2_1" hidden="1">{#N/A,#N/A,FALSE,"Status of Projects";#N/A,#N/A,FALSE,"CEA-TEC";#N/A,#N/A,FALSE,"U-Constr.";#N/A,#N/A,FALSE,"summary";#N/A,#N/A,FALSE,"PPP-3 yrs"}</definedName>
    <definedName name="nnnnnnnnnn_2_2" localSheetId="11" hidden="1">{#N/A,#N/A,FALSE,"Status of Projects";#N/A,#N/A,FALSE,"CEA-TEC";#N/A,#N/A,FALSE,"U-Constr.";#N/A,#N/A,FALSE,"summary";#N/A,#N/A,FALSE,"PPP-3 yrs"}</definedName>
    <definedName name="nnnnnnnnnn_2_2" hidden="1">{#N/A,#N/A,FALSE,"Status of Projects";#N/A,#N/A,FALSE,"CEA-TEC";#N/A,#N/A,FALSE,"U-Constr.";#N/A,#N/A,FALSE,"summary";#N/A,#N/A,FALSE,"PPP-3 yrs"}</definedName>
    <definedName name="nnnnnnnnnn_3" localSheetId="11" hidden="1">{#N/A,#N/A,FALSE,"Status of Projects";#N/A,#N/A,FALSE,"CEA-TEC";#N/A,#N/A,FALSE,"U-Constr.";#N/A,#N/A,FALSE,"summary";#N/A,#N/A,FALSE,"PPP-3 yrs"}</definedName>
    <definedName name="nnnnnnnnnn_3" hidden="1">{#N/A,#N/A,FALSE,"Status of Projects";#N/A,#N/A,FALSE,"CEA-TEC";#N/A,#N/A,FALSE,"U-Constr.";#N/A,#N/A,FALSE,"summary";#N/A,#N/A,FALSE,"PPP-3 yrs"}</definedName>
    <definedName name="nnnnnnnnnn_3_1" localSheetId="11" hidden="1">{#N/A,#N/A,FALSE,"Status of Projects";#N/A,#N/A,FALSE,"CEA-TEC";#N/A,#N/A,FALSE,"U-Constr.";#N/A,#N/A,FALSE,"summary";#N/A,#N/A,FALSE,"PPP-3 yrs"}</definedName>
    <definedName name="nnnnnnnnnn_3_1" hidden="1">{#N/A,#N/A,FALSE,"Status of Projects";#N/A,#N/A,FALSE,"CEA-TEC";#N/A,#N/A,FALSE,"U-Constr.";#N/A,#N/A,FALSE,"summary";#N/A,#N/A,FALSE,"PPP-3 yrs"}</definedName>
    <definedName name="nnnnnnnnnn_3_2" localSheetId="11" hidden="1">{#N/A,#N/A,FALSE,"Status of Projects";#N/A,#N/A,FALSE,"CEA-TEC";#N/A,#N/A,FALSE,"U-Constr.";#N/A,#N/A,FALSE,"summary";#N/A,#N/A,FALSE,"PPP-3 yrs"}</definedName>
    <definedName name="nnnnnnnnnn_3_2" hidden="1">{#N/A,#N/A,FALSE,"Status of Projects";#N/A,#N/A,FALSE,"CEA-TEC";#N/A,#N/A,FALSE,"U-Constr.";#N/A,#N/A,FALSE,"summary";#N/A,#N/A,FALSE,"PPP-3 yrs"}</definedName>
    <definedName name="nnnnnnnnnn_4" localSheetId="11" hidden="1">{#N/A,#N/A,FALSE,"Status of Projects";#N/A,#N/A,FALSE,"CEA-TEC";#N/A,#N/A,FALSE,"U-Constr.";#N/A,#N/A,FALSE,"summary";#N/A,#N/A,FALSE,"PPP-3 yrs"}</definedName>
    <definedName name="nnnnnnnnnn_4" hidden="1">{#N/A,#N/A,FALSE,"Status of Projects";#N/A,#N/A,FALSE,"CEA-TEC";#N/A,#N/A,FALSE,"U-Constr.";#N/A,#N/A,FALSE,"summary";#N/A,#N/A,FALSE,"PPP-3 yrs"}</definedName>
    <definedName name="nnnnnnnnnn_4_1" localSheetId="11" hidden="1">{#N/A,#N/A,FALSE,"Status of Projects";#N/A,#N/A,FALSE,"CEA-TEC";#N/A,#N/A,FALSE,"U-Constr.";#N/A,#N/A,FALSE,"summary";#N/A,#N/A,FALSE,"PPP-3 yrs"}</definedName>
    <definedName name="nnnnnnnnnn_4_1" hidden="1">{#N/A,#N/A,FALSE,"Status of Projects";#N/A,#N/A,FALSE,"CEA-TEC";#N/A,#N/A,FALSE,"U-Constr.";#N/A,#N/A,FALSE,"summary";#N/A,#N/A,FALSE,"PPP-3 yrs"}</definedName>
    <definedName name="nnnnnnnnnn_4_2" localSheetId="11" hidden="1">{#N/A,#N/A,FALSE,"Status of Projects";#N/A,#N/A,FALSE,"CEA-TEC";#N/A,#N/A,FALSE,"U-Constr.";#N/A,#N/A,FALSE,"summary";#N/A,#N/A,FALSE,"PPP-3 yrs"}</definedName>
    <definedName name="nnnnnnnnnn_4_2" hidden="1">{#N/A,#N/A,FALSE,"Status of Projects";#N/A,#N/A,FALSE,"CEA-TEC";#N/A,#N/A,FALSE,"U-Constr.";#N/A,#N/A,FALSE,"summary";#N/A,#N/A,FALSE,"PPP-3 yrs"}</definedName>
    <definedName name="nnnnnnnnnn_5" localSheetId="11" hidden="1">{#N/A,#N/A,FALSE,"Status of Projects";#N/A,#N/A,FALSE,"CEA-TEC";#N/A,#N/A,FALSE,"U-Constr.";#N/A,#N/A,FALSE,"summary";#N/A,#N/A,FALSE,"PPP-3 yrs"}</definedName>
    <definedName name="nnnnnnnnnn_5" hidden="1">{#N/A,#N/A,FALSE,"Status of Projects";#N/A,#N/A,FALSE,"CEA-TEC";#N/A,#N/A,FALSE,"U-Constr.";#N/A,#N/A,FALSE,"summary";#N/A,#N/A,FALSE,"PPP-3 yrs"}</definedName>
    <definedName name="nnnnnnnnnn_5_1" localSheetId="11" hidden="1">{#N/A,#N/A,FALSE,"Status of Projects";#N/A,#N/A,FALSE,"CEA-TEC";#N/A,#N/A,FALSE,"U-Constr.";#N/A,#N/A,FALSE,"summary";#N/A,#N/A,FALSE,"PPP-3 yrs"}</definedName>
    <definedName name="nnnnnnnnnn_5_1" hidden="1">{#N/A,#N/A,FALSE,"Status of Projects";#N/A,#N/A,FALSE,"CEA-TEC";#N/A,#N/A,FALSE,"U-Constr.";#N/A,#N/A,FALSE,"summary";#N/A,#N/A,FALSE,"PPP-3 yrs"}</definedName>
    <definedName name="nnnnnnnnnn_5_2" localSheetId="11" hidden="1">{#N/A,#N/A,FALSE,"Status of Projects";#N/A,#N/A,FALSE,"CEA-TEC";#N/A,#N/A,FALSE,"U-Constr.";#N/A,#N/A,FALSE,"summary";#N/A,#N/A,FALSE,"PPP-3 yrs"}</definedName>
    <definedName name="nnnnnnnnnn_5_2" hidden="1">{#N/A,#N/A,FALSE,"Status of Projects";#N/A,#N/A,FALSE,"CEA-TEC";#N/A,#N/A,FALSE,"U-Constr.";#N/A,#N/A,FALSE,"summary";#N/A,#N/A,FALSE,"PPP-3 yrs"}</definedName>
    <definedName name="nnnnnnnnnnnn"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nnnnnnnnnnn"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nnnnnnnnnnn"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nnnnnnnnnnnnnn" hidden="1">#REF!</definedName>
    <definedName name="nnnnnnnnnnnnnnnnnnnnn" localSheetId="4">{"Client Name or Project Name"}</definedName>
    <definedName name="nnnnnnnnnnnnnnnnnnnnn" localSheetId="11">{"Client Name or Project Name"}</definedName>
    <definedName name="nnnnnnnnnnnnnnnnnnnnn">{"Client Name or Project Name"}</definedName>
    <definedName name="nnoononn" localSheetId="19">{0;0;0;0;1;#N/A;0.75;0.75;0.25;0.25;2;FALSE;FALSE;FALSE;FALSE;FALSE;#N/A;1;#N/A;1;1;"";"&amp;L&amp;""Arial,Italic""&amp;8&amp;F Page &amp;P of &amp;N &amp;D &amp;T "}</definedName>
    <definedName name="nnoononn" localSheetId="4">{0;0;0;0;1;#N/A;0.75;0.75;0.25;0.25;2;FALSE;FALSE;FALSE;FALSE;FALSE;#N/A;1;#N/A;1;1;"";"&amp;L&amp;""Arial,Italic""&amp;8&amp;F Page &amp;P of &amp;N &amp;D &amp;T "}</definedName>
    <definedName name="nnoononn" localSheetId="15">{0;0;0;0;1;#N/A;0.75;0.75;0.25;0.25;2;FALSE;FALSE;FALSE;FALSE;FALSE;#N/A;1;#N/A;1;1;"";"&amp;L&amp;""Arial,Italic""&amp;8&amp;F Page &amp;P of &amp;N &amp;D &amp;T "}</definedName>
    <definedName name="nnoononn" localSheetId="11">{0;0;0;0;1;#N/A;0.75;0.75;0.25;0.25;2;FALSE;FALSE;FALSE;FALSE;FALSE;#N/A;1;#N/A;1;1;"";"&amp;L&amp;""Arial,Italic""&amp;8&amp;F Page &amp;P of &amp;N &amp;D &amp;T "}</definedName>
    <definedName name="nnoononn">{0;0;0;0;1;#N/A;0.75;0.75;0.25;0.25;2;FALSE;FALSE;FALSE;FALSE;FALSE;#N/A;1;#N/A;1;1;"";"&amp;L&amp;""Arial,Italic""&amp;8&amp;F Page &amp;P of &amp;N &amp;D &amp;T "}</definedName>
    <definedName name="nnr" localSheetId="2" hidden="1">{"Frequency Graph",#N/A,FALSE,"Trend";"Loss Cost Graph",#N/A,FALSE,"Trend";"Severity Trend Graph",#N/A,FALSE,"Trend"}</definedName>
    <definedName name="nnr" localSheetId="1" hidden="1">{"Frequency Graph",#N/A,FALSE,"Trend";"Loss Cost Graph",#N/A,FALSE,"Trend";"Severity Trend Graph",#N/A,FALSE,"Trend"}</definedName>
    <definedName name="nnr" localSheetId="19" hidden="1">{"Frequency Graph",#N/A,FALSE,"Trend";"Loss Cost Graph",#N/A,FALSE,"Trend";"Severity Trend Graph",#N/A,FALSE,"Trend"}</definedName>
    <definedName name="nnr" localSheetId="4" hidden="1">{"Frequency Graph",#N/A,FALSE,"Trend";"Loss Cost Graph",#N/A,FALSE,"Trend";"Severity Trend Graph",#N/A,FALSE,"Trend"}</definedName>
    <definedName name="nnr" localSheetId="18" hidden="1">{"Frequency Graph",#N/A,FALSE,"Trend";"Loss Cost Graph",#N/A,FALSE,"Trend";"Severity Trend Graph",#N/A,FALSE,"Trend"}</definedName>
    <definedName name="nnr" localSheetId="15" hidden="1">{"Frequency Graph",#N/A,FALSE,"Trend";"Loss Cost Graph",#N/A,FALSE,"Trend";"Severity Trend Graph",#N/A,FALSE,"Trend"}</definedName>
    <definedName name="nnr" localSheetId="11" hidden="1">{"Frequency Graph",#N/A,FALSE,"Trend";"Loss Cost Graph",#N/A,FALSE,"Trend";"Severity Trend Graph",#N/A,FALSE,"Trend"}</definedName>
    <definedName name="nnr" hidden="1">{"Frequency Graph",#N/A,FALSE,"Trend";"Loss Cost Graph",#N/A,FALSE,"Trend";"Severity Trend Graph",#N/A,FALSE,"Trend"}</definedName>
    <definedName name="nny" hidden="1">#REF!</definedName>
    <definedName name="NO" localSheetId="2" hidden="1">{"'Sheet1'!$A$1:$J$121"}</definedName>
    <definedName name="NO" localSheetId="19" hidden="1">{"'Sheet1'!$A$1:$J$121"}</definedName>
    <definedName name="NO" localSheetId="4" hidden="1">{"'Sheet1'!$A$1:$J$121"}</definedName>
    <definedName name="NO" localSheetId="15" hidden="1">{"'Sheet1'!$A$1:$J$121"}</definedName>
    <definedName name="NO" localSheetId="11" hidden="1">{"'Sheet1'!$A$1:$J$121"}</definedName>
    <definedName name="NO" hidden="1">{"'Sheet1'!$A$1:$J$121"}</definedName>
    <definedName name="no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_AEXCEL_BOB_DATA" hidden="1">#REF!</definedName>
    <definedName name="NO_AEXCEL_Member_Data" hidden="1">#REF!</definedName>
    <definedName name="No_Zero_Values">#REF!</definedName>
    <definedName name="Nodds" hidden="1">#REF!,#REF!,#REF!,#REF!</definedName>
    <definedName name="NOI" localSheetId="19" hidden="1">{#N/A,#N/A,FALSE,"NOI"}</definedName>
    <definedName name="NOI" localSheetId="4" hidden="1">{#N/A,#N/A,FALSE,"NOI"}</definedName>
    <definedName name="NOI" localSheetId="15" hidden="1">{#N/A,#N/A,FALSE,"NOI"}</definedName>
    <definedName name="NOI" localSheetId="11" hidden="1">{#N/A,#N/A,FALSE,"NOI"}</definedName>
    <definedName name="NOI" hidden="1">{#N/A,#N/A,FALSE,"NOI"}</definedName>
    <definedName name="NOiBU" localSheetId="19" hidden="1">{#N/A,#N/A,FALSE,"NOI"}</definedName>
    <definedName name="NOiBU" localSheetId="4" hidden="1">{#N/A,#N/A,FALSE,"NOI"}</definedName>
    <definedName name="NOiBU" localSheetId="15" hidden="1">{#N/A,#N/A,FALSE,"NOI"}</definedName>
    <definedName name="NOiBU" localSheetId="11" hidden="1">{#N/A,#N/A,FALSE,"NOI"}</definedName>
    <definedName name="NOiBU" hidden="1">{#N/A,#N/A,FALSE,"NOI"}</definedName>
    <definedName name="noidea" localSheetId="4" hidden="1">{#N/A,#N/A,FALSE,"Calc";#N/A,#N/A,FALSE,"Sensitivity";#N/A,#N/A,FALSE,"LT Earn.Dil.";#N/A,#N/A,FALSE,"Dil. AVP"}</definedName>
    <definedName name="noidea" localSheetId="15" hidden="1">{#N/A,#N/A,FALSE,"Calc";#N/A,#N/A,FALSE,"Sensitivity";#N/A,#N/A,FALSE,"LT Earn.Dil.";#N/A,#N/A,FALSE,"Dil. AVP"}</definedName>
    <definedName name="noidea" localSheetId="11" hidden="1">{#N/A,#N/A,FALSE,"Calc";#N/A,#N/A,FALSE,"Sensitivity";#N/A,#N/A,FALSE,"LT Earn.Dil.";#N/A,#N/A,FALSE,"Dil. AVP"}</definedName>
    <definedName name="noidea" hidden="1">{#N/A,#N/A,FALSE,"Calc";#N/A,#N/A,FALSE,"Sensitivity";#N/A,#N/A,FALSE,"LT Earn.Dil.";#N/A,#N/A,FALSE,"Dil. AVP"}</definedName>
    <definedName name="noidea_1" localSheetId="4" hidden="1">{#N/A,#N/A,FALSE,"Calc";#N/A,#N/A,FALSE,"Sensitivity";#N/A,#N/A,FALSE,"LT Earn.Dil.";#N/A,#N/A,FALSE,"Dil. AVP"}</definedName>
    <definedName name="noidea_1" localSheetId="11" hidden="1">{#N/A,#N/A,FALSE,"Calc";#N/A,#N/A,FALSE,"Sensitivity";#N/A,#N/A,FALSE,"LT Earn.Dil.";#N/A,#N/A,FALSE,"Dil. AVP"}</definedName>
    <definedName name="noidea_1" hidden="1">{#N/A,#N/A,FALSE,"Calc";#N/A,#N/A,FALSE,"Sensitivity";#N/A,#N/A,FALSE,"LT Earn.Dil.";#N/A,#N/A,FALSE,"Dil. AVP"}</definedName>
    <definedName name="noidea1" localSheetId="4" hidden="1">{#N/A,#N/A,FALSE,"Calc";#N/A,#N/A,FALSE,"Sensitivity";#N/A,#N/A,FALSE,"LT Earn.Dil.";#N/A,#N/A,FALSE,"Dil. AVP"}</definedName>
    <definedName name="noidea1" localSheetId="11" hidden="1">{#N/A,#N/A,FALSE,"Calc";#N/A,#N/A,FALSE,"Sensitivity";#N/A,#N/A,FALSE,"LT Earn.Dil.";#N/A,#N/A,FALSE,"Dil. AVP"}</definedName>
    <definedName name="noidea1" hidden="1">{#N/A,#N/A,FALSE,"Calc";#N/A,#N/A,FALSE,"Sensitivity";#N/A,#N/A,FALSE,"LT Earn.Dil.";#N/A,#N/A,FALSE,"Dil. AVP"}</definedName>
    <definedName name="noidea1_1" localSheetId="4" hidden="1">{#N/A,#N/A,FALSE,"Calc";#N/A,#N/A,FALSE,"Sensitivity";#N/A,#N/A,FALSE,"LT Earn.Dil.";#N/A,#N/A,FALSE,"Dil. AVP"}</definedName>
    <definedName name="noidea1_1" localSheetId="11" hidden="1">{#N/A,#N/A,FALSE,"Calc";#N/A,#N/A,FALSE,"Sensitivity";#N/A,#N/A,FALSE,"LT Earn.Dil.";#N/A,#N/A,FALSE,"Dil. AVP"}</definedName>
    <definedName name="noidea1_1" hidden="1">{#N/A,#N/A,FALSE,"Calc";#N/A,#N/A,FALSE,"Sensitivity";#N/A,#N/A,FALSE,"LT Earn.Dil.";#N/A,#N/A,FALSE,"Dil. AVP"}</definedName>
    <definedName name="noidea10" localSheetId="4" hidden="1">{#N/A,#N/A,FALSE,"Calc";#N/A,#N/A,FALSE,"Sensitivity";#N/A,#N/A,FALSE,"LT Earn.Dil.";#N/A,#N/A,FALSE,"Dil. AVP"}</definedName>
    <definedName name="noidea10" localSheetId="11" hidden="1">{#N/A,#N/A,FALSE,"Calc";#N/A,#N/A,FALSE,"Sensitivity";#N/A,#N/A,FALSE,"LT Earn.Dil.";#N/A,#N/A,FALSE,"Dil. AVP"}</definedName>
    <definedName name="noidea10" hidden="1">{#N/A,#N/A,FALSE,"Calc";#N/A,#N/A,FALSE,"Sensitivity";#N/A,#N/A,FALSE,"LT Earn.Dil.";#N/A,#N/A,FALSE,"Dil. AVP"}</definedName>
    <definedName name="noidea10_1" localSheetId="4" hidden="1">{#N/A,#N/A,FALSE,"Calc";#N/A,#N/A,FALSE,"Sensitivity";#N/A,#N/A,FALSE,"LT Earn.Dil.";#N/A,#N/A,FALSE,"Dil. AVP"}</definedName>
    <definedName name="noidea10_1" localSheetId="11" hidden="1">{#N/A,#N/A,FALSE,"Calc";#N/A,#N/A,FALSE,"Sensitivity";#N/A,#N/A,FALSE,"LT Earn.Dil.";#N/A,#N/A,FALSE,"Dil. AVP"}</definedName>
    <definedName name="noidea10_1" hidden="1">{#N/A,#N/A,FALSE,"Calc";#N/A,#N/A,FALSE,"Sensitivity";#N/A,#N/A,FALSE,"LT Earn.Dil.";#N/A,#N/A,FALSE,"Dil. AVP"}</definedName>
    <definedName name="NOIDEA2" localSheetId="4" hidden="1">{#N/A,#N/A,FALSE,"Calc";#N/A,#N/A,FALSE,"Sensitivity";#N/A,#N/A,FALSE,"LT Earn.Dil.";#N/A,#N/A,FALSE,"Dil. AVP"}</definedName>
    <definedName name="NOIDEA2" localSheetId="15" hidden="1">{#N/A,#N/A,FALSE,"Calc";#N/A,#N/A,FALSE,"Sensitivity";#N/A,#N/A,FALSE,"LT Earn.Dil.";#N/A,#N/A,FALSE,"Dil. AVP"}</definedName>
    <definedName name="NOIDEA2" localSheetId="11" hidden="1">{#N/A,#N/A,FALSE,"Calc";#N/A,#N/A,FALSE,"Sensitivity";#N/A,#N/A,FALSE,"LT Earn.Dil.";#N/A,#N/A,FALSE,"Dil. AVP"}</definedName>
    <definedName name="NOIDEA2" hidden="1">{#N/A,#N/A,FALSE,"Calc";#N/A,#N/A,FALSE,"Sensitivity";#N/A,#N/A,FALSE,"LT Earn.Dil.";#N/A,#N/A,FALSE,"Dil. AVP"}</definedName>
    <definedName name="NOIDEA2_1" localSheetId="4" hidden="1">{#N/A,#N/A,FALSE,"Calc";#N/A,#N/A,FALSE,"Sensitivity";#N/A,#N/A,FALSE,"LT Earn.Dil.";#N/A,#N/A,FALSE,"Dil. AVP"}</definedName>
    <definedName name="NOIDEA2_1" localSheetId="11" hidden="1">{#N/A,#N/A,FALSE,"Calc";#N/A,#N/A,FALSE,"Sensitivity";#N/A,#N/A,FALSE,"LT Earn.Dil.";#N/A,#N/A,FALSE,"Dil. AVP"}</definedName>
    <definedName name="NOIDEA2_1" hidden="1">{#N/A,#N/A,FALSE,"Calc";#N/A,#N/A,FALSE,"Sensitivity";#N/A,#N/A,FALSE,"LT Earn.Dil.";#N/A,#N/A,FALSE,"Dil. AVP"}</definedName>
    <definedName name="noidea20" localSheetId="4" hidden="1">{#N/A,#N/A,FALSE,"Calc";#N/A,#N/A,FALSE,"Sensitivity";#N/A,#N/A,FALSE,"LT Earn.Dil.";#N/A,#N/A,FALSE,"Dil. AVP"}</definedName>
    <definedName name="noidea20" localSheetId="11" hidden="1">{#N/A,#N/A,FALSE,"Calc";#N/A,#N/A,FALSE,"Sensitivity";#N/A,#N/A,FALSE,"LT Earn.Dil.";#N/A,#N/A,FALSE,"Dil. AVP"}</definedName>
    <definedName name="noidea20" hidden="1">{#N/A,#N/A,FALSE,"Calc";#N/A,#N/A,FALSE,"Sensitivity";#N/A,#N/A,FALSE,"LT Earn.Dil.";#N/A,#N/A,FALSE,"Dil. AVP"}</definedName>
    <definedName name="noidea20_1" localSheetId="4" hidden="1">{#N/A,#N/A,FALSE,"Calc";#N/A,#N/A,FALSE,"Sensitivity";#N/A,#N/A,FALSE,"LT Earn.Dil.";#N/A,#N/A,FALSE,"Dil. AVP"}</definedName>
    <definedName name="noidea20_1" localSheetId="11" hidden="1">{#N/A,#N/A,FALSE,"Calc";#N/A,#N/A,FALSE,"Sensitivity";#N/A,#N/A,FALSE,"LT Earn.Dil.";#N/A,#N/A,FALSE,"Dil. AVP"}</definedName>
    <definedName name="noidea20_1" hidden="1">{#N/A,#N/A,FALSE,"Calc";#N/A,#N/A,FALSE,"Sensitivity";#N/A,#N/A,FALSE,"LT Earn.Dil.";#N/A,#N/A,FALSE,"Dil. AVP"}</definedName>
    <definedName name="noidea2a" localSheetId="4" hidden="1">{#N/A,#N/A,FALSE,"Calc";#N/A,#N/A,FALSE,"Sensitivity";#N/A,#N/A,FALSE,"LT Earn.Dil.";#N/A,#N/A,FALSE,"Dil. AVP"}</definedName>
    <definedName name="noidea2a" localSheetId="11" hidden="1">{#N/A,#N/A,FALSE,"Calc";#N/A,#N/A,FALSE,"Sensitivity";#N/A,#N/A,FALSE,"LT Earn.Dil.";#N/A,#N/A,FALSE,"Dil. AVP"}</definedName>
    <definedName name="noidea2a" hidden="1">{#N/A,#N/A,FALSE,"Calc";#N/A,#N/A,FALSE,"Sensitivity";#N/A,#N/A,FALSE,"LT Earn.Dil.";#N/A,#N/A,FALSE,"Dil. AVP"}</definedName>
    <definedName name="noidea2a_1" localSheetId="4" hidden="1">{#N/A,#N/A,FALSE,"Calc";#N/A,#N/A,FALSE,"Sensitivity";#N/A,#N/A,FALSE,"LT Earn.Dil.";#N/A,#N/A,FALSE,"Dil. AVP"}</definedName>
    <definedName name="noidea2a_1" localSheetId="11" hidden="1">{#N/A,#N/A,FALSE,"Calc";#N/A,#N/A,FALSE,"Sensitivity";#N/A,#N/A,FALSE,"LT Earn.Dil.";#N/A,#N/A,FALSE,"Dil. AVP"}</definedName>
    <definedName name="noidea2a_1" hidden="1">{#N/A,#N/A,FALSE,"Calc";#N/A,#N/A,FALSE,"Sensitivity";#N/A,#N/A,FALSE,"LT Earn.Dil.";#N/A,#N/A,FALSE,"Dil. AVP"}</definedName>
    <definedName name="noidea3" localSheetId="4" hidden="1">{#N/A,#N/A,FALSE,"Calc";#N/A,#N/A,FALSE,"Sensitivity";#N/A,#N/A,FALSE,"LT Earn.Dil.";#N/A,#N/A,FALSE,"Dil. AVP"}</definedName>
    <definedName name="noidea3" localSheetId="11" hidden="1">{#N/A,#N/A,FALSE,"Calc";#N/A,#N/A,FALSE,"Sensitivity";#N/A,#N/A,FALSE,"LT Earn.Dil.";#N/A,#N/A,FALSE,"Dil. AVP"}</definedName>
    <definedName name="noidea3" hidden="1">{#N/A,#N/A,FALSE,"Calc";#N/A,#N/A,FALSE,"Sensitivity";#N/A,#N/A,FALSE,"LT Earn.Dil.";#N/A,#N/A,FALSE,"Dil. AVP"}</definedName>
    <definedName name="noidea3_1" localSheetId="4" hidden="1">{#N/A,#N/A,FALSE,"Calc";#N/A,#N/A,FALSE,"Sensitivity";#N/A,#N/A,FALSE,"LT Earn.Dil.";#N/A,#N/A,FALSE,"Dil. AVP"}</definedName>
    <definedName name="noidea3_1" localSheetId="11" hidden="1">{#N/A,#N/A,FALSE,"Calc";#N/A,#N/A,FALSE,"Sensitivity";#N/A,#N/A,FALSE,"LT Earn.Dil.";#N/A,#N/A,FALSE,"Dil. AVP"}</definedName>
    <definedName name="noidea3_1" hidden="1">{#N/A,#N/A,FALSE,"Calc";#N/A,#N/A,FALSE,"Sensitivity";#N/A,#N/A,FALSE,"LT Earn.Dil.";#N/A,#N/A,FALSE,"Dil. AVP"}</definedName>
    <definedName name="noidea4" localSheetId="4" hidden="1">{#N/A,#N/A,FALSE,"Calc";#N/A,#N/A,FALSE,"Sensitivity";#N/A,#N/A,FALSE,"LT Earn.Dil.";#N/A,#N/A,FALSE,"Dil. AVP"}</definedName>
    <definedName name="noidea4" localSheetId="11" hidden="1">{#N/A,#N/A,FALSE,"Calc";#N/A,#N/A,FALSE,"Sensitivity";#N/A,#N/A,FALSE,"LT Earn.Dil.";#N/A,#N/A,FALSE,"Dil. AVP"}</definedName>
    <definedName name="noidea4" hidden="1">{#N/A,#N/A,FALSE,"Calc";#N/A,#N/A,FALSE,"Sensitivity";#N/A,#N/A,FALSE,"LT Earn.Dil.";#N/A,#N/A,FALSE,"Dil. AVP"}</definedName>
    <definedName name="noidea4_1" localSheetId="4" hidden="1">{#N/A,#N/A,FALSE,"Calc";#N/A,#N/A,FALSE,"Sensitivity";#N/A,#N/A,FALSE,"LT Earn.Dil.";#N/A,#N/A,FALSE,"Dil. AVP"}</definedName>
    <definedName name="noidea4_1" localSheetId="11" hidden="1">{#N/A,#N/A,FALSE,"Calc";#N/A,#N/A,FALSE,"Sensitivity";#N/A,#N/A,FALSE,"LT Earn.Dil.";#N/A,#N/A,FALSE,"Dil. AVP"}</definedName>
    <definedName name="noidea4_1" hidden="1">{#N/A,#N/A,FALSE,"Calc";#N/A,#N/A,FALSE,"Sensitivity";#N/A,#N/A,FALSE,"LT Earn.Dil.";#N/A,#N/A,FALSE,"Dil. AVP"}</definedName>
    <definedName name="noidea5" localSheetId="4" hidden="1">{#N/A,#N/A,FALSE,"Calc";#N/A,#N/A,FALSE,"Sensitivity";#N/A,#N/A,FALSE,"LT Earn.Dil.";#N/A,#N/A,FALSE,"Dil. AVP"}</definedName>
    <definedName name="noidea5" localSheetId="11" hidden="1">{#N/A,#N/A,FALSE,"Calc";#N/A,#N/A,FALSE,"Sensitivity";#N/A,#N/A,FALSE,"LT Earn.Dil.";#N/A,#N/A,FALSE,"Dil. AVP"}</definedName>
    <definedName name="noidea5" hidden="1">{#N/A,#N/A,FALSE,"Calc";#N/A,#N/A,FALSE,"Sensitivity";#N/A,#N/A,FALSE,"LT Earn.Dil.";#N/A,#N/A,FALSE,"Dil. AVP"}</definedName>
    <definedName name="noidea5_1" localSheetId="4" hidden="1">{#N/A,#N/A,FALSE,"Calc";#N/A,#N/A,FALSE,"Sensitivity";#N/A,#N/A,FALSE,"LT Earn.Dil.";#N/A,#N/A,FALSE,"Dil. AVP"}</definedName>
    <definedName name="noidea5_1" localSheetId="11" hidden="1">{#N/A,#N/A,FALSE,"Calc";#N/A,#N/A,FALSE,"Sensitivity";#N/A,#N/A,FALSE,"LT Earn.Dil.";#N/A,#N/A,FALSE,"Dil. AVP"}</definedName>
    <definedName name="noidea5_1" hidden="1">{#N/A,#N/A,FALSE,"Calc";#N/A,#N/A,FALSE,"Sensitivity";#N/A,#N/A,FALSE,"LT Earn.Dil.";#N/A,#N/A,FALSE,"Dil. AVP"}</definedName>
    <definedName name="noidea6" localSheetId="4" hidden="1">{#N/A,#N/A,FALSE,"Calc";#N/A,#N/A,FALSE,"Sensitivity";#N/A,#N/A,FALSE,"LT Earn.Dil.";#N/A,#N/A,FALSE,"Dil. AVP"}</definedName>
    <definedName name="noidea6" localSheetId="11" hidden="1">{#N/A,#N/A,FALSE,"Calc";#N/A,#N/A,FALSE,"Sensitivity";#N/A,#N/A,FALSE,"LT Earn.Dil.";#N/A,#N/A,FALSE,"Dil. AVP"}</definedName>
    <definedName name="noidea6" hidden="1">{#N/A,#N/A,FALSE,"Calc";#N/A,#N/A,FALSE,"Sensitivity";#N/A,#N/A,FALSE,"LT Earn.Dil.";#N/A,#N/A,FALSE,"Dil. AVP"}</definedName>
    <definedName name="noidea6_1" localSheetId="4" hidden="1">{#N/A,#N/A,FALSE,"Calc";#N/A,#N/A,FALSE,"Sensitivity";#N/A,#N/A,FALSE,"LT Earn.Dil.";#N/A,#N/A,FALSE,"Dil. AVP"}</definedName>
    <definedName name="noidea6_1" localSheetId="11" hidden="1">{#N/A,#N/A,FALSE,"Calc";#N/A,#N/A,FALSE,"Sensitivity";#N/A,#N/A,FALSE,"LT Earn.Dil.";#N/A,#N/A,FALSE,"Dil. AVP"}</definedName>
    <definedName name="noidea6_1" hidden="1">{#N/A,#N/A,FALSE,"Calc";#N/A,#N/A,FALSE,"Sensitivity";#N/A,#N/A,FALSE,"LT Earn.Dil.";#N/A,#N/A,FALSE,"Dil. AVP"}</definedName>
    <definedName name="noidea7" localSheetId="4" hidden="1">{#N/A,#N/A,FALSE,"Calc";#N/A,#N/A,FALSE,"Sensitivity";#N/A,#N/A,FALSE,"LT Earn.Dil.";#N/A,#N/A,FALSE,"Dil. AVP"}</definedName>
    <definedName name="noidea7" localSheetId="11" hidden="1">{#N/A,#N/A,FALSE,"Calc";#N/A,#N/A,FALSE,"Sensitivity";#N/A,#N/A,FALSE,"LT Earn.Dil.";#N/A,#N/A,FALSE,"Dil. AVP"}</definedName>
    <definedName name="noidea7" hidden="1">{#N/A,#N/A,FALSE,"Calc";#N/A,#N/A,FALSE,"Sensitivity";#N/A,#N/A,FALSE,"LT Earn.Dil.";#N/A,#N/A,FALSE,"Dil. AVP"}</definedName>
    <definedName name="noidea7_1" localSheetId="4" hidden="1">{#N/A,#N/A,FALSE,"Calc";#N/A,#N/A,FALSE,"Sensitivity";#N/A,#N/A,FALSE,"LT Earn.Dil.";#N/A,#N/A,FALSE,"Dil. AVP"}</definedName>
    <definedName name="noidea7_1" localSheetId="11" hidden="1">{#N/A,#N/A,FALSE,"Calc";#N/A,#N/A,FALSE,"Sensitivity";#N/A,#N/A,FALSE,"LT Earn.Dil.";#N/A,#N/A,FALSE,"Dil. AVP"}</definedName>
    <definedName name="noidea7_1" hidden="1">{#N/A,#N/A,FALSE,"Calc";#N/A,#N/A,FALSE,"Sensitivity";#N/A,#N/A,FALSE,"LT Earn.Dil.";#N/A,#N/A,FALSE,"Dil. AVP"}</definedName>
    <definedName name="noideaa" localSheetId="4" hidden="1">{#N/A,#N/A,FALSE,"Calc";#N/A,#N/A,FALSE,"Sensitivity";#N/A,#N/A,FALSE,"LT Earn.Dil.";#N/A,#N/A,FALSE,"Dil. AVP"}</definedName>
    <definedName name="noideaa" localSheetId="11" hidden="1">{#N/A,#N/A,FALSE,"Calc";#N/A,#N/A,FALSE,"Sensitivity";#N/A,#N/A,FALSE,"LT Earn.Dil.";#N/A,#N/A,FALSE,"Dil. AVP"}</definedName>
    <definedName name="noideaa" hidden="1">{#N/A,#N/A,FALSE,"Calc";#N/A,#N/A,FALSE,"Sensitivity";#N/A,#N/A,FALSE,"LT Earn.Dil.";#N/A,#N/A,FALSE,"Dil. AVP"}</definedName>
    <definedName name="noideaa_1" localSheetId="4" hidden="1">{#N/A,#N/A,FALSE,"Calc";#N/A,#N/A,FALSE,"Sensitivity";#N/A,#N/A,FALSE,"LT Earn.Dil.";#N/A,#N/A,FALSE,"Dil. AVP"}</definedName>
    <definedName name="noideaa_1" localSheetId="11" hidden="1">{#N/A,#N/A,FALSE,"Calc";#N/A,#N/A,FALSE,"Sensitivity";#N/A,#N/A,FALSE,"LT Earn.Dil.";#N/A,#N/A,FALSE,"Dil. AVP"}</definedName>
    <definedName name="noideaa_1" hidden="1">{#N/A,#N/A,FALSE,"Calc";#N/A,#N/A,FALSE,"Sensitivity";#N/A,#N/A,FALSE,"LT Earn.Dil.";#N/A,#N/A,FALSE,"Dil. AVP"}</definedName>
    <definedName name="noipoip" localSheetId="19">{0;0;0;0;1;#N/A;0.15;0.15;1;1;2;FALSE;FALSE;FALSE;FALSE;FALSE;#N/A;1;#N/A;1;1;"";"&amp;L&amp;""Arial,Italic""&amp;8&amp;F Page &amp;P of &amp;N &amp;D &amp;T "}</definedName>
    <definedName name="noipoip" localSheetId="4">{0;0;0;0;1;#N/A;0.15;0.15;1;1;2;FALSE;FALSE;FALSE;FALSE;FALSE;#N/A;1;#N/A;1;1;"";"&amp;L&amp;""Arial,Italic""&amp;8&amp;F Page &amp;P of &amp;N &amp;D &amp;T "}</definedName>
    <definedName name="noipoip" localSheetId="15">{0;0;0;0;1;#N/A;0.15;0.15;1;1;2;FALSE;FALSE;FALSE;FALSE;FALSE;#N/A;1;#N/A;1;1;"";"&amp;L&amp;""Arial,Italic""&amp;8&amp;F Page &amp;P of &amp;N &amp;D &amp;T "}</definedName>
    <definedName name="noipoip" localSheetId="11">{0;0;0;0;1;#N/A;0.15;0.15;1;1;2;FALSE;FALSE;FALSE;FALSE;FALSE;#N/A;1;#N/A;1;1;"";"&amp;L&amp;""Arial,Italic""&amp;8&amp;F Page &amp;P of &amp;N &amp;D &amp;T "}</definedName>
    <definedName name="noipoip">{0;0;0;0;1;#N/A;0.15;0.15;1;1;2;FALSE;FALSE;FALSE;FALSE;FALSE;#N/A;1;#N/A;1;1;"";"&amp;L&amp;""Arial,Italic""&amp;8&amp;F Page &amp;P of &amp;N &amp;D &amp;T "}</definedName>
    <definedName name="NOL">#REF!</definedName>
    <definedName name="NOL_Balance">#REF!</definedName>
    <definedName name="NOL_Limit">#REF!</definedName>
    <definedName name="NOLswitch">#REF!</definedName>
    <definedName name="nombre1" localSheetId="11" hidden="1">{#N/A,#N/A,FALSE,"flash-orig";#N/A,#N/A,FALSE,"eco-fin";#N/A,#N/A,FALSE,"usd";#N/A,#N/A,FALSE,"traffico";#N/A,#N/A,FALSE,"mercato";#N/A,#N/A,FALSE,"personale";#N/A,#N/A,FALSE,"FLASH1"}</definedName>
    <definedName name="nombre1" hidden="1">{#N/A,#N/A,FALSE,"flash-orig";#N/A,#N/A,FALSE,"eco-fin";#N/A,#N/A,FALSE,"usd";#N/A,#N/A,FALSE,"traffico";#N/A,#N/A,FALSE,"mercato";#N/A,#N/A,FALSE,"personale";#N/A,#N/A,FALSE,"FLASH1"}</definedName>
    <definedName name="NON_CASH" hidden="1">"NON_CASH"</definedName>
    <definedName name="NON_INTEREST_EXP" hidden="1">"NON_INTEREST_EXP"</definedName>
    <definedName name="NON_INTEREST_INC" hidden="1">"NON_INTEREST_INC"</definedName>
    <definedName name="Non_OECD" localSheetId="19">#REF!,#REF!,#REF!</definedName>
    <definedName name="Non_OECD">#REF!,#REF!,#REF!</definedName>
    <definedName name="Non_OECD_Demand" localSheetId="19">#REF!</definedName>
    <definedName name="Non_OECD_Demand">#REF!</definedName>
    <definedName name="Non_OECD_Growth">#REF!</definedName>
    <definedName name="Non_OPEC_Crude_Oil" localSheetId="19">#REF!,#REF!,#REF!</definedName>
    <definedName name="Non_OPEC_Crude_Oil">#REF!,#REF!,#REF!</definedName>
    <definedName name="NoncompeteCharge">#REF!</definedName>
    <definedName name="Noncurrent_Deferred_Income_Taxes" localSheetId="19">#REF!</definedName>
    <definedName name="Noncurrent_Deferred_Income_Taxes">#REF!</definedName>
    <definedName name="none" localSheetId="4">{"Client Name or Project Name"}</definedName>
    <definedName name="none" localSheetId="11">{"Client Name or Project Name"}</definedName>
    <definedName name="none">{"Client Name or Project Name"}</definedName>
    <definedName name="None2" localSheetId="11" hidden="1">{"Summary analysis",#N/A,FALSE,"Total";"OCPH analysis",#N/A,FALSE,"Total";"detail analysis",#N/A,FALSE,"Total"}</definedName>
    <definedName name="None2" hidden="1">{"Summary analysis",#N/A,FALSE,"Total";"OCPH analysis",#N/A,FALSE,"Total";"detail analysis",#N/A,FALSE,"Total"}</definedName>
    <definedName name="nonee" localSheetId="11" hidden="1">{"Fcst by Qtr Full",#N/A,FALSE,"Tot PalmPalm";"Fcst by Qtr Full",#N/A,FALSE,"Tot Device";"Fcst by Qtr Full",#N/A,FALSE,"Platform";"Fcst by Qtr Full",#N/A,FALSE,"Palm.Net";"Fcst by Qtr Full",#N/A,FALSE,"Elim"}</definedName>
    <definedName name="nonee" hidden="1">{"Fcst by Qtr Full",#N/A,FALSE,"Tot PalmPalm";"Fcst by Qtr Full",#N/A,FALSE,"Tot Device";"Fcst by Qtr Full",#N/A,FALSE,"Platform";"Fcst by Qtr Full",#N/A,FALSE,"Palm.Net";"Fcst by Qtr Full",#N/A,FALSE,"Elim"}</definedName>
    <definedName name="NoNegA1a" hidden="1">#REF!,#REF!</definedName>
    <definedName name="nono" localSheetId="11" hidden="1">{#N/A,#N/A,FALSE,"30 de Abril 2001 CARVIG"}</definedName>
    <definedName name="nono" hidden="1">{#N/A,#N/A,FALSE,"30 de Abril 2001 CARVIG"}</definedName>
    <definedName name="NONONHONONH" localSheetId="4">{"Client Name or Project Name"}</definedName>
    <definedName name="NONONHONONH" localSheetId="11">{"Client Name or Project Name"}</definedName>
    <definedName name="NONONHONONH">{"Client Name or Project Name"}</definedName>
    <definedName name="NONONO" localSheetId="11" hidden="1">{#N/A,#N/A,FALSE,"plan";#N/A,#N/A,FALSE,"history";#N/A,#N/A,FALSE,"Prodinv";#N/A,#N/A,FALSE,"HISTGRAPH"}</definedName>
    <definedName name="NONONO" hidden="1">{#N/A,#N/A,FALSE,"plan";#N/A,#N/A,FALSE,"history";#N/A,#N/A,FALSE,"Prodinv";#N/A,#N/A,FALSE,"HISTGRAPH"}</definedName>
    <definedName name="NONONO_1" localSheetId="11" hidden="1">{#N/A,#N/A,FALSE,"plan";#N/A,#N/A,FALSE,"history";#N/A,#N/A,FALSE,"Prodinv";#N/A,#N/A,FALSE,"HISTGRAPH"}</definedName>
    <definedName name="NONONO_1" hidden="1">{#N/A,#N/A,FALSE,"plan";#N/A,#N/A,FALSE,"history";#N/A,#N/A,FALSE,"Prodinv";#N/A,#N/A,FALSE,"HISTGRAPH"}</definedName>
    <definedName name="nononon" localSheetId="19">{0;0;0;0;1;#N/A;0.75;0.75;1;1;2;FALSE;FALSE;FALSE;FALSE;FALSE;#N/A;1;#N/A;1;1;"";"&amp;L&amp;""Arial,Italic""&amp;8&amp;F Page &amp;P of &amp;N &amp;D &amp;T "}</definedName>
    <definedName name="nononon" localSheetId="4">{0;0;0;0;1;#N/A;0.75;0.75;1;1;2;FALSE;FALSE;FALSE;FALSE;FALSE;#N/A;1;#N/A;1;1;"";"&amp;L&amp;""Arial,Italic""&amp;8&amp;F Page &amp;P of &amp;N &amp;D &amp;T "}</definedName>
    <definedName name="nononon" localSheetId="15">{0;0;0;0;1;#N/A;0.75;0.75;1;1;2;FALSE;FALSE;FALSE;FALSE;FALSE;#N/A;1;#N/A;1;1;"";"&amp;L&amp;""Arial,Italic""&amp;8&amp;F Page &amp;P of &amp;N &amp;D &amp;T "}</definedName>
    <definedName name="nononon" localSheetId="11">{0;0;0;0;1;#N/A;0.75;0.75;1;1;2;FALSE;FALSE;FALSE;FALSE;FALSE;#N/A;1;#N/A;1;1;"";"&amp;L&amp;""Arial,Italic""&amp;8&amp;F Page &amp;P of &amp;N &amp;D &amp;T "}</definedName>
    <definedName name="nononon">{0;0;0;0;1;#N/A;0.75;0.75;1;1;2;FALSE;FALSE;FALSE;FALSE;FALSE;#N/A;1;#N/A;1;1;"";"&amp;L&amp;""Arial,Italic""&amp;8&amp;F Page &amp;P of &amp;N &amp;D &amp;T "}</definedName>
    <definedName name="nonop">#REF!</definedName>
    <definedName name="NonUnion401k">#REF!</definedName>
    <definedName name="NonunionHealth">#REF!</definedName>
    <definedName name="NOOFFFSEGMENTS1">#REF!</definedName>
    <definedName name="NOOFFFSEGMENTS6">#REF!</definedName>
    <definedName name="NOOFPERIODS1">#REF!</definedName>
    <definedName name="NOOFPERIODS6">#REF!</definedName>
    <definedName name="nope" localSheetId="4" hidden="1">{#N/A,#N/A,FALSE,"1998"}</definedName>
    <definedName name="Nope" localSheetId="15" hidden="1">{"'Bellville Acetylene'!$A$1:$L$99"}</definedName>
    <definedName name="Nope" localSheetId="11" hidden="1">{"'Bellville Acetylene'!$A$1:$L$99"}</definedName>
    <definedName name="Nope" hidden="1">{"'Bellville Acetylene'!$A$1:$L$99"}</definedName>
    <definedName name="nope_1" localSheetId="4" hidden="1">{#N/A,#N/A,FALSE,"1998"}</definedName>
    <definedName name="nope_1" localSheetId="11" hidden="1">{#N/A,#N/A,FALSE,"1998"}</definedName>
    <definedName name="nope_1" hidden="1">{#N/A,#N/A,FALSE,"1998"}</definedName>
    <definedName name="NOR_NET">106</definedName>
    <definedName name="norm" localSheetId="1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AL_INC_AFTER" hidden="1">"NORMAL_INC_AFTER"</definedName>
    <definedName name="NORMAL_INC_AVAIL" hidden="1">"NORMAL_INC_AVAIL"</definedName>
    <definedName name="NORMAL_INC_BEFORE" hidden="1">"NORMAL_INC_BEFORE"</definedName>
    <definedName name="normalised" localSheetId="4">{"Client Name or Project Name"}</definedName>
    <definedName name="normalised" localSheetId="11">{"Client Name or Project Name"}</definedName>
    <definedName name="normalised">{"Client Name or Project Name"}</definedName>
    <definedName name="normalised1" localSheetId="4">{"Client Name or Project Name"}</definedName>
    <definedName name="normalised1" localSheetId="11">{"Client Name or Project Name"}</definedName>
    <definedName name="normalised1">{"Client Name or Project Name"}</definedName>
    <definedName name="Normalized_Income_Statement">"IS_Annual"</definedName>
    <definedName name="not" localSheetId="19">#REF!</definedName>
    <definedName name="not">#REF!</definedName>
    <definedName name="Not?">"not "</definedName>
    <definedName name="Note" localSheetId="19" hidden="1">#REF!</definedName>
    <definedName name="Note" hidden="1">#REF!</definedName>
    <definedName name="Note_a" localSheetId="19">#REF!</definedName>
    <definedName name="Note_a">#REF!</definedName>
    <definedName name="Note_b" localSheetId="19">#REF!</definedName>
    <definedName name="Note_b">#REF!</definedName>
    <definedName name="Note_Payable_with_Parent_Company" localSheetId="19">#REF!</definedName>
    <definedName name="Note_Payable_with_Parent_Company">#REF!</definedName>
    <definedName name="note2">#REF!</definedName>
    <definedName name="note3">#REF!</definedName>
    <definedName name="noteesperes" localSheetId="11" hidden="1">{#N/A,#N/A,TRUE,"2432"}</definedName>
    <definedName name="noteesperes" hidden="1">{#N/A,#N/A,TRUE,"2432"}</definedName>
    <definedName name="NOTES">#REF!</definedName>
    <definedName name="NOTES_PAY" hidden="1">"NOTES_PAY"</definedName>
    <definedName name="NoteTextNames" localSheetId="15" hidden="1">{"Text 9";"Text 10";"Text 11";"Text 12"}</definedName>
    <definedName name="NoteTextNames" localSheetId="11" hidden="1">{"Text 9";"Text 10";"Text 11";"Text 12"}</definedName>
    <definedName name="NoteTextNames" hidden="1">{"Text 9";"Text 10";"Text 11";"Text 12"}</definedName>
    <definedName name="nothing" localSheetId="4" hidden="1">{#N/A,#N/A,FALSE,"Projections";#N/A,#N/A,FALSE,"Multiples Valuation";#N/A,#N/A,FALSE,"LBO";#N/A,#N/A,FALSE,"Multiples_Sensitivity";#N/A,#N/A,FALSE,"Summary"}</definedName>
    <definedName name="nothing" localSheetId="11" hidden="1">{#N/A,#N/A,FALSE,"Projections";#N/A,#N/A,FALSE,"Multiples Valuation";#N/A,#N/A,FALSE,"LBO";#N/A,#N/A,FALSE,"Multiples_Sensitivity";#N/A,#N/A,FALSE,"Summary"}</definedName>
    <definedName name="nothing" hidden="1">{#N/A,#N/A,FALSE,"Projections";#N/A,#N/A,FALSE,"Multiples Valuation";#N/A,#N/A,FALSE,"LBO";#N/A,#N/A,FALSE,"Multiples_Sensitivity";#N/A,#N/A,FALSE,"Summary"}</definedName>
    <definedName name="nothing_1" localSheetId="4" hidden="1">{#N/A,#N/A,FALSE,"Projections";#N/A,#N/A,FALSE,"Multiples Valuation";#N/A,#N/A,FALSE,"LBO";#N/A,#N/A,FALSE,"Multiples_Sensitivity";#N/A,#N/A,FALSE,"Summary"}</definedName>
    <definedName name="nothing_1" localSheetId="11" hidden="1">{#N/A,#N/A,FALSE,"Projections";#N/A,#N/A,FALSE,"Multiples Valuation";#N/A,#N/A,FALSE,"LBO";#N/A,#N/A,FALSE,"Multiples_Sensitivity";#N/A,#N/A,FALSE,"Summary"}</definedName>
    <definedName name="nothing_1" hidden="1">{#N/A,#N/A,FALSE,"Projections";#N/A,#N/A,FALSE,"Multiples Valuation";#N/A,#N/A,FALSE,"LBO";#N/A,#N/A,FALSE,"Multiples_Sensitivity";#N/A,#N/A,FALSE,"Summary"}</definedName>
    <definedName name="nothing_1_1" localSheetId="4" hidden="1">{#N/A,#N/A,FALSE,"Projections";#N/A,#N/A,FALSE,"Multiples Valuation";#N/A,#N/A,FALSE,"LBO";#N/A,#N/A,FALSE,"Multiples_Sensitivity";#N/A,#N/A,FALSE,"Summary"}</definedName>
    <definedName name="nothing_1_1" localSheetId="11" hidden="1">{#N/A,#N/A,FALSE,"Projections";#N/A,#N/A,FALSE,"Multiples Valuation";#N/A,#N/A,FALSE,"LBO";#N/A,#N/A,FALSE,"Multiples_Sensitivity";#N/A,#N/A,FALSE,"Summary"}</definedName>
    <definedName name="nothing_1_1" hidden="1">{#N/A,#N/A,FALSE,"Projections";#N/A,#N/A,FALSE,"Multiples Valuation";#N/A,#N/A,FALSE,"LBO";#N/A,#N/A,FALSE,"Multiples_Sensitivity";#N/A,#N/A,FALSE,"Summary"}</definedName>
    <definedName name="nothing_1_1_2" localSheetId="4" hidden="1">{#N/A,#N/A,FALSE,"Projections";#N/A,#N/A,FALSE,"Multiples Valuation";#N/A,#N/A,FALSE,"LBO";#N/A,#N/A,FALSE,"Multiples_Sensitivity";#N/A,#N/A,FALSE,"Summary"}</definedName>
    <definedName name="nothing_1_1_2" localSheetId="11" hidden="1">{#N/A,#N/A,FALSE,"Projections";#N/A,#N/A,FALSE,"Multiples Valuation";#N/A,#N/A,FALSE,"LBO";#N/A,#N/A,FALSE,"Multiples_Sensitivity";#N/A,#N/A,FALSE,"Summary"}</definedName>
    <definedName name="nothing_1_1_2" hidden="1">{#N/A,#N/A,FALSE,"Projections";#N/A,#N/A,FALSE,"Multiples Valuation";#N/A,#N/A,FALSE,"LBO";#N/A,#N/A,FALSE,"Multiples_Sensitivity";#N/A,#N/A,FALSE,"Summary"}</definedName>
    <definedName name="nothing_1_3" localSheetId="4" hidden="1">{#N/A,#N/A,FALSE,"Projections";#N/A,#N/A,FALSE,"Multiples Valuation";#N/A,#N/A,FALSE,"LBO";#N/A,#N/A,FALSE,"Multiples_Sensitivity";#N/A,#N/A,FALSE,"Summary"}</definedName>
    <definedName name="nothing_1_3" localSheetId="11" hidden="1">{#N/A,#N/A,FALSE,"Projections";#N/A,#N/A,FALSE,"Multiples Valuation";#N/A,#N/A,FALSE,"LBO";#N/A,#N/A,FALSE,"Multiples_Sensitivity";#N/A,#N/A,FALSE,"Summary"}</definedName>
    <definedName name="nothing_1_3" hidden="1">{#N/A,#N/A,FALSE,"Projections";#N/A,#N/A,FALSE,"Multiples Valuation";#N/A,#N/A,FALSE,"LBO";#N/A,#N/A,FALSE,"Multiples_Sensitivity";#N/A,#N/A,FALSE,"Summary"}</definedName>
    <definedName name="nothing_2" localSheetId="4" hidden="1">{#N/A,#N/A,FALSE,"Projections";#N/A,#N/A,FALSE,"Multiples Valuation";#N/A,#N/A,FALSE,"LBO";#N/A,#N/A,FALSE,"Multiples_Sensitivity";#N/A,#N/A,FALSE,"Summary"}</definedName>
    <definedName name="nothing_2" localSheetId="11" hidden="1">{#N/A,#N/A,FALSE,"Projections";#N/A,#N/A,FALSE,"Multiples Valuation";#N/A,#N/A,FALSE,"LBO";#N/A,#N/A,FALSE,"Multiples_Sensitivity";#N/A,#N/A,FALSE,"Summary"}</definedName>
    <definedName name="nothing_2" hidden="1">{#N/A,#N/A,FALSE,"Projections";#N/A,#N/A,FALSE,"Multiples Valuation";#N/A,#N/A,FALSE,"LBO";#N/A,#N/A,FALSE,"Multiples_Sensitivity";#N/A,#N/A,FALSE,"Summary"}</definedName>
    <definedName name="nothing_2_2" localSheetId="4" hidden="1">{#N/A,#N/A,FALSE,"Projections";#N/A,#N/A,FALSE,"Multiples Valuation";#N/A,#N/A,FALSE,"LBO";#N/A,#N/A,FALSE,"Multiples_Sensitivity";#N/A,#N/A,FALSE,"Summary"}</definedName>
    <definedName name="nothing_2_2" localSheetId="11" hidden="1">{#N/A,#N/A,FALSE,"Projections";#N/A,#N/A,FALSE,"Multiples Valuation";#N/A,#N/A,FALSE,"LBO";#N/A,#N/A,FALSE,"Multiples_Sensitivity";#N/A,#N/A,FALSE,"Summary"}</definedName>
    <definedName name="nothing_2_2" hidden="1">{#N/A,#N/A,FALSE,"Projections";#N/A,#N/A,FALSE,"Multiples Valuation";#N/A,#N/A,FALSE,"LBO";#N/A,#N/A,FALSE,"Multiples_Sensitivity";#N/A,#N/A,FALSE,"Summary"}</definedName>
    <definedName name="nothing_3" localSheetId="4" hidden="1">{#N/A,#N/A,FALSE,"Projections";#N/A,#N/A,FALSE,"Multiples Valuation";#N/A,#N/A,FALSE,"LBO";#N/A,#N/A,FALSE,"Multiples_Sensitivity";#N/A,#N/A,FALSE,"Summary"}</definedName>
    <definedName name="nothing_3" localSheetId="11" hidden="1">{#N/A,#N/A,FALSE,"Projections";#N/A,#N/A,FALSE,"Multiples Valuation";#N/A,#N/A,FALSE,"LBO";#N/A,#N/A,FALSE,"Multiples_Sensitivity";#N/A,#N/A,FALSE,"Summary"}</definedName>
    <definedName name="nothing_3" hidden="1">{#N/A,#N/A,FALSE,"Projections";#N/A,#N/A,FALSE,"Multiples Valuation";#N/A,#N/A,FALSE,"LBO";#N/A,#N/A,FALSE,"Multiples_Sensitivity";#N/A,#N/A,FALSE,"Summary"}</definedName>
    <definedName name="nothing_3_2" localSheetId="4" hidden="1">{#N/A,#N/A,FALSE,"Projections";#N/A,#N/A,FALSE,"Multiples Valuation";#N/A,#N/A,FALSE,"LBO";#N/A,#N/A,FALSE,"Multiples_Sensitivity";#N/A,#N/A,FALSE,"Summary"}</definedName>
    <definedName name="nothing_3_2" localSheetId="11" hidden="1">{#N/A,#N/A,FALSE,"Projections";#N/A,#N/A,FALSE,"Multiples Valuation";#N/A,#N/A,FALSE,"LBO";#N/A,#N/A,FALSE,"Multiples_Sensitivity";#N/A,#N/A,FALSE,"Summary"}</definedName>
    <definedName name="nothing_3_2" hidden="1">{#N/A,#N/A,FALSE,"Projections";#N/A,#N/A,FALSE,"Multiples Valuation";#N/A,#N/A,FALSE,"LBO";#N/A,#N/A,FALSE,"Multiples_Sensitivity";#N/A,#N/A,FALSE,"Summary"}</definedName>
    <definedName name="nothing_5" localSheetId="4" hidden="1">{#N/A,#N/A,FALSE,"Projections";#N/A,#N/A,FALSE,"Multiples Valuation";#N/A,#N/A,FALSE,"LBO";#N/A,#N/A,FALSE,"Multiples_Sensitivity";#N/A,#N/A,FALSE,"Summary"}</definedName>
    <definedName name="nothing_5" localSheetId="11" hidden="1">{#N/A,#N/A,FALSE,"Projections";#N/A,#N/A,FALSE,"Multiples Valuation";#N/A,#N/A,FALSE,"LBO";#N/A,#N/A,FALSE,"Multiples_Sensitivity";#N/A,#N/A,FALSE,"Summary"}</definedName>
    <definedName name="nothing_5" hidden="1">{#N/A,#N/A,FALSE,"Projections";#N/A,#N/A,FALSE,"Multiples Valuation";#N/A,#N/A,FALSE,"LBO";#N/A,#N/A,FALSE,"Multiples_Sensitivity";#N/A,#N/A,FALSE,"Summary"}</definedName>
    <definedName name="nouv" localSheetId="4" hidden="1">{#N/A,#N/A,FALSE,"Pharm";#N/A,#N/A,FALSE,"WWCM"}</definedName>
    <definedName name="nouv" localSheetId="11" hidden="1">{#N/A,#N/A,FALSE,"Pharm";#N/A,#N/A,FALSE,"WWCM"}</definedName>
    <definedName name="nouv" hidden="1">{#N/A,#N/A,FALSE,"Pharm";#N/A,#N/A,FALSE,"WWCM"}</definedName>
    <definedName name="nouv_1" localSheetId="4" hidden="1">{#N/A,#N/A,FALSE,"Pharm";#N/A,#N/A,FALSE,"WWCM"}</definedName>
    <definedName name="nouv_1" localSheetId="11" hidden="1">{#N/A,#N/A,FALSE,"Pharm";#N/A,#N/A,FALSE,"WWCM"}</definedName>
    <definedName name="nouv_1" hidden="1">{#N/A,#N/A,FALSE,"Pharm";#N/A,#N/A,FALSE,"WWCM"}</definedName>
    <definedName name="Nov_Plan_Income_Month" localSheetId="11" hidden="1">{"Oct_Plan_Income_Month",#N/A,FALSE,"OctInc";"Oct_Month_Lastyear_Inc",#N/A,FALSE,"OctInc"}</definedName>
    <definedName name="Nov_Plan_Income_Month" hidden="1">{"Oct_Plan_Income_Month",#N/A,FALSE,"OctInc";"Oct_Month_Lastyear_Inc",#N/A,FALSE,"OctInc"}</definedName>
    <definedName name="NOVACT" localSheetId="19">#REF!</definedName>
    <definedName name="NOVACT">#REF!</definedName>
    <definedName name="november" localSheetId="11" hidden="1">{"bs",#N/A,FALSE,"SCF"}</definedName>
    <definedName name="november" hidden="1">{"bs",#N/A,FALSE,"SCF"}</definedName>
    <definedName name="novfte" localSheetId="19">#REF!</definedName>
    <definedName name="novfte">#REF!</definedName>
    <definedName name="NovLocData" localSheetId="19">#REF!</definedName>
    <definedName name="NovLocData">#REF!</definedName>
    <definedName name="novo" localSheetId="11" hidden="1">{#N/A,#N/A,FALSE,"Aging Summary";#N/A,#N/A,FALSE,"Ratio Analysis";#N/A,#N/A,FALSE,"Test 120 Day Accts";#N/A,#N/A,FALSE,"Tickmarks"}</definedName>
    <definedName name="novo" hidden="1">{#N/A,#N/A,FALSE,"Aging Summary";#N/A,#N/A,FALSE,"Ratio Analysis";#N/A,#N/A,FALSE,"Test 120 Day Accts";#N/A,#N/A,FALSE,"Tickmarks"}</definedName>
    <definedName name="NOx" localSheetId="19">#REF!</definedName>
    <definedName name="NOx">#REF!</definedName>
    <definedName name="NOxCF" localSheetId="19">#REF!</definedName>
    <definedName name="NOxCF">#REF!</definedName>
    <definedName name="ñp" localSheetId="11" hidden="1">{#N/A,#N/A,FALSE,"Aging Summary";#N/A,#N/A,FALSE,"Ratio Analysis";#N/A,#N/A,FALSE,"Test 120 Day Accts";#N/A,#N/A,FALSE,"Tickmarks"}</definedName>
    <definedName name="ñp" hidden="1">{#N/A,#N/A,FALSE,"Aging Summary";#N/A,#N/A,FALSE,"Ratio Analysis";#N/A,#N/A,FALSE,"Test 120 Day Accts";#N/A,#N/A,FALSE,"Tickmarks"}</definedName>
    <definedName name="ñpi" localSheetId="11" hidden="1">{#N/A,#N/A,FALSE,"Aging Summary";#N/A,#N/A,FALSE,"Ratio Analysis";#N/A,#N/A,FALSE,"Test 120 Day Accts";#N/A,#N/A,FALSE,"Tickmarks"}</definedName>
    <definedName name="ñpi" hidden="1">{#N/A,#N/A,FALSE,"Aging Summary";#N/A,#N/A,FALSE,"Ratio Analysis";#N/A,#N/A,FALSE,"Test 120 Day Accts";#N/A,#N/A,FALSE,"Tickmarks"}</definedName>
    <definedName name="npnpnn" localSheetId="19">{0;0;0;0;1;#N/A;0.75;0.75;0.25;0.25;2;FALSE;FALSE;FALSE;FALSE;FALSE;#N/A;1;#N/A;1;1;"";"&amp;L&amp;""Arial,Italic""&amp;8&amp;F Page &amp;P of &amp;N &amp;D &amp;T "}</definedName>
    <definedName name="npnpnn" localSheetId="4">{0;0;0;0;1;#N/A;0.75;0.75;0.25;0.25;2;FALSE;FALSE;FALSE;FALSE;FALSE;#N/A;1;#N/A;1;1;"";"&amp;L&amp;""Arial,Italic""&amp;8&amp;F Page &amp;P of &amp;N &amp;D &amp;T "}</definedName>
    <definedName name="npnpnn" localSheetId="15">{0;0;0;0;1;#N/A;0.75;0.75;0.25;0.25;2;FALSE;FALSE;FALSE;FALSE;FALSE;#N/A;1;#N/A;1;1;"";"&amp;L&amp;""Arial,Italic""&amp;8&amp;F Page &amp;P of &amp;N &amp;D &amp;T "}</definedName>
    <definedName name="npnpnn" localSheetId="11">{0;0;0;0;1;#N/A;0.75;0.75;0.25;0.25;2;FALSE;FALSE;FALSE;FALSE;FALSE;#N/A;1;#N/A;1;1;"";"&amp;L&amp;""Arial,Italic""&amp;8&amp;F Page &amp;P of &amp;N &amp;D &amp;T "}</definedName>
    <definedName name="npnpnn">{0;0;0;0;1;#N/A;0.75;0.75;0.25;0.25;2;FALSE;FALSE;FALSE;FALSE;FALSE;#N/A;1;#N/A;1;1;"";"&amp;L&amp;""Arial,Italic""&amp;8&amp;F Page &amp;P of &amp;N &amp;D &amp;T "}</definedName>
    <definedName name="NRT" hidden="1">#REF!</definedName>
    <definedName name="ns" localSheetId="15" hidden="1">{"bs",#N/A,FALSE,"SCF"}</definedName>
    <definedName name="ns" localSheetId="11" hidden="1">{"bs",#N/A,FALSE,"SCF"}</definedName>
    <definedName name="ns" hidden="1">{"bs",#N/A,FALSE,"SCF"}</definedName>
    <definedName name="NS_NC_Int">#REF!</definedName>
    <definedName name="NSISUMMARY" localSheetId="15" hidden="1">{"Input A",#N/A,FALSE,"Inputs";"Input B",#N/A,FALSE,"Inputs";"Equity A",#N/A,FALSE,"Equity";"Equity B",#N/A,FALSE,"Equity"}</definedName>
    <definedName name="NSISUMMARY" localSheetId="11" hidden="1">{"Input A",#N/A,FALSE,"Inputs";"Input B",#N/A,FALSE,"Inputs";"Equity A",#N/A,FALSE,"Equity";"Equity B",#N/A,FALSE,"Equity"}</definedName>
    <definedName name="NSISUMMARY" hidden="1">{"Input A",#N/A,FALSE,"Inputs";"Input B",#N/A,FALSE,"Inputs";"Equity A",#N/A,FALSE,"Equity";"Equity B",#N/A,FALSE,"Equity"}</definedName>
    <definedName name="NSS_IQ_div_payment_date" hidden="1">"c2205"</definedName>
    <definedName name="NSS_IQ_div_record_date" hidden="1">"c2204"</definedName>
    <definedName name="NSS_IQ_XDiv_date" hidden="1">"c2203"</definedName>
    <definedName name="NtnlPr" hidden="1">#REF!</definedName>
    <definedName name="Num_Pmt_Per_Year">#REF!</definedName>
    <definedName name="Number_of_Current_Subscribers" hidden="1">#REF!</definedName>
    <definedName name="Number_of_Employees_Budgeted">#REF!</definedName>
    <definedName name="Number_of_Payments">#REF!</definedName>
    <definedName name="Number_of_Prior_FI_Products" hidden="1">#REF!</definedName>
    <definedName name="Number_of_Prior_SI_Products" hidden="1">#REF!</definedName>
    <definedName name="Number_of_Shares">#REF!</definedName>
    <definedName name="NumberArea">#REF!</definedName>
    <definedName name="NumCUSIP" localSheetId="4">{2}</definedName>
    <definedName name="NumCUSIP" localSheetId="11">{2}</definedName>
    <definedName name="NumCUSIP">{2}</definedName>
    <definedName name="NumCUSIPMissing" localSheetId="4">{0}</definedName>
    <definedName name="NumCUSIPMissing" localSheetId="11">{0}</definedName>
    <definedName name="NumCUSIPMissing">{0}</definedName>
    <definedName name="NumDays" localSheetId="19">#REF!</definedName>
    <definedName name="NumDays">#REF!</definedName>
    <definedName name="numfind" localSheetId="19">#REF!</definedName>
    <definedName name="numfind">#REF!</definedName>
    <definedName name="NumHL" localSheetId="19">#REF!</definedName>
    <definedName name="NumHL">#REF!</definedName>
    <definedName name="NumInst" localSheetId="4">{392}</definedName>
    <definedName name="NumInst" localSheetId="11">{392}</definedName>
    <definedName name="NumInst">{392}</definedName>
    <definedName name="NumInstCSUM" localSheetId="4">{40}</definedName>
    <definedName name="NumInstCSUM" localSheetId="11">{40}</definedName>
    <definedName name="NumInstCSUM">{40}</definedName>
    <definedName name="numTOCs">#REF!</definedName>
    <definedName name="nuovo" localSheetId="4">{"Client Name or Project Name"}</definedName>
    <definedName name="nuovo" localSheetId="11">{"Client Name or Project Name"}</definedName>
    <definedName name="nuovo">{"Client Name or Project Name"}</definedName>
    <definedName name="nuovo2"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sASD">"V2002-09-30"</definedName>
    <definedName name="NvsAutoDrillOk">"VN"</definedName>
    <definedName name="NvsElapsedTime">0.0000462962998426519</definedName>
    <definedName name="NvsEndTime">37546.6857291667</definedName>
    <definedName name="NvsInstLang">"VENG"</definedName>
    <definedName name="NvsInstSpec">"%,FDEPTID,V100002"</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"V2002-03-25"</definedName>
    <definedName name="NvsPanelSetid">"VSHARE"</definedName>
    <definedName name="NvsReqBU">"VWAOPS"</definedName>
    <definedName name="NvsReqBUOnly">"VY"</definedName>
    <definedName name="NvsTransLed">"VN"</definedName>
    <definedName name="NvsTreeASD">"V2002-09-30"</definedName>
    <definedName name="NvsValTbl.A_DEPT_CD">"A_DEPARTMENT"</definedName>
    <definedName name="NvsValTbl.ACCOUNT">"GL_ACCOUNT_TBL"</definedName>
    <definedName name="NvsValTbl.BUSINESS_UNIT">"BUS_UNIT_TBL_GL"</definedName>
    <definedName name="NvsValTbl.CURRENCY_CD">"CURRENCY_CD_TBL"</definedName>
    <definedName name="NvsValTbl.DEPTID">"DEPT_TBL"</definedName>
    <definedName name="NvsValTbl.OPERATING_UNIT">"OPER_UNIT_TBL"</definedName>
    <definedName name="NvsValTbl.POOL_PRIME_ESS">"ESS_POOLPRM_TBL"</definedName>
    <definedName name="NvsValTbl.PROJECT_ID">"PROJECT"</definedName>
    <definedName name="NvsValTbl.SCENARIO">"BD_SCENARIO_TBL"</definedName>
    <definedName name="NvsValTbl.STATISTICS_CODE">"STAT_BUGL_VW"</definedName>
    <definedName name="NWC_Charge">#REF!</definedName>
    <definedName name="NWC_Premium">#REF!</definedName>
    <definedName name="NWC_Revenue" localSheetId="19">#REF!</definedName>
    <definedName name="NWC_Revenue">#REF!</definedName>
    <definedName name="nxnbn" localSheetId="11" hidden="1">{#N/A,#N/A,FALSE,"WC OMM III";#N/A,#N/A,FALSE,"WC 1995 PLAN";#N/A,#N/A,FALSE,"WC 1995 ADJUSTED"}</definedName>
    <definedName name="nxnbn" hidden="1">{#N/A,#N/A,FALSE,"WC OMM III";#N/A,#N/A,FALSE,"WC 1995 PLAN";#N/A,#N/A,FALSE,"WC 1995 ADJUSTED"}</definedName>
    <definedName name="nxnbn_1" localSheetId="11" hidden="1">{#N/A,#N/A,FALSE,"WC OMM III";#N/A,#N/A,FALSE,"WC 1995 PLAN";#N/A,#N/A,FALSE,"WC 1995 ADJUSTED"}</definedName>
    <definedName name="nxnbn_1" hidden="1">{#N/A,#N/A,FALSE,"WC OMM III";#N/A,#N/A,FALSE,"WC 1995 PLAN";#N/A,#N/A,FALSE,"WC 1995 ADJUSTED"}</definedName>
    <definedName name="NXT_PRICE_EUR" localSheetId="19">#REF!</definedName>
    <definedName name="NXT_PRICE_EUR">#REF!</definedName>
    <definedName name="NXT_SHARES" localSheetId="19">#REF!</definedName>
    <definedName name="NXT_SHARES">#REF!</definedName>
    <definedName name="NXT_TAX" localSheetId="19">#REF!</definedName>
    <definedName name="NXT_TAX">#REF!</definedName>
    <definedName name="NXTSHARES" localSheetId="19">#REF!</definedName>
    <definedName name="NXTSHARES">#REF!</definedName>
    <definedName name="nxvcnbvc" localSheetId="11" hidden="1">{#N/A,#N/A,FALSE,"WEEK (2)"}</definedName>
    <definedName name="nxvcnbvc" hidden="1">{#N/A,#N/A,FALSE,"WEEK (2)"}</definedName>
    <definedName name="nxvcnbvc_1" localSheetId="11" hidden="1">{#N/A,#N/A,FALSE,"WEEK (2)"}</definedName>
    <definedName name="nxvcnbvc_1" hidden="1">{#N/A,#N/A,FALSE,"WEEK (2)"}</definedName>
    <definedName name="NY_Transit">#REF!</definedName>
    <definedName name="NYI" localSheetId="19" hidden="1">{#N/A,#N/A,FALSE,"LOCAL"}</definedName>
    <definedName name="NYI" localSheetId="4" hidden="1">{#N/A,#N/A,FALSE,"LOCAL"}</definedName>
    <definedName name="NYI" localSheetId="15" hidden="1">{#N/A,#N/A,FALSE,"LOCAL"}</definedName>
    <definedName name="NYI" localSheetId="11" hidden="1">{#N/A,#N/A,FALSE,"LOCAL"}</definedName>
    <definedName name="NYI" hidden="1">{#N/A,#N/A,FALSE,"LOCAL"}</definedName>
    <definedName name="nypipe">#REF!</definedName>
    <definedName name="NYSE_PRICE_DOLLAR" localSheetId="19">#REF!</definedName>
    <definedName name="NYSE_PRICE_DOLLAR">#REF!</definedName>
    <definedName name="NYSE_PRICE_EUR" localSheetId="19">#REF!</definedName>
    <definedName name="NYSE_PRICE_EUR">#REF!</definedName>
    <definedName name="NYSE_SHARES" localSheetId="19">#REF!</definedName>
    <definedName name="NYSE_SHARES">#REF!</definedName>
    <definedName name="NYSE_TAX" localSheetId="19">#REF!</definedName>
    <definedName name="NYSE_TAX">#REF!</definedName>
    <definedName name="NYSESHARES" localSheetId="19">#REF!</definedName>
    <definedName name="NYSESHARES">#REF!</definedName>
    <definedName name="nyt_pipe">#REF!</definedName>
    <definedName name="o" localSheetId="19">#REF!</definedName>
    <definedName name="o">#REF!</definedName>
    <definedName name="ò08òòòlyò" localSheetId="4">{"Client Name or Project Name"}</definedName>
    <definedName name="ò08òòòlyò" localSheetId="11">{"Client Name or Project Name"}</definedName>
    <definedName name="ò08òòòlyò">{"Client Name or Project Name"}</definedName>
    <definedName name="O2Num1Data" hidden="1">#REF!,#REF!</definedName>
    <definedName name="O2Num2Data" hidden="1">#REF!,#REF!</definedName>
    <definedName name="O2Num3Data" hidden="1">#REF!,#REF!,#REF!,#REF!,#REF!,#REF!,#REF!,#REF!,#REF!,#REF!,#REF!</definedName>
    <definedName name="O2Num4Data" hidden="1">#REF!,#REF!</definedName>
    <definedName name="Oasda" localSheetId="11" hidden="1">{"Operating Data",#N/A,TRUE,"Sheet1";"Valuation Matrix",#N/A,TRUE,"Sheet1";"Sales Analysis",#N/A,TRUE,"Sheet1";"Closed Remodelled New",#N/A,TRUE,"Sheet1";"Competitive and FSP",#N/A,TRUE,"Sheet1";"Working Capital and Capex",#N/A,TRUE,"Sheet1";"depreciation",#N/A,TRUE,"Sheet1"}</definedName>
    <definedName name="Oasda" hidden="1">{"Operating Data",#N/A,TRUE,"Sheet1";"Valuation Matrix",#N/A,TRUE,"Sheet1";"Sales Analysis",#N/A,TRUE,"Sheet1";"Closed Remodelled New",#N/A,TRUE,"Sheet1";"Competitive and FSP",#N/A,TRUE,"Sheet1";"Working Capital and Capex",#N/A,TRUE,"Sheet1";"depreciation",#N/A,TRUE,"Sheet1"}</definedName>
    <definedName name="Obdin" localSheetId="15" hidden="1">{"'SIVA Pricing Model'!$A$1:$F$39"}</definedName>
    <definedName name="Obdin" localSheetId="11" hidden="1">{"'SIVA Pricing Model'!$A$1:$F$39"}</definedName>
    <definedName name="Obdin" hidden="1">{"'SIVA Pricing Model'!$A$1:$F$39"}</definedName>
    <definedName name="Obdin1" localSheetId="15" hidden="1">{"'SIVA Pricing Model'!$A$1:$F$39"}</definedName>
    <definedName name="Obdin1" localSheetId="11" hidden="1">{"'SIVA Pricing Model'!$A$1:$F$39"}</definedName>
    <definedName name="Obdin1" hidden="1">{"'SIVA Pricing Model'!$A$1:$F$39"}</definedName>
    <definedName name="ocase" localSheetId="19">#REF!</definedName>
    <definedName name="ocase">#REF!</definedName>
    <definedName name="OCT" localSheetId="19">#REF!</definedName>
    <definedName name="OCT">#REF!</definedName>
    <definedName name="OCT.__94">"\NOV. '95"</definedName>
    <definedName name="OCTACT" localSheetId="19">#REF!</definedName>
    <definedName name="OCTACT">#REF!</definedName>
    <definedName name="OctLocData" localSheetId="19">#REF!</definedName>
    <definedName name="OctLocData">#REF!</definedName>
    <definedName name="ODBCDATASOURCE1">#REF!</definedName>
    <definedName name="ODBCDATASOURCE2">#REF!</definedName>
    <definedName name="ODBCDATASOURCE3">#REF!</definedName>
    <definedName name="ODBCDATASOURCE4">#REF!</definedName>
    <definedName name="ODBCDATASOURCE5">#REF!</definedName>
    <definedName name="OdessaStaions">#REF!</definedName>
    <definedName name="Odilon1200" hidden="1">"42AGZYADVM0TINQJBEDQPZM29"</definedName>
    <definedName name="oearnout">#REF!</definedName>
    <definedName name="OECD" localSheetId="19">#REF!,#REF!,#REF!</definedName>
    <definedName name="OECD">#REF!,#REF!,#REF!</definedName>
    <definedName name="OECD_Growth" localSheetId="19">#REF!</definedName>
    <definedName name="OECD_Growth">#REF!</definedName>
    <definedName name="OF_A_32">9</definedName>
    <definedName name="OF_AN_01">8</definedName>
    <definedName name="OFFCOMP">#REF!</definedName>
    <definedName name="OffExcess">378012</definedName>
    <definedName name="Office">#REF!</definedName>
    <definedName name="OGCF">#REF!</definedName>
    <definedName name="OGFA">#REF!</definedName>
    <definedName name="OGFE">#REF!</definedName>
    <definedName name="ogkvsfj" localSheetId="4" hidden="1">{#N/A,#N/A,FALSE,"Model";#N/A,#N/A,FALSE,"Division"}</definedName>
    <definedName name="ogkvsfj" localSheetId="11" hidden="1">{#N/A,#N/A,FALSE,"Model";#N/A,#N/A,FALSE,"Division"}</definedName>
    <definedName name="ogkvsfj" hidden="1">{#N/A,#N/A,FALSE,"Model";#N/A,#N/A,FALSE,"Division"}</definedName>
    <definedName name="OH">#REF!</definedName>
    <definedName name="OHOHNAOHBNAODGBO" localSheetId="4">{"Client Name or Project Name"}</definedName>
    <definedName name="OHOHNAOHBNAODGBO" localSheetId="11">{"Client Name or Project Name"}</definedName>
    <definedName name="OHOHNAOHBNAODGBO">{"Client Name or Project Name"}</definedName>
    <definedName name="OHOHOHOHO" localSheetId="4">{"Client Name or Project Name"}</definedName>
    <definedName name="OHOHOHOHO" localSheetId="11">{"Client Name or Project Name"}</definedName>
    <definedName name="OHOHOHOHO">{"Client Name or Project Name"}</definedName>
    <definedName name="oi" hidden="1">#N/A</definedName>
    <definedName name="õik" localSheetId="11" hidden="1">{#N/A,#N/A,FALSE,"PRESENT";#N/A,#N/A,FALSE,"INDICE";#N/A,#N/A,FALSE,"DIV_CONS";#N/A,#N/A,FALSE,"DIV_GRUP";#N/A,#N/A,FALSE,"DIV_BIM";#N/A,#N/A,FALSE,"DIV_UMPL";#N/A,#N/A,FALSE,"DIV_BDBAS"}</definedName>
    <definedName name="õik" hidden="1">{#N/A,#N/A,FALSE,"PRESENT";#N/A,#N/A,FALSE,"INDICE";#N/A,#N/A,FALSE,"DIV_CONS";#N/A,#N/A,FALSE,"DIV_GRUP";#N/A,#N/A,FALSE,"DIV_BIM";#N/A,#N/A,FALSE,"DIV_UMPL";#N/A,#N/A,FALSE,"DIV_BDBAS"}</definedName>
    <definedName name="OILKULY" localSheetId="4" hidden="1">{#N/A,#N/A,FALSE,"PMTABB";#N/A,#N/A,FALSE,"PMTABB"}</definedName>
    <definedName name="OILKULY" localSheetId="11" hidden="1">{#N/A,#N/A,FALSE,"PMTABB";#N/A,#N/A,FALSE,"PMTABB"}</definedName>
    <definedName name="OILKULY" hidden="1">{#N/A,#N/A,FALSE,"PMTABB";#N/A,#N/A,FALSE,"PMTABB"}</definedName>
    <definedName name="oioiun" localSheetId="19">{0;0;0;0;1;#N/A;0.75;0.75;1;1;2;FALSE;FALSE;FALSE;FALSE;FALSE;#N/A;1;#N/A;1;1;"";""}</definedName>
    <definedName name="oioiun" localSheetId="4">{0;0;0;0;1;#N/A;0.75;0.75;1;1;2;FALSE;FALSE;FALSE;FALSE;FALSE;#N/A;1;#N/A;1;1;"";""}</definedName>
    <definedName name="oioiun" localSheetId="15">{0;0;0;0;1;#N/A;0.75;0.75;1;1;2;FALSE;FALSE;FALSE;FALSE;FALSE;#N/A;1;#N/A;1;1;"";""}</definedName>
    <definedName name="oioiun" localSheetId="11">{0;0;0;0;1;#N/A;0.75;0.75;1;1;2;FALSE;FALSE;FALSE;FALSE;FALSE;#N/A;1;#N/A;1;1;"";""}</definedName>
    <definedName name="oioiun">{0;0;0;0;1;#N/A;0.75;0.75;1;1;2;FALSE;FALSE;FALSE;FALSE;FALSE;#N/A;1;#N/A;1;1;"";""}</definedName>
    <definedName name="oip" localSheetId="11" hidden="1">{#N/A,#N/A,FALSE,"Aging Summary";#N/A,#N/A,FALSE,"Ratio Analysis";#N/A,#N/A,FALSE,"Test 120 Day Accts";#N/A,#N/A,FALSE,"Tickmarks"}</definedName>
    <definedName name="oip" hidden="1">{#N/A,#N/A,FALSE,"Aging Summary";#N/A,#N/A,FALSE,"Ratio Analysis";#N/A,#N/A,FALSE,"Test 120 Day Accts";#N/A,#N/A,FALSE,"Tickmarks"}</definedName>
    <definedName name="oipo" localSheetId="11" hidden="1">{#N/A,#N/A,FALSE,"Aging Summary";#N/A,#N/A,FALSE,"Ratio Analysis";#N/A,#N/A,FALSE,"Test 120 Day Accts";#N/A,#N/A,FALSE,"Tickmarks"}</definedName>
    <definedName name="oipo" hidden="1">{#N/A,#N/A,FALSE,"Aging Summary";#N/A,#N/A,FALSE,"Ratio Analysis";#N/A,#N/A,FALSE,"Test 120 Day Accts";#N/A,#N/A,FALSE,"Tickmarks"}</definedName>
    <definedName name="oiporweirç" localSheetId="11" hidden="1">{#N/A,#N/A,FALSE,"PRESENT";#N/A,#N/A,FALSE,"INDICE";#N/A,#N/A,FALSE,"DIV_CONS";#N/A,#N/A,FALSE,"DIV_GRUP";#N/A,#N/A,FALSE,"DIV_BIM";#N/A,#N/A,FALSE,"DIV_UMPL";#N/A,#N/A,FALSE,"DIV_BDBAS";#N/A,#N/A,FALSE,"B_SRL";#N/A,#N/A,FALSE,"MQ_SRL"}</definedName>
    <definedName name="oiporweirç" hidden="1">{#N/A,#N/A,FALSE,"PRESENT";#N/A,#N/A,FALSE,"INDICE";#N/A,#N/A,FALSE,"DIV_CONS";#N/A,#N/A,FALSE,"DIV_GRUP";#N/A,#N/A,FALSE,"DIV_BIM";#N/A,#N/A,FALSE,"DIV_UMPL";#N/A,#N/A,FALSE,"DIV_BDBAS";#N/A,#N/A,FALSE,"B_SRL";#N/A,#N/A,FALSE,"MQ_SRL"}</definedName>
    <definedName name="oiqwern" localSheetId="19">{0;0;0;0;1;#N/A;0.25;0.25;0.8;0.25;2;FALSE;FALSE;FALSE;FALSE;FALSE;#N/A;1;#N/A;1;1;"";""}</definedName>
    <definedName name="oiqwern" localSheetId="4">{0;0;0;0;1;#N/A;0.25;0.25;0.8;0.25;2;FALSE;FALSE;FALSE;FALSE;FALSE;#N/A;1;#N/A;1;1;"";""}</definedName>
    <definedName name="oiqwern" localSheetId="15">{0;0;0;0;1;#N/A;0.25;0.25;0.8;0.25;2;FALSE;FALSE;FALSE;FALSE;FALSE;#N/A;1;#N/A;1;1;"";""}</definedName>
    <definedName name="oiqwern" localSheetId="11">{0;0;0;0;1;#N/A;0.25;0.25;0.8;0.25;2;FALSE;FALSE;FALSE;FALSE;FALSE;#N/A;1;#N/A;1;1;"";""}</definedName>
    <definedName name="oiqwern">{0;0;0;0;1;#N/A;0.25;0.25;0.8;0.25;2;FALSE;FALSE;FALSE;FALSE;FALSE;#N/A;1;#N/A;1;1;"";""}</definedName>
    <definedName name="oitr" localSheetId="19">{0;0;0;0;1;#N/A;0.25;0.25;0.8;0.25;2;FALSE;FALSE;FALSE;FALSE;FALSE;#N/A;1;#N/A;1;1;"";"&amp;L&amp;""Arial,Italic""&amp;8&amp;F Page &amp;P of &amp;N &amp;D &amp;T "}</definedName>
    <definedName name="oitr" localSheetId="4">{0;0;0;0;1;#N/A;0.25;0.25;0.8;0.25;2;FALSE;FALSE;FALSE;FALSE;FALSE;#N/A;1;#N/A;1;1;"";"&amp;L&amp;""Arial,Italic""&amp;8&amp;F Page &amp;P of &amp;N &amp;D &amp;T "}</definedName>
    <definedName name="oitr" localSheetId="15">{0;0;0;0;1;#N/A;0.25;0.25;0.8;0.25;2;FALSE;FALSE;FALSE;FALSE;FALSE;#N/A;1;#N/A;1;1;"";"&amp;L&amp;""Arial,Italic""&amp;8&amp;F Page &amp;P of &amp;N &amp;D &amp;T "}</definedName>
    <definedName name="oitr" localSheetId="11">{0;0;0;0;1;#N/A;0.25;0.25;0.8;0.25;2;FALSE;FALSE;FALSE;FALSE;FALSE;#N/A;1;#N/A;1;1;"";"&amp;L&amp;""Arial,Italic""&amp;8&amp;F Page &amp;P of &amp;N &amp;D &amp;T "}</definedName>
    <definedName name="oitr">{0;0;0;0;1;#N/A;0.25;0.25;0.8;0.25;2;FALSE;FALSE;FALSE;FALSE;FALSE;#N/A;1;#N/A;1;1;"";"&amp;L&amp;""Arial,Italic""&amp;8&amp;F Page &amp;P of &amp;N &amp;D &amp;T "}</definedName>
    <definedName name="oiu" localSheetId="4" hidden="1">{#N/A,#N/A,FALSE,"COVER";#N/A,#N/A,FALSE,"RATIOS";#N/A,#N/A,FALSE,"LEVERAGE";#N/A,#N/A,FALSE,"TIER-1";#N/A,#N/A,FALSE,"RISK BASED ASSETS";#N/A,#N/A,FALSE,"TIER-2"}</definedName>
    <definedName name="oiu" localSheetId="11" hidden="1">{#N/A,#N/A,FALSE,"COVER";#N/A,#N/A,FALSE,"RATIOS";#N/A,#N/A,FALSE,"LEVERAGE";#N/A,#N/A,FALSE,"TIER-1";#N/A,#N/A,FALSE,"RISK BASED ASSETS";#N/A,#N/A,FALSE,"TIER-2"}</definedName>
    <definedName name="oiu" hidden="1">{#N/A,#N/A,FALSE,"COVER";#N/A,#N/A,FALSE,"RATIOS";#N/A,#N/A,FALSE,"LEVERAGE";#N/A,#N/A,FALSE,"TIER-1";#N/A,#N/A,FALSE,"RISK BASED ASSETS";#N/A,#N/A,FALSE,"TIER-2"}</definedName>
    <definedName name="oiuoiqwer" localSheetId="19">{0;0;0;0;1;#N/A;0.75;0.75;1;1;2;FALSE;FALSE;FALSE;FALSE;FALSE;#N/A;1;#N/A;1;1;"";""}</definedName>
    <definedName name="oiuoiqwer" localSheetId="4">{0;0;0;0;1;#N/A;0.75;0.75;1;1;2;FALSE;FALSE;FALSE;FALSE;FALSE;#N/A;1;#N/A;1;1;"";""}</definedName>
    <definedName name="oiuoiqwer" localSheetId="15">{0;0;0;0;1;#N/A;0.75;0.75;1;1;2;FALSE;FALSE;FALSE;FALSE;FALSE;#N/A;1;#N/A;1;1;"";""}</definedName>
    <definedName name="oiuoiqwer" localSheetId="11">{0;0;0;0;1;#N/A;0.75;0.75;1;1;2;FALSE;FALSE;FALSE;FALSE;FALSE;#N/A;1;#N/A;1;1;"";""}</definedName>
    <definedName name="oiuoiqwer">{0;0;0;0;1;#N/A;0.75;0.75;1;1;2;FALSE;FALSE;FALSE;FALSE;FALSE;#N/A;1;#N/A;1;1;"";""}</definedName>
    <definedName name="oiuoiu" localSheetId="19">{0;0;0;0;1;#N/A;0.75;0.75;1;1;2;FALSE;FALSE;FALSE;FALSE;FALSE;#N/A;1;#N/A;1;1;"";""}</definedName>
    <definedName name="oiuoiu" localSheetId="4">{0;0;0;0;1;#N/A;0.75;0.75;1;1;2;FALSE;FALSE;FALSE;FALSE;FALSE;#N/A;1;#N/A;1;1;"";""}</definedName>
    <definedName name="oiuoiu" localSheetId="15">{0;0;0;0;1;#N/A;0.75;0.75;1;1;2;FALSE;FALSE;FALSE;FALSE;FALSE;#N/A;1;#N/A;1;1;"";""}</definedName>
    <definedName name="oiuoiu" localSheetId="11">{0;0;0;0;1;#N/A;0.75;0.75;1;1;2;FALSE;FALSE;FALSE;FALSE;FALSE;#N/A;1;#N/A;1;1;"";""}</definedName>
    <definedName name="oiuoiu">{0;0;0;0;1;#N/A;0.75;0.75;1;1;2;FALSE;FALSE;FALSE;FALSE;FALSE;#N/A;1;#N/A;1;1;"";""}</definedName>
    <definedName name="oiuoiun" localSheetId="19">{0;0;0;0;1;#N/A;0.75;0.75;1;1;2;FALSE;FALSE;FALSE;FALSE;FALSE;#N/A;1;#N/A;1;1;"";"&amp;L&amp;""Arial,Italic""&amp;8&amp;F Page &amp;P of &amp;N &amp;D &amp;T "}</definedName>
    <definedName name="oiuoiun" localSheetId="4">{0;0;0;0;1;#N/A;0.75;0.75;1;1;2;FALSE;FALSE;FALSE;FALSE;FALSE;#N/A;1;#N/A;1;1;"";"&amp;L&amp;""Arial,Italic""&amp;8&amp;F Page &amp;P of &amp;N &amp;D &amp;T "}</definedName>
    <definedName name="oiuoiun" localSheetId="15">{0;0;0;0;1;#N/A;0.75;0.75;1;1;2;FALSE;FALSE;FALSE;FALSE;FALSE;#N/A;1;#N/A;1;1;"";"&amp;L&amp;""Arial,Italic""&amp;8&amp;F Page &amp;P of &amp;N &amp;D &amp;T "}</definedName>
    <definedName name="oiuoiun" localSheetId="11">{0;0;0;0;1;#N/A;0.75;0.75;1;1;2;FALSE;FALSE;FALSE;FALSE;FALSE;#N/A;1;#N/A;1;1;"";"&amp;L&amp;""Arial,Italic""&amp;8&amp;F Page &amp;P of &amp;N &amp;D &amp;T "}</definedName>
    <definedName name="oiuoiun">{0;0;0;0;1;#N/A;0.75;0.75;1;1;2;FALSE;FALSE;FALSE;FALSE;FALSE;#N/A;1;#N/A;1;1;"";"&amp;L&amp;""Arial,Italic""&amp;8&amp;F Page &amp;P of &amp;N &amp;D &amp;T "}</definedName>
    <definedName name="oiuoiuo" localSheetId="19">{0;0;0;0;1;#N/A;0.75;0.75;1;1;2;FALSE;FALSE;FALSE;FALSE;FALSE;#N/A;1;#N/A;1;1;"";"&amp;L&amp;""Arial,Italic""&amp;8&amp;F Page &amp;P of &amp;N &amp;D &amp;T "}</definedName>
    <definedName name="oiuoiuo" localSheetId="4">{0;0;0;0;1;#N/A;0.75;0.75;1;1;2;FALSE;FALSE;FALSE;FALSE;FALSE;#N/A;1;#N/A;1;1;"";"&amp;L&amp;""Arial,Italic""&amp;8&amp;F Page &amp;P of &amp;N &amp;D &amp;T "}</definedName>
    <definedName name="oiuoiuo" localSheetId="15">{0;0;0;0;1;#N/A;0.75;0.75;1;1;2;FALSE;FALSE;FALSE;FALSE;FALSE;#N/A;1;#N/A;1;1;"";"&amp;L&amp;""Arial,Italic""&amp;8&amp;F Page &amp;P of &amp;N &amp;D &amp;T "}</definedName>
    <definedName name="oiuoiuo" localSheetId="11">{0;0;0;0;1;#N/A;0.75;0.75;1;1;2;FALSE;FALSE;FALSE;FALSE;FALSE;#N/A;1;#N/A;1;1;"";"&amp;L&amp;""Arial,Italic""&amp;8&amp;F Page &amp;P of &amp;N &amp;D &amp;T "}</definedName>
    <definedName name="oiuoiuo">{0;0;0;0;1;#N/A;0.75;0.75;1;1;2;FALSE;FALSE;FALSE;FALSE;FALSE;#N/A;1;#N/A;1;1;"";"&amp;L&amp;""Arial,Italic""&amp;8&amp;F Page &amp;P of &amp;N &amp;D &amp;T "}</definedName>
    <definedName name="oiuoiuoiuoi" localSheetId="19">{0;0;0;0;1;#N/A;0.25;0.25;0.25;0.25;2;FALSE;FALSE;FALSE;FALSE;FALSE;#N/A;1;#N/A;1;1;"";""}</definedName>
    <definedName name="oiuoiuoiuoi" localSheetId="4">{0;0;0;0;1;#N/A;0.25;0.25;0.25;0.25;2;FALSE;FALSE;FALSE;FALSE;FALSE;#N/A;1;#N/A;1;1;"";""}</definedName>
    <definedName name="oiuoiuoiuoi" localSheetId="15">{0;0;0;0;1;#N/A;0.25;0.25;0.25;0.25;2;FALSE;FALSE;FALSE;FALSE;FALSE;#N/A;1;#N/A;1;1;"";""}</definedName>
    <definedName name="oiuoiuoiuoi" localSheetId="11">{0;0;0;0;1;#N/A;0.25;0.25;0.25;0.25;2;FALSE;FALSE;FALSE;FALSE;FALSE;#N/A;1;#N/A;1;1;"";""}</definedName>
    <definedName name="oiuoiuoiuoi">{0;0;0;0;1;#N/A;0.25;0.25;0.25;0.25;2;FALSE;FALSE;FALSE;FALSE;FALSE;#N/A;1;#N/A;1;1;"";""}</definedName>
    <definedName name="oiuoiuoiuon" localSheetId="19">{0;0;0;0;1;#N/A;0.25;0.25;0.25;0.25;2;FALSE;FALSE;FALSE;FALSE;FALSE;#N/A;1;#N/A;1;1;"";""}</definedName>
    <definedName name="oiuoiuoiuon" localSheetId="4">{0;0;0;0;1;#N/A;0.25;0.25;0.25;0.25;2;FALSE;FALSE;FALSE;FALSE;FALSE;#N/A;1;#N/A;1;1;"";""}</definedName>
    <definedName name="oiuoiuoiuon" localSheetId="15">{0;0;0;0;1;#N/A;0.25;0.25;0.25;0.25;2;FALSE;FALSE;FALSE;FALSE;FALSE;#N/A;1;#N/A;1;1;"";""}</definedName>
    <definedName name="oiuoiuoiuon" localSheetId="11">{0;0;0;0;1;#N/A;0.25;0.25;0.25;0.25;2;FALSE;FALSE;FALSE;FALSE;FALSE;#N/A;1;#N/A;1;1;"";""}</definedName>
    <definedName name="oiuoiuoiuon">{0;0;0;0;1;#N/A;0.25;0.25;0.25;0.25;2;FALSE;FALSE;FALSE;FALSE;FALSE;#N/A;1;#N/A;1;1;"";""}</definedName>
    <definedName name="oiuoiwuq" localSheetId="19">{0;0;0;0;1;#N/A;0.75;0.75;0.25;0.25;2;FALSE;FALSE;FALSE;FALSE;FALSE;#N/A;1;#N/A;1;1;"";"&amp;L&amp;""Arial,Italic""&amp;8&amp;F Page &amp;P of &amp;N &amp;D &amp;T "}</definedName>
    <definedName name="oiuoiwuq" localSheetId="4">{0;0;0;0;1;#N/A;0.75;0.75;0.25;0.25;2;FALSE;FALSE;FALSE;FALSE;FALSE;#N/A;1;#N/A;1;1;"";"&amp;L&amp;""Arial,Italic""&amp;8&amp;F Page &amp;P of &amp;N &amp;D &amp;T "}</definedName>
    <definedName name="oiuoiwuq" localSheetId="15">{0;0;0;0;1;#N/A;0.75;0.75;0.25;0.25;2;FALSE;FALSE;FALSE;FALSE;FALSE;#N/A;1;#N/A;1;1;"";"&amp;L&amp;""Arial,Italic""&amp;8&amp;F Page &amp;P of &amp;N &amp;D &amp;T "}</definedName>
    <definedName name="oiuoiwuq" localSheetId="11">{0;0;0;0;1;#N/A;0.75;0.75;0.25;0.25;2;FALSE;FALSE;FALSE;FALSE;FALSE;#N/A;1;#N/A;1;1;"";"&amp;L&amp;""Arial,Italic""&amp;8&amp;F Page &amp;P of &amp;N &amp;D &amp;T "}</definedName>
    <definedName name="oiuoiwuq">{0;0;0;0;1;#N/A;0.75;0.75;0.25;0.25;2;FALSE;FALSE;FALSE;FALSE;FALSE;#N/A;1;#N/A;1;1;"";"&amp;L&amp;""Arial,Italic""&amp;8&amp;F Page &amp;P of &amp;N &amp;D &amp;T "}</definedName>
    <definedName name="oiuoqwiuern" localSheetId="19">{0;0;0;0;1;#N/A;0.75;0.75;1;1;2;FALSE;FALSE;FALSE;FALSE;FALSE;#N/A;1;#N/A;1;1;"";"&amp;L&amp;""Arial,Italic""&amp;8&amp;F Page &amp;P of &amp;N &amp;D &amp;T "}</definedName>
    <definedName name="oiuoqwiuern" localSheetId="4">{0;0;0;0;1;#N/A;0.75;0.75;1;1;2;FALSE;FALSE;FALSE;FALSE;FALSE;#N/A;1;#N/A;1;1;"";"&amp;L&amp;""Arial,Italic""&amp;8&amp;F Page &amp;P of &amp;N &amp;D &amp;T "}</definedName>
    <definedName name="oiuoqwiuern" localSheetId="15">{0;0;0;0;1;#N/A;0.75;0.75;1;1;2;FALSE;FALSE;FALSE;FALSE;FALSE;#N/A;1;#N/A;1;1;"";"&amp;L&amp;""Arial,Italic""&amp;8&amp;F Page &amp;P of &amp;N &amp;D &amp;T "}</definedName>
    <definedName name="oiuoqwiuern" localSheetId="11">{0;0;0;0;1;#N/A;0.75;0.75;1;1;2;FALSE;FALSE;FALSE;FALSE;FALSE;#N/A;1;#N/A;1;1;"";"&amp;L&amp;""Arial,Italic""&amp;8&amp;F Page &amp;P of &amp;N &amp;D &amp;T "}</definedName>
    <definedName name="oiuoqwiuern">{0;0;0;0;1;#N/A;0.75;0.75;1;1;2;FALSE;FALSE;FALSE;FALSE;FALSE;#N/A;1;#N/A;1;1;"";"&amp;L&amp;""Arial,Italic""&amp;8&amp;F Page &amp;P of &amp;N &amp;D &amp;T "}</definedName>
    <definedName name="oiuouioa" localSheetId="19">{0;0;0;0;1;#N/A;0.75;0.75;1;1;2;FALSE;FALSE;FALSE;FALSE;FALSE;#N/A;1;#N/A;1;1;"";"&amp;L&amp;""Arial,Italic""&amp;8&amp;F Page &amp;P of &amp;N &amp;D &amp;T "}</definedName>
    <definedName name="oiuouioa" localSheetId="4">{0;0;0;0;1;#N/A;0.75;0.75;1;1;2;FALSE;FALSE;FALSE;FALSE;FALSE;#N/A;1;#N/A;1;1;"";"&amp;L&amp;""Arial,Italic""&amp;8&amp;F Page &amp;P of &amp;N &amp;D &amp;T "}</definedName>
    <definedName name="oiuouioa" localSheetId="15">{0;0;0;0;1;#N/A;0.75;0.75;1;1;2;FALSE;FALSE;FALSE;FALSE;FALSE;#N/A;1;#N/A;1;1;"";"&amp;L&amp;""Arial,Italic""&amp;8&amp;F Page &amp;P of &amp;N &amp;D &amp;T "}</definedName>
    <definedName name="oiuouioa" localSheetId="11">{0;0;0;0;1;#N/A;0.75;0.75;1;1;2;FALSE;FALSE;FALSE;FALSE;FALSE;#N/A;1;#N/A;1;1;"";"&amp;L&amp;""Arial,Italic""&amp;8&amp;F Page &amp;P of &amp;N &amp;D &amp;T "}</definedName>
    <definedName name="oiuouioa">{0;0;0;0;1;#N/A;0.75;0.75;1;1;2;FALSE;FALSE;FALSE;FALSE;FALSE;#N/A;1;#N/A;1;1;"";"&amp;L&amp;""Arial,Italic""&amp;8&amp;F Page &amp;P of &amp;N &amp;D &amp;T "}</definedName>
    <definedName name="oiwea" localSheetId="11" hidden="1">{"FCB_ALL",#N/A,FALSE,"FCB";"GREY_ALL",#N/A,FALSE,"GREY"}</definedName>
    <definedName name="oiwea" hidden="1">{"FCB_ALL",#N/A,FALSE,"FCB";"GREY_ALL",#N/A,FALSE,"GREY"}</definedName>
    <definedName name="ojgohjofd" localSheetId="11"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gohjof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ikno"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ojikno"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ojk" localSheetId="19" hidden="1">{#N/A,#N/A,FALSE,"LOCAL"}</definedName>
    <definedName name="ojk" localSheetId="4" hidden="1">{#N/A,#N/A,FALSE,"LOCAL"}</definedName>
    <definedName name="ojk" localSheetId="15" hidden="1">{#N/A,#N/A,FALSE,"LOCAL"}</definedName>
    <definedName name="ojk" localSheetId="11" hidden="1">{#N/A,#N/A,FALSE,"LOCAL"}</definedName>
    <definedName name="ojk" hidden="1">{#N/A,#N/A,FALSE,"LOCAL"}</definedName>
    <definedName name="ojvnepognoiseò" localSheetId="11" hidden="1">{#N/A,#N/A,TRUE,"Main Issues";#N/A,#N/A,TRUE,"Income statement ($)"}</definedName>
    <definedName name="ojvnepognoiseò" hidden="1">{#N/A,#N/A,TRUE,"Main Issues";#N/A,#N/A,TRUE,"Income statement ($)"}</definedName>
    <definedName name="ok" localSheetId="19" hidden="1">{#N/A,#N/A,FALSE,"CNI"}</definedName>
    <definedName name="ok" localSheetId="4" hidden="1">{#N/A,#N/A,FALSE,"CNI"}</definedName>
    <definedName name="ok" localSheetId="15" hidden="1">{#N/A,#N/A,FALSE,"CNI"}</definedName>
    <definedName name="ok" localSheetId="11" hidden="1">{#N/A,#N/A,FALSE,"CNI"}</definedName>
    <definedName name="ok" hidden="1">{#N/A,#N/A,FALSE,"CNI"}</definedName>
    <definedName name="ok_1" localSheetId="4" hidden="1">{#N/A,#N/A,FALSE,"NET INT EXP"}</definedName>
    <definedName name="ok_1" localSheetId="11" hidden="1">{#N/A,#N/A,FALSE,"NET INT EXP"}</definedName>
    <definedName name="ok_1" hidden="1">{#N/A,#N/A,FALSE,"NET INT EXP"}</definedName>
    <definedName name="okay" localSheetId="11" hidden="1">{#N/A,#N/A,FALSE,"INPUTS";#N/A,#N/A,FALSE,"PROFORMA BSHEET";#N/A,#N/A,FALSE,"COMBINED";#N/A,#N/A,FALSE,"HIGH YIELD";#N/A,#N/A,FALSE,"COMB_GRAPHS"}</definedName>
    <definedName name="okay" hidden="1">{#N/A,#N/A,FALSE,"INPUTS";#N/A,#N/A,FALSE,"PROFORMA BSHEET";#N/A,#N/A,FALSE,"COMBINED";#N/A,#N/A,FALSE,"HIGH YIELD";#N/A,#N/A,FALSE,"COMB_GRAPHS"}</definedName>
    <definedName name="oks" localSheetId="19">#REF!</definedName>
    <definedName name="oks">#REF!</definedName>
    <definedName name="oku" localSheetId="4" hidden="1">{"equity comps",#N/A,FALSE,"CS Comps";"equity comps",#N/A,FALSE,"PS Comps";"equity comps",#N/A,FALSE,"GIC_Comps";"equity comps",#N/A,FALSE,"GIC2_Comps";"debt comps",#N/A,FALSE,"CS Comps";"debt comps",#N/A,FALSE,"PS Comps";"debt comps",#N/A,FALSE,"GIC_Comps";"debt comps",#N/A,FALSE,"GIC2_Comps"}</definedName>
    <definedName name="oku" localSheetId="11"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ku_1" localSheetId="4" hidden="1">{"equity comps",#N/A,FALSE,"CS Comps";"equity comps",#N/A,FALSE,"PS Comps";"equity comps",#N/A,FALSE,"GIC_Comps";"equity comps",#N/A,FALSE,"GIC2_Comps";"debt comps",#N/A,FALSE,"CS Comps";"debt comps",#N/A,FALSE,"PS Comps";"debt comps",#N/A,FALSE,"GIC_Comps";"debt comps",#N/A,FALSE,"GIC2_Comps"}</definedName>
    <definedName name="oku_1" localSheetId="11" hidden="1">{"equity comps",#N/A,FALSE,"CS Comps";"equity comps",#N/A,FALSE,"PS Comps";"equity comps",#N/A,FALSE,"GIC_Comps";"equity comps",#N/A,FALSE,"GIC2_Comps";"debt comps",#N/A,FALSE,"CS Comps";"debt comps",#N/A,FALSE,"PS Comps";"debt comps",#N/A,FALSE,"GIC_Comps";"debt comps",#N/A,FALSE,"GIC2_Comps"}</definedName>
    <definedName name="oku_1" hidden="1">{"equity comps",#N/A,FALSE,"CS Comps";"equity comps",#N/A,FALSE,"PS Comps";"equity comps",#N/A,FALSE,"GIC_Comps";"equity comps",#N/A,FALSE,"GIC2_Comps";"debt comps",#N/A,FALSE,"CS Comps";"debt comps",#N/A,FALSE,"PS Comps";"debt comps",#N/A,FALSE,"GIC_Comps";"debt comps",#N/A,FALSE,"GIC2_Comps"}</definedName>
    <definedName name="ol" localSheetId="11" hidden="1">{"'Grill_Objective'!$A$1:$AF$101"}</definedName>
    <definedName name="ol" hidden="1">{"'Grill_Objective'!$A$1:$AF$101"}</definedName>
    <definedName name="old" localSheetId="4" hidden="1">{#N/A,#N/A,FALSE,"1998"}</definedName>
    <definedName name="old" localSheetId="11" hidden="1">{#N/A,#N/A,FALSE,"1998"}</definedName>
    <definedName name="old" hidden="1">{#N/A,#N/A,FALSE,"1998"}</definedName>
    <definedName name="old_1" localSheetId="4" hidden="1">{#N/A,#N/A,FALSE,"1998"}</definedName>
    <definedName name="old_1" localSheetId="11" hidden="1">{#N/A,#N/A,FALSE,"1998"}</definedName>
    <definedName name="old_1" hidden="1">{#N/A,#N/A,FALSE,"1998"}</definedName>
    <definedName name="oldbook">#REF!</definedName>
    <definedName name="oldbudget">#REF!</definedName>
    <definedName name="oldcalculation" localSheetId="11" hidden="1">{#N/A,#N/A,FALSE,"A";#N/A,#N/A,FALSE,"B"}</definedName>
    <definedName name="oldcalculation" hidden="1">{#N/A,#N/A,FALSE,"A";#N/A,#N/A,FALSE,"B"}</definedName>
    <definedName name="oldd" hidden="1">#REF!</definedName>
    <definedName name="olddata" localSheetId="4" hidden="1">{"PAGE 1",#N/A,FALSE,"WEST_OT"}</definedName>
    <definedName name="olddata" localSheetId="11" hidden="1">{"PAGE 1",#N/A,FALSE,"WEST_OT"}</definedName>
    <definedName name="olddata" hidden="1">{"PAGE 1",#N/A,FALSE,"WEST_OT"}</definedName>
    <definedName name="olddata_1" localSheetId="4" hidden="1">{"PAGE 1",#N/A,FALSE,"WEST_OT"}</definedName>
    <definedName name="olddata_1" localSheetId="11" hidden="1">{"PAGE 1",#N/A,FALSE,"WEST_OT"}</definedName>
    <definedName name="olddata_1" hidden="1">{"PAGE 1",#N/A,FALSE,"WEST_OT"}</definedName>
    <definedName name="olddata_1_1" localSheetId="4" hidden="1">{"PAGE 1",#N/A,FALSE,"WEST_OT"}</definedName>
    <definedName name="olddata_1_1" localSheetId="11" hidden="1">{"PAGE 1",#N/A,FALSE,"WEST_OT"}</definedName>
    <definedName name="olddata_1_1" hidden="1">{"PAGE 1",#N/A,FALSE,"WEST_OT"}</definedName>
    <definedName name="olddata_1_1_2" localSheetId="4" hidden="1">{"PAGE 1",#N/A,FALSE,"WEST_OT"}</definedName>
    <definedName name="olddata_1_1_2" localSheetId="11" hidden="1">{"PAGE 1",#N/A,FALSE,"WEST_OT"}</definedName>
    <definedName name="olddata_1_1_2" hidden="1">{"PAGE 1",#N/A,FALSE,"WEST_OT"}</definedName>
    <definedName name="olddata_1_3" localSheetId="4" hidden="1">{"PAGE 1",#N/A,FALSE,"WEST_OT"}</definedName>
    <definedName name="olddata_1_3" localSheetId="11" hidden="1">{"PAGE 1",#N/A,FALSE,"WEST_OT"}</definedName>
    <definedName name="olddata_1_3" hidden="1">{"PAGE 1",#N/A,FALSE,"WEST_OT"}</definedName>
    <definedName name="olddata_2" localSheetId="4" hidden="1">{"PAGE 1",#N/A,FALSE,"WEST_OT"}</definedName>
    <definedName name="olddata_2" localSheetId="11" hidden="1">{"PAGE 1",#N/A,FALSE,"WEST_OT"}</definedName>
    <definedName name="olddata_2" hidden="1">{"PAGE 1",#N/A,FALSE,"WEST_OT"}</definedName>
    <definedName name="olddata_2_2" localSheetId="4" hidden="1">{"PAGE 1",#N/A,FALSE,"WEST_OT"}</definedName>
    <definedName name="olddata_2_2" localSheetId="11" hidden="1">{"PAGE 1",#N/A,FALSE,"WEST_OT"}</definedName>
    <definedName name="olddata_2_2" hidden="1">{"PAGE 1",#N/A,FALSE,"WEST_OT"}</definedName>
    <definedName name="olddata_3" localSheetId="4" hidden="1">{"PAGE 1",#N/A,FALSE,"WEST_OT"}</definedName>
    <definedName name="olddata_3" localSheetId="11" hidden="1">{"PAGE 1",#N/A,FALSE,"WEST_OT"}</definedName>
    <definedName name="olddata_3" hidden="1">{"PAGE 1",#N/A,FALSE,"WEST_OT"}</definedName>
    <definedName name="olddata_3_2" localSheetId="4" hidden="1">{"PAGE 1",#N/A,FALSE,"WEST_OT"}</definedName>
    <definedName name="olddata_3_2" localSheetId="11" hidden="1">{"PAGE 1",#N/A,FALSE,"WEST_OT"}</definedName>
    <definedName name="olddata_3_2" hidden="1">{"PAGE 1",#N/A,FALSE,"WEST_OT"}</definedName>
    <definedName name="olddata_5" localSheetId="4" hidden="1">{"PAGE 1",#N/A,FALSE,"WEST_OT"}</definedName>
    <definedName name="olddata_5" localSheetId="11" hidden="1">{"PAGE 1",#N/A,FALSE,"WEST_OT"}</definedName>
    <definedName name="olddata_5" hidden="1">{"PAGE 1",#N/A,FALSE,"WEST_OT"}</definedName>
    <definedName name="olddata1" localSheetId="4" hidden="1">{"PAGE 1",#N/A,FALSE,"WEST_OT"}</definedName>
    <definedName name="olddata1" localSheetId="11" hidden="1">{"PAGE 1",#N/A,FALSE,"WEST_OT"}</definedName>
    <definedName name="olddata1" hidden="1">{"PAGE 1",#N/A,FALSE,"WEST_OT"}</definedName>
    <definedName name="olddata1_1" localSheetId="4" hidden="1">{"PAGE 1",#N/A,FALSE,"WEST_OT"}</definedName>
    <definedName name="olddata1_1" localSheetId="11" hidden="1">{"PAGE 1",#N/A,FALSE,"WEST_OT"}</definedName>
    <definedName name="olddata1_1" hidden="1">{"PAGE 1",#N/A,FALSE,"WEST_OT"}</definedName>
    <definedName name="olddata1_1_1" localSheetId="4" hidden="1">{"PAGE 1",#N/A,FALSE,"WEST_OT"}</definedName>
    <definedName name="olddata1_1_1" localSheetId="11" hidden="1">{"PAGE 1",#N/A,FALSE,"WEST_OT"}</definedName>
    <definedName name="olddata1_1_1" hidden="1">{"PAGE 1",#N/A,FALSE,"WEST_OT"}</definedName>
    <definedName name="olddata1_1_1_2" localSheetId="4" hidden="1">{"PAGE 1",#N/A,FALSE,"WEST_OT"}</definedName>
    <definedName name="olddata1_1_1_2" localSheetId="11" hidden="1">{"PAGE 1",#N/A,FALSE,"WEST_OT"}</definedName>
    <definedName name="olddata1_1_1_2" hidden="1">{"PAGE 1",#N/A,FALSE,"WEST_OT"}</definedName>
    <definedName name="olddata1_1_3" localSheetId="4" hidden="1">{"PAGE 1",#N/A,FALSE,"WEST_OT"}</definedName>
    <definedName name="olddata1_1_3" localSheetId="11" hidden="1">{"PAGE 1",#N/A,FALSE,"WEST_OT"}</definedName>
    <definedName name="olddata1_1_3" hidden="1">{"PAGE 1",#N/A,FALSE,"WEST_OT"}</definedName>
    <definedName name="olddata1_2" localSheetId="4" hidden="1">{"PAGE 1",#N/A,FALSE,"WEST_OT"}</definedName>
    <definedName name="olddata1_2" localSheetId="11" hidden="1">{"PAGE 1",#N/A,FALSE,"WEST_OT"}</definedName>
    <definedName name="olddata1_2" hidden="1">{"PAGE 1",#N/A,FALSE,"WEST_OT"}</definedName>
    <definedName name="olddata1_2_2" localSheetId="4" hidden="1">{"PAGE 1",#N/A,FALSE,"WEST_OT"}</definedName>
    <definedName name="olddata1_2_2" localSheetId="11" hidden="1">{"PAGE 1",#N/A,FALSE,"WEST_OT"}</definedName>
    <definedName name="olddata1_2_2" hidden="1">{"PAGE 1",#N/A,FALSE,"WEST_OT"}</definedName>
    <definedName name="olddata1_3" localSheetId="4" hidden="1">{"PAGE 1",#N/A,FALSE,"WEST_OT"}</definedName>
    <definedName name="olddata1_3" localSheetId="11" hidden="1">{"PAGE 1",#N/A,FALSE,"WEST_OT"}</definedName>
    <definedName name="olddata1_3" hidden="1">{"PAGE 1",#N/A,FALSE,"WEST_OT"}</definedName>
    <definedName name="olddata1_3_2" localSheetId="4" hidden="1">{"PAGE 1",#N/A,FALSE,"WEST_OT"}</definedName>
    <definedName name="olddata1_3_2" localSheetId="11" hidden="1">{"PAGE 1",#N/A,FALSE,"WEST_OT"}</definedName>
    <definedName name="olddata1_3_2" hidden="1">{"PAGE 1",#N/A,FALSE,"WEST_OT"}</definedName>
    <definedName name="olddata1_5" localSheetId="4" hidden="1">{"PAGE 1",#N/A,FALSE,"WEST_OT"}</definedName>
    <definedName name="olddata1_5" localSheetId="11" hidden="1">{"PAGE 1",#N/A,FALSE,"WEST_OT"}</definedName>
    <definedName name="olddata1_5" hidden="1">{"PAGE 1",#N/A,FALSE,"WEST_OT"}</definedName>
    <definedName name="olddata2" localSheetId="4" hidden="1">{"PAGE 1",#N/A,FALSE,"WEST_OT"}</definedName>
    <definedName name="olddata2" localSheetId="11" hidden="1">{"PAGE 1",#N/A,FALSE,"WEST_OT"}</definedName>
    <definedName name="olddata2" hidden="1">{"PAGE 1",#N/A,FALSE,"WEST_OT"}</definedName>
    <definedName name="olddata2_1" localSheetId="4" hidden="1">{"PAGE 1",#N/A,FALSE,"WEST_OT"}</definedName>
    <definedName name="olddata2_1" localSheetId="11" hidden="1">{"PAGE 1",#N/A,FALSE,"WEST_OT"}</definedName>
    <definedName name="olddata2_1" hidden="1">{"PAGE 1",#N/A,FALSE,"WEST_OT"}</definedName>
    <definedName name="olddata2_1_1" localSheetId="4" hidden="1">{"PAGE 1",#N/A,FALSE,"WEST_OT"}</definedName>
    <definedName name="olddata2_1_1" localSheetId="11" hidden="1">{"PAGE 1",#N/A,FALSE,"WEST_OT"}</definedName>
    <definedName name="olddata2_1_1" hidden="1">{"PAGE 1",#N/A,FALSE,"WEST_OT"}</definedName>
    <definedName name="olddata2_1_1_2" localSheetId="4" hidden="1">{"PAGE 1",#N/A,FALSE,"WEST_OT"}</definedName>
    <definedName name="olddata2_1_1_2" localSheetId="11" hidden="1">{"PAGE 1",#N/A,FALSE,"WEST_OT"}</definedName>
    <definedName name="olddata2_1_1_2" hidden="1">{"PAGE 1",#N/A,FALSE,"WEST_OT"}</definedName>
    <definedName name="olddata2_1_3" localSheetId="4" hidden="1">{"PAGE 1",#N/A,FALSE,"WEST_OT"}</definedName>
    <definedName name="olddata2_1_3" localSheetId="11" hidden="1">{"PAGE 1",#N/A,FALSE,"WEST_OT"}</definedName>
    <definedName name="olddata2_1_3" hidden="1">{"PAGE 1",#N/A,FALSE,"WEST_OT"}</definedName>
    <definedName name="olddata2_2" localSheetId="4" hidden="1">{"PAGE 1",#N/A,FALSE,"WEST_OT"}</definedName>
    <definedName name="olddata2_2" localSheetId="11" hidden="1">{"PAGE 1",#N/A,FALSE,"WEST_OT"}</definedName>
    <definedName name="olddata2_2" hidden="1">{"PAGE 1",#N/A,FALSE,"WEST_OT"}</definedName>
    <definedName name="olddata2_2_2" localSheetId="4" hidden="1">{"PAGE 1",#N/A,FALSE,"WEST_OT"}</definedName>
    <definedName name="olddata2_2_2" localSheetId="11" hidden="1">{"PAGE 1",#N/A,FALSE,"WEST_OT"}</definedName>
    <definedName name="olddata2_2_2" hidden="1">{"PAGE 1",#N/A,FALSE,"WEST_OT"}</definedName>
    <definedName name="olddata2_3" localSheetId="4" hidden="1">{"PAGE 1",#N/A,FALSE,"WEST_OT"}</definedName>
    <definedName name="olddata2_3" localSheetId="11" hidden="1">{"PAGE 1",#N/A,FALSE,"WEST_OT"}</definedName>
    <definedName name="olddata2_3" hidden="1">{"PAGE 1",#N/A,FALSE,"WEST_OT"}</definedName>
    <definedName name="olddata2_3_2" localSheetId="4" hidden="1">{"PAGE 1",#N/A,FALSE,"WEST_OT"}</definedName>
    <definedName name="olddata2_3_2" localSheetId="11" hidden="1">{"PAGE 1",#N/A,FALSE,"WEST_OT"}</definedName>
    <definedName name="olddata2_3_2" hidden="1">{"PAGE 1",#N/A,FALSE,"WEST_OT"}</definedName>
    <definedName name="olddata2_5" localSheetId="4" hidden="1">{"PAGE 1",#N/A,FALSE,"WEST_OT"}</definedName>
    <definedName name="olddata2_5" localSheetId="11" hidden="1">{"PAGE 1",#N/A,FALSE,"WEST_OT"}</definedName>
    <definedName name="olddata2_5" hidden="1">{"PAGE 1",#N/A,FALSE,"WEST_OT"}</definedName>
    <definedName name="olddata3" localSheetId="4" hidden="1">{"PAGE 1",#N/A,FALSE,"WEST_OT"}</definedName>
    <definedName name="olddata3" localSheetId="11" hidden="1">{"PAGE 1",#N/A,FALSE,"WEST_OT"}</definedName>
    <definedName name="olddata3" hidden="1">{"PAGE 1",#N/A,FALSE,"WEST_OT"}</definedName>
    <definedName name="olddata3_1" localSheetId="4" hidden="1">{"PAGE 1",#N/A,FALSE,"WEST_OT"}</definedName>
    <definedName name="olddata3_1" localSheetId="11" hidden="1">{"PAGE 1",#N/A,FALSE,"WEST_OT"}</definedName>
    <definedName name="olddata3_1" hidden="1">{"PAGE 1",#N/A,FALSE,"WEST_OT"}</definedName>
    <definedName name="olddata3_1_1" localSheetId="4" hidden="1">{"PAGE 1",#N/A,FALSE,"WEST_OT"}</definedName>
    <definedName name="olddata3_1_1" localSheetId="11" hidden="1">{"PAGE 1",#N/A,FALSE,"WEST_OT"}</definedName>
    <definedName name="olddata3_1_1" hidden="1">{"PAGE 1",#N/A,FALSE,"WEST_OT"}</definedName>
    <definedName name="olddata3_1_1_2" localSheetId="4" hidden="1">{"PAGE 1",#N/A,FALSE,"WEST_OT"}</definedName>
    <definedName name="olddata3_1_1_2" localSheetId="11" hidden="1">{"PAGE 1",#N/A,FALSE,"WEST_OT"}</definedName>
    <definedName name="olddata3_1_1_2" hidden="1">{"PAGE 1",#N/A,FALSE,"WEST_OT"}</definedName>
    <definedName name="olddata3_1_3" localSheetId="4" hidden="1">{"PAGE 1",#N/A,FALSE,"WEST_OT"}</definedName>
    <definedName name="olddata3_1_3" localSheetId="11" hidden="1">{"PAGE 1",#N/A,FALSE,"WEST_OT"}</definedName>
    <definedName name="olddata3_1_3" hidden="1">{"PAGE 1",#N/A,FALSE,"WEST_OT"}</definedName>
    <definedName name="olddata3_2" localSheetId="4" hidden="1">{"PAGE 1",#N/A,FALSE,"WEST_OT"}</definedName>
    <definedName name="olddata3_2" localSheetId="11" hidden="1">{"PAGE 1",#N/A,FALSE,"WEST_OT"}</definedName>
    <definedName name="olddata3_2" hidden="1">{"PAGE 1",#N/A,FALSE,"WEST_OT"}</definedName>
    <definedName name="olddata3_2_2" localSheetId="4" hidden="1">{"PAGE 1",#N/A,FALSE,"WEST_OT"}</definedName>
    <definedName name="olddata3_2_2" localSheetId="11" hidden="1">{"PAGE 1",#N/A,FALSE,"WEST_OT"}</definedName>
    <definedName name="olddata3_2_2" hidden="1">{"PAGE 1",#N/A,FALSE,"WEST_OT"}</definedName>
    <definedName name="olddata3_3" localSheetId="4" hidden="1">{"PAGE 1",#N/A,FALSE,"WEST_OT"}</definedName>
    <definedName name="olddata3_3" localSheetId="11" hidden="1">{"PAGE 1",#N/A,FALSE,"WEST_OT"}</definedName>
    <definedName name="olddata3_3" hidden="1">{"PAGE 1",#N/A,FALSE,"WEST_OT"}</definedName>
    <definedName name="olddata3_3_2" localSheetId="4" hidden="1">{"PAGE 1",#N/A,FALSE,"WEST_OT"}</definedName>
    <definedName name="olddata3_3_2" localSheetId="11" hidden="1">{"PAGE 1",#N/A,FALSE,"WEST_OT"}</definedName>
    <definedName name="olddata3_3_2" hidden="1">{"PAGE 1",#N/A,FALSE,"WEST_OT"}</definedName>
    <definedName name="olddata3_5" localSheetId="4" hidden="1">{"PAGE 1",#N/A,FALSE,"WEST_OT"}</definedName>
    <definedName name="olddata3_5" localSheetId="11" hidden="1">{"PAGE 1",#N/A,FALSE,"WEST_OT"}</definedName>
    <definedName name="olddata3_5" hidden="1">{"PAGE 1",#N/A,FALSE,"WEST_OT"}</definedName>
    <definedName name="oldname"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LEChartName" localSheetId="19">#REF!</definedName>
    <definedName name="OLEChartName">#REF!</definedName>
    <definedName name="OLEPosition" localSheetId="19">#REF!</definedName>
    <definedName name="OLEPosition">#REF!</definedName>
    <definedName name="OLL">#REF!</definedName>
    <definedName name="olullyl" localSheetId="4">{"Client Name or Project Name"}</definedName>
    <definedName name="olullyl" localSheetId="11">{"Client Name or Project Name"}</definedName>
    <definedName name="olullyl">{"Client Name or Project Name"}</definedName>
    <definedName name="OM_Escalation">#REF!</definedName>
    <definedName name="OM_ExpenseStress">#REF!</definedName>
    <definedName name="omam" localSheetId="11" hidden="1">{#N/A,#N/A,FALSE,"Aging Summary";#N/A,#N/A,FALSE,"Ratio Analysis";#N/A,#N/A,FALSE,"Test 120 Day Accts";#N/A,#N/A,FALSE,"Tickmarks"}</definedName>
    <definedName name="omam" hidden="1">{#N/A,#N/A,FALSE,"Aging Summary";#N/A,#N/A,FALSE,"Ratio Analysis";#N/A,#N/A,FALSE,"Test 120 Day Accts";#N/A,#N/A,FALSE,"Tickmarks"}</definedName>
    <definedName name="omam2" localSheetId="11" hidden="1">{#N/A,#N/A,FALSE,"Aging Summary";#N/A,#N/A,FALSE,"Ratio Analysis";#N/A,#N/A,FALSE,"Test 120 Day Accts";#N/A,#N/A,FALSE,"Tickmarks"}</definedName>
    <definedName name="omam2" hidden="1">{#N/A,#N/A,FALSE,"Aging Summary";#N/A,#N/A,FALSE,"Ratio Analysis";#N/A,#N/A,FALSE,"Test 120 Day Accts";#N/A,#N/A,FALSE,"Tickmarks"}</definedName>
    <definedName name="omm95_"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mm95_"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mm95_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mm95_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mm95a"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mm95a"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mm95a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mm95a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n" localSheetId="19">{0;0;0;0;1;#N/A;0.25;0.25;0.8;0.25;2;FALSE;FALSE;FALSE;FALSE;FALSE;#N/A;1;#N/A;1;1;"";"&amp;L&amp;""Arial,Italic""&amp;8&amp;F Page &amp;P of &amp;N &amp;D &amp;T "}</definedName>
    <definedName name="on" localSheetId="4">{0;0;0;0;1;#N/A;0.25;0.25;0.8;0.25;2;FALSE;FALSE;FALSE;FALSE;FALSE;#N/A;1;#N/A;1;1;"";"&amp;L&amp;""Arial,Italic""&amp;8&amp;F Page &amp;P of &amp;N &amp;D &amp;T "}</definedName>
    <definedName name="on" localSheetId="15">{0;0;0;0;1;#N/A;0.25;0.25;0.8;0.25;2;FALSE;FALSE;FALSE;FALSE;FALSE;#N/A;1;#N/A;1;1;"";"&amp;L&amp;""Arial,Italic""&amp;8&amp;F Page &amp;P of &amp;N &amp;D &amp;T "}</definedName>
    <definedName name="on" localSheetId="11">{0;0;0;0;1;#N/A;0.25;0.25;0.8;0.25;2;FALSE;FALSE;FALSE;FALSE;FALSE;#N/A;1;#N/A;1;1;"";"&amp;L&amp;""Arial,Italic""&amp;8&amp;F Page &amp;P of &amp;N &amp;D &amp;T "}</definedName>
    <definedName name="on">{0;0;0;0;1;#N/A;0.25;0.25;0.8;0.25;2;FALSE;FALSE;FALSE;FALSE;FALSE;#N/A;1;#N/A;1;1;"";"&amp;L&amp;""Arial,Italic""&amp;8&amp;F Page &amp;P of &amp;N &amp;D &amp;T "}</definedName>
    <definedName name="one" localSheetId="19">#REF!</definedName>
    <definedName name="one">#REF!</definedName>
    <definedName name="onee" hidden="1">#REF!</definedName>
    <definedName name="OnExcess">273732</definedName>
    <definedName name="OnlineHours">#REF!</definedName>
    <definedName name="ononon" localSheetId="19">{0;0;0;0;1;#N/A;0.75;0.75;0.25;0.25;2;FALSE;FALSE;FALSE;FALSE;FALSE;#N/A;1;#N/A;1;1;"";"&amp;L&amp;""Arial,Italic""&amp;8&amp;F Page &amp;P of &amp;N &amp;D &amp;T "}</definedName>
    <definedName name="ononon" localSheetId="4">{0;0;0;0;1;#N/A;0.75;0.75;0.25;0.25;2;FALSE;FALSE;FALSE;FALSE;FALSE;#N/A;1;#N/A;1;1;"";"&amp;L&amp;""Arial,Italic""&amp;8&amp;F Page &amp;P of &amp;N &amp;D &amp;T "}</definedName>
    <definedName name="ononon" localSheetId="15">{0;0;0;0;1;#N/A;0.75;0.75;0.25;0.25;2;FALSE;FALSE;FALSE;FALSE;FALSE;#N/A;1;#N/A;1;1;"";"&amp;L&amp;""Arial,Italic""&amp;8&amp;F Page &amp;P of &amp;N &amp;D &amp;T "}</definedName>
    <definedName name="ononon" localSheetId="11">{0;0;0;0;1;#N/A;0.75;0.75;0.25;0.25;2;FALSE;FALSE;FALSE;FALSE;FALSE;#N/A;1;#N/A;1;1;"";"&amp;L&amp;""Arial,Italic""&amp;8&amp;F Page &amp;P of &amp;N &amp;D &amp;T "}</definedName>
    <definedName name="ononon">{0;0;0;0;1;#N/A;0.75;0.75;0.25;0.25;2;FALSE;FALSE;FALSE;FALSE;FALSE;#N/A;1;#N/A;1;1;"";"&amp;L&amp;""Arial,Italic""&amp;8&amp;F Page &amp;P of &amp;N &amp;D &amp;T "}</definedName>
    <definedName name="ONYX19970501222055" hidden="1">#REF!</definedName>
    <definedName name="ONYX19970501222155" hidden="1">#REF!</definedName>
    <definedName name="ONYX20000124151358" hidden="1">#REF!</definedName>
    <definedName name="ONYX20000124151929" hidden="1">#REF!</definedName>
    <definedName name="oo" localSheetId="15" hidden="1">{"'Sheet1'!$A$1:$E$287"}</definedName>
    <definedName name="oo" localSheetId="11" hidden="1">{"'Sheet1'!$A$1:$E$287"}</definedName>
    <definedName name="oo" hidden="1">{"'Sheet1'!$A$1:$E$287"}</definedName>
    <definedName name="oo_1" localSheetId="11" hidden="1">{#N/A,#N/A,TRUE,"summary";#N/A,#N/A,TRUE,"model";#N/A,#N/A,TRUE,"Consolidated P&amp;L Summary";#N/A,#N/A,TRUE,"Schwinn";#N/A,#N/A,TRUE,"G.T.";#N/A,#N/A,TRUE,"Hebb"}</definedName>
    <definedName name="oo_1" hidden="1">{#N/A,#N/A,TRUE,"summary";#N/A,#N/A,TRUE,"model";#N/A,#N/A,TRUE,"Consolidated P&amp;L Summary";#N/A,#N/A,TRUE,"Schwinn";#N/A,#N/A,TRUE,"G.T.";#N/A,#N/A,TRUE,"Hebb"}</definedName>
    <definedName name="OO_Book_Settings_AllowResize" hidden="1">"False"</definedName>
    <definedName name="OO_Book_Settings_BGColor" hidden="1">"CCFFCC"</definedName>
    <definedName name="OO_Book_Settings_CellBGColor" hidden="1">""</definedName>
    <definedName name="OO_Book_Settings_Destination" hidden="1">"\\Usmitm1web\Web Sites\FPA\Applications\Manufacturing\Websheets\2011_Flex_Spend_Summary_Report.xml"</definedName>
    <definedName name="OO_Book_Settings_Footer" hidden="1">""</definedName>
    <definedName name="OO_Book_Settings_Header" hidden="1">"head.html"</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"True"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"True"</definedName>
    <definedName name="OO_Book_Settings_XCDestination" hidden="1">"Z:\TM1Web\Applications\SCO\Manufacturing\Worksheets\Manufacturing slice July 19a_xCelsius.xls"</definedName>
    <definedName name="OOHOHOHOHOHOHO" localSheetId="4">{"Client Name or Project Name"}</definedName>
    <definedName name="OOHOHOHOHOHOHO" localSheetId="11">{"Client Name or Project Name"}</definedName>
    <definedName name="OOHOHOHOHOHOHO">{"Client Name or Project Name"}</definedName>
    <definedName name="ool" localSheetId="4" hidden="1">{"Page1",#N/A,FALSE,"CompCo";"Page2",#N/A,FALSE,"CompCo"}</definedName>
    <definedName name="ool" localSheetId="11" hidden="1">{"Page1",#N/A,FALSE,"CompCo";"Page2",#N/A,FALSE,"CompCo"}</definedName>
    <definedName name="ool" hidden="1">{"Page1",#N/A,FALSE,"CompCo";"Page2",#N/A,FALSE,"CompCo"}</definedName>
    <definedName name="ooo" hidden="1">#N/A</definedName>
    <definedName name="ooo_1" localSheetId="4" hidden="1">{#N/A,#N/A,FALSE,"REPORT"}</definedName>
    <definedName name="ooo_1" localSheetId="11" hidden="1">{#N/A,#N/A,FALSE,"REPORT"}</definedName>
    <definedName name="ooo_1" hidden="1">{#N/A,#N/A,FALSE,"REPORT"}</definedName>
    <definedName name="oooo"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oooo"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oooo"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ooooo" localSheetId="4" hidden="1">{#N/A,#N/A,FALSE,"Calc";#N/A,#N/A,FALSE,"Sensitivity";#N/A,#N/A,FALSE,"LT Earn.Dil.";#N/A,#N/A,FALSE,"Dil. AVP"}</definedName>
    <definedName name="ooooo" localSheetId="11" hidden="1">{#N/A,#N/A,FALSE,"Calc";#N/A,#N/A,FALSE,"Sensitivity";#N/A,#N/A,FALSE,"LT Earn.Dil.";#N/A,#N/A,FALSE,"Dil. AVP"}</definedName>
    <definedName name="ooooo" hidden="1">{#N/A,#N/A,FALSE,"Calc";#N/A,#N/A,FALSE,"Sensitivity";#N/A,#N/A,FALSE,"LT Earn.Dil.";#N/A,#N/A,FALSE,"Dil. AVP"}</definedName>
    <definedName name="ooooo_1" localSheetId="4" hidden="1">{#N/A,#N/A,FALSE,"Calc";#N/A,#N/A,FALSE,"Sensitivity";#N/A,#N/A,FALSE,"LT Earn.Dil.";#N/A,#N/A,FALSE,"Dil. AVP"}</definedName>
    <definedName name="ooooo_1" localSheetId="11" hidden="1">{#N/A,#N/A,FALSE,"Calc";#N/A,#N/A,FALSE,"Sensitivity";#N/A,#N/A,FALSE,"LT Earn.Dil.";#N/A,#N/A,FALSE,"Dil. AVP"}</definedName>
    <definedName name="ooooo_1" hidden="1">{#N/A,#N/A,FALSE,"Calc";#N/A,#N/A,FALSE,"Sensitivity";#N/A,#N/A,FALSE,"LT Earn.Dil.";#N/A,#N/A,FALSE,"Dil. AVP"}</definedName>
    <definedName name="ooooooooollllllllllllllllllllllll"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ooooooooollllllllllllllllllllllll"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ooooooooooooooo" localSheetId="11" hidden="1">{#N/A,#N/A,TRUE,"Proposal";#N/A,#N/A,TRUE,"Assumptions";#N/A,#N/A,TRUE,"Net Income";#N/A,#N/A,TRUE,"Balsheet";#N/A,#N/A,TRUE,"Capex";#N/A,#N/A,TRUE,"Volumes";#N/A,#N/A,TRUE,"Revenues";#N/A,#N/A,TRUE,"Var.Costs";#N/A,#N/A,TRUE,"Personnel";#N/A,#N/A,TRUE,"Other costs";#N/A,#N/A,TRUE,"MKTG and G&amp;A"}</definedName>
    <definedName name="ooooooooooooooo" hidden="1">{#N/A,#N/A,TRUE,"Proposal";#N/A,#N/A,TRUE,"Assumptions";#N/A,#N/A,TRUE,"Net Income";#N/A,#N/A,TRUE,"Balsheet";#N/A,#N/A,TRUE,"Capex";#N/A,#N/A,TRUE,"Volumes";#N/A,#N/A,TRUE,"Revenues";#N/A,#N/A,TRUE,"Var.Costs";#N/A,#N/A,TRUE,"Personnel";#N/A,#N/A,TRUE,"Other costs";#N/A,#N/A,TRUE,"MKTG and G&amp;A"}</definedName>
    <definedName name="oooooooooooooooooo"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òòòòòòòòòòòòòòòòòòòòòòòòòòòòòòòòòòòòò" hidden="1">#REF!</definedName>
    <definedName name="òòppp" localSheetId="11" hidden="1">{#N/A,#N/A,FALSE,"MONTHDET";#N/A,#N/A,FALSE,"ACTUAL"}</definedName>
    <definedName name="òòppp" hidden="1">{#N/A,#N/A,FALSE,"MONTHDET";#N/A,#N/A,FALSE,"ACTUAL"}</definedName>
    <definedName name="OOU" localSheetId="4" hidden="1">{#N/A,#N/A,FALSE,"BS";#N/A,#N/A,FALSE,"PL_10Q";#N/A,#N/A,FALSE,"SOE";#N/A,#N/A,FALSE,"SCF"}</definedName>
    <definedName name="OOU" localSheetId="11" hidden="1">{#N/A,#N/A,FALSE,"BS";#N/A,#N/A,FALSE,"PL_10Q";#N/A,#N/A,FALSE,"SOE";#N/A,#N/A,FALSE,"SCF"}</definedName>
    <definedName name="OOU" hidden="1">{#N/A,#N/A,FALSE,"BS";#N/A,#N/A,FALSE,"PL_10Q";#N/A,#N/A,FALSE,"SOE";#N/A,#N/A,FALSE,"SCF"}</definedName>
    <definedName name="op">#REF!</definedName>
    <definedName name="OP_1" localSheetId="4" hidden="1">{#N/A,#N/A,FALSE,"Operations";#N/A,#N/A,FALSE,"Financials"}</definedName>
    <definedName name="OP_1" localSheetId="11" hidden="1">{#N/A,#N/A,FALSE,"Operations";#N/A,#N/A,FALSE,"Financials"}</definedName>
    <definedName name="OP_1" hidden="1">{#N/A,#N/A,FALSE,"Operations";#N/A,#N/A,FALSE,"Financials"}</definedName>
    <definedName name="Opap" localSheetId="4">{"Client Name or Project Name"}</definedName>
    <definedName name="Opap" localSheetId="11">{"Client Name or Project Name"}</definedName>
    <definedName name="Opap">{"Client Name or Project Name"}</definedName>
    <definedName name="opcase">#REF!</definedName>
    <definedName name="OPEC_Crude_Oil" localSheetId="19">#REF!,#REF!,#REF!</definedName>
    <definedName name="OPEC_Crude_Oil">#REF!,#REF!,#REF!</definedName>
    <definedName name="opendbs" localSheetId="4" hidden="1">{"fis.dbo.r1_datasum"}</definedName>
    <definedName name="opendbs" localSheetId="11" hidden="1">{"fis.dbo.r1_datasum"}</definedName>
    <definedName name="opendbs" hidden="1">{"fis.dbo.r1_datasum"}</definedName>
    <definedName name="opendbs1" localSheetId="4" hidden="1">{"fis.dbo.r1_datasum"}</definedName>
    <definedName name="opendbs1" localSheetId="11" hidden="1">{"fis.dbo.r1_datasum"}</definedName>
    <definedName name="opendbs1" hidden="1">{"fis.dbo.r1_datasum"}</definedName>
    <definedName name="opening_balance">#REF!</definedName>
    <definedName name="opening_years">#REF!</definedName>
    <definedName name="OPENPRICE" hidden="1">"OPENPRICE"</definedName>
    <definedName name="OpenTB" hidden="1">#REF!=1</definedName>
    <definedName name="OPER_INC" hidden="1">"OPER_INC"</definedName>
    <definedName name="operating_case">#REF!</definedName>
    <definedName name="Operating_Inc_per_Rig" localSheetId="19">#REF!</definedName>
    <definedName name="Operating_Inc_per_Rig">#REF!</definedName>
    <definedName name="operating_inputs">#REF!</definedName>
    <definedName name="OPERATIONS">#N/A</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pense" localSheetId="19">#REF!</definedName>
    <definedName name="opexpense">#REF!</definedName>
    <definedName name="OpExpEsc20042008">#REF!,#REF!,#REF!,#REF!,#REF!</definedName>
    <definedName name="OpExpev3MktDev20042008">#REF!,#REF!,#REF!,#REF!,#REF!</definedName>
    <definedName name="OpExpGA20042008">#REF!,#REF!,#REF!,#REF!,#REF!</definedName>
    <definedName name="OpExpIP20042008">#REF!,#REF!,#REF!,#REF!,#REF!</definedName>
    <definedName name="OpExpMfg20042008">#REF!,#REF!,#REF!,#REF!,#REF!</definedName>
    <definedName name="OpExpMktg20042008">#REF!,#REF!,#REF!,#REF!,#REF!</definedName>
    <definedName name="OpExpQC20042008">#REF!,#REF!,#REF!,#REF!,#REF!</definedName>
    <definedName name="OpExpRA20042008">#REF!,#REF!,#REF!,#REF!,#REF!</definedName>
    <definedName name="OpExpRDDisp20042008">#REF!,#REF!,#REF!,#REF!,#REF!</definedName>
    <definedName name="OpExpRDSys20042008">#REF!,#REF!,#REF!,#REF!,#REF!</definedName>
    <definedName name="OpExpSales20042008">#REF!,#REF!,#REF!,#REF!,#REF!</definedName>
    <definedName name="OpExpUSFacilities20042008">#REF!,#REF!,#REF!,#REF!,#REF!</definedName>
    <definedName name="OpExSellingMarketing">0</definedName>
    <definedName name="OpExTotal">0</definedName>
    <definedName name="opfactors">#REF!</definedName>
    <definedName name="OpIncDmy" hidden="1">#REF!</definedName>
    <definedName name="OpIncSer" hidden="1">#REF!</definedName>
    <definedName name="opjpjpj" localSheetId="4">{"Client Name or Project Name"}</definedName>
    <definedName name="opjpjpj" localSheetId="11">{"Client Name or Project Name"}</definedName>
    <definedName name="opjpjpj">{"Client Name or Project Name"}</definedName>
    <definedName name="opopop" localSheetId="11"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portunities">#REF!</definedName>
    <definedName name="Ops" localSheetId="4">{"equal to";"greater than";"less than";"between";"in list";"begins with";"ends with";"contains"}</definedName>
    <definedName name="Ops" localSheetId="11">{"equal to";"greater than";"less than";"between";"in list";"begins with";"ends with";"contains"}</definedName>
    <definedName name="Ops">{"equal to";"greater than";"less than";"between";"in list";"begins with";"ends with";"contains"}</definedName>
    <definedName name="Ops_Start_Qtr">#REF!</definedName>
    <definedName name="OPTexponents">"0 3 6"</definedName>
    <definedName name="Option_Proceeds" localSheetId="19">#REF!</definedName>
    <definedName name="Option_Proceeds">#REF!</definedName>
    <definedName name="Option_Proceeds___0">NA()</definedName>
    <definedName name="OPTvec">"0 0 6 4 0 0 0 0 0 0 0 8 1 0 19 30 1 1 0 0 1 0 1 0 0 0 0 0 0 0 0 0 100 300 0 0 0 0 14 1 0 0 0"</definedName>
    <definedName name="OpUnits">#REF!</definedName>
    <definedName name="Order__1" hidden="1">0</definedName>
    <definedName name="Order1" hidden="1">0</definedName>
    <definedName name="order1a" hidden="1">255</definedName>
    <definedName name="OrderTable" hidden="1">#REF!</definedName>
    <definedName name="Org">"Org"</definedName>
    <definedName name="OrgChart">"Object 4"</definedName>
    <definedName name="orject" localSheetId="4">{"Project Cork LBO"}</definedName>
    <definedName name="orject" localSheetId="11">{"Project Cork LBO"}</definedName>
    <definedName name="orject">{"Project Cork LBO"}</definedName>
    <definedName name="oscar" localSheetId="4" hidden="1">{#N/A,#N/A,FALSE,"SEAWAY";#N/A,#N/A,FALSE,"PETROCHEMICALS";#N/A,#N/A,FALSE,"MID-CON CRUDE";#N/A,#N/A,FALSE,"ARCO PL"}</definedName>
    <definedName name="oscar" localSheetId="11" hidden="1">{#N/A,#N/A,FALSE,"SEAWAY";#N/A,#N/A,FALSE,"PETROCHEMICALS";#N/A,#N/A,FALSE,"MID-CON CRUDE";#N/A,#N/A,FALSE,"ARCO PL"}</definedName>
    <definedName name="oscar" hidden="1">{#N/A,#N/A,FALSE,"SEAWAY";#N/A,#N/A,FALSE,"PETROCHEMICALS";#N/A,#N/A,FALSE,"MID-CON CRUDE";#N/A,#N/A,FALSE,"ARCO PL"}</definedName>
    <definedName name="oscar_1" localSheetId="4" hidden="1">{#N/A,#N/A,FALSE,"SEAWAY";#N/A,#N/A,FALSE,"PETROCHEMICALS";#N/A,#N/A,FALSE,"MID-CON CRUDE";#N/A,#N/A,FALSE,"ARCO PL"}</definedName>
    <definedName name="oscar_1" localSheetId="11" hidden="1">{#N/A,#N/A,FALSE,"SEAWAY";#N/A,#N/A,FALSE,"PETROCHEMICALS";#N/A,#N/A,FALSE,"MID-CON CRUDE";#N/A,#N/A,FALSE,"ARCO PL"}</definedName>
    <definedName name="oscar_1" hidden="1">{#N/A,#N/A,FALSE,"SEAWAY";#N/A,#N/A,FALSE,"PETROCHEMICALS";#N/A,#N/A,FALSE,"MID-CON CRUDE";#N/A,#N/A,FALSE,"ARCO PL"}</definedName>
    <definedName name="osynergies">#REF!</definedName>
    <definedName name="otbb" localSheetId="11" hidden="1">IF(ISERROR(_bdm.AF595DA70393457DA8181808C6304BCA.edm*1),_bdm.AF595DA70393457DA8181808C6304BCA.edm,_bdm.AF595DA70393457DA8181808C6304BCA.edm*1)</definedName>
    <definedName name="otbb" hidden="1">IF(ISERROR(_bdm.AF595DA70393457DA8181808C6304BCA.edm*1),_bdm.AF595DA70393457DA8181808C6304BCA.edm,_bdm.AF595DA70393457DA8181808C6304BCA.edm*1)</definedName>
    <definedName name="OTH">#REF!</definedName>
    <definedName name="other" localSheetId="19">#REF!</definedName>
    <definedName name="other">#REF!</definedName>
    <definedName name="Other_Adjustments">#REF!</definedName>
    <definedName name="Other_Assets" localSheetId="19">#REF!</definedName>
    <definedName name="Other_Assets">#REF!</definedName>
    <definedName name="Other_Current_Assets" localSheetId="19">#REF!</definedName>
    <definedName name="Other_Current_Assets">#REF!</definedName>
    <definedName name="OTHER_CURRENT_LIAB" hidden="1">"OTHER_CURRENT_LIAB"</definedName>
    <definedName name="Other_Current_Liabilities" localSheetId="19">#REF!</definedName>
    <definedName name="Other_Current_Liabilities">#REF!</definedName>
    <definedName name="OTHER_EARNING" hidden="1">"OTHER_EARNING"</definedName>
    <definedName name="OTHER_EQUITY" hidden="1">"OTHER_EQUITY"</definedName>
    <definedName name="Other_Income" localSheetId="19">#REF!</definedName>
    <definedName name="Other_Income">#REF!</definedName>
    <definedName name="OTHER_INVESTING" hidden="1">"OTHER_INVESTING"</definedName>
    <definedName name="OTHER_LIAB" hidden="1">"OTHER_LIAB"</definedName>
    <definedName name="Other_Liabilities" localSheetId="19">#REF!</definedName>
    <definedName name="Other_Liabilities">#REF!</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_Supply" localSheetId="19">#REF!,#REF!,#REF!</definedName>
    <definedName name="Other_Supply">#REF!,#REF!,#REF!</definedName>
    <definedName name="other33" localSheetId="4" hidden="1">{#N/A,#N/A,FALSE,"Pharm";#N/A,#N/A,FALSE,"WWCM"}</definedName>
    <definedName name="other33" localSheetId="11" hidden="1">{#N/A,#N/A,FALSE,"Pharm";#N/A,#N/A,FALSE,"WWCM"}</definedName>
    <definedName name="other33" hidden="1">{#N/A,#N/A,FALSE,"Pharm";#N/A,#N/A,FALSE,"WWCM"}</definedName>
    <definedName name="other33_1" localSheetId="4" hidden="1">{#N/A,#N/A,FALSE,"Pharm";#N/A,#N/A,FALSE,"WWCM"}</definedName>
    <definedName name="other33_1" localSheetId="11" hidden="1">{#N/A,#N/A,FALSE,"Pharm";#N/A,#N/A,FALSE,"WWCM"}</definedName>
    <definedName name="other33_1" hidden="1">{#N/A,#N/A,FALSE,"Pharm";#N/A,#N/A,FALSE,"WWCM"}</definedName>
    <definedName name="OtherExEquityIncome">0</definedName>
    <definedName name="OtherExGainOnSale">0</definedName>
    <definedName name="OtherExInterestIncome">0</definedName>
    <definedName name="OtherExMinorityInterest">0</definedName>
    <definedName name="othermar" localSheetId="4" hidden="1">{#N/A,#N/A,FALSE,"Pharm";#N/A,#N/A,FALSE,"WWCM"}</definedName>
    <definedName name="othermar" localSheetId="11" hidden="1">{#N/A,#N/A,FALSE,"Pharm";#N/A,#N/A,FALSE,"WWCM"}</definedName>
    <definedName name="othermar" hidden="1">{#N/A,#N/A,FALSE,"Pharm";#N/A,#N/A,FALSE,"WWCM"}</definedName>
    <definedName name="othermar_1" localSheetId="4" hidden="1">{#N/A,#N/A,FALSE,"Pharm";#N/A,#N/A,FALSE,"WWCM"}</definedName>
    <definedName name="othermar_1" localSheetId="11" hidden="1">{#N/A,#N/A,FALSE,"Pharm";#N/A,#N/A,FALSE,"WWCM"}</definedName>
    <definedName name="othermar_1" hidden="1">{#N/A,#N/A,FALSE,"Pharm";#N/A,#N/A,FALSE,"WWCM"}</definedName>
    <definedName name="otoole" localSheetId="11" hidden="1">{#N/A,#N/A,FALSE,"OMM III";#N/A,#N/A,FALSE,"1995 PLAN";#N/A,#N/A,FALSE,"1995 TARGET";#N/A,#N/A,FALSE,"1995 ADJUSTED"}</definedName>
    <definedName name="otoole" hidden="1">{#N/A,#N/A,FALSE,"OMM III";#N/A,#N/A,FALSE,"1995 PLAN";#N/A,#N/A,FALSE,"1995 TARGET";#N/A,#N/A,FALSE,"1995 ADJUSTED"}</definedName>
    <definedName name="otoole_1" localSheetId="11" hidden="1">{#N/A,#N/A,FALSE,"OMM III";#N/A,#N/A,FALSE,"1995 PLAN";#N/A,#N/A,FALSE,"1995 TARGET";#N/A,#N/A,FALSE,"1995 ADJUSTED"}</definedName>
    <definedName name="otoole_1" hidden="1">{#N/A,#N/A,FALSE,"OMM III";#N/A,#N/A,FALSE,"1995 PLAN";#N/A,#N/A,FALSE,"1995 TARGET";#N/A,#N/A,FALSE,"1995 ADJUSTED"}</definedName>
    <definedName name="otpconsolpg1">#REF!</definedName>
    <definedName name="otpconsolpg2">#REF!</definedName>
    <definedName name="otpconsolpg3">#REF!</definedName>
    <definedName name="otpsalespg1">#REF!</definedName>
    <definedName name="otpsalespg2">#REF!</definedName>
    <definedName name="otpsalespg3">#REF!</definedName>
    <definedName name="otpservicepg1">#REF!</definedName>
    <definedName name="otpservicepg2">#REF!</definedName>
    <definedName name="otpservicepg3">#REF!</definedName>
    <definedName name="oui" hidden="1">#REF!</definedName>
    <definedName name="ouioiu" localSheetId="19">{0;0;0;0;1;#N/A;0.75;0.75;1;1;2;FALSE;FALSE;FALSE;FALSE;FALSE;#N/A;1;#N/A;1;1;"";""}</definedName>
    <definedName name="ouioiu" localSheetId="4">{0;0;0;0;1;#N/A;0.75;0.75;1;1;2;FALSE;FALSE;FALSE;FALSE;FALSE;#N/A;1;#N/A;1;1;"";""}</definedName>
    <definedName name="ouioiu" localSheetId="15">{0;0;0;0;1;#N/A;0.75;0.75;1;1;2;FALSE;FALSE;FALSE;FALSE;FALSE;#N/A;1;#N/A;1;1;"";""}</definedName>
    <definedName name="ouioiu" localSheetId="11">{0;0;0;0;1;#N/A;0.75;0.75;1;1;2;FALSE;FALSE;FALSE;FALSE;FALSE;#N/A;1;#N/A;1;1;"";""}</definedName>
    <definedName name="ouioiu">{0;0;0;0;1;#N/A;0.75;0.75;1;1;2;FALSE;FALSE;FALSE;FALSE;FALSE;#N/A;1;#N/A;1;1;"";""}</definedName>
    <definedName name="ouioiuion" localSheetId="19">{0;0;0;0;1;#N/A;0.75;0.75;0.25;0.25;2;FALSE;FALSE;FALSE;FALSE;FALSE;#N/A;1;#N/A;1;1;"";"&amp;L&amp;""Arial,Italic""&amp;8&amp;F Page &amp;P of &amp;N &amp;D &amp;T "}</definedName>
    <definedName name="ouioiuion" localSheetId="4">{0;0;0;0;1;#N/A;0.75;0.75;0.25;0.25;2;FALSE;FALSE;FALSE;FALSE;FALSE;#N/A;1;#N/A;1;1;"";"&amp;L&amp;""Arial,Italic""&amp;8&amp;F Page &amp;P of &amp;N &amp;D &amp;T "}</definedName>
    <definedName name="ouioiuion" localSheetId="15">{0;0;0;0;1;#N/A;0.75;0.75;0.25;0.25;2;FALSE;FALSE;FALSE;FALSE;FALSE;#N/A;1;#N/A;1;1;"";"&amp;L&amp;""Arial,Italic""&amp;8&amp;F Page &amp;P of &amp;N &amp;D &amp;T "}</definedName>
    <definedName name="ouioiuion" localSheetId="11">{0;0;0;0;1;#N/A;0.75;0.75;0.25;0.25;2;FALSE;FALSE;FALSE;FALSE;FALSE;#N/A;1;#N/A;1;1;"";"&amp;L&amp;""Arial,Italic""&amp;8&amp;F Page &amp;P of &amp;N &amp;D &amp;T "}</definedName>
    <definedName name="ouioiuion">{0;0;0;0;1;#N/A;0.75;0.75;0.25;0.25;2;FALSE;FALSE;FALSE;FALSE;FALSE;#N/A;1;#N/A;1;1;"";"&amp;L&amp;""Arial,Italic""&amp;8&amp;F Page &amp;P of &amp;N &amp;D &amp;T "}</definedName>
    <definedName name="ouioiuo" localSheetId="19">{0;0;0;0;1;#N/A;0.75;0.75;1;1;2;FALSE;FALSE;FALSE;FALSE;FALSE;#N/A;1;#N/A;1;1;"";""}</definedName>
    <definedName name="ouioiuo" localSheetId="4">{0;0;0;0;1;#N/A;0.75;0.75;1;1;2;FALSE;FALSE;FALSE;FALSE;FALSE;#N/A;1;#N/A;1;1;"";""}</definedName>
    <definedName name="ouioiuo" localSheetId="15">{0;0;0;0;1;#N/A;0.75;0.75;1;1;2;FALSE;FALSE;FALSE;FALSE;FALSE;#N/A;1;#N/A;1;1;"";""}</definedName>
    <definedName name="ouioiuo" localSheetId="11">{0;0;0;0;1;#N/A;0.75;0.75;1;1;2;FALSE;FALSE;FALSE;FALSE;FALSE;#N/A;1;#N/A;1;1;"";""}</definedName>
    <definedName name="ouioiuo">{0;0;0;0;1;#N/A;0.75;0.75;1;1;2;FALSE;FALSE;FALSE;FALSE;FALSE;#N/A;1;#N/A;1;1;"";""}</definedName>
    <definedName name="ouioiuoi" localSheetId="19">{0;0;0;0;1;#N/A;0.75;0.75;1;1;2;FALSE;FALSE;FALSE;FALSE;FALSE;#N/A;1;#N/A;1;1;"";"&amp;L&amp;""Arial,Italic""&amp;8&amp;F Page &amp;P of &amp;N &amp;D &amp;T "}</definedName>
    <definedName name="ouioiuoi" localSheetId="4">{0;0;0;0;1;#N/A;0.75;0.75;1;1;2;FALSE;FALSE;FALSE;FALSE;FALSE;#N/A;1;#N/A;1;1;"";"&amp;L&amp;""Arial,Italic""&amp;8&amp;F Page &amp;P of &amp;N &amp;D &amp;T "}</definedName>
    <definedName name="ouioiuoi" localSheetId="15">{0;0;0;0;1;#N/A;0.75;0.75;1;1;2;FALSE;FALSE;FALSE;FALSE;FALSE;#N/A;1;#N/A;1;1;"";"&amp;L&amp;""Arial,Italic""&amp;8&amp;F Page &amp;P of &amp;N &amp;D &amp;T "}</definedName>
    <definedName name="ouioiuoi" localSheetId="11">{0;0;0;0;1;#N/A;0.75;0.75;1;1;2;FALSE;FALSE;FALSE;FALSE;FALSE;#N/A;1;#N/A;1;1;"";"&amp;L&amp;""Arial,Italic""&amp;8&amp;F Page &amp;P of &amp;N &amp;D &amp;T "}</definedName>
    <definedName name="ouioiuoi">{0;0;0;0;1;#N/A;0.75;0.75;1;1;2;FALSE;FALSE;FALSE;FALSE;FALSE;#N/A;1;#N/A;1;1;"";"&amp;L&amp;""Arial,Italic""&amp;8&amp;F Page &amp;P of &amp;N &amp;D &amp;T "}</definedName>
    <definedName name="ouioiuoiuoi" localSheetId="19">{0;0;0;0;1;#N/A;0.25;0.25;0.25;0.25;2;FALSE;FALSE;FALSE;FALSE;FALSE;#N/A;1;#N/A;1;1;"";""}</definedName>
    <definedName name="ouioiuoiuoi" localSheetId="4">{0;0;0;0;1;#N/A;0.25;0.25;0.25;0.25;2;FALSE;FALSE;FALSE;FALSE;FALSE;#N/A;1;#N/A;1;1;"";""}</definedName>
    <definedName name="ouioiuoiuoi" localSheetId="15">{0;0;0;0;1;#N/A;0.25;0.25;0.25;0.25;2;FALSE;FALSE;FALSE;FALSE;FALSE;#N/A;1;#N/A;1;1;"";""}</definedName>
    <definedName name="ouioiuoiuoi" localSheetId="11">{0;0;0;0;1;#N/A;0.25;0.25;0.25;0.25;2;FALSE;FALSE;FALSE;FALSE;FALSE;#N/A;1;#N/A;1;1;"";""}</definedName>
    <definedName name="ouioiuoiuoi">{0;0;0;0;1;#N/A;0.25;0.25;0.25;0.25;2;FALSE;FALSE;FALSE;FALSE;FALSE;#N/A;1;#N/A;1;1;"";""}</definedName>
    <definedName name="ouououiouopupo" localSheetId="4" hidden="1">{#N/A,#N/A,FALSE,"BS";#N/A,#N/A,FALSE,"PL";#N/A,#N/A,FALSE,"SOE";#N/A,#N/A,FALSE,"SCF"}</definedName>
    <definedName name="ouououiouopupo" localSheetId="11" hidden="1">{#N/A,#N/A,FALSE,"BS";#N/A,#N/A,FALSE,"PL";#N/A,#N/A,FALSE,"SOE";#N/A,#N/A,FALSE,"SCF"}</definedName>
    <definedName name="ouououiouopupo" hidden="1">{#N/A,#N/A,FALSE,"BS";#N/A,#N/A,FALSE,"PL";#N/A,#N/A,FALSE,"SOE";#N/A,#N/A,FALSE,"SCF"}</definedName>
    <definedName name="ououp0" localSheetId="4" hidden="1">{#N/A,#N/A,FALSE,"TABLE_1 YTD- VALUES LAST YR(2)"}</definedName>
    <definedName name="ououp0" localSheetId="11" hidden="1">{#N/A,#N/A,FALSE,"TABLE_1 YTD- VALUES LAST YR(2)"}</definedName>
    <definedName name="ououp0" hidden="1">{#N/A,#N/A,FALSE,"TABLE_1 YTD- VALUES LAST YR(2)"}</definedName>
    <definedName name="out">#REF!</definedName>
    <definedName name="outlookjune"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lookjun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put">#REF!</definedName>
    <definedName name="output_col">#REF!</definedName>
    <definedName name="output_row">#REF!</definedName>
    <definedName name="output_table">#REF!</definedName>
    <definedName name="OutputDCF" localSheetId="4">{20}</definedName>
    <definedName name="OutputDCF" localSheetId="11">{20}</definedName>
    <definedName name="OutputDCF">{20}</definedName>
    <definedName name="OUTRO" localSheetId="15" hidden="1">{"'PXR_6500'!$A$1:$I$124"}</definedName>
    <definedName name="OUTRO" localSheetId="11" hidden="1">{"'PXR_6500'!$A$1:$I$124"}</definedName>
    <definedName name="OUTRO" hidden="1">{"'PXR_6500'!$A$1:$I$124"}</definedName>
    <definedName name="OVERAB">#N/A</definedName>
    <definedName name="Overview_BL1" localSheetId="1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_1" localSheetId="1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_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wnership" localSheetId="8" hidden="1">OFFSET([0]!Data.Top.Left,1,0)</definedName>
    <definedName name="Ownership" localSheetId="4" hidden="1">OFFSET(#REF!,1,0)</definedName>
    <definedName name="Ownership" localSheetId="7" hidden="1">OFFSET([0]!Data.Top.Left,1,0)</definedName>
    <definedName name="Ownership" localSheetId="15" hidden="1">OFFSET([0]!Data.Top.Left,1,0)</definedName>
    <definedName name="Ownership" localSheetId="11" hidden="1">OFFSET([0]!Data.Top.Left,1,0)</definedName>
    <definedName name="Ownership" localSheetId="10" hidden="1">OFFSET([0]!Data.Top.Left,1,0)</definedName>
    <definedName name="Ownership" hidden="1">OFFSET([0]!Data.Top.Left,1,0)</definedName>
    <definedName name="Ownership_Analysis_i2j_Chart_8_Label" hidden="1">#REF!</definedName>
    <definedName name="Ownership_Analysis_i2j_Chart_9_Label" hidden="1">#REF!</definedName>
    <definedName name="Ownership_Profile">#REF!</definedName>
    <definedName name="Ownership1" hidden="1">OFFSET(#REF!,1,0)</definedName>
    <definedName name="OxnardStations">#REF!</definedName>
    <definedName name="oyio" hidden="1">#REF!</definedName>
    <definedName name="Oz">2</definedName>
    <definedName name="ozge" localSheetId="8" hidden="1">Main.SAPF4Help()</definedName>
    <definedName name="ozge" localSheetId="4" hidden="1">Main.SAPF4Help()</definedName>
    <definedName name="ozge" localSheetId="7" hidden="1">Main.SAPF4Help()</definedName>
    <definedName name="ozge" localSheetId="11" hidden="1">Main.SAPF4Help()</definedName>
    <definedName name="ozge" localSheetId="10" hidden="1">Main.SAPF4Help()</definedName>
    <definedName name="ozge" hidden="1">Main.SAPF4Help()</definedName>
    <definedName name="p" localSheetId="4">#REF!</definedName>
    <definedName name="p">#REF!</definedName>
    <definedName name="P.Assumptions">#REF!</definedName>
    <definedName name="P.Backup">#REF!</definedName>
    <definedName name="P.BalanceSheet">#REF!</definedName>
    <definedName name="P.Base">#REF!</definedName>
    <definedName name="P.CashFlow">#REF!</definedName>
    <definedName name="P.CloseBalSheet">#REF!</definedName>
    <definedName name="P.ControlPanel">#REF!</definedName>
    <definedName name="p.Covenants" hidden="1">#REF!</definedName>
    <definedName name="p.Covenants_Titles" hidden="1">#REF!</definedName>
    <definedName name="P.Cover">#REF!</definedName>
    <definedName name="p.CreditStats" hidden="1">#REF!</definedName>
    <definedName name="p.DCF" hidden="1">#REF!</definedName>
    <definedName name="p.DCF_Titles" hidden="1">#REF!</definedName>
    <definedName name="P.Debt">#REF!</definedName>
    <definedName name="P.IncomeStmt">#REF!</definedName>
    <definedName name="P.Inputs">#REF!</definedName>
    <definedName name="P.IntRates">#REF!</definedName>
    <definedName name="p.kh" localSheetId="11" hidden="1">{#N/A,#N/A,FALSE,"Heat";#N/A,#N/A,FALSE,"DCF";#N/A,#N/A,FALSE,"LBO";#N/A,#N/A,FALSE,"A";#N/A,#N/A,FALSE,"C";#N/A,#N/A,FALSE,"impd";#N/A,#N/A,FALSE,"Accr-Dilu"}</definedName>
    <definedName name="p.kh" hidden="1">{#N/A,#N/A,FALSE,"Heat";#N/A,#N/A,FALSE,"DCF";#N/A,#N/A,FALSE,"LBO";#N/A,#N/A,FALSE,"A";#N/A,#N/A,FALSE,"C";#N/A,#N/A,FALSE,"impd";#N/A,#N/A,FALSE,"Accr-Dilu"}</definedName>
    <definedName name="p.LTM_BS" hidden="1">#REF!</definedName>
    <definedName name="p.LTM_IS" hidden="1">#REF!</definedName>
    <definedName name="p.ratio">#REF!</definedName>
    <definedName name="P.Returns">#REF!</definedName>
    <definedName name="p.Summary" hidden="1">#REF!</definedName>
    <definedName name="p.Summary_Titles" hidden="1">#REF!</definedName>
    <definedName name="p_1" localSheetId="4" hidden="1">{#N/A,#N/A,TRUE,"constb"}</definedName>
    <definedName name="p_1" localSheetId="11" hidden="1">{#N/A,#N/A,TRUE,"constb"}</definedName>
    <definedName name="p_1" hidden="1">{#N/A,#N/A,TRUE,"constb"}</definedName>
    <definedName name="p_1_1" localSheetId="4" hidden="1">{#N/A,#N/A,TRUE,"constb"}</definedName>
    <definedName name="p_1_1" localSheetId="11" hidden="1">{#N/A,#N/A,TRUE,"constb"}</definedName>
    <definedName name="p_1_1" hidden="1">{#N/A,#N/A,TRUE,"constb"}</definedName>
    <definedName name="p_1_1_2" localSheetId="4" hidden="1">{#N/A,#N/A,TRUE,"constb"}</definedName>
    <definedName name="p_1_1_2" localSheetId="11" hidden="1">{#N/A,#N/A,TRUE,"constb"}</definedName>
    <definedName name="p_1_1_2" hidden="1">{#N/A,#N/A,TRUE,"constb"}</definedName>
    <definedName name="p_1_3" localSheetId="4" hidden="1">{#N/A,#N/A,TRUE,"constb"}</definedName>
    <definedName name="p_1_3" localSheetId="11" hidden="1">{#N/A,#N/A,TRUE,"constb"}</definedName>
    <definedName name="p_1_3" hidden="1">{#N/A,#N/A,TRUE,"constb"}</definedName>
    <definedName name="p_2" localSheetId="4" hidden="1">{#N/A,#N/A,TRUE,"constb"}</definedName>
    <definedName name="p_2" localSheetId="11" hidden="1">{#N/A,#N/A,TRUE,"constb"}</definedName>
    <definedName name="p_2" hidden="1">{#N/A,#N/A,TRUE,"constb"}</definedName>
    <definedName name="p_2_2" localSheetId="4" hidden="1">{#N/A,#N/A,TRUE,"constb"}</definedName>
    <definedName name="p_2_2" localSheetId="11" hidden="1">{#N/A,#N/A,TRUE,"constb"}</definedName>
    <definedName name="p_2_2" hidden="1">{#N/A,#N/A,TRUE,"constb"}</definedName>
    <definedName name="p_3" localSheetId="4" hidden="1">{#N/A,#N/A,TRUE,"constb"}</definedName>
    <definedName name="p_3" localSheetId="11" hidden="1">{#N/A,#N/A,TRUE,"constb"}</definedName>
    <definedName name="p_3" hidden="1">{#N/A,#N/A,TRUE,"constb"}</definedName>
    <definedName name="p_3_2" localSheetId="4" hidden="1">{#N/A,#N/A,TRUE,"constb"}</definedName>
    <definedName name="p_3_2" localSheetId="11" hidden="1">{#N/A,#N/A,TRUE,"constb"}</definedName>
    <definedName name="p_3_2" hidden="1">{#N/A,#N/A,TRUE,"constb"}</definedName>
    <definedName name="p_5" localSheetId="4" hidden="1">{#N/A,#N/A,TRUE,"constb"}</definedName>
    <definedName name="p_5" localSheetId="11" hidden="1">{#N/A,#N/A,TRUE,"constb"}</definedName>
    <definedName name="p_5" hidden="1">{#N/A,#N/A,TRUE,"constb"}</definedName>
    <definedName name="p_Amort" localSheetId="19">#REF!</definedName>
    <definedName name="p_Amort">#REF!</definedName>
    <definedName name="p_Amort___0">NA()</definedName>
    <definedName name="p_Assump" localSheetId="19">#REF!</definedName>
    <definedName name="p_Assump">#REF!</definedName>
    <definedName name="P_AVG_LTM" localSheetId="19">#REF!</definedName>
    <definedName name="P_AVG_LTM">#REF!</definedName>
    <definedName name="P_Backup1" localSheetId="19">#REF!</definedName>
    <definedName name="P_Backup1">#REF!</definedName>
    <definedName name="P_Backup10" localSheetId="19">#REF!</definedName>
    <definedName name="P_Backup10">#REF!</definedName>
    <definedName name="P_Backup2" localSheetId="19">#REF!</definedName>
    <definedName name="P_Backup2">#REF!</definedName>
    <definedName name="P_Backup3" localSheetId="19">#REF!</definedName>
    <definedName name="P_Backup3">#REF!</definedName>
    <definedName name="P_Backup4" localSheetId="19">#REF!</definedName>
    <definedName name="P_Backup4">#REF!</definedName>
    <definedName name="P_Backup5" localSheetId="19">#REF!</definedName>
    <definedName name="P_Backup5">#REF!</definedName>
    <definedName name="P_Backup6" localSheetId="19">#REF!</definedName>
    <definedName name="P_Backup6">#REF!</definedName>
    <definedName name="P_Backup7" localSheetId="19">#REF!</definedName>
    <definedName name="P_Backup7">#REF!</definedName>
    <definedName name="P_Backup8" localSheetId="19">#REF!</definedName>
    <definedName name="P_Backup8">#REF!</definedName>
    <definedName name="P_Backup9" localSheetId="19">#REF!</definedName>
    <definedName name="P_Backup9">#REF!</definedName>
    <definedName name="P_Beta" localSheetId="19">#REF!</definedName>
    <definedName name="P_Beta">#REF!</definedName>
    <definedName name="p_BS" localSheetId="19">#REF!</definedName>
    <definedName name="p_BS">#REF!</definedName>
    <definedName name="p_BS___0">NA()</definedName>
    <definedName name="p_CFS" localSheetId="19">#REF!</definedName>
    <definedName name="p_CFS">#REF!</definedName>
    <definedName name="p_ConvDebt" localSheetId="19">#REF!</definedName>
    <definedName name="p_ConvDebt">#REF!</definedName>
    <definedName name="p_ConvDebt___0">NA()</definedName>
    <definedName name="p_ConvPref" localSheetId="19">#REF!</definedName>
    <definedName name="p_ConvPref">#REF!</definedName>
    <definedName name="p_ConvPref___0">NA()</definedName>
    <definedName name="p_cst_dt_tbl" localSheetId="19">#REF!</definedName>
    <definedName name="p_cst_dt_tbl">#REF!</definedName>
    <definedName name="P_CTL_PRM" localSheetId="19">#REF!</definedName>
    <definedName name="P_CTL_PRM">#REF!</definedName>
    <definedName name="P_DA1" localSheetId="19">#REF!</definedName>
    <definedName name="P_DA1">#REF!</definedName>
    <definedName name="P_DA10" localSheetId="19">#REF!</definedName>
    <definedName name="P_DA10">#REF!</definedName>
    <definedName name="P_DA2" localSheetId="19">#REF!</definedName>
    <definedName name="P_DA2">#REF!</definedName>
    <definedName name="P_DA3" localSheetId="19">#REF!</definedName>
    <definedName name="P_DA3">#REF!</definedName>
    <definedName name="P_DA4" localSheetId="19">#REF!</definedName>
    <definedName name="P_DA4">#REF!</definedName>
    <definedName name="P_DA5" localSheetId="19">#REF!</definedName>
    <definedName name="P_DA5">#REF!</definedName>
    <definedName name="P_DA6" localSheetId="19">#REF!</definedName>
    <definedName name="P_DA6">#REF!</definedName>
    <definedName name="P_DA7" localSheetId="19">#REF!</definedName>
    <definedName name="P_DA7">#REF!</definedName>
    <definedName name="P_DA8" localSheetId="19">#REF!</definedName>
    <definedName name="P_DA8">#REF!</definedName>
    <definedName name="P_DA9" localSheetId="19">#REF!</definedName>
    <definedName name="P_DA9">#REF!</definedName>
    <definedName name="P_DATE1" localSheetId="19">#REF!</definedName>
    <definedName name="P_DATE1">#REF!</definedName>
    <definedName name="P_DATE10" localSheetId="19">#REF!</definedName>
    <definedName name="P_DATE10">#REF!</definedName>
    <definedName name="P_DATE2" localSheetId="19">#REF!</definedName>
    <definedName name="P_DATE2">#REF!</definedName>
    <definedName name="P_DATE3" localSheetId="19">#REF!</definedName>
    <definedName name="P_DATE3">#REF!</definedName>
    <definedName name="P_DATE4" localSheetId="19">#REF!</definedName>
    <definedName name="P_DATE4">#REF!</definedName>
    <definedName name="P_DATE5" localSheetId="19">#REF!</definedName>
    <definedName name="P_DATE5">#REF!</definedName>
    <definedName name="P_DATE6" localSheetId="19">#REF!</definedName>
    <definedName name="P_DATE6">#REF!</definedName>
    <definedName name="P_DATE7" localSheetId="19">#REF!</definedName>
    <definedName name="P_DATE7">#REF!</definedName>
    <definedName name="P_DATE8" localSheetId="19">#REF!</definedName>
    <definedName name="P_DATE8">#REF!</definedName>
    <definedName name="P_DATE9" localSheetId="19">#REF!</definedName>
    <definedName name="P_DATE9">#REF!</definedName>
    <definedName name="p_DCF" localSheetId="19">#REF!</definedName>
    <definedName name="p_DCF">#REF!</definedName>
    <definedName name="p_DCF___0">NA()</definedName>
    <definedName name="p_DebtBreakdownA" localSheetId="19">#REF!</definedName>
    <definedName name="p_DebtBreakdownA">#REF!</definedName>
    <definedName name="p_DebtBreakdownA___0">NA()</definedName>
    <definedName name="p_DebtBreakdownB" localSheetId="19">#REF!</definedName>
    <definedName name="p_DebtBreakdownB">#REF!</definedName>
    <definedName name="p_DebtBreakdownB___0">NA()</definedName>
    <definedName name="p_DebtBreakdownC" localSheetId="19">#REF!</definedName>
    <definedName name="p_DebtBreakdownC">#REF!</definedName>
    <definedName name="p_DebtBreakdownC___0">NA()</definedName>
    <definedName name="p_DebtBreakdownD" localSheetId="19">#REF!</definedName>
    <definedName name="p_DebtBreakdownD">#REF!</definedName>
    <definedName name="p_DebtBreakdownD___0">NA()</definedName>
    <definedName name="p_DebtSummary" localSheetId="19">#REF!</definedName>
    <definedName name="p_DebtSummary">#REF!</definedName>
    <definedName name="p_DebtSummary___0">NA()</definedName>
    <definedName name="p_Depr" localSheetId="19">#REF!</definedName>
    <definedName name="p_Depr">#REF!</definedName>
    <definedName name="p_Depr___0">NA()</definedName>
    <definedName name="p_DiscretionaryDebt" localSheetId="19">#REF!</definedName>
    <definedName name="p_DiscretionaryDebt">#REF!</definedName>
    <definedName name="p_DiscretionaryDebt___0">NA()</definedName>
    <definedName name="p_download_general" localSheetId="19">#REF!</definedName>
    <definedName name="p_download_general">#REF!</definedName>
    <definedName name="p_download_market" localSheetId="19">#REF!</definedName>
    <definedName name="p_download_market">#REF!</definedName>
    <definedName name="p_EVA" localSheetId="19">#REF!</definedName>
    <definedName name="p_EVA">#REF!</definedName>
    <definedName name="p_EVA___0">NA()</definedName>
    <definedName name="p_FirmValue" localSheetId="19">#REF!</definedName>
    <definedName name="p_FirmValue">#REF!</definedName>
    <definedName name="p_FirmValue___0">NA()</definedName>
    <definedName name="p_football" localSheetId="19">#REF!</definedName>
    <definedName name="p_football">#REF!</definedName>
    <definedName name="p_football___0">NA()</definedName>
    <definedName name="p_highyield_BS" localSheetId="19">#REF!</definedName>
    <definedName name="p_highyield_BS">#REF!</definedName>
    <definedName name="p_highyield_BS___0">NA()</definedName>
    <definedName name="p_highyield_CFS" localSheetId="19">#REF!</definedName>
    <definedName name="p_highyield_CFS">#REF!</definedName>
    <definedName name="p_highyield_CFS___0">NA()</definedName>
    <definedName name="p_highyield_Depr">#REF!</definedName>
    <definedName name="p_highyield_Depr___0">NA()</definedName>
    <definedName name="p_highyield_FA">#REF!</definedName>
    <definedName name="p_highyield_FA___0">NA()</definedName>
    <definedName name="p_highyield_IS">#REF!</definedName>
    <definedName name="p_highyield_IS___0">NA()</definedName>
    <definedName name="p_highyield_Return">#REF!</definedName>
    <definedName name="p_highyield_Return___0">NA()</definedName>
    <definedName name="p_highyield_to">#REF!</definedName>
    <definedName name="p_highyield_to___0">NA()</definedName>
    <definedName name="p_IncomeStatement" localSheetId="19">#REF!</definedName>
    <definedName name="p_IncomeStatement">#REF!</definedName>
    <definedName name="p_Index" localSheetId="19">#REF!</definedName>
    <definedName name="p_Index">#REF!</definedName>
    <definedName name="p_Index___0">NA()</definedName>
    <definedName name="P_INT1" localSheetId="19">#REF!</definedName>
    <definedName name="P_INT1">#REF!</definedName>
    <definedName name="P_INT10" localSheetId="19">#REF!</definedName>
    <definedName name="P_INT10">#REF!</definedName>
    <definedName name="P_INT2" localSheetId="19">#REF!</definedName>
    <definedName name="P_INT2">#REF!</definedName>
    <definedName name="P_INT3" localSheetId="19">#REF!</definedName>
    <definedName name="P_INT3">#REF!</definedName>
    <definedName name="P_INT4" localSheetId="19">#REF!</definedName>
    <definedName name="P_INT4">#REF!</definedName>
    <definedName name="P_INT5" localSheetId="19">#REF!</definedName>
    <definedName name="P_INT5">#REF!</definedName>
    <definedName name="P_INT6" localSheetId="19">#REF!</definedName>
    <definedName name="P_INT6">#REF!</definedName>
    <definedName name="P_INT7" localSheetId="19">#REF!</definedName>
    <definedName name="P_INT7">#REF!</definedName>
    <definedName name="P_INT8" localSheetId="19">#REF!</definedName>
    <definedName name="P_INT8">#REF!</definedName>
    <definedName name="P_INT9" localSheetId="19">#REF!</definedName>
    <definedName name="P_INT9">#REF!</definedName>
    <definedName name="p_InterestExp" localSheetId="19">#REF!</definedName>
    <definedName name="p_InterestExp">#REF!</definedName>
    <definedName name="p_InterestExp___0">NA()</definedName>
    <definedName name="p_LBO_Amort" localSheetId="19">#REF!</definedName>
    <definedName name="p_LBO_Amort">#REF!</definedName>
    <definedName name="p_LBO_Amort___0">NA()</definedName>
    <definedName name="p_LBO_BS" localSheetId="19">#REF!</definedName>
    <definedName name="p_LBO_BS">#REF!</definedName>
    <definedName name="p_LBO_BS___0">NA()</definedName>
    <definedName name="p_LBO_BS_Adj" localSheetId="19">#REF!</definedName>
    <definedName name="p_LBO_BS_Adj">#REF!</definedName>
    <definedName name="p_LBO_BS_Adj___0">NA()</definedName>
    <definedName name="p_LBO_CF" localSheetId="19">#REF!</definedName>
    <definedName name="p_LBO_CF">#REF!</definedName>
    <definedName name="p_LBO_CF___0">NA()</definedName>
    <definedName name="p_LBO_Debt" localSheetId="19">#REF!</definedName>
    <definedName name="p_LBO_Debt">#REF!</definedName>
    <definedName name="p_LBO_Debt___0">NA()</definedName>
    <definedName name="p_LBO_DebtB" localSheetId="19">#REF!</definedName>
    <definedName name="p_LBO_DebtB">#REF!</definedName>
    <definedName name="p_LBO_DebtB___0">NA()</definedName>
    <definedName name="p_LBO_IS" localSheetId="19">#REF!</definedName>
    <definedName name="p_LBO_IS">#REF!</definedName>
    <definedName name="p_LBO_IS___0">NA()</definedName>
    <definedName name="p_LBO_returncalc" localSheetId="19">#REF!</definedName>
    <definedName name="p_LBO_returncalc">#REF!</definedName>
    <definedName name="p_LBO_returncalc___0">NA()</definedName>
    <definedName name="p_LBO_returncalcb" localSheetId="19">#REF!</definedName>
    <definedName name="p_LBO_returncalcb">#REF!</definedName>
    <definedName name="p_LBO_returncalcb___0">NA()</definedName>
    <definedName name="p_LBO_Returns" localSheetId="19">#REF!</definedName>
    <definedName name="p_LBO_Returns">#REF!</definedName>
    <definedName name="p_LBO_Returns___0">NA()</definedName>
    <definedName name="p_LBO_SO" localSheetId="19">#REF!</definedName>
    <definedName name="p_LBO_SO">#REF!</definedName>
    <definedName name="p_LBO_SO___0">NA()</definedName>
    <definedName name="p_LBO_Summary" localSheetId="19">#REF!</definedName>
    <definedName name="p_LBO_Summary">#REF!</definedName>
    <definedName name="p_LBO_Summary___0">NA()</definedName>
    <definedName name="p_LBO_Tax" localSheetId="19">#REF!</definedName>
    <definedName name="p_LBO_Tax">#REF!</definedName>
    <definedName name="p_LBO_Tax___0">NA()</definedName>
    <definedName name="p_LTM_BS" localSheetId="19">#REF!</definedName>
    <definedName name="p_LTM_BS">#REF!</definedName>
    <definedName name="p_LTM_BS___0">NA()</definedName>
    <definedName name="p_LTM_IS" localSheetId="19">#REF!</definedName>
    <definedName name="p_LTM_IS">#REF!</definedName>
    <definedName name="p_LTM_IS___0">NA()</definedName>
    <definedName name="p_MandatoryDebt" localSheetId="19">#REF!</definedName>
    <definedName name="p_MandatoryDebt">#REF!</definedName>
    <definedName name="p_MandatoryDebt___0">NA()</definedName>
    <definedName name="P_NET1" localSheetId="19">#REF!</definedName>
    <definedName name="P_NET1">#REF!</definedName>
    <definedName name="P_NET10" localSheetId="19">#REF!</definedName>
    <definedName name="P_NET10">#REF!</definedName>
    <definedName name="P_NET2" localSheetId="19">#REF!</definedName>
    <definedName name="P_NET2">#REF!</definedName>
    <definedName name="P_NET3" localSheetId="19">#REF!</definedName>
    <definedName name="P_NET3">#REF!</definedName>
    <definedName name="P_NET4" localSheetId="19">#REF!</definedName>
    <definedName name="P_NET4">#REF!</definedName>
    <definedName name="P_NET5" localSheetId="19">#REF!</definedName>
    <definedName name="P_NET5">#REF!</definedName>
    <definedName name="P_NET6" localSheetId="19">#REF!</definedName>
    <definedName name="P_NET6">#REF!</definedName>
    <definedName name="P_NET7">#REF!</definedName>
    <definedName name="P_NET8" localSheetId="19">#REF!</definedName>
    <definedName name="P_NET8">#REF!</definedName>
    <definedName name="P_NET9" localSheetId="19">#REF!</definedName>
    <definedName name="P_NET9">#REF!</definedName>
    <definedName name="P_NFY1" localSheetId="19">#REF!</definedName>
    <definedName name="P_NFY1">#REF!</definedName>
    <definedName name="P_NFY10" localSheetId="19">#REF!</definedName>
    <definedName name="P_NFY10">#REF!</definedName>
    <definedName name="P_NFY2" localSheetId="19">#REF!</definedName>
    <definedName name="P_NFY2">#REF!</definedName>
    <definedName name="P_NFY3" localSheetId="19">#REF!</definedName>
    <definedName name="P_NFY3">#REF!</definedName>
    <definedName name="P_NFY4" localSheetId="19">#REF!</definedName>
    <definedName name="P_NFY4">#REF!</definedName>
    <definedName name="P_NFY5" localSheetId="19">#REF!</definedName>
    <definedName name="P_NFY5">#REF!</definedName>
    <definedName name="P_NFY6" localSheetId="19">#REF!</definedName>
    <definedName name="P_NFY6">#REF!</definedName>
    <definedName name="P_NFY7" localSheetId="19">#REF!</definedName>
    <definedName name="P_NFY7">#REF!</definedName>
    <definedName name="P_NFY8" localSheetId="19">#REF!</definedName>
    <definedName name="P_NFY8">#REF!</definedName>
    <definedName name="P_NFY9" localSheetId="19">#REF!</definedName>
    <definedName name="P_NFY9">#REF!</definedName>
    <definedName name="P_NNFY1" localSheetId="19">#REF!</definedName>
    <definedName name="P_NNFY1">#REF!</definedName>
    <definedName name="P_NNFY10" localSheetId="19">#REF!</definedName>
    <definedName name="P_NNFY10">#REF!</definedName>
    <definedName name="P_NNFY2" localSheetId="19">#REF!</definedName>
    <definedName name="P_NNFY2">#REF!</definedName>
    <definedName name="P_NNFY3" localSheetId="19">#REF!</definedName>
    <definedName name="P_NNFY3">#REF!</definedName>
    <definedName name="P_NNFY4" localSheetId="19">#REF!</definedName>
    <definedName name="P_NNFY4">#REF!</definedName>
    <definedName name="P_NNFY5" localSheetId="19">#REF!</definedName>
    <definedName name="P_NNFY5">#REF!</definedName>
    <definedName name="P_NNFY6" localSheetId="19">#REF!</definedName>
    <definedName name="P_NNFY6">#REF!</definedName>
    <definedName name="P_NNFY7" localSheetId="19">#REF!</definedName>
    <definedName name="P_NNFY7">#REF!</definedName>
    <definedName name="P_NNFY8" localSheetId="19">#REF!</definedName>
    <definedName name="P_NNFY8">#REF!</definedName>
    <definedName name="P_NNFY9" localSheetId="19">#REF!</definedName>
    <definedName name="P_NNFY9">#REF!</definedName>
    <definedName name="P_NTM" localSheetId="19">#REF!</definedName>
    <definedName name="P_NTM">#REF!</definedName>
    <definedName name="P_NTM2" localSheetId="19">#REF!</definedName>
    <definedName name="P_NTM2">#REF!</definedName>
    <definedName name="p_Options" localSheetId="19">#REF!</definedName>
    <definedName name="p_Options">#REF!</definedName>
    <definedName name="p_Options___0">NA()</definedName>
    <definedName name="P_PRE1" localSheetId="19">#REF!</definedName>
    <definedName name="P_PRE1">#REF!</definedName>
    <definedName name="P_PRE10" localSheetId="19">#REF!</definedName>
    <definedName name="P_PRE10">#REF!</definedName>
    <definedName name="P_PRE2" localSheetId="19">#REF!</definedName>
    <definedName name="P_PRE2">#REF!</definedName>
    <definedName name="P_PRE3" localSheetId="19">#REF!</definedName>
    <definedName name="P_PRE3">#REF!</definedName>
    <definedName name="P_PRE4" localSheetId="19">#REF!</definedName>
    <definedName name="P_PRE4">#REF!</definedName>
    <definedName name="P_PRE5" localSheetId="19">#REF!</definedName>
    <definedName name="P_PRE5">#REF!</definedName>
    <definedName name="P_PRE6" localSheetId="19">#REF!</definedName>
    <definedName name="P_PRE6">#REF!</definedName>
    <definedName name="P_PRE7" localSheetId="19">#REF!</definedName>
    <definedName name="P_PRE7">#REF!</definedName>
    <definedName name="P_PRE8" localSheetId="19">#REF!</definedName>
    <definedName name="P_PRE8">#REF!</definedName>
    <definedName name="P_PRE9" localSheetId="19">#REF!</definedName>
    <definedName name="P_PRE9">#REF!</definedName>
    <definedName name="p_Preferred" localSheetId="19">#REF!</definedName>
    <definedName name="p_Preferred">#REF!</definedName>
    <definedName name="p_Preferred___0">NA()</definedName>
    <definedName name="p_Premium" localSheetId="19">#REF!</definedName>
    <definedName name="p_Premium">#REF!</definedName>
    <definedName name="p_Premium___0">NA()</definedName>
    <definedName name="P_PRI_DAY" localSheetId="19">#REF!</definedName>
    <definedName name="P_PRI_DAY">#REF!</definedName>
    <definedName name="P_PRI_MO" localSheetId="19">#REF!</definedName>
    <definedName name="P_PRI_MO">#REF!</definedName>
    <definedName name="P_PRI_VAL_DATE" localSheetId="19">#REF!</definedName>
    <definedName name="P_PRI_VAL_DATE">#REF!</definedName>
    <definedName name="P_PRI_YR" localSheetId="19">#REF!</definedName>
    <definedName name="P_PRI_YR">#REF!</definedName>
    <definedName name="P_PRICING_20" localSheetId="19">#REF!</definedName>
    <definedName name="P_PRICING_20">#REF!</definedName>
    <definedName name="p_pricing_date" localSheetId="19">#REF!</definedName>
    <definedName name="p_pricing_date">#REF!</definedName>
    <definedName name="P_PRICING_DATE_20D" localSheetId="19">#REF!</definedName>
    <definedName name="P_PRICING_DATE_20D">#REF!</definedName>
    <definedName name="p_pricing_date_ly" localSheetId="19">#REF!</definedName>
    <definedName name="p_pricing_date_ly">#REF!</definedName>
    <definedName name="P_PRICING_DATE_LY_20D" localSheetId="19">#REF!</definedName>
    <definedName name="P_PRICING_DATE_LY_20D">#REF!</definedName>
    <definedName name="P_Print_A1">#REF!</definedName>
    <definedName name="P_Print_A10">#REF!</definedName>
    <definedName name="P_Print_A2">#REF!</definedName>
    <definedName name="P_Print_A3">#REF!</definedName>
    <definedName name="P_Print_A4">#REF!</definedName>
    <definedName name="P_Print_A5">#REF!</definedName>
    <definedName name="P_Print_A6">#REF!</definedName>
    <definedName name="P_Print_A7">#REF!</definedName>
    <definedName name="P_Print_A8">#REF!</definedName>
    <definedName name="P_Print_A9">#REF!</definedName>
    <definedName name="P_Print_C1">#REF!</definedName>
    <definedName name="P_Print_C10">#REF!</definedName>
    <definedName name="P_Print_C2">#REF!</definedName>
    <definedName name="P_Print_C3">#REF!</definedName>
    <definedName name="P_Print_C4">#REF!</definedName>
    <definedName name="P_Print_C5">#REF!</definedName>
    <definedName name="P_Print_C6">#REF!</definedName>
    <definedName name="P_Print_C7">#REF!</definedName>
    <definedName name="P_Print_C8">#REF!</definedName>
    <definedName name="P_Print_C9">#REF!</definedName>
    <definedName name="P_Print_Q1">#REF!</definedName>
    <definedName name="P_Print_Q10">#REF!</definedName>
    <definedName name="P_Print_Q2">#REF!</definedName>
    <definedName name="P_Print_Q3">#REF!</definedName>
    <definedName name="P_Print_Q4">#REF!</definedName>
    <definedName name="P_Print_Q5">#REF!</definedName>
    <definedName name="P_Print_Q6">#REF!</definedName>
    <definedName name="P_Print_Q7">#REF!</definedName>
    <definedName name="P_Print_Q8">#REF!</definedName>
    <definedName name="P_Print_Q9">#REF!</definedName>
    <definedName name="P_PRN_DATA_INPUT">#REF!</definedName>
    <definedName name="P_REQ_DY" localSheetId="19">#REF!</definedName>
    <definedName name="P_REQ_DY">#REF!</definedName>
    <definedName name="P_REQ_MO" localSheetId="19">#REF!</definedName>
    <definedName name="P_REQ_MO">#REF!</definedName>
    <definedName name="P_REQ_YR" localSheetId="19">#REF!</definedName>
    <definedName name="P_REQ_YR">#REF!</definedName>
    <definedName name="P_RST" localSheetId="19">#REF!</definedName>
    <definedName name="P_RST">#REF!</definedName>
    <definedName name="p_SharesOutstanding" localSheetId="19">#REF!</definedName>
    <definedName name="p_SharesOutstanding">#REF!</definedName>
    <definedName name="p_SharesOutstanding___0">NA()</definedName>
    <definedName name="P_SHR_OUT" localSheetId="19">#REF!</definedName>
    <definedName name="P_SHR_OUT">#REF!</definedName>
    <definedName name="P_SUBCO_NAME" localSheetId="19">#REF!</definedName>
    <definedName name="P_SUBCO_NAME">#REF!</definedName>
    <definedName name="p_Sum" localSheetId="19">#REF!</definedName>
    <definedName name="p_Sum">#REF!</definedName>
    <definedName name="p_Sum___0">NA()</definedName>
    <definedName name="p_Tax" localSheetId="19">#REF!</definedName>
    <definedName name="p_Tax">#REF!</definedName>
    <definedName name="p_Tax___0">NA()</definedName>
    <definedName name="P_TICKER10" localSheetId="19">#REF!</definedName>
    <definedName name="P_TICKER10">#REF!</definedName>
    <definedName name="P_TICKER2" localSheetId="19">#REF!</definedName>
    <definedName name="P_TICKER2">#REF!</definedName>
    <definedName name="P_TICKER3" localSheetId="19">#REF!</definedName>
    <definedName name="P_TICKER3">#REF!</definedName>
    <definedName name="P_TICKER4" localSheetId="19">#REF!</definedName>
    <definedName name="P_TICKER4">#REF!</definedName>
    <definedName name="P_TICKER5" localSheetId="19">#REF!</definedName>
    <definedName name="P_TICKER5">#REF!</definedName>
    <definedName name="P_TICKER6" localSheetId="19">#REF!</definedName>
    <definedName name="P_TICKER6">#REF!</definedName>
    <definedName name="P_TICKER7" localSheetId="19">#REF!</definedName>
    <definedName name="P_TICKER7">#REF!</definedName>
    <definedName name="P_TICKER8" localSheetId="19">#REF!</definedName>
    <definedName name="P_TICKER8">#REF!</definedName>
    <definedName name="P_TICKER9" localSheetId="19">#REF!</definedName>
    <definedName name="P_TICKER9">#REF!</definedName>
    <definedName name="P_VAL_DATE" localSheetId="19">#REF!</definedName>
    <definedName name="P_VAL_DATE">#REF!</definedName>
    <definedName name="P_VAR_CALC" localSheetId="19">#REF!</definedName>
    <definedName name="P_VAR_CALC">#REF!</definedName>
    <definedName name="P1Y_RC">#REF!</definedName>
    <definedName name="P2Y_RC">#REF!</definedName>
    <definedName name="P3Y_RC">#REF!</definedName>
    <definedName name="P4P_claim_paid_curr" hidden="1">#REF!</definedName>
    <definedName name="P4Y_RC">#REF!</definedName>
    <definedName name="P5_Integ_factor">0.88</definedName>
    <definedName name="P5Y_RC">#REF!</definedName>
    <definedName name="P6_Integ_factor">0.86</definedName>
    <definedName name="P8_Integ_factor">0.9745</definedName>
    <definedName name="pac" localSheetId="4" hidden="1">{TRUE,TRUE,-1.25,-15.5,456.75,279.75,FALSE,FALSE,TRUE,TRUE,0,1,18,1,199,6,3,4,TRUE,TRUE,3,TRUE,1,TRUE,100,"Swvu.cash.","ACwvu.cash.",1,FALSE,FALSE,0.511811023622047,0.511811023622047,0.511811023622047,0.511811023622047,1,"","",FALSE,FALSE,FALSE,FALSE,1,#N/A,1,1,#DIV/0!,FALSE,"Rwvu.cash.",#N/A,FALSE,FALSE}</definedName>
    <definedName name="pac" localSheetId="11" hidden="1">{TRUE,TRUE,-1.25,-15.5,456.75,279.75,FALSE,FALSE,TRUE,TRUE,0,1,18,1,199,6,3,4,TRUE,TRUE,3,TRUE,1,TRUE,100,"Swvu.cash.","ACwvu.cash.",1,FALSE,FALSE,0.511811023622047,0.511811023622047,0.511811023622047,0.511811023622047,1,"","",FALSE,FALSE,FALSE,FALSE,1,#N/A,1,1,#DIV/0!,FALSE,"Rwvu.cash.",#N/A,FALSE,FALSE}</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k" localSheetId="4">{"Client Name or Project Name"}</definedName>
    <definedName name="Pack" localSheetId="11">{"Client Name or Project Name"}</definedName>
    <definedName name="Pack">{"Client Name or Project Name"}</definedName>
    <definedName name="PAGE_1">#REF!</definedName>
    <definedName name="PAGE_2">#REF!</definedName>
    <definedName name="PAGE_3">#REF!</definedName>
    <definedName name="page_4">#REF!</definedName>
    <definedName name="page01">#REF!</definedName>
    <definedName name="PAGE1" localSheetId="19">#REF!</definedName>
    <definedName name="PAGE1">#REF!</definedName>
    <definedName name="page10">#REF!</definedName>
    <definedName name="page11">#REF!</definedName>
    <definedName name="PAGE1A" localSheetId="19">#REF!</definedName>
    <definedName name="PAGE1A">#REF!</definedName>
    <definedName name="Page2" localSheetId="19">#REF!</definedName>
    <definedName name="Page2">#REF!</definedName>
    <definedName name="Page200">#REF!</definedName>
    <definedName name="Page201">#REF!</definedName>
    <definedName name="page3">#REF!</definedName>
    <definedName name="PAGE35" localSheetId="11" hidden="1">{#N/A,#N/A,FALSE,"OP(JV) (3)";#N/A,#N/A,FALSE,"MEDIA994";#N/A,#N/A,FALSE,"distrbn";#N/A,#N/A,FALSE,"vicki";#N/A,#N/A,FALSE,"Marilu(2)";#N/A,#N/A,FALSE,"Jones Rvsd";#N/A,#N/A,FALSE,"Onscene694";#N/A,#N/A,FALSE,"GWVS";#N/A,#N/A,FALSE,"HQ694"}</definedName>
    <definedName name="PAGE35" hidden="1">{#N/A,#N/A,FALSE,"OP(JV) (3)";#N/A,#N/A,FALSE,"MEDIA994";#N/A,#N/A,FALSE,"distrbn";#N/A,#N/A,FALSE,"vicki";#N/A,#N/A,FALSE,"Marilu(2)";#N/A,#N/A,FALSE,"Jones Rvsd";#N/A,#N/A,FALSE,"Onscene694";#N/A,#N/A,FALSE,"GWVS";#N/A,#N/A,FALSE,"HQ694"}</definedName>
    <definedName name="PAGE3ATS">"A89:S127"</definedName>
    <definedName name="PAGE4">#REF!</definedName>
    <definedName name="page5">#REF!</definedName>
    <definedName name="page6">#REF!</definedName>
    <definedName name="page7">#REF!</definedName>
    <definedName name="page8">#REF!</definedName>
    <definedName name="page9">#REF!</definedName>
    <definedName name="page9.5">#REF!</definedName>
    <definedName name="PageNumber" hidden="1">#REF!</definedName>
    <definedName name="PageNumbers" hidden="1">#REF!</definedName>
    <definedName name="paige">#REF!</definedName>
    <definedName name="paioa" localSheetId="11" hidden="1">{"Fecha_Setembro",#N/A,FALSE,"FECHAMENTO-2002 ";"Defer_Setembro",#N/A,FALSE,"DIFERIDO";"Pis_Setembro",#N/A,FALSE,"PIS COFINS";"Iss_Setembro",#N/A,FALSE,"ISS"}</definedName>
    <definedName name="paioa" hidden="1">{"Fecha_Setembro",#N/A,FALSE,"FECHAMENTO-2002 ";"Defer_Setembro",#N/A,FALSE,"DIFERIDO";"Pis_Setembro",#N/A,FALSE,"PIS COFINS";"Iss_Setembro",#N/A,FALSE,"ISS"}</definedName>
    <definedName name="pakhak" localSheetId="4" hidden="1">{#N/A,#N/A,FALSE,"PMTABB";#N/A,#N/A,FALSE,"PMTABB"}</definedName>
    <definedName name="pakhak" localSheetId="11" hidden="1">{#N/A,#N/A,FALSE,"PMTABB";#N/A,#N/A,FALSE,"PMTABB"}</definedName>
    <definedName name="pakhak" hidden="1">{#N/A,#N/A,FALSE,"PMTABB";#N/A,#N/A,FALSE,"PMTABB"}</definedName>
    <definedName name="Pal_Workbook_GUID" hidden="1">"RSXZW3QX6UZ2QS9N3FT2T4KG"</definedName>
    <definedName name="pallav" localSheetId="4" hidden="1">{#N/A,#N/A,FALSE,"PMTABB";#N/A,#N/A,FALSE,"PMTABB"}</definedName>
    <definedName name="pallav" localSheetId="11" hidden="1">{#N/A,#N/A,FALSE,"PMTABB";#N/A,#N/A,FALSE,"PMTABB"}</definedName>
    <definedName name="pallav" hidden="1">{#N/A,#N/A,FALSE,"PMTABB";#N/A,#N/A,FALSE,"PMTABB"}</definedName>
    <definedName name="Pam" hidden="1">#REF!</definedName>
    <definedName name="Panama" localSheetId="11" hidden="1">{#N/A,#N/A,FALSE,"Summary";#N/A,#N/A,FALSE,"DCF US$";#N/A,#N/A,FALSE,"WACC"}</definedName>
    <definedName name="Panama" hidden="1">{#N/A,#N/A,FALSE,"Summary";#N/A,#N/A,FALSE,"DCF US$";#N/A,#N/A,FALSE,"WACC"}</definedName>
    <definedName name="panther_wrn.test1." localSheetId="4" hidden="1">{"Income Statement",#N/A,FALSE,"CFMODEL";"Balance Sheet",#N/A,FALSE,"CFMODEL"}</definedName>
    <definedName name="panther_wrn.test1." localSheetId="11" hidden="1">{"Income Statement",#N/A,FALSE,"CFMODEL";"Balance Sheet",#N/A,FALSE,"CFMODEL"}</definedName>
    <definedName name="panther_wrn.test1." hidden="1">{"Income Statement",#N/A,FALSE,"CFMODEL";"Balance Sheet",#N/A,FALSE,"CFMODEL"}</definedName>
    <definedName name="panther_wrn.test1._1" localSheetId="4" hidden="1">{"Income Statement",#N/A,FALSE,"CFMODEL";"Balance Sheet",#N/A,FALSE,"CFMODEL"}</definedName>
    <definedName name="panther_wrn.test1._1" localSheetId="11" hidden="1">{"Income Statement",#N/A,FALSE,"CFMODEL";"Balance Sheet",#N/A,FALSE,"CFMODEL"}</definedName>
    <definedName name="panther_wrn.test1._1" hidden="1">{"Income Statement",#N/A,FALSE,"CFMODEL";"Balance Sheet",#N/A,FALSE,"CFMODEL"}</definedName>
    <definedName name="panther_wrn.test2." localSheetId="4" hidden="1">{"SourcesUses",#N/A,TRUE,"CFMODEL";"TransOverview",#N/A,TRUE,"CFMODEL"}</definedName>
    <definedName name="panther_wrn.test2." localSheetId="11" hidden="1">{"SourcesUses",#N/A,TRUE,"CFMODEL";"TransOverview",#N/A,TRUE,"CFMODEL"}</definedName>
    <definedName name="panther_wrn.test2." hidden="1">{"SourcesUses",#N/A,TRUE,"CFMODEL";"TransOverview",#N/A,TRUE,"CFMODEL"}</definedName>
    <definedName name="panther_wrn.test2._1" localSheetId="4" hidden="1">{"SourcesUses",#N/A,TRUE,"CFMODEL";"TransOverview",#N/A,TRUE,"CFMODEL"}</definedName>
    <definedName name="panther_wrn.test2._1" localSheetId="11" hidden="1">{"SourcesUses",#N/A,TRUE,"CFMODEL";"TransOverview",#N/A,TRUE,"CFMODEL"}</definedName>
    <definedName name="panther_wrn.test2._1" hidden="1">{"SourcesUses",#N/A,TRUE,"CFMODEL";"TransOverview",#N/A,TRUE,"CFMODEL"}</definedName>
    <definedName name="panther_wrn.test3." localSheetId="4" hidden="1">{"SourcesUses",#N/A,TRUE,#N/A;"TransOverview",#N/A,TRUE,"CFMODEL"}</definedName>
    <definedName name="panther_wrn.test3." localSheetId="11" hidden="1">{"SourcesUses",#N/A,TRUE,#N/A;"TransOverview",#N/A,TRUE,"CFMODEL"}</definedName>
    <definedName name="panther_wrn.test3." hidden="1">{"SourcesUses",#N/A,TRUE,#N/A;"TransOverview",#N/A,TRUE,"CFMODEL"}</definedName>
    <definedName name="panther_wrn.test3._1" localSheetId="4" hidden="1">{"SourcesUses",#N/A,TRUE,#N/A;"TransOverview",#N/A,TRUE,"CFMODEL"}</definedName>
    <definedName name="panther_wrn.test3._1" localSheetId="11" hidden="1">{"SourcesUses",#N/A,TRUE,#N/A;"TransOverview",#N/A,TRUE,"CFMODEL"}</definedName>
    <definedName name="panther_wrn.test3._1" hidden="1">{"SourcesUses",#N/A,TRUE,#N/A;"TransOverview",#N/A,TRUE,"CFMODEL"}</definedName>
    <definedName name="panther_wrn.test4." localSheetId="4" hidden="1">{"SourcesUses",#N/A,TRUE,"FundsFlow";"TransOverview",#N/A,TRUE,"FundsFlow"}</definedName>
    <definedName name="panther_wrn.test4." localSheetId="11" hidden="1">{"SourcesUses",#N/A,TRUE,"FundsFlow";"TransOverview",#N/A,TRUE,"FundsFlow"}</definedName>
    <definedName name="panther_wrn.test4." hidden="1">{"SourcesUses",#N/A,TRUE,"FundsFlow";"TransOverview",#N/A,TRUE,"FundsFlow"}</definedName>
    <definedName name="panther_wrn.test4._1" localSheetId="4" hidden="1">{"SourcesUses",#N/A,TRUE,"FundsFlow";"TransOverview",#N/A,TRUE,"FundsFlow"}</definedName>
    <definedName name="panther_wrn.test4._1" localSheetId="11" hidden="1">{"SourcesUses",#N/A,TRUE,"FundsFlow";"TransOverview",#N/A,TRUE,"FundsFlow"}</definedName>
    <definedName name="panther_wrn.test4._1" hidden="1">{"SourcesUses",#N/A,TRUE,"FundsFlow";"TransOverview",#N/A,TRUE,"FundsFlow"}</definedName>
    <definedName name="ParentIndex">#REF!</definedName>
    <definedName name="parse" hidden="1">#REF!</definedName>
    <definedName name="part">#REF!</definedName>
    <definedName name="PART1">#REF!</definedName>
    <definedName name="part1a1" hidden="1">#N/A</definedName>
    <definedName name="PART2">#REF!</definedName>
    <definedName name="part3">#REF!</definedName>
    <definedName name="PART4">#REF!</definedName>
    <definedName name="Partner" localSheetId="19">#REF!</definedName>
    <definedName name="Partner">#REF!</definedName>
    <definedName name="PARTS_TAX" hidden="1">#REF!</definedName>
    <definedName name="Pass">1</definedName>
    <definedName name="PASSWORD" localSheetId="19">#REF!</definedName>
    <definedName name="PASSWORD">#REF!</definedName>
    <definedName name="Paste_Debt1">#REF!</definedName>
    <definedName name="pat" localSheetId="11" hidden="1">{#N/A,#N/A,FALSE,"HIGHNEW";#N/A,#N/A,FALSE,"HIGHOLD";#N/A,#N/A,FALSE,"MTHDET";#N/A,#N/A,FALSE,"ACTDET"}</definedName>
    <definedName name="pat" hidden="1">{#N/A,#N/A,FALSE,"HIGHNEW";#N/A,#N/A,FALSE,"HIGHOLD";#N/A,#N/A,FALSE,"MTHDET";#N/A,#N/A,FALSE,"ACTDET"}</definedName>
    <definedName name="Patent_Charge">#REF!</definedName>
    <definedName name="patopatopato" localSheetId="4" hidden="1">{"US",#N/A,FALSE,"MEXHOLDI";"Pesos",#N/A,FALSE,"MEXHOLDI"}</definedName>
    <definedName name="patopatopato" localSheetId="11" hidden="1">{"US",#N/A,FALSE,"MEXHOLDI";"Pesos",#N/A,FALSE,"MEXHOLDI"}</definedName>
    <definedName name="patopatopato" hidden="1">{"US",#N/A,FALSE,"MEXHOLDI";"Pesos",#N/A,FALSE,"MEXHOLDI"}</definedName>
    <definedName name="patty" localSheetId="4" hidden="1">{"PAGE 1",#N/A,FALSE,"WEST_OT"}</definedName>
    <definedName name="patty" localSheetId="11" hidden="1">{"PAGE 1",#N/A,FALSE,"WEST_OT"}</definedName>
    <definedName name="patty" hidden="1">{"PAGE 1",#N/A,FALSE,"WEST_OT"}</definedName>
    <definedName name="patty_1" localSheetId="4" hidden="1">{"PAGE 1",#N/A,FALSE,"WEST_OT"}</definedName>
    <definedName name="patty_1" localSheetId="11" hidden="1">{"PAGE 1",#N/A,FALSE,"WEST_OT"}</definedName>
    <definedName name="patty_1" hidden="1">{"PAGE 1",#N/A,FALSE,"WEST_OT"}</definedName>
    <definedName name="patty_1_1" localSheetId="4" hidden="1">{"PAGE 1",#N/A,FALSE,"WEST_OT"}</definedName>
    <definedName name="patty_1_1" localSheetId="11" hidden="1">{"PAGE 1",#N/A,FALSE,"WEST_OT"}</definedName>
    <definedName name="patty_1_1" hidden="1">{"PAGE 1",#N/A,FALSE,"WEST_OT"}</definedName>
    <definedName name="patty_1_1_2" localSheetId="4" hidden="1">{"PAGE 1",#N/A,FALSE,"WEST_OT"}</definedName>
    <definedName name="patty_1_1_2" localSheetId="11" hidden="1">{"PAGE 1",#N/A,FALSE,"WEST_OT"}</definedName>
    <definedName name="patty_1_1_2" hidden="1">{"PAGE 1",#N/A,FALSE,"WEST_OT"}</definedName>
    <definedName name="patty_1_3" localSheetId="4" hidden="1">{"PAGE 1",#N/A,FALSE,"WEST_OT"}</definedName>
    <definedName name="patty_1_3" localSheetId="11" hidden="1">{"PAGE 1",#N/A,FALSE,"WEST_OT"}</definedName>
    <definedName name="patty_1_3" hidden="1">{"PAGE 1",#N/A,FALSE,"WEST_OT"}</definedName>
    <definedName name="patty_2" localSheetId="4" hidden="1">{"PAGE 1",#N/A,FALSE,"WEST_OT"}</definedName>
    <definedName name="patty_2" localSheetId="11" hidden="1">{"PAGE 1",#N/A,FALSE,"WEST_OT"}</definedName>
    <definedName name="patty_2" hidden="1">{"PAGE 1",#N/A,FALSE,"WEST_OT"}</definedName>
    <definedName name="patty_2_2" localSheetId="4" hidden="1">{"PAGE 1",#N/A,FALSE,"WEST_OT"}</definedName>
    <definedName name="patty_2_2" localSheetId="11" hidden="1">{"PAGE 1",#N/A,FALSE,"WEST_OT"}</definedName>
    <definedName name="patty_2_2" hidden="1">{"PAGE 1",#N/A,FALSE,"WEST_OT"}</definedName>
    <definedName name="patty_3" localSheetId="4" hidden="1">{"PAGE 1",#N/A,FALSE,"WEST_OT"}</definedName>
    <definedName name="patty_3" localSheetId="11" hidden="1">{"PAGE 1",#N/A,FALSE,"WEST_OT"}</definedName>
    <definedName name="patty_3" hidden="1">{"PAGE 1",#N/A,FALSE,"WEST_OT"}</definedName>
    <definedName name="patty_3_2" localSheetId="4" hidden="1">{"PAGE 1",#N/A,FALSE,"WEST_OT"}</definedName>
    <definedName name="patty_3_2" localSheetId="11" hidden="1">{"PAGE 1",#N/A,FALSE,"WEST_OT"}</definedName>
    <definedName name="patty_3_2" hidden="1">{"PAGE 1",#N/A,FALSE,"WEST_OT"}</definedName>
    <definedName name="patty_5" localSheetId="4" hidden="1">{"PAGE 1",#N/A,FALSE,"WEST_OT"}</definedName>
    <definedName name="patty_5" localSheetId="11" hidden="1">{"PAGE 1",#N/A,FALSE,"WEST_OT"}</definedName>
    <definedName name="patty_5" hidden="1">{"PAGE 1",#N/A,FALSE,"WEST_OT"}</definedName>
    <definedName name="Paulie" localSheetId="4"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4"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4"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WS_Basis">1</definedName>
    <definedName name="PAWS_EndDate">36864</definedName>
    <definedName name="PAWS_GraphMode">TRUE</definedName>
    <definedName name="PAWS_LastDate" localSheetId="19">#REF!</definedName>
    <definedName name="PAWS_LastDate">#REF!</definedName>
    <definedName name="PAWS_LastNDays">365</definedName>
    <definedName name="PAWS_PasteRows">FALSE</definedName>
    <definedName name="PAWS_Periodicity">1</definedName>
    <definedName name="PAWS_PeriodSpec">3</definedName>
    <definedName name="PAWS_StartDate">36354</definedName>
    <definedName name="PAWS_UseDates">TRUE</definedName>
    <definedName name="PAWS_UseLastSelection">FALSE</definedName>
    <definedName name="PAWS_UseUnits">TRUE</definedName>
    <definedName name="PAWS_ZeroMode">FALSE</definedName>
    <definedName name="Pay" localSheetId="19">#REF!</definedName>
    <definedName name="Pay">#REF!</definedName>
    <definedName name="PAY_ACCRUED" hidden="1">"PAY_ACCRUED"</definedName>
    <definedName name="Pay_Date">#REF!</definedName>
    <definedName name="Pay_Num">#REF!</definedName>
    <definedName name="Payables_3" localSheetId="11" hidden="1">{"CECons",#N/A,FALSE,"CE"}</definedName>
    <definedName name="Payables_3" hidden="1">{"CECons",#N/A,FALSE,"CE"}</definedName>
    <definedName name="Payables_4" localSheetId="11" hidden="1">{"CECons",#N/A,FALSE,"CE"}</definedName>
    <definedName name="Payables_4" hidden="1">{"CECons",#N/A,FALSE,"CE"}</definedName>
    <definedName name="payback_schedule" localSheetId="11" hidden="1">{#N/A,#N/A,FALSE,"Bene";#N/A,#N/A,FALSE,"Scen1"}</definedName>
    <definedName name="payback_schedule" hidden="1">{#N/A,#N/A,FALSE,"Bene";#N/A,#N/A,FALSE,"Scen1"}</definedName>
    <definedName name="payback_schedule_1" localSheetId="11" hidden="1">{#N/A,#N/A,FALSE,"Bene";#N/A,#N/A,FALSE,"Scen1"}</definedName>
    <definedName name="payback_schedule_1" hidden="1">{#N/A,#N/A,FALSE,"Bene";#N/A,#N/A,FALSE,"Scen1"}</definedName>
    <definedName name="PayEnd" comment="=OFFSET('Monthly Data'!$AR$2,-1,0,COUNTA('Monthly Data'!$AR:$AR),1)">OFFSET(#REF!,0,0,COUNTA(#REF!),1)</definedName>
    <definedName name="paym" localSheetId="11" hidden="1">{#N/A,#N/A,FALSE,"A";#N/A,#N/A,FALSE,"B"}</definedName>
    <definedName name="paym" hidden="1">{#N/A,#N/A,FALSE,"A";#N/A,#N/A,FALSE,"B"}</definedName>
    <definedName name="Paymcompared" localSheetId="11" hidden="1">{#N/A,#N/A,FALSE,"A";#N/A,#N/A,FALSE,"B-TOT";#N/A,#N/A,FALSE,"Declaration1";#N/A,#N/A,FALSE,"Spravka1";#N/A,#N/A,FALSE,"A (2)";#N/A,#N/A,FALSE,"B-TOT (2)";#N/A,#N/A,FALSE,"Declaration1 (2)";#N/A,#N/A,FALSE,"Spravka1 (2)"}</definedName>
    <definedName name="Paymcompared" hidden="1">{#N/A,#N/A,FALSE,"A";#N/A,#N/A,FALSE,"B-TOT";#N/A,#N/A,FALSE,"Declaration1";#N/A,#N/A,FALSE,"Spravka1";#N/A,#N/A,FALSE,"A (2)";#N/A,#N/A,FALSE,"B-TOT (2)";#N/A,#N/A,FALSE,"Declaration1 (2)";#N/A,#N/A,FALSE,"Spravka1 (2)"}</definedName>
    <definedName name="Payment_Date" localSheetId="19">DATE(YEAR(Holders!Loan_Start),MONTH(Holders!Loan_Start)+Holders!Payment_Number,DAY(Holders!Loan_Start))</definedName>
    <definedName name="Payment_Date" localSheetId="4">DATE(YEAR('Liquidity Model'!Loan_Start),MONTH('Liquidity Model'!Loan_Start)+'Liquidity Model'!Payment_Number,DAY('Liquidity Model'!Loan_Start))</definedName>
    <definedName name="Payment_Date" localSheetId="15">DATE(YEAR(Loan_Start),MONTH(Loan_Start)+'Tariff Slide'!Payment_Number,DAY(Loan_Start))</definedName>
    <definedName name="Payment_Date" localSheetId="11">DATE(YEAR(Loan_Start),MONTH(Loan_Start)+'Uptier + New Money - Interest'!Payment_Number,DAY(Loan_Start))</definedName>
    <definedName name="Payment_Date">DATE(YEAR(Loan_Start),MONTH(Loan_Start)+Payment_Number,DAY(Loan_Start))</definedName>
    <definedName name="Payment_Number" localSheetId="19">ROW()-Header_Row</definedName>
    <definedName name="Payment_Number" localSheetId="4">ROW()-Header_Row</definedName>
    <definedName name="Payment_Number" localSheetId="15">ROW()-Header_Row</definedName>
    <definedName name="Payment_Number" localSheetId="11">ROW()-Header_Row</definedName>
    <definedName name="Payment_Number">ROW()-Header_Row</definedName>
    <definedName name="PaymentsPerYear">#REF!</definedName>
    <definedName name="PayoutRatio">#REF!</definedName>
    <definedName name="pbFileName">MID(CELL("filename"),FIND("[",CELL("FILENAME"))+1,(FIND("]",CELL("FILENAME"))) - (FIND("[",CELL("FILENAME"))+1))</definedName>
    <definedName name="Pborough" localSheetId="1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Pborough"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pbPrinterFormat">"\\SGB24831\P0047496 on Ne05:"</definedName>
    <definedName name="pbStartPageNumber">1</definedName>
    <definedName name="pbUpdatePageNumbering">TRUE</definedName>
    <definedName name="PC" localSheetId="19">#REF!</definedName>
    <definedName name="PC">#REF!</definedName>
    <definedName name="pc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pc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pcbagraph" hidden="1">#REF!</definedName>
    <definedName name="PCC" localSheetId="19">#REF!</definedName>
    <definedName name="PCC">#REF!</definedName>
    <definedName name="pççqi" localSheetId="11" hidden="1">{"Point Mort",#N/A,FALSE,"Ratios";"Tableaux",#N/A,FALSE,"Ratios"}</definedName>
    <definedName name="pççqi" hidden="1">{"Point Mort",#N/A,FALSE,"Ratios";"Tableaux",#N/A,FALSE,"Ratios"}</definedName>
    <definedName name="PCG" hidden="1">38628.6314930556</definedName>
    <definedName name="PCMAINT" localSheetId="19">#REF!</definedName>
    <definedName name="PCMAINT">#REF!</definedName>
    <definedName name="PColaStations">#REF!</definedName>
    <definedName name="pcs" localSheetId="19">#REF!</definedName>
    <definedName name="pcs">#REF!</definedName>
    <definedName name="PCT">#REF!</definedName>
    <definedName name="pdest" localSheetId="19">#REF!</definedName>
    <definedName name="pdest">#REF!</definedName>
    <definedName name="pdsupoashvoòhbv" localSheetId="4">{"Client Name or Project Name"}</definedName>
    <definedName name="pdsupoashvoòhbv" localSheetId="11">{"Client Name or Project Name"}</definedName>
    <definedName name="pdsupoashvoòhbv">{"Client Name or Project Name"}</definedName>
    <definedName name="PE" localSheetId="19">#REF!</definedName>
    <definedName name="PE">#REF!</definedName>
    <definedName name="PE_1" localSheetId="19">#REF!,#REF!</definedName>
    <definedName name="PE_1">#REF!,#REF!</definedName>
    <definedName name="PE_2" localSheetId="19">#REF!,#REF!</definedName>
    <definedName name="PE_2">#REF!,#REF!</definedName>
    <definedName name="PE_Proceeds">#REF!</definedName>
    <definedName name="pe_step" localSheetId="19">#REF!</definedName>
    <definedName name="pe_step">#REF!</definedName>
    <definedName name="PEA" localSheetId="11" hidden="1">{#N/A,#N/A,TRUE,"Proposal";#N/A,#N/A,TRUE,"Assumptions";#N/A,#N/A,TRUE,"Net Income";#N/A,#N/A,TRUE,"Balsheet";#N/A,#N/A,TRUE,"Capex";#N/A,#N/A,TRUE,"Volumes";#N/A,#N/A,TRUE,"Revenues";#N/A,#N/A,TRUE,"Var.Costs";#N/A,#N/A,TRUE,"Personnel";#N/A,#N/A,TRUE,"Other costs";#N/A,#N/A,TRUE,"MKTG and G&amp;A"}</definedName>
    <definedName name="PEA" hidden="1">{#N/A,#N/A,TRUE,"Proposal";#N/A,#N/A,TRUE,"Assumptions";#N/A,#N/A,TRUE,"Net Income";#N/A,#N/A,TRUE,"Balsheet";#N/A,#N/A,TRUE,"Capex";#N/A,#N/A,TRUE,"Volumes";#N/A,#N/A,TRUE,"Revenues";#N/A,#N/A,TRUE,"Var.Costs";#N/A,#N/A,TRUE,"Personnel";#N/A,#N/A,TRUE,"Other costs";#N/A,#N/A,TRUE,"MKTG and G&amp;A"}</definedName>
    <definedName name="Pechous" localSheetId="11" hidden="1">{"FY01_Assets",#N/A,FALSE,"Fin Stmt Budget";"FY01_Liabilities",#N/A,FALSE,"Fin Stmt Budget";"FY01_Inc_Stmt",#N/A,FALSE,"Fin Stmt Budget";"FY01_SOCF",#N/A,FALSE,"Fin Stmt Budget"}</definedName>
    <definedName name="Pechous" hidden="1">{"FY01_Assets",#N/A,FALSE,"Fin Stmt Budget";"FY01_Liabilities",#N/A,FALSE,"Fin Stmt Budget";"FY01_Inc_Stmt",#N/A,FALSE,"Fin Stmt Budget";"FY01_SOCF",#N/A,FALSE,"Fin Stmt Budget"}</definedName>
    <definedName name="PeerNames" localSheetId="19">#REF!</definedName>
    <definedName name="PeerNames">#REF!</definedName>
    <definedName name="PeerTickers" localSheetId="19">#REF!</definedName>
    <definedName name="PeerTickers">#REF!</definedName>
    <definedName name="PEF">#REF!</definedName>
    <definedName name="pen00">#REF!</definedName>
    <definedName name="pepe" localSheetId="4" hidden="1">{#N/A,#N/A,FALSE,"Pharm";#N/A,#N/A,FALSE,"WWCM"}</definedName>
    <definedName name="pepe" localSheetId="11" hidden="1">{#N/A,#N/A,FALSE,"Pharm";#N/A,#N/A,FALSE,"WWCM"}</definedName>
    <definedName name="pepe" hidden="1">{#N/A,#N/A,FALSE,"Pharm";#N/A,#N/A,FALSE,"WWCM"}</definedName>
    <definedName name="pepe_1" localSheetId="4" hidden="1">{#N/A,#N/A,FALSE,"Pharm";#N/A,#N/A,FALSE,"WWCM"}</definedName>
    <definedName name="pepe_1" localSheetId="11" hidden="1">{#N/A,#N/A,FALSE,"Pharm";#N/A,#N/A,FALSE,"WWCM"}</definedName>
    <definedName name="pepe_1" hidden="1">{#N/A,#N/A,FALSE,"Pharm";#N/A,#N/A,FALSE,"WWCM"}</definedName>
    <definedName name="PEPE4" localSheetId="4" hidden="1">{#N/A,#N/A,FALSE,"Pharm";#N/A,#N/A,FALSE,"WWCM"}</definedName>
    <definedName name="PEPE4" localSheetId="11" hidden="1">{#N/A,#N/A,FALSE,"Pharm";#N/A,#N/A,FALSE,"WWCM"}</definedName>
    <definedName name="PEPE4" hidden="1">{#N/A,#N/A,FALSE,"Pharm";#N/A,#N/A,FALSE,"WWCM"}</definedName>
    <definedName name="PEPE4_1" localSheetId="4" hidden="1">{#N/A,#N/A,FALSE,"Pharm";#N/A,#N/A,FALSE,"WWCM"}</definedName>
    <definedName name="PEPE4_1" localSheetId="11" hidden="1">{#N/A,#N/A,FALSE,"Pharm";#N/A,#N/A,FALSE,"WWCM"}</definedName>
    <definedName name="PEPE4_1" hidden="1">{#N/A,#N/A,FALSE,"Pharm";#N/A,#N/A,FALSE,"WWCM"}</definedName>
    <definedName name="PEPE5" localSheetId="4" hidden="1">{#N/A,#N/A,FALSE,"Pharm";#N/A,#N/A,FALSE,"WWCM"}</definedName>
    <definedName name="PEPE5" localSheetId="11" hidden="1">{#N/A,#N/A,FALSE,"Pharm";#N/A,#N/A,FALSE,"WWCM"}</definedName>
    <definedName name="PEPE5" hidden="1">{#N/A,#N/A,FALSE,"Pharm";#N/A,#N/A,FALSE,"WWCM"}</definedName>
    <definedName name="PEPE5_1" localSheetId="4" hidden="1">{#N/A,#N/A,FALSE,"Pharm";#N/A,#N/A,FALSE,"WWCM"}</definedName>
    <definedName name="PEPE5_1" localSheetId="11" hidden="1">{#N/A,#N/A,FALSE,"Pharm";#N/A,#N/A,FALSE,"WWCM"}</definedName>
    <definedName name="PEPE5_1" hidden="1">{#N/A,#N/A,FALSE,"Pharm";#N/A,#N/A,FALSE,"WWCM"}</definedName>
    <definedName name="pepe6" localSheetId="11" hidden="1">{#N/A,#N/A,TRUE,"2432"}</definedName>
    <definedName name="pepe6" hidden="1">{#N/A,#N/A,TRUE,"2432"}</definedName>
    <definedName name="PER">#REF!</definedName>
    <definedName name="perate" localSheetId="11" hidden="1">{#N/A,#N/A,TRUE,"2432"}</definedName>
    <definedName name="perate" hidden="1">{#N/A,#N/A,TRUE,"2432"}</definedName>
    <definedName name="Percent_Deferred_Taxes">#REF!</definedName>
    <definedName name="percent_multiplier">100</definedName>
    <definedName name="PERCENTPG1">#REF!</definedName>
    <definedName name="PERCENTPG2">#REF!</definedName>
    <definedName name="PERCENTPG3">#REF!</definedName>
    <definedName name="Performance_Discount">0.2</definedName>
    <definedName name="Pergament" localSheetId="11" hidden="1">{"'Grill_Objective'!$A$1:$AF$101"}</definedName>
    <definedName name="Pergament" hidden="1">{"'Grill_Objective'!$A$1:$AF$101"}</definedName>
    <definedName name="period">#REF!</definedName>
    <definedName name="PERIOD_END" localSheetId="19">#REF!</definedName>
    <definedName name="PERIOD_END">#REF!</definedName>
    <definedName name="PERIODDATE" hidden="1">"PERIODDATE"</definedName>
    <definedName name="periode" hidden="1">#REF!</definedName>
    <definedName name="PeriodEnd">#REF!</definedName>
    <definedName name="Periodic_rate" localSheetId="8">Annual_interest_rate/Payments_per_year</definedName>
    <definedName name="Periodic_rate" localSheetId="7">Annual_interest_rate/Payments_per_year</definedName>
    <definedName name="Periodic_rate" localSheetId="15">Annual_interest_rate/Payments_per_year</definedName>
    <definedName name="Periodic_rate" localSheetId="11">Annual_interest_rate/Payments_per_year</definedName>
    <definedName name="Periodic_rate">Annual_interest_rate/Payments_per_year</definedName>
    <definedName name="Periodicity1">#REF!</definedName>
    <definedName name="Periodicity2">#REF!</definedName>
    <definedName name="Periods">#REF!</definedName>
    <definedName name="PERIODSETNAME1">#REF!</definedName>
    <definedName name="PERIODSETNAME6">#REF!</definedName>
    <definedName name="PERIODTABLE">#REF!</definedName>
    <definedName name="PERIODYEAR1">#REF!</definedName>
    <definedName name="PERIODYEAR6">#REF!</definedName>
    <definedName name="perm" localSheetId="4" hidden="1">{"PAGE 1",#N/A,FALSE,"WEST_OT"}</definedName>
    <definedName name="perm" localSheetId="11" hidden="1">{"PAGE 1",#N/A,FALSE,"WEST_OT"}</definedName>
    <definedName name="perm" hidden="1">{"PAGE 1",#N/A,FALSE,"WEST_OT"}</definedName>
    <definedName name="perm_1" localSheetId="4" hidden="1">{"PAGE 1",#N/A,FALSE,"WEST_OT"}</definedName>
    <definedName name="perm_1" localSheetId="11" hidden="1">{"PAGE 1",#N/A,FALSE,"WEST_OT"}</definedName>
    <definedName name="perm_1" hidden="1">{"PAGE 1",#N/A,FALSE,"WEST_OT"}</definedName>
    <definedName name="perm_1_1" localSheetId="4" hidden="1">{"PAGE 1",#N/A,FALSE,"WEST_OT"}</definedName>
    <definedName name="perm_1_1" localSheetId="11" hidden="1">{"PAGE 1",#N/A,FALSE,"WEST_OT"}</definedName>
    <definedName name="perm_1_1" hidden="1">{"PAGE 1",#N/A,FALSE,"WEST_OT"}</definedName>
    <definedName name="perm_1_1_2" localSheetId="4" hidden="1">{"PAGE 1",#N/A,FALSE,"WEST_OT"}</definedName>
    <definedName name="perm_1_1_2" localSheetId="11" hidden="1">{"PAGE 1",#N/A,FALSE,"WEST_OT"}</definedName>
    <definedName name="perm_1_1_2" hidden="1">{"PAGE 1",#N/A,FALSE,"WEST_OT"}</definedName>
    <definedName name="perm_1_3" localSheetId="4" hidden="1">{"PAGE 1",#N/A,FALSE,"WEST_OT"}</definedName>
    <definedName name="perm_1_3" localSheetId="11" hidden="1">{"PAGE 1",#N/A,FALSE,"WEST_OT"}</definedName>
    <definedName name="perm_1_3" hidden="1">{"PAGE 1",#N/A,FALSE,"WEST_OT"}</definedName>
    <definedName name="perm_2" localSheetId="4" hidden="1">{"PAGE 1",#N/A,FALSE,"WEST_OT"}</definedName>
    <definedName name="perm_2" localSheetId="11" hidden="1">{"PAGE 1",#N/A,FALSE,"WEST_OT"}</definedName>
    <definedName name="perm_2" hidden="1">{"PAGE 1",#N/A,FALSE,"WEST_OT"}</definedName>
    <definedName name="perm_2_2" localSheetId="4" hidden="1">{"PAGE 1",#N/A,FALSE,"WEST_OT"}</definedName>
    <definedName name="perm_2_2" localSheetId="11" hidden="1">{"PAGE 1",#N/A,FALSE,"WEST_OT"}</definedName>
    <definedName name="perm_2_2" hidden="1">{"PAGE 1",#N/A,FALSE,"WEST_OT"}</definedName>
    <definedName name="perm_3" localSheetId="4" hidden="1">{"PAGE 1",#N/A,FALSE,"WEST_OT"}</definedName>
    <definedName name="perm_3" localSheetId="11" hidden="1">{"PAGE 1",#N/A,FALSE,"WEST_OT"}</definedName>
    <definedName name="perm_3" hidden="1">{"PAGE 1",#N/A,FALSE,"WEST_OT"}</definedName>
    <definedName name="perm_3_2" localSheetId="4" hidden="1">{"PAGE 1",#N/A,FALSE,"WEST_OT"}</definedName>
    <definedName name="perm_3_2" localSheetId="11" hidden="1">{"PAGE 1",#N/A,FALSE,"WEST_OT"}</definedName>
    <definedName name="perm_3_2" hidden="1">{"PAGE 1",#N/A,FALSE,"WEST_OT"}</definedName>
    <definedName name="perm_5" localSheetId="4" hidden="1">{"PAGE 1",#N/A,FALSE,"WEST_OT"}</definedName>
    <definedName name="perm_5" localSheetId="11" hidden="1">{"PAGE 1",#N/A,FALSE,"WEST_OT"}</definedName>
    <definedName name="perm_5" hidden="1">{"PAGE 1",#N/A,FALSE,"WEST_OT"}</definedName>
    <definedName name="perm1" localSheetId="4" hidden="1">{"PAGE 1",#N/A,FALSE,"WEST_OT"}</definedName>
    <definedName name="perm1" localSheetId="11" hidden="1">{"PAGE 1",#N/A,FALSE,"WEST_OT"}</definedName>
    <definedName name="perm1" hidden="1">{"PAGE 1",#N/A,FALSE,"WEST_OT"}</definedName>
    <definedName name="perm1_1" localSheetId="4" hidden="1">{"PAGE 1",#N/A,FALSE,"WEST_OT"}</definedName>
    <definedName name="perm1_1" localSheetId="11" hidden="1">{"PAGE 1",#N/A,FALSE,"WEST_OT"}</definedName>
    <definedName name="perm1_1" hidden="1">{"PAGE 1",#N/A,FALSE,"WEST_OT"}</definedName>
    <definedName name="perm1_1_1" localSheetId="4" hidden="1">{"PAGE 1",#N/A,FALSE,"WEST_OT"}</definedName>
    <definedName name="perm1_1_1" localSheetId="11" hidden="1">{"PAGE 1",#N/A,FALSE,"WEST_OT"}</definedName>
    <definedName name="perm1_1_1" hidden="1">{"PAGE 1",#N/A,FALSE,"WEST_OT"}</definedName>
    <definedName name="perm1_1_1_2" localSheetId="4" hidden="1">{"PAGE 1",#N/A,FALSE,"WEST_OT"}</definedName>
    <definedName name="perm1_1_1_2" localSheetId="11" hidden="1">{"PAGE 1",#N/A,FALSE,"WEST_OT"}</definedName>
    <definedName name="perm1_1_1_2" hidden="1">{"PAGE 1",#N/A,FALSE,"WEST_OT"}</definedName>
    <definedName name="perm1_1_3" localSheetId="4" hidden="1">{"PAGE 1",#N/A,FALSE,"WEST_OT"}</definedName>
    <definedName name="perm1_1_3" localSheetId="11" hidden="1">{"PAGE 1",#N/A,FALSE,"WEST_OT"}</definedName>
    <definedName name="perm1_1_3" hidden="1">{"PAGE 1",#N/A,FALSE,"WEST_OT"}</definedName>
    <definedName name="perm1_2" localSheetId="4" hidden="1">{"PAGE 1",#N/A,FALSE,"WEST_OT"}</definedName>
    <definedName name="perm1_2" localSheetId="11" hidden="1">{"PAGE 1",#N/A,FALSE,"WEST_OT"}</definedName>
    <definedName name="perm1_2" hidden="1">{"PAGE 1",#N/A,FALSE,"WEST_OT"}</definedName>
    <definedName name="perm1_2_2" localSheetId="4" hidden="1">{"PAGE 1",#N/A,FALSE,"WEST_OT"}</definedName>
    <definedName name="perm1_2_2" localSheetId="11" hidden="1">{"PAGE 1",#N/A,FALSE,"WEST_OT"}</definedName>
    <definedName name="perm1_2_2" hidden="1">{"PAGE 1",#N/A,FALSE,"WEST_OT"}</definedName>
    <definedName name="perm1_3" localSheetId="4" hidden="1">{"PAGE 1",#N/A,FALSE,"WEST_OT"}</definedName>
    <definedName name="perm1_3" localSheetId="11" hidden="1">{"PAGE 1",#N/A,FALSE,"WEST_OT"}</definedName>
    <definedName name="perm1_3" hidden="1">{"PAGE 1",#N/A,FALSE,"WEST_OT"}</definedName>
    <definedName name="perm1_3_2" localSheetId="4" hidden="1">{"PAGE 1",#N/A,FALSE,"WEST_OT"}</definedName>
    <definedName name="perm1_3_2" localSheetId="11" hidden="1">{"PAGE 1",#N/A,FALSE,"WEST_OT"}</definedName>
    <definedName name="perm1_3_2" hidden="1">{"PAGE 1",#N/A,FALSE,"WEST_OT"}</definedName>
    <definedName name="perm1_5" localSheetId="4" hidden="1">{"PAGE 1",#N/A,FALSE,"WEST_OT"}</definedName>
    <definedName name="perm1_5" localSheetId="11" hidden="1">{"PAGE 1",#N/A,FALSE,"WEST_OT"}</definedName>
    <definedName name="perm1_5" hidden="1">{"PAGE 1",#N/A,FALSE,"WEST_OT"}</definedName>
    <definedName name="perm3" localSheetId="4" hidden="1">{"PAGE 1",#N/A,FALSE,"WEST_OT"}</definedName>
    <definedName name="perm3" localSheetId="11" hidden="1">{"PAGE 1",#N/A,FALSE,"WEST_OT"}</definedName>
    <definedName name="perm3" hidden="1">{"PAGE 1",#N/A,FALSE,"WEST_OT"}</definedName>
    <definedName name="perm3_1" localSheetId="4" hidden="1">{"PAGE 1",#N/A,FALSE,"WEST_OT"}</definedName>
    <definedName name="perm3_1" localSheetId="11" hidden="1">{"PAGE 1",#N/A,FALSE,"WEST_OT"}</definedName>
    <definedName name="perm3_1" hidden="1">{"PAGE 1",#N/A,FALSE,"WEST_OT"}</definedName>
    <definedName name="perm3_1_1" localSheetId="4" hidden="1">{"PAGE 1",#N/A,FALSE,"WEST_OT"}</definedName>
    <definedName name="perm3_1_1" localSheetId="11" hidden="1">{"PAGE 1",#N/A,FALSE,"WEST_OT"}</definedName>
    <definedName name="perm3_1_1" hidden="1">{"PAGE 1",#N/A,FALSE,"WEST_OT"}</definedName>
    <definedName name="perm3_1_1_2" localSheetId="4" hidden="1">{"PAGE 1",#N/A,FALSE,"WEST_OT"}</definedName>
    <definedName name="perm3_1_1_2" localSheetId="11" hidden="1">{"PAGE 1",#N/A,FALSE,"WEST_OT"}</definedName>
    <definedName name="perm3_1_1_2" hidden="1">{"PAGE 1",#N/A,FALSE,"WEST_OT"}</definedName>
    <definedName name="perm3_1_3" localSheetId="4" hidden="1">{"PAGE 1",#N/A,FALSE,"WEST_OT"}</definedName>
    <definedName name="perm3_1_3" localSheetId="11" hidden="1">{"PAGE 1",#N/A,FALSE,"WEST_OT"}</definedName>
    <definedName name="perm3_1_3" hidden="1">{"PAGE 1",#N/A,FALSE,"WEST_OT"}</definedName>
    <definedName name="perm3_2" localSheetId="4" hidden="1">{"PAGE 1",#N/A,FALSE,"WEST_OT"}</definedName>
    <definedName name="perm3_2" localSheetId="11" hidden="1">{"PAGE 1",#N/A,FALSE,"WEST_OT"}</definedName>
    <definedName name="perm3_2" hidden="1">{"PAGE 1",#N/A,FALSE,"WEST_OT"}</definedName>
    <definedName name="perm3_2_2" localSheetId="4" hidden="1">{"PAGE 1",#N/A,FALSE,"WEST_OT"}</definedName>
    <definedName name="perm3_2_2" localSheetId="11" hidden="1">{"PAGE 1",#N/A,FALSE,"WEST_OT"}</definedName>
    <definedName name="perm3_2_2" hidden="1">{"PAGE 1",#N/A,FALSE,"WEST_OT"}</definedName>
    <definedName name="perm3_3" localSheetId="4" hidden="1">{"PAGE 1",#N/A,FALSE,"WEST_OT"}</definedName>
    <definedName name="perm3_3" localSheetId="11" hidden="1">{"PAGE 1",#N/A,FALSE,"WEST_OT"}</definedName>
    <definedName name="perm3_3" hidden="1">{"PAGE 1",#N/A,FALSE,"WEST_OT"}</definedName>
    <definedName name="perm3_3_2" localSheetId="4" hidden="1">{"PAGE 1",#N/A,FALSE,"WEST_OT"}</definedName>
    <definedName name="perm3_3_2" localSheetId="11" hidden="1">{"PAGE 1",#N/A,FALSE,"WEST_OT"}</definedName>
    <definedName name="perm3_3_2" hidden="1">{"PAGE 1",#N/A,FALSE,"WEST_OT"}</definedName>
    <definedName name="perm3_5" localSheetId="4" hidden="1">{"PAGE 1",#N/A,FALSE,"WEST_OT"}</definedName>
    <definedName name="perm3_5" localSheetId="11" hidden="1">{"PAGE 1",#N/A,FALSE,"WEST_OT"}</definedName>
    <definedName name="perm3_5" hidden="1">{"PAGE 1",#N/A,FALSE,"WEST_OT"}</definedName>
    <definedName name="perm4" localSheetId="4" hidden="1">{"PAGE 1",#N/A,FALSE,"WEST_OT"}</definedName>
    <definedName name="perm4" localSheetId="11" hidden="1">{"PAGE 1",#N/A,FALSE,"WEST_OT"}</definedName>
    <definedName name="perm4" hidden="1">{"PAGE 1",#N/A,FALSE,"WEST_OT"}</definedName>
    <definedName name="perm4_1" localSheetId="4" hidden="1">{"PAGE 1",#N/A,FALSE,"WEST_OT"}</definedName>
    <definedName name="perm4_1" localSheetId="11" hidden="1">{"PAGE 1",#N/A,FALSE,"WEST_OT"}</definedName>
    <definedName name="perm4_1" hidden="1">{"PAGE 1",#N/A,FALSE,"WEST_OT"}</definedName>
    <definedName name="perm4_1_1" localSheetId="4" hidden="1">{"PAGE 1",#N/A,FALSE,"WEST_OT"}</definedName>
    <definedName name="perm4_1_1" localSheetId="11" hidden="1">{"PAGE 1",#N/A,FALSE,"WEST_OT"}</definedName>
    <definedName name="perm4_1_1" hidden="1">{"PAGE 1",#N/A,FALSE,"WEST_OT"}</definedName>
    <definedName name="perm4_1_1_2" localSheetId="4" hidden="1">{"PAGE 1",#N/A,FALSE,"WEST_OT"}</definedName>
    <definedName name="perm4_1_1_2" localSheetId="11" hidden="1">{"PAGE 1",#N/A,FALSE,"WEST_OT"}</definedName>
    <definedName name="perm4_1_1_2" hidden="1">{"PAGE 1",#N/A,FALSE,"WEST_OT"}</definedName>
    <definedName name="perm4_1_3" localSheetId="4" hidden="1">{"PAGE 1",#N/A,FALSE,"WEST_OT"}</definedName>
    <definedName name="perm4_1_3" localSheetId="11" hidden="1">{"PAGE 1",#N/A,FALSE,"WEST_OT"}</definedName>
    <definedName name="perm4_1_3" hidden="1">{"PAGE 1",#N/A,FALSE,"WEST_OT"}</definedName>
    <definedName name="perm4_2" localSheetId="4" hidden="1">{"PAGE 1",#N/A,FALSE,"WEST_OT"}</definedName>
    <definedName name="perm4_2" localSheetId="11" hidden="1">{"PAGE 1",#N/A,FALSE,"WEST_OT"}</definedName>
    <definedName name="perm4_2" hidden="1">{"PAGE 1",#N/A,FALSE,"WEST_OT"}</definedName>
    <definedName name="perm4_2_2" localSheetId="4" hidden="1">{"PAGE 1",#N/A,FALSE,"WEST_OT"}</definedName>
    <definedName name="perm4_2_2" localSheetId="11" hidden="1">{"PAGE 1",#N/A,FALSE,"WEST_OT"}</definedName>
    <definedName name="perm4_2_2" hidden="1">{"PAGE 1",#N/A,FALSE,"WEST_OT"}</definedName>
    <definedName name="perm4_3" localSheetId="4" hidden="1">{"PAGE 1",#N/A,FALSE,"WEST_OT"}</definedName>
    <definedName name="perm4_3" localSheetId="11" hidden="1">{"PAGE 1",#N/A,FALSE,"WEST_OT"}</definedName>
    <definedName name="perm4_3" hidden="1">{"PAGE 1",#N/A,FALSE,"WEST_OT"}</definedName>
    <definedName name="perm4_3_2" localSheetId="4" hidden="1">{"PAGE 1",#N/A,FALSE,"WEST_OT"}</definedName>
    <definedName name="perm4_3_2" localSheetId="11" hidden="1">{"PAGE 1",#N/A,FALSE,"WEST_OT"}</definedName>
    <definedName name="perm4_3_2" hidden="1">{"PAGE 1",#N/A,FALSE,"WEST_OT"}</definedName>
    <definedName name="perm4_5" localSheetId="4" hidden="1">{"PAGE 1",#N/A,FALSE,"WEST_OT"}</definedName>
    <definedName name="perm4_5" localSheetId="11" hidden="1">{"PAGE 1",#N/A,FALSE,"WEST_OT"}</definedName>
    <definedName name="perm4_5" hidden="1">{"PAGE 1",#N/A,FALSE,"WEST_OT"}</definedName>
    <definedName name="perm5" localSheetId="4" hidden="1">{"PAGE 2",#N/A,FALSE,"WEST_OT"}</definedName>
    <definedName name="perm5" localSheetId="11" hidden="1">{"PAGE 2",#N/A,FALSE,"WEST_OT"}</definedName>
    <definedName name="perm5" hidden="1">{"PAGE 2",#N/A,FALSE,"WEST_OT"}</definedName>
    <definedName name="perm5_1" localSheetId="4" hidden="1">{"PAGE 2",#N/A,FALSE,"WEST_OT"}</definedName>
    <definedName name="perm5_1" localSheetId="11" hidden="1">{"PAGE 2",#N/A,FALSE,"WEST_OT"}</definedName>
    <definedName name="perm5_1" hidden="1">{"PAGE 2",#N/A,FALSE,"WEST_OT"}</definedName>
    <definedName name="perm5_1_1" localSheetId="4" hidden="1">{"PAGE 2",#N/A,FALSE,"WEST_OT"}</definedName>
    <definedName name="perm5_1_1" localSheetId="11" hidden="1">{"PAGE 2",#N/A,FALSE,"WEST_OT"}</definedName>
    <definedName name="perm5_1_1" hidden="1">{"PAGE 2",#N/A,FALSE,"WEST_OT"}</definedName>
    <definedName name="perm5_1_1_2" localSheetId="4" hidden="1">{"PAGE 2",#N/A,FALSE,"WEST_OT"}</definedName>
    <definedName name="perm5_1_1_2" localSheetId="11" hidden="1">{"PAGE 2",#N/A,FALSE,"WEST_OT"}</definedName>
    <definedName name="perm5_1_1_2" hidden="1">{"PAGE 2",#N/A,FALSE,"WEST_OT"}</definedName>
    <definedName name="perm5_1_3" localSheetId="4" hidden="1">{"PAGE 2",#N/A,FALSE,"WEST_OT"}</definedName>
    <definedName name="perm5_1_3" localSheetId="11" hidden="1">{"PAGE 2",#N/A,FALSE,"WEST_OT"}</definedName>
    <definedName name="perm5_1_3" hidden="1">{"PAGE 2",#N/A,FALSE,"WEST_OT"}</definedName>
    <definedName name="perm5_2" localSheetId="4" hidden="1">{"PAGE 2",#N/A,FALSE,"WEST_OT"}</definedName>
    <definedName name="perm5_2" localSheetId="11" hidden="1">{"PAGE 2",#N/A,FALSE,"WEST_OT"}</definedName>
    <definedName name="perm5_2" hidden="1">{"PAGE 2",#N/A,FALSE,"WEST_OT"}</definedName>
    <definedName name="perm5_2_2" localSheetId="4" hidden="1">{"PAGE 2",#N/A,FALSE,"WEST_OT"}</definedName>
    <definedName name="perm5_2_2" localSheetId="11" hidden="1">{"PAGE 2",#N/A,FALSE,"WEST_OT"}</definedName>
    <definedName name="perm5_2_2" hidden="1">{"PAGE 2",#N/A,FALSE,"WEST_OT"}</definedName>
    <definedName name="perm5_3" localSheetId="4" hidden="1">{"PAGE 2",#N/A,FALSE,"WEST_OT"}</definedName>
    <definedName name="perm5_3" localSheetId="11" hidden="1">{"PAGE 2",#N/A,FALSE,"WEST_OT"}</definedName>
    <definedName name="perm5_3" hidden="1">{"PAGE 2",#N/A,FALSE,"WEST_OT"}</definedName>
    <definedName name="perm5_3_2" localSheetId="4" hidden="1">{"PAGE 2",#N/A,FALSE,"WEST_OT"}</definedName>
    <definedName name="perm5_3_2" localSheetId="11" hidden="1">{"PAGE 2",#N/A,FALSE,"WEST_OT"}</definedName>
    <definedName name="perm5_3_2" hidden="1">{"PAGE 2",#N/A,FALSE,"WEST_OT"}</definedName>
    <definedName name="perm5_5" localSheetId="4" hidden="1">{"PAGE 2",#N/A,FALSE,"WEST_OT"}</definedName>
    <definedName name="perm5_5" localSheetId="11" hidden="1">{"PAGE 2",#N/A,FALSE,"WEST_OT"}</definedName>
    <definedName name="perm5_5" hidden="1">{"PAGE 2",#N/A,FALSE,"WEST_OT"}</definedName>
    <definedName name="perm6" localSheetId="4" hidden="1">{"PAGE 2",#N/A,FALSE,"WEST_OT"}</definedName>
    <definedName name="perm6" localSheetId="11" hidden="1">{"PAGE 2",#N/A,FALSE,"WEST_OT"}</definedName>
    <definedName name="perm6" hidden="1">{"PAGE 2",#N/A,FALSE,"WEST_OT"}</definedName>
    <definedName name="perm6_1" localSheetId="4" hidden="1">{"PAGE 2",#N/A,FALSE,"WEST_OT"}</definedName>
    <definedName name="perm6_1" localSheetId="11" hidden="1">{"PAGE 2",#N/A,FALSE,"WEST_OT"}</definedName>
    <definedName name="perm6_1" hidden="1">{"PAGE 2",#N/A,FALSE,"WEST_OT"}</definedName>
    <definedName name="perm6_1_1" localSheetId="4" hidden="1">{"PAGE 2",#N/A,FALSE,"WEST_OT"}</definedName>
    <definedName name="perm6_1_1" localSheetId="11" hidden="1">{"PAGE 2",#N/A,FALSE,"WEST_OT"}</definedName>
    <definedName name="perm6_1_1" hidden="1">{"PAGE 2",#N/A,FALSE,"WEST_OT"}</definedName>
    <definedName name="perm6_1_1_2" localSheetId="4" hidden="1">{"PAGE 2",#N/A,FALSE,"WEST_OT"}</definedName>
    <definedName name="perm6_1_1_2" localSheetId="11" hidden="1">{"PAGE 2",#N/A,FALSE,"WEST_OT"}</definedName>
    <definedName name="perm6_1_1_2" hidden="1">{"PAGE 2",#N/A,FALSE,"WEST_OT"}</definedName>
    <definedName name="perm6_1_3" localSheetId="4" hidden="1">{"PAGE 2",#N/A,FALSE,"WEST_OT"}</definedName>
    <definedName name="perm6_1_3" localSheetId="11" hidden="1">{"PAGE 2",#N/A,FALSE,"WEST_OT"}</definedName>
    <definedName name="perm6_1_3" hidden="1">{"PAGE 2",#N/A,FALSE,"WEST_OT"}</definedName>
    <definedName name="perm6_2" localSheetId="4" hidden="1">{"PAGE 2",#N/A,FALSE,"WEST_OT"}</definedName>
    <definedName name="perm6_2" localSheetId="11" hidden="1">{"PAGE 2",#N/A,FALSE,"WEST_OT"}</definedName>
    <definedName name="perm6_2" hidden="1">{"PAGE 2",#N/A,FALSE,"WEST_OT"}</definedName>
    <definedName name="perm6_2_2" localSheetId="4" hidden="1">{"PAGE 2",#N/A,FALSE,"WEST_OT"}</definedName>
    <definedName name="perm6_2_2" localSheetId="11" hidden="1">{"PAGE 2",#N/A,FALSE,"WEST_OT"}</definedName>
    <definedName name="perm6_2_2" hidden="1">{"PAGE 2",#N/A,FALSE,"WEST_OT"}</definedName>
    <definedName name="perm6_3" localSheetId="4" hidden="1">{"PAGE 2",#N/A,FALSE,"WEST_OT"}</definedName>
    <definedName name="perm6_3" localSheetId="11" hidden="1">{"PAGE 2",#N/A,FALSE,"WEST_OT"}</definedName>
    <definedName name="perm6_3" hidden="1">{"PAGE 2",#N/A,FALSE,"WEST_OT"}</definedName>
    <definedName name="perm6_3_2" localSheetId="4" hidden="1">{"PAGE 2",#N/A,FALSE,"WEST_OT"}</definedName>
    <definedName name="perm6_3_2" localSheetId="11" hidden="1">{"PAGE 2",#N/A,FALSE,"WEST_OT"}</definedName>
    <definedName name="perm6_3_2" hidden="1">{"PAGE 2",#N/A,FALSE,"WEST_OT"}</definedName>
    <definedName name="perm6_5" localSheetId="4" hidden="1">{"PAGE 2",#N/A,FALSE,"WEST_OT"}</definedName>
    <definedName name="perm6_5" localSheetId="11" hidden="1">{"PAGE 2",#N/A,FALSE,"WEST_OT"}</definedName>
    <definedName name="perm6_5" hidden="1">{"PAGE 2",#N/A,FALSE,"WEST_OT"}</definedName>
    <definedName name="perm7" localSheetId="4" hidden="1">{"PAGE 1",#N/A,FALSE,"WEST_OT"}</definedName>
    <definedName name="perm7" localSheetId="11" hidden="1">{"PAGE 1",#N/A,FALSE,"WEST_OT"}</definedName>
    <definedName name="perm7" hidden="1">{"PAGE 1",#N/A,FALSE,"WEST_OT"}</definedName>
    <definedName name="perm7_1" localSheetId="4" hidden="1">{"PAGE 1",#N/A,FALSE,"WEST_OT"}</definedName>
    <definedName name="perm7_1" localSheetId="11" hidden="1">{"PAGE 1",#N/A,FALSE,"WEST_OT"}</definedName>
    <definedName name="perm7_1" hidden="1">{"PAGE 1",#N/A,FALSE,"WEST_OT"}</definedName>
    <definedName name="perm7_1_1" localSheetId="4" hidden="1">{"PAGE 1",#N/A,FALSE,"WEST_OT"}</definedName>
    <definedName name="perm7_1_1" localSheetId="11" hidden="1">{"PAGE 1",#N/A,FALSE,"WEST_OT"}</definedName>
    <definedName name="perm7_1_1" hidden="1">{"PAGE 1",#N/A,FALSE,"WEST_OT"}</definedName>
    <definedName name="perm7_1_1_2" localSheetId="4" hidden="1">{"PAGE 1",#N/A,FALSE,"WEST_OT"}</definedName>
    <definedName name="perm7_1_1_2" localSheetId="11" hidden="1">{"PAGE 1",#N/A,FALSE,"WEST_OT"}</definedName>
    <definedName name="perm7_1_1_2" hidden="1">{"PAGE 1",#N/A,FALSE,"WEST_OT"}</definedName>
    <definedName name="perm7_1_3" localSheetId="4" hidden="1">{"PAGE 1",#N/A,FALSE,"WEST_OT"}</definedName>
    <definedName name="perm7_1_3" localSheetId="11" hidden="1">{"PAGE 1",#N/A,FALSE,"WEST_OT"}</definedName>
    <definedName name="perm7_1_3" hidden="1">{"PAGE 1",#N/A,FALSE,"WEST_OT"}</definedName>
    <definedName name="perm7_2" localSheetId="4" hidden="1">{"PAGE 1",#N/A,FALSE,"WEST_OT"}</definedName>
    <definedName name="perm7_2" localSheetId="11" hidden="1">{"PAGE 1",#N/A,FALSE,"WEST_OT"}</definedName>
    <definedName name="perm7_2" hidden="1">{"PAGE 1",#N/A,FALSE,"WEST_OT"}</definedName>
    <definedName name="perm7_2_2" localSheetId="4" hidden="1">{"PAGE 1",#N/A,FALSE,"WEST_OT"}</definedName>
    <definedName name="perm7_2_2" localSheetId="11" hidden="1">{"PAGE 1",#N/A,FALSE,"WEST_OT"}</definedName>
    <definedName name="perm7_2_2" hidden="1">{"PAGE 1",#N/A,FALSE,"WEST_OT"}</definedName>
    <definedName name="perm7_3" localSheetId="4" hidden="1">{"PAGE 1",#N/A,FALSE,"WEST_OT"}</definedName>
    <definedName name="perm7_3" localSheetId="11" hidden="1">{"PAGE 1",#N/A,FALSE,"WEST_OT"}</definedName>
    <definedName name="perm7_3" hidden="1">{"PAGE 1",#N/A,FALSE,"WEST_OT"}</definedName>
    <definedName name="perm7_3_2" localSheetId="4" hidden="1">{"PAGE 1",#N/A,FALSE,"WEST_OT"}</definedName>
    <definedName name="perm7_3_2" localSheetId="11" hidden="1">{"PAGE 1",#N/A,FALSE,"WEST_OT"}</definedName>
    <definedName name="perm7_3_2" hidden="1">{"PAGE 1",#N/A,FALSE,"WEST_OT"}</definedName>
    <definedName name="perm7_5" localSheetId="4" hidden="1">{"PAGE 1",#N/A,FALSE,"WEST_OT"}</definedName>
    <definedName name="perm7_5" localSheetId="11" hidden="1">{"PAGE 1",#N/A,FALSE,"WEST_OT"}</definedName>
    <definedName name="perm7_5" hidden="1">{"PAGE 1",#N/A,FALSE,"WEST_OT"}</definedName>
    <definedName name="perp_lev" localSheetId="19">#REF!</definedName>
    <definedName name="perp_lev">#REF!</definedName>
    <definedName name="perp_lev_sen" localSheetId="19">#REF!</definedName>
    <definedName name="perp_lev_sen">#REF!</definedName>
    <definedName name="perp_lev1" localSheetId="19">#REF!</definedName>
    <definedName name="perp_lev1">#REF!</definedName>
    <definedName name="perp_lev2">#REF!</definedName>
    <definedName name="perp_lev3">#REF!</definedName>
    <definedName name="perp_lev4">#REF!</definedName>
    <definedName name="perp_lev5">#REF!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err"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1" localSheetId="11" hidden="1">{#N/A,#N/A,TRUE,"2432"}</definedName>
    <definedName name="perr1" hidden="1">{#N/A,#N/A,TRUE,"2432"}</definedName>
    <definedName name="perr2" localSheetId="11" hidden="1">{#N/A,#N/A,TRUE,"2432"}</definedName>
    <definedName name="perr2" hidden="1">{#N/A,#N/A,TRUE,"2432"}</definedName>
    <definedName name="perr3" localSheetId="11" hidden="1">{#N/A,#N/A,TRUE,"2432"}</definedName>
    <definedName name="perr3" hidden="1">{#N/A,#N/A,TRUE,"2432"}</definedName>
    <definedName name="perr4" localSheetId="11" hidden="1">{#N/A,#N/A,TRUE,"2432"}</definedName>
    <definedName name="perr4" hidden="1">{#N/A,#N/A,TRUE,"2432"}</definedName>
    <definedName name="perr6"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6"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7" localSheetId="11" hidden="1">{#N/A,#N/A,TRUE,"2432"}</definedName>
    <definedName name="perr7" hidden="1">{#N/A,#N/A,TRUE,"2432"}</definedName>
    <definedName name="perro"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o"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S" hidden="1">#REF!</definedName>
    <definedName name="PERS2" hidden="1">#REF!</definedName>
    <definedName name="PERSAMCAFD">#REF!</definedName>
    <definedName name="PERSO" hidden="1">#REF!</definedName>
    <definedName name="personnel" localSheetId="11" hidden="1">{#N/A,#N/A,TRUE,"Proposal";#N/A,#N/A,TRUE,"Assumptions";#N/A,#N/A,TRUE,"Net Income";#N/A,#N/A,TRUE,"Balsheet";#N/A,#N/A,TRUE,"Capex";#N/A,#N/A,TRUE,"Volumes";#N/A,#N/A,TRUE,"Revenues";#N/A,#N/A,TRUE,"Var.Costs";#N/A,#N/A,TRUE,"Personnel";#N/A,#N/A,TRUE,"Other costs";#N/A,#N/A,TRUE,"MKTG and G&amp;A"}</definedName>
    <definedName name="personnel" hidden="1">{#N/A,#N/A,TRUE,"Proposal";#N/A,#N/A,TRUE,"Assumptions";#N/A,#N/A,TRUE,"Net Income";#N/A,#N/A,TRUE,"Balsheet";#N/A,#N/A,TRUE,"Capex";#N/A,#N/A,TRUE,"Volumes";#N/A,#N/A,TRUE,"Revenues";#N/A,#N/A,TRUE,"Var.Costs";#N/A,#N/A,TRUE,"Personnel";#N/A,#N/A,TRUE,"Other costs";#N/A,#N/A,TRUE,"MKTG and G&amp;A"}</definedName>
    <definedName name="pete" localSheetId="11" hidden="1">{#N/A,#N/A,FALSE,"Printing Output";#N/A,#N/A,FALSE,"BS";#N/A,#N/A,FALSE,"CF"}</definedName>
    <definedName name="pete" hidden="1">{#N/A,#N/A,FALSE,"Printing Output";#N/A,#N/A,FALSE,"BS";#N/A,#N/A,FALSE,"CF"}</definedName>
    <definedName name="peter" localSheetId="11" hidden="1">{#N/A,#N/A,FALSE,"FY97";#N/A,#N/A,FALSE,"FY98";#N/A,#N/A,FALSE,"FY99";#N/A,#N/A,FALSE,"FY00";#N/A,#N/A,FALSE,"FY01"}</definedName>
    <definedName name="peter" hidden="1">{#N/A,#N/A,FALSE,"FY97";#N/A,#N/A,FALSE,"FY98";#N/A,#N/A,FALSE,"FY99";#N/A,#N/A,FALSE,"FY00";#N/A,#N/A,FALSE,"FY01"}</definedName>
    <definedName name="PeterTEST" localSheetId="15" hidden="1">{#N/A,#N/A,TRUE,"Acq-Ass";#N/A,#N/A,TRUE,"Acq-IS";#N/A,#N/A,TRUE,"Acq-BS";#N/A,#N/A,TRUE,"Acq-CF"}</definedName>
    <definedName name="PeterTEST" localSheetId="11" hidden="1">{#N/A,#N/A,TRUE,"Acq-Ass";#N/A,#N/A,TRUE,"Acq-IS";#N/A,#N/A,TRUE,"Acq-BS";#N/A,#N/A,TRUE,"Acq-CF"}</definedName>
    <definedName name="PeterTEST" hidden="1">{#N/A,#N/A,TRUE,"Acq-Ass";#N/A,#N/A,TRUE,"Acq-IS";#N/A,#N/A,TRUE,"Acq-BS";#N/A,#N/A,TRUE,"Acq-CF"}</definedName>
    <definedName name="PetWeightRange">#REF!</definedName>
    <definedName name="pf">#REF!</definedName>
    <definedName name="PFCA">#REF!</definedName>
    <definedName name="pfcf">#REF!</definedName>
    <definedName name="PFCosts_Copy">#REF!</definedName>
    <definedName name="PFD_YIELD">#REF!</definedName>
    <definedName name="PFFX" localSheetId="19">#REF!</definedName>
    <definedName name="PFFX">#REF!</definedName>
    <definedName name="PFSum" localSheetId="15" hidden="1">{"bs",#N/A,FALSE,"SCF"}</definedName>
    <definedName name="PFSum" localSheetId="11" hidden="1">{"bs",#N/A,FALSE,"SCF"}</definedName>
    <definedName name="PFSum" hidden="1">{"bs",#N/A,FALSE,"SCF"}</definedName>
    <definedName name="PH">#REF!</definedName>
    <definedName name="Phar">#REF!</definedName>
    <definedName name="pharma" localSheetId="4" hidden="1">{#N/A,#N/A,FALSE,"Sales Graph";#N/A,#N/A,FALSE,"PSBM";#N/A,#N/A,FALSE,"BUC Graph";#N/A,#N/A,FALSE,"P&amp;L - YTD"}</definedName>
    <definedName name="pharma" localSheetId="11" hidden="1">{#N/A,#N/A,FALSE,"Sales Graph";#N/A,#N/A,FALSE,"PSBM";#N/A,#N/A,FALSE,"BUC Graph";#N/A,#N/A,FALSE,"P&amp;L - YTD"}</definedName>
    <definedName name="pharma" hidden="1">{#N/A,#N/A,FALSE,"Sales Graph";#N/A,#N/A,FALSE,"PSBM";#N/A,#N/A,FALSE,"BUC Graph";#N/A,#N/A,FALSE,"P&amp;L - YTD"}</definedName>
    <definedName name="pharma_1" localSheetId="4" hidden="1">{#N/A,#N/A,FALSE,"Sales Graph";#N/A,#N/A,FALSE,"PSBM";#N/A,#N/A,FALSE,"BUC Graph";#N/A,#N/A,FALSE,"P&amp;L - YTD"}</definedName>
    <definedName name="pharma_1" localSheetId="11" hidden="1">{#N/A,#N/A,FALSE,"Sales Graph";#N/A,#N/A,FALSE,"PSBM";#N/A,#N/A,FALSE,"BUC Graph";#N/A,#N/A,FALSE,"P&amp;L - YTD"}</definedName>
    <definedName name="pharma_1" hidden="1">{#N/A,#N/A,FALSE,"Sales Graph";#N/A,#N/A,FALSE,"PSBM";#N/A,#N/A,FALSE,"BUC Graph";#N/A,#N/A,FALSE,"P&amp;L - YTD"}</definedName>
    <definedName name="Phase2" localSheetId="4" hidden="1">{"IncStatement 6 years",#N/A,FALSE,"FinStateUS"}</definedName>
    <definedName name="Phase2" localSheetId="11" hidden="1">{"IncStatement 6 years",#N/A,FALSE,"FinStateUS"}</definedName>
    <definedName name="Phase2" hidden="1">{"IncStatement 6 years",#N/A,FALSE,"FinStateUS"}</definedName>
    <definedName name="Phase2_1" localSheetId="4" hidden="1">{"IncStatement 6 years",#N/A,FALSE,"FinStateUS"}</definedName>
    <definedName name="Phase2_1" localSheetId="11" hidden="1">{"IncStatement 6 years",#N/A,FALSE,"FinStateUS"}</definedName>
    <definedName name="Phase2_1" hidden="1">{"IncStatement 6 years",#N/A,FALSE,"FinStateUS"}</definedName>
    <definedName name="PHB_Data">#REF!</definedName>
    <definedName name="Phelps_Dodge_Corporation">"Page 1"</definedName>
    <definedName name="PHJD" localSheetId="19">#REF!</definedName>
    <definedName name="PHJD">#REF!</definedName>
    <definedName name="PHJJ" localSheetId="19">#REF!</definedName>
    <definedName name="PHJJ">#REF!</definedName>
    <definedName name="PHOENIX" localSheetId="19">#REF!</definedName>
    <definedName name="PHOENIX">#REF!</definedName>
    <definedName name="PietjePuk" hidden="1">#N/A</definedName>
    <definedName name="pig" localSheetId="11" hidden="1">{"Assumptions",#N/A,FALSE,"Assum"}</definedName>
    <definedName name="pig" hidden="1">{"Assumptions",#N/A,FALSE,"Assum"}</definedName>
    <definedName name="pig_dog\" localSheetId="15" hidden="1">{"EXCELHLP.HLP!1802";5;10;5;10;13;13;13;8;5;5;10;14;13;13;13;13;5;10;14;13;5;10;1;2;24}</definedName>
    <definedName name="pig_dog\" localSheetId="11" hidden="1">{"EXCELHLP.HLP!1802";5;10;5;10;13;13;13;8;5;5;10;14;13;13;13;13;5;10;14;13;5;10;1;2;24}</definedName>
    <definedName name="pig_dog\" hidden="1">{"EXCELHLP.HLP!1802";5;10;5;10;13;13;13;8;5;5;10;14;13;13;13;13;5;10;14;13;5;10;1;2;24}</definedName>
    <definedName name="PIK">#REF!</definedName>
    <definedName name="pip" localSheetId="11" hidden="1">{"CECons",#N/A,FALSE,"CE"}</definedName>
    <definedName name="pip" hidden="1">{"CECons",#N/A,FALSE,"CE"}</definedName>
    <definedName name="pipipipipi" localSheetId="4">{"Client Name or Project Name"}</definedName>
    <definedName name="pipipipipi" localSheetId="11">{"Client Name or Project Name"}</definedName>
    <definedName name="pipipipipi">{"Client Name or Project Name"}</definedName>
    <definedName name="pipipipipipipipi" localSheetId="4">{"Client Name or Project Name"}</definedName>
    <definedName name="pipipipipipipipi" localSheetId="11">{"Client Name or Project Name"}</definedName>
    <definedName name="pipipipipipipipi">{"Client Name or Project Name"}</definedName>
    <definedName name="pipipiupfjpjòfn" localSheetId="4">{"Client Name or Project Name"}</definedName>
    <definedName name="pipipiupfjpjòfn" localSheetId="11">{"Client Name or Project Name"}</definedName>
    <definedName name="pipipiupfjpjòfn">{"Client Name or Project Name"}</definedName>
    <definedName name="pippo" localSheetId="11" hidden="1">{#N/A,#N/A,TRUE,"Proposal";#N/A,#N/A,TRUE,"Assumptions";#N/A,#N/A,TRUE,"Net Income";#N/A,#N/A,TRUE,"Balsheet";#N/A,#N/A,TRUE,"Capex";#N/A,#N/A,TRUE,"Volumes";#N/A,#N/A,TRUE,"Revenues";#N/A,#N/A,TRUE,"Var.Costs";#N/A,#N/A,TRUE,"Personnel";#N/A,#N/A,TRUE,"Other costs";#N/A,#N/A,TRUE,"MKTG and G&amp;A"}</definedName>
    <definedName name="pippo" hidden="1">{#N/A,#N/A,TRUE,"Proposal";#N/A,#N/A,TRUE,"Assumptions";#N/A,#N/A,TRUE,"Net Income";#N/A,#N/A,TRUE,"Balsheet";#N/A,#N/A,TRUE,"Capex";#N/A,#N/A,TRUE,"Volumes";#N/A,#N/A,TRUE,"Revenues";#N/A,#N/A,TRUE,"Var.Costs";#N/A,#N/A,TRUE,"Personnel";#N/A,#N/A,TRUE,"Other costs";#N/A,#N/A,TRUE,"MKTG and G&amp;A"}</definedName>
    <definedName name="pippo7" localSheetId="11" hidden="1">{#N/A,#N/A,FALSE,"Aging Summary";#N/A,#N/A,FALSE,"Ratio Analysis";#N/A,#N/A,FALSE,"Test 120 Day Accts";#N/A,#N/A,FALSE,"Tickmarks"}</definedName>
    <definedName name="pippo7" hidden="1">{#N/A,#N/A,FALSE,"Aging Summary";#N/A,#N/A,FALSE,"Ratio Analysis";#N/A,#N/A,FALSE,"Test 120 Day Accts";#N/A,#N/A,FALSE,"Tickmarks"}</definedName>
    <definedName name="pippo8" localSheetId="11" hidden="1">{#N/A,#N/A,FALSE,"Aging Summary";#N/A,#N/A,FALSE,"Ratio Analysis";#N/A,#N/A,FALSE,"Test 120 Day Accts";#N/A,#N/A,FALSE,"Tickmarks"}</definedName>
    <definedName name="pippo8" hidden="1">{#N/A,#N/A,FALSE,"Aging Summary";#N/A,#N/A,FALSE,"Ratio Analysis";#N/A,#N/A,FALSE,"Test 120 Day Accts";#N/A,#N/A,FALSE,"Tickmarks"}</definedName>
    <definedName name="pipponio" localSheetId="11" hidden="1">{"CECons",#N/A,FALSE,"CE"}</definedName>
    <definedName name="pipponio" hidden="1">{"CECons",#N/A,FALSE,"CE"}</definedName>
    <definedName name="PIS">#REF!</definedName>
    <definedName name="Pitchbook" localSheetId="4" hidden="1">{#N/A,#N/A,TRUE,"Sheet16"}</definedName>
    <definedName name="Pitchbook" localSheetId="11" hidden="1">{#N/A,#N/A,TRUE,"Sheet16"}</definedName>
    <definedName name="Pitchbook" hidden="1">{#N/A,#N/A,TRUE,"Sheet16"}</definedName>
    <definedName name="Pitchbook_1" localSheetId="4" hidden="1">{#N/A,#N/A,TRUE,"Sheet16"}</definedName>
    <definedName name="Pitchbook_1" localSheetId="11" hidden="1">{#N/A,#N/A,TRUE,"Sheet16"}</definedName>
    <definedName name="Pitchbook_1" hidden="1">{#N/A,#N/A,TRUE,"Sheet16"}</definedName>
    <definedName name="PITTWAY" localSheetId="11"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ITTWAY_1" localSheetId="11" hidden="1">{#N/A,#N/A,FALSE,"Che-Ga";#N/A,#N/A,FALSE,"Iv-Sm";#N/A,#N/A,FALSE,"So-We";#N/A,#N/A,FALSE,"Me-Po";#N/A,#N/A,FALSE,"Be-Bo";#N/A,#N/A,FALSE,"Cha-Ki";#N/A,#N/A,FALSE,"In";#N/A,#N/A,FALSE,"Schedule 23";#N/A,#N/A,FALSE,"Schedule 22";#N/A,#N/A,FALSE,"WACC"}</definedName>
    <definedName name="PITTWAY_1" hidden="1">{#N/A,#N/A,FALSE,"Che-Ga";#N/A,#N/A,FALSE,"Iv-Sm";#N/A,#N/A,FALSE,"So-We";#N/A,#N/A,FALSE,"Me-Po";#N/A,#N/A,FALSE,"Be-Bo";#N/A,#N/A,FALSE,"Cha-Ki";#N/A,#N/A,FALSE,"In";#N/A,#N/A,FALSE,"Schedule 23";#N/A,#N/A,FALSE,"Schedule 22";#N/A,#N/A,FALSE,"WACC"}</definedName>
    <definedName name="piuoruioru" localSheetId="19">{0;0;0;0;1;#N/A;0.25;0.25;0.25;0.25;2;FALSE;FALSE;FALSE;FALSE;FALSE;#N/A;1;#N/A;1;1;"";""}</definedName>
    <definedName name="piuoruioru" localSheetId="4">{0;0;0;0;1;#N/A;0.25;0.25;0.25;0.25;2;FALSE;FALSE;FALSE;FALSE;FALSE;#N/A;1;#N/A;1;1;"";""}</definedName>
    <definedName name="piuoruioru" localSheetId="15">{0;0;0;0;1;#N/A;0.25;0.25;0.25;0.25;2;FALSE;FALSE;FALSE;FALSE;FALSE;#N/A;1;#N/A;1;1;"";""}</definedName>
    <definedName name="piuoruioru" localSheetId="11">{0;0;0;0;1;#N/A;0.25;0.25;0.25;0.25;2;FALSE;FALSE;FALSE;FALSE;FALSE;#N/A;1;#N/A;1;1;"";""}</definedName>
    <definedName name="piuoruioru">{0;0;0;0;1;#N/A;0.25;0.25;0.25;0.25;2;FALSE;FALSE;FALSE;FALSE;FALSE;#N/A;1;#N/A;1;1;"";""}</definedName>
    <definedName name="PIVOTBASE" localSheetId="19">#REF!</definedName>
    <definedName name="PIVOTBASE">#REF!</definedName>
    <definedName name="pizzahours" localSheetId="19">#REF!</definedName>
    <definedName name="pizzahours">#REF!</definedName>
    <definedName name="PJAM3Yr" localSheetId="11" hidden="1">{"INCOME",#N/A,FALSE,"ProNet";"VALUE",#N/A,FALSE,"ProNet"}</definedName>
    <definedName name="PJAM3Yr" hidden="1">{"INCOME",#N/A,FALSE,"ProNet";"VALUE",#N/A,FALSE,"ProNet"}</definedName>
    <definedName name="PJND" localSheetId="11" hidden="1">{#N/A,#N/A,FALSE,"OUT  AREC"}</definedName>
    <definedName name="PJND" hidden="1">{#N/A,#N/A,FALSE,"OUT  AREC"}</definedName>
    <definedName name="PKC">#REF!</definedName>
    <definedName name="PKeepStations">#REF!</definedName>
    <definedName name="pkgs">#REF!</definedName>
    <definedName name="pkgs2">#REF!</definedName>
    <definedName name="pl" localSheetId="4" hidden="1">{#N/A,#N/A,FALSE,"REPORT"}</definedName>
    <definedName name="pl" localSheetId="11" hidden="1">{#N/A,#N/A,FALSE,"REPORT"}</definedName>
    <definedName name="pl" hidden="1">{#N/A,#N/A,FALSE,"REPORT"}</definedName>
    <definedName name="pl_1" localSheetId="4" hidden="1">{#N/A,#N/A,FALSE,"REPORT"}</definedName>
    <definedName name="pl_1" localSheetId="11" hidden="1">{#N/A,#N/A,FALSE,"REPORT"}</definedName>
    <definedName name="pl_1" hidden="1">{#N/A,#N/A,FALSE,"REPORT"}</definedName>
    <definedName name="pl_1_1" localSheetId="4" hidden="1">{#N/A,#N/A,TRUE,"constb"}</definedName>
    <definedName name="pl_1_1" localSheetId="11" hidden="1">{#N/A,#N/A,TRUE,"constb"}</definedName>
    <definedName name="pl_1_1" hidden="1">{#N/A,#N/A,TRUE,"constb"}</definedName>
    <definedName name="pl_1_1_2" localSheetId="4" hidden="1">{#N/A,#N/A,TRUE,"constb"}</definedName>
    <definedName name="pl_1_1_2" localSheetId="11" hidden="1">{#N/A,#N/A,TRUE,"constb"}</definedName>
    <definedName name="pl_1_1_2" hidden="1">{#N/A,#N/A,TRUE,"constb"}</definedName>
    <definedName name="pl_1_3" localSheetId="4" hidden="1">{#N/A,#N/A,TRUE,"constb"}</definedName>
    <definedName name="pl_1_3" localSheetId="11" hidden="1">{#N/A,#N/A,TRUE,"constb"}</definedName>
    <definedName name="pl_1_3" hidden="1">{#N/A,#N/A,TRUE,"constb"}</definedName>
    <definedName name="pl_2" localSheetId="4" hidden="1">{#N/A,#N/A,TRUE,"constb"}</definedName>
    <definedName name="pl_2" localSheetId="11" hidden="1">{#N/A,#N/A,TRUE,"constb"}</definedName>
    <definedName name="pl_2" hidden="1">{#N/A,#N/A,TRUE,"constb"}</definedName>
    <definedName name="pl_2_2" localSheetId="4" hidden="1">{#N/A,#N/A,TRUE,"constb"}</definedName>
    <definedName name="pl_2_2" localSheetId="11" hidden="1">{#N/A,#N/A,TRUE,"constb"}</definedName>
    <definedName name="pl_2_2" hidden="1">{#N/A,#N/A,TRUE,"constb"}</definedName>
    <definedName name="pl_3" localSheetId="4" hidden="1">{#N/A,#N/A,TRUE,"constb"}</definedName>
    <definedName name="pl_3" localSheetId="11" hidden="1">{#N/A,#N/A,TRUE,"constb"}</definedName>
    <definedName name="pl_3" hidden="1">{#N/A,#N/A,TRUE,"constb"}</definedName>
    <definedName name="pl_3_2" localSheetId="4" hidden="1">{#N/A,#N/A,TRUE,"constb"}</definedName>
    <definedName name="pl_3_2" localSheetId="11" hidden="1">{#N/A,#N/A,TRUE,"constb"}</definedName>
    <definedName name="pl_3_2" hidden="1">{#N/A,#N/A,TRUE,"constb"}</definedName>
    <definedName name="pl_5" localSheetId="4" hidden="1">{#N/A,#N/A,TRUE,"constb"}</definedName>
    <definedName name="pl_5" localSheetId="11" hidden="1">{#N/A,#N/A,TRUE,"constb"}</definedName>
    <definedName name="pl_5" hidden="1">{#N/A,#N/A,TRUE,"constb"}</definedName>
    <definedName name="PL_Amortization" localSheetId="19">#REF!</definedName>
    <definedName name="PL_Amortization">#REF!</definedName>
    <definedName name="PL_BasicSO" localSheetId="19">#REF!</definedName>
    <definedName name="PL_BasicSO">#REF!</definedName>
    <definedName name="PL_Cat">#REF!</definedName>
    <definedName name="PL_COGS" localSheetId="19">#REF!</definedName>
    <definedName name="PL_COGS">#REF!</definedName>
    <definedName name="PL_Convertible_Interest" localSheetId="19">#REF!</definedName>
    <definedName name="PL_Convertible_Interest">#REF!</definedName>
    <definedName name="PL_Convertible_PDividend" localSheetId="19">#REF!</definedName>
    <definedName name="PL_Convertible_PDividend">#REF!</definedName>
    <definedName name="PL_Depreciation" localSheetId="19">#REF!</definedName>
    <definedName name="PL_Depreciation">#REF!</definedName>
    <definedName name="PL_Equity_Earnings" localSheetId="19">#REF!</definedName>
    <definedName name="PL_Equity_Earnings">#REF!</definedName>
    <definedName name="PL_FDEPS" localSheetId="19">#REF!</definedName>
    <definedName name="PL_FDEPS">#REF!</definedName>
    <definedName name="PL_FDSO" localSheetId="19">#REF!</definedName>
    <definedName name="PL_FDSO">#REF!</definedName>
    <definedName name="PL_Income_Taxes" localSheetId="19">#REF!</definedName>
    <definedName name="PL_Income_Taxes">#REF!</definedName>
    <definedName name="PL_Interest_Income" localSheetId="19">#REF!</definedName>
    <definedName name="PL_Interest_Income">#REF!</definedName>
    <definedName name="PL_Loss_Debt" localSheetId="19">#REF!</definedName>
    <definedName name="PL_Loss_Debt">#REF!</definedName>
    <definedName name="PL_Loss_Preferred" localSheetId="19">#REF!</definedName>
    <definedName name="PL_Loss_Preferred">#REF!</definedName>
    <definedName name="PL_Minority_NI" localSheetId="19">#REF!</definedName>
    <definedName name="PL_Minority_NI">#REF!</definedName>
    <definedName name="PL_Non_Operating_Expenses" localSheetId="19">#REF!</definedName>
    <definedName name="PL_Non_Operating_Expenses">#REF!</definedName>
    <definedName name="PL_Operating_Expenses" localSheetId="19">#REF!</definedName>
    <definedName name="PL_Operating_Expenses">#REF!</definedName>
    <definedName name="PL_Rent" localSheetId="19">#REF!</definedName>
    <definedName name="PL_Rent">#REF!</definedName>
    <definedName name="PL_Revenues" localSheetId="19">#REF!</definedName>
    <definedName name="PL_Revenues">#REF!</definedName>
    <definedName name="PL_SGA" localSheetId="19">#REF!</definedName>
    <definedName name="PL_SGA">#REF!</definedName>
    <definedName name="PL_Straight_Interest" localSheetId="19">#REF!</definedName>
    <definedName name="PL_Straight_Interest">#REF!</definedName>
    <definedName name="PL_Straight_PDividend" localSheetId="19">#REF!</definedName>
    <definedName name="PL_Straight_PDividend">#REF!</definedName>
    <definedName name="PL_XO" localSheetId="19">#REF!</definedName>
    <definedName name="PL_XO">#REF!</definedName>
    <definedName name="PL5YRP" localSheetId="4" hidden="1">{"ebitda",#N/A,FALSE,"EBITDA";"consolidated",#N/A,FALSE,"CCC PL";"divisions",#N/A,FALSE,"Divisions"}</definedName>
    <definedName name="PL5YRP" localSheetId="11" hidden="1">{"ebitda",#N/A,FALSE,"EBITDA";"consolidated",#N/A,FALSE,"CCC PL";"divisions",#N/A,FALSE,"Divisions"}</definedName>
    <definedName name="PL5YRP" hidden="1">{"ebitda",#N/A,FALSE,"EBITDA";"consolidated",#N/A,FALSE,"CCC PL";"divisions",#N/A,FALSE,"Divisions"}</definedName>
    <definedName name="PL5YRP_1" localSheetId="4" hidden="1">{"ebitda",#N/A,FALSE,"EBITDA";"consolidated",#N/A,FALSE,"CCC PL";"divisions",#N/A,FALSE,"Divisions"}</definedName>
    <definedName name="PL5YRP_1" localSheetId="11" hidden="1">{"ebitda",#N/A,FALSE,"EBITDA";"consolidated",#N/A,FALSE,"CCC PL";"divisions",#N/A,FALSE,"Divisions"}</definedName>
    <definedName name="PL5YRP_1" hidden="1">{"ebitda",#N/A,FALSE,"EBITDA";"consolidated",#N/A,FALSE,"CCC PL";"divisions",#N/A,FALSE,"Divisions"}</definedName>
    <definedName name="placeholder" localSheetId="15" hidden="1">{#N/A,#N/A,FALSE,"Performance Flash Report"}</definedName>
    <definedName name="placeholder" localSheetId="11" hidden="1">{#N/A,#N/A,FALSE,"Performance Flash Report"}</definedName>
    <definedName name="placeholder" hidden="1">{#N/A,#N/A,FALSE,"Performance Flash Report"}</definedName>
    <definedName name="PLACT">#REF!</definedName>
    <definedName name="plam">#REF!</definedName>
    <definedName name="plan" hidden="1">#REF!</definedName>
    <definedName name="plan1" hidden="1">#REF!</definedName>
    <definedName name="planning" localSheetId="11"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ANT_CAPACITY" localSheetId="19">#REF!</definedName>
    <definedName name="PLANT_CAPACITY">#REF!</definedName>
    <definedName name="PlanVLE" localSheetId="4" hidden="1">{#N/A,#N/A,FALSE,"SUMMARY";#N/A,#N/A,FALSE,"mcsh";#N/A,#N/A,FALSE,"vol&amp;rev";#N/A,#N/A,FALSE,"wkgcap";#N/A,#N/A,FALSE,"DEPR&amp;DT";#N/A,#N/A,FALSE,"ASSETS";#N/A,#N/A,FALSE,"NI&amp;OTH&amp;DIV";#N/A,#N/A,FALSE,"CASHFLOW";#N/A,#N/A,FALSE,"CAPEMPL";#N/A,#N/A,FALSE,"ROCE"}</definedName>
    <definedName name="PlanVLE" localSheetId="11"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Assump" localSheetId="15" hidden="1">{"'SIVA Pricing Model'!$A$1:$F$39"}</definedName>
    <definedName name="PLAssump" localSheetId="11" hidden="1">{"'SIVA Pricing Model'!$A$1:$F$39"}</definedName>
    <definedName name="PLAssump" hidden="1">{"'SIVA Pricing Model'!$A$1:$F$39"}</definedName>
    <definedName name="PLAssump2" localSheetId="15" hidden="1">{"'SIVA Pricing Model'!$A$1:$F$39"}</definedName>
    <definedName name="PLAssump2" localSheetId="11" hidden="1">{"'SIVA Pricing Model'!$A$1:$F$39"}</definedName>
    <definedName name="PLAssump2" hidden="1">{"'SIVA Pricing Model'!$A$1:$F$39"}</definedName>
    <definedName name="PLAssump3" localSheetId="15" hidden="1">{"'SIVA Pricing Model'!$A$1:$F$39"}</definedName>
    <definedName name="PLAssump3" localSheetId="11" hidden="1">{"'SIVA Pricing Model'!$A$1:$F$39"}</definedName>
    <definedName name="PLAssump3" hidden="1">{"'SIVA Pricing Model'!$A$1:$F$39"}</definedName>
    <definedName name="plassumpw" localSheetId="15" hidden="1">{"'SIVA Pricing Model'!$A$1:$F$39"}</definedName>
    <definedName name="plassumpw" localSheetId="11" hidden="1">{"'SIVA Pricing Model'!$A$1:$F$39"}</definedName>
    <definedName name="plassumpw" hidden="1">{"'SIVA Pricing Model'!$A$1:$F$39"}</definedName>
    <definedName name="Players"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c" localSheetId="11" hidden="1">{#N/A,#N/A,FALSE,"pl_cons";#N/A,#N/A,FALSE,"pl_grup";#N/A,#N/A,FALSE,"pl_umpl";#N/A,#N/A,FALSE,"pl_bim";#N/A,#N/A,FALSE,"pl_bdb";#N/A,#N/A,FALSE,"pl_mq32";#N/A,#N/A,FALSE,"pl_bsrl"}</definedName>
    <definedName name="plc" hidden="1">{#N/A,#N/A,FALSE,"pl_cons";#N/A,#N/A,FALSE,"pl_grup";#N/A,#N/A,FALSE,"pl_umpl";#N/A,#N/A,FALSE,"pl_bim";#N/A,#N/A,FALSE,"pl_bdb";#N/A,#N/A,FALSE,"pl_mq32";#N/A,#N/A,FALSE,"pl_bsrl"}</definedName>
    <definedName name="PLCepi" localSheetId="4" hidden="1">{#N/A,#N/A,FALSE,"REPORT"}</definedName>
    <definedName name="PLCepi" localSheetId="11" hidden="1">{#N/A,#N/A,FALSE,"REPORT"}</definedName>
    <definedName name="PLCepi" hidden="1">{#N/A,#N/A,FALSE,"REPORT"}</definedName>
    <definedName name="PLCepi_1" localSheetId="4" hidden="1">{#N/A,#N/A,FALSE,"REPORT"}</definedName>
    <definedName name="PLCepi_1" localSheetId="11" hidden="1">{#N/A,#N/A,FALSE,"REPORT"}</definedName>
    <definedName name="PLCepi_1" hidden="1">{#N/A,#N/A,FALSE,"REPORT"}</definedName>
    <definedName name="PLCONSOL">#REF!</definedName>
    <definedName name="ple" localSheetId="11" hidden="1">{#N/A,#N/A,FALSE,"HIGHNEW";#N/A,#N/A,FALSE,"HIGHOLD";#N/A,#N/A,FALSE,"MTHDET";#N/A,#N/A,FALSE,"ACTDET"}</definedName>
    <definedName name="ple" hidden="1">{#N/A,#N/A,FALSE,"HIGHNEW";#N/A,#N/A,FALSE,"HIGHOLD";#N/A,#N/A,FALSE,"MTHDET";#N/A,#N/A,FALSE,"ACTDET"}</definedName>
    <definedName name="please" localSheetId="4" hidden="1">{"SCM_Detail",#N/A,FALSE,"SCM";"SCM_Top",#N/A,FALSE,"SCM"}</definedName>
    <definedName name="please" localSheetId="11" hidden="1">{"SCM_Detail",#N/A,FALSE,"SCM";"SCM_Top",#N/A,FALSE,"SCM"}</definedName>
    <definedName name="please" hidden="1">{"SCM_Detail",#N/A,FALSE,"SCM";"SCM_Top",#N/A,FALSE,"SCM"}</definedName>
    <definedName name="PLFORE">#REF!</definedName>
    <definedName name="pli" localSheetId="11"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pli"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pliodfsd" localSheetId="11" hidden="1">{#N/A,#N/A,FALSE,"L. Zottola";#N/A,#N/A,FALSE,"M. Ruggi";#N/A,#N/A,FALSE,"M. Valenti";#N/A,#N/A,FALSE,"C. Mazza";#N/A,#N/A,FALSE,"G. Bellinzona";#N/A,#N/A,FALSE,"M. Carletti";#N/A,#N/A,FALSE,"P. Maresca";#N/A,#N/A,FALSE,"L. Tondi";#N/A,#N/A,FALSE,"M. Marani";#N/A,#N/A,FALSE,"R. Ruggerini";#N/A,#N/A,FALSE,"L. Liguori";#N/A,#N/A,FALSE,"D. Battistel"}</definedName>
    <definedName name="pliodfsd" hidden="1">{#N/A,#N/A,FALSE,"L. Zottola";#N/A,#N/A,FALSE,"M. Ruggi";#N/A,#N/A,FALSE,"M. Valenti";#N/A,#N/A,FALSE,"C. Mazza";#N/A,#N/A,FALSE,"G. Bellinzona";#N/A,#N/A,FALSE,"M. Carletti";#N/A,#N/A,FALSE,"P. Maresca";#N/A,#N/A,FALSE,"L. Tondi";#N/A,#N/A,FALSE,"M. Marani";#N/A,#N/A,FALSE,"R. Ruggerini";#N/A,#N/A,FALSE,"L. Liguori";#N/A,#N/A,FALSE,"D. Battistel"}</definedName>
    <definedName name="PLMajeur" hidden="1">#REF!</definedName>
    <definedName name="PlMineur" hidden="1">#REF!</definedName>
    <definedName name="plo" localSheetId="11" hidden="1">{#N/A,#N/A,FALSE,"COVER";#N/A,#N/A,FALSE,"REPORT";#N/A,#N/A,FALSE,"SUMMARY";#N/A,#N/A,FALSE,"DIV";#N/A,#N/A,FALSE,"GRAFICA";#N/A,#N/A,FALSE,"ARCH";#N/A,#N/A,FALSE,"TOT_ARCH";#N/A,#N/A,FALSE,"CANC";#N/A,#N/A,FALSE,"EDIT";#N/A,#N/A,FALSE,"SW";#N/A,#N/A,FALSE,"HW"}</definedName>
    <definedName name="plo" hidden="1">{#N/A,#N/A,FALSE,"COVER";#N/A,#N/A,FALSE,"REPORT";#N/A,#N/A,FALSE,"SUMMARY";#N/A,#N/A,FALSE,"DIV";#N/A,#N/A,FALSE,"GRAFICA";#N/A,#N/A,FALSE,"ARCH";#N/A,#N/A,FALSE,"TOT_ARCH";#N/A,#N/A,FALSE,"CANC";#N/A,#N/A,FALSE,"EDIT";#N/A,#N/A,FALSE,"SW";#N/A,#N/A,FALSE,"HW"}</definedName>
    <definedName name="ploi" localSheetId="11"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lop" localSheetId="11" hidden="1">{#N/A,#N/A,TRUE,"Main Issues";#N/A,#N/A,TRUE,"Income statement ($)"}</definedName>
    <definedName name="plop" hidden="1">{#N/A,#N/A,TRUE,"Main Issues";#N/A,#N/A,TRUE,"Income statement ($)"}</definedName>
    <definedName name="PLPLAN">#REF!</definedName>
    <definedName name="PLProcef" localSheetId="4" hidden="1">{#N/A,#N/A,FALSE,"REPORT"}</definedName>
    <definedName name="PLProcef" localSheetId="11" hidden="1">{#N/A,#N/A,FALSE,"REPORT"}</definedName>
    <definedName name="PLProcef" hidden="1">{#N/A,#N/A,FALSE,"REPORT"}</definedName>
    <definedName name="PLProcef_1" localSheetId="4" hidden="1">{#N/A,#N/A,FALSE,"REPORT"}</definedName>
    <definedName name="PLProcef_1" localSheetId="11" hidden="1">{#N/A,#N/A,FALSE,"REPORT"}</definedName>
    <definedName name="PLProcef_1" hidden="1">{#N/A,#N/A,FALSE,"REPORT"}</definedName>
    <definedName name="PLPROV">#REF!</definedName>
    <definedName name="PLTaxol" localSheetId="4" hidden="1">{#N/A,#N/A,FALSE,"REPORT"}</definedName>
    <definedName name="PLTaxol" localSheetId="11" hidden="1">{#N/A,#N/A,FALSE,"REPORT"}</definedName>
    <definedName name="PLTaxol" hidden="1">{#N/A,#N/A,FALSE,"REPORT"}</definedName>
    <definedName name="PLTaxol_1" localSheetId="4" hidden="1">{#N/A,#N/A,FALSE,"REPORT"}</definedName>
    <definedName name="PLTaxol_1" localSheetId="11" hidden="1">{#N/A,#N/A,FALSE,"REPORT"}</definedName>
    <definedName name="PLTaxol_1" hidden="1">{#N/A,#N/A,FALSE,"REPORT"}</definedName>
    <definedName name="pmc" localSheetId="4" hidden="1">{#N/A,#N/A,FALSE,"PMTABB";#N/A,#N/A,FALSE,"PMTABB"}</definedName>
    <definedName name="pmc" localSheetId="11" hidden="1">{#N/A,#N/A,FALSE,"PMTABB";#N/A,#N/A,FALSE,"PMTABB"}</definedName>
    <definedName name="pmc" hidden="1">{#N/A,#N/A,FALSE,"PMTABB";#N/A,#N/A,FALSE,"PMTABB"}</definedName>
    <definedName name="pmcf" localSheetId="4" hidden="1">{#N/A,#N/A,FALSE,"PMTABB";#N/A,#N/A,FALSE,"PMTABB"}</definedName>
    <definedName name="pmcf" localSheetId="11" hidden="1">{#N/A,#N/A,FALSE,"PMTABB";#N/A,#N/A,FALSE,"PMTABB"}</definedName>
    <definedName name="pmcf" hidden="1">{#N/A,#N/A,FALSE,"PMTABB";#N/A,#N/A,FALSE,"PMTABB"}</definedName>
    <definedName name="PMFA" localSheetId="19">#REF!</definedName>
    <definedName name="PMFA">#REF!</definedName>
    <definedName name="PMFE" localSheetId="19">#REF!</definedName>
    <definedName name="PMFE">#REF!</definedName>
    <definedName name="pmt" localSheetId="11" hidden="1">{#N/A,#N/A,FALSE,"A";#N/A,#N/A,FALSE,"B-TOT";#N/A,#N/A,FALSE,"Declaration1";#N/A,#N/A,FALSE,"Spravka1";#N/A,#N/A,FALSE,"A (2)";#N/A,#N/A,FALSE,"B-TOT (2)";#N/A,#N/A,FALSE,"Declaration1 (2)";#N/A,#N/A,FALSE,"Spravka1 (2)"}</definedName>
    <definedName name="pmt" hidden="1">{#N/A,#N/A,FALSE,"A";#N/A,#N/A,FALSE,"B-TOT";#N/A,#N/A,FALSE,"Declaration1";#N/A,#N/A,FALSE,"Spravka1";#N/A,#N/A,FALSE,"A (2)";#N/A,#N/A,FALSE,"B-TOT (2)";#N/A,#N/A,FALSE,"Declaration1 (2)";#N/A,#N/A,FALSE,"Spravka1 (2)"}</definedName>
    <definedName name="pn" localSheetId="19">{0;0;0;0;1;#N/A;0.75;0.75;0.25;0.25;2;FALSE;FALSE;FALSE;FALSE;FALSE;#N/A;1;#N/A;1;1;"";"&amp;L&amp;""Arial,Italic""&amp;8&amp;F Page &amp;P of &amp;N &amp;D &amp;T "}</definedName>
    <definedName name="pn" localSheetId="4">{0;0;0;0;1;#N/A;0.75;0.75;0.25;0.25;2;FALSE;FALSE;FALSE;FALSE;FALSE;#N/A;1;#N/A;1;1;"";"&amp;L&amp;""Arial,Italic""&amp;8&amp;F Page &amp;P of &amp;N &amp;D &amp;T "}</definedName>
    <definedName name="pn" localSheetId="15">{0;0;0;0;1;#N/A;0.75;0.75;0.25;0.25;2;FALSE;FALSE;FALSE;FALSE;FALSE;#N/A;1;#N/A;1;1;"";"&amp;L&amp;""Arial,Italic""&amp;8&amp;F Page &amp;P of &amp;N &amp;D &amp;T "}</definedName>
    <definedName name="pn" localSheetId="11">{0;0;0;0;1;#N/A;0.75;0.75;0.25;0.25;2;FALSE;FALSE;FALSE;FALSE;FALSE;#N/A;1;#N/A;1;1;"";"&amp;L&amp;""Arial,Italic""&amp;8&amp;F Page &amp;P of &amp;N &amp;D &amp;T "}</definedName>
    <definedName name="pn">{0;0;0;0;1;#N/A;0.75;0.75;0.25;0.25;2;FALSE;FALSE;FALSE;FALSE;FALSE;#N/A;1;#N/A;1;1;"";"&amp;L&amp;""Arial,Italic""&amp;8&amp;F Page &amp;P of &amp;N &amp;D &amp;T "}</definedName>
    <definedName name="pname" localSheetId="4">{"Client Name or Project Name"}</definedName>
    <definedName name="pname" localSheetId="11">{"Client Name or Project Name"}</definedName>
    <definedName name="pname">{"Client Name or Project Name"}</definedName>
    <definedName name="PName2" localSheetId="4">{"Client Name or Project Name"}</definedName>
    <definedName name="PName2" localSheetId="11">{"Client Name or Project Name"}</definedName>
    <definedName name="PName2">{"Client Name or Project Name"}</definedName>
    <definedName name="Pnl" localSheetId="4" hidden="1">{#N/A,#N/A,FALSE,"Pharm";#N/A,#N/A,FALSE,"WWCM"}</definedName>
    <definedName name="Pnl" localSheetId="11" hidden="1">{#N/A,#N/A,FALSE,"Pharm";#N/A,#N/A,FALSE,"WWCM"}</definedName>
    <definedName name="Pnl" hidden="1">{#N/A,#N/A,FALSE,"Pharm";#N/A,#N/A,FALSE,"WWCM"}</definedName>
    <definedName name="Pnl_1" localSheetId="4" hidden="1">{#N/A,#N/A,FALSE,"Pharm";#N/A,#N/A,FALSE,"WWCM"}</definedName>
    <definedName name="Pnl_1" localSheetId="11" hidden="1">{#N/A,#N/A,FALSE,"Pharm";#N/A,#N/A,FALSE,"WWCM"}</definedName>
    <definedName name="Pnl_1" hidden="1">{#N/A,#N/A,FALSE,"Pharm";#N/A,#N/A,FALSE,"WWCM"}</definedName>
    <definedName name="pnnnpnpn" localSheetId="19">{0;0;0;0;1;#N/A;0.25;0.25;0.25;0.25;2;FALSE;FALSE;FALSE;FALSE;FALSE;#N/A;1;#N/A;1;1;"";"&amp;L&amp;""Arial,Italic""&amp;8&amp;F Page &amp;P of &amp;N &amp;D &amp;T "}</definedName>
    <definedName name="pnnnpnpn" localSheetId="4">{0;0;0;0;1;#N/A;0.25;0.25;0.25;0.25;2;FALSE;FALSE;FALSE;FALSE;FALSE;#N/A;1;#N/A;1;1;"";"&amp;L&amp;""Arial,Italic""&amp;8&amp;F Page &amp;P of &amp;N &amp;D &amp;T "}</definedName>
    <definedName name="pnnnpnpn" localSheetId="15">{0;0;0;0;1;#N/A;0.25;0.25;0.25;0.25;2;FALSE;FALSE;FALSE;FALSE;FALSE;#N/A;1;#N/A;1;1;"";"&amp;L&amp;""Arial,Italic""&amp;8&amp;F Page &amp;P of &amp;N &amp;D &amp;T "}</definedName>
    <definedName name="pnnnpnpn" localSheetId="11">{0;0;0;0;1;#N/A;0.25;0.25;0.25;0.25;2;FALSE;FALSE;FALSE;FALSE;FALSE;#N/A;1;#N/A;1;1;"";"&amp;L&amp;""Arial,Italic""&amp;8&amp;F Page &amp;P of &amp;N &amp;D &amp;T "}</definedName>
    <definedName name="pnnnpnpn">{0;0;0;0;1;#N/A;0.25;0.25;0.25;0.25;2;FALSE;FALSE;FALSE;FALSE;FALSE;#N/A;1;#N/A;1;1;"";"&amp;L&amp;""Arial,Italic""&amp;8&amp;F Page &amp;P of &amp;N &amp;D &amp;T "}</definedName>
    <definedName name="pnpnn" localSheetId="19">{0;0;0;0;1;#N/A;0.75;0.75;0.25;0.25;2;FALSE;FALSE;FALSE;FALSE;FALSE;#N/A;1;#N/A;1;1;"";"&amp;L&amp;""Arial,Italic""&amp;8&amp;F Page &amp;P of &amp;N &amp;D &amp;T "}</definedName>
    <definedName name="pnpnn" localSheetId="4">{0;0;0;0;1;#N/A;0.75;0.75;0.25;0.25;2;FALSE;FALSE;FALSE;FALSE;FALSE;#N/A;1;#N/A;1;1;"";"&amp;L&amp;""Arial,Italic""&amp;8&amp;F Page &amp;P of &amp;N &amp;D &amp;T "}</definedName>
    <definedName name="pnpnn" localSheetId="15">{0;0;0;0;1;#N/A;0.75;0.75;0.25;0.25;2;FALSE;FALSE;FALSE;FALSE;FALSE;#N/A;1;#N/A;1;1;"";"&amp;L&amp;""Arial,Italic""&amp;8&amp;F Page &amp;P of &amp;N &amp;D &amp;T "}</definedName>
    <definedName name="pnpnn" localSheetId="11">{0;0;0;0;1;#N/A;0.75;0.75;0.25;0.25;2;FALSE;FALSE;FALSE;FALSE;FALSE;#N/A;1;#N/A;1;1;"";"&amp;L&amp;""Arial,Italic""&amp;8&amp;F Page &amp;P of &amp;N &amp;D &amp;T "}</definedName>
    <definedName name="pnpnn">{0;0;0;0;1;#N/A;0.75;0.75;0.25;0.25;2;FALSE;FALSE;FALSE;FALSE;FALSE;#N/A;1;#N/A;1;1;"";"&amp;L&amp;""Arial,Italic""&amp;8&amp;F Page &amp;P of &amp;N &amp;D &amp;T "}</definedName>
    <definedName name="pnpnnnnp" localSheetId="19">{0;0;0;0;1;#N/A;0.25;0.25;0.25;0.25;2;FALSE;FALSE;FALSE;FALSE;FALSE;#N/A;1;#N/A;1;1;"";"&amp;L&amp;""Arial,Italic""&amp;8&amp;F Page &amp;P of &amp;N &amp;D &amp;T "}</definedName>
    <definedName name="pnpnnnnp" localSheetId="4">{0;0;0;0;1;#N/A;0.25;0.25;0.25;0.25;2;FALSE;FALSE;FALSE;FALSE;FALSE;#N/A;1;#N/A;1;1;"";"&amp;L&amp;""Arial,Italic""&amp;8&amp;F Page &amp;P of &amp;N &amp;D &amp;T "}</definedName>
    <definedName name="pnpnnnnp" localSheetId="15">{0;0;0;0;1;#N/A;0.25;0.25;0.25;0.25;2;FALSE;FALSE;FALSE;FALSE;FALSE;#N/A;1;#N/A;1;1;"";"&amp;L&amp;""Arial,Italic""&amp;8&amp;F Page &amp;P of &amp;N &amp;D &amp;T "}</definedName>
    <definedName name="pnpnnnnp" localSheetId="11">{0;0;0;0;1;#N/A;0.25;0.25;0.25;0.25;2;FALSE;FALSE;FALSE;FALSE;FALSE;#N/A;1;#N/A;1;1;"";"&amp;L&amp;""Arial,Italic""&amp;8&amp;F Page &amp;P of &amp;N &amp;D &amp;T "}</definedName>
    <definedName name="pnpnnnnp">{0;0;0;0;1;#N/A;0.25;0.25;0.25;0.25;2;FALSE;FALSE;FALSE;FALSE;FALSE;#N/A;1;#N/A;1;1;"";"&amp;L&amp;""Arial,Italic""&amp;8&amp;F Page &amp;P of &amp;N &amp;D &amp;T "}</definedName>
    <definedName name="pnpnpn" localSheetId="19">{0;0;0;0;1;#N/A;0.75;0.75;0.25;0.25;2;FALSE;FALSE;FALSE;FALSE;FALSE;#N/A;1;#N/A;1;1;"";"&amp;L&amp;""Arial,Italic""&amp;8&amp;F Page &amp;P of &amp;N &amp;D &amp;T "}</definedName>
    <definedName name="pnpnpn" localSheetId="4">{0;0;0;0;1;#N/A;0.75;0.75;0.25;0.25;2;FALSE;FALSE;FALSE;FALSE;FALSE;#N/A;1;#N/A;1;1;"";"&amp;L&amp;""Arial,Italic""&amp;8&amp;F Page &amp;P of &amp;N &amp;D &amp;T "}</definedName>
    <definedName name="pnpnpn" localSheetId="15">{0;0;0;0;1;#N/A;0.75;0.75;0.25;0.25;2;FALSE;FALSE;FALSE;FALSE;FALSE;#N/A;1;#N/A;1;1;"";"&amp;L&amp;""Arial,Italic""&amp;8&amp;F Page &amp;P of &amp;N &amp;D &amp;T "}</definedName>
    <definedName name="pnpnpn" localSheetId="11">{0;0;0;0;1;#N/A;0.75;0.75;0.25;0.25;2;FALSE;FALSE;FALSE;FALSE;FALSE;#N/A;1;#N/A;1;1;"";"&amp;L&amp;""Arial,Italic""&amp;8&amp;F Page &amp;P of &amp;N &amp;D &amp;T "}</definedName>
    <definedName name="pnpnpn">{0;0;0;0;1;#N/A;0.75;0.75;0.25;0.25;2;FALSE;FALSE;FALSE;FALSE;FALSE;#N/A;1;#N/A;1;1;"";"&amp;L&amp;""Arial,Italic""&amp;8&amp;F Page &amp;P of &amp;N &amp;D &amp;T "}</definedName>
    <definedName name="pnpnpnpnpn" localSheetId="19">{0;0;0;0;1;#N/A;0.25;0.25;0.25;0.25;2;FALSE;FALSE;FALSE;FALSE;FALSE;#N/A;1;#N/A;1;1;"";"&amp;L&amp;""Arial,Italic""&amp;8&amp;F Page &amp;P of &amp;N &amp;D &amp;T "}</definedName>
    <definedName name="pnpnpnpnpn" localSheetId="4">{0;0;0;0;1;#N/A;0.25;0.25;0.25;0.25;2;FALSE;FALSE;FALSE;FALSE;FALSE;#N/A;1;#N/A;1;1;"";"&amp;L&amp;""Arial,Italic""&amp;8&amp;F Page &amp;P of &amp;N &amp;D &amp;T "}</definedName>
    <definedName name="pnpnpnpnpn" localSheetId="15">{0;0;0;0;1;#N/A;0.25;0.25;0.25;0.25;2;FALSE;FALSE;FALSE;FALSE;FALSE;#N/A;1;#N/A;1;1;"";"&amp;L&amp;""Arial,Italic""&amp;8&amp;F Page &amp;P of &amp;N &amp;D &amp;T "}</definedName>
    <definedName name="pnpnpnpnpn" localSheetId="11">{0;0;0;0;1;#N/A;0.25;0.25;0.25;0.25;2;FALSE;FALSE;FALSE;FALSE;FALSE;#N/A;1;#N/A;1;1;"";"&amp;L&amp;""Arial,Italic""&amp;8&amp;F Page &amp;P of &amp;N &amp;D &amp;T "}</definedName>
    <definedName name="pnpnpnpnpn">{0;0;0;0;1;#N/A;0.25;0.25;0.25;0.25;2;FALSE;FALSE;FALSE;FALSE;FALSE;#N/A;1;#N/A;1;1;"";"&amp;L&amp;""Arial,Italic""&amp;8&amp;F Page &amp;P of &amp;N &amp;D &amp;T "}</definedName>
    <definedName name="po" localSheetId="4" hidden="1">{#N/A,#N/A,FALSE,"Calc";#N/A,#N/A,FALSE,"Sensitivity";#N/A,#N/A,FALSE,"LT Earn.Dil.";#N/A,#N/A,FALSE,"Dil. AVP"}</definedName>
    <definedName name="po" localSheetId="11" hidden="1">{#N/A,#N/A,FALSE,"Calc";#N/A,#N/A,FALSE,"Sensitivity";#N/A,#N/A,FALSE,"LT Earn.Dil.";#N/A,#N/A,FALSE,"Dil. AVP"}</definedName>
    <definedName name="po" hidden="1">{#N/A,#N/A,FALSE,"Calc";#N/A,#N/A,FALSE,"Sensitivity";#N/A,#N/A,FALSE,"LT Earn.Dil.";#N/A,#N/A,FALSE,"Dil. AVP"}</definedName>
    <definedName name="po_1" localSheetId="4" hidden="1">{#N/A,#N/A,FALSE,"Calc";#N/A,#N/A,FALSE,"Sensitivity";#N/A,#N/A,FALSE,"LT Earn.Dil.";#N/A,#N/A,FALSE,"Dil. AVP"}</definedName>
    <definedName name="po_1" localSheetId="11" hidden="1">{#N/A,#N/A,FALSE,"Calc";#N/A,#N/A,FALSE,"Sensitivity";#N/A,#N/A,FALSE,"LT Earn.Dil.";#N/A,#N/A,FALSE,"Dil. AVP"}</definedName>
    <definedName name="po_1" hidden="1">{#N/A,#N/A,FALSE,"Calc";#N/A,#N/A,FALSE,"Sensitivity";#N/A,#N/A,FALSE,"LT Earn.Dil.";#N/A,#N/A,FALSE,"Dil. AVP"}</definedName>
    <definedName name="pohl0799" hidden="1">#REF!</definedName>
    <definedName name="poi" localSheetId="4" hidden="1">{"assumption 50 50",#N/A,TRUE,"Merger";"has gets cash",#N/A,TRUE,"Merger";"accretion dilution",#N/A,TRUE,"Merger";"comparison credit stats",#N/A,TRUE,"Merger";"pf credit stats",#N/A,TRUE,"Merger";"pf sheets",#N/A,TRUE,"Merger"}</definedName>
    <definedName name="poi" localSheetId="11"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oi_1" localSheetId="4" hidden="1">{"assumption 50 50",#N/A,TRUE,"Merger";"has gets cash",#N/A,TRUE,"Merger";"accretion dilution",#N/A,TRUE,"Merger";"comparison credit stats",#N/A,TRUE,"Merger";"pf credit stats",#N/A,TRUE,"Merger";"pf sheets",#N/A,TRUE,"Merger"}</definedName>
    <definedName name="poi_1" localSheetId="11" hidden="1">{"assumption 50 50",#N/A,TRUE,"Merger";"has gets cash",#N/A,TRUE,"Merger";"accretion dilution",#N/A,TRUE,"Merger";"comparison credit stats",#N/A,TRUE,"Merger";"pf credit stats",#N/A,TRUE,"Merger";"pf sheets",#N/A,TRUE,"Merger"}</definedName>
    <definedName name="poi_1" hidden="1">{"assumption 50 50",#N/A,TRUE,"Merger";"has gets cash",#N/A,TRUE,"Merger";"accretion dilution",#N/A,TRUE,"Merger";"comparison credit stats",#N/A,TRUE,"Merger";"pf credit stats",#N/A,TRUE,"Merger";"pf sheets",#N/A,TRUE,"Merger"}</definedName>
    <definedName name="poiiu"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poiiu"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poirurtyuo" localSheetId="19">{0;0;0;0;1;#N/A;0.25;0.25;0.25;0.25;2;FALSE;FALSE;FALSE;FALSE;FALSE;#N/A;1;#N/A;1;1;"";""}</definedName>
    <definedName name="poirurtyuo" localSheetId="4">{0;0;0;0;1;#N/A;0.25;0.25;0.25;0.25;2;FALSE;FALSE;FALSE;FALSE;FALSE;#N/A;1;#N/A;1;1;"";""}</definedName>
    <definedName name="poirurtyuo" localSheetId="15">{0;0;0;0;1;#N/A;0.25;0.25;0.25;0.25;2;FALSE;FALSE;FALSE;FALSE;FALSE;#N/A;1;#N/A;1;1;"";""}</definedName>
    <definedName name="poirurtyuo" localSheetId="11">{0;0;0;0;1;#N/A;0.25;0.25;0.25;0.25;2;FALSE;FALSE;FALSE;FALSE;FALSE;#N/A;1;#N/A;1;1;"";""}</definedName>
    <definedName name="poirurtyuo">{0;0;0;0;1;#N/A;0.25;0.25;0.25;0.25;2;FALSE;FALSE;FALSE;FALSE;FALSE;#N/A;1;#N/A;1;1;"";""}</definedName>
    <definedName name="poitypi" localSheetId="19">{0;0;0;0;1;#N/A;0.75;0.75;1;1;2;FALSE;FALSE;FALSE;FALSE;FALSE;#N/A;1;#N/A;1;1;"";"&amp;L&amp;""Arial,Italic""&amp;8&amp;F Page &amp;P of &amp;N &amp;D &amp;T "}</definedName>
    <definedName name="poitypi" localSheetId="4">{0;0;0;0;1;#N/A;0.75;0.75;1;1;2;FALSE;FALSE;FALSE;FALSE;FALSE;#N/A;1;#N/A;1;1;"";"&amp;L&amp;""Arial,Italic""&amp;8&amp;F Page &amp;P of &amp;N &amp;D &amp;T "}</definedName>
    <definedName name="poitypi" localSheetId="15">{0;0;0;0;1;#N/A;0.75;0.75;1;1;2;FALSE;FALSE;FALSE;FALSE;FALSE;#N/A;1;#N/A;1;1;"";"&amp;L&amp;""Arial,Italic""&amp;8&amp;F Page &amp;P of &amp;N &amp;D &amp;T "}</definedName>
    <definedName name="poitypi" localSheetId="11">{0;0;0;0;1;#N/A;0.75;0.75;1;1;2;FALSE;FALSE;FALSE;FALSE;FALSE;#N/A;1;#N/A;1;1;"";"&amp;L&amp;""Arial,Italic""&amp;8&amp;F Page &amp;P of &amp;N &amp;D &amp;T "}</definedName>
    <definedName name="poitypi">{0;0;0;0;1;#N/A;0.75;0.75;1;1;2;FALSE;FALSE;FALSE;FALSE;FALSE;#N/A;1;#N/A;1;1;"";"&amp;L&amp;""Arial,Italic""&amp;8&amp;F Page &amp;P of &amp;N &amp;D &amp;T "}</definedName>
    <definedName name="poiuy" localSheetId="11" hidden="1">{"TRANSPORT BUDGET ASSUMPTIONS",#N/A,FALSE,"TRANSPORTATION 97";"TRANSPORT MAJOR EXP.",#N/A,FALSE,"TRANSPORTATION 97";"TRANSPORT SCHEDULE",#N/A,FALSE,"TRANSPORTATION 97"}</definedName>
    <definedName name="poiuy" hidden="1">{"TRANSPORT BUDGET ASSUMPTIONS",#N/A,FALSE,"TRANSPORTATION 97";"TRANSPORT MAJOR EXP.",#N/A,FALSE,"TRANSPORTATION 97";"TRANSPORT SCHEDULE",#N/A,FALSE,"TRANSPORTATION 97"}</definedName>
    <definedName name="poju" localSheetId="11" hidden="1">{#N/A,#N/A,FALSE,"Aging Summary";#N/A,#N/A,FALSE,"Ratio Analysis";#N/A,#N/A,FALSE,"Test 120 Day Accts";#N/A,#N/A,FALSE,"Tickmarks"}</definedName>
    <definedName name="poju" hidden="1">{#N/A,#N/A,FALSE,"Aging Summary";#N/A,#N/A,FALSE,"Ratio Analysis";#N/A,#N/A,FALSE,"Test 120 Day Accts";#N/A,#N/A,FALSE,"Tickmarks"}</definedName>
    <definedName name="pol" localSheetId="11" hidden="1">{#N/A,#N/A,TRUE,"Main Issues";#N/A,#N/A,TRUE,"Income statement ($)"}</definedName>
    <definedName name="pol" hidden="1">{#N/A,#N/A,TRUE,"Main Issues";#N/A,#N/A,TRUE,"Income statement ($)"}</definedName>
    <definedName name="PoliticalRiskPremium">#REF!</definedName>
    <definedName name="pooh" localSheetId="19" hidden="1">{"PAGE1",#N/A,FALSE,"YIELDS";"PAGE2",#N/A,FALSE,"YIELDS";"PAGE3",#N/A,FALSE,"YIELDS"}</definedName>
    <definedName name="pooh" localSheetId="4" hidden="1">{"PAGE1",#N/A,FALSE,"YIELDS";"PAGE2",#N/A,FALSE,"YIELDS";"PAGE3",#N/A,FALSE,"YIELDS"}</definedName>
    <definedName name="pooh" localSheetId="15" hidden="1">{"PAGE1",#N/A,FALSE,"YIELDS";"PAGE2",#N/A,FALSE,"YIELDS";"PAGE3",#N/A,FALSE,"YIELDS"}</definedName>
    <definedName name="pooh" localSheetId="11" hidden="1">{"PAGE1",#N/A,FALSE,"YIELDS";"PAGE2",#N/A,FALSE,"YIELDS";"PAGE3",#N/A,FALSE,"YIELDS"}</definedName>
    <definedName name="pooh" hidden="1">{"PAGE1",#N/A,FALSE,"YIELDS";"PAGE2",#N/A,FALSE,"YIELDS";"PAGE3",#N/A,FALSE,"YIELDS"}</definedName>
    <definedName name="POOLING" localSheetId="19">#REF!</definedName>
    <definedName name="POOLING" localSheetId="4">#REF!</definedName>
    <definedName name="POOLING" localSheetId="6">#REF!</definedName>
    <definedName name="POOLING" localSheetId="7">#REF!</definedName>
    <definedName name="POOLING">#REF!</definedName>
    <definedName name="poooe" localSheetId="19">{0;0;0;0;1;#N/A;0.75;0.75;0.25;0.25;2;FALSE;FALSE;FALSE;FALSE;FALSE;#N/A;1;#N/A;1;1;"";"&amp;L&amp;""Arial,Italic""&amp;8&amp;F Page &amp;P of &amp;N &amp;D &amp;T "}</definedName>
    <definedName name="poooe" localSheetId="4">{0;0;0;0;1;#N/A;0.75;0.75;0.25;0.25;2;FALSE;FALSE;FALSE;FALSE;FALSE;#N/A;1;#N/A;1;1;"";"&amp;L&amp;""Arial,Italic""&amp;8&amp;F Page &amp;P of &amp;N &amp;D &amp;T "}</definedName>
    <definedName name="poooe" localSheetId="15">{0;0;0;0;1;#N/A;0.75;0.75;0.25;0.25;2;FALSE;FALSE;FALSE;FALSE;FALSE;#N/A;1;#N/A;1;1;"";"&amp;L&amp;""Arial,Italic""&amp;8&amp;F Page &amp;P of &amp;N &amp;D &amp;T "}</definedName>
    <definedName name="poooe" localSheetId="11">{0;0;0;0;1;#N/A;0.75;0.75;0.25;0.25;2;FALSE;FALSE;FALSE;FALSE;FALSE;#N/A;1;#N/A;1;1;"";"&amp;L&amp;""Arial,Italic""&amp;8&amp;F Page &amp;P of &amp;N &amp;D &amp;T "}</definedName>
    <definedName name="poooe">{0;0;0;0;1;#N/A;0.75;0.75;0.25;0.25;2;FALSE;FALSE;FALSE;FALSE;FALSE;#N/A;1;#N/A;1;1;"";"&amp;L&amp;""Arial,Italic""&amp;8&amp;F Page &amp;P of &amp;N &amp;D &amp;T "}</definedName>
    <definedName name="poop" localSheetId="4" hidden="1">{#N/A,#N/A,FALSE,"Set-Up";#N/A,#N/A,FALSE,"Comparison";#N/A,#N/A,FALSE,"AR";#N/A,#N/A,FALSE,"Inv";#N/A,#N/A,FALSE,"Concentrations";#N/A,#N/A,FALSE,"Past Dues";#N/A,#N/A,FALSE,"Trends";#N/A,#N/A,FALSE,"AR Trends";#N/A,#N/A,FALSE,"Inv Trends"}</definedName>
    <definedName name="poop" localSheetId="11"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 localSheetId="15" hidden="1">{#N/A,#N/A,FALSE,"MONTH AND YEAR TO DATE SUMMARY"}</definedName>
    <definedName name="pop" localSheetId="11" hidden="1">{#N/A,#N/A,FALSE,"MONTH AND YEAR TO DATE SUMMARY"}</definedName>
    <definedName name="pop" hidden="1">{#N/A,#N/A,FALSE,"MONTH AND YEAR TO DATE SUMMARY"}</definedName>
    <definedName name="PopCache_GL_INTERFACE_REFERENCE7">#REF!</definedName>
    <definedName name="POPs_Active">#REF!</definedName>
    <definedName name="POPs_Decomm">#REF!</definedName>
    <definedName name="POPs_INactive">#REF!</definedName>
    <definedName name="PORRA" localSheetId="11" hidden="1">{"Fecha_Outubro",#N/A,FALSE,"FECHAMENTO-2002 ";"Defer_Outubro",#N/A,FALSE,"DIFERIDO";"Pis_Outubro",#N/A,FALSE,"PIS COFINS";"Iss_Outubro",#N/A,FALSE,"ISS"}</definedName>
    <definedName name="PORRA" hidden="1">{"Fecha_Outubro",#N/A,FALSE,"FECHAMENTO-2002 ";"Defer_Outubro",#N/A,FALSE,"DIFERIDO";"Pis_Outubro",#N/A,FALSE,"PIS COFINS";"Iss_Outubro",#N/A,FALSE,"ISS"}</definedName>
    <definedName name="Port">#REF!</definedName>
    <definedName name="port29" localSheetId="4" hidden="1">{#N/A,#N/A,FALSE,"Pharm";#N/A,#N/A,FALSE,"WWCM"}</definedName>
    <definedName name="port29" localSheetId="11" hidden="1">{#N/A,#N/A,FALSE,"Pharm";#N/A,#N/A,FALSE,"WWCM"}</definedName>
    <definedName name="port29" hidden="1">{#N/A,#N/A,FALSE,"Pharm";#N/A,#N/A,FALSE,"WWCM"}</definedName>
    <definedName name="port29_1" localSheetId="4" hidden="1">{#N/A,#N/A,FALSE,"Pharm";#N/A,#N/A,FALSE,"WWCM"}</definedName>
    <definedName name="port29_1" localSheetId="11" hidden="1">{#N/A,#N/A,FALSE,"Pharm";#N/A,#N/A,FALSE,"WWCM"}</definedName>
    <definedName name="port29_1" hidden="1">{#N/A,#N/A,FALSE,"Pharm";#N/A,#N/A,FALSE,"WWCM"}</definedName>
    <definedName name="Portails" localSheetId="2" hidden="1">{"' calendrier 2000'!$A$1:$Q$38"}</definedName>
    <definedName name="Portails" localSheetId="19" hidden="1">{"' calendrier 2000'!$A$1:$Q$38"}</definedName>
    <definedName name="Portails" localSheetId="4" hidden="1">{"' calendrier 2000'!$A$1:$Q$38"}</definedName>
    <definedName name="Portails" localSheetId="15" hidden="1">{"' calendrier 2000'!$A$1:$Q$38"}</definedName>
    <definedName name="Portails" localSheetId="11" hidden="1">{"' calendrier 2000'!$A$1:$Q$38"}</definedName>
    <definedName name="Portails" hidden="1">{"' calendrier 2000'!$A$1:$Q$38"}</definedName>
    <definedName name="porterfash">#REF!</definedName>
    <definedName name="PortfolioLife">30</definedName>
    <definedName name="PortfolioSizeKW">#REF!</definedName>
    <definedName name="Ports">#REF!</definedName>
    <definedName name="Ports_FTE">#REF!</definedName>
    <definedName name="PortsInstalled">#REF!</definedName>
    <definedName name="PortsUsed">#REF!</definedName>
    <definedName name="poso_wrn.test1." localSheetId="4" hidden="1">{"Income Statement",#N/A,FALSE,"CFMODEL";"Balance Sheet",#N/A,FALSE,"CFMODEL"}</definedName>
    <definedName name="poso_wrn.test1." localSheetId="11" hidden="1">{"Income Statement",#N/A,FALSE,"CFMODEL";"Balance Sheet",#N/A,FALSE,"CFMODEL"}</definedName>
    <definedName name="poso_wrn.test1." hidden="1">{"Income Statement",#N/A,FALSE,"CFMODEL";"Balance Sheet",#N/A,FALSE,"CFMODEL"}</definedName>
    <definedName name="poso_wrn.test1._1" localSheetId="4" hidden="1">{"Income Statement",#N/A,FALSE,"CFMODEL";"Balance Sheet",#N/A,FALSE,"CFMODEL"}</definedName>
    <definedName name="poso_wrn.test1._1" localSheetId="11" hidden="1">{"Income Statement",#N/A,FALSE,"CFMODEL";"Balance Sheet",#N/A,FALSE,"CFMODEL"}</definedName>
    <definedName name="poso_wrn.test1._1" hidden="1">{"Income Statement",#N/A,FALSE,"CFMODEL";"Balance Sheet",#N/A,FALSE,"CFMODEL"}</definedName>
    <definedName name="poso_wrn.test2." localSheetId="4" hidden="1">{"SourcesUses",#N/A,TRUE,"CFMODEL";"TransOverview",#N/A,TRUE,"CFMODEL"}</definedName>
    <definedName name="poso_wrn.test2." localSheetId="11" hidden="1">{"SourcesUses",#N/A,TRUE,"CFMODEL";"TransOverview",#N/A,TRUE,"CFMODEL"}</definedName>
    <definedName name="poso_wrn.test2." hidden="1">{"SourcesUses",#N/A,TRUE,"CFMODEL";"TransOverview",#N/A,TRUE,"CFMODEL"}</definedName>
    <definedName name="poso_wrn.test2._1" localSheetId="4" hidden="1">{"SourcesUses",#N/A,TRUE,"CFMODEL";"TransOverview",#N/A,TRUE,"CFMODEL"}</definedName>
    <definedName name="poso_wrn.test2._1" localSheetId="11" hidden="1">{"SourcesUses",#N/A,TRUE,"CFMODEL";"TransOverview",#N/A,TRUE,"CFMODEL"}</definedName>
    <definedName name="poso_wrn.test2._1" hidden="1">{"SourcesUses",#N/A,TRUE,"CFMODEL";"TransOverview",#N/A,TRUE,"CFMODEL"}</definedName>
    <definedName name="poso_wrn.test3." localSheetId="4" hidden="1">{"SourcesUses",#N/A,TRUE,#N/A;"TransOverview",#N/A,TRUE,"CFMODEL"}</definedName>
    <definedName name="poso_wrn.test3." localSheetId="11" hidden="1">{"SourcesUses",#N/A,TRUE,#N/A;"TransOverview",#N/A,TRUE,"CFMODEL"}</definedName>
    <definedName name="poso_wrn.test3." hidden="1">{"SourcesUses",#N/A,TRUE,#N/A;"TransOverview",#N/A,TRUE,"CFMODEL"}</definedName>
    <definedName name="poso_wrn.test3._1" localSheetId="4" hidden="1">{"SourcesUses",#N/A,TRUE,#N/A;"TransOverview",#N/A,TRUE,"CFMODEL"}</definedName>
    <definedName name="poso_wrn.test3._1" localSheetId="11" hidden="1">{"SourcesUses",#N/A,TRUE,#N/A;"TransOverview",#N/A,TRUE,"CFMODEL"}</definedName>
    <definedName name="poso_wrn.test3._1" hidden="1">{"SourcesUses",#N/A,TRUE,#N/A;"TransOverview",#N/A,TRUE,"CFMODEL"}</definedName>
    <definedName name="poso_wrn.test4." localSheetId="4" hidden="1">{"SourcesUses",#N/A,TRUE,"FundsFlow";"TransOverview",#N/A,TRUE,"FundsFlow"}</definedName>
    <definedName name="poso_wrn.test4." localSheetId="11" hidden="1">{"SourcesUses",#N/A,TRUE,"FundsFlow";"TransOverview",#N/A,TRUE,"FundsFlow"}</definedName>
    <definedName name="poso_wrn.test4." hidden="1">{"SourcesUses",#N/A,TRUE,"FundsFlow";"TransOverview",#N/A,TRUE,"FundsFlow"}</definedName>
    <definedName name="poso_wrn.test4._1" localSheetId="4" hidden="1">{"SourcesUses",#N/A,TRUE,"FundsFlow";"TransOverview",#N/A,TRUE,"FundsFlow"}</definedName>
    <definedName name="poso_wrn.test4._1" localSheetId="11" hidden="1">{"SourcesUses",#N/A,TRUE,"FundsFlow";"TransOverview",#N/A,TRUE,"FundsFlow"}</definedName>
    <definedName name="poso_wrn.test4._1" hidden="1">{"SourcesUses",#N/A,TRUE,"FundsFlow";"TransOverview",#N/A,TRUE,"FundsFlow"}</definedName>
    <definedName name="POST">#REF!</definedName>
    <definedName name="posting">#REF!</definedName>
    <definedName name="pox" hidden="1">#N/A</definedName>
    <definedName name="PP" localSheetId="19">#REF!</definedName>
    <definedName name="PP">#REF!</definedName>
    <definedName name="pp_1" localSheetId="4" hidden="1">{#N/A,#N/A,FALSE,"Calc";#N/A,#N/A,FALSE,"Sensitivity";#N/A,#N/A,FALSE,"LT Earn.Dil.";#N/A,#N/A,FALSE,"Dil. AVP"}</definedName>
    <definedName name="pp_1" localSheetId="11" hidden="1">{#N/A,#N/A,FALSE,"Calc";#N/A,#N/A,FALSE,"Sensitivity";#N/A,#N/A,FALSE,"LT Earn.Dil.";#N/A,#N/A,FALSE,"Dil. AVP"}</definedName>
    <definedName name="pp_1" hidden="1">{#N/A,#N/A,FALSE,"Calc";#N/A,#N/A,FALSE,"Sensitivity";#N/A,#N/A,FALSE,"LT Earn.Dil.";#N/A,#N/A,FALSE,"Dil. AVP"}</definedName>
    <definedName name="PPE" localSheetId="19">#REF!</definedName>
    <definedName name="PPE">#REF!</definedName>
    <definedName name="ppgiant">#REF!</definedName>
    <definedName name="PPI" localSheetId="19">#REF!</definedName>
    <definedName name="PPI">#REF!</definedName>
    <definedName name="ppm" localSheetId="19">#REF!</definedName>
    <definedName name="ppm">#REF!</definedName>
    <definedName name="PPP" localSheetId="19">#REF!</definedName>
    <definedName name="PPP">#REF!</definedName>
    <definedName name="ppp_1" localSheetId="4" hidden="1">{#N/A,#N/A,FALSE,"summ";#N/A,#N/A,FALSE,"q1";#N/A,#N/A,FALSE,"summ_alt";#N/A,#N/A,FALSE,"stock_nozero";#N/A,#N/A,FALSE,"1995"}</definedName>
    <definedName name="ppp_1" localSheetId="11" hidden="1">{#N/A,#N/A,FALSE,"summ";#N/A,#N/A,FALSE,"q1";#N/A,#N/A,FALSE,"summ_alt";#N/A,#N/A,FALSE,"stock_nozero";#N/A,#N/A,FALSE,"1995"}</definedName>
    <definedName name="ppp_1" hidden="1">{#N/A,#N/A,FALSE,"summ";#N/A,#N/A,FALSE,"q1";#N/A,#N/A,FALSE,"summ_alt";#N/A,#N/A,FALSE,"stock_nozero";#N/A,#N/A,FALSE,"1995"}</definedName>
    <definedName name="ppp_1_1" localSheetId="4" hidden="1">{#N/A,#N/A,FALSE,"summ";#N/A,#N/A,FALSE,"q1";#N/A,#N/A,FALSE,"summ_alt";#N/A,#N/A,FALSE,"stock_nozero";#N/A,#N/A,FALSE,"1995"}</definedName>
    <definedName name="ppp_1_1" localSheetId="11" hidden="1">{#N/A,#N/A,FALSE,"summ";#N/A,#N/A,FALSE,"q1";#N/A,#N/A,FALSE,"summ_alt";#N/A,#N/A,FALSE,"stock_nozero";#N/A,#N/A,FALSE,"1995"}</definedName>
    <definedName name="ppp_1_1" hidden="1">{#N/A,#N/A,FALSE,"summ";#N/A,#N/A,FALSE,"q1";#N/A,#N/A,FALSE,"summ_alt";#N/A,#N/A,FALSE,"stock_nozero";#N/A,#N/A,FALSE,"1995"}</definedName>
    <definedName name="ppp_1_1_2" localSheetId="4" hidden="1">{#N/A,#N/A,FALSE,"summ";#N/A,#N/A,FALSE,"q1";#N/A,#N/A,FALSE,"summ_alt";#N/A,#N/A,FALSE,"stock_nozero";#N/A,#N/A,FALSE,"1995"}</definedName>
    <definedName name="ppp_1_1_2" localSheetId="11" hidden="1">{#N/A,#N/A,FALSE,"summ";#N/A,#N/A,FALSE,"q1";#N/A,#N/A,FALSE,"summ_alt";#N/A,#N/A,FALSE,"stock_nozero";#N/A,#N/A,FALSE,"1995"}</definedName>
    <definedName name="ppp_1_1_2" hidden="1">{#N/A,#N/A,FALSE,"summ";#N/A,#N/A,FALSE,"q1";#N/A,#N/A,FALSE,"summ_alt";#N/A,#N/A,FALSE,"stock_nozero";#N/A,#N/A,FALSE,"1995"}</definedName>
    <definedName name="ppp_1_3" localSheetId="4" hidden="1">{#N/A,#N/A,FALSE,"summ";#N/A,#N/A,FALSE,"q1";#N/A,#N/A,FALSE,"summ_alt";#N/A,#N/A,FALSE,"stock_nozero";#N/A,#N/A,FALSE,"1995"}</definedName>
    <definedName name="ppp_1_3" localSheetId="11" hidden="1">{#N/A,#N/A,FALSE,"summ";#N/A,#N/A,FALSE,"q1";#N/A,#N/A,FALSE,"summ_alt";#N/A,#N/A,FALSE,"stock_nozero";#N/A,#N/A,FALSE,"1995"}</definedName>
    <definedName name="ppp_1_3" hidden="1">{#N/A,#N/A,FALSE,"summ";#N/A,#N/A,FALSE,"q1";#N/A,#N/A,FALSE,"summ_alt";#N/A,#N/A,FALSE,"stock_nozero";#N/A,#N/A,FALSE,"1995"}</definedName>
    <definedName name="ppp_2" localSheetId="4" hidden="1">{#N/A,#N/A,FALSE,"summ";#N/A,#N/A,FALSE,"q1";#N/A,#N/A,FALSE,"summ_alt";#N/A,#N/A,FALSE,"stock_nozero";#N/A,#N/A,FALSE,"1995"}</definedName>
    <definedName name="ppp_2" localSheetId="11" hidden="1">{#N/A,#N/A,FALSE,"summ";#N/A,#N/A,FALSE,"q1";#N/A,#N/A,FALSE,"summ_alt";#N/A,#N/A,FALSE,"stock_nozero";#N/A,#N/A,FALSE,"1995"}</definedName>
    <definedName name="ppp_2" hidden="1">{#N/A,#N/A,FALSE,"summ";#N/A,#N/A,FALSE,"q1";#N/A,#N/A,FALSE,"summ_alt";#N/A,#N/A,FALSE,"stock_nozero";#N/A,#N/A,FALSE,"1995"}</definedName>
    <definedName name="ppp_2_2" localSheetId="4" hidden="1">{#N/A,#N/A,FALSE,"summ";#N/A,#N/A,FALSE,"q1";#N/A,#N/A,FALSE,"summ_alt";#N/A,#N/A,FALSE,"stock_nozero";#N/A,#N/A,FALSE,"1995"}</definedName>
    <definedName name="ppp_2_2" localSheetId="11" hidden="1">{#N/A,#N/A,FALSE,"summ";#N/A,#N/A,FALSE,"q1";#N/A,#N/A,FALSE,"summ_alt";#N/A,#N/A,FALSE,"stock_nozero";#N/A,#N/A,FALSE,"1995"}</definedName>
    <definedName name="ppp_2_2" hidden="1">{#N/A,#N/A,FALSE,"summ";#N/A,#N/A,FALSE,"q1";#N/A,#N/A,FALSE,"summ_alt";#N/A,#N/A,FALSE,"stock_nozero";#N/A,#N/A,FALSE,"1995"}</definedName>
    <definedName name="ppp_3" localSheetId="4" hidden="1">{#N/A,#N/A,FALSE,"summ";#N/A,#N/A,FALSE,"q1";#N/A,#N/A,FALSE,"summ_alt";#N/A,#N/A,FALSE,"stock_nozero";#N/A,#N/A,FALSE,"1995"}</definedName>
    <definedName name="ppp_3" localSheetId="11" hidden="1">{#N/A,#N/A,FALSE,"summ";#N/A,#N/A,FALSE,"q1";#N/A,#N/A,FALSE,"summ_alt";#N/A,#N/A,FALSE,"stock_nozero";#N/A,#N/A,FALSE,"1995"}</definedName>
    <definedName name="ppp_3" hidden="1">{#N/A,#N/A,FALSE,"summ";#N/A,#N/A,FALSE,"q1";#N/A,#N/A,FALSE,"summ_alt";#N/A,#N/A,FALSE,"stock_nozero";#N/A,#N/A,FALSE,"1995"}</definedName>
    <definedName name="ppp_3_2" localSheetId="4" hidden="1">{#N/A,#N/A,FALSE,"summ";#N/A,#N/A,FALSE,"q1";#N/A,#N/A,FALSE,"summ_alt";#N/A,#N/A,FALSE,"stock_nozero";#N/A,#N/A,FALSE,"1995"}</definedName>
    <definedName name="ppp_3_2" localSheetId="11" hidden="1">{#N/A,#N/A,FALSE,"summ";#N/A,#N/A,FALSE,"q1";#N/A,#N/A,FALSE,"summ_alt";#N/A,#N/A,FALSE,"stock_nozero";#N/A,#N/A,FALSE,"1995"}</definedName>
    <definedName name="ppp_3_2" hidden="1">{#N/A,#N/A,FALSE,"summ";#N/A,#N/A,FALSE,"q1";#N/A,#N/A,FALSE,"summ_alt";#N/A,#N/A,FALSE,"stock_nozero";#N/A,#N/A,FALSE,"1995"}</definedName>
    <definedName name="ppp_5" localSheetId="4" hidden="1">{#N/A,#N/A,FALSE,"summ";#N/A,#N/A,FALSE,"q1";#N/A,#N/A,FALSE,"summ_alt";#N/A,#N/A,FALSE,"stock_nozero";#N/A,#N/A,FALSE,"1995"}</definedName>
    <definedName name="ppp_5" localSheetId="11" hidden="1">{#N/A,#N/A,FALSE,"summ";#N/A,#N/A,FALSE,"q1";#N/A,#N/A,FALSE,"summ_alt";#N/A,#N/A,FALSE,"stock_nozero";#N/A,#N/A,FALSE,"1995"}</definedName>
    <definedName name="ppp_5" hidden="1">{#N/A,#N/A,FALSE,"summ";#N/A,#N/A,FALSE,"q1";#N/A,#N/A,FALSE,"summ_alt";#N/A,#N/A,FALSE,"stock_nozero";#N/A,#N/A,FALSE,"1995"}</definedName>
    <definedName name="pppè" localSheetId="11" hidden="1">{#N/A,#N/A,TRUE,"Main Issues";#N/A,#N/A,TRUE,"Income statement ($)"}</definedName>
    <definedName name="pppè" hidden="1">{#N/A,#N/A,TRUE,"Main Issues";#N/A,#N/A,TRUE,"Income statement ($)"}</definedName>
    <definedName name="PPPP" localSheetId="4" hidden="1">{#N/A,#N/A,FALSE,"ISBL"}</definedName>
    <definedName name="PPPP" localSheetId="11" hidden="1">{#N/A,#N/A,FALSE,"ISBL"}</definedName>
    <definedName name="PPPP" hidden="1">{#N/A,#N/A,FALSE,"ISBL"}</definedName>
    <definedName name="ppppp" hidden="1">#REF!</definedName>
    <definedName name="ppppppppp" localSheetId="11" hidden="1">{#N/A,#N/A,FALSE,"MONTHDET";#N/A,#N/A,FALSE,"ACTUAL"}</definedName>
    <definedName name="ppppppppp" hidden="1">{#N/A,#N/A,FALSE,"MONTHDET";#N/A,#N/A,FALSE,"ACTUAL"}</definedName>
    <definedName name="pppppppppppp"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pppppppppppp"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ppppppppppppp" localSheetId="11" hidden="1">{#N/A,#N/A,FALSE,"Aging Summary";#N/A,#N/A,FALSE,"Ratio Analysis";#N/A,#N/A,FALSE,"Test 120 Day Accts";#N/A,#N/A,FALSE,"Tickmarks"}</definedName>
    <definedName name="ppppppppppppp" hidden="1">{#N/A,#N/A,FALSE,"Aging Summary";#N/A,#N/A,FALSE,"Ratio Analysis";#N/A,#N/A,FALSE,"Test 120 Day Accts";#N/A,#N/A,FALSE,"Tickmarks"}</definedName>
    <definedName name="PPR31A">#REF!</definedName>
    <definedName name="PPR31B">#REF!</definedName>
    <definedName name="PPRA" localSheetId="4">{"Client Name or Project Name"}</definedName>
    <definedName name="PPRA" localSheetId="11">{"Client Name or Project Name"}</definedName>
    <definedName name="PPRA">{"Client Name or Project Name"}</definedName>
    <definedName name="PPRINT">#REF!</definedName>
    <definedName name="PPRINT2">#REF!</definedName>
    <definedName name="PPRINT3">#REF!</definedName>
    <definedName name="PPRINT4">#REF!</definedName>
    <definedName name="PPRINT5">#REF!</definedName>
    <definedName name="PPS"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_1"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_1"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mall">#REF!</definedName>
    <definedName name="PRACTICE" localSheetId="11" hidden="1">{#N/A,#N/A,FALSE,"Summation";#N/A,#N/A,FALSE,"BSA";#N/A,#N/A,FALSE,"Detail1";#N/A,#N/A,FALSE,"Detail2";#N/A,#N/A,FALSE,"Detail3";#N/A,#N/A,FALSE,"WFTE_Summary";#N/A,#N/A,FALSE,"Funded_WFTE";#N/A,#N/A,FALSE,"PYADJ96"}</definedName>
    <definedName name="PRACTICE" hidden="1">{#N/A,#N/A,FALSE,"Summation";#N/A,#N/A,FALSE,"BSA";#N/A,#N/A,FALSE,"Detail1";#N/A,#N/A,FALSE,"Detail2";#N/A,#N/A,FALSE,"Detail3";#N/A,#N/A,FALSE,"WFTE_Summary";#N/A,#N/A,FALSE,"Funded_WFTE";#N/A,#N/A,FALSE,"PYADJ96"}</definedName>
    <definedName name="PRACTOCE" localSheetId="11" hidden="1">{#N/A,#N/A,FALSE,"Summation";#N/A,#N/A,FALSE,"BSA";#N/A,#N/A,FALSE,"Detail1";#N/A,#N/A,FALSE,"Detail2";#N/A,#N/A,FALSE,"Detail3";#N/A,#N/A,FALSE,"WFTE_Summary";#N/A,#N/A,FALSE,"Funded_WFTE";#N/A,#N/A,FALSE,"PYADJ96"}</definedName>
    <definedName name="PRACTOCE" hidden="1">{#N/A,#N/A,FALSE,"Summation";#N/A,#N/A,FALSE,"BSA";#N/A,#N/A,FALSE,"Detail1";#N/A,#N/A,FALSE,"Detail2";#N/A,#N/A,FALSE,"Detail3";#N/A,#N/A,FALSE,"WFTE_Summary";#N/A,#N/A,FALSE,"Funded_WFTE";#N/A,#N/A,FALSE,"PYADJ96"}</definedName>
    <definedName name="PRC">#REF!</definedName>
    <definedName name="pre" localSheetId="4" hidden="1">{#N/A,#N/A,FALSE,"CMN_FE"}</definedName>
    <definedName name="pre" localSheetId="11" hidden="1">{#N/A,#N/A,FALSE,"CMN_FE"}</definedName>
    <definedName name="pre" hidden="1">{#N/A,#N/A,FALSE,"CMN_FE"}</definedName>
    <definedName name="PrecedentAnalysis">#REF!</definedName>
    <definedName name="PrecedentAnalysis___0">NA()</definedName>
    <definedName name="Pref_div">#REF!</definedName>
    <definedName name="Pref_diveq">#REF!</definedName>
    <definedName name="PREF_DIVID" hidden="1">"PREF_DIVID"</definedName>
    <definedName name="Pref_price">#REF!</definedName>
    <definedName name="Pref_priceeq">#REF!</definedName>
    <definedName name="Pref_shares">#REF!</definedName>
    <definedName name="Pref_shareseq">#REF!</definedName>
    <definedName name="Pref_space">#REF!</definedName>
    <definedName name="PREF_STOCK" hidden="1">"PREF_STOCK"</definedName>
    <definedName name="Preferred">#REF!</definedName>
    <definedName name="Preferred_Convertible_Interest_Paid">#REF!</definedName>
    <definedName name="preferred_dividend_2">#REF!</definedName>
    <definedName name="preferred_dividend_F">#REF!</definedName>
    <definedName name="Preferred_Shares_2">#REF!</definedName>
    <definedName name="Preferred_Shares_F">#REF!</definedName>
    <definedName name="prefrate">#REF!</definedName>
    <definedName name="prem" localSheetId="11" hidden="1">{"Summary analysis",#N/A,FALSE,"Total";"OCPH analysis",#N/A,FALSE,"Total";"detail analysis",#N/A,FALSE,"Total"}</definedName>
    <definedName name="prem" hidden="1">{"Summary analysis",#N/A,FALSE,"Total";"OCPH analysis",#N/A,FALSE,"Total";"detail analysis",#N/A,FALSE,"Total"}</definedName>
    <definedName name="prem2" localSheetId="11" hidden="1">{"Summary analysis",#N/A,FALSE,"Total";"OCPH analysis",#N/A,FALSE,"Total";"detail analysis",#N/A,FALSE,"Total"}</definedName>
    <definedName name="prem2" hidden="1">{"Summary analysis",#N/A,FALSE,"Total";"OCPH analysis",#N/A,FALSE,"Total";"detail analysis",#N/A,FALSE,"Total"}</definedName>
    <definedName name="Premium" localSheetId="19">#REF!</definedName>
    <definedName name="Premium">#REF!</definedName>
    <definedName name="Premium_Paid_Valuation" localSheetId="19">#REF!</definedName>
    <definedName name="Premium_Paid_Valuation">#REF!</definedName>
    <definedName name="PremiumPaidSUmmary" localSheetId="11"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PREPAID_EXPEN" hidden="1">"PREPAID_EXPEN"</definedName>
    <definedName name="prepaids" hidden="1">#REF!</definedName>
    <definedName name="PREPARED_BY" localSheetId="19">#REF!</definedName>
    <definedName name="PREPARED_BY">#REF!</definedName>
    <definedName name="PREPARED_DATE" localSheetId="19">#REF!</definedName>
    <definedName name="PREPARED_DATE">#REF!</definedName>
    <definedName name="prepay" localSheetId="4" hidden="1">{#N/A,#N/A,FALSE,"PMTABB";#N/A,#N/A,FALSE,"PMTABB"}</definedName>
    <definedName name="prepay" localSheetId="11" hidden="1">{#N/A,#N/A,FALSE,"PMTABB";#N/A,#N/A,FALSE,"PMTABB"}</definedName>
    <definedName name="prepay" hidden="1">{#N/A,#N/A,FALSE,"PMTABB";#N/A,#N/A,FALSE,"PMTABB"}</definedName>
    <definedName name="Prepayment">#REF!</definedName>
    <definedName name="Pres" localSheetId="11"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en" localSheetId="11" hidden="1">{#N/A,#N/A,TRUE,"Cover sheet";#N/A,#N/A,TRUE,"Summary";#N/A,#N/A,TRUE,"Key Assumptions";#N/A,#N/A,TRUE,"Profit &amp; Loss";#N/A,#N/A,TRUE,"Balance Sheet";#N/A,#N/A,TRUE,"Cashflow";#N/A,#N/A,TRUE,"IRR";#N/A,#N/A,TRUE,"Ratios";#N/A,#N/A,TRUE,"Debt analysis"}</definedName>
    <definedName name="presen" hidden="1">{#N/A,#N/A,TRUE,"Cover sheet";#N/A,#N/A,TRUE,"Summary";#N/A,#N/A,TRUE,"Key Assumptions";#N/A,#N/A,TRUE,"Profit &amp; Loss";#N/A,#N/A,TRUE,"Balance Sheet";#N/A,#N/A,TRUE,"Cashflow";#N/A,#N/A,TRUE,"IRR";#N/A,#N/A,TRUE,"Ratios";#N/A,#N/A,TRUE,"Debt analysis"}</definedName>
    <definedName name="Presentation"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Entities">#REF!</definedName>
    <definedName name="PresentationNormalA4" localSheetId="19">#REF!</definedName>
    <definedName name="PresentationNormalA4">#REF!</definedName>
    <definedName name="Presto" localSheetId="19">#REF!</definedName>
    <definedName name="Presto">#REF!</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ev" localSheetId="4" hidden="1">{#N/A,#N/A,FALSE,"1- Cover";#N/A,#N/A,FALSE,"2 - TSF Headcount Summary";#N/A,#N/A,FALSE,"3 - New Total Population"}</definedName>
    <definedName name="prev" localSheetId="11" hidden="1">{#N/A,#N/A,FALSE,"1- Cover";#N/A,#N/A,FALSE,"2 - TSF Headcount Summary";#N/A,#N/A,FALSE,"3 - New Total Population"}</definedName>
    <definedName name="prev" hidden="1">{#N/A,#N/A,FALSE,"1- Cover";#N/A,#N/A,FALSE,"2 - TSF Headcount Summary";#N/A,#N/A,FALSE,"3 - New Total Population"}</definedName>
    <definedName name="prev_1" localSheetId="4" hidden="1">{#N/A,#N/A,FALSE,"1- Cover";#N/A,#N/A,FALSE,"2 - TSF Headcount Summary";#N/A,#N/A,FALSE,"3 - New Total Population"}</definedName>
    <definedName name="prev_1" localSheetId="11" hidden="1">{#N/A,#N/A,FALSE,"1- Cover";#N/A,#N/A,FALSE,"2 - TSF Headcount Summary";#N/A,#N/A,FALSE,"3 - New Total Population"}</definedName>
    <definedName name="prev_1" hidden="1">{#N/A,#N/A,FALSE,"1- Cover";#N/A,#N/A,FALSE,"2 - TSF Headcount Summary";#N/A,#N/A,FALSE,"3 - New Total Population"}</definedName>
    <definedName name="prev2" localSheetId="4" hidden="1">{#N/A,#N/A,FALSE,"5 - Headcount Ratios";#N/A,#N/A,FALSE,"6 - Support Ratio Data";#N/A,#N/A,FALSE,"8 - A1 - Asia";#N/A,#N/A,FALSE,"10 - A1 - North America";#N/A,#N/A,FALSE,"11 - A2 - North Sea - Norway";#N/A,#N/A,FALSE,"12 - A2 - North Sea - UK";#N/A,#N/A,FALSE,"14 - A1 - South America"}</definedName>
    <definedName name="prev2" localSheetId="11" hidden="1">{#N/A,#N/A,FALSE,"5 - Headcount Ratios";#N/A,#N/A,FALSE,"6 - Support Ratio Data";#N/A,#N/A,FALSE,"8 - A1 - Asia";#N/A,#N/A,FALSE,"10 - A1 - North America";#N/A,#N/A,FALSE,"11 - A2 - North Sea - Norway";#N/A,#N/A,FALSE,"12 - A2 - North Sea - UK";#N/A,#N/A,FALSE,"14 - A1 - South America"}</definedName>
    <definedName name="prev2" hidden="1">{#N/A,#N/A,FALSE,"5 - Headcount Ratios";#N/A,#N/A,FALSE,"6 - Support Ratio Data";#N/A,#N/A,FALSE,"8 - A1 - Asia";#N/A,#N/A,FALSE,"10 - A1 - North America";#N/A,#N/A,FALSE,"11 - A2 - North Sea - Norway";#N/A,#N/A,FALSE,"12 - A2 - North Sea - UK";#N/A,#N/A,FALSE,"14 - A1 - South America"}</definedName>
    <definedName name="prev2_1" localSheetId="4" hidden="1">{#N/A,#N/A,FALSE,"5 - Headcount Ratios";#N/A,#N/A,FALSE,"6 - Support Ratio Data";#N/A,#N/A,FALSE,"8 - A1 - Asia";#N/A,#N/A,FALSE,"10 - A1 - North America";#N/A,#N/A,FALSE,"11 - A2 - North Sea - Norway";#N/A,#N/A,FALSE,"12 - A2 - North Sea - UK";#N/A,#N/A,FALSE,"14 - A1 - South America"}</definedName>
    <definedName name="prev2_1" localSheetId="11" hidden="1">{#N/A,#N/A,FALSE,"5 - Headcount Ratios";#N/A,#N/A,FALSE,"6 - Support Ratio Data";#N/A,#N/A,FALSE,"8 - A1 - Asia";#N/A,#N/A,FALSE,"10 - A1 - North America";#N/A,#N/A,FALSE,"11 - A2 - North Sea - Norway";#N/A,#N/A,FALSE,"12 - A2 - North Sea - UK";#N/A,#N/A,FALSE,"14 - A1 - South America"}</definedName>
    <definedName name="prev2_1" hidden="1">{#N/A,#N/A,FALSE,"5 - Headcount Ratios";#N/A,#N/A,FALSE,"6 - Support Ratio Data";#N/A,#N/A,FALSE,"8 - A1 - Asia";#N/A,#N/A,FALSE,"10 - A1 - North America";#N/A,#N/A,FALSE,"11 - A2 - North Sea - Norway";#N/A,#N/A,FALSE,"12 - A2 - North Sea - UK";#N/A,#N/A,FALSE,"14 - A1 - South America"}</definedName>
    <definedName name="Preview" localSheetId="15">'Tariff Slide'!Preview</definedName>
    <definedName name="Preview" localSheetId="11">'Uptier + New Money - Interest'!Preview</definedName>
    <definedName name="Preview">[0]!Preview</definedName>
    <definedName name="preview2" localSheetId="15" hidden="1">{"PR1","pr1",TRUE,"Sch PR-1"}</definedName>
    <definedName name="preview2" localSheetId="11" hidden="1">{"PR1","pr1",TRUE,"Sch PR-1"}</definedName>
    <definedName name="preview2" hidden="1">{"PR1","pr1",TRUE,"Sch PR-1"}</definedName>
    <definedName name="Previous_Year" localSheetId="19">#REF!</definedName>
    <definedName name="Previous_Year">#REF!</definedName>
    <definedName name="prevyr">#REF!</definedName>
    <definedName name="PrfDmy" hidden="1">#REF!</definedName>
    <definedName name="PrfShSer" hidden="1">#REF!</definedName>
    <definedName name="prgrp" localSheetId="11" hidden="1">{"cap_structure",#N/A,FALSE,"Graph-Mkt Cap";"price",#N/A,FALSE,"Graph-Price";"ebit",#N/A,FALSE,"Graph-EBITDA";"ebitda",#N/A,FALSE,"Graph-EBITDA"}</definedName>
    <definedName name="prgrp" hidden="1">{"cap_structure",#N/A,FALSE,"Graph-Mkt Cap";"price",#N/A,FALSE,"Graph-Price";"ebit",#N/A,FALSE,"Graph-EBITDA";"ebitda",#N/A,FALSE,"Graph-EBITDA"}</definedName>
    <definedName name="PRICE" localSheetId="19">#REF!</definedName>
    <definedName name="PRICE">#REF!</definedName>
    <definedName name="Price_Date" localSheetId="19">#REF!</definedName>
    <definedName name="Price_Date">#REF!</definedName>
    <definedName name="Price_Deck" localSheetId="19">#REF!</definedName>
    <definedName name="Price_Deck">#REF!</definedName>
    <definedName name="Price_down">#REF!</definedName>
    <definedName name="PRICE_OVER_EPS_EST" hidden="1">"PRICE_OVER_EPS_EST"</definedName>
    <definedName name="PRICE_OVER_EPS_EST_1" hidden="1">"PRICE_OVER_EPS_EST_1"</definedName>
    <definedName name="PRICE_OVER_LTM_EPS" hidden="1">"PRICE_OVER_LTM_EPS"</definedName>
    <definedName name="Price_Per_Share" localSheetId="19">#REF!</definedName>
    <definedName name="Price_Per_Share">#REF!</definedName>
    <definedName name="price2">#REF!</definedName>
    <definedName name="price4" localSheetId="19">#REF!</definedName>
    <definedName name="price4">#REF!</definedName>
    <definedName name="pricedifferentialdieselsphoenixtucson" localSheetId="4">#REF!</definedName>
    <definedName name="pricedifferentialdieselsphoenixtucson" localSheetId="15">#REF!</definedName>
    <definedName name="pricedifferentialdieselsphoenixtucson">#REF!</definedName>
    <definedName name="PriceRange" hidden="1">#N/A</definedName>
    <definedName name="PriceRangeMain" hidden="1">#REF!</definedName>
    <definedName name="Prices1">OFFSET(#REF!,,,#REF!,)</definedName>
    <definedName name="Prices10">OFFSET(#REF!,,,#REF!,)</definedName>
    <definedName name="Prices2">OFFSET(#REF!,,,#REF!,)</definedName>
    <definedName name="Prices3">OFFSET(#REF!,,,#REF!,)</definedName>
    <definedName name="Prices4">OFFSET(#REF!,,,#REF!,)</definedName>
    <definedName name="Prices5">OFFSET(#REF!,,,#REF!,)</definedName>
    <definedName name="Prices6">OFFSET(#REF!,,,#REF!,)</definedName>
    <definedName name="Prices7">OFFSET(#REF!,,,#REF!,)</definedName>
    <definedName name="Prices8">OFFSET(#REF!,,,#REF!,)</definedName>
    <definedName name="Prices9">OFFSET(#REF!,,,#REF!,)</definedName>
    <definedName name="Pricing" localSheetId="19">#REF!</definedName>
    <definedName name="Pricing">#REF!</definedName>
    <definedName name="Pricing_Info" localSheetId="19">#REF!</definedName>
    <definedName name="Pricing_Info">#REF!</definedName>
    <definedName name="Pricing_Information" localSheetId="19">#REF!</definedName>
    <definedName name="Pricing_Information">#REF!</definedName>
    <definedName name="Prime" localSheetId="19">#REF!</definedName>
    <definedName name="Prime">#REF!</definedName>
    <definedName name="PrimeRate">#REF!</definedName>
    <definedName name="prinallnew" localSheetId="11"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Princ">#REF!</definedName>
    <definedName name="Principal" localSheetId="19">-PPMT(Holders!Interest_Rate/12,Holders!Payment_Number,Number_of_Payments,Holders!Loan_Amount)</definedName>
    <definedName name="Principal" localSheetId="4">-PPMT(Interest_Rate/12,'Liquidity Model'!Payment_Number,Number_of_Payments,Loan_Amount)</definedName>
    <definedName name="Principal" localSheetId="15">-PPMT(Interest_Rate/12,'Tariff Slide'!Payment_Number,Number_of_Payments,Loan_Amount)</definedName>
    <definedName name="Principal" localSheetId="11">-PPMT(Interest_Rate/12,'Uptier + New Money - Interest'!Payment_Number,Number_of_Payments,Loan_Amount)</definedName>
    <definedName name="Principal">-PPMT(Interest_Rate/12,Payment_Number,Number_of_Payments,Loan_Amount)</definedName>
    <definedName name="print" localSheetId="19">#REF!,#REF!</definedName>
    <definedName name="print" localSheetId="4">#REF!,#REF!</definedName>
    <definedName name="print">#REF!,#REF!</definedName>
    <definedName name="Print.Doc">#REF!</definedName>
    <definedName name="Print_1" localSheetId="4"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_1" localSheetId="1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_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_2">"C2"</definedName>
    <definedName name="Print_A1">#REF!</definedName>
    <definedName name="Print_All" localSheetId="19">#REF!,#REF!</definedName>
    <definedName name="Print_All">#REF!,#REF!</definedName>
    <definedName name="Print_all_big" localSheetId="19">#REF!,#REF!</definedName>
    <definedName name="Print_all_big">#REF!,#REF!</definedName>
    <definedName name="Print_All_Models">#REF!</definedName>
    <definedName name="PRINT_ALLia">#REF!</definedName>
    <definedName name="print_annual">#REF!</definedName>
    <definedName name="PRINT_AR01">#REF!</definedName>
    <definedName name="PRINT_AR02">#REF!</definedName>
    <definedName name="Print_Are_Reset_2" localSheetId="11">OFFSET([0]!Full_Print,0,0,#REF!)</definedName>
    <definedName name="Print_Are_Reset_2">OFFSET([0]!Full_Print,0,0,#REF!)</definedName>
    <definedName name="_xlnm.Print_Area" localSheetId="8">'Amend &amp; Extend'!$B$2:$T$105</definedName>
    <definedName name="_xlnm.Print_Area" localSheetId="2">'Capital Structure'!$C$2:$T$36</definedName>
    <definedName name="_xlnm.Print_Area" localSheetId="14">'Discount Capture Outputs'!$C$2:$P$40</definedName>
    <definedName name="_xlnm.Print_Area" localSheetId="12">'Drop-Down'!$C$2:$AE$42</definedName>
    <definedName name="_xlnm.Print_Area" localSheetId="1">'Historical Financials'!$C$2:$AK$84</definedName>
    <definedName name="_xlnm.Print_Area" localSheetId="19">Holders!$C$2:$H$37</definedName>
    <definedName name="_xlnm.Print_Area" localSheetId="16">'Industry Data'!$C$2:$O$90</definedName>
    <definedName name="_xlnm.Print_Area" localSheetId="4">'Liquidity Model'!$C$2:$AE$303</definedName>
    <definedName name="_xlnm.Print_Area" localSheetId="5">'O1'!$C$2:$Q$49</definedName>
    <definedName name="_xlnm.Print_Area" localSheetId="6">'O2'!$C$2:$Q$37</definedName>
    <definedName name="_xlnm.Print_Area" localSheetId="7">'O3'!$C$2:$P$74</definedName>
    <definedName name="_xlnm.Print_Area" localSheetId="18">Pricing!$C$2:$K$64</definedName>
    <definedName name="_xlnm.Print_Area" localSheetId="17">'Steel Pricing'!$C$2:$R$26</definedName>
    <definedName name="_xlnm.Print_Area" localSheetId="15">'Tariff Slide'!$C$2:$K$76</definedName>
    <definedName name="_xlnm.Print_Area" localSheetId="13">Uptier!$C$2:$X$45</definedName>
    <definedName name="_xlnm.Print_Area" localSheetId="9">'Uptier + New Money'!$B$2:$R$58</definedName>
    <definedName name="_xlnm.Print_Area" localSheetId="11">'Uptier + New Money - Interest'!$B$2:$AF$69</definedName>
    <definedName name="_xlnm.Print_Area" localSheetId="10">'Uptier + New Money - Sensitize'!$B$2:$T$99</definedName>
    <definedName name="_xlnm.Print_Area">#REF!</definedName>
    <definedName name="Print_Area_1">#REF!,#REF!,#REF!,#REF!,#REF!,#REF!</definedName>
    <definedName name="Print_Area_10">#REF!</definedName>
    <definedName name="Print_Area_11">#REF!</definedName>
    <definedName name="Print_Area_12">#REF!</definedName>
    <definedName name="Print_Area_13">#REF!</definedName>
    <definedName name="Print_Area_14">#REF!</definedName>
    <definedName name="Print_Area_15">#REF!</definedName>
    <definedName name="Print_Area_16">#REF!</definedName>
    <definedName name="Print_Area_17">#REF!</definedName>
    <definedName name="Print_Area_18">#REF!</definedName>
    <definedName name="Print_Area_19">#REF!</definedName>
    <definedName name="Print_Area_1a">#REF!,#REF!,#REF!,#REF!,#REF!,#REF!</definedName>
    <definedName name="Print_Area_2">#REF!</definedName>
    <definedName name="Print_Area_20">#REF!</definedName>
    <definedName name="Print_Area_3">#REF!</definedName>
    <definedName name="Print_Area_311">#REF!</definedName>
    <definedName name="Print_Area_4">#REF!</definedName>
    <definedName name="Print_Area_5">#REF!</definedName>
    <definedName name="Print_Area_6">#REF!</definedName>
    <definedName name="Print_Area_7">#REF!</definedName>
    <definedName name="Print_Area_8">#REF!</definedName>
    <definedName name="Print_Area_9">#REF!</definedName>
    <definedName name="Print_Area_99">#REF!</definedName>
    <definedName name="Print_Area_apd">#REF!</definedName>
    <definedName name="print_area_bo">#REF!,#REF!,#REF!,#REF!,#REF!,#REF!,#REF!,#REF!,#REF!,#REF!,#REF!,#REF!</definedName>
    <definedName name="Print_Area_Clients">#REF!</definedName>
    <definedName name="Print_Area_Customer">#REF!</definedName>
    <definedName name="Print_area_dept">#REF!,#REF!</definedName>
    <definedName name="Print_Area_E_A">#REF!</definedName>
    <definedName name="Print_Area_FL">#REF!</definedName>
    <definedName name="Print_Area_Formula">#N/A</definedName>
    <definedName name="PRINT_AREA_I">"$A$1:$M$102"</definedName>
    <definedName name="Print_Area_in_Tank">#REF!,#REF!</definedName>
    <definedName name="print_area_inv_turns">#REF!</definedName>
    <definedName name="print_area_invat_cost">#REF!</definedName>
    <definedName name="Print_Area_KTX">#REF!</definedName>
    <definedName name="Print_Area_M2">#REF!</definedName>
    <definedName name="Print_Area_MI" localSheetId="19">#REF!</definedName>
    <definedName name="Print_Area_MI">#REF!</definedName>
    <definedName name="Print_Area_MI___2">#REF!</definedName>
    <definedName name="Print_Area_MI_1">NA()</definedName>
    <definedName name="Print_Area_MI_old">#REF!</definedName>
    <definedName name="PRINT_AREA_MI1">#REF!</definedName>
    <definedName name="Print_Area_MI2">#REF!</definedName>
    <definedName name="Print_Area_Monthly">#REF!</definedName>
    <definedName name="Print_Area_new">#REF!</definedName>
    <definedName name="Print_Area_PR">#REF!</definedName>
    <definedName name="Print_Area_ProForma">#REF!</definedName>
    <definedName name="Print_Area_ProForma2">#REF!</definedName>
    <definedName name="Print_Area_Reset">#N/A</definedName>
    <definedName name="Print_Area_Reset_2">OFFSET(#REF!,2,0,COUNTA(#REF!)+1)</definedName>
    <definedName name="Print_Area_Reset1">OFFSET(#REF!,0,0,#REF!)</definedName>
    <definedName name="Print_Area_Reset17">OFFSET(#REF!,0,0,#REF!)</definedName>
    <definedName name="Print_Area_Reset2" localSheetId="11">OFFSET([0]!Full_Print,0,0,'Uptier + New Money - Interest'!_640__FDSAUDITLINK___1)</definedName>
    <definedName name="Print_Area_Reset2">OFFSET([0]!Full_Print,0,0,[0]!_640__FDSAUDITLINK___1)</definedName>
    <definedName name="Print_Area_Reset3">OFFSET(#REF!,0,0,#REF!)</definedName>
    <definedName name="Print_Area_SG">#REF!</definedName>
    <definedName name="Print_Area_sh_2">#REF!</definedName>
    <definedName name="Print_Area_sh3">#REF!</definedName>
    <definedName name="Print_Area_TAX">#REF!</definedName>
    <definedName name="Print_Area_tsd">#REF!</definedName>
    <definedName name="print_area_wi">#REF!</definedName>
    <definedName name="Print_Area1">#REF!</definedName>
    <definedName name="Print_Area2" localSheetId="19">#REF!</definedName>
    <definedName name="Print_Area2">#REF!</definedName>
    <definedName name="Print_Area3">#REF!</definedName>
    <definedName name="Print_Area4">#REF!</definedName>
    <definedName name="Print_Area6">#REF!</definedName>
    <definedName name="Print_Area7">#REF!</definedName>
    <definedName name="Print_AreaA">#REF!</definedName>
    <definedName name="Print_AreafromIntercomm">#REF!</definedName>
    <definedName name="Print_Areanew">#REF!</definedName>
    <definedName name="Print_Areasensefromintercomm">#REF!</definedName>
    <definedName name="print_areee">#REF!</definedName>
    <definedName name="print_assumptions">#REF!,#REF!,#REF!,#REF!</definedName>
    <definedName name="Print_B7">#REF!</definedName>
    <definedName name="print_bank" localSheetId="8">corpbal,[0]!_bdm.A9E8F2214015449F99BBFDAC629C22DB.edm,[0]!INC,#REF!,#REF!,assum,#REF!,#REF!</definedName>
    <definedName name="print_bank" localSheetId="11">corpbal,[0]!_bdm.A9E8F2214015449F99BBFDAC629C22DB.edm,[0]!INC,#REF!,#REF!,assum,#REF!,#REF!</definedName>
    <definedName name="print_bank">corpbal,_bdm.A9E8F2214015449F99BBFDAC629C22DB.edm,INC,#REF!,#REF!,assum,#REF!,#REF!</definedName>
    <definedName name="Print_big_all" localSheetId="19">#REF!,#REF!</definedName>
    <definedName name="Print_big_all">#REF!,#REF!</definedName>
    <definedName name="print_book" localSheetId="8">book1,book2</definedName>
    <definedName name="print_book" localSheetId="11">book1,book2</definedName>
    <definedName name="print_book" localSheetId="10">book1,book2</definedName>
    <definedName name="print_book">book1,book2</definedName>
    <definedName name="print_Breakdown" localSheetId="19">#REF!</definedName>
    <definedName name="print_Breakdown">#REF!</definedName>
    <definedName name="PRINT_BS">#REF!</definedName>
    <definedName name="PRINT_BS_M">#REF!</definedName>
    <definedName name="print_build">#N/A</definedName>
    <definedName name="print_build_1">#N/A</definedName>
    <definedName name="Print_Buttons">#REF!</definedName>
    <definedName name="Print_C4">#REF!</definedName>
    <definedName name="PRINT_CF">#REF!</definedName>
    <definedName name="PRINT_CF_M">#REF!</definedName>
    <definedName name="PRINT_CLOSNG_BS">#REF!</definedName>
    <definedName name="Print_Cover_Tabs">#N/A</definedName>
    <definedName name="Print_CSC_Report_2" localSheetId="4" hidden="1">{"CSC_1",#N/A,FALSE,"CSC Outputs";"CSC_2",#N/A,FALSE,"CSC Outputs"}</definedName>
    <definedName name="Print_CSC_Report_2" localSheetId="11" hidden="1">{"CSC_1",#N/A,FALSE,"CSC Outputs";"CSC_2",#N/A,FALSE,"CSC Outputs"}</definedName>
    <definedName name="Print_CSC_Report_2" hidden="1">{"CSC_1",#N/A,FALSE,"CSC Outputs";"CSC_2",#N/A,FALSE,"CSC Outputs"}</definedName>
    <definedName name="Print_CSC_Report_2_1" localSheetId="4" hidden="1">{"CSC_1",#N/A,FALSE,"CSC Outputs";"CSC_2",#N/A,FALSE,"CSC Outputs"}</definedName>
    <definedName name="Print_CSC_Report_2_1" localSheetId="11" hidden="1">{"CSC_1",#N/A,FALSE,"CSC Outputs";"CSC_2",#N/A,FALSE,"CSC Outputs"}</definedName>
    <definedName name="Print_CSC_Report_2_1" hidden="1">{"CSC_1",#N/A,FALSE,"CSC Outputs";"CSC_2",#N/A,FALSE,"CSC Outputs"}</definedName>
    <definedName name="Print_CSC_Report_2_1_1" localSheetId="11">{"CSC_1",#N/A,FALSE,"CSC Outputs";"CSC_2",#N/A,FALSE,"CSC Outputs"}</definedName>
    <definedName name="Print_CSC_Report_2_1_1">{"CSC_1",#N/A,FALSE,"CSC Outputs";"CSC_2",#N/A,FALSE,"CSC Outputs"}</definedName>
    <definedName name="Print_CSC_Report_2_1_1_1" localSheetId="11">{"CSC_1",#N/A,FALSE,"CSC Outputs";"CSC_2",#N/A,FALSE,"CSC Outputs"}</definedName>
    <definedName name="Print_CSC_Report_2_1_1_1">{"CSC_1",#N/A,FALSE,"CSC Outputs";"CSC_2",#N/A,FALSE,"CSC Outputs"}</definedName>
    <definedName name="Print_CSC_Report_2_1_1_1_1" localSheetId="11">{"CSC_1",#N/A,FALSE,"CSC Outputs";"CSC_2",#N/A,FALSE,"CSC Outputs"}</definedName>
    <definedName name="Print_CSC_Report_2_1_1_1_1">{"CSC_1",#N/A,FALSE,"CSC Outputs";"CSC_2",#N/A,FALSE,"CSC Outputs"}</definedName>
    <definedName name="Print_CSC_Report_2_1_1_1_1_1" localSheetId="11">{"CSC_1",#N/A,FALSE,"CSC Outputs";"CSC_2",#N/A,FALSE,"CSC Outputs"}</definedName>
    <definedName name="Print_CSC_Report_2_1_1_1_1_1">{"CSC_1",#N/A,FALSE,"CSC Outputs";"CSC_2",#N/A,FALSE,"CSC Outputs"}</definedName>
    <definedName name="Print_CSC_Report_2_1_1_1_1_1_1" localSheetId="11">{"CSC_1",#N/A,FALSE,"CSC Outputs";"CSC_2",#N/A,FALSE,"CSC Outputs"}</definedName>
    <definedName name="Print_CSC_Report_2_1_1_1_1_1_1">{"CSC_1",#N/A,FALSE,"CSC Outputs";"CSC_2",#N/A,FALSE,"CSC Outputs"}</definedName>
    <definedName name="Print_CSC_Report_2_1_1_1_1_1_1_1" localSheetId="11">{"CSC_1",#N/A,FALSE,"CSC Outputs";"CSC_2",#N/A,FALSE,"CSC Outputs"}</definedName>
    <definedName name="Print_CSC_Report_2_1_1_1_1_1_1_1">{"CSC_1",#N/A,FALSE,"CSC Outputs";"CSC_2",#N/A,FALSE,"CSC Outputs"}</definedName>
    <definedName name="Print_CSC_Report_2_1_1_1_1_1_1_2" localSheetId="11">{"CSC_1",#N/A,FALSE,"CSC Outputs";"CSC_2",#N/A,FALSE,"CSC Outputs"}</definedName>
    <definedName name="Print_CSC_Report_2_1_1_1_1_1_1_2">{"CSC_1",#N/A,FALSE,"CSC Outputs";"CSC_2",#N/A,FALSE,"CSC Outputs"}</definedName>
    <definedName name="Print_CSC_Report_2_1_1_1_1_1_2" localSheetId="11">{"CSC_1",#N/A,FALSE,"CSC Outputs";"CSC_2",#N/A,FALSE,"CSC Outputs"}</definedName>
    <definedName name="Print_CSC_Report_2_1_1_1_1_1_2">{"CSC_1",#N/A,FALSE,"CSC Outputs";"CSC_2",#N/A,FALSE,"CSC Outputs"}</definedName>
    <definedName name="Print_CSC_Report_2_1_1_1_1_1_3" localSheetId="11">{"CSC_1",#N/A,FALSE,"CSC Outputs";"CSC_2",#N/A,FALSE,"CSC Outputs"}</definedName>
    <definedName name="Print_CSC_Report_2_1_1_1_1_1_3">{"CSC_1",#N/A,FALSE,"CSC Outputs";"CSC_2",#N/A,FALSE,"CSC Outputs"}</definedName>
    <definedName name="Print_CSC_Report_2_1_1_1_1_2" localSheetId="11">{"CSC_1",#N/A,FALSE,"CSC Outputs";"CSC_2",#N/A,FALSE,"CSC Outputs"}</definedName>
    <definedName name="Print_CSC_Report_2_1_1_1_1_2">{"CSC_1",#N/A,FALSE,"CSC Outputs";"CSC_2",#N/A,FALSE,"CSC Outputs"}</definedName>
    <definedName name="Print_CSC_Report_2_1_1_1_1_2_1" localSheetId="11">{"CSC_1",#N/A,FALSE,"CSC Outputs";"CSC_2",#N/A,FALSE,"CSC Outputs"}</definedName>
    <definedName name="Print_CSC_Report_2_1_1_1_1_2_1">{"CSC_1",#N/A,FALSE,"CSC Outputs";"CSC_2",#N/A,FALSE,"CSC Outputs"}</definedName>
    <definedName name="Print_CSC_Report_2_1_1_1_1_2_1_1" localSheetId="11">{"CSC_1",#N/A,FALSE,"CSC Outputs";"CSC_2",#N/A,FALSE,"CSC Outputs"}</definedName>
    <definedName name="Print_CSC_Report_2_1_1_1_1_2_1_1">{"CSC_1",#N/A,FALSE,"CSC Outputs";"CSC_2",#N/A,FALSE,"CSC Outputs"}</definedName>
    <definedName name="Print_CSC_Report_2_1_1_1_1_2_1_2" localSheetId="11">{"CSC_1",#N/A,FALSE,"CSC Outputs";"CSC_2",#N/A,FALSE,"CSC Outputs"}</definedName>
    <definedName name="Print_CSC_Report_2_1_1_1_1_2_1_2">{"CSC_1",#N/A,FALSE,"CSC Outputs";"CSC_2",#N/A,FALSE,"CSC Outputs"}</definedName>
    <definedName name="Print_CSC_Report_2_1_1_1_1_2_2" localSheetId="11">{"CSC_1",#N/A,FALSE,"CSC Outputs";"CSC_2",#N/A,FALSE,"CSC Outputs"}</definedName>
    <definedName name="Print_CSC_Report_2_1_1_1_1_2_2">{"CSC_1",#N/A,FALSE,"CSC Outputs";"CSC_2",#N/A,FALSE,"CSC Outputs"}</definedName>
    <definedName name="Print_CSC_Report_2_1_1_1_1_2_3" localSheetId="11">{"CSC_1",#N/A,FALSE,"CSC Outputs";"CSC_2",#N/A,FALSE,"CSC Outputs"}</definedName>
    <definedName name="Print_CSC_Report_2_1_1_1_1_2_3">{"CSC_1",#N/A,FALSE,"CSC Outputs";"CSC_2",#N/A,FALSE,"CSC Outputs"}</definedName>
    <definedName name="Print_CSC_Report_2_1_1_1_1_3" localSheetId="11">{"CSC_1",#N/A,FALSE,"CSC Outputs";"CSC_2",#N/A,FALSE,"CSC Outputs"}</definedName>
    <definedName name="Print_CSC_Report_2_1_1_1_1_3">{"CSC_1",#N/A,FALSE,"CSC Outputs";"CSC_2",#N/A,FALSE,"CSC Outputs"}</definedName>
    <definedName name="Print_CSC_Report_2_1_1_1_1_3_1" localSheetId="11">{"CSC_1",#N/A,FALSE,"CSC Outputs";"CSC_2",#N/A,FALSE,"CSC Outputs"}</definedName>
    <definedName name="Print_CSC_Report_2_1_1_1_1_3_1">{"CSC_1",#N/A,FALSE,"CSC Outputs";"CSC_2",#N/A,FALSE,"CSC Outputs"}</definedName>
    <definedName name="Print_CSC_Report_2_1_1_1_1_3_2" localSheetId="11">{"CSC_1",#N/A,FALSE,"CSC Outputs";"CSC_2",#N/A,FALSE,"CSC Outputs"}</definedName>
    <definedName name="Print_CSC_Report_2_1_1_1_1_3_2">{"CSC_1",#N/A,FALSE,"CSC Outputs";"CSC_2",#N/A,FALSE,"CSC Outputs"}</definedName>
    <definedName name="Print_CSC_Report_2_1_1_1_1_4" localSheetId="11">{"CSC_1",#N/A,FALSE,"CSC Outputs";"CSC_2",#N/A,FALSE,"CSC Outputs"}</definedName>
    <definedName name="Print_CSC_Report_2_1_1_1_1_4">{"CSC_1",#N/A,FALSE,"CSC Outputs";"CSC_2",#N/A,FALSE,"CSC Outputs"}</definedName>
    <definedName name="Print_CSC_Report_2_1_1_1_1_5" localSheetId="11">{"CSC_1",#N/A,FALSE,"CSC Outputs";"CSC_2",#N/A,FALSE,"CSC Outputs"}</definedName>
    <definedName name="Print_CSC_Report_2_1_1_1_1_5">{"CSC_1",#N/A,FALSE,"CSC Outputs";"CSC_2",#N/A,FALSE,"CSC Outputs"}</definedName>
    <definedName name="Print_CSC_Report_2_1_1_1_2" localSheetId="11">{"CSC_1",#N/A,FALSE,"CSC Outputs";"CSC_2",#N/A,FALSE,"CSC Outputs"}</definedName>
    <definedName name="Print_CSC_Report_2_1_1_1_2">{"CSC_1",#N/A,FALSE,"CSC Outputs";"CSC_2",#N/A,FALSE,"CSC Outputs"}</definedName>
    <definedName name="Print_CSC_Report_2_1_1_1_2_1" localSheetId="11">{"CSC_1",#N/A,FALSE,"CSC Outputs";"CSC_2",#N/A,FALSE,"CSC Outputs"}</definedName>
    <definedName name="Print_CSC_Report_2_1_1_1_2_1">{"CSC_1",#N/A,FALSE,"CSC Outputs";"CSC_2",#N/A,FALSE,"CSC Outputs"}</definedName>
    <definedName name="Print_CSC_Report_2_1_1_1_2_1_1" localSheetId="11">{"CSC_1",#N/A,FALSE,"CSC Outputs";"CSC_2",#N/A,FALSE,"CSC Outputs"}</definedName>
    <definedName name="Print_CSC_Report_2_1_1_1_2_1_1">{"CSC_1",#N/A,FALSE,"CSC Outputs";"CSC_2",#N/A,FALSE,"CSC Outputs"}</definedName>
    <definedName name="Print_CSC_Report_2_1_1_1_2_1_1_1" localSheetId="11">{"CSC_1",#N/A,FALSE,"CSC Outputs";"CSC_2",#N/A,FALSE,"CSC Outputs"}</definedName>
    <definedName name="Print_CSC_Report_2_1_1_1_2_1_1_1">{"CSC_1",#N/A,FALSE,"CSC Outputs";"CSC_2",#N/A,FALSE,"CSC Outputs"}</definedName>
    <definedName name="Print_CSC_Report_2_1_1_1_2_1_1_2" localSheetId="11">{"CSC_1",#N/A,FALSE,"CSC Outputs";"CSC_2",#N/A,FALSE,"CSC Outputs"}</definedName>
    <definedName name="Print_CSC_Report_2_1_1_1_2_1_1_2">{"CSC_1",#N/A,FALSE,"CSC Outputs";"CSC_2",#N/A,FALSE,"CSC Outputs"}</definedName>
    <definedName name="Print_CSC_Report_2_1_1_1_2_1_2" localSheetId="11">{"CSC_1",#N/A,FALSE,"CSC Outputs";"CSC_2",#N/A,FALSE,"CSC Outputs"}</definedName>
    <definedName name="Print_CSC_Report_2_1_1_1_2_1_2">{"CSC_1",#N/A,FALSE,"CSC Outputs";"CSC_2",#N/A,FALSE,"CSC Outputs"}</definedName>
    <definedName name="Print_CSC_Report_2_1_1_1_2_1_3" localSheetId="11">{"CSC_1",#N/A,FALSE,"CSC Outputs";"CSC_2",#N/A,FALSE,"CSC Outputs"}</definedName>
    <definedName name="Print_CSC_Report_2_1_1_1_2_1_3">{"CSC_1",#N/A,FALSE,"CSC Outputs";"CSC_2",#N/A,FALSE,"CSC Outputs"}</definedName>
    <definedName name="Print_CSC_Report_2_1_1_1_2_2" localSheetId="11">{"CSC_1",#N/A,FALSE,"CSC Outputs";"CSC_2",#N/A,FALSE,"CSC Outputs"}</definedName>
    <definedName name="Print_CSC_Report_2_1_1_1_2_2">{"CSC_1",#N/A,FALSE,"CSC Outputs";"CSC_2",#N/A,FALSE,"CSC Outputs"}</definedName>
    <definedName name="Print_CSC_Report_2_1_1_1_2_2_1" localSheetId="11">{"CSC_1",#N/A,FALSE,"CSC Outputs";"CSC_2",#N/A,FALSE,"CSC Outputs"}</definedName>
    <definedName name="Print_CSC_Report_2_1_1_1_2_2_1">{"CSC_1",#N/A,FALSE,"CSC Outputs";"CSC_2",#N/A,FALSE,"CSC Outputs"}</definedName>
    <definedName name="Print_CSC_Report_2_1_1_1_2_2_1_1" localSheetId="11">{"CSC_1",#N/A,FALSE,"CSC Outputs";"CSC_2",#N/A,FALSE,"CSC Outputs"}</definedName>
    <definedName name="Print_CSC_Report_2_1_1_1_2_2_1_1">{"CSC_1",#N/A,FALSE,"CSC Outputs";"CSC_2",#N/A,FALSE,"CSC Outputs"}</definedName>
    <definedName name="Print_CSC_Report_2_1_1_1_2_2_1_2" localSheetId="11">{"CSC_1",#N/A,FALSE,"CSC Outputs";"CSC_2",#N/A,FALSE,"CSC Outputs"}</definedName>
    <definedName name="Print_CSC_Report_2_1_1_1_2_2_1_2">{"CSC_1",#N/A,FALSE,"CSC Outputs";"CSC_2",#N/A,FALSE,"CSC Outputs"}</definedName>
    <definedName name="Print_CSC_Report_2_1_1_1_2_2_2" localSheetId="11">{"CSC_1",#N/A,FALSE,"CSC Outputs";"CSC_2",#N/A,FALSE,"CSC Outputs"}</definedName>
    <definedName name="Print_CSC_Report_2_1_1_1_2_2_2">{"CSC_1",#N/A,FALSE,"CSC Outputs";"CSC_2",#N/A,FALSE,"CSC Outputs"}</definedName>
    <definedName name="Print_CSC_Report_2_1_1_1_2_2_3" localSheetId="11">{"CSC_1",#N/A,FALSE,"CSC Outputs";"CSC_2",#N/A,FALSE,"CSC Outputs"}</definedName>
    <definedName name="Print_CSC_Report_2_1_1_1_2_2_3">{"CSC_1",#N/A,FALSE,"CSC Outputs";"CSC_2",#N/A,FALSE,"CSC Outputs"}</definedName>
    <definedName name="Print_CSC_Report_2_1_1_1_2_3" localSheetId="11">{"CSC_1",#N/A,FALSE,"CSC Outputs";"CSC_2",#N/A,FALSE,"CSC Outputs"}</definedName>
    <definedName name="Print_CSC_Report_2_1_1_1_2_3">{"CSC_1",#N/A,FALSE,"CSC Outputs";"CSC_2",#N/A,FALSE,"CSC Outputs"}</definedName>
    <definedName name="Print_CSC_Report_2_1_1_1_2_3_1" localSheetId="11">{"CSC_1",#N/A,FALSE,"CSC Outputs";"CSC_2",#N/A,FALSE,"CSC Outputs"}</definedName>
    <definedName name="Print_CSC_Report_2_1_1_1_2_3_1">{"CSC_1",#N/A,FALSE,"CSC Outputs";"CSC_2",#N/A,FALSE,"CSC Outputs"}</definedName>
    <definedName name="Print_CSC_Report_2_1_1_1_2_3_2" localSheetId="11">{"CSC_1",#N/A,FALSE,"CSC Outputs";"CSC_2",#N/A,FALSE,"CSC Outputs"}</definedName>
    <definedName name="Print_CSC_Report_2_1_1_1_2_3_2">{"CSC_1",#N/A,FALSE,"CSC Outputs";"CSC_2",#N/A,FALSE,"CSC Outputs"}</definedName>
    <definedName name="Print_CSC_Report_2_1_1_1_2_4" localSheetId="11">{"CSC_1",#N/A,FALSE,"CSC Outputs";"CSC_2",#N/A,FALSE,"CSC Outputs"}</definedName>
    <definedName name="Print_CSC_Report_2_1_1_1_2_4">{"CSC_1",#N/A,FALSE,"CSC Outputs";"CSC_2",#N/A,FALSE,"CSC Outputs"}</definedName>
    <definedName name="Print_CSC_Report_2_1_1_1_2_5" localSheetId="11">{"CSC_1",#N/A,FALSE,"CSC Outputs";"CSC_2",#N/A,FALSE,"CSC Outputs"}</definedName>
    <definedName name="Print_CSC_Report_2_1_1_1_2_5">{"CSC_1",#N/A,FALSE,"CSC Outputs";"CSC_2",#N/A,FALSE,"CSC Outputs"}</definedName>
    <definedName name="Print_CSC_Report_2_1_1_1_3" localSheetId="11">{"CSC_1",#N/A,FALSE,"CSC Outputs";"CSC_2",#N/A,FALSE,"CSC Outputs"}</definedName>
    <definedName name="Print_CSC_Report_2_1_1_1_3">{"CSC_1",#N/A,FALSE,"CSC Outputs";"CSC_2",#N/A,FALSE,"CSC Outputs"}</definedName>
    <definedName name="Print_CSC_Report_2_1_1_1_3_1" localSheetId="11">{"CSC_1",#N/A,FALSE,"CSC Outputs";"CSC_2",#N/A,FALSE,"CSC Outputs"}</definedName>
    <definedName name="Print_CSC_Report_2_1_1_1_3_1">{"CSC_1",#N/A,FALSE,"CSC Outputs";"CSC_2",#N/A,FALSE,"CSC Outputs"}</definedName>
    <definedName name="Print_CSC_Report_2_1_1_1_3_1_1" localSheetId="11">{"CSC_1",#N/A,FALSE,"CSC Outputs";"CSC_2",#N/A,FALSE,"CSC Outputs"}</definedName>
    <definedName name="Print_CSC_Report_2_1_1_1_3_1_1">{"CSC_1",#N/A,FALSE,"CSC Outputs";"CSC_2",#N/A,FALSE,"CSC Outputs"}</definedName>
    <definedName name="Print_CSC_Report_2_1_1_1_3_1_1_1" localSheetId="11">{"CSC_1",#N/A,FALSE,"CSC Outputs";"CSC_2",#N/A,FALSE,"CSC Outputs"}</definedName>
    <definedName name="Print_CSC_Report_2_1_1_1_3_1_1_1">{"CSC_1",#N/A,FALSE,"CSC Outputs";"CSC_2",#N/A,FALSE,"CSC Outputs"}</definedName>
    <definedName name="Print_CSC_Report_2_1_1_1_3_1_1_2" localSheetId="11">{"CSC_1",#N/A,FALSE,"CSC Outputs";"CSC_2",#N/A,FALSE,"CSC Outputs"}</definedName>
    <definedName name="Print_CSC_Report_2_1_1_1_3_1_1_2">{"CSC_1",#N/A,FALSE,"CSC Outputs";"CSC_2",#N/A,FALSE,"CSC Outputs"}</definedName>
    <definedName name="Print_CSC_Report_2_1_1_1_3_1_2" localSheetId="11">{"CSC_1",#N/A,FALSE,"CSC Outputs";"CSC_2",#N/A,FALSE,"CSC Outputs"}</definedName>
    <definedName name="Print_CSC_Report_2_1_1_1_3_1_2">{"CSC_1",#N/A,FALSE,"CSC Outputs";"CSC_2",#N/A,FALSE,"CSC Outputs"}</definedName>
    <definedName name="Print_CSC_Report_2_1_1_1_3_1_3" localSheetId="11">{"CSC_1",#N/A,FALSE,"CSC Outputs";"CSC_2",#N/A,FALSE,"CSC Outputs"}</definedName>
    <definedName name="Print_CSC_Report_2_1_1_1_3_1_3">{"CSC_1",#N/A,FALSE,"CSC Outputs";"CSC_2",#N/A,FALSE,"CSC Outputs"}</definedName>
    <definedName name="Print_CSC_Report_2_1_1_1_3_2" localSheetId="11">{"CSC_1",#N/A,FALSE,"CSC Outputs";"CSC_2",#N/A,FALSE,"CSC Outputs"}</definedName>
    <definedName name="Print_CSC_Report_2_1_1_1_3_2">{"CSC_1",#N/A,FALSE,"CSC Outputs";"CSC_2",#N/A,FALSE,"CSC Outputs"}</definedName>
    <definedName name="Print_CSC_Report_2_1_1_1_3_2_1" localSheetId="11">{"CSC_1",#N/A,FALSE,"CSC Outputs";"CSC_2",#N/A,FALSE,"CSC Outputs"}</definedName>
    <definedName name="Print_CSC_Report_2_1_1_1_3_2_1">{"CSC_1",#N/A,FALSE,"CSC Outputs";"CSC_2",#N/A,FALSE,"CSC Outputs"}</definedName>
    <definedName name="Print_CSC_Report_2_1_1_1_3_2_1_1" localSheetId="11">{"CSC_1",#N/A,FALSE,"CSC Outputs";"CSC_2",#N/A,FALSE,"CSC Outputs"}</definedName>
    <definedName name="Print_CSC_Report_2_1_1_1_3_2_1_1">{"CSC_1",#N/A,FALSE,"CSC Outputs";"CSC_2",#N/A,FALSE,"CSC Outputs"}</definedName>
    <definedName name="Print_CSC_Report_2_1_1_1_3_2_1_2" localSheetId="11">{"CSC_1",#N/A,FALSE,"CSC Outputs";"CSC_2",#N/A,FALSE,"CSC Outputs"}</definedName>
    <definedName name="Print_CSC_Report_2_1_1_1_3_2_1_2">{"CSC_1",#N/A,FALSE,"CSC Outputs";"CSC_2",#N/A,FALSE,"CSC Outputs"}</definedName>
    <definedName name="Print_CSC_Report_2_1_1_1_3_2_2" localSheetId="11">{"CSC_1",#N/A,FALSE,"CSC Outputs";"CSC_2",#N/A,FALSE,"CSC Outputs"}</definedName>
    <definedName name="Print_CSC_Report_2_1_1_1_3_2_2">{"CSC_1",#N/A,FALSE,"CSC Outputs";"CSC_2",#N/A,FALSE,"CSC Outputs"}</definedName>
    <definedName name="Print_CSC_Report_2_1_1_1_3_2_3" localSheetId="11">{"CSC_1",#N/A,FALSE,"CSC Outputs";"CSC_2",#N/A,FALSE,"CSC Outputs"}</definedName>
    <definedName name="Print_CSC_Report_2_1_1_1_3_2_3">{"CSC_1",#N/A,FALSE,"CSC Outputs";"CSC_2",#N/A,FALSE,"CSC Outputs"}</definedName>
    <definedName name="Print_CSC_Report_2_1_1_1_3_3" localSheetId="11">{"CSC_1",#N/A,FALSE,"CSC Outputs";"CSC_2",#N/A,FALSE,"CSC Outputs"}</definedName>
    <definedName name="Print_CSC_Report_2_1_1_1_3_3">{"CSC_1",#N/A,FALSE,"CSC Outputs";"CSC_2",#N/A,FALSE,"CSC Outputs"}</definedName>
    <definedName name="Print_CSC_Report_2_1_1_1_3_3_1" localSheetId="11">{"CSC_1",#N/A,FALSE,"CSC Outputs";"CSC_2",#N/A,FALSE,"CSC Outputs"}</definedName>
    <definedName name="Print_CSC_Report_2_1_1_1_3_3_1">{"CSC_1",#N/A,FALSE,"CSC Outputs";"CSC_2",#N/A,FALSE,"CSC Outputs"}</definedName>
    <definedName name="Print_CSC_Report_2_1_1_1_3_3_2" localSheetId="11">{"CSC_1",#N/A,FALSE,"CSC Outputs";"CSC_2",#N/A,FALSE,"CSC Outputs"}</definedName>
    <definedName name="Print_CSC_Report_2_1_1_1_3_3_2">{"CSC_1",#N/A,FALSE,"CSC Outputs";"CSC_2",#N/A,FALSE,"CSC Outputs"}</definedName>
    <definedName name="Print_CSC_Report_2_1_1_1_3_4" localSheetId="11">{"CSC_1",#N/A,FALSE,"CSC Outputs";"CSC_2",#N/A,FALSE,"CSC Outputs"}</definedName>
    <definedName name="Print_CSC_Report_2_1_1_1_3_4">{"CSC_1",#N/A,FALSE,"CSC Outputs";"CSC_2",#N/A,FALSE,"CSC Outputs"}</definedName>
    <definedName name="Print_CSC_Report_2_1_1_1_3_5" localSheetId="11">{"CSC_1",#N/A,FALSE,"CSC Outputs";"CSC_2",#N/A,FALSE,"CSC Outputs"}</definedName>
    <definedName name="Print_CSC_Report_2_1_1_1_3_5">{"CSC_1",#N/A,FALSE,"CSC Outputs";"CSC_2",#N/A,FALSE,"CSC Outputs"}</definedName>
    <definedName name="Print_CSC_Report_2_1_1_1_4" localSheetId="11">{"CSC_1",#N/A,FALSE,"CSC Outputs";"CSC_2",#N/A,FALSE,"CSC Outputs"}</definedName>
    <definedName name="Print_CSC_Report_2_1_1_1_4">{"CSC_1",#N/A,FALSE,"CSC Outputs";"CSC_2",#N/A,FALSE,"CSC Outputs"}</definedName>
    <definedName name="Print_CSC_Report_2_1_1_1_4_1" localSheetId="11">{"CSC_1",#N/A,FALSE,"CSC Outputs";"CSC_2",#N/A,FALSE,"CSC Outputs"}</definedName>
    <definedName name="Print_CSC_Report_2_1_1_1_4_1">{"CSC_1",#N/A,FALSE,"CSC Outputs";"CSC_2",#N/A,FALSE,"CSC Outputs"}</definedName>
    <definedName name="Print_CSC_Report_2_1_1_1_4_1_1" localSheetId="11">{"CSC_1",#N/A,FALSE,"CSC Outputs";"CSC_2",#N/A,FALSE,"CSC Outputs"}</definedName>
    <definedName name="Print_CSC_Report_2_1_1_1_4_1_1">{"CSC_1",#N/A,FALSE,"CSC Outputs";"CSC_2",#N/A,FALSE,"CSC Outputs"}</definedName>
    <definedName name="Print_CSC_Report_2_1_1_1_4_1_1_1" localSheetId="11">{"CSC_1",#N/A,FALSE,"CSC Outputs";"CSC_2",#N/A,FALSE,"CSC Outputs"}</definedName>
    <definedName name="Print_CSC_Report_2_1_1_1_4_1_1_1">{"CSC_1",#N/A,FALSE,"CSC Outputs";"CSC_2",#N/A,FALSE,"CSC Outputs"}</definedName>
    <definedName name="Print_CSC_Report_2_1_1_1_4_1_1_2" localSheetId="11">{"CSC_1",#N/A,FALSE,"CSC Outputs";"CSC_2",#N/A,FALSE,"CSC Outputs"}</definedName>
    <definedName name="Print_CSC_Report_2_1_1_1_4_1_1_2">{"CSC_1",#N/A,FALSE,"CSC Outputs";"CSC_2",#N/A,FALSE,"CSC Outputs"}</definedName>
    <definedName name="Print_CSC_Report_2_1_1_1_4_1_2" localSheetId="11">{"CSC_1",#N/A,FALSE,"CSC Outputs";"CSC_2",#N/A,FALSE,"CSC Outputs"}</definedName>
    <definedName name="Print_CSC_Report_2_1_1_1_4_1_2">{"CSC_1",#N/A,FALSE,"CSC Outputs";"CSC_2",#N/A,FALSE,"CSC Outputs"}</definedName>
    <definedName name="Print_CSC_Report_2_1_1_1_4_1_3" localSheetId="11">{"CSC_1",#N/A,FALSE,"CSC Outputs";"CSC_2",#N/A,FALSE,"CSC Outputs"}</definedName>
    <definedName name="Print_CSC_Report_2_1_1_1_4_1_3">{"CSC_1",#N/A,FALSE,"CSC Outputs";"CSC_2",#N/A,FALSE,"CSC Outputs"}</definedName>
    <definedName name="Print_CSC_Report_2_1_1_1_4_2" localSheetId="11">{"CSC_1",#N/A,FALSE,"CSC Outputs";"CSC_2",#N/A,FALSE,"CSC Outputs"}</definedName>
    <definedName name="Print_CSC_Report_2_1_1_1_4_2">{"CSC_1",#N/A,FALSE,"CSC Outputs";"CSC_2",#N/A,FALSE,"CSC Outputs"}</definedName>
    <definedName name="Print_CSC_Report_2_1_1_1_4_2_1" localSheetId="11">{"CSC_1",#N/A,FALSE,"CSC Outputs";"CSC_2",#N/A,FALSE,"CSC Outputs"}</definedName>
    <definedName name="Print_CSC_Report_2_1_1_1_4_2_1">{"CSC_1",#N/A,FALSE,"CSC Outputs";"CSC_2",#N/A,FALSE,"CSC Outputs"}</definedName>
    <definedName name="Print_CSC_Report_2_1_1_1_4_2_1_1" localSheetId="11">{"CSC_1",#N/A,FALSE,"CSC Outputs";"CSC_2",#N/A,FALSE,"CSC Outputs"}</definedName>
    <definedName name="Print_CSC_Report_2_1_1_1_4_2_1_1">{"CSC_1",#N/A,FALSE,"CSC Outputs";"CSC_2",#N/A,FALSE,"CSC Outputs"}</definedName>
    <definedName name="Print_CSC_Report_2_1_1_1_4_2_1_2" localSheetId="11">{"CSC_1",#N/A,FALSE,"CSC Outputs";"CSC_2",#N/A,FALSE,"CSC Outputs"}</definedName>
    <definedName name="Print_CSC_Report_2_1_1_1_4_2_1_2">{"CSC_1",#N/A,FALSE,"CSC Outputs";"CSC_2",#N/A,FALSE,"CSC Outputs"}</definedName>
    <definedName name="Print_CSC_Report_2_1_1_1_4_2_2" localSheetId="11">{"CSC_1",#N/A,FALSE,"CSC Outputs";"CSC_2",#N/A,FALSE,"CSC Outputs"}</definedName>
    <definedName name="Print_CSC_Report_2_1_1_1_4_2_2">{"CSC_1",#N/A,FALSE,"CSC Outputs";"CSC_2",#N/A,FALSE,"CSC Outputs"}</definedName>
    <definedName name="Print_CSC_Report_2_1_1_1_4_2_3" localSheetId="11">{"CSC_1",#N/A,FALSE,"CSC Outputs";"CSC_2",#N/A,FALSE,"CSC Outputs"}</definedName>
    <definedName name="Print_CSC_Report_2_1_1_1_4_2_3">{"CSC_1",#N/A,FALSE,"CSC Outputs";"CSC_2",#N/A,FALSE,"CSC Outputs"}</definedName>
    <definedName name="Print_CSC_Report_2_1_1_1_4_3" localSheetId="11">{"CSC_1",#N/A,FALSE,"CSC Outputs";"CSC_2",#N/A,FALSE,"CSC Outputs"}</definedName>
    <definedName name="Print_CSC_Report_2_1_1_1_4_3">{"CSC_1",#N/A,FALSE,"CSC Outputs";"CSC_2",#N/A,FALSE,"CSC Outputs"}</definedName>
    <definedName name="Print_CSC_Report_2_1_1_1_4_3_1" localSheetId="11">{"CSC_1",#N/A,FALSE,"CSC Outputs";"CSC_2",#N/A,FALSE,"CSC Outputs"}</definedName>
    <definedName name="Print_CSC_Report_2_1_1_1_4_3_1">{"CSC_1",#N/A,FALSE,"CSC Outputs";"CSC_2",#N/A,FALSE,"CSC Outputs"}</definedName>
    <definedName name="Print_CSC_Report_2_1_1_1_4_3_2" localSheetId="11">{"CSC_1",#N/A,FALSE,"CSC Outputs";"CSC_2",#N/A,FALSE,"CSC Outputs"}</definedName>
    <definedName name="Print_CSC_Report_2_1_1_1_4_3_2">{"CSC_1",#N/A,FALSE,"CSC Outputs";"CSC_2",#N/A,FALSE,"CSC Outputs"}</definedName>
    <definedName name="Print_CSC_Report_2_1_1_1_4_4" localSheetId="11">{"CSC_1",#N/A,FALSE,"CSC Outputs";"CSC_2",#N/A,FALSE,"CSC Outputs"}</definedName>
    <definedName name="Print_CSC_Report_2_1_1_1_4_4">{"CSC_1",#N/A,FALSE,"CSC Outputs";"CSC_2",#N/A,FALSE,"CSC Outputs"}</definedName>
    <definedName name="Print_CSC_Report_2_1_1_1_4_5" localSheetId="11">{"CSC_1",#N/A,FALSE,"CSC Outputs";"CSC_2",#N/A,FALSE,"CSC Outputs"}</definedName>
    <definedName name="Print_CSC_Report_2_1_1_1_4_5">{"CSC_1",#N/A,FALSE,"CSC Outputs";"CSC_2",#N/A,FALSE,"CSC Outputs"}</definedName>
    <definedName name="Print_CSC_Report_2_1_1_1_5" localSheetId="11">{"CSC_1",#N/A,FALSE,"CSC Outputs";"CSC_2",#N/A,FALSE,"CSC Outputs"}</definedName>
    <definedName name="Print_CSC_Report_2_1_1_1_5">{"CSC_1",#N/A,FALSE,"CSC Outputs";"CSC_2",#N/A,FALSE,"CSC Outputs"}</definedName>
    <definedName name="Print_CSC_Report_2_1_1_1_5_1" localSheetId="11">{"CSC_1",#N/A,FALSE,"CSC Outputs";"CSC_2",#N/A,FALSE,"CSC Outputs"}</definedName>
    <definedName name="Print_CSC_Report_2_1_1_1_5_1">{"CSC_1",#N/A,FALSE,"CSC Outputs";"CSC_2",#N/A,FALSE,"CSC Outputs"}</definedName>
    <definedName name="Print_CSC_Report_2_1_1_1_5_1_1" localSheetId="11">{"CSC_1",#N/A,FALSE,"CSC Outputs";"CSC_2",#N/A,FALSE,"CSC Outputs"}</definedName>
    <definedName name="Print_CSC_Report_2_1_1_1_5_1_1">{"CSC_1",#N/A,FALSE,"CSC Outputs";"CSC_2",#N/A,FALSE,"CSC Outputs"}</definedName>
    <definedName name="Print_CSC_Report_2_1_1_1_5_1_1_1" localSheetId="11">{"CSC_1",#N/A,FALSE,"CSC Outputs";"CSC_2",#N/A,FALSE,"CSC Outputs"}</definedName>
    <definedName name="Print_CSC_Report_2_1_1_1_5_1_1_1">{"CSC_1",#N/A,FALSE,"CSC Outputs";"CSC_2",#N/A,FALSE,"CSC Outputs"}</definedName>
    <definedName name="Print_CSC_Report_2_1_1_1_5_1_1_2" localSheetId="11">{"CSC_1",#N/A,FALSE,"CSC Outputs";"CSC_2",#N/A,FALSE,"CSC Outputs"}</definedName>
    <definedName name="Print_CSC_Report_2_1_1_1_5_1_1_2">{"CSC_1",#N/A,FALSE,"CSC Outputs";"CSC_2",#N/A,FALSE,"CSC Outputs"}</definedName>
    <definedName name="Print_CSC_Report_2_1_1_1_5_1_2" localSheetId="11">{"CSC_1",#N/A,FALSE,"CSC Outputs";"CSC_2",#N/A,FALSE,"CSC Outputs"}</definedName>
    <definedName name="Print_CSC_Report_2_1_1_1_5_1_2">{"CSC_1",#N/A,FALSE,"CSC Outputs";"CSC_2",#N/A,FALSE,"CSC Outputs"}</definedName>
    <definedName name="Print_CSC_Report_2_1_1_1_5_1_3" localSheetId="11">{"CSC_1",#N/A,FALSE,"CSC Outputs";"CSC_2",#N/A,FALSE,"CSC Outputs"}</definedName>
    <definedName name="Print_CSC_Report_2_1_1_1_5_1_3">{"CSC_1",#N/A,FALSE,"CSC Outputs";"CSC_2",#N/A,FALSE,"CSC Outputs"}</definedName>
    <definedName name="Print_CSC_Report_2_1_1_1_5_2" localSheetId="11">{"CSC_1",#N/A,FALSE,"CSC Outputs";"CSC_2",#N/A,FALSE,"CSC Outputs"}</definedName>
    <definedName name="Print_CSC_Report_2_1_1_1_5_2">{"CSC_1",#N/A,FALSE,"CSC Outputs";"CSC_2",#N/A,FALSE,"CSC Outputs"}</definedName>
    <definedName name="Print_CSC_Report_2_1_1_1_5_2_1" localSheetId="11">{"CSC_1",#N/A,FALSE,"CSC Outputs";"CSC_2",#N/A,FALSE,"CSC Outputs"}</definedName>
    <definedName name="Print_CSC_Report_2_1_1_1_5_2_1">{"CSC_1",#N/A,FALSE,"CSC Outputs";"CSC_2",#N/A,FALSE,"CSC Outputs"}</definedName>
    <definedName name="Print_CSC_Report_2_1_1_1_5_2_1_1" localSheetId="11">{"CSC_1",#N/A,FALSE,"CSC Outputs";"CSC_2",#N/A,FALSE,"CSC Outputs"}</definedName>
    <definedName name="Print_CSC_Report_2_1_1_1_5_2_1_1">{"CSC_1",#N/A,FALSE,"CSC Outputs";"CSC_2",#N/A,FALSE,"CSC Outputs"}</definedName>
    <definedName name="Print_CSC_Report_2_1_1_1_5_2_1_2" localSheetId="11">{"CSC_1",#N/A,FALSE,"CSC Outputs";"CSC_2",#N/A,FALSE,"CSC Outputs"}</definedName>
    <definedName name="Print_CSC_Report_2_1_1_1_5_2_1_2">{"CSC_1",#N/A,FALSE,"CSC Outputs";"CSC_2",#N/A,FALSE,"CSC Outputs"}</definedName>
    <definedName name="Print_CSC_Report_2_1_1_1_5_2_2" localSheetId="11">{"CSC_1",#N/A,FALSE,"CSC Outputs";"CSC_2",#N/A,FALSE,"CSC Outputs"}</definedName>
    <definedName name="Print_CSC_Report_2_1_1_1_5_2_2">{"CSC_1",#N/A,FALSE,"CSC Outputs";"CSC_2",#N/A,FALSE,"CSC Outputs"}</definedName>
    <definedName name="Print_CSC_Report_2_1_1_1_5_2_3" localSheetId="11">{"CSC_1",#N/A,FALSE,"CSC Outputs";"CSC_2",#N/A,FALSE,"CSC Outputs"}</definedName>
    <definedName name="Print_CSC_Report_2_1_1_1_5_2_3">{"CSC_1",#N/A,FALSE,"CSC Outputs";"CSC_2",#N/A,FALSE,"CSC Outputs"}</definedName>
    <definedName name="Print_CSC_Report_2_1_1_1_5_3" localSheetId="11">{"CSC_1",#N/A,FALSE,"CSC Outputs";"CSC_2",#N/A,FALSE,"CSC Outputs"}</definedName>
    <definedName name="Print_CSC_Report_2_1_1_1_5_3">{"CSC_1",#N/A,FALSE,"CSC Outputs";"CSC_2",#N/A,FALSE,"CSC Outputs"}</definedName>
    <definedName name="Print_CSC_Report_2_1_1_1_5_3_1" localSheetId="11">{"CSC_1",#N/A,FALSE,"CSC Outputs";"CSC_2",#N/A,FALSE,"CSC Outputs"}</definedName>
    <definedName name="Print_CSC_Report_2_1_1_1_5_3_1">{"CSC_1",#N/A,FALSE,"CSC Outputs";"CSC_2",#N/A,FALSE,"CSC Outputs"}</definedName>
    <definedName name="Print_CSC_Report_2_1_1_1_5_3_2" localSheetId="11">{"CSC_1",#N/A,FALSE,"CSC Outputs";"CSC_2",#N/A,FALSE,"CSC Outputs"}</definedName>
    <definedName name="Print_CSC_Report_2_1_1_1_5_3_2">{"CSC_1",#N/A,FALSE,"CSC Outputs";"CSC_2",#N/A,FALSE,"CSC Outputs"}</definedName>
    <definedName name="Print_CSC_Report_2_1_1_1_5_4" localSheetId="11">{"CSC_1",#N/A,FALSE,"CSC Outputs";"CSC_2",#N/A,FALSE,"CSC Outputs"}</definedName>
    <definedName name="Print_CSC_Report_2_1_1_1_5_4">{"CSC_1",#N/A,FALSE,"CSC Outputs";"CSC_2",#N/A,FALSE,"CSC Outputs"}</definedName>
    <definedName name="Print_CSC_Report_2_1_1_1_5_5" localSheetId="11">{"CSC_1",#N/A,FALSE,"CSC Outputs";"CSC_2",#N/A,FALSE,"CSC Outputs"}</definedName>
    <definedName name="Print_CSC_Report_2_1_1_1_5_5">{"CSC_1",#N/A,FALSE,"CSC Outputs";"CSC_2",#N/A,FALSE,"CSC Outputs"}</definedName>
    <definedName name="Print_CSC_Report_2_1_1_2" localSheetId="11">{"CSC_1",#N/A,FALSE,"CSC Outputs";"CSC_2",#N/A,FALSE,"CSC Outputs"}</definedName>
    <definedName name="Print_CSC_Report_2_1_1_2">{"CSC_1",#N/A,FALSE,"CSC Outputs";"CSC_2",#N/A,FALSE,"CSC Outputs"}</definedName>
    <definedName name="Print_CSC_Report_2_1_1_2_1" localSheetId="11">{"CSC_1",#N/A,FALSE,"CSC Outputs";"CSC_2",#N/A,FALSE,"CSC Outputs"}</definedName>
    <definedName name="Print_CSC_Report_2_1_1_2_1">{"CSC_1",#N/A,FALSE,"CSC Outputs";"CSC_2",#N/A,FALSE,"CSC Outputs"}</definedName>
    <definedName name="Print_CSC_Report_2_1_1_2_1_1" localSheetId="11">{"CSC_1",#N/A,FALSE,"CSC Outputs";"CSC_2",#N/A,FALSE,"CSC Outputs"}</definedName>
    <definedName name="Print_CSC_Report_2_1_1_2_1_1">{"CSC_1",#N/A,FALSE,"CSC Outputs";"CSC_2",#N/A,FALSE,"CSC Outputs"}</definedName>
    <definedName name="Print_CSC_Report_2_1_1_2_1_1_1" localSheetId="11">{"CSC_1",#N/A,FALSE,"CSC Outputs";"CSC_2",#N/A,FALSE,"CSC Outputs"}</definedName>
    <definedName name="Print_CSC_Report_2_1_1_2_1_1_1">{"CSC_1",#N/A,FALSE,"CSC Outputs";"CSC_2",#N/A,FALSE,"CSC Outputs"}</definedName>
    <definedName name="Print_CSC_Report_2_1_1_2_1_1_2" localSheetId="11">{"CSC_1",#N/A,FALSE,"CSC Outputs";"CSC_2",#N/A,FALSE,"CSC Outputs"}</definedName>
    <definedName name="Print_CSC_Report_2_1_1_2_1_1_2">{"CSC_1",#N/A,FALSE,"CSC Outputs";"CSC_2",#N/A,FALSE,"CSC Outputs"}</definedName>
    <definedName name="Print_CSC_Report_2_1_1_2_1_2" localSheetId="11">{"CSC_1",#N/A,FALSE,"CSC Outputs";"CSC_2",#N/A,FALSE,"CSC Outputs"}</definedName>
    <definedName name="Print_CSC_Report_2_1_1_2_1_2">{"CSC_1",#N/A,FALSE,"CSC Outputs";"CSC_2",#N/A,FALSE,"CSC Outputs"}</definedName>
    <definedName name="Print_CSC_Report_2_1_1_2_1_3" localSheetId="11">{"CSC_1",#N/A,FALSE,"CSC Outputs";"CSC_2",#N/A,FALSE,"CSC Outputs"}</definedName>
    <definedName name="Print_CSC_Report_2_1_1_2_1_3">{"CSC_1",#N/A,FALSE,"CSC Outputs";"CSC_2",#N/A,FALSE,"CSC Outputs"}</definedName>
    <definedName name="Print_CSC_Report_2_1_1_2_2" localSheetId="11">{"CSC_1",#N/A,FALSE,"CSC Outputs";"CSC_2",#N/A,FALSE,"CSC Outputs"}</definedName>
    <definedName name="Print_CSC_Report_2_1_1_2_2">{"CSC_1",#N/A,FALSE,"CSC Outputs";"CSC_2",#N/A,FALSE,"CSC Outputs"}</definedName>
    <definedName name="Print_CSC_Report_2_1_1_2_2_1" localSheetId="11">{"CSC_1",#N/A,FALSE,"CSC Outputs";"CSC_2",#N/A,FALSE,"CSC Outputs"}</definedName>
    <definedName name="Print_CSC_Report_2_1_1_2_2_1">{"CSC_1",#N/A,FALSE,"CSC Outputs";"CSC_2",#N/A,FALSE,"CSC Outputs"}</definedName>
    <definedName name="Print_CSC_Report_2_1_1_2_2_1_1" localSheetId="11">{"CSC_1",#N/A,FALSE,"CSC Outputs";"CSC_2",#N/A,FALSE,"CSC Outputs"}</definedName>
    <definedName name="Print_CSC_Report_2_1_1_2_2_1_1">{"CSC_1",#N/A,FALSE,"CSC Outputs";"CSC_2",#N/A,FALSE,"CSC Outputs"}</definedName>
    <definedName name="Print_CSC_Report_2_1_1_2_2_1_2" localSheetId="11">{"CSC_1",#N/A,FALSE,"CSC Outputs";"CSC_2",#N/A,FALSE,"CSC Outputs"}</definedName>
    <definedName name="Print_CSC_Report_2_1_1_2_2_1_2">{"CSC_1",#N/A,FALSE,"CSC Outputs";"CSC_2",#N/A,FALSE,"CSC Outputs"}</definedName>
    <definedName name="Print_CSC_Report_2_1_1_2_2_2" localSheetId="11">{"CSC_1",#N/A,FALSE,"CSC Outputs";"CSC_2",#N/A,FALSE,"CSC Outputs"}</definedName>
    <definedName name="Print_CSC_Report_2_1_1_2_2_2">{"CSC_1",#N/A,FALSE,"CSC Outputs";"CSC_2",#N/A,FALSE,"CSC Outputs"}</definedName>
    <definedName name="Print_CSC_Report_2_1_1_2_2_3" localSheetId="11">{"CSC_1",#N/A,FALSE,"CSC Outputs";"CSC_2",#N/A,FALSE,"CSC Outputs"}</definedName>
    <definedName name="Print_CSC_Report_2_1_1_2_2_3">{"CSC_1",#N/A,FALSE,"CSC Outputs";"CSC_2",#N/A,FALSE,"CSC Outputs"}</definedName>
    <definedName name="Print_CSC_Report_2_1_1_2_3" localSheetId="11">{"CSC_1",#N/A,FALSE,"CSC Outputs";"CSC_2",#N/A,FALSE,"CSC Outputs"}</definedName>
    <definedName name="Print_CSC_Report_2_1_1_2_3">{"CSC_1",#N/A,FALSE,"CSC Outputs";"CSC_2",#N/A,FALSE,"CSC Outputs"}</definedName>
    <definedName name="Print_CSC_Report_2_1_1_2_3_1" localSheetId="11">{"CSC_1",#N/A,FALSE,"CSC Outputs";"CSC_2",#N/A,FALSE,"CSC Outputs"}</definedName>
    <definedName name="Print_CSC_Report_2_1_1_2_3_1">{"CSC_1",#N/A,FALSE,"CSC Outputs";"CSC_2",#N/A,FALSE,"CSC Outputs"}</definedName>
    <definedName name="Print_CSC_Report_2_1_1_2_3_2" localSheetId="11">{"CSC_1",#N/A,FALSE,"CSC Outputs";"CSC_2",#N/A,FALSE,"CSC Outputs"}</definedName>
    <definedName name="Print_CSC_Report_2_1_1_2_3_2">{"CSC_1",#N/A,FALSE,"CSC Outputs";"CSC_2",#N/A,FALSE,"CSC Outputs"}</definedName>
    <definedName name="Print_CSC_Report_2_1_1_2_4" localSheetId="11">{"CSC_1",#N/A,FALSE,"CSC Outputs";"CSC_2",#N/A,FALSE,"CSC Outputs"}</definedName>
    <definedName name="Print_CSC_Report_2_1_1_2_4">{"CSC_1",#N/A,FALSE,"CSC Outputs";"CSC_2",#N/A,FALSE,"CSC Outputs"}</definedName>
    <definedName name="Print_CSC_Report_2_1_1_2_5" localSheetId="11">{"CSC_1",#N/A,FALSE,"CSC Outputs";"CSC_2",#N/A,FALSE,"CSC Outputs"}</definedName>
    <definedName name="Print_CSC_Report_2_1_1_2_5">{"CSC_1",#N/A,FALSE,"CSC Outputs";"CSC_2",#N/A,FALSE,"CSC Outputs"}</definedName>
    <definedName name="Print_CSC_Report_2_1_1_3" localSheetId="11">{"CSC_1",#N/A,FALSE,"CSC Outputs";"CSC_2",#N/A,FALSE,"CSC Outputs"}</definedName>
    <definedName name="Print_CSC_Report_2_1_1_3">{"CSC_1",#N/A,FALSE,"CSC Outputs";"CSC_2",#N/A,FALSE,"CSC Outputs"}</definedName>
    <definedName name="Print_CSC_Report_2_1_1_3_1" localSheetId="11">{"CSC_1",#N/A,FALSE,"CSC Outputs";"CSC_2",#N/A,FALSE,"CSC Outputs"}</definedName>
    <definedName name="Print_CSC_Report_2_1_1_3_1">{"CSC_1",#N/A,FALSE,"CSC Outputs";"CSC_2",#N/A,FALSE,"CSC Outputs"}</definedName>
    <definedName name="Print_CSC_Report_2_1_1_3_1_1" localSheetId="11">{"CSC_1",#N/A,FALSE,"CSC Outputs";"CSC_2",#N/A,FALSE,"CSC Outputs"}</definedName>
    <definedName name="Print_CSC_Report_2_1_1_3_1_1">{"CSC_1",#N/A,FALSE,"CSC Outputs";"CSC_2",#N/A,FALSE,"CSC Outputs"}</definedName>
    <definedName name="Print_CSC_Report_2_1_1_3_1_1_1" localSheetId="11">{"CSC_1",#N/A,FALSE,"CSC Outputs";"CSC_2",#N/A,FALSE,"CSC Outputs"}</definedName>
    <definedName name="Print_CSC_Report_2_1_1_3_1_1_1">{"CSC_1",#N/A,FALSE,"CSC Outputs";"CSC_2",#N/A,FALSE,"CSC Outputs"}</definedName>
    <definedName name="Print_CSC_Report_2_1_1_3_1_1_2" localSheetId="11">{"CSC_1",#N/A,FALSE,"CSC Outputs";"CSC_2",#N/A,FALSE,"CSC Outputs"}</definedName>
    <definedName name="Print_CSC_Report_2_1_1_3_1_1_2">{"CSC_1",#N/A,FALSE,"CSC Outputs";"CSC_2",#N/A,FALSE,"CSC Outputs"}</definedName>
    <definedName name="Print_CSC_Report_2_1_1_3_1_2" localSheetId="11">{"CSC_1",#N/A,FALSE,"CSC Outputs";"CSC_2",#N/A,FALSE,"CSC Outputs"}</definedName>
    <definedName name="Print_CSC_Report_2_1_1_3_1_2">{"CSC_1",#N/A,FALSE,"CSC Outputs";"CSC_2",#N/A,FALSE,"CSC Outputs"}</definedName>
    <definedName name="Print_CSC_Report_2_1_1_3_1_3" localSheetId="11">{"CSC_1",#N/A,FALSE,"CSC Outputs";"CSC_2",#N/A,FALSE,"CSC Outputs"}</definedName>
    <definedName name="Print_CSC_Report_2_1_1_3_1_3">{"CSC_1",#N/A,FALSE,"CSC Outputs";"CSC_2",#N/A,FALSE,"CSC Outputs"}</definedName>
    <definedName name="Print_CSC_Report_2_1_1_3_2" localSheetId="11">{"CSC_1",#N/A,FALSE,"CSC Outputs";"CSC_2",#N/A,FALSE,"CSC Outputs"}</definedName>
    <definedName name="Print_CSC_Report_2_1_1_3_2">{"CSC_1",#N/A,FALSE,"CSC Outputs";"CSC_2",#N/A,FALSE,"CSC Outputs"}</definedName>
    <definedName name="Print_CSC_Report_2_1_1_3_2_1" localSheetId="11">{"CSC_1",#N/A,FALSE,"CSC Outputs";"CSC_2",#N/A,FALSE,"CSC Outputs"}</definedName>
    <definedName name="Print_CSC_Report_2_1_1_3_2_1">{"CSC_1",#N/A,FALSE,"CSC Outputs";"CSC_2",#N/A,FALSE,"CSC Outputs"}</definedName>
    <definedName name="Print_CSC_Report_2_1_1_3_2_1_1" localSheetId="11">{"CSC_1",#N/A,FALSE,"CSC Outputs";"CSC_2",#N/A,FALSE,"CSC Outputs"}</definedName>
    <definedName name="Print_CSC_Report_2_1_1_3_2_1_1">{"CSC_1",#N/A,FALSE,"CSC Outputs";"CSC_2",#N/A,FALSE,"CSC Outputs"}</definedName>
    <definedName name="Print_CSC_Report_2_1_1_3_2_1_2" localSheetId="11">{"CSC_1",#N/A,FALSE,"CSC Outputs";"CSC_2",#N/A,FALSE,"CSC Outputs"}</definedName>
    <definedName name="Print_CSC_Report_2_1_1_3_2_1_2">{"CSC_1",#N/A,FALSE,"CSC Outputs";"CSC_2",#N/A,FALSE,"CSC Outputs"}</definedName>
    <definedName name="Print_CSC_Report_2_1_1_3_2_2" localSheetId="11">{"CSC_1",#N/A,FALSE,"CSC Outputs";"CSC_2",#N/A,FALSE,"CSC Outputs"}</definedName>
    <definedName name="Print_CSC_Report_2_1_1_3_2_2">{"CSC_1",#N/A,FALSE,"CSC Outputs";"CSC_2",#N/A,FALSE,"CSC Outputs"}</definedName>
    <definedName name="Print_CSC_Report_2_1_1_3_2_3" localSheetId="11">{"CSC_1",#N/A,FALSE,"CSC Outputs";"CSC_2",#N/A,FALSE,"CSC Outputs"}</definedName>
    <definedName name="Print_CSC_Report_2_1_1_3_2_3">{"CSC_1",#N/A,FALSE,"CSC Outputs";"CSC_2",#N/A,FALSE,"CSC Outputs"}</definedName>
    <definedName name="Print_CSC_Report_2_1_1_3_3" localSheetId="11">{"CSC_1",#N/A,FALSE,"CSC Outputs";"CSC_2",#N/A,FALSE,"CSC Outputs"}</definedName>
    <definedName name="Print_CSC_Report_2_1_1_3_3">{"CSC_1",#N/A,FALSE,"CSC Outputs";"CSC_2",#N/A,FALSE,"CSC Outputs"}</definedName>
    <definedName name="Print_CSC_Report_2_1_1_3_3_1" localSheetId="11">{"CSC_1",#N/A,FALSE,"CSC Outputs";"CSC_2",#N/A,FALSE,"CSC Outputs"}</definedName>
    <definedName name="Print_CSC_Report_2_1_1_3_3_1">{"CSC_1",#N/A,FALSE,"CSC Outputs";"CSC_2",#N/A,FALSE,"CSC Outputs"}</definedName>
    <definedName name="Print_CSC_Report_2_1_1_3_3_2" localSheetId="11">{"CSC_1",#N/A,FALSE,"CSC Outputs";"CSC_2",#N/A,FALSE,"CSC Outputs"}</definedName>
    <definedName name="Print_CSC_Report_2_1_1_3_3_2">{"CSC_1",#N/A,FALSE,"CSC Outputs";"CSC_2",#N/A,FALSE,"CSC Outputs"}</definedName>
    <definedName name="Print_CSC_Report_2_1_1_3_4" localSheetId="11">{"CSC_1",#N/A,FALSE,"CSC Outputs";"CSC_2",#N/A,FALSE,"CSC Outputs"}</definedName>
    <definedName name="Print_CSC_Report_2_1_1_3_4">{"CSC_1",#N/A,FALSE,"CSC Outputs";"CSC_2",#N/A,FALSE,"CSC Outputs"}</definedName>
    <definedName name="Print_CSC_Report_2_1_1_3_5" localSheetId="11">{"CSC_1",#N/A,FALSE,"CSC Outputs";"CSC_2",#N/A,FALSE,"CSC Outputs"}</definedName>
    <definedName name="Print_CSC_Report_2_1_1_3_5">{"CSC_1",#N/A,FALSE,"CSC Outputs";"CSC_2",#N/A,FALSE,"CSC Outputs"}</definedName>
    <definedName name="Print_CSC_Report_2_1_1_4" localSheetId="11">{"CSC_1",#N/A,FALSE,"CSC Outputs";"CSC_2",#N/A,FALSE,"CSC Outputs"}</definedName>
    <definedName name="Print_CSC_Report_2_1_1_4">{"CSC_1",#N/A,FALSE,"CSC Outputs";"CSC_2",#N/A,FALSE,"CSC Outputs"}</definedName>
    <definedName name="Print_CSC_Report_2_1_1_4_1" localSheetId="11">{"CSC_1",#N/A,FALSE,"CSC Outputs";"CSC_2",#N/A,FALSE,"CSC Outputs"}</definedName>
    <definedName name="Print_CSC_Report_2_1_1_4_1">{"CSC_1",#N/A,FALSE,"CSC Outputs";"CSC_2",#N/A,FALSE,"CSC Outputs"}</definedName>
    <definedName name="Print_CSC_Report_2_1_1_4_1_1" localSheetId="11">{"CSC_1",#N/A,FALSE,"CSC Outputs";"CSC_2",#N/A,FALSE,"CSC Outputs"}</definedName>
    <definedName name="Print_CSC_Report_2_1_1_4_1_1">{"CSC_1",#N/A,FALSE,"CSC Outputs";"CSC_2",#N/A,FALSE,"CSC Outputs"}</definedName>
    <definedName name="Print_CSC_Report_2_1_1_4_1_1_1" localSheetId="11">{"CSC_1",#N/A,FALSE,"CSC Outputs";"CSC_2",#N/A,FALSE,"CSC Outputs"}</definedName>
    <definedName name="Print_CSC_Report_2_1_1_4_1_1_1">{"CSC_1",#N/A,FALSE,"CSC Outputs";"CSC_2",#N/A,FALSE,"CSC Outputs"}</definedName>
    <definedName name="Print_CSC_Report_2_1_1_4_1_1_2" localSheetId="11">{"CSC_1",#N/A,FALSE,"CSC Outputs";"CSC_2",#N/A,FALSE,"CSC Outputs"}</definedName>
    <definedName name="Print_CSC_Report_2_1_1_4_1_1_2">{"CSC_1",#N/A,FALSE,"CSC Outputs";"CSC_2",#N/A,FALSE,"CSC Outputs"}</definedName>
    <definedName name="Print_CSC_Report_2_1_1_4_1_2" localSheetId="11">{"CSC_1",#N/A,FALSE,"CSC Outputs";"CSC_2",#N/A,FALSE,"CSC Outputs"}</definedName>
    <definedName name="Print_CSC_Report_2_1_1_4_1_2">{"CSC_1",#N/A,FALSE,"CSC Outputs";"CSC_2",#N/A,FALSE,"CSC Outputs"}</definedName>
    <definedName name="Print_CSC_Report_2_1_1_4_1_3" localSheetId="11">{"CSC_1",#N/A,FALSE,"CSC Outputs";"CSC_2",#N/A,FALSE,"CSC Outputs"}</definedName>
    <definedName name="Print_CSC_Report_2_1_1_4_1_3">{"CSC_1",#N/A,FALSE,"CSC Outputs";"CSC_2",#N/A,FALSE,"CSC Outputs"}</definedName>
    <definedName name="Print_CSC_Report_2_1_1_4_2" localSheetId="11">{"CSC_1",#N/A,FALSE,"CSC Outputs";"CSC_2",#N/A,FALSE,"CSC Outputs"}</definedName>
    <definedName name="Print_CSC_Report_2_1_1_4_2">{"CSC_1",#N/A,FALSE,"CSC Outputs";"CSC_2",#N/A,FALSE,"CSC Outputs"}</definedName>
    <definedName name="Print_CSC_Report_2_1_1_4_2_1" localSheetId="11">{"CSC_1",#N/A,FALSE,"CSC Outputs";"CSC_2",#N/A,FALSE,"CSC Outputs"}</definedName>
    <definedName name="Print_CSC_Report_2_1_1_4_2_1">{"CSC_1",#N/A,FALSE,"CSC Outputs";"CSC_2",#N/A,FALSE,"CSC Outputs"}</definedName>
    <definedName name="Print_CSC_Report_2_1_1_4_2_1_1" localSheetId="11">{"CSC_1",#N/A,FALSE,"CSC Outputs";"CSC_2",#N/A,FALSE,"CSC Outputs"}</definedName>
    <definedName name="Print_CSC_Report_2_1_1_4_2_1_1">{"CSC_1",#N/A,FALSE,"CSC Outputs";"CSC_2",#N/A,FALSE,"CSC Outputs"}</definedName>
    <definedName name="Print_CSC_Report_2_1_1_4_2_1_2" localSheetId="11">{"CSC_1",#N/A,FALSE,"CSC Outputs";"CSC_2",#N/A,FALSE,"CSC Outputs"}</definedName>
    <definedName name="Print_CSC_Report_2_1_1_4_2_1_2">{"CSC_1",#N/A,FALSE,"CSC Outputs";"CSC_2",#N/A,FALSE,"CSC Outputs"}</definedName>
    <definedName name="Print_CSC_Report_2_1_1_4_2_2" localSheetId="11">{"CSC_1",#N/A,FALSE,"CSC Outputs";"CSC_2",#N/A,FALSE,"CSC Outputs"}</definedName>
    <definedName name="Print_CSC_Report_2_1_1_4_2_2">{"CSC_1",#N/A,FALSE,"CSC Outputs";"CSC_2",#N/A,FALSE,"CSC Outputs"}</definedName>
    <definedName name="Print_CSC_Report_2_1_1_4_2_3" localSheetId="11">{"CSC_1",#N/A,FALSE,"CSC Outputs";"CSC_2",#N/A,FALSE,"CSC Outputs"}</definedName>
    <definedName name="Print_CSC_Report_2_1_1_4_2_3">{"CSC_1",#N/A,FALSE,"CSC Outputs";"CSC_2",#N/A,FALSE,"CSC Outputs"}</definedName>
    <definedName name="Print_CSC_Report_2_1_1_4_3" localSheetId="11">{"CSC_1",#N/A,FALSE,"CSC Outputs";"CSC_2",#N/A,FALSE,"CSC Outputs"}</definedName>
    <definedName name="Print_CSC_Report_2_1_1_4_3">{"CSC_1",#N/A,FALSE,"CSC Outputs";"CSC_2",#N/A,FALSE,"CSC Outputs"}</definedName>
    <definedName name="Print_CSC_Report_2_1_1_4_3_1" localSheetId="11">{"CSC_1",#N/A,FALSE,"CSC Outputs";"CSC_2",#N/A,FALSE,"CSC Outputs"}</definedName>
    <definedName name="Print_CSC_Report_2_1_1_4_3_1">{"CSC_1",#N/A,FALSE,"CSC Outputs";"CSC_2",#N/A,FALSE,"CSC Outputs"}</definedName>
    <definedName name="Print_CSC_Report_2_1_1_4_3_2" localSheetId="11">{"CSC_1",#N/A,FALSE,"CSC Outputs";"CSC_2",#N/A,FALSE,"CSC Outputs"}</definedName>
    <definedName name="Print_CSC_Report_2_1_1_4_3_2">{"CSC_1",#N/A,FALSE,"CSC Outputs";"CSC_2",#N/A,FALSE,"CSC Outputs"}</definedName>
    <definedName name="Print_CSC_Report_2_1_1_4_4" localSheetId="11">{"CSC_1",#N/A,FALSE,"CSC Outputs";"CSC_2",#N/A,FALSE,"CSC Outputs"}</definedName>
    <definedName name="Print_CSC_Report_2_1_1_4_4">{"CSC_1",#N/A,FALSE,"CSC Outputs";"CSC_2",#N/A,FALSE,"CSC Outputs"}</definedName>
    <definedName name="Print_CSC_Report_2_1_1_4_5" localSheetId="11">{"CSC_1",#N/A,FALSE,"CSC Outputs";"CSC_2",#N/A,FALSE,"CSC Outputs"}</definedName>
    <definedName name="Print_CSC_Report_2_1_1_4_5">{"CSC_1",#N/A,FALSE,"CSC Outputs";"CSC_2",#N/A,FALSE,"CSC Outputs"}</definedName>
    <definedName name="Print_CSC_Report_2_1_1_5" localSheetId="11">{"CSC_1",#N/A,FALSE,"CSC Outputs";"CSC_2",#N/A,FALSE,"CSC Outputs"}</definedName>
    <definedName name="Print_CSC_Report_2_1_1_5">{"CSC_1",#N/A,FALSE,"CSC Outputs";"CSC_2",#N/A,FALSE,"CSC Outputs"}</definedName>
    <definedName name="Print_CSC_Report_2_1_1_5_1" localSheetId="11">{"CSC_1",#N/A,FALSE,"CSC Outputs";"CSC_2",#N/A,FALSE,"CSC Outputs"}</definedName>
    <definedName name="Print_CSC_Report_2_1_1_5_1">{"CSC_1",#N/A,FALSE,"CSC Outputs";"CSC_2",#N/A,FALSE,"CSC Outputs"}</definedName>
    <definedName name="Print_CSC_Report_2_1_1_5_1_1" localSheetId="11">{"CSC_1",#N/A,FALSE,"CSC Outputs";"CSC_2",#N/A,FALSE,"CSC Outputs"}</definedName>
    <definedName name="Print_CSC_Report_2_1_1_5_1_1">{"CSC_1",#N/A,FALSE,"CSC Outputs";"CSC_2",#N/A,FALSE,"CSC Outputs"}</definedName>
    <definedName name="Print_CSC_Report_2_1_1_5_1_1_1" localSheetId="11">{"CSC_1",#N/A,FALSE,"CSC Outputs";"CSC_2",#N/A,FALSE,"CSC Outputs"}</definedName>
    <definedName name="Print_CSC_Report_2_1_1_5_1_1_1">{"CSC_1",#N/A,FALSE,"CSC Outputs";"CSC_2",#N/A,FALSE,"CSC Outputs"}</definedName>
    <definedName name="Print_CSC_Report_2_1_1_5_1_1_2" localSheetId="11">{"CSC_1",#N/A,FALSE,"CSC Outputs";"CSC_2",#N/A,FALSE,"CSC Outputs"}</definedName>
    <definedName name="Print_CSC_Report_2_1_1_5_1_1_2">{"CSC_1",#N/A,FALSE,"CSC Outputs";"CSC_2",#N/A,FALSE,"CSC Outputs"}</definedName>
    <definedName name="Print_CSC_Report_2_1_1_5_1_2" localSheetId="11">{"CSC_1",#N/A,FALSE,"CSC Outputs";"CSC_2",#N/A,FALSE,"CSC Outputs"}</definedName>
    <definedName name="Print_CSC_Report_2_1_1_5_1_2">{"CSC_1",#N/A,FALSE,"CSC Outputs";"CSC_2",#N/A,FALSE,"CSC Outputs"}</definedName>
    <definedName name="Print_CSC_Report_2_1_1_5_1_3" localSheetId="11">{"CSC_1",#N/A,FALSE,"CSC Outputs";"CSC_2",#N/A,FALSE,"CSC Outputs"}</definedName>
    <definedName name="Print_CSC_Report_2_1_1_5_1_3">{"CSC_1",#N/A,FALSE,"CSC Outputs";"CSC_2",#N/A,FALSE,"CSC Outputs"}</definedName>
    <definedName name="Print_CSC_Report_2_1_1_5_2" localSheetId="11">{"CSC_1",#N/A,FALSE,"CSC Outputs";"CSC_2",#N/A,FALSE,"CSC Outputs"}</definedName>
    <definedName name="Print_CSC_Report_2_1_1_5_2">{"CSC_1",#N/A,FALSE,"CSC Outputs";"CSC_2",#N/A,FALSE,"CSC Outputs"}</definedName>
    <definedName name="Print_CSC_Report_2_1_1_5_2_1" localSheetId="11">{"CSC_1",#N/A,FALSE,"CSC Outputs";"CSC_2",#N/A,FALSE,"CSC Outputs"}</definedName>
    <definedName name="Print_CSC_Report_2_1_1_5_2_1">{"CSC_1",#N/A,FALSE,"CSC Outputs";"CSC_2",#N/A,FALSE,"CSC Outputs"}</definedName>
    <definedName name="Print_CSC_Report_2_1_1_5_2_1_1" localSheetId="11">{"CSC_1",#N/A,FALSE,"CSC Outputs";"CSC_2",#N/A,FALSE,"CSC Outputs"}</definedName>
    <definedName name="Print_CSC_Report_2_1_1_5_2_1_1">{"CSC_1",#N/A,FALSE,"CSC Outputs";"CSC_2",#N/A,FALSE,"CSC Outputs"}</definedName>
    <definedName name="Print_CSC_Report_2_1_1_5_2_1_2" localSheetId="11">{"CSC_1",#N/A,FALSE,"CSC Outputs";"CSC_2",#N/A,FALSE,"CSC Outputs"}</definedName>
    <definedName name="Print_CSC_Report_2_1_1_5_2_1_2">{"CSC_1",#N/A,FALSE,"CSC Outputs";"CSC_2",#N/A,FALSE,"CSC Outputs"}</definedName>
    <definedName name="Print_CSC_Report_2_1_1_5_2_2" localSheetId="11">{"CSC_1",#N/A,FALSE,"CSC Outputs";"CSC_2",#N/A,FALSE,"CSC Outputs"}</definedName>
    <definedName name="Print_CSC_Report_2_1_1_5_2_2">{"CSC_1",#N/A,FALSE,"CSC Outputs";"CSC_2",#N/A,FALSE,"CSC Outputs"}</definedName>
    <definedName name="Print_CSC_Report_2_1_1_5_2_3" localSheetId="11">{"CSC_1",#N/A,FALSE,"CSC Outputs";"CSC_2",#N/A,FALSE,"CSC Outputs"}</definedName>
    <definedName name="Print_CSC_Report_2_1_1_5_2_3">{"CSC_1",#N/A,FALSE,"CSC Outputs";"CSC_2",#N/A,FALSE,"CSC Outputs"}</definedName>
    <definedName name="Print_CSC_Report_2_1_1_5_3" localSheetId="11">{"CSC_1",#N/A,FALSE,"CSC Outputs";"CSC_2",#N/A,FALSE,"CSC Outputs"}</definedName>
    <definedName name="Print_CSC_Report_2_1_1_5_3">{"CSC_1",#N/A,FALSE,"CSC Outputs";"CSC_2",#N/A,FALSE,"CSC Outputs"}</definedName>
    <definedName name="Print_CSC_Report_2_1_1_5_3_1" localSheetId="11">{"CSC_1",#N/A,FALSE,"CSC Outputs";"CSC_2",#N/A,FALSE,"CSC Outputs"}</definedName>
    <definedName name="Print_CSC_Report_2_1_1_5_3_1">{"CSC_1",#N/A,FALSE,"CSC Outputs";"CSC_2",#N/A,FALSE,"CSC Outputs"}</definedName>
    <definedName name="Print_CSC_Report_2_1_1_5_3_2" localSheetId="11">{"CSC_1",#N/A,FALSE,"CSC Outputs";"CSC_2",#N/A,FALSE,"CSC Outputs"}</definedName>
    <definedName name="Print_CSC_Report_2_1_1_5_3_2">{"CSC_1",#N/A,FALSE,"CSC Outputs";"CSC_2",#N/A,FALSE,"CSC Outputs"}</definedName>
    <definedName name="Print_CSC_Report_2_1_1_5_4" localSheetId="11">{"CSC_1",#N/A,FALSE,"CSC Outputs";"CSC_2",#N/A,FALSE,"CSC Outputs"}</definedName>
    <definedName name="Print_CSC_Report_2_1_1_5_4">{"CSC_1",#N/A,FALSE,"CSC Outputs";"CSC_2",#N/A,FALSE,"CSC Outputs"}</definedName>
    <definedName name="Print_CSC_Report_2_1_1_5_5" localSheetId="11">{"CSC_1",#N/A,FALSE,"CSC Outputs";"CSC_2",#N/A,FALSE,"CSC Outputs"}</definedName>
    <definedName name="Print_CSC_Report_2_1_1_5_5">{"CSC_1",#N/A,FALSE,"CSC Outputs";"CSC_2",#N/A,FALSE,"CSC Outputs"}</definedName>
    <definedName name="Print_CSC_Report_2_1_2" localSheetId="11">{"CSC_1",#N/A,FALSE,"CSC Outputs";"CSC_2",#N/A,FALSE,"CSC Outputs"}</definedName>
    <definedName name="Print_CSC_Report_2_1_2">{"CSC_1",#N/A,FALSE,"CSC Outputs";"CSC_2",#N/A,FALSE,"CSC Outputs"}</definedName>
    <definedName name="Print_CSC_Report_2_1_2_1" localSheetId="11">{"CSC_1",#N/A,FALSE,"CSC Outputs";"CSC_2",#N/A,FALSE,"CSC Outputs"}</definedName>
    <definedName name="Print_CSC_Report_2_1_2_1">{"CSC_1",#N/A,FALSE,"CSC Outputs";"CSC_2",#N/A,FALSE,"CSC Outputs"}</definedName>
    <definedName name="Print_CSC_Report_2_1_2_1_1" localSheetId="11">{"CSC_1",#N/A,FALSE,"CSC Outputs";"CSC_2",#N/A,FALSE,"CSC Outputs"}</definedName>
    <definedName name="Print_CSC_Report_2_1_2_1_1">{"CSC_1",#N/A,FALSE,"CSC Outputs";"CSC_2",#N/A,FALSE,"CSC Outputs"}</definedName>
    <definedName name="Print_CSC_Report_2_1_2_1_1_1" localSheetId="11">{"CSC_1",#N/A,FALSE,"CSC Outputs";"CSC_2",#N/A,FALSE,"CSC Outputs"}</definedName>
    <definedName name="Print_CSC_Report_2_1_2_1_1_1">{"CSC_1",#N/A,FALSE,"CSC Outputs";"CSC_2",#N/A,FALSE,"CSC Outputs"}</definedName>
    <definedName name="Print_CSC_Report_2_1_2_1_1_1_1" localSheetId="11">{"CSC_1",#N/A,FALSE,"CSC Outputs";"CSC_2",#N/A,FALSE,"CSC Outputs"}</definedName>
    <definedName name="Print_CSC_Report_2_1_2_1_1_1_1">{"CSC_1",#N/A,FALSE,"CSC Outputs";"CSC_2",#N/A,FALSE,"CSC Outputs"}</definedName>
    <definedName name="Print_CSC_Report_2_1_2_1_1_1_1_1" localSheetId="11">{"CSC_1",#N/A,FALSE,"CSC Outputs";"CSC_2",#N/A,FALSE,"CSC Outputs"}</definedName>
    <definedName name="Print_CSC_Report_2_1_2_1_1_1_1_1">{"CSC_1",#N/A,FALSE,"CSC Outputs";"CSC_2",#N/A,FALSE,"CSC Outputs"}</definedName>
    <definedName name="Print_CSC_Report_2_1_2_1_1_1_1_2" localSheetId="11">{"CSC_1",#N/A,FALSE,"CSC Outputs";"CSC_2",#N/A,FALSE,"CSC Outputs"}</definedName>
    <definedName name="Print_CSC_Report_2_1_2_1_1_1_1_2">{"CSC_1",#N/A,FALSE,"CSC Outputs";"CSC_2",#N/A,FALSE,"CSC Outputs"}</definedName>
    <definedName name="Print_CSC_Report_2_1_2_1_1_1_2" localSheetId="11">{"CSC_1",#N/A,FALSE,"CSC Outputs";"CSC_2",#N/A,FALSE,"CSC Outputs"}</definedName>
    <definedName name="Print_CSC_Report_2_1_2_1_1_1_2">{"CSC_1",#N/A,FALSE,"CSC Outputs";"CSC_2",#N/A,FALSE,"CSC Outputs"}</definedName>
    <definedName name="Print_CSC_Report_2_1_2_1_1_1_3" localSheetId="11">{"CSC_1",#N/A,FALSE,"CSC Outputs";"CSC_2",#N/A,FALSE,"CSC Outputs"}</definedName>
    <definedName name="Print_CSC_Report_2_1_2_1_1_1_3">{"CSC_1",#N/A,FALSE,"CSC Outputs";"CSC_2",#N/A,FALSE,"CSC Outputs"}</definedName>
    <definedName name="Print_CSC_Report_2_1_2_1_1_2" localSheetId="11">{"CSC_1",#N/A,FALSE,"CSC Outputs";"CSC_2",#N/A,FALSE,"CSC Outputs"}</definedName>
    <definedName name="Print_CSC_Report_2_1_2_1_1_2">{"CSC_1",#N/A,FALSE,"CSC Outputs";"CSC_2",#N/A,FALSE,"CSC Outputs"}</definedName>
    <definedName name="Print_CSC_Report_2_1_2_1_1_2_1" localSheetId="11">{"CSC_1",#N/A,FALSE,"CSC Outputs";"CSC_2",#N/A,FALSE,"CSC Outputs"}</definedName>
    <definedName name="Print_CSC_Report_2_1_2_1_1_2_1">{"CSC_1",#N/A,FALSE,"CSC Outputs";"CSC_2",#N/A,FALSE,"CSC Outputs"}</definedName>
    <definedName name="Print_CSC_Report_2_1_2_1_1_2_1_1" localSheetId="11">{"CSC_1",#N/A,FALSE,"CSC Outputs";"CSC_2",#N/A,FALSE,"CSC Outputs"}</definedName>
    <definedName name="Print_CSC_Report_2_1_2_1_1_2_1_1">{"CSC_1",#N/A,FALSE,"CSC Outputs";"CSC_2",#N/A,FALSE,"CSC Outputs"}</definedName>
    <definedName name="Print_CSC_Report_2_1_2_1_1_2_1_2" localSheetId="11">{"CSC_1",#N/A,FALSE,"CSC Outputs";"CSC_2",#N/A,FALSE,"CSC Outputs"}</definedName>
    <definedName name="Print_CSC_Report_2_1_2_1_1_2_1_2">{"CSC_1",#N/A,FALSE,"CSC Outputs";"CSC_2",#N/A,FALSE,"CSC Outputs"}</definedName>
    <definedName name="Print_CSC_Report_2_1_2_1_1_2_2" localSheetId="11">{"CSC_1",#N/A,FALSE,"CSC Outputs";"CSC_2",#N/A,FALSE,"CSC Outputs"}</definedName>
    <definedName name="Print_CSC_Report_2_1_2_1_1_2_2">{"CSC_1",#N/A,FALSE,"CSC Outputs";"CSC_2",#N/A,FALSE,"CSC Outputs"}</definedName>
    <definedName name="Print_CSC_Report_2_1_2_1_1_2_3" localSheetId="11">{"CSC_1",#N/A,FALSE,"CSC Outputs";"CSC_2",#N/A,FALSE,"CSC Outputs"}</definedName>
    <definedName name="Print_CSC_Report_2_1_2_1_1_2_3">{"CSC_1",#N/A,FALSE,"CSC Outputs";"CSC_2",#N/A,FALSE,"CSC Outputs"}</definedName>
    <definedName name="Print_CSC_Report_2_1_2_1_1_3" localSheetId="11">{"CSC_1",#N/A,FALSE,"CSC Outputs";"CSC_2",#N/A,FALSE,"CSC Outputs"}</definedName>
    <definedName name="Print_CSC_Report_2_1_2_1_1_3">{"CSC_1",#N/A,FALSE,"CSC Outputs";"CSC_2",#N/A,FALSE,"CSC Outputs"}</definedName>
    <definedName name="Print_CSC_Report_2_1_2_1_1_3_1" localSheetId="11">{"CSC_1",#N/A,FALSE,"CSC Outputs";"CSC_2",#N/A,FALSE,"CSC Outputs"}</definedName>
    <definedName name="Print_CSC_Report_2_1_2_1_1_3_1">{"CSC_1",#N/A,FALSE,"CSC Outputs";"CSC_2",#N/A,FALSE,"CSC Outputs"}</definedName>
    <definedName name="Print_CSC_Report_2_1_2_1_1_3_2" localSheetId="11">{"CSC_1",#N/A,FALSE,"CSC Outputs";"CSC_2",#N/A,FALSE,"CSC Outputs"}</definedName>
    <definedName name="Print_CSC_Report_2_1_2_1_1_3_2">{"CSC_1",#N/A,FALSE,"CSC Outputs";"CSC_2",#N/A,FALSE,"CSC Outputs"}</definedName>
    <definedName name="Print_CSC_Report_2_1_2_1_1_4" localSheetId="11">{"CSC_1",#N/A,FALSE,"CSC Outputs";"CSC_2",#N/A,FALSE,"CSC Outputs"}</definedName>
    <definedName name="Print_CSC_Report_2_1_2_1_1_4">{"CSC_1",#N/A,FALSE,"CSC Outputs";"CSC_2",#N/A,FALSE,"CSC Outputs"}</definedName>
    <definedName name="Print_CSC_Report_2_1_2_1_1_5" localSheetId="11">{"CSC_1",#N/A,FALSE,"CSC Outputs";"CSC_2",#N/A,FALSE,"CSC Outputs"}</definedName>
    <definedName name="Print_CSC_Report_2_1_2_1_1_5">{"CSC_1",#N/A,FALSE,"CSC Outputs";"CSC_2",#N/A,FALSE,"CSC Outputs"}</definedName>
    <definedName name="Print_CSC_Report_2_1_2_1_2" localSheetId="11">{"CSC_1",#N/A,FALSE,"CSC Outputs";"CSC_2",#N/A,FALSE,"CSC Outputs"}</definedName>
    <definedName name="Print_CSC_Report_2_1_2_1_2">{"CSC_1",#N/A,FALSE,"CSC Outputs";"CSC_2",#N/A,FALSE,"CSC Outputs"}</definedName>
    <definedName name="Print_CSC_Report_2_1_2_1_2_1" localSheetId="11">{"CSC_1",#N/A,FALSE,"CSC Outputs";"CSC_2",#N/A,FALSE,"CSC Outputs"}</definedName>
    <definedName name="Print_CSC_Report_2_1_2_1_2_1">{"CSC_1",#N/A,FALSE,"CSC Outputs";"CSC_2",#N/A,FALSE,"CSC Outputs"}</definedName>
    <definedName name="Print_CSC_Report_2_1_2_1_2_1_1" localSheetId="11">{"CSC_1",#N/A,FALSE,"CSC Outputs";"CSC_2",#N/A,FALSE,"CSC Outputs"}</definedName>
    <definedName name="Print_CSC_Report_2_1_2_1_2_1_1">{"CSC_1",#N/A,FALSE,"CSC Outputs";"CSC_2",#N/A,FALSE,"CSC Outputs"}</definedName>
    <definedName name="Print_CSC_Report_2_1_2_1_2_1_1_1" localSheetId="11">{"CSC_1",#N/A,FALSE,"CSC Outputs";"CSC_2",#N/A,FALSE,"CSC Outputs"}</definedName>
    <definedName name="Print_CSC_Report_2_1_2_1_2_1_1_1">{"CSC_1",#N/A,FALSE,"CSC Outputs";"CSC_2",#N/A,FALSE,"CSC Outputs"}</definedName>
    <definedName name="Print_CSC_Report_2_1_2_1_2_1_1_2" localSheetId="11">{"CSC_1",#N/A,FALSE,"CSC Outputs";"CSC_2",#N/A,FALSE,"CSC Outputs"}</definedName>
    <definedName name="Print_CSC_Report_2_1_2_1_2_1_1_2">{"CSC_1",#N/A,FALSE,"CSC Outputs";"CSC_2",#N/A,FALSE,"CSC Outputs"}</definedName>
    <definedName name="Print_CSC_Report_2_1_2_1_2_1_2" localSheetId="11">{"CSC_1",#N/A,FALSE,"CSC Outputs";"CSC_2",#N/A,FALSE,"CSC Outputs"}</definedName>
    <definedName name="Print_CSC_Report_2_1_2_1_2_1_2">{"CSC_1",#N/A,FALSE,"CSC Outputs";"CSC_2",#N/A,FALSE,"CSC Outputs"}</definedName>
    <definedName name="Print_CSC_Report_2_1_2_1_2_1_3" localSheetId="11">{"CSC_1",#N/A,FALSE,"CSC Outputs";"CSC_2",#N/A,FALSE,"CSC Outputs"}</definedName>
    <definedName name="Print_CSC_Report_2_1_2_1_2_1_3">{"CSC_1",#N/A,FALSE,"CSC Outputs";"CSC_2",#N/A,FALSE,"CSC Outputs"}</definedName>
    <definedName name="Print_CSC_Report_2_1_2_1_2_2" localSheetId="11">{"CSC_1",#N/A,FALSE,"CSC Outputs";"CSC_2",#N/A,FALSE,"CSC Outputs"}</definedName>
    <definedName name="Print_CSC_Report_2_1_2_1_2_2">{"CSC_1",#N/A,FALSE,"CSC Outputs";"CSC_2",#N/A,FALSE,"CSC Outputs"}</definedName>
    <definedName name="Print_CSC_Report_2_1_2_1_2_2_1" localSheetId="11">{"CSC_1",#N/A,FALSE,"CSC Outputs";"CSC_2",#N/A,FALSE,"CSC Outputs"}</definedName>
    <definedName name="Print_CSC_Report_2_1_2_1_2_2_1">{"CSC_1",#N/A,FALSE,"CSC Outputs";"CSC_2",#N/A,FALSE,"CSC Outputs"}</definedName>
    <definedName name="Print_CSC_Report_2_1_2_1_2_2_1_1" localSheetId="11">{"CSC_1",#N/A,FALSE,"CSC Outputs";"CSC_2",#N/A,FALSE,"CSC Outputs"}</definedName>
    <definedName name="Print_CSC_Report_2_1_2_1_2_2_1_1">{"CSC_1",#N/A,FALSE,"CSC Outputs";"CSC_2",#N/A,FALSE,"CSC Outputs"}</definedName>
    <definedName name="Print_CSC_Report_2_1_2_1_2_2_1_2" localSheetId="11">{"CSC_1",#N/A,FALSE,"CSC Outputs";"CSC_2",#N/A,FALSE,"CSC Outputs"}</definedName>
    <definedName name="Print_CSC_Report_2_1_2_1_2_2_1_2">{"CSC_1",#N/A,FALSE,"CSC Outputs";"CSC_2",#N/A,FALSE,"CSC Outputs"}</definedName>
    <definedName name="Print_CSC_Report_2_1_2_1_2_2_2" localSheetId="11">{"CSC_1",#N/A,FALSE,"CSC Outputs";"CSC_2",#N/A,FALSE,"CSC Outputs"}</definedName>
    <definedName name="Print_CSC_Report_2_1_2_1_2_2_2">{"CSC_1",#N/A,FALSE,"CSC Outputs";"CSC_2",#N/A,FALSE,"CSC Outputs"}</definedName>
    <definedName name="Print_CSC_Report_2_1_2_1_2_2_3" localSheetId="11">{"CSC_1",#N/A,FALSE,"CSC Outputs";"CSC_2",#N/A,FALSE,"CSC Outputs"}</definedName>
    <definedName name="Print_CSC_Report_2_1_2_1_2_2_3">{"CSC_1",#N/A,FALSE,"CSC Outputs";"CSC_2",#N/A,FALSE,"CSC Outputs"}</definedName>
    <definedName name="Print_CSC_Report_2_1_2_1_2_3" localSheetId="11">{"CSC_1",#N/A,FALSE,"CSC Outputs";"CSC_2",#N/A,FALSE,"CSC Outputs"}</definedName>
    <definedName name="Print_CSC_Report_2_1_2_1_2_3">{"CSC_1",#N/A,FALSE,"CSC Outputs";"CSC_2",#N/A,FALSE,"CSC Outputs"}</definedName>
    <definedName name="Print_CSC_Report_2_1_2_1_2_3_1" localSheetId="11">{"CSC_1",#N/A,FALSE,"CSC Outputs";"CSC_2",#N/A,FALSE,"CSC Outputs"}</definedName>
    <definedName name="Print_CSC_Report_2_1_2_1_2_3_1">{"CSC_1",#N/A,FALSE,"CSC Outputs";"CSC_2",#N/A,FALSE,"CSC Outputs"}</definedName>
    <definedName name="Print_CSC_Report_2_1_2_1_2_3_2" localSheetId="11">{"CSC_1",#N/A,FALSE,"CSC Outputs";"CSC_2",#N/A,FALSE,"CSC Outputs"}</definedName>
    <definedName name="Print_CSC_Report_2_1_2_1_2_3_2">{"CSC_1",#N/A,FALSE,"CSC Outputs";"CSC_2",#N/A,FALSE,"CSC Outputs"}</definedName>
    <definedName name="Print_CSC_Report_2_1_2_1_2_4" localSheetId="11">{"CSC_1",#N/A,FALSE,"CSC Outputs";"CSC_2",#N/A,FALSE,"CSC Outputs"}</definedName>
    <definedName name="Print_CSC_Report_2_1_2_1_2_4">{"CSC_1",#N/A,FALSE,"CSC Outputs";"CSC_2",#N/A,FALSE,"CSC Outputs"}</definedName>
    <definedName name="Print_CSC_Report_2_1_2_1_2_5" localSheetId="11">{"CSC_1",#N/A,FALSE,"CSC Outputs";"CSC_2",#N/A,FALSE,"CSC Outputs"}</definedName>
    <definedName name="Print_CSC_Report_2_1_2_1_2_5">{"CSC_1",#N/A,FALSE,"CSC Outputs";"CSC_2",#N/A,FALSE,"CSC Outputs"}</definedName>
    <definedName name="Print_CSC_Report_2_1_2_1_3" localSheetId="11">{"CSC_1",#N/A,FALSE,"CSC Outputs";"CSC_2",#N/A,FALSE,"CSC Outputs"}</definedName>
    <definedName name="Print_CSC_Report_2_1_2_1_3">{"CSC_1",#N/A,FALSE,"CSC Outputs";"CSC_2",#N/A,FALSE,"CSC Outputs"}</definedName>
    <definedName name="Print_CSC_Report_2_1_2_1_3_1" localSheetId="11">{"CSC_1",#N/A,FALSE,"CSC Outputs";"CSC_2",#N/A,FALSE,"CSC Outputs"}</definedName>
    <definedName name="Print_CSC_Report_2_1_2_1_3_1">{"CSC_1",#N/A,FALSE,"CSC Outputs";"CSC_2",#N/A,FALSE,"CSC Outputs"}</definedName>
    <definedName name="Print_CSC_Report_2_1_2_1_3_1_1" localSheetId="11">{"CSC_1",#N/A,FALSE,"CSC Outputs";"CSC_2",#N/A,FALSE,"CSC Outputs"}</definedName>
    <definedName name="Print_CSC_Report_2_1_2_1_3_1_1">{"CSC_1",#N/A,FALSE,"CSC Outputs";"CSC_2",#N/A,FALSE,"CSC Outputs"}</definedName>
    <definedName name="Print_CSC_Report_2_1_2_1_3_1_1_1" localSheetId="11">{"CSC_1",#N/A,FALSE,"CSC Outputs";"CSC_2",#N/A,FALSE,"CSC Outputs"}</definedName>
    <definedName name="Print_CSC_Report_2_1_2_1_3_1_1_1">{"CSC_1",#N/A,FALSE,"CSC Outputs";"CSC_2",#N/A,FALSE,"CSC Outputs"}</definedName>
    <definedName name="Print_CSC_Report_2_1_2_1_3_1_1_2" localSheetId="11">{"CSC_1",#N/A,FALSE,"CSC Outputs";"CSC_2",#N/A,FALSE,"CSC Outputs"}</definedName>
    <definedName name="Print_CSC_Report_2_1_2_1_3_1_1_2">{"CSC_1",#N/A,FALSE,"CSC Outputs";"CSC_2",#N/A,FALSE,"CSC Outputs"}</definedName>
    <definedName name="Print_CSC_Report_2_1_2_1_3_1_2" localSheetId="11">{"CSC_1",#N/A,FALSE,"CSC Outputs";"CSC_2",#N/A,FALSE,"CSC Outputs"}</definedName>
    <definedName name="Print_CSC_Report_2_1_2_1_3_1_2">{"CSC_1",#N/A,FALSE,"CSC Outputs";"CSC_2",#N/A,FALSE,"CSC Outputs"}</definedName>
    <definedName name="Print_CSC_Report_2_1_2_1_3_1_3" localSheetId="11">{"CSC_1",#N/A,FALSE,"CSC Outputs";"CSC_2",#N/A,FALSE,"CSC Outputs"}</definedName>
    <definedName name="Print_CSC_Report_2_1_2_1_3_1_3">{"CSC_1",#N/A,FALSE,"CSC Outputs";"CSC_2",#N/A,FALSE,"CSC Outputs"}</definedName>
    <definedName name="Print_CSC_Report_2_1_2_1_3_2" localSheetId="11">{"CSC_1",#N/A,FALSE,"CSC Outputs";"CSC_2",#N/A,FALSE,"CSC Outputs"}</definedName>
    <definedName name="Print_CSC_Report_2_1_2_1_3_2">{"CSC_1",#N/A,FALSE,"CSC Outputs";"CSC_2",#N/A,FALSE,"CSC Outputs"}</definedName>
    <definedName name="Print_CSC_Report_2_1_2_1_3_2_1" localSheetId="11">{"CSC_1",#N/A,FALSE,"CSC Outputs";"CSC_2",#N/A,FALSE,"CSC Outputs"}</definedName>
    <definedName name="Print_CSC_Report_2_1_2_1_3_2_1">{"CSC_1",#N/A,FALSE,"CSC Outputs";"CSC_2",#N/A,FALSE,"CSC Outputs"}</definedName>
    <definedName name="Print_CSC_Report_2_1_2_1_3_2_1_1" localSheetId="11">{"CSC_1",#N/A,FALSE,"CSC Outputs";"CSC_2",#N/A,FALSE,"CSC Outputs"}</definedName>
    <definedName name="Print_CSC_Report_2_1_2_1_3_2_1_1">{"CSC_1",#N/A,FALSE,"CSC Outputs";"CSC_2",#N/A,FALSE,"CSC Outputs"}</definedName>
    <definedName name="Print_CSC_Report_2_1_2_1_3_2_1_2" localSheetId="11">{"CSC_1",#N/A,FALSE,"CSC Outputs";"CSC_2",#N/A,FALSE,"CSC Outputs"}</definedName>
    <definedName name="Print_CSC_Report_2_1_2_1_3_2_1_2">{"CSC_1",#N/A,FALSE,"CSC Outputs";"CSC_2",#N/A,FALSE,"CSC Outputs"}</definedName>
    <definedName name="Print_CSC_Report_2_1_2_1_3_2_2" localSheetId="11">{"CSC_1",#N/A,FALSE,"CSC Outputs";"CSC_2",#N/A,FALSE,"CSC Outputs"}</definedName>
    <definedName name="Print_CSC_Report_2_1_2_1_3_2_2">{"CSC_1",#N/A,FALSE,"CSC Outputs";"CSC_2",#N/A,FALSE,"CSC Outputs"}</definedName>
    <definedName name="Print_CSC_Report_2_1_2_1_3_2_3" localSheetId="11">{"CSC_1",#N/A,FALSE,"CSC Outputs";"CSC_2",#N/A,FALSE,"CSC Outputs"}</definedName>
    <definedName name="Print_CSC_Report_2_1_2_1_3_2_3">{"CSC_1",#N/A,FALSE,"CSC Outputs";"CSC_2",#N/A,FALSE,"CSC Outputs"}</definedName>
    <definedName name="Print_CSC_Report_2_1_2_1_3_3" localSheetId="11">{"CSC_1",#N/A,FALSE,"CSC Outputs";"CSC_2",#N/A,FALSE,"CSC Outputs"}</definedName>
    <definedName name="Print_CSC_Report_2_1_2_1_3_3">{"CSC_1",#N/A,FALSE,"CSC Outputs";"CSC_2",#N/A,FALSE,"CSC Outputs"}</definedName>
    <definedName name="Print_CSC_Report_2_1_2_1_3_3_1" localSheetId="11">{"CSC_1",#N/A,FALSE,"CSC Outputs";"CSC_2",#N/A,FALSE,"CSC Outputs"}</definedName>
    <definedName name="Print_CSC_Report_2_1_2_1_3_3_1">{"CSC_1",#N/A,FALSE,"CSC Outputs";"CSC_2",#N/A,FALSE,"CSC Outputs"}</definedName>
    <definedName name="Print_CSC_Report_2_1_2_1_3_3_2" localSheetId="11">{"CSC_1",#N/A,FALSE,"CSC Outputs";"CSC_2",#N/A,FALSE,"CSC Outputs"}</definedName>
    <definedName name="Print_CSC_Report_2_1_2_1_3_3_2">{"CSC_1",#N/A,FALSE,"CSC Outputs";"CSC_2",#N/A,FALSE,"CSC Outputs"}</definedName>
    <definedName name="Print_CSC_Report_2_1_2_1_3_4" localSheetId="11">{"CSC_1",#N/A,FALSE,"CSC Outputs";"CSC_2",#N/A,FALSE,"CSC Outputs"}</definedName>
    <definedName name="Print_CSC_Report_2_1_2_1_3_4">{"CSC_1",#N/A,FALSE,"CSC Outputs";"CSC_2",#N/A,FALSE,"CSC Outputs"}</definedName>
    <definedName name="Print_CSC_Report_2_1_2_1_3_5" localSheetId="11">{"CSC_1",#N/A,FALSE,"CSC Outputs";"CSC_2",#N/A,FALSE,"CSC Outputs"}</definedName>
    <definedName name="Print_CSC_Report_2_1_2_1_3_5">{"CSC_1",#N/A,FALSE,"CSC Outputs";"CSC_2",#N/A,FALSE,"CSC Outputs"}</definedName>
    <definedName name="Print_CSC_Report_2_1_2_1_4" localSheetId="11">{"CSC_1",#N/A,FALSE,"CSC Outputs";"CSC_2",#N/A,FALSE,"CSC Outputs"}</definedName>
    <definedName name="Print_CSC_Report_2_1_2_1_4">{"CSC_1",#N/A,FALSE,"CSC Outputs";"CSC_2",#N/A,FALSE,"CSC Outputs"}</definedName>
    <definedName name="Print_CSC_Report_2_1_2_1_4_1" localSheetId="11">{"CSC_1",#N/A,FALSE,"CSC Outputs";"CSC_2",#N/A,FALSE,"CSC Outputs"}</definedName>
    <definedName name="Print_CSC_Report_2_1_2_1_4_1">{"CSC_1",#N/A,FALSE,"CSC Outputs";"CSC_2",#N/A,FALSE,"CSC Outputs"}</definedName>
    <definedName name="Print_CSC_Report_2_1_2_1_4_1_1" localSheetId="11">{"CSC_1",#N/A,FALSE,"CSC Outputs";"CSC_2",#N/A,FALSE,"CSC Outputs"}</definedName>
    <definedName name="Print_CSC_Report_2_1_2_1_4_1_1">{"CSC_1",#N/A,FALSE,"CSC Outputs";"CSC_2",#N/A,FALSE,"CSC Outputs"}</definedName>
    <definedName name="Print_CSC_Report_2_1_2_1_4_1_1_1" localSheetId="11">{"CSC_1",#N/A,FALSE,"CSC Outputs";"CSC_2",#N/A,FALSE,"CSC Outputs"}</definedName>
    <definedName name="Print_CSC_Report_2_1_2_1_4_1_1_1">{"CSC_1",#N/A,FALSE,"CSC Outputs";"CSC_2",#N/A,FALSE,"CSC Outputs"}</definedName>
    <definedName name="Print_CSC_Report_2_1_2_1_4_1_1_2" localSheetId="11">{"CSC_1",#N/A,FALSE,"CSC Outputs";"CSC_2",#N/A,FALSE,"CSC Outputs"}</definedName>
    <definedName name="Print_CSC_Report_2_1_2_1_4_1_1_2">{"CSC_1",#N/A,FALSE,"CSC Outputs";"CSC_2",#N/A,FALSE,"CSC Outputs"}</definedName>
    <definedName name="Print_CSC_Report_2_1_2_1_4_1_2" localSheetId="11">{"CSC_1",#N/A,FALSE,"CSC Outputs";"CSC_2",#N/A,FALSE,"CSC Outputs"}</definedName>
    <definedName name="Print_CSC_Report_2_1_2_1_4_1_2">{"CSC_1",#N/A,FALSE,"CSC Outputs";"CSC_2",#N/A,FALSE,"CSC Outputs"}</definedName>
    <definedName name="Print_CSC_Report_2_1_2_1_4_1_3" localSheetId="11">{"CSC_1",#N/A,FALSE,"CSC Outputs";"CSC_2",#N/A,FALSE,"CSC Outputs"}</definedName>
    <definedName name="Print_CSC_Report_2_1_2_1_4_1_3">{"CSC_1",#N/A,FALSE,"CSC Outputs";"CSC_2",#N/A,FALSE,"CSC Outputs"}</definedName>
    <definedName name="Print_CSC_Report_2_1_2_1_4_2" localSheetId="11">{"CSC_1",#N/A,FALSE,"CSC Outputs";"CSC_2",#N/A,FALSE,"CSC Outputs"}</definedName>
    <definedName name="Print_CSC_Report_2_1_2_1_4_2">{"CSC_1",#N/A,FALSE,"CSC Outputs";"CSC_2",#N/A,FALSE,"CSC Outputs"}</definedName>
    <definedName name="Print_CSC_Report_2_1_2_1_4_2_1" localSheetId="11">{"CSC_1",#N/A,FALSE,"CSC Outputs";"CSC_2",#N/A,FALSE,"CSC Outputs"}</definedName>
    <definedName name="Print_CSC_Report_2_1_2_1_4_2_1">{"CSC_1",#N/A,FALSE,"CSC Outputs";"CSC_2",#N/A,FALSE,"CSC Outputs"}</definedName>
    <definedName name="Print_CSC_Report_2_1_2_1_4_2_1_1" localSheetId="11">{"CSC_1",#N/A,FALSE,"CSC Outputs";"CSC_2",#N/A,FALSE,"CSC Outputs"}</definedName>
    <definedName name="Print_CSC_Report_2_1_2_1_4_2_1_1">{"CSC_1",#N/A,FALSE,"CSC Outputs";"CSC_2",#N/A,FALSE,"CSC Outputs"}</definedName>
    <definedName name="Print_CSC_Report_2_1_2_1_4_2_1_2" localSheetId="11">{"CSC_1",#N/A,FALSE,"CSC Outputs";"CSC_2",#N/A,FALSE,"CSC Outputs"}</definedName>
    <definedName name="Print_CSC_Report_2_1_2_1_4_2_1_2">{"CSC_1",#N/A,FALSE,"CSC Outputs";"CSC_2",#N/A,FALSE,"CSC Outputs"}</definedName>
    <definedName name="Print_CSC_Report_2_1_2_1_4_2_2" localSheetId="11">{"CSC_1",#N/A,FALSE,"CSC Outputs";"CSC_2",#N/A,FALSE,"CSC Outputs"}</definedName>
    <definedName name="Print_CSC_Report_2_1_2_1_4_2_2">{"CSC_1",#N/A,FALSE,"CSC Outputs";"CSC_2",#N/A,FALSE,"CSC Outputs"}</definedName>
    <definedName name="Print_CSC_Report_2_1_2_1_4_2_3" localSheetId="11">{"CSC_1",#N/A,FALSE,"CSC Outputs";"CSC_2",#N/A,FALSE,"CSC Outputs"}</definedName>
    <definedName name="Print_CSC_Report_2_1_2_1_4_2_3">{"CSC_1",#N/A,FALSE,"CSC Outputs";"CSC_2",#N/A,FALSE,"CSC Outputs"}</definedName>
    <definedName name="Print_CSC_Report_2_1_2_1_4_3" localSheetId="11">{"CSC_1",#N/A,FALSE,"CSC Outputs";"CSC_2",#N/A,FALSE,"CSC Outputs"}</definedName>
    <definedName name="Print_CSC_Report_2_1_2_1_4_3">{"CSC_1",#N/A,FALSE,"CSC Outputs";"CSC_2",#N/A,FALSE,"CSC Outputs"}</definedName>
    <definedName name="Print_CSC_Report_2_1_2_1_4_3_1" localSheetId="11">{"CSC_1",#N/A,FALSE,"CSC Outputs";"CSC_2",#N/A,FALSE,"CSC Outputs"}</definedName>
    <definedName name="Print_CSC_Report_2_1_2_1_4_3_1">{"CSC_1",#N/A,FALSE,"CSC Outputs";"CSC_2",#N/A,FALSE,"CSC Outputs"}</definedName>
    <definedName name="Print_CSC_Report_2_1_2_1_4_3_2" localSheetId="11">{"CSC_1",#N/A,FALSE,"CSC Outputs";"CSC_2",#N/A,FALSE,"CSC Outputs"}</definedName>
    <definedName name="Print_CSC_Report_2_1_2_1_4_3_2">{"CSC_1",#N/A,FALSE,"CSC Outputs";"CSC_2",#N/A,FALSE,"CSC Outputs"}</definedName>
    <definedName name="Print_CSC_Report_2_1_2_1_4_4" localSheetId="11">{"CSC_1",#N/A,FALSE,"CSC Outputs";"CSC_2",#N/A,FALSE,"CSC Outputs"}</definedName>
    <definedName name="Print_CSC_Report_2_1_2_1_4_4">{"CSC_1",#N/A,FALSE,"CSC Outputs";"CSC_2",#N/A,FALSE,"CSC Outputs"}</definedName>
    <definedName name="Print_CSC_Report_2_1_2_1_4_5" localSheetId="11">{"CSC_1",#N/A,FALSE,"CSC Outputs";"CSC_2",#N/A,FALSE,"CSC Outputs"}</definedName>
    <definedName name="Print_CSC_Report_2_1_2_1_4_5">{"CSC_1",#N/A,FALSE,"CSC Outputs";"CSC_2",#N/A,FALSE,"CSC Outputs"}</definedName>
    <definedName name="Print_CSC_Report_2_1_2_1_5" localSheetId="11">{"CSC_1",#N/A,FALSE,"CSC Outputs";"CSC_2",#N/A,FALSE,"CSC Outputs"}</definedName>
    <definedName name="Print_CSC_Report_2_1_2_1_5">{"CSC_1",#N/A,FALSE,"CSC Outputs";"CSC_2",#N/A,FALSE,"CSC Outputs"}</definedName>
    <definedName name="Print_CSC_Report_2_1_2_1_5_1" localSheetId="11">{"CSC_1",#N/A,FALSE,"CSC Outputs";"CSC_2",#N/A,FALSE,"CSC Outputs"}</definedName>
    <definedName name="Print_CSC_Report_2_1_2_1_5_1">{"CSC_1",#N/A,FALSE,"CSC Outputs";"CSC_2",#N/A,FALSE,"CSC Outputs"}</definedName>
    <definedName name="Print_CSC_Report_2_1_2_1_5_1_1" localSheetId="11">{"CSC_1",#N/A,FALSE,"CSC Outputs";"CSC_2",#N/A,FALSE,"CSC Outputs"}</definedName>
    <definedName name="Print_CSC_Report_2_1_2_1_5_1_1">{"CSC_1",#N/A,FALSE,"CSC Outputs";"CSC_2",#N/A,FALSE,"CSC Outputs"}</definedName>
    <definedName name="Print_CSC_Report_2_1_2_1_5_1_1_1" localSheetId="11">{"CSC_1",#N/A,FALSE,"CSC Outputs";"CSC_2",#N/A,FALSE,"CSC Outputs"}</definedName>
    <definedName name="Print_CSC_Report_2_1_2_1_5_1_1_1">{"CSC_1",#N/A,FALSE,"CSC Outputs";"CSC_2",#N/A,FALSE,"CSC Outputs"}</definedName>
    <definedName name="Print_CSC_Report_2_1_2_1_5_1_1_2" localSheetId="11">{"CSC_1",#N/A,FALSE,"CSC Outputs";"CSC_2",#N/A,FALSE,"CSC Outputs"}</definedName>
    <definedName name="Print_CSC_Report_2_1_2_1_5_1_1_2">{"CSC_1",#N/A,FALSE,"CSC Outputs";"CSC_2",#N/A,FALSE,"CSC Outputs"}</definedName>
    <definedName name="Print_CSC_Report_2_1_2_1_5_1_2" localSheetId="11">{"CSC_1",#N/A,FALSE,"CSC Outputs";"CSC_2",#N/A,FALSE,"CSC Outputs"}</definedName>
    <definedName name="Print_CSC_Report_2_1_2_1_5_1_2">{"CSC_1",#N/A,FALSE,"CSC Outputs";"CSC_2",#N/A,FALSE,"CSC Outputs"}</definedName>
    <definedName name="Print_CSC_Report_2_1_2_1_5_1_3" localSheetId="11">{"CSC_1",#N/A,FALSE,"CSC Outputs";"CSC_2",#N/A,FALSE,"CSC Outputs"}</definedName>
    <definedName name="Print_CSC_Report_2_1_2_1_5_1_3">{"CSC_1",#N/A,FALSE,"CSC Outputs";"CSC_2",#N/A,FALSE,"CSC Outputs"}</definedName>
    <definedName name="Print_CSC_Report_2_1_2_1_5_2" localSheetId="11">{"CSC_1",#N/A,FALSE,"CSC Outputs";"CSC_2",#N/A,FALSE,"CSC Outputs"}</definedName>
    <definedName name="Print_CSC_Report_2_1_2_1_5_2">{"CSC_1",#N/A,FALSE,"CSC Outputs";"CSC_2",#N/A,FALSE,"CSC Outputs"}</definedName>
    <definedName name="Print_CSC_Report_2_1_2_1_5_2_1" localSheetId="11">{"CSC_1",#N/A,FALSE,"CSC Outputs";"CSC_2",#N/A,FALSE,"CSC Outputs"}</definedName>
    <definedName name="Print_CSC_Report_2_1_2_1_5_2_1">{"CSC_1",#N/A,FALSE,"CSC Outputs";"CSC_2",#N/A,FALSE,"CSC Outputs"}</definedName>
    <definedName name="Print_CSC_Report_2_1_2_1_5_2_1_1" localSheetId="11">{"CSC_1",#N/A,FALSE,"CSC Outputs";"CSC_2",#N/A,FALSE,"CSC Outputs"}</definedName>
    <definedName name="Print_CSC_Report_2_1_2_1_5_2_1_1">{"CSC_1",#N/A,FALSE,"CSC Outputs";"CSC_2",#N/A,FALSE,"CSC Outputs"}</definedName>
    <definedName name="Print_CSC_Report_2_1_2_1_5_2_1_2" localSheetId="11">{"CSC_1",#N/A,FALSE,"CSC Outputs";"CSC_2",#N/A,FALSE,"CSC Outputs"}</definedName>
    <definedName name="Print_CSC_Report_2_1_2_1_5_2_1_2">{"CSC_1",#N/A,FALSE,"CSC Outputs";"CSC_2",#N/A,FALSE,"CSC Outputs"}</definedName>
    <definedName name="Print_CSC_Report_2_1_2_1_5_2_2" localSheetId="11">{"CSC_1",#N/A,FALSE,"CSC Outputs";"CSC_2",#N/A,FALSE,"CSC Outputs"}</definedName>
    <definedName name="Print_CSC_Report_2_1_2_1_5_2_2">{"CSC_1",#N/A,FALSE,"CSC Outputs";"CSC_2",#N/A,FALSE,"CSC Outputs"}</definedName>
    <definedName name="Print_CSC_Report_2_1_2_1_5_2_3" localSheetId="11">{"CSC_1",#N/A,FALSE,"CSC Outputs";"CSC_2",#N/A,FALSE,"CSC Outputs"}</definedName>
    <definedName name="Print_CSC_Report_2_1_2_1_5_2_3">{"CSC_1",#N/A,FALSE,"CSC Outputs";"CSC_2",#N/A,FALSE,"CSC Outputs"}</definedName>
    <definedName name="Print_CSC_Report_2_1_2_1_5_3" localSheetId="11">{"CSC_1",#N/A,FALSE,"CSC Outputs";"CSC_2",#N/A,FALSE,"CSC Outputs"}</definedName>
    <definedName name="Print_CSC_Report_2_1_2_1_5_3">{"CSC_1",#N/A,FALSE,"CSC Outputs";"CSC_2",#N/A,FALSE,"CSC Outputs"}</definedName>
    <definedName name="Print_CSC_Report_2_1_2_1_5_3_1" localSheetId="11">{"CSC_1",#N/A,FALSE,"CSC Outputs";"CSC_2",#N/A,FALSE,"CSC Outputs"}</definedName>
    <definedName name="Print_CSC_Report_2_1_2_1_5_3_1">{"CSC_1",#N/A,FALSE,"CSC Outputs";"CSC_2",#N/A,FALSE,"CSC Outputs"}</definedName>
    <definedName name="Print_CSC_Report_2_1_2_1_5_3_2" localSheetId="11">{"CSC_1",#N/A,FALSE,"CSC Outputs";"CSC_2",#N/A,FALSE,"CSC Outputs"}</definedName>
    <definedName name="Print_CSC_Report_2_1_2_1_5_3_2">{"CSC_1",#N/A,FALSE,"CSC Outputs";"CSC_2",#N/A,FALSE,"CSC Outputs"}</definedName>
    <definedName name="Print_CSC_Report_2_1_2_1_5_4" localSheetId="11">{"CSC_1",#N/A,FALSE,"CSC Outputs";"CSC_2",#N/A,FALSE,"CSC Outputs"}</definedName>
    <definedName name="Print_CSC_Report_2_1_2_1_5_4">{"CSC_1",#N/A,FALSE,"CSC Outputs";"CSC_2",#N/A,FALSE,"CSC Outputs"}</definedName>
    <definedName name="Print_CSC_Report_2_1_2_1_5_5" localSheetId="11">{"CSC_1",#N/A,FALSE,"CSC Outputs";"CSC_2",#N/A,FALSE,"CSC Outputs"}</definedName>
    <definedName name="Print_CSC_Report_2_1_2_1_5_5">{"CSC_1",#N/A,FALSE,"CSC Outputs";"CSC_2",#N/A,FALSE,"CSC Outputs"}</definedName>
    <definedName name="Print_CSC_Report_2_1_2_2" localSheetId="11">{"CSC_1",#N/A,FALSE,"CSC Outputs";"CSC_2",#N/A,FALSE,"CSC Outputs"}</definedName>
    <definedName name="Print_CSC_Report_2_1_2_2">{"CSC_1",#N/A,FALSE,"CSC Outputs";"CSC_2",#N/A,FALSE,"CSC Outputs"}</definedName>
    <definedName name="Print_CSC_Report_2_1_2_2_1" localSheetId="11">{"CSC_1",#N/A,FALSE,"CSC Outputs";"CSC_2",#N/A,FALSE,"CSC Outputs"}</definedName>
    <definedName name="Print_CSC_Report_2_1_2_2_1">{"CSC_1",#N/A,FALSE,"CSC Outputs";"CSC_2",#N/A,FALSE,"CSC Outputs"}</definedName>
    <definedName name="Print_CSC_Report_2_1_2_2_1_1" localSheetId="11">{"CSC_1",#N/A,FALSE,"CSC Outputs";"CSC_2",#N/A,FALSE,"CSC Outputs"}</definedName>
    <definedName name="Print_CSC_Report_2_1_2_2_1_1">{"CSC_1",#N/A,FALSE,"CSC Outputs";"CSC_2",#N/A,FALSE,"CSC Outputs"}</definedName>
    <definedName name="Print_CSC_Report_2_1_2_2_1_1_1" localSheetId="11">{"CSC_1",#N/A,FALSE,"CSC Outputs";"CSC_2",#N/A,FALSE,"CSC Outputs"}</definedName>
    <definedName name="Print_CSC_Report_2_1_2_2_1_1_1">{"CSC_1",#N/A,FALSE,"CSC Outputs";"CSC_2",#N/A,FALSE,"CSC Outputs"}</definedName>
    <definedName name="Print_CSC_Report_2_1_2_2_1_1_2" localSheetId="11">{"CSC_1",#N/A,FALSE,"CSC Outputs";"CSC_2",#N/A,FALSE,"CSC Outputs"}</definedName>
    <definedName name="Print_CSC_Report_2_1_2_2_1_1_2">{"CSC_1",#N/A,FALSE,"CSC Outputs";"CSC_2",#N/A,FALSE,"CSC Outputs"}</definedName>
    <definedName name="Print_CSC_Report_2_1_2_2_1_2" localSheetId="11">{"CSC_1",#N/A,FALSE,"CSC Outputs";"CSC_2",#N/A,FALSE,"CSC Outputs"}</definedName>
    <definedName name="Print_CSC_Report_2_1_2_2_1_2">{"CSC_1",#N/A,FALSE,"CSC Outputs";"CSC_2",#N/A,FALSE,"CSC Outputs"}</definedName>
    <definedName name="Print_CSC_Report_2_1_2_2_1_3" localSheetId="11">{"CSC_1",#N/A,FALSE,"CSC Outputs";"CSC_2",#N/A,FALSE,"CSC Outputs"}</definedName>
    <definedName name="Print_CSC_Report_2_1_2_2_1_3">{"CSC_1",#N/A,FALSE,"CSC Outputs";"CSC_2",#N/A,FALSE,"CSC Outputs"}</definedName>
    <definedName name="Print_CSC_Report_2_1_2_2_2" localSheetId="11">{"CSC_1",#N/A,FALSE,"CSC Outputs";"CSC_2",#N/A,FALSE,"CSC Outputs"}</definedName>
    <definedName name="Print_CSC_Report_2_1_2_2_2">{"CSC_1",#N/A,FALSE,"CSC Outputs";"CSC_2",#N/A,FALSE,"CSC Outputs"}</definedName>
    <definedName name="Print_CSC_Report_2_1_2_2_2_1" localSheetId="11">{"CSC_1",#N/A,FALSE,"CSC Outputs";"CSC_2",#N/A,FALSE,"CSC Outputs"}</definedName>
    <definedName name="Print_CSC_Report_2_1_2_2_2_1">{"CSC_1",#N/A,FALSE,"CSC Outputs";"CSC_2",#N/A,FALSE,"CSC Outputs"}</definedName>
    <definedName name="Print_CSC_Report_2_1_2_2_2_1_1" localSheetId="11">{"CSC_1",#N/A,FALSE,"CSC Outputs";"CSC_2",#N/A,FALSE,"CSC Outputs"}</definedName>
    <definedName name="Print_CSC_Report_2_1_2_2_2_1_1">{"CSC_1",#N/A,FALSE,"CSC Outputs";"CSC_2",#N/A,FALSE,"CSC Outputs"}</definedName>
    <definedName name="Print_CSC_Report_2_1_2_2_2_1_2" localSheetId="11">{"CSC_1",#N/A,FALSE,"CSC Outputs";"CSC_2",#N/A,FALSE,"CSC Outputs"}</definedName>
    <definedName name="Print_CSC_Report_2_1_2_2_2_1_2">{"CSC_1",#N/A,FALSE,"CSC Outputs";"CSC_2",#N/A,FALSE,"CSC Outputs"}</definedName>
    <definedName name="Print_CSC_Report_2_1_2_2_2_2" localSheetId="11">{"CSC_1",#N/A,FALSE,"CSC Outputs";"CSC_2",#N/A,FALSE,"CSC Outputs"}</definedName>
    <definedName name="Print_CSC_Report_2_1_2_2_2_2">{"CSC_1",#N/A,FALSE,"CSC Outputs";"CSC_2",#N/A,FALSE,"CSC Outputs"}</definedName>
    <definedName name="Print_CSC_Report_2_1_2_2_2_3" localSheetId="11">{"CSC_1",#N/A,FALSE,"CSC Outputs";"CSC_2",#N/A,FALSE,"CSC Outputs"}</definedName>
    <definedName name="Print_CSC_Report_2_1_2_2_2_3">{"CSC_1",#N/A,FALSE,"CSC Outputs";"CSC_2",#N/A,FALSE,"CSC Outputs"}</definedName>
    <definedName name="Print_CSC_Report_2_1_2_2_3" localSheetId="11">{"CSC_1",#N/A,FALSE,"CSC Outputs";"CSC_2",#N/A,FALSE,"CSC Outputs"}</definedName>
    <definedName name="Print_CSC_Report_2_1_2_2_3">{"CSC_1",#N/A,FALSE,"CSC Outputs";"CSC_2",#N/A,FALSE,"CSC Outputs"}</definedName>
    <definedName name="Print_CSC_Report_2_1_2_2_3_1" localSheetId="11">{"CSC_1",#N/A,FALSE,"CSC Outputs";"CSC_2",#N/A,FALSE,"CSC Outputs"}</definedName>
    <definedName name="Print_CSC_Report_2_1_2_2_3_1">{"CSC_1",#N/A,FALSE,"CSC Outputs";"CSC_2",#N/A,FALSE,"CSC Outputs"}</definedName>
    <definedName name="Print_CSC_Report_2_1_2_2_3_2" localSheetId="11">{"CSC_1",#N/A,FALSE,"CSC Outputs";"CSC_2",#N/A,FALSE,"CSC Outputs"}</definedName>
    <definedName name="Print_CSC_Report_2_1_2_2_3_2">{"CSC_1",#N/A,FALSE,"CSC Outputs";"CSC_2",#N/A,FALSE,"CSC Outputs"}</definedName>
    <definedName name="Print_CSC_Report_2_1_2_2_4" localSheetId="11">{"CSC_1",#N/A,FALSE,"CSC Outputs";"CSC_2",#N/A,FALSE,"CSC Outputs"}</definedName>
    <definedName name="Print_CSC_Report_2_1_2_2_4">{"CSC_1",#N/A,FALSE,"CSC Outputs";"CSC_2",#N/A,FALSE,"CSC Outputs"}</definedName>
    <definedName name="Print_CSC_Report_2_1_2_2_5" localSheetId="11">{"CSC_1",#N/A,FALSE,"CSC Outputs";"CSC_2",#N/A,FALSE,"CSC Outputs"}</definedName>
    <definedName name="Print_CSC_Report_2_1_2_2_5">{"CSC_1",#N/A,FALSE,"CSC Outputs";"CSC_2",#N/A,FALSE,"CSC Outputs"}</definedName>
    <definedName name="Print_CSC_Report_2_1_2_3" localSheetId="11">{"CSC_1",#N/A,FALSE,"CSC Outputs";"CSC_2",#N/A,FALSE,"CSC Outputs"}</definedName>
    <definedName name="Print_CSC_Report_2_1_2_3">{"CSC_1",#N/A,FALSE,"CSC Outputs";"CSC_2",#N/A,FALSE,"CSC Outputs"}</definedName>
    <definedName name="Print_CSC_Report_2_1_2_3_1" localSheetId="11">{"CSC_1",#N/A,FALSE,"CSC Outputs";"CSC_2",#N/A,FALSE,"CSC Outputs"}</definedName>
    <definedName name="Print_CSC_Report_2_1_2_3_1">{"CSC_1",#N/A,FALSE,"CSC Outputs";"CSC_2",#N/A,FALSE,"CSC Outputs"}</definedName>
    <definedName name="Print_CSC_Report_2_1_2_3_1_1" localSheetId="11">{"CSC_1",#N/A,FALSE,"CSC Outputs";"CSC_2",#N/A,FALSE,"CSC Outputs"}</definedName>
    <definedName name="Print_CSC_Report_2_1_2_3_1_1">{"CSC_1",#N/A,FALSE,"CSC Outputs";"CSC_2",#N/A,FALSE,"CSC Outputs"}</definedName>
    <definedName name="Print_CSC_Report_2_1_2_3_1_1_1" localSheetId="11">{"CSC_1",#N/A,FALSE,"CSC Outputs";"CSC_2",#N/A,FALSE,"CSC Outputs"}</definedName>
    <definedName name="Print_CSC_Report_2_1_2_3_1_1_1">{"CSC_1",#N/A,FALSE,"CSC Outputs";"CSC_2",#N/A,FALSE,"CSC Outputs"}</definedName>
    <definedName name="Print_CSC_Report_2_1_2_3_1_1_2" localSheetId="11">{"CSC_1",#N/A,FALSE,"CSC Outputs";"CSC_2",#N/A,FALSE,"CSC Outputs"}</definedName>
    <definedName name="Print_CSC_Report_2_1_2_3_1_1_2">{"CSC_1",#N/A,FALSE,"CSC Outputs";"CSC_2",#N/A,FALSE,"CSC Outputs"}</definedName>
    <definedName name="Print_CSC_Report_2_1_2_3_1_2" localSheetId="11">{"CSC_1",#N/A,FALSE,"CSC Outputs";"CSC_2",#N/A,FALSE,"CSC Outputs"}</definedName>
    <definedName name="Print_CSC_Report_2_1_2_3_1_2">{"CSC_1",#N/A,FALSE,"CSC Outputs";"CSC_2",#N/A,FALSE,"CSC Outputs"}</definedName>
    <definedName name="Print_CSC_Report_2_1_2_3_1_3" localSheetId="11">{"CSC_1",#N/A,FALSE,"CSC Outputs";"CSC_2",#N/A,FALSE,"CSC Outputs"}</definedName>
    <definedName name="Print_CSC_Report_2_1_2_3_1_3">{"CSC_1",#N/A,FALSE,"CSC Outputs";"CSC_2",#N/A,FALSE,"CSC Outputs"}</definedName>
    <definedName name="Print_CSC_Report_2_1_2_3_2" localSheetId="11">{"CSC_1",#N/A,FALSE,"CSC Outputs";"CSC_2",#N/A,FALSE,"CSC Outputs"}</definedName>
    <definedName name="Print_CSC_Report_2_1_2_3_2">{"CSC_1",#N/A,FALSE,"CSC Outputs";"CSC_2",#N/A,FALSE,"CSC Outputs"}</definedName>
    <definedName name="Print_CSC_Report_2_1_2_3_2_1" localSheetId="11">{"CSC_1",#N/A,FALSE,"CSC Outputs";"CSC_2",#N/A,FALSE,"CSC Outputs"}</definedName>
    <definedName name="Print_CSC_Report_2_1_2_3_2_1">{"CSC_1",#N/A,FALSE,"CSC Outputs";"CSC_2",#N/A,FALSE,"CSC Outputs"}</definedName>
    <definedName name="Print_CSC_Report_2_1_2_3_2_1_1" localSheetId="11">{"CSC_1",#N/A,FALSE,"CSC Outputs";"CSC_2",#N/A,FALSE,"CSC Outputs"}</definedName>
    <definedName name="Print_CSC_Report_2_1_2_3_2_1_1">{"CSC_1",#N/A,FALSE,"CSC Outputs";"CSC_2",#N/A,FALSE,"CSC Outputs"}</definedName>
    <definedName name="Print_CSC_Report_2_1_2_3_2_1_2" localSheetId="11">{"CSC_1",#N/A,FALSE,"CSC Outputs";"CSC_2",#N/A,FALSE,"CSC Outputs"}</definedName>
    <definedName name="Print_CSC_Report_2_1_2_3_2_1_2">{"CSC_1",#N/A,FALSE,"CSC Outputs";"CSC_2",#N/A,FALSE,"CSC Outputs"}</definedName>
    <definedName name="Print_CSC_Report_2_1_2_3_2_2" localSheetId="11">{"CSC_1",#N/A,FALSE,"CSC Outputs";"CSC_2",#N/A,FALSE,"CSC Outputs"}</definedName>
    <definedName name="Print_CSC_Report_2_1_2_3_2_2">{"CSC_1",#N/A,FALSE,"CSC Outputs";"CSC_2",#N/A,FALSE,"CSC Outputs"}</definedName>
    <definedName name="Print_CSC_Report_2_1_2_3_2_3" localSheetId="11">{"CSC_1",#N/A,FALSE,"CSC Outputs";"CSC_2",#N/A,FALSE,"CSC Outputs"}</definedName>
    <definedName name="Print_CSC_Report_2_1_2_3_2_3">{"CSC_1",#N/A,FALSE,"CSC Outputs";"CSC_2",#N/A,FALSE,"CSC Outputs"}</definedName>
    <definedName name="Print_CSC_Report_2_1_2_3_3" localSheetId="11">{"CSC_1",#N/A,FALSE,"CSC Outputs";"CSC_2",#N/A,FALSE,"CSC Outputs"}</definedName>
    <definedName name="Print_CSC_Report_2_1_2_3_3">{"CSC_1",#N/A,FALSE,"CSC Outputs";"CSC_2",#N/A,FALSE,"CSC Outputs"}</definedName>
    <definedName name="Print_CSC_Report_2_1_2_3_3_1" localSheetId="11">{"CSC_1",#N/A,FALSE,"CSC Outputs";"CSC_2",#N/A,FALSE,"CSC Outputs"}</definedName>
    <definedName name="Print_CSC_Report_2_1_2_3_3_1">{"CSC_1",#N/A,FALSE,"CSC Outputs";"CSC_2",#N/A,FALSE,"CSC Outputs"}</definedName>
    <definedName name="Print_CSC_Report_2_1_2_3_3_2" localSheetId="11">{"CSC_1",#N/A,FALSE,"CSC Outputs";"CSC_2",#N/A,FALSE,"CSC Outputs"}</definedName>
    <definedName name="Print_CSC_Report_2_1_2_3_3_2">{"CSC_1",#N/A,FALSE,"CSC Outputs";"CSC_2",#N/A,FALSE,"CSC Outputs"}</definedName>
    <definedName name="Print_CSC_Report_2_1_2_3_4" localSheetId="11">{"CSC_1",#N/A,FALSE,"CSC Outputs";"CSC_2",#N/A,FALSE,"CSC Outputs"}</definedName>
    <definedName name="Print_CSC_Report_2_1_2_3_4">{"CSC_1",#N/A,FALSE,"CSC Outputs";"CSC_2",#N/A,FALSE,"CSC Outputs"}</definedName>
    <definedName name="Print_CSC_Report_2_1_2_3_5" localSheetId="11">{"CSC_1",#N/A,FALSE,"CSC Outputs";"CSC_2",#N/A,FALSE,"CSC Outputs"}</definedName>
    <definedName name="Print_CSC_Report_2_1_2_3_5">{"CSC_1",#N/A,FALSE,"CSC Outputs";"CSC_2",#N/A,FALSE,"CSC Outputs"}</definedName>
    <definedName name="Print_CSC_Report_2_1_2_4" localSheetId="11">{"CSC_1",#N/A,FALSE,"CSC Outputs";"CSC_2",#N/A,FALSE,"CSC Outputs"}</definedName>
    <definedName name="Print_CSC_Report_2_1_2_4">{"CSC_1",#N/A,FALSE,"CSC Outputs";"CSC_2",#N/A,FALSE,"CSC Outputs"}</definedName>
    <definedName name="Print_CSC_Report_2_1_2_4_1" localSheetId="11">{"CSC_1",#N/A,FALSE,"CSC Outputs";"CSC_2",#N/A,FALSE,"CSC Outputs"}</definedName>
    <definedName name="Print_CSC_Report_2_1_2_4_1">{"CSC_1",#N/A,FALSE,"CSC Outputs";"CSC_2",#N/A,FALSE,"CSC Outputs"}</definedName>
    <definedName name="Print_CSC_Report_2_1_2_4_1_1" localSheetId="11">{"CSC_1",#N/A,FALSE,"CSC Outputs";"CSC_2",#N/A,FALSE,"CSC Outputs"}</definedName>
    <definedName name="Print_CSC_Report_2_1_2_4_1_1">{"CSC_1",#N/A,FALSE,"CSC Outputs";"CSC_2",#N/A,FALSE,"CSC Outputs"}</definedName>
    <definedName name="Print_CSC_Report_2_1_2_4_1_1_1" localSheetId="11">{"CSC_1",#N/A,FALSE,"CSC Outputs";"CSC_2",#N/A,FALSE,"CSC Outputs"}</definedName>
    <definedName name="Print_CSC_Report_2_1_2_4_1_1_1">{"CSC_1",#N/A,FALSE,"CSC Outputs";"CSC_2",#N/A,FALSE,"CSC Outputs"}</definedName>
    <definedName name="Print_CSC_Report_2_1_2_4_1_1_2" localSheetId="11">{"CSC_1",#N/A,FALSE,"CSC Outputs";"CSC_2",#N/A,FALSE,"CSC Outputs"}</definedName>
    <definedName name="Print_CSC_Report_2_1_2_4_1_1_2">{"CSC_1",#N/A,FALSE,"CSC Outputs";"CSC_2",#N/A,FALSE,"CSC Outputs"}</definedName>
    <definedName name="Print_CSC_Report_2_1_2_4_1_2" localSheetId="11">{"CSC_1",#N/A,FALSE,"CSC Outputs";"CSC_2",#N/A,FALSE,"CSC Outputs"}</definedName>
    <definedName name="Print_CSC_Report_2_1_2_4_1_2">{"CSC_1",#N/A,FALSE,"CSC Outputs";"CSC_2",#N/A,FALSE,"CSC Outputs"}</definedName>
    <definedName name="Print_CSC_Report_2_1_2_4_1_3" localSheetId="11">{"CSC_1",#N/A,FALSE,"CSC Outputs";"CSC_2",#N/A,FALSE,"CSC Outputs"}</definedName>
    <definedName name="Print_CSC_Report_2_1_2_4_1_3">{"CSC_1",#N/A,FALSE,"CSC Outputs";"CSC_2",#N/A,FALSE,"CSC Outputs"}</definedName>
    <definedName name="Print_CSC_Report_2_1_2_4_2" localSheetId="11">{"CSC_1",#N/A,FALSE,"CSC Outputs";"CSC_2",#N/A,FALSE,"CSC Outputs"}</definedName>
    <definedName name="Print_CSC_Report_2_1_2_4_2">{"CSC_1",#N/A,FALSE,"CSC Outputs";"CSC_2",#N/A,FALSE,"CSC Outputs"}</definedName>
    <definedName name="Print_CSC_Report_2_1_2_4_2_1" localSheetId="11">{"CSC_1",#N/A,FALSE,"CSC Outputs";"CSC_2",#N/A,FALSE,"CSC Outputs"}</definedName>
    <definedName name="Print_CSC_Report_2_1_2_4_2_1">{"CSC_1",#N/A,FALSE,"CSC Outputs";"CSC_2",#N/A,FALSE,"CSC Outputs"}</definedName>
    <definedName name="Print_CSC_Report_2_1_2_4_2_1_1" localSheetId="11">{"CSC_1",#N/A,FALSE,"CSC Outputs";"CSC_2",#N/A,FALSE,"CSC Outputs"}</definedName>
    <definedName name="Print_CSC_Report_2_1_2_4_2_1_1">{"CSC_1",#N/A,FALSE,"CSC Outputs";"CSC_2",#N/A,FALSE,"CSC Outputs"}</definedName>
    <definedName name="Print_CSC_Report_2_1_2_4_2_1_2" localSheetId="11">{"CSC_1",#N/A,FALSE,"CSC Outputs";"CSC_2",#N/A,FALSE,"CSC Outputs"}</definedName>
    <definedName name="Print_CSC_Report_2_1_2_4_2_1_2">{"CSC_1",#N/A,FALSE,"CSC Outputs";"CSC_2",#N/A,FALSE,"CSC Outputs"}</definedName>
    <definedName name="Print_CSC_Report_2_1_2_4_2_2" localSheetId="11">{"CSC_1",#N/A,FALSE,"CSC Outputs";"CSC_2",#N/A,FALSE,"CSC Outputs"}</definedName>
    <definedName name="Print_CSC_Report_2_1_2_4_2_2">{"CSC_1",#N/A,FALSE,"CSC Outputs";"CSC_2",#N/A,FALSE,"CSC Outputs"}</definedName>
    <definedName name="Print_CSC_Report_2_1_2_4_2_3" localSheetId="11">{"CSC_1",#N/A,FALSE,"CSC Outputs";"CSC_2",#N/A,FALSE,"CSC Outputs"}</definedName>
    <definedName name="Print_CSC_Report_2_1_2_4_2_3">{"CSC_1",#N/A,FALSE,"CSC Outputs";"CSC_2",#N/A,FALSE,"CSC Outputs"}</definedName>
    <definedName name="Print_CSC_Report_2_1_2_4_3" localSheetId="11">{"CSC_1",#N/A,FALSE,"CSC Outputs";"CSC_2",#N/A,FALSE,"CSC Outputs"}</definedName>
    <definedName name="Print_CSC_Report_2_1_2_4_3">{"CSC_1",#N/A,FALSE,"CSC Outputs";"CSC_2",#N/A,FALSE,"CSC Outputs"}</definedName>
    <definedName name="Print_CSC_Report_2_1_2_4_3_1" localSheetId="11">{"CSC_1",#N/A,FALSE,"CSC Outputs";"CSC_2",#N/A,FALSE,"CSC Outputs"}</definedName>
    <definedName name="Print_CSC_Report_2_1_2_4_3_1">{"CSC_1",#N/A,FALSE,"CSC Outputs";"CSC_2",#N/A,FALSE,"CSC Outputs"}</definedName>
    <definedName name="Print_CSC_Report_2_1_2_4_3_2" localSheetId="11">{"CSC_1",#N/A,FALSE,"CSC Outputs";"CSC_2",#N/A,FALSE,"CSC Outputs"}</definedName>
    <definedName name="Print_CSC_Report_2_1_2_4_3_2">{"CSC_1",#N/A,FALSE,"CSC Outputs";"CSC_2",#N/A,FALSE,"CSC Outputs"}</definedName>
    <definedName name="Print_CSC_Report_2_1_2_4_4" localSheetId="11">{"CSC_1",#N/A,FALSE,"CSC Outputs";"CSC_2",#N/A,FALSE,"CSC Outputs"}</definedName>
    <definedName name="Print_CSC_Report_2_1_2_4_4">{"CSC_1",#N/A,FALSE,"CSC Outputs";"CSC_2",#N/A,FALSE,"CSC Outputs"}</definedName>
    <definedName name="Print_CSC_Report_2_1_2_4_5" localSheetId="11">{"CSC_1",#N/A,FALSE,"CSC Outputs";"CSC_2",#N/A,FALSE,"CSC Outputs"}</definedName>
    <definedName name="Print_CSC_Report_2_1_2_4_5">{"CSC_1",#N/A,FALSE,"CSC Outputs";"CSC_2",#N/A,FALSE,"CSC Outputs"}</definedName>
    <definedName name="Print_CSC_Report_2_1_2_5" localSheetId="11">{"CSC_1",#N/A,FALSE,"CSC Outputs";"CSC_2",#N/A,FALSE,"CSC Outputs"}</definedName>
    <definedName name="Print_CSC_Report_2_1_2_5">{"CSC_1",#N/A,FALSE,"CSC Outputs";"CSC_2",#N/A,FALSE,"CSC Outputs"}</definedName>
    <definedName name="Print_CSC_Report_2_1_2_5_1" localSheetId="11">{"CSC_1",#N/A,FALSE,"CSC Outputs";"CSC_2",#N/A,FALSE,"CSC Outputs"}</definedName>
    <definedName name="Print_CSC_Report_2_1_2_5_1">{"CSC_1",#N/A,FALSE,"CSC Outputs";"CSC_2",#N/A,FALSE,"CSC Outputs"}</definedName>
    <definedName name="Print_CSC_Report_2_1_2_5_1_1" localSheetId="11">{"CSC_1",#N/A,FALSE,"CSC Outputs";"CSC_2",#N/A,FALSE,"CSC Outputs"}</definedName>
    <definedName name="Print_CSC_Report_2_1_2_5_1_1">{"CSC_1",#N/A,FALSE,"CSC Outputs";"CSC_2",#N/A,FALSE,"CSC Outputs"}</definedName>
    <definedName name="Print_CSC_Report_2_1_2_5_1_1_1" localSheetId="11">{"CSC_1",#N/A,FALSE,"CSC Outputs";"CSC_2",#N/A,FALSE,"CSC Outputs"}</definedName>
    <definedName name="Print_CSC_Report_2_1_2_5_1_1_1">{"CSC_1",#N/A,FALSE,"CSC Outputs";"CSC_2",#N/A,FALSE,"CSC Outputs"}</definedName>
    <definedName name="Print_CSC_Report_2_1_2_5_1_1_2" localSheetId="11">{"CSC_1",#N/A,FALSE,"CSC Outputs";"CSC_2",#N/A,FALSE,"CSC Outputs"}</definedName>
    <definedName name="Print_CSC_Report_2_1_2_5_1_1_2">{"CSC_1",#N/A,FALSE,"CSC Outputs";"CSC_2",#N/A,FALSE,"CSC Outputs"}</definedName>
    <definedName name="Print_CSC_Report_2_1_2_5_1_2" localSheetId="11">{"CSC_1",#N/A,FALSE,"CSC Outputs";"CSC_2",#N/A,FALSE,"CSC Outputs"}</definedName>
    <definedName name="Print_CSC_Report_2_1_2_5_1_2">{"CSC_1",#N/A,FALSE,"CSC Outputs";"CSC_2",#N/A,FALSE,"CSC Outputs"}</definedName>
    <definedName name="Print_CSC_Report_2_1_2_5_1_3" localSheetId="11">{"CSC_1",#N/A,FALSE,"CSC Outputs";"CSC_2",#N/A,FALSE,"CSC Outputs"}</definedName>
    <definedName name="Print_CSC_Report_2_1_2_5_1_3">{"CSC_1",#N/A,FALSE,"CSC Outputs";"CSC_2",#N/A,FALSE,"CSC Outputs"}</definedName>
    <definedName name="Print_CSC_Report_2_1_2_5_2" localSheetId="11">{"CSC_1",#N/A,FALSE,"CSC Outputs";"CSC_2",#N/A,FALSE,"CSC Outputs"}</definedName>
    <definedName name="Print_CSC_Report_2_1_2_5_2">{"CSC_1",#N/A,FALSE,"CSC Outputs";"CSC_2",#N/A,FALSE,"CSC Outputs"}</definedName>
    <definedName name="Print_CSC_Report_2_1_2_5_2_1" localSheetId="11">{"CSC_1",#N/A,FALSE,"CSC Outputs";"CSC_2",#N/A,FALSE,"CSC Outputs"}</definedName>
    <definedName name="Print_CSC_Report_2_1_2_5_2_1">{"CSC_1",#N/A,FALSE,"CSC Outputs";"CSC_2",#N/A,FALSE,"CSC Outputs"}</definedName>
    <definedName name="Print_CSC_Report_2_1_2_5_2_1_1" localSheetId="11">{"CSC_1",#N/A,FALSE,"CSC Outputs";"CSC_2",#N/A,FALSE,"CSC Outputs"}</definedName>
    <definedName name="Print_CSC_Report_2_1_2_5_2_1_1">{"CSC_1",#N/A,FALSE,"CSC Outputs";"CSC_2",#N/A,FALSE,"CSC Outputs"}</definedName>
    <definedName name="Print_CSC_Report_2_1_2_5_2_1_2" localSheetId="11">{"CSC_1",#N/A,FALSE,"CSC Outputs";"CSC_2",#N/A,FALSE,"CSC Outputs"}</definedName>
    <definedName name="Print_CSC_Report_2_1_2_5_2_1_2">{"CSC_1",#N/A,FALSE,"CSC Outputs";"CSC_2",#N/A,FALSE,"CSC Outputs"}</definedName>
    <definedName name="Print_CSC_Report_2_1_2_5_2_2" localSheetId="11">{"CSC_1",#N/A,FALSE,"CSC Outputs";"CSC_2",#N/A,FALSE,"CSC Outputs"}</definedName>
    <definedName name="Print_CSC_Report_2_1_2_5_2_2">{"CSC_1",#N/A,FALSE,"CSC Outputs";"CSC_2",#N/A,FALSE,"CSC Outputs"}</definedName>
    <definedName name="Print_CSC_Report_2_1_2_5_2_3" localSheetId="11">{"CSC_1",#N/A,FALSE,"CSC Outputs";"CSC_2",#N/A,FALSE,"CSC Outputs"}</definedName>
    <definedName name="Print_CSC_Report_2_1_2_5_2_3">{"CSC_1",#N/A,FALSE,"CSC Outputs";"CSC_2",#N/A,FALSE,"CSC Outputs"}</definedName>
    <definedName name="Print_CSC_Report_2_1_2_5_3" localSheetId="11">{"CSC_1",#N/A,FALSE,"CSC Outputs";"CSC_2",#N/A,FALSE,"CSC Outputs"}</definedName>
    <definedName name="Print_CSC_Report_2_1_2_5_3">{"CSC_1",#N/A,FALSE,"CSC Outputs";"CSC_2",#N/A,FALSE,"CSC Outputs"}</definedName>
    <definedName name="Print_CSC_Report_2_1_2_5_3_1" localSheetId="11">{"CSC_1",#N/A,FALSE,"CSC Outputs";"CSC_2",#N/A,FALSE,"CSC Outputs"}</definedName>
    <definedName name="Print_CSC_Report_2_1_2_5_3_1">{"CSC_1",#N/A,FALSE,"CSC Outputs";"CSC_2",#N/A,FALSE,"CSC Outputs"}</definedName>
    <definedName name="Print_CSC_Report_2_1_2_5_3_2" localSheetId="11">{"CSC_1",#N/A,FALSE,"CSC Outputs";"CSC_2",#N/A,FALSE,"CSC Outputs"}</definedName>
    <definedName name="Print_CSC_Report_2_1_2_5_3_2">{"CSC_1",#N/A,FALSE,"CSC Outputs";"CSC_2",#N/A,FALSE,"CSC Outputs"}</definedName>
    <definedName name="Print_CSC_Report_2_1_2_5_4" localSheetId="11">{"CSC_1",#N/A,FALSE,"CSC Outputs";"CSC_2",#N/A,FALSE,"CSC Outputs"}</definedName>
    <definedName name="Print_CSC_Report_2_1_2_5_4">{"CSC_1",#N/A,FALSE,"CSC Outputs";"CSC_2",#N/A,FALSE,"CSC Outputs"}</definedName>
    <definedName name="Print_CSC_Report_2_1_2_5_5" localSheetId="11">{"CSC_1",#N/A,FALSE,"CSC Outputs";"CSC_2",#N/A,FALSE,"CSC Outputs"}</definedName>
    <definedName name="Print_CSC_Report_2_1_2_5_5">{"CSC_1",#N/A,FALSE,"CSC Outputs";"CSC_2",#N/A,FALSE,"CSC Outputs"}</definedName>
    <definedName name="Print_CSC_Report_2_1_3" localSheetId="11">{"CSC_1",#N/A,FALSE,"CSC Outputs";"CSC_2",#N/A,FALSE,"CSC Outputs"}</definedName>
    <definedName name="Print_CSC_Report_2_1_3">{"CSC_1",#N/A,FALSE,"CSC Outputs";"CSC_2",#N/A,FALSE,"CSC Outputs"}</definedName>
    <definedName name="Print_CSC_Report_2_1_3_1" localSheetId="11">{"CSC_1",#N/A,FALSE,"CSC Outputs";"CSC_2",#N/A,FALSE,"CSC Outputs"}</definedName>
    <definedName name="Print_CSC_Report_2_1_3_1">{"CSC_1",#N/A,FALSE,"CSC Outputs";"CSC_2",#N/A,FALSE,"CSC Outputs"}</definedName>
    <definedName name="Print_CSC_Report_2_1_3_1_1" localSheetId="11">{"CSC_1",#N/A,FALSE,"CSC Outputs";"CSC_2",#N/A,FALSE,"CSC Outputs"}</definedName>
    <definedName name="Print_CSC_Report_2_1_3_1_1">{"CSC_1",#N/A,FALSE,"CSC Outputs";"CSC_2",#N/A,FALSE,"CSC Outputs"}</definedName>
    <definedName name="Print_CSC_Report_2_1_3_1_1_1" localSheetId="11">{"CSC_1",#N/A,FALSE,"CSC Outputs";"CSC_2",#N/A,FALSE,"CSC Outputs"}</definedName>
    <definedName name="Print_CSC_Report_2_1_3_1_1_1">{"CSC_1",#N/A,FALSE,"CSC Outputs";"CSC_2",#N/A,FALSE,"CSC Outputs"}</definedName>
    <definedName name="Print_CSC_Report_2_1_3_1_1_1_1" localSheetId="11">{"CSC_1",#N/A,FALSE,"CSC Outputs";"CSC_2",#N/A,FALSE,"CSC Outputs"}</definedName>
    <definedName name="Print_CSC_Report_2_1_3_1_1_1_1">{"CSC_1",#N/A,FALSE,"CSC Outputs";"CSC_2",#N/A,FALSE,"CSC Outputs"}</definedName>
    <definedName name="Print_CSC_Report_2_1_3_1_1_1_2" localSheetId="11">{"CSC_1",#N/A,FALSE,"CSC Outputs";"CSC_2",#N/A,FALSE,"CSC Outputs"}</definedName>
    <definedName name="Print_CSC_Report_2_1_3_1_1_1_2">{"CSC_1",#N/A,FALSE,"CSC Outputs";"CSC_2",#N/A,FALSE,"CSC Outputs"}</definedName>
    <definedName name="Print_CSC_Report_2_1_3_1_1_2" localSheetId="11">{"CSC_1",#N/A,FALSE,"CSC Outputs";"CSC_2",#N/A,FALSE,"CSC Outputs"}</definedName>
    <definedName name="Print_CSC_Report_2_1_3_1_1_2">{"CSC_1",#N/A,FALSE,"CSC Outputs";"CSC_2",#N/A,FALSE,"CSC Outputs"}</definedName>
    <definedName name="Print_CSC_Report_2_1_3_1_1_3" localSheetId="11">{"CSC_1",#N/A,FALSE,"CSC Outputs";"CSC_2",#N/A,FALSE,"CSC Outputs"}</definedName>
    <definedName name="Print_CSC_Report_2_1_3_1_1_3">{"CSC_1",#N/A,FALSE,"CSC Outputs";"CSC_2",#N/A,FALSE,"CSC Outputs"}</definedName>
    <definedName name="Print_CSC_Report_2_1_3_1_2" localSheetId="11">{"CSC_1",#N/A,FALSE,"CSC Outputs";"CSC_2",#N/A,FALSE,"CSC Outputs"}</definedName>
    <definedName name="Print_CSC_Report_2_1_3_1_2">{"CSC_1",#N/A,FALSE,"CSC Outputs";"CSC_2",#N/A,FALSE,"CSC Outputs"}</definedName>
    <definedName name="Print_CSC_Report_2_1_3_1_2_1" localSheetId="11">{"CSC_1",#N/A,FALSE,"CSC Outputs";"CSC_2",#N/A,FALSE,"CSC Outputs"}</definedName>
    <definedName name="Print_CSC_Report_2_1_3_1_2_1">{"CSC_1",#N/A,FALSE,"CSC Outputs";"CSC_2",#N/A,FALSE,"CSC Outputs"}</definedName>
    <definedName name="Print_CSC_Report_2_1_3_1_2_1_1" localSheetId="11">{"CSC_1",#N/A,FALSE,"CSC Outputs";"CSC_2",#N/A,FALSE,"CSC Outputs"}</definedName>
    <definedName name="Print_CSC_Report_2_1_3_1_2_1_1">{"CSC_1",#N/A,FALSE,"CSC Outputs";"CSC_2",#N/A,FALSE,"CSC Outputs"}</definedName>
    <definedName name="Print_CSC_Report_2_1_3_1_2_1_2" localSheetId="11">{"CSC_1",#N/A,FALSE,"CSC Outputs";"CSC_2",#N/A,FALSE,"CSC Outputs"}</definedName>
    <definedName name="Print_CSC_Report_2_1_3_1_2_1_2">{"CSC_1",#N/A,FALSE,"CSC Outputs";"CSC_2",#N/A,FALSE,"CSC Outputs"}</definedName>
    <definedName name="Print_CSC_Report_2_1_3_1_2_2" localSheetId="11">{"CSC_1",#N/A,FALSE,"CSC Outputs";"CSC_2",#N/A,FALSE,"CSC Outputs"}</definedName>
    <definedName name="Print_CSC_Report_2_1_3_1_2_2">{"CSC_1",#N/A,FALSE,"CSC Outputs";"CSC_2",#N/A,FALSE,"CSC Outputs"}</definedName>
    <definedName name="Print_CSC_Report_2_1_3_1_2_3" localSheetId="11">{"CSC_1",#N/A,FALSE,"CSC Outputs";"CSC_2",#N/A,FALSE,"CSC Outputs"}</definedName>
    <definedName name="Print_CSC_Report_2_1_3_1_2_3">{"CSC_1",#N/A,FALSE,"CSC Outputs";"CSC_2",#N/A,FALSE,"CSC Outputs"}</definedName>
    <definedName name="Print_CSC_Report_2_1_3_1_3" localSheetId="11">{"CSC_1",#N/A,FALSE,"CSC Outputs";"CSC_2",#N/A,FALSE,"CSC Outputs"}</definedName>
    <definedName name="Print_CSC_Report_2_1_3_1_3">{"CSC_1",#N/A,FALSE,"CSC Outputs";"CSC_2",#N/A,FALSE,"CSC Outputs"}</definedName>
    <definedName name="Print_CSC_Report_2_1_3_1_3_1" localSheetId="11">{"CSC_1",#N/A,FALSE,"CSC Outputs";"CSC_2",#N/A,FALSE,"CSC Outputs"}</definedName>
    <definedName name="Print_CSC_Report_2_1_3_1_3_1">{"CSC_1",#N/A,FALSE,"CSC Outputs";"CSC_2",#N/A,FALSE,"CSC Outputs"}</definedName>
    <definedName name="Print_CSC_Report_2_1_3_1_3_2" localSheetId="11">{"CSC_1",#N/A,FALSE,"CSC Outputs";"CSC_2",#N/A,FALSE,"CSC Outputs"}</definedName>
    <definedName name="Print_CSC_Report_2_1_3_1_3_2">{"CSC_1",#N/A,FALSE,"CSC Outputs";"CSC_2",#N/A,FALSE,"CSC Outputs"}</definedName>
    <definedName name="Print_CSC_Report_2_1_3_1_4" localSheetId="11">{"CSC_1",#N/A,FALSE,"CSC Outputs";"CSC_2",#N/A,FALSE,"CSC Outputs"}</definedName>
    <definedName name="Print_CSC_Report_2_1_3_1_4">{"CSC_1",#N/A,FALSE,"CSC Outputs";"CSC_2",#N/A,FALSE,"CSC Outputs"}</definedName>
    <definedName name="Print_CSC_Report_2_1_3_1_5" localSheetId="11">{"CSC_1",#N/A,FALSE,"CSC Outputs";"CSC_2",#N/A,FALSE,"CSC Outputs"}</definedName>
    <definedName name="Print_CSC_Report_2_1_3_1_5">{"CSC_1",#N/A,FALSE,"CSC Outputs";"CSC_2",#N/A,FALSE,"CSC Outputs"}</definedName>
    <definedName name="Print_CSC_Report_2_1_3_2" localSheetId="11">{"CSC_1",#N/A,FALSE,"CSC Outputs";"CSC_2",#N/A,FALSE,"CSC Outputs"}</definedName>
    <definedName name="Print_CSC_Report_2_1_3_2">{"CSC_1",#N/A,FALSE,"CSC Outputs";"CSC_2",#N/A,FALSE,"CSC Outputs"}</definedName>
    <definedName name="Print_CSC_Report_2_1_3_2_1" localSheetId="11">{"CSC_1",#N/A,FALSE,"CSC Outputs";"CSC_2",#N/A,FALSE,"CSC Outputs"}</definedName>
    <definedName name="Print_CSC_Report_2_1_3_2_1">{"CSC_1",#N/A,FALSE,"CSC Outputs";"CSC_2",#N/A,FALSE,"CSC Outputs"}</definedName>
    <definedName name="Print_CSC_Report_2_1_3_2_1_1" localSheetId="11">{"CSC_1",#N/A,FALSE,"CSC Outputs";"CSC_2",#N/A,FALSE,"CSC Outputs"}</definedName>
    <definedName name="Print_CSC_Report_2_1_3_2_1_1">{"CSC_1",#N/A,FALSE,"CSC Outputs";"CSC_2",#N/A,FALSE,"CSC Outputs"}</definedName>
    <definedName name="Print_CSC_Report_2_1_3_2_1_1_1" localSheetId="11">{"CSC_1",#N/A,FALSE,"CSC Outputs";"CSC_2",#N/A,FALSE,"CSC Outputs"}</definedName>
    <definedName name="Print_CSC_Report_2_1_3_2_1_1_1">{"CSC_1",#N/A,FALSE,"CSC Outputs";"CSC_2",#N/A,FALSE,"CSC Outputs"}</definedName>
    <definedName name="Print_CSC_Report_2_1_3_2_1_1_2" localSheetId="11">{"CSC_1",#N/A,FALSE,"CSC Outputs";"CSC_2",#N/A,FALSE,"CSC Outputs"}</definedName>
    <definedName name="Print_CSC_Report_2_1_3_2_1_1_2">{"CSC_1",#N/A,FALSE,"CSC Outputs";"CSC_2",#N/A,FALSE,"CSC Outputs"}</definedName>
    <definedName name="Print_CSC_Report_2_1_3_2_1_2" localSheetId="11">{"CSC_1",#N/A,FALSE,"CSC Outputs";"CSC_2",#N/A,FALSE,"CSC Outputs"}</definedName>
    <definedName name="Print_CSC_Report_2_1_3_2_1_2">{"CSC_1",#N/A,FALSE,"CSC Outputs";"CSC_2",#N/A,FALSE,"CSC Outputs"}</definedName>
    <definedName name="Print_CSC_Report_2_1_3_2_1_3" localSheetId="11">{"CSC_1",#N/A,FALSE,"CSC Outputs";"CSC_2",#N/A,FALSE,"CSC Outputs"}</definedName>
    <definedName name="Print_CSC_Report_2_1_3_2_1_3">{"CSC_1",#N/A,FALSE,"CSC Outputs";"CSC_2",#N/A,FALSE,"CSC Outputs"}</definedName>
    <definedName name="Print_CSC_Report_2_1_3_2_2" localSheetId="11">{"CSC_1",#N/A,FALSE,"CSC Outputs";"CSC_2",#N/A,FALSE,"CSC Outputs"}</definedName>
    <definedName name="Print_CSC_Report_2_1_3_2_2">{"CSC_1",#N/A,FALSE,"CSC Outputs";"CSC_2",#N/A,FALSE,"CSC Outputs"}</definedName>
    <definedName name="Print_CSC_Report_2_1_3_2_2_1" localSheetId="11">{"CSC_1",#N/A,FALSE,"CSC Outputs";"CSC_2",#N/A,FALSE,"CSC Outputs"}</definedName>
    <definedName name="Print_CSC_Report_2_1_3_2_2_1">{"CSC_1",#N/A,FALSE,"CSC Outputs";"CSC_2",#N/A,FALSE,"CSC Outputs"}</definedName>
    <definedName name="Print_CSC_Report_2_1_3_2_2_1_1" localSheetId="11">{"CSC_1",#N/A,FALSE,"CSC Outputs";"CSC_2",#N/A,FALSE,"CSC Outputs"}</definedName>
    <definedName name="Print_CSC_Report_2_1_3_2_2_1_1">{"CSC_1",#N/A,FALSE,"CSC Outputs";"CSC_2",#N/A,FALSE,"CSC Outputs"}</definedName>
    <definedName name="Print_CSC_Report_2_1_3_2_2_1_2" localSheetId="11">{"CSC_1",#N/A,FALSE,"CSC Outputs";"CSC_2",#N/A,FALSE,"CSC Outputs"}</definedName>
    <definedName name="Print_CSC_Report_2_1_3_2_2_1_2">{"CSC_1",#N/A,FALSE,"CSC Outputs";"CSC_2",#N/A,FALSE,"CSC Outputs"}</definedName>
    <definedName name="Print_CSC_Report_2_1_3_2_2_2" localSheetId="11">{"CSC_1",#N/A,FALSE,"CSC Outputs";"CSC_2",#N/A,FALSE,"CSC Outputs"}</definedName>
    <definedName name="Print_CSC_Report_2_1_3_2_2_2">{"CSC_1",#N/A,FALSE,"CSC Outputs";"CSC_2",#N/A,FALSE,"CSC Outputs"}</definedName>
    <definedName name="Print_CSC_Report_2_1_3_2_2_3" localSheetId="11">{"CSC_1",#N/A,FALSE,"CSC Outputs";"CSC_2",#N/A,FALSE,"CSC Outputs"}</definedName>
    <definedName name="Print_CSC_Report_2_1_3_2_2_3">{"CSC_1",#N/A,FALSE,"CSC Outputs";"CSC_2",#N/A,FALSE,"CSC Outputs"}</definedName>
    <definedName name="Print_CSC_Report_2_1_3_2_3" localSheetId="11">{"CSC_1",#N/A,FALSE,"CSC Outputs";"CSC_2",#N/A,FALSE,"CSC Outputs"}</definedName>
    <definedName name="Print_CSC_Report_2_1_3_2_3">{"CSC_1",#N/A,FALSE,"CSC Outputs";"CSC_2",#N/A,FALSE,"CSC Outputs"}</definedName>
    <definedName name="Print_CSC_Report_2_1_3_2_3_1" localSheetId="11">{"CSC_1",#N/A,FALSE,"CSC Outputs";"CSC_2",#N/A,FALSE,"CSC Outputs"}</definedName>
    <definedName name="Print_CSC_Report_2_1_3_2_3_1">{"CSC_1",#N/A,FALSE,"CSC Outputs";"CSC_2",#N/A,FALSE,"CSC Outputs"}</definedName>
    <definedName name="Print_CSC_Report_2_1_3_2_3_2" localSheetId="11">{"CSC_1",#N/A,FALSE,"CSC Outputs";"CSC_2",#N/A,FALSE,"CSC Outputs"}</definedName>
    <definedName name="Print_CSC_Report_2_1_3_2_3_2">{"CSC_1",#N/A,FALSE,"CSC Outputs";"CSC_2",#N/A,FALSE,"CSC Outputs"}</definedName>
    <definedName name="Print_CSC_Report_2_1_3_2_4" localSheetId="11">{"CSC_1",#N/A,FALSE,"CSC Outputs";"CSC_2",#N/A,FALSE,"CSC Outputs"}</definedName>
    <definedName name="Print_CSC_Report_2_1_3_2_4">{"CSC_1",#N/A,FALSE,"CSC Outputs";"CSC_2",#N/A,FALSE,"CSC Outputs"}</definedName>
    <definedName name="Print_CSC_Report_2_1_3_2_5" localSheetId="11">{"CSC_1",#N/A,FALSE,"CSC Outputs";"CSC_2",#N/A,FALSE,"CSC Outputs"}</definedName>
    <definedName name="Print_CSC_Report_2_1_3_2_5">{"CSC_1",#N/A,FALSE,"CSC Outputs";"CSC_2",#N/A,FALSE,"CSC Outputs"}</definedName>
    <definedName name="Print_CSC_Report_2_1_3_3" localSheetId="11">{"CSC_1",#N/A,FALSE,"CSC Outputs";"CSC_2",#N/A,FALSE,"CSC Outputs"}</definedName>
    <definedName name="Print_CSC_Report_2_1_3_3">{"CSC_1",#N/A,FALSE,"CSC Outputs";"CSC_2",#N/A,FALSE,"CSC Outputs"}</definedName>
    <definedName name="Print_CSC_Report_2_1_3_3_1" localSheetId="11">{"CSC_1",#N/A,FALSE,"CSC Outputs";"CSC_2",#N/A,FALSE,"CSC Outputs"}</definedName>
    <definedName name="Print_CSC_Report_2_1_3_3_1">{"CSC_1",#N/A,FALSE,"CSC Outputs";"CSC_2",#N/A,FALSE,"CSC Outputs"}</definedName>
    <definedName name="Print_CSC_Report_2_1_3_3_1_1" localSheetId="11">{"CSC_1",#N/A,FALSE,"CSC Outputs";"CSC_2",#N/A,FALSE,"CSC Outputs"}</definedName>
    <definedName name="Print_CSC_Report_2_1_3_3_1_1">{"CSC_1",#N/A,FALSE,"CSC Outputs";"CSC_2",#N/A,FALSE,"CSC Outputs"}</definedName>
    <definedName name="Print_CSC_Report_2_1_3_3_1_1_1" localSheetId="11">{"CSC_1",#N/A,FALSE,"CSC Outputs";"CSC_2",#N/A,FALSE,"CSC Outputs"}</definedName>
    <definedName name="Print_CSC_Report_2_1_3_3_1_1_1">{"CSC_1",#N/A,FALSE,"CSC Outputs";"CSC_2",#N/A,FALSE,"CSC Outputs"}</definedName>
    <definedName name="Print_CSC_Report_2_1_3_3_1_1_2" localSheetId="11">{"CSC_1",#N/A,FALSE,"CSC Outputs";"CSC_2",#N/A,FALSE,"CSC Outputs"}</definedName>
    <definedName name="Print_CSC_Report_2_1_3_3_1_1_2">{"CSC_1",#N/A,FALSE,"CSC Outputs";"CSC_2",#N/A,FALSE,"CSC Outputs"}</definedName>
    <definedName name="Print_CSC_Report_2_1_3_3_1_2" localSheetId="11">{"CSC_1",#N/A,FALSE,"CSC Outputs";"CSC_2",#N/A,FALSE,"CSC Outputs"}</definedName>
    <definedName name="Print_CSC_Report_2_1_3_3_1_2">{"CSC_1",#N/A,FALSE,"CSC Outputs";"CSC_2",#N/A,FALSE,"CSC Outputs"}</definedName>
    <definedName name="Print_CSC_Report_2_1_3_3_1_3" localSheetId="11">{"CSC_1",#N/A,FALSE,"CSC Outputs";"CSC_2",#N/A,FALSE,"CSC Outputs"}</definedName>
    <definedName name="Print_CSC_Report_2_1_3_3_1_3">{"CSC_1",#N/A,FALSE,"CSC Outputs";"CSC_2",#N/A,FALSE,"CSC Outputs"}</definedName>
    <definedName name="Print_CSC_Report_2_1_3_3_2" localSheetId="11">{"CSC_1",#N/A,FALSE,"CSC Outputs";"CSC_2",#N/A,FALSE,"CSC Outputs"}</definedName>
    <definedName name="Print_CSC_Report_2_1_3_3_2">{"CSC_1",#N/A,FALSE,"CSC Outputs";"CSC_2",#N/A,FALSE,"CSC Outputs"}</definedName>
    <definedName name="Print_CSC_Report_2_1_3_3_2_1" localSheetId="11">{"CSC_1",#N/A,FALSE,"CSC Outputs";"CSC_2",#N/A,FALSE,"CSC Outputs"}</definedName>
    <definedName name="Print_CSC_Report_2_1_3_3_2_1">{"CSC_1",#N/A,FALSE,"CSC Outputs";"CSC_2",#N/A,FALSE,"CSC Outputs"}</definedName>
    <definedName name="Print_CSC_Report_2_1_3_3_2_1_1" localSheetId="11">{"CSC_1",#N/A,FALSE,"CSC Outputs";"CSC_2",#N/A,FALSE,"CSC Outputs"}</definedName>
    <definedName name="Print_CSC_Report_2_1_3_3_2_1_1">{"CSC_1",#N/A,FALSE,"CSC Outputs";"CSC_2",#N/A,FALSE,"CSC Outputs"}</definedName>
    <definedName name="Print_CSC_Report_2_1_3_3_2_1_2" localSheetId="11">{"CSC_1",#N/A,FALSE,"CSC Outputs";"CSC_2",#N/A,FALSE,"CSC Outputs"}</definedName>
    <definedName name="Print_CSC_Report_2_1_3_3_2_1_2">{"CSC_1",#N/A,FALSE,"CSC Outputs";"CSC_2",#N/A,FALSE,"CSC Outputs"}</definedName>
    <definedName name="Print_CSC_Report_2_1_3_3_2_2" localSheetId="11">{"CSC_1",#N/A,FALSE,"CSC Outputs";"CSC_2",#N/A,FALSE,"CSC Outputs"}</definedName>
    <definedName name="Print_CSC_Report_2_1_3_3_2_2">{"CSC_1",#N/A,FALSE,"CSC Outputs";"CSC_2",#N/A,FALSE,"CSC Outputs"}</definedName>
    <definedName name="Print_CSC_Report_2_1_3_3_2_3" localSheetId="11">{"CSC_1",#N/A,FALSE,"CSC Outputs";"CSC_2",#N/A,FALSE,"CSC Outputs"}</definedName>
    <definedName name="Print_CSC_Report_2_1_3_3_2_3">{"CSC_1",#N/A,FALSE,"CSC Outputs";"CSC_2",#N/A,FALSE,"CSC Outputs"}</definedName>
    <definedName name="Print_CSC_Report_2_1_3_3_3" localSheetId="11">{"CSC_1",#N/A,FALSE,"CSC Outputs";"CSC_2",#N/A,FALSE,"CSC Outputs"}</definedName>
    <definedName name="Print_CSC_Report_2_1_3_3_3">{"CSC_1",#N/A,FALSE,"CSC Outputs";"CSC_2",#N/A,FALSE,"CSC Outputs"}</definedName>
    <definedName name="Print_CSC_Report_2_1_3_3_3_1" localSheetId="11">{"CSC_1",#N/A,FALSE,"CSC Outputs";"CSC_2",#N/A,FALSE,"CSC Outputs"}</definedName>
    <definedName name="Print_CSC_Report_2_1_3_3_3_1">{"CSC_1",#N/A,FALSE,"CSC Outputs";"CSC_2",#N/A,FALSE,"CSC Outputs"}</definedName>
    <definedName name="Print_CSC_Report_2_1_3_3_3_2" localSheetId="11">{"CSC_1",#N/A,FALSE,"CSC Outputs";"CSC_2",#N/A,FALSE,"CSC Outputs"}</definedName>
    <definedName name="Print_CSC_Report_2_1_3_3_3_2">{"CSC_1",#N/A,FALSE,"CSC Outputs";"CSC_2",#N/A,FALSE,"CSC Outputs"}</definedName>
    <definedName name="Print_CSC_Report_2_1_3_3_4" localSheetId="11">{"CSC_1",#N/A,FALSE,"CSC Outputs";"CSC_2",#N/A,FALSE,"CSC Outputs"}</definedName>
    <definedName name="Print_CSC_Report_2_1_3_3_4">{"CSC_1",#N/A,FALSE,"CSC Outputs";"CSC_2",#N/A,FALSE,"CSC Outputs"}</definedName>
    <definedName name="Print_CSC_Report_2_1_3_3_5" localSheetId="11">{"CSC_1",#N/A,FALSE,"CSC Outputs";"CSC_2",#N/A,FALSE,"CSC Outputs"}</definedName>
    <definedName name="Print_CSC_Report_2_1_3_3_5">{"CSC_1",#N/A,FALSE,"CSC Outputs";"CSC_2",#N/A,FALSE,"CSC Outputs"}</definedName>
    <definedName name="Print_CSC_Report_2_1_3_4" localSheetId="11">{"CSC_1",#N/A,FALSE,"CSC Outputs";"CSC_2",#N/A,FALSE,"CSC Outputs"}</definedName>
    <definedName name="Print_CSC_Report_2_1_3_4">{"CSC_1",#N/A,FALSE,"CSC Outputs";"CSC_2",#N/A,FALSE,"CSC Outputs"}</definedName>
    <definedName name="Print_CSC_Report_2_1_3_4_1" localSheetId="11">{"CSC_1",#N/A,FALSE,"CSC Outputs";"CSC_2",#N/A,FALSE,"CSC Outputs"}</definedName>
    <definedName name="Print_CSC_Report_2_1_3_4_1">{"CSC_1",#N/A,FALSE,"CSC Outputs";"CSC_2",#N/A,FALSE,"CSC Outputs"}</definedName>
    <definedName name="Print_CSC_Report_2_1_3_4_1_1" localSheetId="11">{"CSC_1",#N/A,FALSE,"CSC Outputs";"CSC_2",#N/A,FALSE,"CSC Outputs"}</definedName>
    <definedName name="Print_CSC_Report_2_1_3_4_1_1">{"CSC_1",#N/A,FALSE,"CSC Outputs";"CSC_2",#N/A,FALSE,"CSC Outputs"}</definedName>
    <definedName name="Print_CSC_Report_2_1_3_4_1_1_1" localSheetId="11">{"CSC_1",#N/A,FALSE,"CSC Outputs";"CSC_2",#N/A,FALSE,"CSC Outputs"}</definedName>
    <definedName name="Print_CSC_Report_2_1_3_4_1_1_1">{"CSC_1",#N/A,FALSE,"CSC Outputs";"CSC_2",#N/A,FALSE,"CSC Outputs"}</definedName>
    <definedName name="Print_CSC_Report_2_1_3_4_1_1_2" localSheetId="11">{"CSC_1",#N/A,FALSE,"CSC Outputs";"CSC_2",#N/A,FALSE,"CSC Outputs"}</definedName>
    <definedName name="Print_CSC_Report_2_1_3_4_1_1_2">{"CSC_1",#N/A,FALSE,"CSC Outputs";"CSC_2",#N/A,FALSE,"CSC Outputs"}</definedName>
    <definedName name="Print_CSC_Report_2_1_3_4_1_2" localSheetId="11">{"CSC_1",#N/A,FALSE,"CSC Outputs";"CSC_2",#N/A,FALSE,"CSC Outputs"}</definedName>
    <definedName name="Print_CSC_Report_2_1_3_4_1_2">{"CSC_1",#N/A,FALSE,"CSC Outputs";"CSC_2",#N/A,FALSE,"CSC Outputs"}</definedName>
    <definedName name="Print_CSC_Report_2_1_3_4_1_3" localSheetId="11">{"CSC_1",#N/A,FALSE,"CSC Outputs";"CSC_2",#N/A,FALSE,"CSC Outputs"}</definedName>
    <definedName name="Print_CSC_Report_2_1_3_4_1_3">{"CSC_1",#N/A,FALSE,"CSC Outputs";"CSC_2",#N/A,FALSE,"CSC Outputs"}</definedName>
    <definedName name="Print_CSC_Report_2_1_3_4_2" localSheetId="11">{"CSC_1",#N/A,FALSE,"CSC Outputs";"CSC_2",#N/A,FALSE,"CSC Outputs"}</definedName>
    <definedName name="Print_CSC_Report_2_1_3_4_2">{"CSC_1",#N/A,FALSE,"CSC Outputs";"CSC_2",#N/A,FALSE,"CSC Outputs"}</definedName>
    <definedName name="Print_CSC_Report_2_1_3_4_2_1" localSheetId="11">{"CSC_1",#N/A,FALSE,"CSC Outputs";"CSC_2",#N/A,FALSE,"CSC Outputs"}</definedName>
    <definedName name="Print_CSC_Report_2_1_3_4_2_1">{"CSC_1",#N/A,FALSE,"CSC Outputs";"CSC_2",#N/A,FALSE,"CSC Outputs"}</definedName>
    <definedName name="Print_CSC_Report_2_1_3_4_2_1_1" localSheetId="11">{"CSC_1",#N/A,FALSE,"CSC Outputs";"CSC_2",#N/A,FALSE,"CSC Outputs"}</definedName>
    <definedName name="Print_CSC_Report_2_1_3_4_2_1_1">{"CSC_1",#N/A,FALSE,"CSC Outputs";"CSC_2",#N/A,FALSE,"CSC Outputs"}</definedName>
    <definedName name="Print_CSC_Report_2_1_3_4_2_1_2" localSheetId="11">{"CSC_1",#N/A,FALSE,"CSC Outputs";"CSC_2",#N/A,FALSE,"CSC Outputs"}</definedName>
    <definedName name="Print_CSC_Report_2_1_3_4_2_1_2">{"CSC_1",#N/A,FALSE,"CSC Outputs";"CSC_2",#N/A,FALSE,"CSC Outputs"}</definedName>
    <definedName name="Print_CSC_Report_2_1_3_4_2_2" localSheetId="11">{"CSC_1",#N/A,FALSE,"CSC Outputs";"CSC_2",#N/A,FALSE,"CSC Outputs"}</definedName>
    <definedName name="Print_CSC_Report_2_1_3_4_2_2">{"CSC_1",#N/A,FALSE,"CSC Outputs";"CSC_2",#N/A,FALSE,"CSC Outputs"}</definedName>
    <definedName name="Print_CSC_Report_2_1_3_4_2_3" localSheetId="11">{"CSC_1",#N/A,FALSE,"CSC Outputs";"CSC_2",#N/A,FALSE,"CSC Outputs"}</definedName>
    <definedName name="Print_CSC_Report_2_1_3_4_2_3">{"CSC_1",#N/A,FALSE,"CSC Outputs";"CSC_2",#N/A,FALSE,"CSC Outputs"}</definedName>
    <definedName name="Print_CSC_Report_2_1_3_4_3" localSheetId="11">{"CSC_1",#N/A,FALSE,"CSC Outputs";"CSC_2",#N/A,FALSE,"CSC Outputs"}</definedName>
    <definedName name="Print_CSC_Report_2_1_3_4_3">{"CSC_1",#N/A,FALSE,"CSC Outputs";"CSC_2",#N/A,FALSE,"CSC Outputs"}</definedName>
    <definedName name="Print_CSC_Report_2_1_3_4_3_1" localSheetId="11">{"CSC_1",#N/A,FALSE,"CSC Outputs";"CSC_2",#N/A,FALSE,"CSC Outputs"}</definedName>
    <definedName name="Print_CSC_Report_2_1_3_4_3_1">{"CSC_1",#N/A,FALSE,"CSC Outputs";"CSC_2",#N/A,FALSE,"CSC Outputs"}</definedName>
    <definedName name="Print_CSC_Report_2_1_3_4_3_2" localSheetId="11">{"CSC_1",#N/A,FALSE,"CSC Outputs";"CSC_2",#N/A,FALSE,"CSC Outputs"}</definedName>
    <definedName name="Print_CSC_Report_2_1_3_4_3_2">{"CSC_1",#N/A,FALSE,"CSC Outputs";"CSC_2",#N/A,FALSE,"CSC Outputs"}</definedName>
    <definedName name="Print_CSC_Report_2_1_3_4_4" localSheetId="11">{"CSC_1",#N/A,FALSE,"CSC Outputs";"CSC_2",#N/A,FALSE,"CSC Outputs"}</definedName>
    <definedName name="Print_CSC_Report_2_1_3_4_4">{"CSC_1",#N/A,FALSE,"CSC Outputs";"CSC_2",#N/A,FALSE,"CSC Outputs"}</definedName>
    <definedName name="Print_CSC_Report_2_1_3_4_5" localSheetId="11">{"CSC_1",#N/A,FALSE,"CSC Outputs";"CSC_2",#N/A,FALSE,"CSC Outputs"}</definedName>
    <definedName name="Print_CSC_Report_2_1_3_4_5">{"CSC_1",#N/A,FALSE,"CSC Outputs";"CSC_2",#N/A,FALSE,"CSC Outputs"}</definedName>
    <definedName name="Print_CSC_Report_2_1_3_5" localSheetId="11">{"CSC_1",#N/A,FALSE,"CSC Outputs";"CSC_2",#N/A,FALSE,"CSC Outputs"}</definedName>
    <definedName name="Print_CSC_Report_2_1_3_5">{"CSC_1",#N/A,FALSE,"CSC Outputs";"CSC_2",#N/A,FALSE,"CSC Outputs"}</definedName>
    <definedName name="Print_CSC_Report_2_1_3_5_1" localSheetId="11">{"CSC_1",#N/A,FALSE,"CSC Outputs";"CSC_2",#N/A,FALSE,"CSC Outputs"}</definedName>
    <definedName name="Print_CSC_Report_2_1_3_5_1">{"CSC_1",#N/A,FALSE,"CSC Outputs";"CSC_2",#N/A,FALSE,"CSC Outputs"}</definedName>
    <definedName name="Print_CSC_Report_2_1_3_5_1_1" localSheetId="11">{"CSC_1",#N/A,FALSE,"CSC Outputs";"CSC_2",#N/A,FALSE,"CSC Outputs"}</definedName>
    <definedName name="Print_CSC_Report_2_1_3_5_1_1">{"CSC_1",#N/A,FALSE,"CSC Outputs";"CSC_2",#N/A,FALSE,"CSC Outputs"}</definedName>
    <definedName name="Print_CSC_Report_2_1_3_5_1_1_1" localSheetId="11">{"CSC_1",#N/A,FALSE,"CSC Outputs";"CSC_2",#N/A,FALSE,"CSC Outputs"}</definedName>
    <definedName name="Print_CSC_Report_2_1_3_5_1_1_1">{"CSC_1",#N/A,FALSE,"CSC Outputs";"CSC_2",#N/A,FALSE,"CSC Outputs"}</definedName>
    <definedName name="Print_CSC_Report_2_1_3_5_1_1_2" localSheetId="11">{"CSC_1",#N/A,FALSE,"CSC Outputs";"CSC_2",#N/A,FALSE,"CSC Outputs"}</definedName>
    <definedName name="Print_CSC_Report_2_1_3_5_1_1_2">{"CSC_1",#N/A,FALSE,"CSC Outputs";"CSC_2",#N/A,FALSE,"CSC Outputs"}</definedName>
    <definedName name="Print_CSC_Report_2_1_3_5_1_2" localSheetId="11">{"CSC_1",#N/A,FALSE,"CSC Outputs";"CSC_2",#N/A,FALSE,"CSC Outputs"}</definedName>
    <definedName name="Print_CSC_Report_2_1_3_5_1_2">{"CSC_1",#N/A,FALSE,"CSC Outputs";"CSC_2",#N/A,FALSE,"CSC Outputs"}</definedName>
    <definedName name="Print_CSC_Report_2_1_3_5_1_3" localSheetId="11">{"CSC_1",#N/A,FALSE,"CSC Outputs";"CSC_2",#N/A,FALSE,"CSC Outputs"}</definedName>
    <definedName name="Print_CSC_Report_2_1_3_5_1_3">{"CSC_1",#N/A,FALSE,"CSC Outputs";"CSC_2",#N/A,FALSE,"CSC Outputs"}</definedName>
    <definedName name="Print_CSC_Report_2_1_3_5_2" localSheetId="11">{"CSC_1",#N/A,FALSE,"CSC Outputs";"CSC_2",#N/A,FALSE,"CSC Outputs"}</definedName>
    <definedName name="Print_CSC_Report_2_1_3_5_2">{"CSC_1",#N/A,FALSE,"CSC Outputs";"CSC_2",#N/A,FALSE,"CSC Outputs"}</definedName>
    <definedName name="Print_CSC_Report_2_1_3_5_2_1" localSheetId="11">{"CSC_1",#N/A,FALSE,"CSC Outputs";"CSC_2",#N/A,FALSE,"CSC Outputs"}</definedName>
    <definedName name="Print_CSC_Report_2_1_3_5_2_1">{"CSC_1",#N/A,FALSE,"CSC Outputs";"CSC_2",#N/A,FALSE,"CSC Outputs"}</definedName>
    <definedName name="Print_CSC_Report_2_1_3_5_2_1_1" localSheetId="11">{"CSC_1",#N/A,FALSE,"CSC Outputs";"CSC_2",#N/A,FALSE,"CSC Outputs"}</definedName>
    <definedName name="Print_CSC_Report_2_1_3_5_2_1_1">{"CSC_1",#N/A,FALSE,"CSC Outputs";"CSC_2",#N/A,FALSE,"CSC Outputs"}</definedName>
    <definedName name="Print_CSC_Report_2_1_3_5_2_1_2" localSheetId="11">{"CSC_1",#N/A,FALSE,"CSC Outputs";"CSC_2",#N/A,FALSE,"CSC Outputs"}</definedName>
    <definedName name="Print_CSC_Report_2_1_3_5_2_1_2">{"CSC_1",#N/A,FALSE,"CSC Outputs";"CSC_2",#N/A,FALSE,"CSC Outputs"}</definedName>
    <definedName name="Print_CSC_Report_2_1_3_5_2_2" localSheetId="11">{"CSC_1",#N/A,FALSE,"CSC Outputs";"CSC_2",#N/A,FALSE,"CSC Outputs"}</definedName>
    <definedName name="Print_CSC_Report_2_1_3_5_2_2">{"CSC_1",#N/A,FALSE,"CSC Outputs";"CSC_2",#N/A,FALSE,"CSC Outputs"}</definedName>
    <definedName name="Print_CSC_Report_2_1_3_5_2_3" localSheetId="11">{"CSC_1",#N/A,FALSE,"CSC Outputs";"CSC_2",#N/A,FALSE,"CSC Outputs"}</definedName>
    <definedName name="Print_CSC_Report_2_1_3_5_2_3">{"CSC_1",#N/A,FALSE,"CSC Outputs";"CSC_2",#N/A,FALSE,"CSC Outputs"}</definedName>
    <definedName name="Print_CSC_Report_2_1_3_5_3" localSheetId="11">{"CSC_1",#N/A,FALSE,"CSC Outputs";"CSC_2",#N/A,FALSE,"CSC Outputs"}</definedName>
    <definedName name="Print_CSC_Report_2_1_3_5_3">{"CSC_1",#N/A,FALSE,"CSC Outputs";"CSC_2",#N/A,FALSE,"CSC Outputs"}</definedName>
    <definedName name="Print_CSC_Report_2_1_3_5_3_1" localSheetId="11">{"CSC_1",#N/A,FALSE,"CSC Outputs";"CSC_2",#N/A,FALSE,"CSC Outputs"}</definedName>
    <definedName name="Print_CSC_Report_2_1_3_5_3_1">{"CSC_1",#N/A,FALSE,"CSC Outputs";"CSC_2",#N/A,FALSE,"CSC Outputs"}</definedName>
    <definedName name="Print_CSC_Report_2_1_3_5_3_2" localSheetId="11">{"CSC_1",#N/A,FALSE,"CSC Outputs";"CSC_2",#N/A,FALSE,"CSC Outputs"}</definedName>
    <definedName name="Print_CSC_Report_2_1_3_5_3_2">{"CSC_1",#N/A,FALSE,"CSC Outputs";"CSC_2",#N/A,FALSE,"CSC Outputs"}</definedName>
    <definedName name="Print_CSC_Report_2_1_3_5_4" localSheetId="11">{"CSC_1",#N/A,FALSE,"CSC Outputs";"CSC_2",#N/A,FALSE,"CSC Outputs"}</definedName>
    <definedName name="Print_CSC_Report_2_1_3_5_4">{"CSC_1",#N/A,FALSE,"CSC Outputs";"CSC_2",#N/A,FALSE,"CSC Outputs"}</definedName>
    <definedName name="Print_CSC_Report_2_1_3_5_5" localSheetId="11">{"CSC_1",#N/A,FALSE,"CSC Outputs";"CSC_2",#N/A,FALSE,"CSC Outputs"}</definedName>
    <definedName name="Print_CSC_Report_2_1_3_5_5">{"CSC_1",#N/A,FALSE,"CSC Outputs";"CSC_2",#N/A,FALSE,"CSC Outputs"}</definedName>
    <definedName name="Print_CSC_Report_2_1_4" localSheetId="11">{"CSC_1",#N/A,FALSE,"CSC Outputs";"CSC_2",#N/A,FALSE,"CSC Outputs"}</definedName>
    <definedName name="Print_CSC_Report_2_1_4">{"CSC_1",#N/A,FALSE,"CSC Outputs";"CSC_2",#N/A,FALSE,"CSC Outputs"}</definedName>
    <definedName name="Print_CSC_Report_2_1_4_1" localSheetId="11">{"CSC_1",#N/A,FALSE,"CSC Outputs";"CSC_2",#N/A,FALSE,"CSC Outputs"}</definedName>
    <definedName name="Print_CSC_Report_2_1_4_1">{"CSC_1",#N/A,FALSE,"CSC Outputs";"CSC_2",#N/A,FALSE,"CSC Outputs"}</definedName>
    <definedName name="Print_CSC_Report_2_1_4_1_1" localSheetId="11">{"CSC_1",#N/A,FALSE,"CSC Outputs";"CSC_2",#N/A,FALSE,"CSC Outputs"}</definedName>
    <definedName name="Print_CSC_Report_2_1_4_1_1">{"CSC_1",#N/A,FALSE,"CSC Outputs";"CSC_2",#N/A,FALSE,"CSC Outputs"}</definedName>
    <definedName name="Print_CSC_Report_2_1_4_1_1_1" localSheetId="11">{"CSC_1",#N/A,FALSE,"CSC Outputs";"CSC_2",#N/A,FALSE,"CSC Outputs"}</definedName>
    <definedName name="Print_CSC_Report_2_1_4_1_1_1">{"CSC_1",#N/A,FALSE,"CSC Outputs";"CSC_2",#N/A,FALSE,"CSC Outputs"}</definedName>
    <definedName name="Print_CSC_Report_2_1_4_1_1_2" localSheetId="11">{"CSC_1",#N/A,FALSE,"CSC Outputs";"CSC_2",#N/A,FALSE,"CSC Outputs"}</definedName>
    <definedName name="Print_CSC_Report_2_1_4_1_1_2">{"CSC_1",#N/A,FALSE,"CSC Outputs";"CSC_2",#N/A,FALSE,"CSC Outputs"}</definedName>
    <definedName name="Print_CSC_Report_2_1_4_1_2" localSheetId="11">{"CSC_1",#N/A,FALSE,"CSC Outputs";"CSC_2",#N/A,FALSE,"CSC Outputs"}</definedName>
    <definedName name="Print_CSC_Report_2_1_4_1_2">{"CSC_1",#N/A,FALSE,"CSC Outputs";"CSC_2",#N/A,FALSE,"CSC Outputs"}</definedName>
    <definedName name="Print_CSC_Report_2_1_4_1_3" localSheetId="11">{"CSC_1",#N/A,FALSE,"CSC Outputs";"CSC_2",#N/A,FALSE,"CSC Outputs"}</definedName>
    <definedName name="Print_CSC_Report_2_1_4_1_3">{"CSC_1",#N/A,FALSE,"CSC Outputs";"CSC_2",#N/A,FALSE,"CSC Outputs"}</definedName>
    <definedName name="Print_CSC_Report_2_1_4_2" localSheetId="11">{"CSC_1",#N/A,FALSE,"CSC Outputs";"CSC_2",#N/A,FALSE,"CSC Outputs"}</definedName>
    <definedName name="Print_CSC_Report_2_1_4_2">{"CSC_1",#N/A,FALSE,"CSC Outputs";"CSC_2",#N/A,FALSE,"CSC Outputs"}</definedName>
    <definedName name="Print_CSC_Report_2_1_4_2_1" localSheetId="11">{"CSC_1",#N/A,FALSE,"CSC Outputs";"CSC_2",#N/A,FALSE,"CSC Outputs"}</definedName>
    <definedName name="Print_CSC_Report_2_1_4_2_1">{"CSC_1",#N/A,FALSE,"CSC Outputs";"CSC_2",#N/A,FALSE,"CSC Outputs"}</definedName>
    <definedName name="Print_CSC_Report_2_1_4_2_1_1" localSheetId="11">{"CSC_1",#N/A,FALSE,"CSC Outputs";"CSC_2",#N/A,FALSE,"CSC Outputs"}</definedName>
    <definedName name="Print_CSC_Report_2_1_4_2_1_1">{"CSC_1",#N/A,FALSE,"CSC Outputs";"CSC_2",#N/A,FALSE,"CSC Outputs"}</definedName>
    <definedName name="Print_CSC_Report_2_1_4_2_1_2" localSheetId="11">{"CSC_1",#N/A,FALSE,"CSC Outputs";"CSC_2",#N/A,FALSE,"CSC Outputs"}</definedName>
    <definedName name="Print_CSC_Report_2_1_4_2_1_2">{"CSC_1",#N/A,FALSE,"CSC Outputs";"CSC_2",#N/A,FALSE,"CSC Outputs"}</definedName>
    <definedName name="Print_CSC_Report_2_1_4_2_2" localSheetId="11">{"CSC_1",#N/A,FALSE,"CSC Outputs";"CSC_2",#N/A,FALSE,"CSC Outputs"}</definedName>
    <definedName name="Print_CSC_Report_2_1_4_2_2">{"CSC_1",#N/A,FALSE,"CSC Outputs";"CSC_2",#N/A,FALSE,"CSC Outputs"}</definedName>
    <definedName name="Print_CSC_Report_2_1_4_2_3" localSheetId="11">{"CSC_1",#N/A,FALSE,"CSC Outputs";"CSC_2",#N/A,FALSE,"CSC Outputs"}</definedName>
    <definedName name="Print_CSC_Report_2_1_4_2_3">{"CSC_1",#N/A,FALSE,"CSC Outputs";"CSC_2",#N/A,FALSE,"CSC Outputs"}</definedName>
    <definedName name="Print_CSC_Report_2_1_4_3" localSheetId="11">{"CSC_1",#N/A,FALSE,"CSC Outputs";"CSC_2",#N/A,FALSE,"CSC Outputs"}</definedName>
    <definedName name="Print_CSC_Report_2_1_4_3">{"CSC_1",#N/A,FALSE,"CSC Outputs";"CSC_2",#N/A,FALSE,"CSC Outputs"}</definedName>
    <definedName name="Print_CSC_Report_2_1_4_3_1" localSheetId="11">{"CSC_1",#N/A,FALSE,"CSC Outputs";"CSC_2",#N/A,FALSE,"CSC Outputs"}</definedName>
    <definedName name="Print_CSC_Report_2_1_4_3_1">{"CSC_1",#N/A,FALSE,"CSC Outputs";"CSC_2",#N/A,FALSE,"CSC Outputs"}</definedName>
    <definedName name="Print_CSC_Report_2_1_4_3_2" localSheetId="11">{"CSC_1",#N/A,FALSE,"CSC Outputs";"CSC_2",#N/A,FALSE,"CSC Outputs"}</definedName>
    <definedName name="Print_CSC_Report_2_1_4_3_2">{"CSC_1",#N/A,FALSE,"CSC Outputs";"CSC_2",#N/A,FALSE,"CSC Outputs"}</definedName>
    <definedName name="Print_CSC_Report_2_1_4_4" localSheetId="11">{"CSC_1",#N/A,FALSE,"CSC Outputs";"CSC_2",#N/A,FALSE,"CSC Outputs"}</definedName>
    <definedName name="Print_CSC_Report_2_1_4_4">{"CSC_1",#N/A,FALSE,"CSC Outputs";"CSC_2",#N/A,FALSE,"CSC Outputs"}</definedName>
    <definedName name="Print_CSC_Report_2_1_4_5" localSheetId="11">{"CSC_1",#N/A,FALSE,"CSC Outputs";"CSC_2",#N/A,FALSE,"CSC Outputs"}</definedName>
    <definedName name="Print_CSC_Report_2_1_4_5">{"CSC_1",#N/A,FALSE,"CSC Outputs";"CSC_2",#N/A,FALSE,"CSC Outputs"}</definedName>
    <definedName name="Print_CSC_Report_2_1_5" localSheetId="11">{"CSC_1",#N/A,FALSE,"CSC Outputs";"CSC_2",#N/A,FALSE,"CSC Outputs"}</definedName>
    <definedName name="Print_CSC_Report_2_1_5">{"CSC_1",#N/A,FALSE,"CSC Outputs";"CSC_2",#N/A,FALSE,"CSC Outputs"}</definedName>
    <definedName name="Print_CSC_Report_2_1_5_1" localSheetId="11">{"CSC_1",#N/A,FALSE,"CSC Outputs";"CSC_2",#N/A,FALSE,"CSC Outputs"}</definedName>
    <definedName name="Print_CSC_Report_2_1_5_1">{"CSC_1",#N/A,FALSE,"CSC Outputs";"CSC_2",#N/A,FALSE,"CSC Outputs"}</definedName>
    <definedName name="Print_CSC_Report_2_1_5_1_1" localSheetId="11">{"CSC_1",#N/A,FALSE,"CSC Outputs";"CSC_2",#N/A,FALSE,"CSC Outputs"}</definedName>
    <definedName name="Print_CSC_Report_2_1_5_1_1">{"CSC_1",#N/A,FALSE,"CSC Outputs";"CSC_2",#N/A,FALSE,"CSC Outputs"}</definedName>
    <definedName name="Print_CSC_Report_2_1_5_1_1_1" localSheetId="11">{"CSC_1",#N/A,FALSE,"CSC Outputs";"CSC_2",#N/A,FALSE,"CSC Outputs"}</definedName>
    <definedName name="Print_CSC_Report_2_1_5_1_1_1">{"CSC_1",#N/A,FALSE,"CSC Outputs";"CSC_2",#N/A,FALSE,"CSC Outputs"}</definedName>
    <definedName name="Print_CSC_Report_2_1_5_1_1_2" localSheetId="11">{"CSC_1",#N/A,FALSE,"CSC Outputs";"CSC_2",#N/A,FALSE,"CSC Outputs"}</definedName>
    <definedName name="Print_CSC_Report_2_1_5_1_1_2">{"CSC_1",#N/A,FALSE,"CSC Outputs";"CSC_2",#N/A,FALSE,"CSC Outputs"}</definedName>
    <definedName name="Print_CSC_Report_2_1_5_1_2" localSheetId="11">{"CSC_1",#N/A,FALSE,"CSC Outputs";"CSC_2",#N/A,FALSE,"CSC Outputs"}</definedName>
    <definedName name="Print_CSC_Report_2_1_5_1_2">{"CSC_1",#N/A,FALSE,"CSC Outputs";"CSC_2",#N/A,FALSE,"CSC Outputs"}</definedName>
    <definedName name="Print_CSC_Report_2_1_5_1_3" localSheetId="11">{"CSC_1",#N/A,FALSE,"CSC Outputs";"CSC_2",#N/A,FALSE,"CSC Outputs"}</definedName>
    <definedName name="Print_CSC_Report_2_1_5_1_3">{"CSC_1",#N/A,FALSE,"CSC Outputs";"CSC_2",#N/A,FALSE,"CSC Outputs"}</definedName>
    <definedName name="Print_CSC_Report_2_1_5_2" localSheetId="11">{"CSC_1",#N/A,FALSE,"CSC Outputs";"CSC_2",#N/A,FALSE,"CSC Outputs"}</definedName>
    <definedName name="Print_CSC_Report_2_1_5_2">{"CSC_1",#N/A,FALSE,"CSC Outputs";"CSC_2",#N/A,FALSE,"CSC Outputs"}</definedName>
    <definedName name="Print_CSC_Report_2_1_5_2_1" localSheetId="11">{"CSC_1",#N/A,FALSE,"CSC Outputs";"CSC_2",#N/A,FALSE,"CSC Outputs"}</definedName>
    <definedName name="Print_CSC_Report_2_1_5_2_1">{"CSC_1",#N/A,FALSE,"CSC Outputs";"CSC_2",#N/A,FALSE,"CSC Outputs"}</definedName>
    <definedName name="Print_CSC_Report_2_1_5_2_1_1" localSheetId="11">{"CSC_1",#N/A,FALSE,"CSC Outputs";"CSC_2",#N/A,FALSE,"CSC Outputs"}</definedName>
    <definedName name="Print_CSC_Report_2_1_5_2_1_1">{"CSC_1",#N/A,FALSE,"CSC Outputs";"CSC_2",#N/A,FALSE,"CSC Outputs"}</definedName>
    <definedName name="Print_CSC_Report_2_1_5_2_1_2" localSheetId="11">{"CSC_1",#N/A,FALSE,"CSC Outputs";"CSC_2",#N/A,FALSE,"CSC Outputs"}</definedName>
    <definedName name="Print_CSC_Report_2_1_5_2_1_2">{"CSC_1",#N/A,FALSE,"CSC Outputs";"CSC_2",#N/A,FALSE,"CSC Outputs"}</definedName>
    <definedName name="Print_CSC_Report_2_1_5_2_2" localSheetId="11">{"CSC_1",#N/A,FALSE,"CSC Outputs";"CSC_2",#N/A,FALSE,"CSC Outputs"}</definedName>
    <definedName name="Print_CSC_Report_2_1_5_2_2">{"CSC_1",#N/A,FALSE,"CSC Outputs";"CSC_2",#N/A,FALSE,"CSC Outputs"}</definedName>
    <definedName name="Print_CSC_Report_2_1_5_2_3" localSheetId="11">{"CSC_1",#N/A,FALSE,"CSC Outputs";"CSC_2",#N/A,FALSE,"CSC Outputs"}</definedName>
    <definedName name="Print_CSC_Report_2_1_5_2_3">{"CSC_1",#N/A,FALSE,"CSC Outputs";"CSC_2",#N/A,FALSE,"CSC Outputs"}</definedName>
    <definedName name="Print_CSC_Report_2_1_5_3" localSheetId="11">{"CSC_1",#N/A,FALSE,"CSC Outputs";"CSC_2",#N/A,FALSE,"CSC Outputs"}</definedName>
    <definedName name="Print_CSC_Report_2_1_5_3">{"CSC_1",#N/A,FALSE,"CSC Outputs";"CSC_2",#N/A,FALSE,"CSC Outputs"}</definedName>
    <definedName name="Print_CSC_Report_2_1_5_3_1" localSheetId="11">{"CSC_1",#N/A,FALSE,"CSC Outputs";"CSC_2",#N/A,FALSE,"CSC Outputs"}</definedName>
    <definedName name="Print_CSC_Report_2_1_5_3_1">{"CSC_1",#N/A,FALSE,"CSC Outputs";"CSC_2",#N/A,FALSE,"CSC Outputs"}</definedName>
    <definedName name="Print_CSC_Report_2_1_5_3_2" localSheetId="11">{"CSC_1",#N/A,FALSE,"CSC Outputs";"CSC_2",#N/A,FALSE,"CSC Outputs"}</definedName>
    <definedName name="Print_CSC_Report_2_1_5_3_2">{"CSC_1",#N/A,FALSE,"CSC Outputs";"CSC_2",#N/A,FALSE,"CSC Outputs"}</definedName>
    <definedName name="Print_CSC_Report_2_1_5_4" localSheetId="11">{"CSC_1",#N/A,FALSE,"CSC Outputs";"CSC_2",#N/A,FALSE,"CSC Outputs"}</definedName>
    <definedName name="Print_CSC_Report_2_1_5_4">{"CSC_1",#N/A,FALSE,"CSC Outputs";"CSC_2",#N/A,FALSE,"CSC Outputs"}</definedName>
    <definedName name="Print_CSC_Report_2_1_5_5" localSheetId="11">{"CSC_1",#N/A,FALSE,"CSC Outputs";"CSC_2",#N/A,FALSE,"CSC Outputs"}</definedName>
    <definedName name="Print_CSC_Report_2_1_5_5">{"CSC_1",#N/A,FALSE,"CSC Outputs";"CSC_2",#N/A,FALSE,"CSC Outputs"}</definedName>
    <definedName name="Print_CSC_Report_2_2" localSheetId="11">{"CSC_1",#N/A,FALSE,"CSC Outputs";"CSC_2",#N/A,FALSE,"CSC Outputs"}</definedName>
    <definedName name="Print_CSC_Report_2_2">{"CSC_1",#N/A,FALSE,"CSC Outputs";"CSC_2",#N/A,FALSE,"CSC Outputs"}</definedName>
    <definedName name="Print_CSC_Report_2_2_1" localSheetId="11">{"CSC_1",#N/A,FALSE,"CSC Outputs";"CSC_2",#N/A,FALSE,"CSC Outputs"}</definedName>
    <definedName name="Print_CSC_Report_2_2_1">{"CSC_1",#N/A,FALSE,"CSC Outputs";"CSC_2",#N/A,FALSE,"CSC Outputs"}</definedName>
    <definedName name="Print_CSC_Report_2_2_1_1" localSheetId="11">{"CSC_1",#N/A,FALSE,"CSC Outputs";"CSC_2",#N/A,FALSE,"CSC Outputs"}</definedName>
    <definedName name="Print_CSC_Report_2_2_1_1">{"CSC_1",#N/A,FALSE,"CSC Outputs";"CSC_2",#N/A,FALSE,"CSC Outputs"}</definedName>
    <definedName name="Print_CSC_Report_2_2_1_1_1" localSheetId="11">{"CSC_1",#N/A,FALSE,"CSC Outputs";"CSC_2",#N/A,FALSE,"CSC Outputs"}</definedName>
    <definedName name="Print_CSC_Report_2_2_1_1_1">{"CSC_1",#N/A,FALSE,"CSC Outputs";"CSC_2",#N/A,FALSE,"CSC Outputs"}</definedName>
    <definedName name="Print_CSC_Report_2_2_1_1_1_1" localSheetId="11">{"CSC_1",#N/A,FALSE,"CSC Outputs";"CSC_2",#N/A,FALSE,"CSC Outputs"}</definedName>
    <definedName name="Print_CSC_Report_2_2_1_1_1_1">{"CSC_1",#N/A,FALSE,"CSC Outputs";"CSC_2",#N/A,FALSE,"CSC Outputs"}</definedName>
    <definedName name="Print_CSC_Report_2_2_1_1_1_1_1" localSheetId="11">{"CSC_1",#N/A,FALSE,"CSC Outputs";"CSC_2",#N/A,FALSE,"CSC Outputs"}</definedName>
    <definedName name="Print_CSC_Report_2_2_1_1_1_1_1">{"CSC_1",#N/A,FALSE,"CSC Outputs";"CSC_2",#N/A,FALSE,"CSC Outputs"}</definedName>
    <definedName name="Print_CSC_Report_2_2_1_1_1_1_2" localSheetId="11">{"CSC_1",#N/A,FALSE,"CSC Outputs";"CSC_2",#N/A,FALSE,"CSC Outputs"}</definedName>
    <definedName name="Print_CSC_Report_2_2_1_1_1_1_2">{"CSC_1",#N/A,FALSE,"CSC Outputs";"CSC_2",#N/A,FALSE,"CSC Outputs"}</definedName>
    <definedName name="Print_CSC_Report_2_2_1_1_1_2" localSheetId="11">{"CSC_1",#N/A,FALSE,"CSC Outputs";"CSC_2",#N/A,FALSE,"CSC Outputs"}</definedName>
    <definedName name="Print_CSC_Report_2_2_1_1_1_2">{"CSC_1",#N/A,FALSE,"CSC Outputs";"CSC_2",#N/A,FALSE,"CSC Outputs"}</definedName>
    <definedName name="Print_CSC_Report_2_2_1_1_1_3" localSheetId="11">{"CSC_1",#N/A,FALSE,"CSC Outputs";"CSC_2",#N/A,FALSE,"CSC Outputs"}</definedName>
    <definedName name="Print_CSC_Report_2_2_1_1_1_3">{"CSC_1",#N/A,FALSE,"CSC Outputs";"CSC_2",#N/A,FALSE,"CSC Outputs"}</definedName>
    <definedName name="Print_CSC_Report_2_2_1_1_2" localSheetId="11">{"CSC_1",#N/A,FALSE,"CSC Outputs";"CSC_2",#N/A,FALSE,"CSC Outputs"}</definedName>
    <definedName name="Print_CSC_Report_2_2_1_1_2">{"CSC_1",#N/A,FALSE,"CSC Outputs";"CSC_2",#N/A,FALSE,"CSC Outputs"}</definedName>
    <definedName name="Print_CSC_Report_2_2_1_1_2_1" localSheetId="11">{"CSC_1",#N/A,FALSE,"CSC Outputs";"CSC_2",#N/A,FALSE,"CSC Outputs"}</definedName>
    <definedName name="Print_CSC_Report_2_2_1_1_2_1">{"CSC_1",#N/A,FALSE,"CSC Outputs";"CSC_2",#N/A,FALSE,"CSC Outputs"}</definedName>
    <definedName name="Print_CSC_Report_2_2_1_1_2_1_1" localSheetId="11">{"CSC_1",#N/A,FALSE,"CSC Outputs";"CSC_2",#N/A,FALSE,"CSC Outputs"}</definedName>
    <definedName name="Print_CSC_Report_2_2_1_1_2_1_1">{"CSC_1",#N/A,FALSE,"CSC Outputs";"CSC_2",#N/A,FALSE,"CSC Outputs"}</definedName>
    <definedName name="Print_CSC_Report_2_2_1_1_2_1_2" localSheetId="11">{"CSC_1",#N/A,FALSE,"CSC Outputs";"CSC_2",#N/A,FALSE,"CSC Outputs"}</definedName>
    <definedName name="Print_CSC_Report_2_2_1_1_2_1_2">{"CSC_1",#N/A,FALSE,"CSC Outputs";"CSC_2",#N/A,FALSE,"CSC Outputs"}</definedName>
    <definedName name="Print_CSC_Report_2_2_1_1_2_2" localSheetId="11">{"CSC_1",#N/A,FALSE,"CSC Outputs";"CSC_2",#N/A,FALSE,"CSC Outputs"}</definedName>
    <definedName name="Print_CSC_Report_2_2_1_1_2_2">{"CSC_1",#N/A,FALSE,"CSC Outputs";"CSC_2",#N/A,FALSE,"CSC Outputs"}</definedName>
    <definedName name="Print_CSC_Report_2_2_1_1_2_3" localSheetId="11">{"CSC_1",#N/A,FALSE,"CSC Outputs";"CSC_2",#N/A,FALSE,"CSC Outputs"}</definedName>
    <definedName name="Print_CSC_Report_2_2_1_1_2_3">{"CSC_1",#N/A,FALSE,"CSC Outputs";"CSC_2",#N/A,FALSE,"CSC Outputs"}</definedName>
    <definedName name="Print_CSC_Report_2_2_1_1_3" localSheetId="11">{"CSC_1",#N/A,FALSE,"CSC Outputs";"CSC_2",#N/A,FALSE,"CSC Outputs"}</definedName>
    <definedName name="Print_CSC_Report_2_2_1_1_3">{"CSC_1",#N/A,FALSE,"CSC Outputs";"CSC_2",#N/A,FALSE,"CSC Outputs"}</definedName>
    <definedName name="Print_CSC_Report_2_2_1_1_3_1" localSheetId="11">{"CSC_1",#N/A,FALSE,"CSC Outputs";"CSC_2",#N/A,FALSE,"CSC Outputs"}</definedName>
    <definedName name="Print_CSC_Report_2_2_1_1_3_1">{"CSC_1",#N/A,FALSE,"CSC Outputs";"CSC_2",#N/A,FALSE,"CSC Outputs"}</definedName>
    <definedName name="Print_CSC_Report_2_2_1_1_3_2" localSheetId="11">{"CSC_1",#N/A,FALSE,"CSC Outputs";"CSC_2",#N/A,FALSE,"CSC Outputs"}</definedName>
    <definedName name="Print_CSC_Report_2_2_1_1_3_2">{"CSC_1",#N/A,FALSE,"CSC Outputs";"CSC_2",#N/A,FALSE,"CSC Outputs"}</definedName>
    <definedName name="Print_CSC_Report_2_2_1_1_4" localSheetId="11">{"CSC_1",#N/A,FALSE,"CSC Outputs";"CSC_2",#N/A,FALSE,"CSC Outputs"}</definedName>
    <definedName name="Print_CSC_Report_2_2_1_1_4">{"CSC_1",#N/A,FALSE,"CSC Outputs";"CSC_2",#N/A,FALSE,"CSC Outputs"}</definedName>
    <definedName name="Print_CSC_Report_2_2_1_1_5" localSheetId="11">{"CSC_1",#N/A,FALSE,"CSC Outputs";"CSC_2",#N/A,FALSE,"CSC Outputs"}</definedName>
    <definedName name="Print_CSC_Report_2_2_1_1_5">{"CSC_1",#N/A,FALSE,"CSC Outputs";"CSC_2",#N/A,FALSE,"CSC Outputs"}</definedName>
    <definedName name="Print_CSC_Report_2_2_1_2" localSheetId="11">{"CSC_1",#N/A,FALSE,"CSC Outputs";"CSC_2",#N/A,FALSE,"CSC Outputs"}</definedName>
    <definedName name="Print_CSC_Report_2_2_1_2">{"CSC_1",#N/A,FALSE,"CSC Outputs";"CSC_2",#N/A,FALSE,"CSC Outputs"}</definedName>
    <definedName name="Print_CSC_Report_2_2_1_2_1" localSheetId="11">{"CSC_1",#N/A,FALSE,"CSC Outputs";"CSC_2",#N/A,FALSE,"CSC Outputs"}</definedName>
    <definedName name="Print_CSC_Report_2_2_1_2_1">{"CSC_1",#N/A,FALSE,"CSC Outputs";"CSC_2",#N/A,FALSE,"CSC Outputs"}</definedName>
    <definedName name="Print_CSC_Report_2_2_1_2_1_1" localSheetId="11">{"CSC_1",#N/A,FALSE,"CSC Outputs";"CSC_2",#N/A,FALSE,"CSC Outputs"}</definedName>
    <definedName name="Print_CSC_Report_2_2_1_2_1_1">{"CSC_1",#N/A,FALSE,"CSC Outputs";"CSC_2",#N/A,FALSE,"CSC Outputs"}</definedName>
    <definedName name="Print_CSC_Report_2_2_1_2_1_1_1" localSheetId="11">{"CSC_1",#N/A,FALSE,"CSC Outputs";"CSC_2",#N/A,FALSE,"CSC Outputs"}</definedName>
    <definedName name="Print_CSC_Report_2_2_1_2_1_1_1">{"CSC_1",#N/A,FALSE,"CSC Outputs";"CSC_2",#N/A,FALSE,"CSC Outputs"}</definedName>
    <definedName name="Print_CSC_Report_2_2_1_2_1_1_2" localSheetId="11">{"CSC_1",#N/A,FALSE,"CSC Outputs";"CSC_2",#N/A,FALSE,"CSC Outputs"}</definedName>
    <definedName name="Print_CSC_Report_2_2_1_2_1_1_2">{"CSC_1",#N/A,FALSE,"CSC Outputs";"CSC_2",#N/A,FALSE,"CSC Outputs"}</definedName>
    <definedName name="Print_CSC_Report_2_2_1_2_1_2" localSheetId="11">{"CSC_1",#N/A,FALSE,"CSC Outputs";"CSC_2",#N/A,FALSE,"CSC Outputs"}</definedName>
    <definedName name="Print_CSC_Report_2_2_1_2_1_2">{"CSC_1",#N/A,FALSE,"CSC Outputs";"CSC_2",#N/A,FALSE,"CSC Outputs"}</definedName>
    <definedName name="Print_CSC_Report_2_2_1_2_1_3" localSheetId="11">{"CSC_1",#N/A,FALSE,"CSC Outputs";"CSC_2",#N/A,FALSE,"CSC Outputs"}</definedName>
    <definedName name="Print_CSC_Report_2_2_1_2_1_3">{"CSC_1",#N/A,FALSE,"CSC Outputs";"CSC_2",#N/A,FALSE,"CSC Outputs"}</definedName>
    <definedName name="Print_CSC_Report_2_2_1_2_2" localSheetId="11">{"CSC_1",#N/A,FALSE,"CSC Outputs";"CSC_2",#N/A,FALSE,"CSC Outputs"}</definedName>
    <definedName name="Print_CSC_Report_2_2_1_2_2">{"CSC_1",#N/A,FALSE,"CSC Outputs";"CSC_2",#N/A,FALSE,"CSC Outputs"}</definedName>
    <definedName name="Print_CSC_Report_2_2_1_2_2_1" localSheetId="11">{"CSC_1",#N/A,FALSE,"CSC Outputs";"CSC_2",#N/A,FALSE,"CSC Outputs"}</definedName>
    <definedName name="Print_CSC_Report_2_2_1_2_2_1">{"CSC_1",#N/A,FALSE,"CSC Outputs";"CSC_2",#N/A,FALSE,"CSC Outputs"}</definedName>
    <definedName name="Print_CSC_Report_2_2_1_2_2_1_1" localSheetId="11">{"CSC_1",#N/A,FALSE,"CSC Outputs";"CSC_2",#N/A,FALSE,"CSC Outputs"}</definedName>
    <definedName name="Print_CSC_Report_2_2_1_2_2_1_1">{"CSC_1",#N/A,FALSE,"CSC Outputs";"CSC_2",#N/A,FALSE,"CSC Outputs"}</definedName>
    <definedName name="Print_CSC_Report_2_2_1_2_2_1_2" localSheetId="11">{"CSC_1",#N/A,FALSE,"CSC Outputs";"CSC_2",#N/A,FALSE,"CSC Outputs"}</definedName>
    <definedName name="Print_CSC_Report_2_2_1_2_2_1_2">{"CSC_1",#N/A,FALSE,"CSC Outputs";"CSC_2",#N/A,FALSE,"CSC Outputs"}</definedName>
    <definedName name="Print_CSC_Report_2_2_1_2_2_2" localSheetId="11">{"CSC_1",#N/A,FALSE,"CSC Outputs";"CSC_2",#N/A,FALSE,"CSC Outputs"}</definedName>
    <definedName name="Print_CSC_Report_2_2_1_2_2_2">{"CSC_1",#N/A,FALSE,"CSC Outputs";"CSC_2",#N/A,FALSE,"CSC Outputs"}</definedName>
    <definedName name="Print_CSC_Report_2_2_1_2_2_3" localSheetId="11">{"CSC_1",#N/A,FALSE,"CSC Outputs";"CSC_2",#N/A,FALSE,"CSC Outputs"}</definedName>
    <definedName name="Print_CSC_Report_2_2_1_2_2_3">{"CSC_1",#N/A,FALSE,"CSC Outputs";"CSC_2",#N/A,FALSE,"CSC Outputs"}</definedName>
    <definedName name="Print_CSC_Report_2_2_1_2_3" localSheetId="11">{"CSC_1",#N/A,FALSE,"CSC Outputs";"CSC_2",#N/A,FALSE,"CSC Outputs"}</definedName>
    <definedName name="Print_CSC_Report_2_2_1_2_3">{"CSC_1",#N/A,FALSE,"CSC Outputs";"CSC_2",#N/A,FALSE,"CSC Outputs"}</definedName>
    <definedName name="Print_CSC_Report_2_2_1_2_3_1" localSheetId="11">{"CSC_1",#N/A,FALSE,"CSC Outputs";"CSC_2",#N/A,FALSE,"CSC Outputs"}</definedName>
    <definedName name="Print_CSC_Report_2_2_1_2_3_1">{"CSC_1",#N/A,FALSE,"CSC Outputs";"CSC_2",#N/A,FALSE,"CSC Outputs"}</definedName>
    <definedName name="Print_CSC_Report_2_2_1_2_3_2" localSheetId="11">{"CSC_1",#N/A,FALSE,"CSC Outputs";"CSC_2",#N/A,FALSE,"CSC Outputs"}</definedName>
    <definedName name="Print_CSC_Report_2_2_1_2_3_2">{"CSC_1",#N/A,FALSE,"CSC Outputs";"CSC_2",#N/A,FALSE,"CSC Outputs"}</definedName>
    <definedName name="Print_CSC_Report_2_2_1_2_4" localSheetId="11">{"CSC_1",#N/A,FALSE,"CSC Outputs";"CSC_2",#N/A,FALSE,"CSC Outputs"}</definedName>
    <definedName name="Print_CSC_Report_2_2_1_2_4">{"CSC_1",#N/A,FALSE,"CSC Outputs";"CSC_2",#N/A,FALSE,"CSC Outputs"}</definedName>
    <definedName name="Print_CSC_Report_2_2_1_2_5" localSheetId="11">{"CSC_1",#N/A,FALSE,"CSC Outputs";"CSC_2",#N/A,FALSE,"CSC Outputs"}</definedName>
    <definedName name="Print_CSC_Report_2_2_1_2_5">{"CSC_1",#N/A,FALSE,"CSC Outputs";"CSC_2",#N/A,FALSE,"CSC Outputs"}</definedName>
    <definedName name="Print_CSC_Report_2_2_1_3" localSheetId="11">{"CSC_1",#N/A,FALSE,"CSC Outputs";"CSC_2",#N/A,FALSE,"CSC Outputs"}</definedName>
    <definedName name="Print_CSC_Report_2_2_1_3">{"CSC_1",#N/A,FALSE,"CSC Outputs";"CSC_2",#N/A,FALSE,"CSC Outputs"}</definedName>
    <definedName name="Print_CSC_Report_2_2_1_3_1" localSheetId="11">{"CSC_1",#N/A,FALSE,"CSC Outputs";"CSC_2",#N/A,FALSE,"CSC Outputs"}</definedName>
    <definedName name="Print_CSC_Report_2_2_1_3_1">{"CSC_1",#N/A,FALSE,"CSC Outputs";"CSC_2",#N/A,FALSE,"CSC Outputs"}</definedName>
    <definedName name="Print_CSC_Report_2_2_1_3_1_1" localSheetId="11">{"CSC_1",#N/A,FALSE,"CSC Outputs";"CSC_2",#N/A,FALSE,"CSC Outputs"}</definedName>
    <definedName name="Print_CSC_Report_2_2_1_3_1_1">{"CSC_1",#N/A,FALSE,"CSC Outputs";"CSC_2",#N/A,FALSE,"CSC Outputs"}</definedName>
    <definedName name="Print_CSC_Report_2_2_1_3_1_1_1" localSheetId="11">{"CSC_1",#N/A,FALSE,"CSC Outputs";"CSC_2",#N/A,FALSE,"CSC Outputs"}</definedName>
    <definedName name="Print_CSC_Report_2_2_1_3_1_1_1">{"CSC_1",#N/A,FALSE,"CSC Outputs";"CSC_2",#N/A,FALSE,"CSC Outputs"}</definedName>
    <definedName name="Print_CSC_Report_2_2_1_3_1_1_2" localSheetId="11">{"CSC_1",#N/A,FALSE,"CSC Outputs";"CSC_2",#N/A,FALSE,"CSC Outputs"}</definedName>
    <definedName name="Print_CSC_Report_2_2_1_3_1_1_2">{"CSC_1",#N/A,FALSE,"CSC Outputs";"CSC_2",#N/A,FALSE,"CSC Outputs"}</definedName>
    <definedName name="Print_CSC_Report_2_2_1_3_1_2" localSheetId="11">{"CSC_1",#N/A,FALSE,"CSC Outputs";"CSC_2",#N/A,FALSE,"CSC Outputs"}</definedName>
    <definedName name="Print_CSC_Report_2_2_1_3_1_2">{"CSC_1",#N/A,FALSE,"CSC Outputs";"CSC_2",#N/A,FALSE,"CSC Outputs"}</definedName>
    <definedName name="Print_CSC_Report_2_2_1_3_1_3" localSheetId="11">{"CSC_1",#N/A,FALSE,"CSC Outputs";"CSC_2",#N/A,FALSE,"CSC Outputs"}</definedName>
    <definedName name="Print_CSC_Report_2_2_1_3_1_3">{"CSC_1",#N/A,FALSE,"CSC Outputs";"CSC_2",#N/A,FALSE,"CSC Outputs"}</definedName>
    <definedName name="Print_CSC_Report_2_2_1_3_2" localSheetId="11">{"CSC_1",#N/A,FALSE,"CSC Outputs";"CSC_2",#N/A,FALSE,"CSC Outputs"}</definedName>
    <definedName name="Print_CSC_Report_2_2_1_3_2">{"CSC_1",#N/A,FALSE,"CSC Outputs";"CSC_2",#N/A,FALSE,"CSC Outputs"}</definedName>
    <definedName name="Print_CSC_Report_2_2_1_3_2_1" localSheetId="11">{"CSC_1",#N/A,FALSE,"CSC Outputs";"CSC_2",#N/A,FALSE,"CSC Outputs"}</definedName>
    <definedName name="Print_CSC_Report_2_2_1_3_2_1">{"CSC_1",#N/A,FALSE,"CSC Outputs";"CSC_2",#N/A,FALSE,"CSC Outputs"}</definedName>
    <definedName name="Print_CSC_Report_2_2_1_3_2_1_1" localSheetId="11">{"CSC_1",#N/A,FALSE,"CSC Outputs";"CSC_2",#N/A,FALSE,"CSC Outputs"}</definedName>
    <definedName name="Print_CSC_Report_2_2_1_3_2_1_1">{"CSC_1",#N/A,FALSE,"CSC Outputs";"CSC_2",#N/A,FALSE,"CSC Outputs"}</definedName>
    <definedName name="Print_CSC_Report_2_2_1_3_2_1_2" localSheetId="11">{"CSC_1",#N/A,FALSE,"CSC Outputs";"CSC_2",#N/A,FALSE,"CSC Outputs"}</definedName>
    <definedName name="Print_CSC_Report_2_2_1_3_2_1_2">{"CSC_1",#N/A,FALSE,"CSC Outputs";"CSC_2",#N/A,FALSE,"CSC Outputs"}</definedName>
    <definedName name="Print_CSC_Report_2_2_1_3_2_2" localSheetId="11">{"CSC_1",#N/A,FALSE,"CSC Outputs";"CSC_2",#N/A,FALSE,"CSC Outputs"}</definedName>
    <definedName name="Print_CSC_Report_2_2_1_3_2_2">{"CSC_1",#N/A,FALSE,"CSC Outputs";"CSC_2",#N/A,FALSE,"CSC Outputs"}</definedName>
    <definedName name="Print_CSC_Report_2_2_1_3_2_3" localSheetId="11">{"CSC_1",#N/A,FALSE,"CSC Outputs";"CSC_2",#N/A,FALSE,"CSC Outputs"}</definedName>
    <definedName name="Print_CSC_Report_2_2_1_3_2_3">{"CSC_1",#N/A,FALSE,"CSC Outputs";"CSC_2",#N/A,FALSE,"CSC Outputs"}</definedName>
    <definedName name="Print_CSC_Report_2_2_1_3_3" localSheetId="11">{"CSC_1",#N/A,FALSE,"CSC Outputs";"CSC_2",#N/A,FALSE,"CSC Outputs"}</definedName>
    <definedName name="Print_CSC_Report_2_2_1_3_3">{"CSC_1",#N/A,FALSE,"CSC Outputs";"CSC_2",#N/A,FALSE,"CSC Outputs"}</definedName>
    <definedName name="Print_CSC_Report_2_2_1_3_3_1" localSheetId="11">{"CSC_1",#N/A,FALSE,"CSC Outputs";"CSC_2",#N/A,FALSE,"CSC Outputs"}</definedName>
    <definedName name="Print_CSC_Report_2_2_1_3_3_1">{"CSC_1",#N/A,FALSE,"CSC Outputs";"CSC_2",#N/A,FALSE,"CSC Outputs"}</definedName>
    <definedName name="Print_CSC_Report_2_2_1_3_3_2" localSheetId="11">{"CSC_1",#N/A,FALSE,"CSC Outputs";"CSC_2",#N/A,FALSE,"CSC Outputs"}</definedName>
    <definedName name="Print_CSC_Report_2_2_1_3_3_2">{"CSC_1",#N/A,FALSE,"CSC Outputs";"CSC_2",#N/A,FALSE,"CSC Outputs"}</definedName>
    <definedName name="Print_CSC_Report_2_2_1_3_4" localSheetId="11">{"CSC_1",#N/A,FALSE,"CSC Outputs";"CSC_2",#N/A,FALSE,"CSC Outputs"}</definedName>
    <definedName name="Print_CSC_Report_2_2_1_3_4">{"CSC_1",#N/A,FALSE,"CSC Outputs";"CSC_2",#N/A,FALSE,"CSC Outputs"}</definedName>
    <definedName name="Print_CSC_Report_2_2_1_3_5" localSheetId="11">{"CSC_1",#N/A,FALSE,"CSC Outputs";"CSC_2",#N/A,FALSE,"CSC Outputs"}</definedName>
    <definedName name="Print_CSC_Report_2_2_1_3_5">{"CSC_1",#N/A,FALSE,"CSC Outputs";"CSC_2",#N/A,FALSE,"CSC Outputs"}</definedName>
    <definedName name="Print_CSC_Report_2_2_1_4" localSheetId="11">{"CSC_1",#N/A,FALSE,"CSC Outputs";"CSC_2",#N/A,FALSE,"CSC Outputs"}</definedName>
    <definedName name="Print_CSC_Report_2_2_1_4">{"CSC_1",#N/A,FALSE,"CSC Outputs";"CSC_2",#N/A,FALSE,"CSC Outputs"}</definedName>
    <definedName name="Print_CSC_Report_2_2_1_4_1" localSheetId="11">{"CSC_1",#N/A,FALSE,"CSC Outputs";"CSC_2",#N/A,FALSE,"CSC Outputs"}</definedName>
    <definedName name="Print_CSC_Report_2_2_1_4_1">{"CSC_1",#N/A,FALSE,"CSC Outputs";"CSC_2",#N/A,FALSE,"CSC Outputs"}</definedName>
    <definedName name="Print_CSC_Report_2_2_1_4_1_1" localSheetId="11">{"CSC_1",#N/A,FALSE,"CSC Outputs";"CSC_2",#N/A,FALSE,"CSC Outputs"}</definedName>
    <definedName name="Print_CSC_Report_2_2_1_4_1_1">{"CSC_1",#N/A,FALSE,"CSC Outputs";"CSC_2",#N/A,FALSE,"CSC Outputs"}</definedName>
    <definedName name="Print_CSC_Report_2_2_1_4_1_1_1" localSheetId="11">{"CSC_1",#N/A,FALSE,"CSC Outputs";"CSC_2",#N/A,FALSE,"CSC Outputs"}</definedName>
    <definedName name="Print_CSC_Report_2_2_1_4_1_1_1">{"CSC_1",#N/A,FALSE,"CSC Outputs";"CSC_2",#N/A,FALSE,"CSC Outputs"}</definedName>
    <definedName name="Print_CSC_Report_2_2_1_4_1_1_2" localSheetId="11">{"CSC_1",#N/A,FALSE,"CSC Outputs";"CSC_2",#N/A,FALSE,"CSC Outputs"}</definedName>
    <definedName name="Print_CSC_Report_2_2_1_4_1_1_2">{"CSC_1",#N/A,FALSE,"CSC Outputs";"CSC_2",#N/A,FALSE,"CSC Outputs"}</definedName>
    <definedName name="Print_CSC_Report_2_2_1_4_1_2" localSheetId="11">{"CSC_1",#N/A,FALSE,"CSC Outputs";"CSC_2",#N/A,FALSE,"CSC Outputs"}</definedName>
    <definedName name="Print_CSC_Report_2_2_1_4_1_2">{"CSC_1",#N/A,FALSE,"CSC Outputs";"CSC_2",#N/A,FALSE,"CSC Outputs"}</definedName>
    <definedName name="Print_CSC_Report_2_2_1_4_1_3" localSheetId="11">{"CSC_1",#N/A,FALSE,"CSC Outputs";"CSC_2",#N/A,FALSE,"CSC Outputs"}</definedName>
    <definedName name="Print_CSC_Report_2_2_1_4_1_3">{"CSC_1",#N/A,FALSE,"CSC Outputs";"CSC_2",#N/A,FALSE,"CSC Outputs"}</definedName>
    <definedName name="Print_CSC_Report_2_2_1_4_2" localSheetId="11">{"CSC_1",#N/A,FALSE,"CSC Outputs";"CSC_2",#N/A,FALSE,"CSC Outputs"}</definedName>
    <definedName name="Print_CSC_Report_2_2_1_4_2">{"CSC_1",#N/A,FALSE,"CSC Outputs";"CSC_2",#N/A,FALSE,"CSC Outputs"}</definedName>
    <definedName name="Print_CSC_Report_2_2_1_4_2_1" localSheetId="11">{"CSC_1",#N/A,FALSE,"CSC Outputs";"CSC_2",#N/A,FALSE,"CSC Outputs"}</definedName>
    <definedName name="Print_CSC_Report_2_2_1_4_2_1">{"CSC_1",#N/A,FALSE,"CSC Outputs";"CSC_2",#N/A,FALSE,"CSC Outputs"}</definedName>
    <definedName name="Print_CSC_Report_2_2_1_4_2_1_1" localSheetId="11">{"CSC_1",#N/A,FALSE,"CSC Outputs";"CSC_2",#N/A,FALSE,"CSC Outputs"}</definedName>
    <definedName name="Print_CSC_Report_2_2_1_4_2_1_1">{"CSC_1",#N/A,FALSE,"CSC Outputs";"CSC_2",#N/A,FALSE,"CSC Outputs"}</definedName>
    <definedName name="Print_CSC_Report_2_2_1_4_2_1_2" localSheetId="11">{"CSC_1",#N/A,FALSE,"CSC Outputs";"CSC_2",#N/A,FALSE,"CSC Outputs"}</definedName>
    <definedName name="Print_CSC_Report_2_2_1_4_2_1_2">{"CSC_1",#N/A,FALSE,"CSC Outputs";"CSC_2",#N/A,FALSE,"CSC Outputs"}</definedName>
    <definedName name="Print_CSC_Report_2_2_1_4_2_2" localSheetId="11">{"CSC_1",#N/A,FALSE,"CSC Outputs";"CSC_2",#N/A,FALSE,"CSC Outputs"}</definedName>
    <definedName name="Print_CSC_Report_2_2_1_4_2_2">{"CSC_1",#N/A,FALSE,"CSC Outputs";"CSC_2",#N/A,FALSE,"CSC Outputs"}</definedName>
    <definedName name="Print_CSC_Report_2_2_1_4_2_3" localSheetId="11">{"CSC_1",#N/A,FALSE,"CSC Outputs";"CSC_2",#N/A,FALSE,"CSC Outputs"}</definedName>
    <definedName name="Print_CSC_Report_2_2_1_4_2_3">{"CSC_1",#N/A,FALSE,"CSC Outputs";"CSC_2",#N/A,FALSE,"CSC Outputs"}</definedName>
    <definedName name="Print_CSC_Report_2_2_1_4_3" localSheetId="11">{"CSC_1",#N/A,FALSE,"CSC Outputs";"CSC_2",#N/A,FALSE,"CSC Outputs"}</definedName>
    <definedName name="Print_CSC_Report_2_2_1_4_3">{"CSC_1",#N/A,FALSE,"CSC Outputs";"CSC_2",#N/A,FALSE,"CSC Outputs"}</definedName>
    <definedName name="Print_CSC_Report_2_2_1_4_3_1" localSheetId="11">{"CSC_1",#N/A,FALSE,"CSC Outputs";"CSC_2",#N/A,FALSE,"CSC Outputs"}</definedName>
    <definedName name="Print_CSC_Report_2_2_1_4_3_1">{"CSC_1",#N/A,FALSE,"CSC Outputs";"CSC_2",#N/A,FALSE,"CSC Outputs"}</definedName>
    <definedName name="Print_CSC_Report_2_2_1_4_3_2" localSheetId="11">{"CSC_1",#N/A,FALSE,"CSC Outputs";"CSC_2",#N/A,FALSE,"CSC Outputs"}</definedName>
    <definedName name="Print_CSC_Report_2_2_1_4_3_2">{"CSC_1",#N/A,FALSE,"CSC Outputs";"CSC_2",#N/A,FALSE,"CSC Outputs"}</definedName>
    <definedName name="Print_CSC_Report_2_2_1_4_4" localSheetId="11">{"CSC_1",#N/A,FALSE,"CSC Outputs";"CSC_2",#N/A,FALSE,"CSC Outputs"}</definedName>
    <definedName name="Print_CSC_Report_2_2_1_4_4">{"CSC_1",#N/A,FALSE,"CSC Outputs";"CSC_2",#N/A,FALSE,"CSC Outputs"}</definedName>
    <definedName name="Print_CSC_Report_2_2_1_4_5" localSheetId="11">{"CSC_1",#N/A,FALSE,"CSC Outputs";"CSC_2",#N/A,FALSE,"CSC Outputs"}</definedName>
    <definedName name="Print_CSC_Report_2_2_1_4_5">{"CSC_1",#N/A,FALSE,"CSC Outputs";"CSC_2",#N/A,FALSE,"CSC Outputs"}</definedName>
    <definedName name="Print_CSC_Report_2_2_1_5" localSheetId="11">{"CSC_1",#N/A,FALSE,"CSC Outputs";"CSC_2",#N/A,FALSE,"CSC Outputs"}</definedName>
    <definedName name="Print_CSC_Report_2_2_1_5">{"CSC_1",#N/A,FALSE,"CSC Outputs";"CSC_2",#N/A,FALSE,"CSC Outputs"}</definedName>
    <definedName name="Print_CSC_Report_2_2_1_5_1" localSheetId="11">{"CSC_1",#N/A,FALSE,"CSC Outputs";"CSC_2",#N/A,FALSE,"CSC Outputs"}</definedName>
    <definedName name="Print_CSC_Report_2_2_1_5_1">{"CSC_1",#N/A,FALSE,"CSC Outputs";"CSC_2",#N/A,FALSE,"CSC Outputs"}</definedName>
    <definedName name="Print_CSC_Report_2_2_1_5_1_1" localSheetId="11">{"CSC_1",#N/A,FALSE,"CSC Outputs";"CSC_2",#N/A,FALSE,"CSC Outputs"}</definedName>
    <definedName name="Print_CSC_Report_2_2_1_5_1_1">{"CSC_1",#N/A,FALSE,"CSC Outputs";"CSC_2",#N/A,FALSE,"CSC Outputs"}</definedName>
    <definedName name="Print_CSC_Report_2_2_1_5_1_1_1" localSheetId="11">{"CSC_1",#N/A,FALSE,"CSC Outputs";"CSC_2",#N/A,FALSE,"CSC Outputs"}</definedName>
    <definedName name="Print_CSC_Report_2_2_1_5_1_1_1">{"CSC_1",#N/A,FALSE,"CSC Outputs";"CSC_2",#N/A,FALSE,"CSC Outputs"}</definedName>
    <definedName name="Print_CSC_Report_2_2_1_5_1_1_2" localSheetId="11">{"CSC_1",#N/A,FALSE,"CSC Outputs";"CSC_2",#N/A,FALSE,"CSC Outputs"}</definedName>
    <definedName name="Print_CSC_Report_2_2_1_5_1_1_2">{"CSC_1",#N/A,FALSE,"CSC Outputs";"CSC_2",#N/A,FALSE,"CSC Outputs"}</definedName>
    <definedName name="Print_CSC_Report_2_2_1_5_1_2" localSheetId="11">{"CSC_1",#N/A,FALSE,"CSC Outputs";"CSC_2",#N/A,FALSE,"CSC Outputs"}</definedName>
    <definedName name="Print_CSC_Report_2_2_1_5_1_2">{"CSC_1",#N/A,FALSE,"CSC Outputs";"CSC_2",#N/A,FALSE,"CSC Outputs"}</definedName>
    <definedName name="Print_CSC_Report_2_2_1_5_1_3" localSheetId="11">{"CSC_1",#N/A,FALSE,"CSC Outputs";"CSC_2",#N/A,FALSE,"CSC Outputs"}</definedName>
    <definedName name="Print_CSC_Report_2_2_1_5_1_3">{"CSC_1",#N/A,FALSE,"CSC Outputs";"CSC_2",#N/A,FALSE,"CSC Outputs"}</definedName>
    <definedName name="Print_CSC_Report_2_2_1_5_2" localSheetId="11">{"CSC_1",#N/A,FALSE,"CSC Outputs";"CSC_2",#N/A,FALSE,"CSC Outputs"}</definedName>
    <definedName name="Print_CSC_Report_2_2_1_5_2">{"CSC_1",#N/A,FALSE,"CSC Outputs";"CSC_2",#N/A,FALSE,"CSC Outputs"}</definedName>
    <definedName name="Print_CSC_Report_2_2_1_5_2_1" localSheetId="11">{"CSC_1",#N/A,FALSE,"CSC Outputs";"CSC_2",#N/A,FALSE,"CSC Outputs"}</definedName>
    <definedName name="Print_CSC_Report_2_2_1_5_2_1">{"CSC_1",#N/A,FALSE,"CSC Outputs";"CSC_2",#N/A,FALSE,"CSC Outputs"}</definedName>
    <definedName name="Print_CSC_Report_2_2_1_5_2_1_1" localSheetId="11">{"CSC_1",#N/A,FALSE,"CSC Outputs";"CSC_2",#N/A,FALSE,"CSC Outputs"}</definedName>
    <definedName name="Print_CSC_Report_2_2_1_5_2_1_1">{"CSC_1",#N/A,FALSE,"CSC Outputs";"CSC_2",#N/A,FALSE,"CSC Outputs"}</definedName>
    <definedName name="Print_CSC_Report_2_2_1_5_2_1_2" localSheetId="11">{"CSC_1",#N/A,FALSE,"CSC Outputs";"CSC_2",#N/A,FALSE,"CSC Outputs"}</definedName>
    <definedName name="Print_CSC_Report_2_2_1_5_2_1_2">{"CSC_1",#N/A,FALSE,"CSC Outputs";"CSC_2",#N/A,FALSE,"CSC Outputs"}</definedName>
    <definedName name="Print_CSC_Report_2_2_1_5_2_2" localSheetId="11">{"CSC_1",#N/A,FALSE,"CSC Outputs";"CSC_2",#N/A,FALSE,"CSC Outputs"}</definedName>
    <definedName name="Print_CSC_Report_2_2_1_5_2_2">{"CSC_1",#N/A,FALSE,"CSC Outputs";"CSC_2",#N/A,FALSE,"CSC Outputs"}</definedName>
    <definedName name="Print_CSC_Report_2_2_1_5_2_3" localSheetId="11">{"CSC_1",#N/A,FALSE,"CSC Outputs";"CSC_2",#N/A,FALSE,"CSC Outputs"}</definedName>
    <definedName name="Print_CSC_Report_2_2_1_5_2_3">{"CSC_1",#N/A,FALSE,"CSC Outputs";"CSC_2",#N/A,FALSE,"CSC Outputs"}</definedName>
    <definedName name="Print_CSC_Report_2_2_1_5_3" localSheetId="11">{"CSC_1",#N/A,FALSE,"CSC Outputs";"CSC_2",#N/A,FALSE,"CSC Outputs"}</definedName>
    <definedName name="Print_CSC_Report_2_2_1_5_3">{"CSC_1",#N/A,FALSE,"CSC Outputs";"CSC_2",#N/A,FALSE,"CSC Outputs"}</definedName>
    <definedName name="Print_CSC_Report_2_2_1_5_3_1" localSheetId="11">{"CSC_1",#N/A,FALSE,"CSC Outputs";"CSC_2",#N/A,FALSE,"CSC Outputs"}</definedName>
    <definedName name="Print_CSC_Report_2_2_1_5_3_1">{"CSC_1",#N/A,FALSE,"CSC Outputs";"CSC_2",#N/A,FALSE,"CSC Outputs"}</definedName>
    <definedName name="Print_CSC_Report_2_2_1_5_3_2" localSheetId="11">{"CSC_1",#N/A,FALSE,"CSC Outputs";"CSC_2",#N/A,FALSE,"CSC Outputs"}</definedName>
    <definedName name="Print_CSC_Report_2_2_1_5_3_2">{"CSC_1",#N/A,FALSE,"CSC Outputs";"CSC_2",#N/A,FALSE,"CSC Outputs"}</definedName>
    <definedName name="Print_CSC_Report_2_2_1_5_4" localSheetId="11">{"CSC_1",#N/A,FALSE,"CSC Outputs";"CSC_2",#N/A,FALSE,"CSC Outputs"}</definedName>
    <definedName name="Print_CSC_Report_2_2_1_5_4">{"CSC_1",#N/A,FALSE,"CSC Outputs";"CSC_2",#N/A,FALSE,"CSC Outputs"}</definedName>
    <definedName name="Print_CSC_Report_2_2_1_5_5" localSheetId="11">{"CSC_1",#N/A,FALSE,"CSC Outputs";"CSC_2",#N/A,FALSE,"CSC Outputs"}</definedName>
    <definedName name="Print_CSC_Report_2_2_1_5_5">{"CSC_1",#N/A,FALSE,"CSC Outputs";"CSC_2",#N/A,FALSE,"CSC Outputs"}</definedName>
    <definedName name="Print_CSC_Report_2_2_2" localSheetId="11">{"CSC_1",#N/A,FALSE,"CSC Outputs";"CSC_2",#N/A,FALSE,"CSC Outputs"}</definedName>
    <definedName name="Print_CSC_Report_2_2_2">{"CSC_1",#N/A,FALSE,"CSC Outputs";"CSC_2",#N/A,FALSE,"CSC Outputs"}</definedName>
    <definedName name="Print_CSC_Report_2_2_2_1" localSheetId="11">{"CSC_1",#N/A,FALSE,"CSC Outputs";"CSC_2",#N/A,FALSE,"CSC Outputs"}</definedName>
    <definedName name="Print_CSC_Report_2_2_2_1">{"CSC_1",#N/A,FALSE,"CSC Outputs";"CSC_2",#N/A,FALSE,"CSC Outputs"}</definedName>
    <definedName name="Print_CSC_Report_2_2_2_1_1" localSheetId="11">{"CSC_1",#N/A,FALSE,"CSC Outputs";"CSC_2",#N/A,FALSE,"CSC Outputs"}</definedName>
    <definedName name="Print_CSC_Report_2_2_2_1_1">{"CSC_1",#N/A,FALSE,"CSC Outputs";"CSC_2",#N/A,FALSE,"CSC Outputs"}</definedName>
    <definedName name="Print_CSC_Report_2_2_2_1_1_1" localSheetId="11">{"CSC_1",#N/A,FALSE,"CSC Outputs";"CSC_2",#N/A,FALSE,"CSC Outputs"}</definedName>
    <definedName name="Print_CSC_Report_2_2_2_1_1_1">{"CSC_1",#N/A,FALSE,"CSC Outputs";"CSC_2",#N/A,FALSE,"CSC Outputs"}</definedName>
    <definedName name="Print_CSC_Report_2_2_2_1_1_2" localSheetId="11">{"CSC_1",#N/A,FALSE,"CSC Outputs";"CSC_2",#N/A,FALSE,"CSC Outputs"}</definedName>
    <definedName name="Print_CSC_Report_2_2_2_1_1_2">{"CSC_1",#N/A,FALSE,"CSC Outputs";"CSC_2",#N/A,FALSE,"CSC Outputs"}</definedName>
    <definedName name="Print_CSC_Report_2_2_2_1_2" localSheetId="11">{"CSC_1",#N/A,FALSE,"CSC Outputs";"CSC_2",#N/A,FALSE,"CSC Outputs"}</definedName>
    <definedName name="Print_CSC_Report_2_2_2_1_2">{"CSC_1",#N/A,FALSE,"CSC Outputs";"CSC_2",#N/A,FALSE,"CSC Outputs"}</definedName>
    <definedName name="Print_CSC_Report_2_2_2_1_3" localSheetId="11">{"CSC_1",#N/A,FALSE,"CSC Outputs";"CSC_2",#N/A,FALSE,"CSC Outputs"}</definedName>
    <definedName name="Print_CSC_Report_2_2_2_1_3">{"CSC_1",#N/A,FALSE,"CSC Outputs";"CSC_2",#N/A,FALSE,"CSC Outputs"}</definedName>
    <definedName name="Print_CSC_Report_2_2_2_2" localSheetId="11">{"CSC_1",#N/A,FALSE,"CSC Outputs";"CSC_2",#N/A,FALSE,"CSC Outputs"}</definedName>
    <definedName name="Print_CSC_Report_2_2_2_2">{"CSC_1",#N/A,FALSE,"CSC Outputs";"CSC_2",#N/A,FALSE,"CSC Outputs"}</definedName>
    <definedName name="Print_CSC_Report_2_2_2_2_1" localSheetId="11">{"CSC_1",#N/A,FALSE,"CSC Outputs";"CSC_2",#N/A,FALSE,"CSC Outputs"}</definedName>
    <definedName name="Print_CSC_Report_2_2_2_2_1">{"CSC_1",#N/A,FALSE,"CSC Outputs";"CSC_2",#N/A,FALSE,"CSC Outputs"}</definedName>
    <definedName name="Print_CSC_Report_2_2_2_2_1_1" localSheetId="11">{"CSC_1",#N/A,FALSE,"CSC Outputs";"CSC_2",#N/A,FALSE,"CSC Outputs"}</definedName>
    <definedName name="Print_CSC_Report_2_2_2_2_1_1">{"CSC_1",#N/A,FALSE,"CSC Outputs";"CSC_2",#N/A,FALSE,"CSC Outputs"}</definedName>
    <definedName name="Print_CSC_Report_2_2_2_2_1_2" localSheetId="11">{"CSC_1",#N/A,FALSE,"CSC Outputs";"CSC_2",#N/A,FALSE,"CSC Outputs"}</definedName>
    <definedName name="Print_CSC_Report_2_2_2_2_1_2">{"CSC_1",#N/A,FALSE,"CSC Outputs";"CSC_2",#N/A,FALSE,"CSC Outputs"}</definedName>
    <definedName name="Print_CSC_Report_2_2_2_2_2" localSheetId="11">{"CSC_1",#N/A,FALSE,"CSC Outputs";"CSC_2",#N/A,FALSE,"CSC Outputs"}</definedName>
    <definedName name="Print_CSC_Report_2_2_2_2_2">{"CSC_1",#N/A,FALSE,"CSC Outputs";"CSC_2",#N/A,FALSE,"CSC Outputs"}</definedName>
    <definedName name="Print_CSC_Report_2_2_2_2_3" localSheetId="11">{"CSC_1",#N/A,FALSE,"CSC Outputs";"CSC_2",#N/A,FALSE,"CSC Outputs"}</definedName>
    <definedName name="Print_CSC_Report_2_2_2_2_3">{"CSC_1",#N/A,FALSE,"CSC Outputs";"CSC_2",#N/A,FALSE,"CSC Outputs"}</definedName>
    <definedName name="Print_CSC_Report_2_2_2_3" localSheetId="11">{"CSC_1",#N/A,FALSE,"CSC Outputs";"CSC_2",#N/A,FALSE,"CSC Outputs"}</definedName>
    <definedName name="Print_CSC_Report_2_2_2_3">{"CSC_1",#N/A,FALSE,"CSC Outputs";"CSC_2",#N/A,FALSE,"CSC Outputs"}</definedName>
    <definedName name="Print_CSC_Report_2_2_2_3_1" localSheetId="11">{"CSC_1",#N/A,FALSE,"CSC Outputs";"CSC_2",#N/A,FALSE,"CSC Outputs"}</definedName>
    <definedName name="Print_CSC_Report_2_2_2_3_1">{"CSC_1",#N/A,FALSE,"CSC Outputs";"CSC_2",#N/A,FALSE,"CSC Outputs"}</definedName>
    <definedName name="Print_CSC_Report_2_2_2_3_2" localSheetId="11">{"CSC_1",#N/A,FALSE,"CSC Outputs";"CSC_2",#N/A,FALSE,"CSC Outputs"}</definedName>
    <definedName name="Print_CSC_Report_2_2_2_3_2">{"CSC_1",#N/A,FALSE,"CSC Outputs";"CSC_2",#N/A,FALSE,"CSC Outputs"}</definedName>
    <definedName name="Print_CSC_Report_2_2_2_4" localSheetId="11">{"CSC_1",#N/A,FALSE,"CSC Outputs";"CSC_2",#N/A,FALSE,"CSC Outputs"}</definedName>
    <definedName name="Print_CSC_Report_2_2_2_4">{"CSC_1",#N/A,FALSE,"CSC Outputs";"CSC_2",#N/A,FALSE,"CSC Outputs"}</definedName>
    <definedName name="Print_CSC_Report_2_2_2_5" localSheetId="11">{"CSC_1",#N/A,FALSE,"CSC Outputs";"CSC_2",#N/A,FALSE,"CSC Outputs"}</definedName>
    <definedName name="Print_CSC_Report_2_2_2_5">{"CSC_1",#N/A,FALSE,"CSC Outputs";"CSC_2",#N/A,FALSE,"CSC Outputs"}</definedName>
    <definedName name="Print_CSC_Report_2_2_3" localSheetId="11">{"CSC_1",#N/A,FALSE,"CSC Outputs";"CSC_2",#N/A,FALSE,"CSC Outputs"}</definedName>
    <definedName name="Print_CSC_Report_2_2_3">{"CSC_1",#N/A,FALSE,"CSC Outputs";"CSC_2",#N/A,FALSE,"CSC Outputs"}</definedName>
    <definedName name="Print_CSC_Report_2_2_3_1" localSheetId="11">{"CSC_1",#N/A,FALSE,"CSC Outputs";"CSC_2",#N/A,FALSE,"CSC Outputs"}</definedName>
    <definedName name="Print_CSC_Report_2_2_3_1">{"CSC_1",#N/A,FALSE,"CSC Outputs";"CSC_2",#N/A,FALSE,"CSC Outputs"}</definedName>
    <definedName name="Print_CSC_Report_2_2_3_1_1" localSheetId="11">{"CSC_1",#N/A,FALSE,"CSC Outputs";"CSC_2",#N/A,FALSE,"CSC Outputs"}</definedName>
    <definedName name="Print_CSC_Report_2_2_3_1_1">{"CSC_1",#N/A,FALSE,"CSC Outputs";"CSC_2",#N/A,FALSE,"CSC Outputs"}</definedName>
    <definedName name="Print_CSC_Report_2_2_3_1_1_1" localSheetId="11">{"CSC_1",#N/A,FALSE,"CSC Outputs";"CSC_2",#N/A,FALSE,"CSC Outputs"}</definedName>
    <definedName name="Print_CSC_Report_2_2_3_1_1_1">{"CSC_1",#N/A,FALSE,"CSC Outputs";"CSC_2",#N/A,FALSE,"CSC Outputs"}</definedName>
    <definedName name="Print_CSC_Report_2_2_3_1_1_2" localSheetId="11">{"CSC_1",#N/A,FALSE,"CSC Outputs";"CSC_2",#N/A,FALSE,"CSC Outputs"}</definedName>
    <definedName name="Print_CSC_Report_2_2_3_1_1_2">{"CSC_1",#N/A,FALSE,"CSC Outputs";"CSC_2",#N/A,FALSE,"CSC Outputs"}</definedName>
    <definedName name="Print_CSC_Report_2_2_3_1_2" localSheetId="11">{"CSC_1",#N/A,FALSE,"CSC Outputs";"CSC_2",#N/A,FALSE,"CSC Outputs"}</definedName>
    <definedName name="Print_CSC_Report_2_2_3_1_2">{"CSC_1",#N/A,FALSE,"CSC Outputs";"CSC_2",#N/A,FALSE,"CSC Outputs"}</definedName>
    <definedName name="Print_CSC_Report_2_2_3_1_3" localSheetId="11">{"CSC_1",#N/A,FALSE,"CSC Outputs";"CSC_2",#N/A,FALSE,"CSC Outputs"}</definedName>
    <definedName name="Print_CSC_Report_2_2_3_1_3">{"CSC_1",#N/A,FALSE,"CSC Outputs";"CSC_2",#N/A,FALSE,"CSC Outputs"}</definedName>
    <definedName name="Print_CSC_Report_2_2_3_2" localSheetId="11">{"CSC_1",#N/A,FALSE,"CSC Outputs";"CSC_2",#N/A,FALSE,"CSC Outputs"}</definedName>
    <definedName name="Print_CSC_Report_2_2_3_2">{"CSC_1",#N/A,FALSE,"CSC Outputs";"CSC_2",#N/A,FALSE,"CSC Outputs"}</definedName>
    <definedName name="Print_CSC_Report_2_2_3_2_1" localSheetId="11">{"CSC_1",#N/A,FALSE,"CSC Outputs";"CSC_2",#N/A,FALSE,"CSC Outputs"}</definedName>
    <definedName name="Print_CSC_Report_2_2_3_2_1">{"CSC_1",#N/A,FALSE,"CSC Outputs";"CSC_2",#N/A,FALSE,"CSC Outputs"}</definedName>
    <definedName name="Print_CSC_Report_2_2_3_2_1_1" localSheetId="11">{"CSC_1",#N/A,FALSE,"CSC Outputs";"CSC_2",#N/A,FALSE,"CSC Outputs"}</definedName>
    <definedName name="Print_CSC_Report_2_2_3_2_1_1">{"CSC_1",#N/A,FALSE,"CSC Outputs";"CSC_2",#N/A,FALSE,"CSC Outputs"}</definedName>
    <definedName name="Print_CSC_Report_2_2_3_2_1_2" localSheetId="11">{"CSC_1",#N/A,FALSE,"CSC Outputs";"CSC_2",#N/A,FALSE,"CSC Outputs"}</definedName>
    <definedName name="Print_CSC_Report_2_2_3_2_1_2">{"CSC_1",#N/A,FALSE,"CSC Outputs";"CSC_2",#N/A,FALSE,"CSC Outputs"}</definedName>
    <definedName name="Print_CSC_Report_2_2_3_2_2" localSheetId="11">{"CSC_1",#N/A,FALSE,"CSC Outputs";"CSC_2",#N/A,FALSE,"CSC Outputs"}</definedName>
    <definedName name="Print_CSC_Report_2_2_3_2_2">{"CSC_1",#N/A,FALSE,"CSC Outputs";"CSC_2",#N/A,FALSE,"CSC Outputs"}</definedName>
    <definedName name="Print_CSC_Report_2_2_3_2_3" localSheetId="11">{"CSC_1",#N/A,FALSE,"CSC Outputs";"CSC_2",#N/A,FALSE,"CSC Outputs"}</definedName>
    <definedName name="Print_CSC_Report_2_2_3_2_3">{"CSC_1",#N/A,FALSE,"CSC Outputs";"CSC_2",#N/A,FALSE,"CSC Outputs"}</definedName>
    <definedName name="Print_CSC_Report_2_2_3_3" localSheetId="11">{"CSC_1",#N/A,FALSE,"CSC Outputs";"CSC_2",#N/A,FALSE,"CSC Outputs"}</definedName>
    <definedName name="Print_CSC_Report_2_2_3_3">{"CSC_1",#N/A,FALSE,"CSC Outputs";"CSC_2",#N/A,FALSE,"CSC Outputs"}</definedName>
    <definedName name="Print_CSC_Report_2_2_3_3_1" localSheetId="11">{"CSC_1",#N/A,FALSE,"CSC Outputs";"CSC_2",#N/A,FALSE,"CSC Outputs"}</definedName>
    <definedName name="Print_CSC_Report_2_2_3_3_1">{"CSC_1",#N/A,FALSE,"CSC Outputs";"CSC_2",#N/A,FALSE,"CSC Outputs"}</definedName>
    <definedName name="Print_CSC_Report_2_2_3_3_2" localSheetId="11">{"CSC_1",#N/A,FALSE,"CSC Outputs";"CSC_2",#N/A,FALSE,"CSC Outputs"}</definedName>
    <definedName name="Print_CSC_Report_2_2_3_3_2">{"CSC_1",#N/A,FALSE,"CSC Outputs";"CSC_2",#N/A,FALSE,"CSC Outputs"}</definedName>
    <definedName name="Print_CSC_Report_2_2_3_4" localSheetId="11">{"CSC_1",#N/A,FALSE,"CSC Outputs";"CSC_2",#N/A,FALSE,"CSC Outputs"}</definedName>
    <definedName name="Print_CSC_Report_2_2_3_4">{"CSC_1",#N/A,FALSE,"CSC Outputs";"CSC_2",#N/A,FALSE,"CSC Outputs"}</definedName>
    <definedName name="Print_CSC_Report_2_2_3_5" localSheetId="11">{"CSC_1",#N/A,FALSE,"CSC Outputs";"CSC_2",#N/A,FALSE,"CSC Outputs"}</definedName>
    <definedName name="Print_CSC_Report_2_2_3_5">{"CSC_1",#N/A,FALSE,"CSC Outputs";"CSC_2",#N/A,FALSE,"CSC Outputs"}</definedName>
    <definedName name="Print_CSC_Report_2_2_4" localSheetId="11">{"CSC_1",#N/A,FALSE,"CSC Outputs";"CSC_2",#N/A,FALSE,"CSC Outputs"}</definedName>
    <definedName name="Print_CSC_Report_2_2_4">{"CSC_1",#N/A,FALSE,"CSC Outputs";"CSC_2",#N/A,FALSE,"CSC Outputs"}</definedName>
    <definedName name="Print_CSC_Report_2_2_4_1" localSheetId="11">{"CSC_1",#N/A,FALSE,"CSC Outputs";"CSC_2",#N/A,FALSE,"CSC Outputs"}</definedName>
    <definedName name="Print_CSC_Report_2_2_4_1">{"CSC_1",#N/A,FALSE,"CSC Outputs";"CSC_2",#N/A,FALSE,"CSC Outputs"}</definedName>
    <definedName name="Print_CSC_Report_2_2_4_1_1" localSheetId="11">{"CSC_1",#N/A,FALSE,"CSC Outputs";"CSC_2",#N/A,FALSE,"CSC Outputs"}</definedName>
    <definedName name="Print_CSC_Report_2_2_4_1_1">{"CSC_1",#N/A,FALSE,"CSC Outputs";"CSC_2",#N/A,FALSE,"CSC Outputs"}</definedName>
    <definedName name="Print_CSC_Report_2_2_4_1_1_1" localSheetId="11">{"CSC_1",#N/A,FALSE,"CSC Outputs";"CSC_2",#N/A,FALSE,"CSC Outputs"}</definedName>
    <definedName name="Print_CSC_Report_2_2_4_1_1_1">{"CSC_1",#N/A,FALSE,"CSC Outputs";"CSC_2",#N/A,FALSE,"CSC Outputs"}</definedName>
    <definedName name="Print_CSC_Report_2_2_4_1_1_2" localSheetId="11">{"CSC_1",#N/A,FALSE,"CSC Outputs";"CSC_2",#N/A,FALSE,"CSC Outputs"}</definedName>
    <definedName name="Print_CSC_Report_2_2_4_1_1_2">{"CSC_1",#N/A,FALSE,"CSC Outputs";"CSC_2",#N/A,FALSE,"CSC Outputs"}</definedName>
    <definedName name="Print_CSC_Report_2_2_4_1_2" localSheetId="11">{"CSC_1",#N/A,FALSE,"CSC Outputs";"CSC_2",#N/A,FALSE,"CSC Outputs"}</definedName>
    <definedName name="Print_CSC_Report_2_2_4_1_2">{"CSC_1",#N/A,FALSE,"CSC Outputs";"CSC_2",#N/A,FALSE,"CSC Outputs"}</definedName>
    <definedName name="Print_CSC_Report_2_2_4_1_3" localSheetId="11">{"CSC_1",#N/A,FALSE,"CSC Outputs";"CSC_2",#N/A,FALSE,"CSC Outputs"}</definedName>
    <definedName name="Print_CSC_Report_2_2_4_1_3">{"CSC_1",#N/A,FALSE,"CSC Outputs";"CSC_2",#N/A,FALSE,"CSC Outputs"}</definedName>
    <definedName name="Print_CSC_Report_2_2_4_2" localSheetId="11">{"CSC_1",#N/A,FALSE,"CSC Outputs";"CSC_2",#N/A,FALSE,"CSC Outputs"}</definedName>
    <definedName name="Print_CSC_Report_2_2_4_2">{"CSC_1",#N/A,FALSE,"CSC Outputs";"CSC_2",#N/A,FALSE,"CSC Outputs"}</definedName>
    <definedName name="Print_CSC_Report_2_2_4_2_1" localSheetId="11">{"CSC_1",#N/A,FALSE,"CSC Outputs";"CSC_2",#N/A,FALSE,"CSC Outputs"}</definedName>
    <definedName name="Print_CSC_Report_2_2_4_2_1">{"CSC_1",#N/A,FALSE,"CSC Outputs";"CSC_2",#N/A,FALSE,"CSC Outputs"}</definedName>
    <definedName name="Print_CSC_Report_2_2_4_2_1_1" localSheetId="11">{"CSC_1",#N/A,FALSE,"CSC Outputs";"CSC_2",#N/A,FALSE,"CSC Outputs"}</definedName>
    <definedName name="Print_CSC_Report_2_2_4_2_1_1">{"CSC_1",#N/A,FALSE,"CSC Outputs";"CSC_2",#N/A,FALSE,"CSC Outputs"}</definedName>
    <definedName name="Print_CSC_Report_2_2_4_2_1_2" localSheetId="11">{"CSC_1",#N/A,FALSE,"CSC Outputs";"CSC_2",#N/A,FALSE,"CSC Outputs"}</definedName>
    <definedName name="Print_CSC_Report_2_2_4_2_1_2">{"CSC_1",#N/A,FALSE,"CSC Outputs";"CSC_2",#N/A,FALSE,"CSC Outputs"}</definedName>
    <definedName name="Print_CSC_Report_2_2_4_2_2" localSheetId="11">{"CSC_1",#N/A,FALSE,"CSC Outputs";"CSC_2",#N/A,FALSE,"CSC Outputs"}</definedName>
    <definedName name="Print_CSC_Report_2_2_4_2_2">{"CSC_1",#N/A,FALSE,"CSC Outputs";"CSC_2",#N/A,FALSE,"CSC Outputs"}</definedName>
    <definedName name="Print_CSC_Report_2_2_4_2_3" localSheetId="11">{"CSC_1",#N/A,FALSE,"CSC Outputs";"CSC_2",#N/A,FALSE,"CSC Outputs"}</definedName>
    <definedName name="Print_CSC_Report_2_2_4_2_3">{"CSC_1",#N/A,FALSE,"CSC Outputs";"CSC_2",#N/A,FALSE,"CSC Outputs"}</definedName>
    <definedName name="Print_CSC_Report_2_2_4_3" localSheetId="11">{"CSC_1",#N/A,FALSE,"CSC Outputs";"CSC_2",#N/A,FALSE,"CSC Outputs"}</definedName>
    <definedName name="Print_CSC_Report_2_2_4_3">{"CSC_1",#N/A,FALSE,"CSC Outputs";"CSC_2",#N/A,FALSE,"CSC Outputs"}</definedName>
    <definedName name="Print_CSC_Report_2_2_4_3_1" localSheetId="11">{"CSC_1",#N/A,FALSE,"CSC Outputs";"CSC_2",#N/A,FALSE,"CSC Outputs"}</definedName>
    <definedName name="Print_CSC_Report_2_2_4_3_1">{"CSC_1",#N/A,FALSE,"CSC Outputs";"CSC_2",#N/A,FALSE,"CSC Outputs"}</definedName>
    <definedName name="Print_CSC_Report_2_2_4_3_2" localSheetId="11">{"CSC_1",#N/A,FALSE,"CSC Outputs";"CSC_2",#N/A,FALSE,"CSC Outputs"}</definedName>
    <definedName name="Print_CSC_Report_2_2_4_3_2">{"CSC_1",#N/A,FALSE,"CSC Outputs";"CSC_2",#N/A,FALSE,"CSC Outputs"}</definedName>
    <definedName name="Print_CSC_Report_2_2_4_4" localSheetId="11">{"CSC_1",#N/A,FALSE,"CSC Outputs";"CSC_2",#N/A,FALSE,"CSC Outputs"}</definedName>
    <definedName name="Print_CSC_Report_2_2_4_4">{"CSC_1",#N/A,FALSE,"CSC Outputs";"CSC_2",#N/A,FALSE,"CSC Outputs"}</definedName>
    <definedName name="Print_CSC_Report_2_2_4_5" localSheetId="11">{"CSC_1",#N/A,FALSE,"CSC Outputs";"CSC_2",#N/A,FALSE,"CSC Outputs"}</definedName>
    <definedName name="Print_CSC_Report_2_2_4_5">{"CSC_1",#N/A,FALSE,"CSC Outputs";"CSC_2",#N/A,FALSE,"CSC Outputs"}</definedName>
    <definedName name="Print_CSC_Report_2_2_5" localSheetId="11">{"CSC_1",#N/A,FALSE,"CSC Outputs";"CSC_2",#N/A,FALSE,"CSC Outputs"}</definedName>
    <definedName name="Print_CSC_Report_2_2_5">{"CSC_1",#N/A,FALSE,"CSC Outputs";"CSC_2",#N/A,FALSE,"CSC Outputs"}</definedName>
    <definedName name="Print_CSC_Report_2_2_5_1" localSheetId="11">{"CSC_1",#N/A,FALSE,"CSC Outputs";"CSC_2",#N/A,FALSE,"CSC Outputs"}</definedName>
    <definedName name="Print_CSC_Report_2_2_5_1">{"CSC_1",#N/A,FALSE,"CSC Outputs";"CSC_2",#N/A,FALSE,"CSC Outputs"}</definedName>
    <definedName name="Print_CSC_Report_2_2_5_1_1" localSheetId="11">{"CSC_1",#N/A,FALSE,"CSC Outputs";"CSC_2",#N/A,FALSE,"CSC Outputs"}</definedName>
    <definedName name="Print_CSC_Report_2_2_5_1_1">{"CSC_1",#N/A,FALSE,"CSC Outputs";"CSC_2",#N/A,FALSE,"CSC Outputs"}</definedName>
    <definedName name="Print_CSC_Report_2_2_5_1_1_1" localSheetId="11">{"CSC_1",#N/A,FALSE,"CSC Outputs";"CSC_2",#N/A,FALSE,"CSC Outputs"}</definedName>
    <definedName name="Print_CSC_Report_2_2_5_1_1_1">{"CSC_1",#N/A,FALSE,"CSC Outputs";"CSC_2",#N/A,FALSE,"CSC Outputs"}</definedName>
    <definedName name="Print_CSC_Report_2_2_5_1_1_2" localSheetId="11">{"CSC_1",#N/A,FALSE,"CSC Outputs";"CSC_2",#N/A,FALSE,"CSC Outputs"}</definedName>
    <definedName name="Print_CSC_Report_2_2_5_1_1_2">{"CSC_1",#N/A,FALSE,"CSC Outputs";"CSC_2",#N/A,FALSE,"CSC Outputs"}</definedName>
    <definedName name="Print_CSC_Report_2_2_5_1_2" localSheetId="11">{"CSC_1",#N/A,FALSE,"CSC Outputs";"CSC_2",#N/A,FALSE,"CSC Outputs"}</definedName>
    <definedName name="Print_CSC_Report_2_2_5_1_2">{"CSC_1",#N/A,FALSE,"CSC Outputs";"CSC_2",#N/A,FALSE,"CSC Outputs"}</definedName>
    <definedName name="Print_CSC_Report_2_2_5_1_3" localSheetId="11">{"CSC_1",#N/A,FALSE,"CSC Outputs";"CSC_2",#N/A,FALSE,"CSC Outputs"}</definedName>
    <definedName name="Print_CSC_Report_2_2_5_1_3">{"CSC_1",#N/A,FALSE,"CSC Outputs";"CSC_2",#N/A,FALSE,"CSC Outputs"}</definedName>
    <definedName name="Print_CSC_Report_2_2_5_2" localSheetId="11">{"CSC_1",#N/A,FALSE,"CSC Outputs";"CSC_2",#N/A,FALSE,"CSC Outputs"}</definedName>
    <definedName name="Print_CSC_Report_2_2_5_2">{"CSC_1",#N/A,FALSE,"CSC Outputs";"CSC_2",#N/A,FALSE,"CSC Outputs"}</definedName>
    <definedName name="Print_CSC_Report_2_2_5_2_1" localSheetId="11">{"CSC_1",#N/A,FALSE,"CSC Outputs";"CSC_2",#N/A,FALSE,"CSC Outputs"}</definedName>
    <definedName name="Print_CSC_Report_2_2_5_2_1">{"CSC_1",#N/A,FALSE,"CSC Outputs";"CSC_2",#N/A,FALSE,"CSC Outputs"}</definedName>
    <definedName name="Print_CSC_Report_2_2_5_2_1_1" localSheetId="11">{"CSC_1",#N/A,FALSE,"CSC Outputs";"CSC_2",#N/A,FALSE,"CSC Outputs"}</definedName>
    <definedName name="Print_CSC_Report_2_2_5_2_1_1">{"CSC_1",#N/A,FALSE,"CSC Outputs";"CSC_2",#N/A,FALSE,"CSC Outputs"}</definedName>
    <definedName name="Print_CSC_Report_2_2_5_2_1_2" localSheetId="11">{"CSC_1",#N/A,FALSE,"CSC Outputs";"CSC_2",#N/A,FALSE,"CSC Outputs"}</definedName>
    <definedName name="Print_CSC_Report_2_2_5_2_1_2">{"CSC_1",#N/A,FALSE,"CSC Outputs";"CSC_2",#N/A,FALSE,"CSC Outputs"}</definedName>
    <definedName name="Print_CSC_Report_2_2_5_2_2" localSheetId="11">{"CSC_1",#N/A,FALSE,"CSC Outputs";"CSC_2",#N/A,FALSE,"CSC Outputs"}</definedName>
    <definedName name="Print_CSC_Report_2_2_5_2_2">{"CSC_1",#N/A,FALSE,"CSC Outputs";"CSC_2",#N/A,FALSE,"CSC Outputs"}</definedName>
    <definedName name="Print_CSC_Report_2_2_5_2_3" localSheetId="11">{"CSC_1",#N/A,FALSE,"CSC Outputs";"CSC_2",#N/A,FALSE,"CSC Outputs"}</definedName>
    <definedName name="Print_CSC_Report_2_2_5_2_3">{"CSC_1",#N/A,FALSE,"CSC Outputs";"CSC_2",#N/A,FALSE,"CSC Outputs"}</definedName>
    <definedName name="Print_CSC_Report_2_2_5_3" localSheetId="11">{"CSC_1",#N/A,FALSE,"CSC Outputs";"CSC_2",#N/A,FALSE,"CSC Outputs"}</definedName>
    <definedName name="Print_CSC_Report_2_2_5_3">{"CSC_1",#N/A,FALSE,"CSC Outputs";"CSC_2",#N/A,FALSE,"CSC Outputs"}</definedName>
    <definedName name="Print_CSC_Report_2_2_5_3_1" localSheetId="11">{"CSC_1",#N/A,FALSE,"CSC Outputs";"CSC_2",#N/A,FALSE,"CSC Outputs"}</definedName>
    <definedName name="Print_CSC_Report_2_2_5_3_1">{"CSC_1",#N/A,FALSE,"CSC Outputs";"CSC_2",#N/A,FALSE,"CSC Outputs"}</definedName>
    <definedName name="Print_CSC_Report_2_2_5_3_2" localSheetId="11">{"CSC_1",#N/A,FALSE,"CSC Outputs";"CSC_2",#N/A,FALSE,"CSC Outputs"}</definedName>
    <definedName name="Print_CSC_Report_2_2_5_3_2">{"CSC_1",#N/A,FALSE,"CSC Outputs";"CSC_2",#N/A,FALSE,"CSC Outputs"}</definedName>
    <definedName name="Print_CSC_Report_2_2_5_4" localSheetId="11">{"CSC_1",#N/A,FALSE,"CSC Outputs";"CSC_2",#N/A,FALSE,"CSC Outputs"}</definedName>
    <definedName name="Print_CSC_Report_2_2_5_4">{"CSC_1",#N/A,FALSE,"CSC Outputs";"CSC_2",#N/A,FALSE,"CSC Outputs"}</definedName>
    <definedName name="Print_CSC_Report_2_2_5_5" localSheetId="11">{"CSC_1",#N/A,FALSE,"CSC Outputs";"CSC_2",#N/A,FALSE,"CSC Outputs"}</definedName>
    <definedName name="Print_CSC_Report_2_2_5_5">{"CSC_1",#N/A,FALSE,"CSC Outputs";"CSC_2",#N/A,FALSE,"CSC Outputs"}</definedName>
    <definedName name="Print_CSC_Report_2_3" localSheetId="11">{"CSC_1",#N/A,FALSE,"CSC Outputs";"CSC_2",#N/A,FALSE,"CSC Outputs"}</definedName>
    <definedName name="Print_CSC_Report_2_3">{"CSC_1",#N/A,FALSE,"CSC Outputs";"CSC_2",#N/A,FALSE,"CSC Outputs"}</definedName>
    <definedName name="Print_CSC_Report_2_3_1" localSheetId="11">{"CSC_1",#N/A,FALSE,"CSC Outputs";"CSC_2",#N/A,FALSE,"CSC Outputs"}</definedName>
    <definedName name="Print_CSC_Report_2_3_1">{"CSC_1",#N/A,FALSE,"CSC Outputs";"CSC_2",#N/A,FALSE,"CSC Outputs"}</definedName>
    <definedName name="Print_CSC_Report_2_3_1_1" localSheetId="11">{"CSC_1",#N/A,FALSE,"CSC Outputs";"CSC_2",#N/A,FALSE,"CSC Outputs"}</definedName>
    <definedName name="Print_CSC_Report_2_3_1_1">{"CSC_1",#N/A,FALSE,"CSC Outputs";"CSC_2",#N/A,FALSE,"CSC Outputs"}</definedName>
    <definedName name="Print_CSC_Report_2_3_1_1_1" localSheetId="11">{"CSC_1",#N/A,FALSE,"CSC Outputs";"CSC_2",#N/A,FALSE,"CSC Outputs"}</definedName>
    <definedName name="Print_CSC_Report_2_3_1_1_1">{"CSC_1",#N/A,FALSE,"CSC Outputs";"CSC_2",#N/A,FALSE,"CSC Outputs"}</definedName>
    <definedName name="Print_CSC_Report_2_3_1_1_1_1" localSheetId="11">{"CSC_1",#N/A,FALSE,"CSC Outputs";"CSC_2",#N/A,FALSE,"CSC Outputs"}</definedName>
    <definedName name="Print_CSC_Report_2_3_1_1_1_1">{"CSC_1",#N/A,FALSE,"CSC Outputs";"CSC_2",#N/A,FALSE,"CSC Outputs"}</definedName>
    <definedName name="Print_CSC_Report_2_3_1_1_1_1_1" localSheetId="11">{"CSC_1",#N/A,FALSE,"CSC Outputs";"CSC_2",#N/A,FALSE,"CSC Outputs"}</definedName>
    <definedName name="Print_CSC_Report_2_3_1_1_1_1_1">{"CSC_1",#N/A,FALSE,"CSC Outputs";"CSC_2",#N/A,FALSE,"CSC Outputs"}</definedName>
    <definedName name="Print_CSC_Report_2_3_1_1_1_1_2" localSheetId="11">{"CSC_1",#N/A,FALSE,"CSC Outputs";"CSC_2",#N/A,FALSE,"CSC Outputs"}</definedName>
    <definedName name="Print_CSC_Report_2_3_1_1_1_1_2">{"CSC_1",#N/A,FALSE,"CSC Outputs";"CSC_2",#N/A,FALSE,"CSC Outputs"}</definedName>
    <definedName name="Print_CSC_Report_2_3_1_1_1_2" localSheetId="11">{"CSC_1",#N/A,FALSE,"CSC Outputs";"CSC_2",#N/A,FALSE,"CSC Outputs"}</definedName>
    <definedName name="Print_CSC_Report_2_3_1_1_1_2">{"CSC_1",#N/A,FALSE,"CSC Outputs";"CSC_2",#N/A,FALSE,"CSC Outputs"}</definedName>
    <definedName name="Print_CSC_Report_2_3_1_1_1_3" localSheetId="11">{"CSC_1",#N/A,FALSE,"CSC Outputs";"CSC_2",#N/A,FALSE,"CSC Outputs"}</definedName>
    <definedName name="Print_CSC_Report_2_3_1_1_1_3">{"CSC_1",#N/A,FALSE,"CSC Outputs";"CSC_2",#N/A,FALSE,"CSC Outputs"}</definedName>
    <definedName name="Print_CSC_Report_2_3_1_1_2" localSheetId="11">{"CSC_1",#N/A,FALSE,"CSC Outputs";"CSC_2",#N/A,FALSE,"CSC Outputs"}</definedName>
    <definedName name="Print_CSC_Report_2_3_1_1_2">{"CSC_1",#N/A,FALSE,"CSC Outputs";"CSC_2",#N/A,FALSE,"CSC Outputs"}</definedName>
    <definedName name="Print_CSC_Report_2_3_1_1_2_1" localSheetId="11">{"CSC_1",#N/A,FALSE,"CSC Outputs";"CSC_2",#N/A,FALSE,"CSC Outputs"}</definedName>
    <definedName name="Print_CSC_Report_2_3_1_1_2_1">{"CSC_1",#N/A,FALSE,"CSC Outputs";"CSC_2",#N/A,FALSE,"CSC Outputs"}</definedName>
    <definedName name="Print_CSC_Report_2_3_1_1_2_1_1" localSheetId="11">{"CSC_1",#N/A,FALSE,"CSC Outputs";"CSC_2",#N/A,FALSE,"CSC Outputs"}</definedName>
    <definedName name="Print_CSC_Report_2_3_1_1_2_1_1">{"CSC_1",#N/A,FALSE,"CSC Outputs";"CSC_2",#N/A,FALSE,"CSC Outputs"}</definedName>
    <definedName name="Print_CSC_Report_2_3_1_1_2_1_2" localSheetId="11">{"CSC_1",#N/A,FALSE,"CSC Outputs";"CSC_2",#N/A,FALSE,"CSC Outputs"}</definedName>
    <definedName name="Print_CSC_Report_2_3_1_1_2_1_2">{"CSC_1",#N/A,FALSE,"CSC Outputs";"CSC_2",#N/A,FALSE,"CSC Outputs"}</definedName>
    <definedName name="Print_CSC_Report_2_3_1_1_2_2" localSheetId="11">{"CSC_1",#N/A,FALSE,"CSC Outputs";"CSC_2",#N/A,FALSE,"CSC Outputs"}</definedName>
    <definedName name="Print_CSC_Report_2_3_1_1_2_2">{"CSC_1",#N/A,FALSE,"CSC Outputs";"CSC_2",#N/A,FALSE,"CSC Outputs"}</definedName>
    <definedName name="Print_CSC_Report_2_3_1_1_2_3" localSheetId="11">{"CSC_1",#N/A,FALSE,"CSC Outputs";"CSC_2",#N/A,FALSE,"CSC Outputs"}</definedName>
    <definedName name="Print_CSC_Report_2_3_1_1_2_3">{"CSC_1",#N/A,FALSE,"CSC Outputs";"CSC_2",#N/A,FALSE,"CSC Outputs"}</definedName>
    <definedName name="Print_CSC_Report_2_3_1_1_3" localSheetId="11">{"CSC_1",#N/A,FALSE,"CSC Outputs";"CSC_2",#N/A,FALSE,"CSC Outputs"}</definedName>
    <definedName name="Print_CSC_Report_2_3_1_1_3">{"CSC_1",#N/A,FALSE,"CSC Outputs";"CSC_2",#N/A,FALSE,"CSC Outputs"}</definedName>
    <definedName name="Print_CSC_Report_2_3_1_1_3_1" localSheetId="11">{"CSC_1",#N/A,FALSE,"CSC Outputs";"CSC_2",#N/A,FALSE,"CSC Outputs"}</definedName>
    <definedName name="Print_CSC_Report_2_3_1_1_3_1">{"CSC_1",#N/A,FALSE,"CSC Outputs";"CSC_2",#N/A,FALSE,"CSC Outputs"}</definedName>
    <definedName name="Print_CSC_Report_2_3_1_1_3_2" localSheetId="11">{"CSC_1",#N/A,FALSE,"CSC Outputs";"CSC_2",#N/A,FALSE,"CSC Outputs"}</definedName>
    <definedName name="Print_CSC_Report_2_3_1_1_3_2">{"CSC_1",#N/A,FALSE,"CSC Outputs";"CSC_2",#N/A,FALSE,"CSC Outputs"}</definedName>
    <definedName name="Print_CSC_Report_2_3_1_1_4" localSheetId="11">{"CSC_1",#N/A,FALSE,"CSC Outputs";"CSC_2",#N/A,FALSE,"CSC Outputs"}</definedName>
    <definedName name="Print_CSC_Report_2_3_1_1_4">{"CSC_1",#N/A,FALSE,"CSC Outputs";"CSC_2",#N/A,FALSE,"CSC Outputs"}</definedName>
    <definedName name="Print_CSC_Report_2_3_1_1_5" localSheetId="11">{"CSC_1",#N/A,FALSE,"CSC Outputs";"CSC_2",#N/A,FALSE,"CSC Outputs"}</definedName>
    <definedName name="Print_CSC_Report_2_3_1_1_5">{"CSC_1",#N/A,FALSE,"CSC Outputs";"CSC_2",#N/A,FALSE,"CSC Outputs"}</definedName>
    <definedName name="Print_CSC_Report_2_3_1_2" localSheetId="11">{"CSC_1",#N/A,FALSE,"CSC Outputs";"CSC_2",#N/A,FALSE,"CSC Outputs"}</definedName>
    <definedName name="Print_CSC_Report_2_3_1_2">{"CSC_1",#N/A,FALSE,"CSC Outputs";"CSC_2",#N/A,FALSE,"CSC Outputs"}</definedName>
    <definedName name="Print_CSC_Report_2_3_1_2_1" localSheetId="11">{"CSC_1",#N/A,FALSE,"CSC Outputs";"CSC_2",#N/A,FALSE,"CSC Outputs"}</definedName>
    <definedName name="Print_CSC_Report_2_3_1_2_1">{"CSC_1",#N/A,FALSE,"CSC Outputs";"CSC_2",#N/A,FALSE,"CSC Outputs"}</definedName>
    <definedName name="Print_CSC_Report_2_3_1_2_1_1" localSheetId="11">{"CSC_1",#N/A,FALSE,"CSC Outputs";"CSC_2",#N/A,FALSE,"CSC Outputs"}</definedName>
    <definedName name="Print_CSC_Report_2_3_1_2_1_1">{"CSC_1",#N/A,FALSE,"CSC Outputs";"CSC_2",#N/A,FALSE,"CSC Outputs"}</definedName>
    <definedName name="Print_CSC_Report_2_3_1_2_1_1_1" localSheetId="11">{"CSC_1",#N/A,FALSE,"CSC Outputs";"CSC_2",#N/A,FALSE,"CSC Outputs"}</definedName>
    <definedName name="Print_CSC_Report_2_3_1_2_1_1_1">{"CSC_1",#N/A,FALSE,"CSC Outputs";"CSC_2",#N/A,FALSE,"CSC Outputs"}</definedName>
    <definedName name="Print_CSC_Report_2_3_1_2_1_1_2" localSheetId="11">{"CSC_1",#N/A,FALSE,"CSC Outputs";"CSC_2",#N/A,FALSE,"CSC Outputs"}</definedName>
    <definedName name="Print_CSC_Report_2_3_1_2_1_1_2">{"CSC_1",#N/A,FALSE,"CSC Outputs";"CSC_2",#N/A,FALSE,"CSC Outputs"}</definedName>
    <definedName name="Print_CSC_Report_2_3_1_2_1_2" localSheetId="11">{"CSC_1",#N/A,FALSE,"CSC Outputs";"CSC_2",#N/A,FALSE,"CSC Outputs"}</definedName>
    <definedName name="Print_CSC_Report_2_3_1_2_1_2">{"CSC_1",#N/A,FALSE,"CSC Outputs";"CSC_2",#N/A,FALSE,"CSC Outputs"}</definedName>
    <definedName name="Print_CSC_Report_2_3_1_2_1_3" localSheetId="11">{"CSC_1",#N/A,FALSE,"CSC Outputs";"CSC_2",#N/A,FALSE,"CSC Outputs"}</definedName>
    <definedName name="Print_CSC_Report_2_3_1_2_1_3">{"CSC_1",#N/A,FALSE,"CSC Outputs";"CSC_2",#N/A,FALSE,"CSC Outputs"}</definedName>
    <definedName name="Print_CSC_Report_2_3_1_2_2" localSheetId="11">{"CSC_1",#N/A,FALSE,"CSC Outputs";"CSC_2",#N/A,FALSE,"CSC Outputs"}</definedName>
    <definedName name="Print_CSC_Report_2_3_1_2_2">{"CSC_1",#N/A,FALSE,"CSC Outputs";"CSC_2",#N/A,FALSE,"CSC Outputs"}</definedName>
    <definedName name="Print_CSC_Report_2_3_1_2_2_1" localSheetId="11">{"CSC_1",#N/A,FALSE,"CSC Outputs";"CSC_2",#N/A,FALSE,"CSC Outputs"}</definedName>
    <definedName name="Print_CSC_Report_2_3_1_2_2_1">{"CSC_1",#N/A,FALSE,"CSC Outputs";"CSC_2",#N/A,FALSE,"CSC Outputs"}</definedName>
    <definedName name="Print_CSC_Report_2_3_1_2_2_1_1" localSheetId="11">{"CSC_1",#N/A,FALSE,"CSC Outputs";"CSC_2",#N/A,FALSE,"CSC Outputs"}</definedName>
    <definedName name="Print_CSC_Report_2_3_1_2_2_1_1">{"CSC_1",#N/A,FALSE,"CSC Outputs";"CSC_2",#N/A,FALSE,"CSC Outputs"}</definedName>
    <definedName name="Print_CSC_Report_2_3_1_2_2_1_2" localSheetId="11">{"CSC_1",#N/A,FALSE,"CSC Outputs";"CSC_2",#N/A,FALSE,"CSC Outputs"}</definedName>
    <definedName name="Print_CSC_Report_2_3_1_2_2_1_2">{"CSC_1",#N/A,FALSE,"CSC Outputs";"CSC_2",#N/A,FALSE,"CSC Outputs"}</definedName>
    <definedName name="Print_CSC_Report_2_3_1_2_2_2" localSheetId="11">{"CSC_1",#N/A,FALSE,"CSC Outputs";"CSC_2",#N/A,FALSE,"CSC Outputs"}</definedName>
    <definedName name="Print_CSC_Report_2_3_1_2_2_2">{"CSC_1",#N/A,FALSE,"CSC Outputs";"CSC_2",#N/A,FALSE,"CSC Outputs"}</definedName>
    <definedName name="Print_CSC_Report_2_3_1_2_2_3" localSheetId="11">{"CSC_1",#N/A,FALSE,"CSC Outputs";"CSC_2",#N/A,FALSE,"CSC Outputs"}</definedName>
    <definedName name="Print_CSC_Report_2_3_1_2_2_3">{"CSC_1",#N/A,FALSE,"CSC Outputs";"CSC_2",#N/A,FALSE,"CSC Outputs"}</definedName>
    <definedName name="Print_CSC_Report_2_3_1_2_3" localSheetId="11">{"CSC_1",#N/A,FALSE,"CSC Outputs";"CSC_2",#N/A,FALSE,"CSC Outputs"}</definedName>
    <definedName name="Print_CSC_Report_2_3_1_2_3">{"CSC_1",#N/A,FALSE,"CSC Outputs";"CSC_2",#N/A,FALSE,"CSC Outputs"}</definedName>
    <definedName name="Print_CSC_Report_2_3_1_2_3_1" localSheetId="11">{"CSC_1",#N/A,FALSE,"CSC Outputs";"CSC_2",#N/A,FALSE,"CSC Outputs"}</definedName>
    <definedName name="Print_CSC_Report_2_3_1_2_3_1">{"CSC_1",#N/A,FALSE,"CSC Outputs";"CSC_2",#N/A,FALSE,"CSC Outputs"}</definedName>
    <definedName name="Print_CSC_Report_2_3_1_2_3_2" localSheetId="11">{"CSC_1",#N/A,FALSE,"CSC Outputs";"CSC_2",#N/A,FALSE,"CSC Outputs"}</definedName>
    <definedName name="Print_CSC_Report_2_3_1_2_3_2">{"CSC_1",#N/A,FALSE,"CSC Outputs";"CSC_2",#N/A,FALSE,"CSC Outputs"}</definedName>
    <definedName name="Print_CSC_Report_2_3_1_2_4" localSheetId="11">{"CSC_1",#N/A,FALSE,"CSC Outputs";"CSC_2",#N/A,FALSE,"CSC Outputs"}</definedName>
    <definedName name="Print_CSC_Report_2_3_1_2_4">{"CSC_1",#N/A,FALSE,"CSC Outputs";"CSC_2",#N/A,FALSE,"CSC Outputs"}</definedName>
    <definedName name="Print_CSC_Report_2_3_1_2_5" localSheetId="11">{"CSC_1",#N/A,FALSE,"CSC Outputs";"CSC_2",#N/A,FALSE,"CSC Outputs"}</definedName>
    <definedName name="Print_CSC_Report_2_3_1_2_5">{"CSC_1",#N/A,FALSE,"CSC Outputs";"CSC_2",#N/A,FALSE,"CSC Outputs"}</definedName>
    <definedName name="Print_CSC_Report_2_3_1_3" localSheetId="11">{"CSC_1",#N/A,FALSE,"CSC Outputs";"CSC_2",#N/A,FALSE,"CSC Outputs"}</definedName>
    <definedName name="Print_CSC_Report_2_3_1_3">{"CSC_1",#N/A,FALSE,"CSC Outputs";"CSC_2",#N/A,FALSE,"CSC Outputs"}</definedName>
    <definedName name="Print_CSC_Report_2_3_1_3_1" localSheetId="11">{"CSC_1",#N/A,FALSE,"CSC Outputs";"CSC_2",#N/A,FALSE,"CSC Outputs"}</definedName>
    <definedName name="Print_CSC_Report_2_3_1_3_1">{"CSC_1",#N/A,FALSE,"CSC Outputs";"CSC_2",#N/A,FALSE,"CSC Outputs"}</definedName>
    <definedName name="Print_CSC_Report_2_3_1_3_1_1" localSheetId="11">{"CSC_1",#N/A,FALSE,"CSC Outputs";"CSC_2",#N/A,FALSE,"CSC Outputs"}</definedName>
    <definedName name="Print_CSC_Report_2_3_1_3_1_1">{"CSC_1",#N/A,FALSE,"CSC Outputs";"CSC_2",#N/A,FALSE,"CSC Outputs"}</definedName>
    <definedName name="Print_CSC_Report_2_3_1_3_1_1_1" localSheetId="11">{"CSC_1",#N/A,FALSE,"CSC Outputs";"CSC_2",#N/A,FALSE,"CSC Outputs"}</definedName>
    <definedName name="Print_CSC_Report_2_3_1_3_1_1_1">{"CSC_1",#N/A,FALSE,"CSC Outputs";"CSC_2",#N/A,FALSE,"CSC Outputs"}</definedName>
    <definedName name="Print_CSC_Report_2_3_1_3_1_1_2" localSheetId="11">{"CSC_1",#N/A,FALSE,"CSC Outputs";"CSC_2",#N/A,FALSE,"CSC Outputs"}</definedName>
    <definedName name="Print_CSC_Report_2_3_1_3_1_1_2">{"CSC_1",#N/A,FALSE,"CSC Outputs";"CSC_2",#N/A,FALSE,"CSC Outputs"}</definedName>
    <definedName name="Print_CSC_Report_2_3_1_3_1_2" localSheetId="11">{"CSC_1",#N/A,FALSE,"CSC Outputs";"CSC_2",#N/A,FALSE,"CSC Outputs"}</definedName>
    <definedName name="Print_CSC_Report_2_3_1_3_1_2">{"CSC_1",#N/A,FALSE,"CSC Outputs";"CSC_2",#N/A,FALSE,"CSC Outputs"}</definedName>
    <definedName name="Print_CSC_Report_2_3_1_3_1_3" localSheetId="11">{"CSC_1",#N/A,FALSE,"CSC Outputs";"CSC_2",#N/A,FALSE,"CSC Outputs"}</definedName>
    <definedName name="Print_CSC_Report_2_3_1_3_1_3">{"CSC_1",#N/A,FALSE,"CSC Outputs";"CSC_2",#N/A,FALSE,"CSC Outputs"}</definedName>
    <definedName name="Print_CSC_Report_2_3_1_3_2" localSheetId="11">{"CSC_1",#N/A,FALSE,"CSC Outputs";"CSC_2",#N/A,FALSE,"CSC Outputs"}</definedName>
    <definedName name="Print_CSC_Report_2_3_1_3_2">{"CSC_1",#N/A,FALSE,"CSC Outputs";"CSC_2",#N/A,FALSE,"CSC Outputs"}</definedName>
    <definedName name="Print_CSC_Report_2_3_1_3_2_1" localSheetId="11">{"CSC_1",#N/A,FALSE,"CSC Outputs";"CSC_2",#N/A,FALSE,"CSC Outputs"}</definedName>
    <definedName name="Print_CSC_Report_2_3_1_3_2_1">{"CSC_1",#N/A,FALSE,"CSC Outputs";"CSC_2",#N/A,FALSE,"CSC Outputs"}</definedName>
    <definedName name="Print_CSC_Report_2_3_1_3_2_1_1" localSheetId="11">{"CSC_1",#N/A,FALSE,"CSC Outputs";"CSC_2",#N/A,FALSE,"CSC Outputs"}</definedName>
    <definedName name="Print_CSC_Report_2_3_1_3_2_1_1">{"CSC_1",#N/A,FALSE,"CSC Outputs";"CSC_2",#N/A,FALSE,"CSC Outputs"}</definedName>
    <definedName name="Print_CSC_Report_2_3_1_3_2_1_2" localSheetId="11">{"CSC_1",#N/A,FALSE,"CSC Outputs";"CSC_2",#N/A,FALSE,"CSC Outputs"}</definedName>
    <definedName name="Print_CSC_Report_2_3_1_3_2_1_2">{"CSC_1",#N/A,FALSE,"CSC Outputs";"CSC_2",#N/A,FALSE,"CSC Outputs"}</definedName>
    <definedName name="Print_CSC_Report_2_3_1_3_2_2" localSheetId="11">{"CSC_1",#N/A,FALSE,"CSC Outputs";"CSC_2",#N/A,FALSE,"CSC Outputs"}</definedName>
    <definedName name="Print_CSC_Report_2_3_1_3_2_2">{"CSC_1",#N/A,FALSE,"CSC Outputs";"CSC_2",#N/A,FALSE,"CSC Outputs"}</definedName>
    <definedName name="Print_CSC_Report_2_3_1_3_2_3" localSheetId="11">{"CSC_1",#N/A,FALSE,"CSC Outputs";"CSC_2",#N/A,FALSE,"CSC Outputs"}</definedName>
    <definedName name="Print_CSC_Report_2_3_1_3_2_3">{"CSC_1",#N/A,FALSE,"CSC Outputs";"CSC_2",#N/A,FALSE,"CSC Outputs"}</definedName>
    <definedName name="Print_CSC_Report_2_3_1_3_3" localSheetId="11">{"CSC_1",#N/A,FALSE,"CSC Outputs";"CSC_2",#N/A,FALSE,"CSC Outputs"}</definedName>
    <definedName name="Print_CSC_Report_2_3_1_3_3">{"CSC_1",#N/A,FALSE,"CSC Outputs";"CSC_2",#N/A,FALSE,"CSC Outputs"}</definedName>
    <definedName name="Print_CSC_Report_2_3_1_3_3_1" localSheetId="11">{"CSC_1",#N/A,FALSE,"CSC Outputs";"CSC_2",#N/A,FALSE,"CSC Outputs"}</definedName>
    <definedName name="Print_CSC_Report_2_3_1_3_3_1">{"CSC_1",#N/A,FALSE,"CSC Outputs";"CSC_2",#N/A,FALSE,"CSC Outputs"}</definedName>
    <definedName name="Print_CSC_Report_2_3_1_3_3_2" localSheetId="11">{"CSC_1",#N/A,FALSE,"CSC Outputs";"CSC_2",#N/A,FALSE,"CSC Outputs"}</definedName>
    <definedName name="Print_CSC_Report_2_3_1_3_3_2">{"CSC_1",#N/A,FALSE,"CSC Outputs";"CSC_2",#N/A,FALSE,"CSC Outputs"}</definedName>
    <definedName name="Print_CSC_Report_2_3_1_3_4" localSheetId="11">{"CSC_1",#N/A,FALSE,"CSC Outputs";"CSC_2",#N/A,FALSE,"CSC Outputs"}</definedName>
    <definedName name="Print_CSC_Report_2_3_1_3_4">{"CSC_1",#N/A,FALSE,"CSC Outputs";"CSC_2",#N/A,FALSE,"CSC Outputs"}</definedName>
    <definedName name="Print_CSC_Report_2_3_1_3_5" localSheetId="11">{"CSC_1",#N/A,FALSE,"CSC Outputs";"CSC_2",#N/A,FALSE,"CSC Outputs"}</definedName>
    <definedName name="Print_CSC_Report_2_3_1_3_5">{"CSC_1",#N/A,FALSE,"CSC Outputs";"CSC_2",#N/A,FALSE,"CSC Outputs"}</definedName>
    <definedName name="Print_CSC_Report_2_3_1_4" localSheetId="11">{"CSC_1",#N/A,FALSE,"CSC Outputs";"CSC_2",#N/A,FALSE,"CSC Outputs"}</definedName>
    <definedName name="Print_CSC_Report_2_3_1_4">{"CSC_1",#N/A,FALSE,"CSC Outputs";"CSC_2",#N/A,FALSE,"CSC Outputs"}</definedName>
    <definedName name="Print_CSC_Report_2_3_1_4_1" localSheetId="11">{"CSC_1",#N/A,FALSE,"CSC Outputs";"CSC_2",#N/A,FALSE,"CSC Outputs"}</definedName>
    <definedName name="Print_CSC_Report_2_3_1_4_1">{"CSC_1",#N/A,FALSE,"CSC Outputs";"CSC_2",#N/A,FALSE,"CSC Outputs"}</definedName>
    <definedName name="Print_CSC_Report_2_3_1_4_1_1" localSheetId="11">{"CSC_1",#N/A,FALSE,"CSC Outputs";"CSC_2",#N/A,FALSE,"CSC Outputs"}</definedName>
    <definedName name="Print_CSC_Report_2_3_1_4_1_1">{"CSC_1",#N/A,FALSE,"CSC Outputs";"CSC_2",#N/A,FALSE,"CSC Outputs"}</definedName>
    <definedName name="Print_CSC_Report_2_3_1_4_1_1_1" localSheetId="11">{"CSC_1",#N/A,FALSE,"CSC Outputs";"CSC_2",#N/A,FALSE,"CSC Outputs"}</definedName>
    <definedName name="Print_CSC_Report_2_3_1_4_1_1_1">{"CSC_1",#N/A,FALSE,"CSC Outputs";"CSC_2",#N/A,FALSE,"CSC Outputs"}</definedName>
    <definedName name="Print_CSC_Report_2_3_1_4_1_1_2" localSheetId="11">{"CSC_1",#N/A,FALSE,"CSC Outputs";"CSC_2",#N/A,FALSE,"CSC Outputs"}</definedName>
    <definedName name="Print_CSC_Report_2_3_1_4_1_1_2">{"CSC_1",#N/A,FALSE,"CSC Outputs";"CSC_2",#N/A,FALSE,"CSC Outputs"}</definedName>
    <definedName name="Print_CSC_Report_2_3_1_4_1_2" localSheetId="11">{"CSC_1",#N/A,FALSE,"CSC Outputs";"CSC_2",#N/A,FALSE,"CSC Outputs"}</definedName>
    <definedName name="Print_CSC_Report_2_3_1_4_1_2">{"CSC_1",#N/A,FALSE,"CSC Outputs";"CSC_2",#N/A,FALSE,"CSC Outputs"}</definedName>
    <definedName name="Print_CSC_Report_2_3_1_4_1_3" localSheetId="11">{"CSC_1",#N/A,FALSE,"CSC Outputs";"CSC_2",#N/A,FALSE,"CSC Outputs"}</definedName>
    <definedName name="Print_CSC_Report_2_3_1_4_1_3">{"CSC_1",#N/A,FALSE,"CSC Outputs";"CSC_2",#N/A,FALSE,"CSC Outputs"}</definedName>
    <definedName name="Print_CSC_Report_2_3_1_4_2" localSheetId="11">{"CSC_1",#N/A,FALSE,"CSC Outputs";"CSC_2",#N/A,FALSE,"CSC Outputs"}</definedName>
    <definedName name="Print_CSC_Report_2_3_1_4_2">{"CSC_1",#N/A,FALSE,"CSC Outputs";"CSC_2",#N/A,FALSE,"CSC Outputs"}</definedName>
    <definedName name="Print_CSC_Report_2_3_1_4_2_1" localSheetId="11">{"CSC_1",#N/A,FALSE,"CSC Outputs";"CSC_2",#N/A,FALSE,"CSC Outputs"}</definedName>
    <definedName name="Print_CSC_Report_2_3_1_4_2_1">{"CSC_1",#N/A,FALSE,"CSC Outputs";"CSC_2",#N/A,FALSE,"CSC Outputs"}</definedName>
    <definedName name="Print_CSC_Report_2_3_1_4_2_1_1" localSheetId="11">{"CSC_1",#N/A,FALSE,"CSC Outputs";"CSC_2",#N/A,FALSE,"CSC Outputs"}</definedName>
    <definedName name="Print_CSC_Report_2_3_1_4_2_1_1">{"CSC_1",#N/A,FALSE,"CSC Outputs";"CSC_2",#N/A,FALSE,"CSC Outputs"}</definedName>
    <definedName name="Print_CSC_Report_2_3_1_4_2_1_2" localSheetId="11">{"CSC_1",#N/A,FALSE,"CSC Outputs";"CSC_2",#N/A,FALSE,"CSC Outputs"}</definedName>
    <definedName name="Print_CSC_Report_2_3_1_4_2_1_2">{"CSC_1",#N/A,FALSE,"CSC Outputs";"CSC_2",#N/A,FALSE,"CSC Outputs"}</definedName>
    <definedName name="Print_CSC_Report_2_3_1_4_2_2" localSheetId="11">{"CSC_1",#N/A,FALSE,"CSC Outputs";"CSC_2",#N/A,FALSE,"CSC Outputs"}</definedName>
    <definedName name="Print_CSC_Report_2_3_1_4_2_2">{"CSC_1",#N/A,FALSE,"CSC Outputs";"CSC_2",#N/A,FALSE,"CSC Outputs"}</definedName>
    <definedName name="Print_CSC_Report_2_3_1_4_2_3" localSheetId="11">{"CSC_1",#N/A,FALSE,"CSC Outputs";"CSC_2",#N/A,FALSE,"CSC Outputs"}</definedName>
    <definedName name="Print_CSC_Report_2_3_1_4_2_3">{"CSC_1",#N/A,FALSE,"CSC Outputs";"CSC_2",#N/A,FALSE,"CSC Outputs"}</definedName>
    <definedName name="Print_CSC_Report_2_3_1_4_3" localSheetId="11">{"CSC_1",#N/A,FALSE,"CSC Outputs";"CSC_2",#N/A,FALSE,"CSC Outputs"}</definedName>
    <definedName name="Print_CSC_Report_2_3_1_4_3">{"CSC_1",#N/A,FALSE,"CSC Outputs";"CSC_2",#N/A,FALSE,"CSC Outputs"}</definedName>
    <definedName name="Print_CSC_Report_2_3_1_4_3_1" localSheetId="11">{"CSC_1",#N/A,FALSE,"CSC Outputs";"CSC_2",#N/A,FALSE,"CSC Outputs"}</definedName>
    <definedName name="Print_CSC_Report_2_3_1_4_3_1">{"CSC_1",#N/A,FALSE,"CSC Outputs";"CSC_2",#N/A,FALSE,"CSC Outputs"}</definedName>
    <definedName name="Print_CSC_Report_2_3_1_4_3_2" localSheetId="11">{"CSC_1",#N/A,FALSE,"CSC Outputs";"CSC_2",#N/A,FALSE,"CSC Outputs"}</definedName>
    <definedName name="Print_CSC_Report_2_3_1_4_3_2">{"CSC_1",#N/A,FALSE,"CSC Outputs";"CSC_2",#N/A,FALSE,"CSC Outputs"}</definedName>
    <definedName name="Print_CSC_Report_2_3_1_4_4" localSheetId="11">{"CSC_1",#N/A,FALSE,"CSC Outputs";"CSC_2",#N/A,FALSE,"CSC Outputs"}</definedName>
    <definedName name="Print_CSC_Report_2_3_1_4_4">{"CSC_1",#N/A,FALSE,"CSC Outputs";"CSC_2",#N/A,FALSE,"CSC Outputs"}</definedName>
    <definedName name="Print_CSC_Report_2_3_1_4_5" localSheetId="11">{"CSC_1",#N/A,FALSE,"CSC Outputs";"CSC_2",#N/A,FALSE,"CSC Outputs"}</definedName>
    <definedName name="Print_CSC_Report_2_3_1_4_5">{"CSC_1",#N/A,FALSE,"CSC Outputs";"CSC_2",#N/A,FALSE,"CSC Outputs"}</definedName>
    <definedName name="Print_CSC_Report_2_3_1_5" localSheetId="11">{"CSC_1",#N/A,FALSE,"CSC Outputs";"CSC_2",#N/A,FALSE,"CSC Outputs"}</definedName>
    <definedName name="Print_CSC_Report_2_3_1_5">{"CSC_1",#N/A,FALSE,"CSC Outputs";"CSC_2",#N/A,FALSE,"CSC Outputs"}</definedName>
    <definedName name="Print_CSC_Report_2_3_1_5_1" localSheetId="11">{"CSC_1",#N/A,FALSE,"CSC Outputs";"CSC_2",#N/A,FALSE,"CSC Outputs"}</definedName>
    <definedName name="Print_CSC_Report_2_3_1_5_1">{"CSC_1",#N/A,FALSE,"CSC Outputs";"CSC_2",#N/A,FALSE,"CSC Outputs"}</definedName>
    <definedName name="Print_CSC_Report_2_3_1_5_1_1" localSheetId="11">{"CSC_1",#N/A,FALSE,"CSC Outputs";"CSC_2",#N/A,FALSE,"CSC Outputs"}</definedName>
    <definedName name="Print_CSC_Report_2_3_1_5_1_1">{"CSC_1",#N/A,FALSE,"CSC Outputs";"CSC_2",#N/A,FALSE,"CSC Outputs"}</definedName>
    <definedName name="Print_CSC_Report_2_3_1_5_1_1_1" localSheetId="11">{"CSC_1",#N/A,FALSE,"CSC Outputs";"CSC_2",#N/A,FALSE,"CSC Outputs"}</definedName>
    <definedName name="Print_CSC_Report_2_3_1_5_1_1_1">{"CSC_1",#N/A,FALSE,"CSC Outputs";"CSC_2",#N/A,FALSE,"CSC Outputs"}</definedName>
    <definedName name="Print_CSC_Report_2_3_1_5_1_1_2" localSheetId="11">{"CSC_1",#N/A,FALSE,"CSC Outputs";"CSC_2",#N/A,FALSE,"CSC Outputs"}</definedName>
    <definedName name="Print_CSC_Report_2_3_1_5_1_1_2">{"CSC_1",#N/A,FALSE,"CSC Outputs";"CSC_2",#N/A,FALSE,"CSC Outputs"}</definedName>
    <definedName name="Print_CSC_Report_2_3_1_5_1_2" localSheetId="11">{"CSC_1",#N/A,FALSE,"CSC Outputs";"CSC_2",#N/A,FALSE,"CSC Outputs"}</definedName>
    <definedName name="Print_CSC_Report_2_3_1_5_1_2">{"CSC_1",#N/A,FALSE,"CSC Outputs";"CSC_2",#N/A,FALSE,"CSC Outputs"}</definedName>
    <definedName name="Print_CSC_Report_2_3_1_5_1_3" localSheetId="11">{"CSC_1",#N/A,FALSE,"CSC Outputs";"CSC_2",#N/A,FALSE,"CSC Outputs"}</definedName>
    <definedName name="Print_CSC_Report_2_3_1_5_1_3">{"CSC_1",#N/A,FALSE,"CSC Outputs";"CSC_2",#N/A,FALSE,"CSC Outputs"}</definedName>
    <definedName name="Print_CSC_Report_2_3_1_5_2" localSheetId="11">{"CSC_1",#N/A,FALSE,"CSC Outputs";"CSC_2",#N/A,FALSE,"CSC Outputs"}</definedName>
    <definedName name="Print_CSC_Report_2_3_1_5_2">{"CSC_1",#N/A,FALSE,"CSC Outputs";"CSC_2",#N/A,FALSE,"CSC Outputs"}</definedName>
    <definedName name="Print_CSC_Report_2_3_1_5_2_1" localSheetId="11">{"CSC_1",#N/A,FALSE,"CSC Outputs";"CSC_2",#N/A,FALSE,"CSC Outputs"}</definedName>
    <definedName name="Print_CSC_Report_2_3_1_5_2_1">{"CSC_1",#N/A,FALSE,"CSC Outputs";"CSC_2",#N/A,FALSE,"CSC Outputs"}</definedName>
    <definedName name="Print_CSC_Report_2_3_1_5_2_1_1" localSheetId="11">{"CSC_1",#N/A,FALSE,"CSC Outputs";"CSC_2",#N/A,FALSE,"CSC Outputs"}</definedName>
    <definedName name="Print_CSC_Report_2_3_1_5_2_1_1">{"CSC_1",#N/A,FALSE,"CSC Outputs";"CSC_2",#N/A,FALSE,"CSC Outputs"}</definedName>
    <definedName name="Print_CSC_Report_2_3_1_5_2_1_2" localSheetId="11">{"CSC_1",#N/A,FALSE,"CSC Outputs";"CSC_2",#N/A,FALSE,"CSC Outputs"}</definedName>
    <definedName name="Print_CSC_Report_2_3_1_5_2_1_2">{"CSC_1",#N/A,FALSE,"CSC Outputs";"CSC_2",#N/A,FALSE,"CSC Outputs"}</definedName>
    <definedName name="Print_CSC_Report_2_3_1_5_2_2" localSheetId="11">{"CSC_1",#N/A,FALSE,"CSC Outputs";"CSC_2",#N/A,FALSE,"CSC Outputs"}</definedName>
    <definedName name="Print_CSC_Report_2_3_1_5_2_2">{"CSC_1",#N/A,FALSE,"CSC Outputs";"CSC_2",#N/A,FALSE,"CSC Outputs"}</definedName>
    <definedName name="Print_CSC_Report_2_3_1_5_2_3" localSheetId="11">{"CSC_1",#N/A,FALSE,"CSC Outputs";"CSC_2",#N/A,FALSE,"CSC Outputs"}</definedName>
    <definedName name="Print_CSC_Report_2_3_1_5_2_3">{"CSC_1",#N/A,FALSE,"CSC Outputs";"CSC_2",#N/A,FALSE,"CSC Outputs"}</definedName>
    <definedName name="Print_CSC_Report_2_3_1_5_3" localSheetId="11">{"CSC_1",#N/A,FALSE,"CSC Outputs";"CSC_2",#N/A,FALSE,"CSC Outputs"}</definedName>
    <definedName name="Print_CSC_Report_2_3_1_5_3">{"CSC_1",#N/A,FALSE,"CSC Outputs";"CSC_2",#N/A,FALSE,"CSC Outputs"}</definedName>
    <definedName name="Print_CSC_Report_2_3_1_5_3_1" localSheetId="11">{"CSC_1",#N/A,FALSE,"CSC Outputs";"CSC_2",#N/A,FALSE,"CSC Outputs"}</definedName>
    <definedName name="Print_CSC_Report_2_3_1_5_3_1">{"CSC_1",#N/A,FALSE,"CSC Outputs";"CSC_2",#N/A,FALSE,"CSC Outputs"}</definedName>
    <definedName name="Print_CSC_Report_2_3_1_5_3_2" localSheetId="11">{"CSC_1",#N/A,FALSE,"CSC Outputs";"CSC_2",#N/A,FALSE,"CSC Outputs"}</definedName>
    <definedName name="Print_CSC_Report_2_3_1_5_3_2">{"CSC_1",#N/A,FALSE,"CSC Outputs";"CSC_2",#N/A,FALSE,"CSC Outputs"}</definedName>
    <definedName name="Print_CSC_Report_2_3_1_5_4" localSheetId="11">{"CSC_1",#N/A,FALSE,"CSC Outputs";"CSC_2",#N/A,FALSE,"CSC Outputs"}</definedName>
    <definedName name="Print_CSC_Report_2_3_1_5_4">{"CSC_1",#N/A,FALSE,"CSC Outputs";"CSC_2",#N/A,FALSE,"CSC Outputs"}</definedName>
    <definedName name="Print_CSC_Report_2_3_1_5_5" localSheetId="11">{"CSC_1",#N/A,FALSE,"CSC Outputs";"CSC_2",#N/A,FALSE,"CSC Outputs"}</definedName>
    <definedName name="Print_CSC_Report_2_3_1_5_5">{"CSC_1",#N/A,FALSE,"CSC Outputs";"CSC_2",#N/A,FALSE,"CSC Outputs"}</definedName>
    <definedName name="Print_CSC_Report_2_3_2" localSheetId="11">{"CSC_1",#N/A,FALSE,"CSC Outputs";"CSC_2",#N/A,FALSE,"CSC Outputs"}</definedName>
    <definedName name="Print_CSC_Report_2_3_2">{"CSC_1",#N/A,FALSE,"CSC Outputs";"CSC_2",#N/A,FALSE,"CSC Outputs"}</definedName>
    <definedName name="Print_CSC_Report_2_3_2_1" localSheetId="11">{"CSC_1",#N/A,FALSE,"CSC Outputs";"CSC_2",#N/A,FALSE,"CSC Outputs"}</definedName>
    <definedName name="Print_CSC_Report_2_3_2_1">{"CSC_1",#N/A,FALSE,"CSC Outputs";"CSC_2",#N/A,FALSE,"CSC Outputs"}</definedName>
    <definedName name="Print_CSC_Report_2_3_2_1_1" localSheetId="11">{"CSC_1",#N/A,FALSE,"CSC Outputs";"CSC_2",#N/A,FALSE,"CSC Outputs"}</definedName>
    <definedName name="Print_CSC_Report_2_3_2_1_1">{"CSC_1",#N/A,FALSE,"CSC Outputs";"CSC_2",#N/A,FALSE,"CSC Outputs"}</definedName>
    <definedName name="Print_CSC_Report_2_3_2_1_1_1" localSheetId="11">{"CSC_1",#N/A,FALSE,"CSC Outputs";"CSC_2",#N/A,FALSE,"CSC Outputs"}</definedName>
    <definedName name="Print_CSC_Report_2_3_2_1_1_1">{"CSC_1",#N/A,FALSE,"CSC Outputs";"CSC_2",#N/A,FALSE,"CSC Outputs"}</definedName>
    <definedName name="Print_CSC_Report_2_3_2_1_1_2" localSheetId="11">{"CSC_1",#N/A,FALSE,"CSC Outputs";"CSC_2",#N/A,FALSE,"CSC Outputs"}</definedName>
    <definedName name="Print_CSC_Report_2_3_2_1_1_2">{"CSC_1",#N/A,FALSE,"CSC Outputs";"CSC_2",#N/A,FALSE,"CSC Outputs"}</definedName>
    <definedName name="Print_CSC_Report_2_3_2_1_2" localSheetId="11">{"CSC_1",#N/A,FALSE,"CSC Outputs";"CSC_2",#N/A,FALSE,"CSC Outputs"}</definedName>
    <definedName name="Print_CSC_Report_2_3_2_1_2">{"CSC_1",#N/A,FALSE,"CSC Outputs";"CSC_2",#N/A,FALSE,"CSC Outputs"}</definedName>
    <definedName name="Print_CSC_Report_2_3_2_1_3" localSheetId="11">{"CSC_1",#N/A,FALSE,"CSC Outputs";"CSC_2",#N/A,FALSE,"CSC Outputs"}</definedName>
    <definedName name="Print_CSC_Report_2_3_2_1_3">{"CSC_1",#N/A,FALSE,"CSC Outputs";"CSC_2",#N/A,FALSE,"CSC Outputs"}</definedName>
    <definedName name="Print_CSC_Report_2_3_2_2" localSheetId="11">{"CSC_1",#N/A,FALSE,"CSC Outputs";"CSC_2",#N/A,FALSE,"CSC Outputs"}</definedName>
    <definedName name="Print_CSC_Report_2_3_2_2">{"CSC_1",#N/A,FALSE,"CSC Outputs";"CSC_2",#N/A,FALSE,"CSC Outputs"}</definedName>
    <definedName name="Print_CSC_Report_2_3_2_2_1" localSheetId="11">{"CSC_1",#N/A,FALSE,"CSC Outputs";"CSC_2",#N/A,FALSE,"CSC Outputs"}</definedName>
    <definedName name="Print_CSC_Report_2_3_2_2_1">{"CSC_1",#N/A,FALSE,"CSC Outputs";"CSC_2",#N/A,FALSE,"CSC Outputs"}</definedName>
    <definedName name="Print_CSC_Report_2_3_2_2_1_1" localSheetId="11">{"CSC_1",#N/A,FALSE,"CSC Outputs";"CSC_2",#N/A,FALSE,"CSC Outputs"}</definedName>
    <definedName name="Print_CSC_Report_2_3_2_2_1_1">{"CSC_1",#N/A,FALSE,"CSC Outputs";"CSC_2",#N/A,FALSE,"CSC Outputs"}</definedName>
    <definedName name="Print_CSC_Report_2_3_2_2_1_2" localSheetId="11">{"CSC_1",#N/A,FALSE,"CSC Outputs";"CSC_2",#N/A,FALSE,"CSC Outputs"}</definedName>
    <definedName name="Print_CSC_Report_2_3_2_2_1_2">{"CSC_1",#N/A,FALSE,"CSC Outputs";"CSC_2",#N/A,FALSE,"CSC Outputs"}</definedName>
    <definedName name="Print_CSC_Report_2_3_2_2_2" localSheetId="11">{"CSC_1",#N/A,FALSE,"CSC Outputs";"CSC_2",#N/A,FALSE,"CSC Outputs"}</definedName>
    <definedName name="Print_CSC_Report_2_3_2_2_2">{"CSC_1",#N/A,FALSE,"CSC Outputs";"CSC_2",#N/A,FALSE,"CSC Outputs"}</definedName>
    <definedName name="Print_CSC_Report_2_3_2_2_3" localSheetId="11">{"CSC_1",#N/A,FALSE,"CSC Outputs";"CSC_2",#N/A,FALSE,"CSC Outputs"}</definedName>
    <definedName name="Print_CSC_Report_2_3_2_2_3">{"CSC_1",#N/A,FALSE,"CSC Outputs";"CSC_2",#N/A,FALSE,"CSC Outputs"}</definedName>
    <definedName name="Print_CSC_Report_2_3_2_3" localSheetId="11">{"CSC_1",#N/A,FALSE,"CSC Outputs";"CSC_2",#N/A,FALSE,"CSC Outputs"}</definedName>
    <definedName name="Print_CSC_Report_2_3_2_3">{"CSC_1",#N/A,FALSE,"CSC Outputs";"CSC_2",#N/A,FALSE,"CSC Outputs"}</definedName>
    <definedName name="Print_CSC_Report_2_3_2_3_1" localSheetId="11">{"CSC_1",#N/A,FALSE,"CSC Outputs";"CSC_2",#N/A,FALSE,"CSC Outputs"}</definedName>
    <definedName name="Print_CSC_Report_2_3_2_3_1">{"CSC_1",#N/A,FALSE,"CSC Outputs";"CSC_2",#N/A,FALSE,"CSC Outputs"}</definedName>
    <definedName name="Print_CSC_Report_2_3_2_3_2" localSheetId="11">{"CSC_1",#N/A,FALSE,"CSC Outputs";"CSC_2",#N/A,FALSE,"CSC Outputs"}</definedName>
    <definedName name="Print_CSC_Report_2_3_2_3_2">{"CSC_1",#N/A,FALSE,"CSC Outputs";"CSC_2",#N/A,FALSE,"CSC Outputs"}</definedName>
    <definedName name="Print_CSC_Report_2_3_2_4" localSheetId="11">{"CSC_1",#N/A,FALSE,"CSC Outputs";"CSC_2",#N/A,FALSE,"CSC Outputs"}</definedName>
    <definedName name="Print_CSC_Report_2_3_2_4">{"CSC_1",#N/A,FALSE,"CSC Outputs";"CSC_2",#N/A,FALSE,"CSC Outputs"}</definedName>
    <definedName name="Print_CSC_Report_2_3_2_5" localSheetId="11">{"CSC_1",#N/A,FALSE,"CSC Outputs";"CSC_2",#N/A,FALSE,"CSC Outputs"}</definedName>
    <definedName name="Print_CSC_Report_2_3_2_5">{"CSC_1",#N/A,FALSE,"CSC Outputs";"CSC_2",#N/A,FALSE,"CSC Outputs"}</definedName>
    <definedName name="Print_CSC_Report_2_3_3" localSheetId="11">{"CSC_1",#N/A,FALSE,"CSC Outputs";"CSC_2",#N/A,FALSE,"CSC Outputs"}</definedName>
    <definedName name="Print_CSC_Report_2_3_3">{"CSC_1",#N/A,FALSE,"CSC Outputs";"CSC_2",#N/A,FALSE,"CSC Outputs"}</definedName>
    <definedName name="Print_CSC_Report_2_3_3_1" localSheetId="11">{"CSC_1",#N/A,FALSE,"CSC Outputs";"CSC_2",#N/A,FALSE,"CSC Outputs"}</definedName>
    <definedName name="Print_CSC_Report_2_3_3_1">{"CSC_1",#N/A,FALSE,"CSC Outputs";"CSC_2",#N/A,FALSE,"CSC Outputs"}</definedName>
    <definedName name="Print_CSC_Report_2_3_3_1_1" localSheetId="11">{"CSC_1",#N/A,FALSE,"CSC Outputs";"CSC_2",#N/A,FALSE,"CSC Outputs"}</definedName>
    <definedName name="Print_CSC_Report_2_3_3_1_1">{"CSC_1",#N/A,FALSE,"CSC Outputs";"CSC_2",#N/A,FALSE,"CSC Outputs"}</definedName>
    <definedName name="Print_CSC_Report_2_3_3_1_1_1" localSheetId="11">{"CSC_1",#N/A,FALSE,"CSC Outputs";"CSC_2",#N/A,FALSE,"CSC Outputs"}</definedName>
    <definedName name="Print_CSC_Report_2_3_3_1_1_1">{"CSC_1",#N/A,FALSE,"CSC Outputs";"CSC_2",#N/A,FALSE,"CSC Outputs"}</definedName>
    <definedName name="Print_CSC_Report_2_3_3_1_1_2" localSheetId="11">{"CSC_1",#N/A,FALSE,"CSC Outputs";"CSC_2",#N/A,FALSE,"CSC Outputs"}</definedName>
    <definedName name="Print_CSC_Report_2_3_3_1_1_2">{"CSC_1",#N/A,FALSE,"CSC Outputs";"CSC_2",#N/A,FALSE,"CSC Outputs"}</definedName>
    <definedName name="Print_CSC_Report_2_3_3_1_2" localSheetId="11">{"CSC_1",#N/A,FALSE,"CSC Outputs";"CSC_2",#N/A,FALSE,"CSC Outputs"}</definedName>
    <definedName name="Print_CSC_Report_2_3_3_1_2">{"CSC_1",#N/A,FALSE,"CSC Outputs";"CSC_2",#N/A,FALSE,"CSC Outputs"}</definedName>
    <definedName name="Print_CSC_Report_2_3_3_1_3" localSheetId="11">{"CSC_1",#N/A,FALSE,"CSC Outputs";"CSC_2",#N/A,FALSE,"CSC Outputs"}</definedName>
    <definedName name="Print_CSC_Report_2_3_3_1_3">{"CSC_1",#N/A,FALSE,"CSC Outputs";"CSC_2",#N/A,FALSE,"CSC Outputs"}</definedName>
    <definedName name="Print_CSC_Report_2_3_3_2" localSheetId="11">{"CSC_1",#N/A,FALSE,"CSC Outputs";"CSC_2",#N/A,FALSE,"CSC Outputs"}</definedName>
    <definedName name="Print_CSC_Report_2_3_3_2">{"CSC_1",#N/A,FALSE,"CSC Outputs";"CSC_2",#N/A,FALSE,"CSC Outputs"}</definedName>
    <definedName name="Print_CSC_Report_2_3_3_2_1" localSheetId="11">{"CSC_1",#N/A,FALSE,"CSC Outputs";"CSC_2",#N/A,FALSE,"CSC Outputs"}</definedName>
    <definedName name="Print_CSC_Report_2_3_3_2_1">{"CSC_1",#N/A,FALSE,"CSC Outputs";"CSC_2",#N/A,FALSE,"CSC Outputs"}</definedName>
    <definedName name="Print_CSC_Report_2_3_3_2_1_1" localSheetId="11">{"CSC_1",#N/A,FALSE,"CSC Outputs";"CSC_2",#N/A,FALSE,"CSC Outputs"}</definedName>
    <definedName name="Print_CSC_Report_2_3_3_2_1_1">{"CSC_1",#N/A,FALSE,"CSC Outputs";"CSC_2",#N/A,FALSE,"CSC Outputs"}</definedName>
    <definedName name="Print_CSC_Report_2_3_3_2_1_2" localSheetId="11">{"CSC_1",#N/A,FALSE,"CSC Outputs";"CSC_2",#N/A,FALSE,"CSC Outputs"}</definedName>
    <definedName name="Print_CSC_Report_2_3_3_2_1_2">{"CSC_1",#N/A,FALSE,"CSC Outputs";"CSC_2",#N/A,FALSE,"CSC Outputs"}</definedName>
    <definedName name="Print_CSC_Report_2_3_3_2_2" localSheetId="11">{"CSC_1",#N/A,FALSE,"CSC Outputs";"CSC_2",#N/A,FALSE,"CSC Outputs"}</definedName>
    <definedName name="Print_CSC_Report_2_3_3_2_2">{"CSC_1",#N/A,FALSE,"CSC Outputs";"CSC_2",#N/A,FALSE,"CSC Outputs"}</definedName>
    <definedName name="Print_CSC_Report_2_3_3_2_3" localSheetId="11">{"CSC_1",#N/A,FALSE,"CSC Outputs";"CSC_2",#N/A,FALSE,"CSC Outputs"}</definedName>
    <definedName name="Print_CSC_Report_2_3_3_2_3">{"CSC_1",#N/A,FALSE,"CSC Outputs";"CSC_2",#N/A,FALSE,"CSC Outputs"}</definedName>
    <definedName name="Print_CSC_Report_2_3_3_3" localSheetId="11">{"CSC_1",#N/A,FALSE,"CSC Outputs";"CSC_2",#N/A,FALSE,"CSC Outputs"}</definedName>
    <definedName name="Print_CSC_Report_2_3_3_3">{"CSC_1",#N/A,FALSE,"CSC Outputs";"CSC_2",#N/A,FALSE,"CSC Outputs"}</definedName>
    <definedName name="Print_CSC_Report_2_3_3_3_1" localSheetId="11">{"CSC_1",#N/A,FALSE,"CSC Outputs";"CSC_2",#N/A,FALSE,"CSC Outputs"}</definedName>
    <definedName name="Print_CSC_Report_2_3_3_3_1">{"CSC_1",#N/A,FALSE,"CSC Outputs";"CSC_2",#N/A,FALSE,"CSC Outputs"}</definedName>
    <definedName name="Print_CSC_Report_2_3_3_3_2" localSheetId="11">{"CSC_1",#N/A,FALSE,"CSC Outputs";"CSC_2",#N/A,FALSE,"CSC Outputs"}</definedName>
    <definedName name="Print_CSC_Report_2_3_3_3_2">{"CSC_1",#N/A,FALSE,"CSC Outputs";"CSC_2",#N/A,FALSE,"CSC Outputs"}</definedName>
    <definedName name="Print_CSC_Report_2_3_3_4" localSheetId="11">{"CSC_1",#N/A,FALSE,"CSC Outputs";"CSC_2",#N/A,FALSE,"CSC Outputs"}</definedName>
    <definedName name="Print_CSC_Report_2_3_3_4">{"CSC_1",#N/A,FALSE,"CSC Outputs";"CSC_2",#N/A,FALSE,"CSC Outputs"}</definedName>
    <definedName name="Print_CSC_Report_2_3_3_5" localSheetId="11">{"CSC_1",#N/A,FALSE,"CSC Outputs";"CSC_2",#N/A,FALSE,"CSC Outputs"}</definedName>
    <definedName name="Print_CSC_Report_2_3_3_5">{"CSC_1",#N/A,FALSE,"CSC Outputs";"CSC_2",#N/A,FALSE,"CSC Outputs"}</definedName>
    <definedName name="Print_CSC_Report_2_3_4" localSheetId="11">{"CSC_1",#N/A,FALSE,"CSC Outputs";"CSC_2",#N/A,FALSE,"CSC Outputs"}</definedName>
    <definedName name="Print_CSC_Report_2_3_4">{"CSC_1",#N/A,FALSE,"CSC Outputs";"CSC_2",#N/A,FALSE,"CSC Outputs"}</definedName>
    <definedName name="Print_CSC_Report_2_3_4_1" localSheetId="11">{"CSC_1",#N/A,FALSE,"CSC Outputs";"CSC_2",#N/A,FALSE,"CSC Outputs"}</definedName>
    <definedName name="Print_CSC_Report_2_3_4_1">{"CSC_1",#N/A,FALSE,"CSC Outputs";"CSC_2",#N/A,FALSE,"CSC Outputs"}</definedName>
    <definedName name="Print_CSC_Report_2_3_4_1_1" localSheetId="11">{"CSC_1",#N/A,FALSE,"CSC Outputs";"CSC_2",#N/A,FALSE,"CSC Outputs"}</definedName>
    <definedName name="Print_CSC_Report_2_3_4_1_1">{"CSC_1",#N/A,FALSE,"CSC Outputs";"CSC_2",#N/A,FALSE,"CSC Outputs"}</definedName>
    <definedName name="Print_CSC_Report_2_3_4_1_1_1" localSheetId="11">{"CSC_1",#N/A,FALSE,"CSC Outputs";"CSC_2",#N/A,FALSE,"CSC Outputs"}</definedName>
    <definedName name="Print_CSC_Report_2_3_4_1_1_1">{"CSC_1",#N/A,FALSE,"CSC Outputs";"CSC_2",#N/A,FALSE,"CSC Outputs"}</definedName>
    <definedName name="Print_CSC_Report_2_3_4_1_1_2" localSheetId="11">{"CSC_1",#N/A,FALSE,"CSC Outputs";"CSC_2",#N/A,FALSE,"CSC Outputs"}</definedName>
    <definedName name="Print_CSC_Report_2_3_4_1_1_2">{"CSC_1",#N/A,FALSE,"CSC Outputs";"CSC_2",#N/A,FALSE,"CSC Outputs"}</definedName>
    <definedName name="Print_CSC_Report_2_3_4_1_2" localSheetId="11">{"CSC_1",#N/A,FALSE,"CSC Outputs";"CSC_2",#N/A,FALSE,"CSC Outputs"}</definedName>
    <definedName name="Print_CSC_Report_2_3_4_1_2">{"CSC_1",#N/A,FALSE,"CSC Outputs";"CSC_2",#N/A,FALSE,"CSC Outputs"}</definedName>
    <definedName name="Print_CSC_Report_2_3_4_1_3" localSheetId="11">{"CSC_1",#N/A,FALSE,"CSC Outputs";"CSC_2",#N/A,FALSE,"CSC Outputs"}</definedName>
    <definedName name="Print_CSC_Report_2_3_4_1_3">{"CSC_1",#N/A,FALSE,"CSC Outputs";"CSC_2",#N/A,FALSE,"CSC Outputs"}</definedName>
    <definedName name="Print_CSC_Report_2_3_4_2" localSheetId="11">{"CSC_1",#N/A,FALSE,"CSC Outputs";"CSC_2",#N/A,FALSE,"CSC Outputs"}</definedName>
    <definedName name="Print_CSC_Report_2_3_4_2">{"CSC_1",#N/A,FALSE,"CSC Outputs";"CSC_2",#N/A,FALSE,"CSC Outputs"}</definedName>
    <definedName name="Print_CSC_Report_2_3_4_2_1" localSheetId="11">{"CSC_1",#N/A,FALSE,"CSC Outputs";"CSC_2",#N/A,FALSE,"CSC Outputs"}</definedName>
    <definedName name="Print_CSC_Report_2_3_4_2_1">{"CSC_1",#N/A,FALSE,"CSC Outputs";"CSC_2",#N/A,FALSE,"CSC Outputs"}</definedName>
    <definedName name="Print_CSC_Report_2_3_4_2_1_1" localSheetId="11">{"CSC_1",#N/A,FALSE,"CSC Outputs";"CSC_2",#N/A,FALSE,"CSC Outputs"}</definedName>
    <definedName name="Print_CSC_Report_2_3_4_2_1_1">{"CSC_1",#N/A,FALSE,"CSC Outputs";"CSC_2",#N/A,FALSE,"CSC Outputs"}</definedName>
    <definedName name="Print_CSC_Report_2_3_4_2_1_2" localSheetId="11">{"CSC_1",#N/A,FALSE,"CSC Outputs";"CSC_2",#N/A,FALSE,"CSC Outputs"}</definedName>
    <definedName name="Print_CSC_Report_2_3_4_2_1_2">{"CSC_1",#N/A,FALSE,"CSC Outputs";"CSC_2",#N/A,FALSE,"CSC Outputs"}</definedName>
    <definedName name="Print_CSC_Report_2_3_4_2_2" localSheetId="11">{"CSC_1",#N/A,FALSE,"CSC Outputs";"CSC_2",#N/A,FALSE,"CSC Outputs"}</definedName>
    <definedName name="Print_CSC_Report_2_3_4_2_2">{"CSC_1",#N/A,FALSE,"CSC Outputs";"CSC_2",#N/A,FALSE,"CSC Outputs"}</definedName>
    <definedName name="Print_CSC_Report_2_3_4_2_3" localSheetId="11">{"CSC_1",#N/A,FALSE,"CSC Outputs";"CSC_2",#N/A,FALSE,"CSC Outputs"}</definedName>
    <definedName name="Print_CSC_Report_2_3_4_2_3">{"CSC_1",#N/A,FALSE,"CSC Outputs";"CSC_2",#N/A,FALSE,"CSC Outputs"}</definedName>
    <definedName name="Print_CSC_Report_2_3_4_3" localSheetId="11">{"CSC_1",#N/A,FALSE,"CSC Outputs";"CSC_2",#N/A,FALSE,"CSC Outputs"}</definedName>
    <definedName name="Print_CSC_Report_2_3_4_3">{"CSC_1",#N/A,FALSE,"CSC Outputs";"CSC_2",#N/A,FALSE,"CSC Outputs"}</definedName>
    <definedName name="Print_CSC_Report_2_3_4_3_1" localSheetId="11">{"CSC_1",#N/A,FALSE,"CSC Outputs";"CSC_2",#N/A,FALSE,"CSC Outputs"}</definedName>
    <definedName name="Print_CSC_Report_2_3_4_3_1">{"CSC_1",#N/A,FALSE,"CSC Outputs";"CSC_2",#N/A,FALSE,"CSC Outputs"}</definedName>
    <definedName name="Print_CSC_Report_2_3_4_3_2" localSheetId="11">{"CSC_1",#N/A,FALSE,"CSC Outputs";"CSC_2",#N/A,FALSE,"CSC Outputs"}</definedName>
    <definedName name="Print_CSC_Report_2_3_4_3_2">{"CSC_1",#N/A,FALSE,"CSC Outputs";"CSC_2",#N/A,FALSE,"CSC Outputs"}</definedName>
    <definedName name="Print_CSC_Report_2_3_4_4" localSheetId="11">{"CSC_1",#N/A,FALSE,"CSC Outputs";"CSC_2",#N/A,FALSE,"CSC Outputs"}</definedName>
    <definedName name="Print_CSC_Report_2_3_4_4">{"CSC_1",#N/A,FALSE,"CSC Outputs";"CSC_2",#N/A,FALSE,"CSC Outputs"}</definedName>
    <definedName name="Print_CSC_Report_2_3_4_5" localSheetId="11">{"CSC_1",#N/A,FALSE,"CSC Outputs";"CSC_2",#N/A,FALSE,"CSC Outputs"}</definedName>
    <definedName name="Print_CSC_Report_2_3_4_5">{"CSC_1",#N/A,FALSE,"CSC Outputs";"CSC_2",#N/A,FALSE,"CSC Outputs"}</definedName>
    <definedName name="Print_CSC_Report_2_3_5" localSheetId="11">{"CSC_1",#N/A,FALSE,"CSC Outputs";"CSC_2",#N/A,FALSE,"CSC Outputs"}</definedName>
    <definedName name="Print_CSC_Report_2_3_5">{"CSC_1",#N/A,FALSE,"CSC Outputs";"CSC_2",#N/A,FALSE,"CSC Outputs"}</definedName>
    <definedName name="Print_CSC_Report_2_3_5_1" localSheetId="11">{"CSC_1",#N/A,FALSE,"CSC Outputs";"CSC_2",#N/A,FALSE,"CSC Outputs"}</definedName>
    <definedName name="Print_CSC_Report_2_3_5_1">{"CSC_1",#N/A,FALSE,"CSC Outputs";"CSC_2",#N/A,FALSE,"CSC Outputs"}</definedName>
    <definedName name="Print_CSC_Report_2_3_5_1_1" localSheetId="11">{"CSC_1",#N/A,FALSE,"CSC Outputs";"CSC_2",#N/A,FALSE,"CSC Outputs"}</definedName>
    <definedName name="Print_CSC_Report_2_3_5_1_1">{"CSC_1",#N/A,FALSE,"CSC Outputs";"CSC_2",#N/A,FALSE,"CSC Outputs"}</definedName>
    <definedName name="Print_CSC_Report_2_3_5_1_1_1" localSheetId="11">{"CSC_1",#N/A,FALSE,"CSC Outputs";"CSC_2",#N/A,FALSE,"CSC Outputs"}</definedName>
    <definedName name="Print_CSC_Report_2_3_5_1_1_1">{"CSC_1",#N/A,FALSE,"CSC Outputs";"CSC_2",#N/A,FALSE,"CSC Outputs"}</definedName>
    <definedName name="Print_CSC_Report_2_3_5_1_1_2" localSheetId="11">{"CSC_1",#N/A,FALSE,"CSC Outputs";"CSC_2",#N/A,FALSE,"CSC Outputs"}</definedName>
    <definedName name="Print_CSC_Report_2_3_5_1_1_2">{"CSC_1",#N/A,FALSE,"CSC Outputs";"CSC_2",#N/A,FALSE,"CSC Outputs"}</definedName>
    <definedName name="Print_CSC_Report_2_3_5_1_2" localSheetId="11">{"CSC_1",#N/A,FALSE,"CSC Outputs";"CSC_2",#N/A,FALSE,"CSC Outputs"}</definedName>
    <definedName name="Print_CSC_Report_2_3_5_1_2">{"CSC_1",#N/A,FALSE,"CSC Outputs";"CSC_2",#N/A,FALSE,"CSC Outputs"}</definedName>
    <definedName name="Print_CSC_Report_2_3_5_1_3" localSheetId="11">{"CSC_1",#N/A,FALSE,"CSC Outputs";"CSC_2",#N/A,FALSE,"CSC Outputs"}</definedName>
    <definedName name="Print_CSC_Report_2_3_5_1_3">{"CSC_1",#N/A,FALSE,"CSC Outputs";"CSC_2",#N/A,FALSE,"CSC Outputs"}</definedName>
    <definedName name="Print_CSC_Report_2_3_5_2" localSheetId="11">{"CSC_1",#N/A,FALSE,"CSC Outputs";"CSC_2",#N/A,FALSE,"CSC Outputs"}</definedName>
    <definedName name="Print_CSC_Report_2_3_5_2">{"CSC_1",#N/A,FALSE,"CSC Outputs";"CSC_2",#N/A,FALSE,"CSC Outputs"}</definedName>
    <definedName name="Print_CSC_Report_2_3_5_2_1" localSheetId="11">{"CSC_1",#N/A,FALSE,"CSC Outputs";"CSC_2",#N/A,FALSE,"CSC Outputs"}</definedName>
    <definedName name="Print_CSC_Report_2_3_5_2_1">{"CSC_1",#N/A,FALSE,"CSC Outputs";"CSC_2",#N/A,FALSE,"CSC Outputs"}</definedName>
    <definedName name="Print_CSC_Report_2_3_5_2_1_1" localSheetId="11">{"CSC_1",#N/A,FALSE,"CSC Outputs";"CSC_2",#N/A,FALSE,"CSC Outputs"}</definedName>
    <definedName name="Print_CSC_Report_2_3_5_2_1_1">{"CSC_1",#N/A,FALSE,"CSC Outputs";"CSC_2",#N/A,FALSE,"CSC Outputs"}</definedName>
    <definedName name="Print_CSC_Report_2_3_5_2_1_2" localSheetId="11">{"CSC_1",#N/A,FALSE,"CSC Outputs";"CSC_2",#N/A,FALSE,"CSC Outputs"}</definedName>
    <definedName name="Print_CSC_Report_2_3_5_2_1_2">{"CSC_1",#N/A,FALSE,"CSC Outputs";"CSC_2",#N/A,FALSE,"CSC Outputs"}</definedName>
    <definedName name="Print_CSC_Report_2_3_5_2_2" localSheetId="11">{"CSC_1",#N/A,FALSE,"CSC Outputs";"CSC_2",#N/A,FALSE,"CSC Outputs"}</definedName>
    <definedName name="Print_CSC_Report_2_3_5_2_2">{"CSC_1",#N/A,FALSE,"CSC Outputs";"CSC_2",#N/A,FALSE,"CSC Outputs"}</definedName>
    <definedName name="Print_CSC_Report_2_3_5_2_3" localSheetId="11">{"CSC_1",#N/A,FALSE,"CSC Outputs";"CSC_2",#N/A,FALSE,"CSC Outputs"}</definedName>
    <definedName name="Print_CSC_Report_2_3_5_2_3">{"CSC_1",#N/A,FALSE,"CSC Outputs";"CSC_2",#N/A,FALSE,"CSC Outputs"}</definedName>
    <definedName name="Print_CSC_Report_2_3_5_3" localSheetId="11">{"CSC_1",#N/A,FALSE,"CSC Outputs";"CSC_2",#N/A,FALSE,"CSC Outputs"}</definedName>
    <definedName name="Print_CSC_Report_2_3_5_3">{"CSC_1",#N/A,FALSE,"CSC Outputs";"CSC_2",#N/A,FALSE,"CSC Outputs"}</definedName>
    <definedName name="Print_CSC_Report_2_3_5_3_1" localSheetId="11">{"CSC_1",#N/A,FALSE,"CSC Outputs";"CSC_2",#N/A,FALSE,"CSC Outputs"}</definedName>
    <definedName name="Print_CSC_Report_2_3_5_3_1">{"CSC_1",#N/A,FALSE,"CSC Outputs";"CSC_2",#N/A,FALSE,"CSC Outputs"}</definedName>
    <definedName name="Print_CSC_Report_2_3_5_3_2" localSheetId="11">{"CSC_1",#N/A,FALSE,"CSC Outputs";"CSC_2",#N/A,FALSE,"CSC Outputs"}</definedName>
    <definedName name="Print_CSC_Report_2_3_5_3_2">{"CSC_1",#N/A,FALSE,"CSC Outputs";"CSC_2",#N/A,FALSE,"CSC Outputs"}</definedName>
    <definedName name="Print_CSC_Report_2_3_5_4" localSheetId="11">{"CSC_1",#N/A,FALSE,"CSC Outputs";"CSC_2",#N/A,FALSE,"CSC Outputs"}</definedName>
    <definedName name="Print_CSC_Report_2_3_5_4">{"CSC_1",#N/A,FALSE,"CSC Outputs";"CSC_2",#N/A,FALSE,"CSC Outputs"}</definedName>
    <definedName name="Print_CSC_Report_2_3_5_5" localSheetId="11">{"CSC_1",#N/A,FALSE,"CSC Outputs";"CSC_2",#N/A,FALSE,"CSC Outputs"}</definedName>
    <definedName name="Print_CSC_Report_2_3_5_5">{"CSC_1",#N/A,FALSE,"CSC Outputs";"CSC_2",#N/A,FALSE,"CSC Outputs"}</definedName>
    <definedName name="Print_CSC_Report_2_4" localSheetId="11">{"CSC_1",#N/A,FALSE,"CSC Outputs";"CSC_2",#N/A,FALSE,"CSC Outputs"}</definedName>
    <definedName name="Print_CSC_Report_2_4">{"CSC_1",#N/A,FALSE,"CSC Outputs";"CSC_2",#N/A,FALSE,"CSC Outputs"}</definedName>
    <definedName name="Print_CSC_Report_2_4_1" localSheetId="11">{"CSC_1",#N/A,FALSE,"CSC Outputs";"CSC_2",#N/A,FALSE,"CSC Outputs"}</definedName>
    <definedName name="Print_CSC_Report_2_4_1">{"CSC_1",#N/A,FALSE,"CSC Outputs";"CSC_2",#N/A,FALSE,"CSC Outputs"}</definedName>
    <definedName name="Print_CSC_Report_2_4_1_1" localSheetId="11">{"CSC_1",#N/A,FALSE,"CSC Outputs";"CSC_2",#N/A,FALSE,"CSC Outputs"}</definedName>
    <definedName name="Print_CSC_Report_2_4_1_1">{"CSC_1",#N/A,FALSE,"CSC Outputs";"CSC_2",#N/A,FALSE,"CSC Outputs"}</definedName>
    <definedName name="Print_CSC_Report_2_4_1_1_1" localSheetId="11">{"CSC_1",#N/A,FALSE,"CSC Outputs";"CSC_2",#N/A,FALSE,"CSC Outputs"}</definedName>
    <definedName name="Print_CSC_Report_2_4_1_1_1">{"CSC_1",#N/A,FALSE,"CSC Outputs";"CSC_2",#N/A,FALSE,"CSC Outputs"}</definedName>
    <definedName name="Print_CSC_Report_2_4_1_1_1_1" localSheetId="11">{"CSC_1",#N/A,FALSE,"CSC Outputs";"CSC_2",#N/A,FALSE,"CSC Outputs"}</definedName>
    <definedName name="Print_CSC_Report_2_4_1_1_1_1">{"CSC_1",#N/A,FALSE,"CSC Outputs";"CSC_2",#N/A,FALSE,"CSC Outputs"}</definedName>
    <definedName name="Print_CSC_Report_2_4_1_1_1_2" localSheetId="11">{"CSC_1",#N/A,FALSE,"CSC Outputs";"CSC_2",#N/A,FALSE,"CSC Outputs"}</definedName>
    <definedName name="Print_CSC_Report_2_4_1_1_1_2">{"CSC_1",#N/A,FALSE,"CSC Outputs";"CSC_2",#N/A,FALSE,"CSC Outputs"}</definedName>
    <definedName name="Print_CSC_Report_2_4_1_1_2" localSheetId="11">{"CSC_1",#N/A,FALSE,"CSC Outputs";"CSC_2",#N/A,FALSE,"CSC Outputs"}</definedName>
    <definedName name="Print_CSC_Report_2_4_1_1_2">{"CSC_1",#N/A,FALSE,"CSC Outputs";"CSC_2",#N/A,FALSE,"CSC Outputs"}</definedName>
    <definedName name="Print_CSC_Report_2_4_1_1_3" localSheetId="11">{"CSC_1",#N/A,FALSE,"CSC Outputs";"CSC_2",#N/A,FALSE,"CSC Outputs"}</definedName>
    <definedName name="Print_CSC_Report_2_4_1_1_3">{"CSC_1",#N/A,FALSE,"CSC Outputs";"CSC_2",#N/A,FALSE,"CSC Outputs"}</definedName>
    <definedName name="Print_CSC_Report_2_4_1_2" localSheetId="11">{"CSC_1",#N/A,FALSE,"CSC Outputs";"CSC_2",#N/A,FALSE,"CSC Outputs"}</definedName>
    <definedName name="Print_CSC_Report_2_4_1_2">{"CSC_1",#N/A,FALSE,"CSC Outputs";"CSC_2",#N/A,FALSE,"CSC Outputs"}</definedName>
    <definedName name="Print_CSC_Report_2_4_1_2_1" localSheetId="11">{"CSC_1",#N/A,FALSE,"CSC Outputs";"CSC_2",#N/A,FALSE,"CSC Outputs"}</definedName>
    <definedName name="Print_CSC_Report_2_4_1_2_1">{"CSC_1",#N/A,FALSE,"CSC Outputs";"CSC_2",#N/A,FALSE,"CSC Outputs"}</definedName>
    <definedName name="Print_CSC_Report_2_4_1_2_1_1" localSheetId="11">{"CSC_1",#N/A,FALSE,"CSC Outputs";"CSC_2",#N/A,FALSE,"CSC Outputs"}</definedName>
    <definedName name="Print_CSC_Report_2_4_1_2_1_1">{"CSC_1",#N/A,FALSE,"CSC Outputs";"CSC_2",#N/A,FALSE,"CSC Outputs"}</definedName>
    <definedName name="Print_CSC_Report_2_4_1_2_1_2" localSheetId="11">{"CSC_1",#N/A,FALSE,"CSC Outputs";"CSC_2",#N/A,FALSE,"CSC Outputs"}</definedName>
    <definedName name="Print_CSC_Report_2_4_1_2_1_2">{"CSC_1",#N/A,FALSE,"CSC Outputs";"CSC_2",#N/A,FALSE,"CSC Outputs"}</definedName>
    <definedName name="Print_CSC_Report_2_4_1_2_2" localSheetId="11">{"CSC_1",#N/A,FALSE,"CSC Outputs";"CSC_2",#N/A,FALSE,"CSC Outputs"}</definedName>
    <definedName name="Print_CSC_Report_2_4_1_2_2">{"CSC_1",#N/A,FALSE,"CSC Outputs";"CSC_2",#N/A,FALSE,"CSC Outputs"}</definedName>
    <definedName name="Print_CSC_Report_2_4_1_2_3" localSheetId="11">{"CSC_1",#N/A,FALSE,"CSC Outputs";"CSC_2",#N/A,FALSE,"CSC Outputs"}</definedName>
    <definedName name="Print_CSC_Report_2_4_1_2_3">{"CSC_1",#N/A,FALSE,"CSC Outputs";"CSC_2",#N/A,FALSE,"CSC Outputs"}</definedName>
    <definedName name="Print_CSC_Report_2_4_1_3" localSheetId="11">{"CSC_1",#N/A,FALSE,"CSC Outputs";"CSC_2",#N/A,FALSE,"CSC Outputs"}</definedName>
    <definedName name="Print_CSC_Report_2_4_1_3">{"CSC_1",#N/A,FALSE,"CSC Outputs";"CSC_2",#N/A,FALSE,"CSC Outputs"}</definedName>
    <definedName name="Print_CSC_Report_2_4_1_3_1" localSheetId="11">{"CSC_1",#N/A,FALSE,"CSC Outputs";"CSC_2",#N/A,FALSE,"CSC Outputs"}</definedName>
    <definedName name="Print_CSC_Report_2_4_1_3_1">{"CSC_1",#N/A,FALSE,"CSC Outputs";"CSC_2",#N/A,FALSE,"CSC Outputs"}</definedName>
    <definedName name="Print_CSC_Report_2_4_1_3_2" localSheetId="11">{"CSC_1",#N/A,FALSE,"CSC Outputs";"CSC_2",#N/A,FALSE,"CSC Outputs"}</definedName>
    <definedName name="Print_CSC_Report_2_4_1_3_2">{"CSC_1",#N/A,FALSE,"CSC Outputs";"CSC_2",#N/A,FALSE,"CSC Outputs"}</definedName>
    <definedName name="Print_CSC_Report_2_4_1_4" localSheetId="11">{"CSC_1",#N/A,FALSE,"CSC Outputs";"CSC_2",#N/A,FALSE,"CSC Outputs"}</definedName>
    <definedName name="Print_CSC_Report_2_4_1_4">{"CSC_1",#N/A,FALSE,"CSC Outputs";"CSC_2",#N/A,FALSE,"CSC Outputs"}</definedName>
    <definedName name="Print_CSC_Report_2_4_1_5" localSheetId="11">{"CSC_1",#N/A,FALSE,"CSC Outputs";"CSC_2",#N/A,FALSE,"CSC Outputs"}</definedName>
    <definedName name="Print_CSC_Report_2_4_1_5">{"CSC_1",#N/A,FALSE,"CSC Outputs";"CSC_2",#N/A,FALSE,"CSC Outputs"}</definedName>
    <definedName name="Print_CSC_Report_2_4_2" localSheetId="11">{"CSC_1",#N/A,FALSE,"CSC Outputs";"CSC_2",#N/A,FALSE,"CSC Outputs"}</definedName>
    <definedName name="Print_CSC_Report_2_4_2">{"CSC_1",#N/A,FALSE,"CSC Outputs";"CSC_2",#N/A,FALSE,"CSC Outputs"}</definedName>
    <definedName name="Print_CSC_Report_2_4_2_1" localSheetId="11">{"CSC_1",#N/A,FALSE,"CSC Outputs";"CSC_2",#N/A,FALSE,"CSC Outputs"}</definedName>
    <definedName name="Print_CSC_Report_2_4_2_1">{"CSC_1",#N/A,FALSE,"CSC Outputs";"CSC_2",#N/A,FALSE,"CSC Outputs"}</definedName>
    <definedName name="Print_CSC_Report_2_4_2_1_1" localSheetId="11">{"CSC_1",#N/A,FALSE,"CSC Outputs";"CSC_2",#N/A,FALSE,"CSC Outputs"}</definedName>
    <definedName name="Print_CSC_Report_2_4_2_1_1">{"CSC_1",#N/A,FALSE,"CSC Outputs";"CSC_2",#N/A,FALSE,"CSC Outputs"}</definedName>
    <definedName name="Print_CSC_Report_2_4_2_1_1_1" localSheetId="11">{"CSC_1",#N/A,FALSE,"CSC Outputs";"CSC_2",#N/A,FALSE,"CSC Outputs"}</definedName>
    <definedName name="Print_CSC_Report_2_4_2_1_1_1">{"CSC_1",#N/A,FALSE,"CSC Outputs";"CSC_2",#N/A,FALSE,"CSC Outputs"}</definedName>
    <definedName name="Print_CSC_Report_2_4_2_1_1_2" localSheetId="11">{"CSC_1",#N/A,FALSE,"CSC Outputs";"CSC_2",#N/A,FALSE,"CSC Outputs"}</definedName>
    <definedName name="Print_CSC_Report_2_4_2_1_1_2">{"CSC_1",#N/A,FALSE,"CSC Outputs";"CSC_2",#N/A,FALSE,"CSC Outputs"}</definedName>
    <definedName name="Print_CSC_Report_2_4_2_1_2" localSheetId="11">{"CSC_1",#N/A,FALSE,"CSC Outputs";"CSC_2",#N/A,FALSE,"CSC Outputs"}</definedName>
    <definedName name="Print_CSC_Report_2_4_2_1_2">{"CSC_1",#N/A,FALSE,"CSC Outputs";"CSC_2",#N/A,FALSE,"CSC Outputs"}</definedName>
    <definedName name="Print_CSC_Report_2_4_2_1_3" localSheetId="11">{"CSC_1",#N/A,FALSE,"CSC Outputs";"CSC_2",#N/A,FALSE,"CSC Outputs"}</definedName>
    <definedName name="Print_CSC_Report_2_4_2_1_3">{"CSC_1",#N/A,FALSE,"CSC Outputs";"CSC_2",#N/A,FALSE,"CSC Outputs"}</definedName>
    <definedName name="Print_CSC_Report_2_4_2_2" localSheetId="11">{"CSC_1",#N/A,FALSE,"CSC Outputs";"CSC_2",#N/A,FALSE,"CSC Outputs"}</definedName>
    <definedName name="Print_CSC_Report_2_4_2_2">{"CSC_1",#N/A,FALSE,"CSC Outputs";"CSC_2",#N/A,FALSE,"CSC Outputs"}</definedName>
    <definedName name="Print_CSC_Report_2_4_2_2_1" localSheetId="11">{"CSC_1",#N/A,FALSE,"CSC Outputs";"CSC_2",#N/A,FALSE,"CSC Outputs"}</definedName>
    <definedName name="Print_CSC_Report_2_4_2_2_1">{"CSC_1",#N/A,FALSE,"CSC Outputs";"CSC_2",#N/A,FALSE,"CSC Outputs"}</definedName>
    <definedName name="Print_CSC_Report_2_4_2_2_1_1" localSheetId="11">{"CSC_1",#N/A,FALSE,"CSC Outputs";"CSC_2",#N/A,FALSE,"CSC Outputs"}</definedName>
    <definedName name="Print_CSC_Report_2_4_2_2_1_1">{"CSC_1",#N/A,FALSE,"CSC Outputs";"CSC_2",#N/A,FALSE,"CSC Outputs"}</definedName>
    <definedName name="Print_CSC_Report_2_4_2_2_1_2" localSheetId="11">{"CSC_1",#N/A,FALSE,"CSC Outputs";"CSC_2",#N/A,FALSE,"CSC Outputs"}</definedName>
    <definedName name="Print_CSC_Report_2_4_2_2_1_2">{"CSC_1",#N/A,FALSE,"CSC Outputs";"CSC_2",#N/A,FALSE,"CSC Outputs"}</definedName>
    <definedName name="Print_CSC_Report_2_4_2_2_2" localSheetId="11">{"CSC_1",#N/A,FALSE,"CSC Outputs";"CSC_2",#N/A,FALSE,"CSC Outputs"}</definedName>
    <definedName name="Print_CSC_Report_2_4_2_2_2">{"CSC_1",#N/A,FALSE,"CSC Outputs";"CSC_2",#N/A,FALSE,"CSC Outputs"}</definedName>
    <definedName name="Print_CSC_Report_2_4_2_2_3" localSheetId="11">{"CSC_1",#N/A,FALSE,"CSC Outputs";"CSC_2",#N/A,FALSE,"CSC Outputs"}</definedName>
    <definedName name="Print_CSC_Report_2_4_2_2_3">{"CSC_1",#N/A,FALSE,"CSC Outputs";"CSC_2",#N/A,FALSE,"CSC Outputs"}</definedName>
    <definedName name="Print_CSC_Report_2_4_2_3" localSheetId="11">{"CSC_1",#N/A,FALSE,"CSC Outputs";"CSC_2",#N/A,FALSE,"CSC Outputs"}</definedName>
    <definedName name="Print_CSC_Report_2_4_2_3">{"CSC_1",#N/A,FALSE,"CSC Outputs";"CSC_2",#N/A,FALSE,"CSC Outputs"}</definedName>
    <definedName name="Print_CSC_Report_2_4_2_3_1" localSheetId="11">{"CSC_1",#N/A,FALSE,"CSC Outputs";"CSC_2",#N/A,FALSE,"CSC Outputs"}</definedName>
    <definedName name="Print_CSC_Report_2_4_2_3_1">{"CSC_1",#N/A,FALSE,"CSC Outputs";"CSC_2",#N/A,FALSE,"CSC Outputs"}</definedName>
    <definedName name="Print_CSC_Report_2_4_2_3_2" localSheetId="11">{"CSC_1",#N/A,FALSE,"CSC Outputs";"CSC_2",#N/A,FALSE,"CSC Outputs"}</definedName>
    <definedName name="Print_CSC_Report_2_4_2_3_2">{"CSC_1",#N/A,FALSE,"CSC Outputs";"CSC_2",#N/A,FALSE,"CSC Outputs"}</definedName>
    <definedName name="Print_CSC_Report_2_4_2_4" localSheetId="11">{"CSC_1",#N/A,FALSE,"CSC Outputs";"CSC_2",#N/A,FALSE,"CSC Outputs"}</definedName>
    <definedName name="Print_CSC_Report_2_4_2_4">{"CSC_1",#N/A,FALSE,"CSC Outputs";"CSC_2",#N/A,FALSE,"CSC Outputs"}</definedName>
    <definedName name="Print_CSC_Report_2_4_2_5" localSheetId="11">{"CSC_1",#N/A,FALSE,"CSC Outputs";"CSC_2",#N/A,FALSE,"CSC Outputs"}</definedName>
    <definedName name="Print_CSC_Report_2_4_2_5">{"CSC_1",#N/A,FALSE,"CSC Outputs";"CSC_2",#N/A,FALSE,"CSC Outputs"}</definedName>
    <definedName name="Print_CSC_Report_2_4_3" localSheetId="11">{"CSC_1",#N/A,FALSE,"CSC Outputs";"CSC_2",#N/A,FALSE,"CSC Outputs"}</definedName>
    <definedName name="Print_CSC_Report_2_4_3">{"CSC_1",#N/A,FALSE,"CSC Outputs";"CSC_2",#N/A,FALSE,"CSC Outputs"}</definedName>
    <definedName name="Print_CSC_Report_2_4_3_1" localSheetId="11">{"CSC_1",#N/A,FALSE,"CSC Outputs";"CSC_2",#N/A,FALSE,"CSC Outputs"}</definedName>
    <definedName name="Print_CSC_Report_2_4_3_1">{"CSC_1",#N/A,FALSE,"CSC Outputs";"CSC_2",#N/A,FALSE,"CSC Outputs"}</definedName>
    <definedName name="Print_CSC_Report_2_4_3_1_1" localSheetId="11">{"CSC_1",#N/A,FALSE,"CSC Outputs";"CSC_2",#N/A,FALSE,"CSC Outputs"}</definedName>
    <definedName name="Print_CSC_Report_2_4_3_1_1">{"CSC_1",#N/A,FALSE,"CSC Outputs";"CSC_2",#N/A,FALSE,"CSC Outputs"}</definedName>
    <definedName name="Print_CSC_Report_2_4_3_1_1_1" localSheetId="11">{"CSC_1",#N/A,FALSE,"CSC Outputs";"CSC_2",#N/A,FALSE,"CSC Outputs"}</definedName>
    <definedName name="Print_CSC_Report_2_4_3_1_1_1">{"CSC_1",#N/A,FALSE,"CSC Outputs";"CSC_2",#N/A,FALSE,"CSC Outputs"}</definedName>
    <definedName name="Print_CSC_Report_2_4_3_1_1_2" localSheetId="11">{"CSC_1",#N/A,FALSE,"CSC Outputs";"CSC_2",#N/A,FALSE,"CSC Outputs"}</definedName>
    <definedName name="Print_CSC_Report_2_4_3_1_1_2">{"CSC_1",#N/A,FALSE,"CSC Outputs";"CSC_2",#N/A,FALSE,"CSC Outputs"}</definedName>
    <definedName name="Print_CSC_Report_2_4_3_1_2" localSheetId="11">{"CSC_1",#N/A,FALSE,"CSC Outputs";"CSC_2",#N/A,FALSE,"CSC Outputs"}</definedName>
    <definedName name="Print_CSC_Report_2_4_3_1_2">{"CSC_1",#N/A,FALSE,"CSC Outputs";"CSC_2",#N/A,FALSE,"CSC Outputs"}</definedName>
    <definedName name="Print_CSC_Report_2_4_3_1_3" localSheetId="11">{"CSC_1",#N/A,FALSE,"CSC Outputs";"CSC_2",#N/A,FALSE,"CSC Outputs"}</definedName>
    <definedName name="Print_CSC_Report_2_4_3_1_3">{"CSC_1",#N/A,FALSE,"CSC Outputs";"CSC_2",#N/A,FALSE,"CSC Outputs"}</definedName>
    <definedName name="Print_CSC_Report_2_4_3_2" localSheetId="11">{"CSC_1",#N/A,FALSE,"CSC Outputs";"CSC_2",#N/A,FALSE,"CSC Outputs"}</definedName>
    <definedName name="Print_CSC_Report_2_4_3_2">{"CSC_1",#N/A,FALSE,"CSC Outputs";"CSC_2",#N/A,FALSE,"CSC Outputs"}</definedName>
    <definedName name="Print_CSC_Report_2_4_3_2_1" localSheetId="11">{"CSC_1",#N/A,FALSE,"CSC Outputs";"CSC_2",#N/A,FALSE,"CSC Outputs"}</definedName>
    <definedName name="Print_CSC_Report_2_4_3_2_1">{"CSC_1",#N/A,FALSE,"CSC Outputs";"CSC_2",#N/A,FALSE,"CSC Outputs"}</definedName>
    <definedName name="Print_CSC_Report_2_4_3_2_1_1" localSheetId="11">{"CSC_1",#N/A,FALSE,"CSC Outputs";"CSC_2",#N/A,FALSE,"CSC Outputs"}</definedName>
    <definedName name="Print_CSC_Report_2_4_3_2_1_1">{"CSC_1",#N/A,FALSE,"CSC Outputs";"CSC_2",#N/A,FALSE,"CSC Outputs"}</definedName>
    <definedName name="Print_CSC_Report_2_4_3_2_1_2" localSheetId="11">{"CSC_1",#N/A,FALSE,"CSC Outputs";"CSC_2",#N/A,FALSE,"CSC Outputs"}</definedName>
    <definedName name="Print_CSC_Report_2_4_3_2_1_2">{"CSC_1",#N/A,FALSE,"CSC Outputs";"CSC_2",#N/A,FALSE,"CSC Outputs"}</definedName>
    <definedName name="Print_CSC_Report_2_4_3_2_2" localSheetId="11">{"CSC_1",#N/A,FALSE,"CSC Outputs";"CSC_2",#N/A,FALSE,"CSC Outputs"}</definedName>
    <definedName name="Print_CSC_Report_2_4_3_2_2">{"CSC_1",#N/A,FALSE,"CSC Outputs";"CSC_2",#N/A,FALSE,"CSC Outputs"}</definedName>
    <definedName name="Print_CSC_Report_2_4_3_2_3" localSheetId="11">{"CSC_1",#N/A,FALSE,"CSC Outputs";"CSC_2",#N/A,FALSE,"CSC Outputs"}</definedName>
    <definedName name="Print_CSC_Report_2_4_3_2_3">{"CSC_1",#N/A,FALSE,"CSC Outputs";"CSC_2",#N/A,FALSE,"CSC Outputs"}</definedName>
    <definedName name="Print_CSC_Report_2_4_3_3" localSheetId="11">{"CSC_1",#N/A,FALSE,"CSC Outputs";"CSC_2",#N/A,FALSE,"CSC Outputs"}</definedName>
    <definedName name="Print_CSC_Report_2_4_3_3">{"CSC_1",#N/A,FALSE,"CSC Outputs";"CSC_2",#N/A,FALSE,"CSC Outputs"}</definedName>
    <definedName name="Print_CSC_Report_2_4_3_3_1" localSheetId="11">{"CSC_1",#N/A,FALSE,"CSC Outputs";"CSC_2",#N/A,FALSE,"CSC Outputs"}</definedName>
    <definedName name="Print_CSC_Report_2_4_3_3_1">{"CSC_1",#N/A,FALSE,"CSC Outputs";"CSC_2",#N/A,FALSE,"CSC Outputs"}</definedName>
    <definedName name="Print_CSC_Report_2_4_3_3_2" localSheetId="11">{"CSC_1",#N/A,FALSE,"CSC Outputs";"CSC_2",#N/A,FALSE,"CSC Outputs"}</definedName>
    <definedName name="Print_CSC_Report_2_4_3_3_2">{"CSC_1",#N/A,FALSE,"CSC Outputs";"CSC_2",#N/A,FALSE,"CSC Outputs"}</definedName>
    <definedName name="Print_CSC_Report_2_4_3_4" localSheetId="11">{"CSC_1",#N/A,FALSE,"CSC Outputs";"CSC_2",#N/A,FALSE,"CSC Outputs"}</definedName>
    <definedName name="Print_CSC_Report_2_4_3_4">{"CSC_1",#N/A,FALSE,"CSC Outputs";"CSC_2",#N/A,FALSE,"CSC Outputs"}</definedName>
    <definedName name="Print_CSC_Report_2_4_3_5" localSheetId="11">{"CSC_1",#N/A,FALSE,"CSC Outputs";"CSC_2",#N/A,FALSE,"CSC Outputs"}</definedName>
    <definedName name="Print_CSC_Report_2_4_3_5">{"CSC_1",#N/A,FALSE,"CSC Outputs";"CSC_2",#N/A,FALSE,"CSC Outputs"}</definedName>
    <definedName name="Print_CSC_Report_2_4_4" localSheetId="11">{"CSC_1",#N/A,FALSE,"CSC Outputs";"CSC_2",#N/A,FALSE,"CSC Outputs"}</definedName>
    <definedName name="Print_CSC_Report_2_4_4">{"CSC_1",#N/A,FALSE,"CSC Outputs";"CSC_2",#N/A,FALSE,"CSC Outputs"}</definedName>
    <definedName name="Print_CSC_Report_2_4_4_1" localSheetId="11">{"CSC_1",#N/A,FALSE,"CSC Outputs";"CSC_2",#N/A,FALSE,"CSC Outputs"}</definedName>
    <definedName name="Print_CSC_Report_2_4_4_1">{"CSC_1",#N/A,FALSE,"CSC Outputs";"CSC_2",#N/A,FALSE,"CSC Outputs"}</definedName>
    <definedName name="Print_CSC_Report_2_4_4_1_1" localSheetId="11">{"CSC_1",#N/A,FALSE,"CSC Outputs";"CSC_2",#N/A,FALSE,"CSC Outputs"}</definedName>
    <definedName name="Print_CSC_Report_2_4_4_1_1">{"CSC_1",#N/A,FALSE,"CSC Outputs";"CSC_2",#N/A,FALSE,"CSC Outputs"}</definedName>
    <definedName name="Print_CSC_Report_2_4_4_1_1_1" localSheetId="11">{"CSC_1",#N/A,FALSE,"CSC Outputs";"CSC_2",#N/A,FALSE,"CSC Outputs"}</definedName>
    <definedName name="Print_CSC_Report_2_4_4_1_1_1">{"CSC_1",#N/A,FALSE,"CSC Outputs";"CSC_2",#N/A,FALSE,"CSC Outputs"}</definedName>
    <definedName name="Print_CSC_Report_2_4_4_1_1_2" localSheetId="11">{"CSC_1",#N/A,FALSE,"CSC Outputs";"CSC_2",#N/A,FALSE,"CSC Outputs"}</definedName>
    <definedName name="Print_CSC_Report_2_4_4_1_1_2">{"CSC_1",#N/A,FALSE,"CSC Outputs";"CSC_2",#N/A,FALSE,"CSC Outputs"}</definedName>
    <definedName name="Print_CSC_Report_2_4_4_1_2" localSheetId="11">{"CSC_1",#N/A,FALSE,"CSC Outputs";"CSC_2",#N/A,FALSE,"CSC Outputs"}</definedName>
    <definedName name="Print_CSC_Report_2_4_4_1_2">{"CSC_1",#N/A,FALSE,"CSC Outputs";"CSC_2",#N/A,FALSE,"CSC Outputs"}</definedName>
    <definedName name="Print_CSC_Report_2_4_4_1_3" localSheetId="11">{"CSC_1",#N/A,FALSE,"CSC Outputs";"CSC_2",#N/A,FALSE,"CSC Outputs"}</definedName>
    <definedName name="Print_CSC_Report_2_4_4_1_3">{"CSC_1",#N/A,FALSE,"CSC Outputs";"CSC_2",#N/A,FALSE,"CSC Outputs"}</definedName>
    <definedName name="Print_CSC_Report_2_4_4_2" localSheetId="11">{"CSC_1",#N/A,FALSE,"CSC Outputs";"CSC_2",#N/A,FALSE,"CSC Outputs"}</definedName>
    <definedName name="Print_CSC_Report_2_4_4_2">{"CSC_1",#N/A,FALSE,"CSC Outputs";"CSC_2",#N/A,FALSE,"CSC Outputs"}</definedName>
    <definedName name="Print_CSC_Report_2_4_4_2_1" localSheetId="11">{"CSC_1",#N/A,FALSE,"CSC Outputs";"CSC_2",#N/A,FALSE,"CSC Outputs"}</definedName>
    <definedName name="Print_CSC_Report_2_4_4_2_1">{"CSC_1",#N/A,FALSE,"CSC Outputs";"CSC_2",#N/A,FALSE,"CSC Outputs"}</definedName>
    <definedName name="Print_CSC_Report_2_4_4_2_1_1" localSheetId="11">{"CSC_1",#N/A,FALSE,"CSC Outputs";"CSC_2",#N/A,FALSE,"CSC Outputs"}</definedName>
    <definedName name="Print_CSC_Report_2_4_4_2_1_1">{"CSC_1",#N/A,FALSE,"CSC Outputs";"CSC_2",#N/A,FALSE,"CSC Outputs"}</definedName>
    <definedName name="Print_CSC_Report_2_4_4_2_1_2" localSheetId="11">{"CSC_1",#N/A,FALSE,"CSC Outputs";"CSC_2",#N/A,FALSE,"CSC Outputs"}</definedName>
    <definedName name="Print_CSC_Report_2_4_4_2_1_2">{"CSC_1",#N/A,FALSE,"CSC Outputs";"CSC_2",#N/A,FALSE,"CSC Outputs"}</definedName>
    <definedName name="Print_CSC_Report_2_4_4_2_2" localSheetId="11">{"CSC_1",#N/A,FALSE,"CSC Outputs";"CSC_2",#N/A,FALSE,"CSC Outputs"}</definedName>
    <definedName name="Print_CSC_Report_2_4_4_2_2">{"CSC_1",#N/A,FALSE,"CSC Outputs";"CSC_2",#N/A,FALSE,"CSC Outputs"}</definedName>
    <definedName name="Print_CSC_Report_2_4_4_2_3" localSheetId="11">{"CSC_1",#N/A,FALSE,"CSC Outputs";"CSC_2",#N/A,FALSE,"CSC Outputs"}</definedName>
    <definedName name="Print_CSC_Report_2_4_4_2_3">{"CSC_1",#N/A,FALSE,"CSC Outputs";"CSC_2",#N/A,FALSE,"CSC Outputs"}</definedName>
    <definedName name="Print_CSC_Report_2_4_4_3" localSheetId="11">{"CSC_1",#N/A,FALSE,"CSC Outputs";"CSC_2",#N/A,FALSE,"CSC Outputs"}</definedName>
    <definedName name="Print_CSC_Report_2_4_4_3">{"CSC_1",#N/A,FALSE,"CSC Outputs";"CSC_2",#N/A,FALSE,"CSC Outputs"}</definedName>
    <definedName name="Print_CSC_Report_2_4_4_3_1" localSheetId="11">{"CSC_1",#N/A,FALSE,"CSC Outputs";"CSC_2",#N/A,FALSE,"CSC Outputs"}</definedName>
    <definedName name="Print_CSC_Report_2_4_4_3_1">{"CSC_1",#N/A,FALSE,"CSC Outputs";"CSC_2",#N/A,FALSE,"CSC Outputs"}</definedName>
    <definedName name="Print_CSC_Report_2_4_4_3_2" localSheetId="11">{"CSC_1",#N/A,FALSE,"CSC Outputs";"CSC_2",#N/A,FALSE,"CSC Outputs"}</definedName>
    <definedName name="Print_CSC_Report_2_4_4_3_2">{"CSC_1",#N/A,FALSE,"CSC Outputs";"CSC_2",#N/A,FALSE,"CSC Outputs"}</definedName>
    <definedName name="Print_CSC_Report_2_4_4_4" localSheetId="11">{"CSC_1",#N/A,FALSE,"CSC Outputs";"CSC_2",#N/A,FALSE,"CSC Outputs"}</definedName>
    <definedName name="Print_CSC_Report_2_4_4_4">{"CSC_1",#N/A,FALSE,"CSC Outputs";"CSC_2",#N/A,FALSE,"CSC Outputs"}</definedName>
    <definedName name="Print_CSC_Report_2_4_4_5" localSheetId="11">{"CSC_1",#N/A,FALSE,"CSC Outputs";"CSC_2",#N/A,FALSE,"CSC Outputs"}</definedName>
    <definedName name="Print_CSC_Report_2_4_4_5">{"CSC_1",#N/A,FALSE,"CSC Outputs";"CSC_2",#N/A,FALSE,"CSC Outputs"}</definedName>
    <definedName name="Print_CSC_Report_2_4_5" localSheetId="11">{"CSC_1",#N/A,FALSE,"CSC Outputs";"CSC_2",#N/A,FALSE,"CSC Outputs"}</definedName>
    <definedName name="Print_CSC_Report_2_4_5">{"CSC_1",#N/A,FALSE,"CSC Outputs";"CSC_2",#N/A,FALSE,"CSC Outputs"}</definedName>
    <definedName name="Print_CSC_Report_2_4_5_1" localSheetId="11">{"CSC_1",#N/A,FALSE,"CSC Outputs";"CSC_2",#N/A,FALSE,"CSC Outputs"}</definedName>
    <definedName name="Print_CSC_Report_2_4_5_1">{"CSC_1",#N/A,FALSE,"CSC Outputs";"CSC_2",#N/A,FALSE,"CSC Outputs"}</definedName>
    <definedName name="Print_CSC_Report_2_4_5_1_1" localSheetId="11">{"CSC_1",#N/A,FALSE,"CSC Outputs";"CSC_2",#N/A,FALSE,"CSC Outputs"}</definedName>
    <definedName name="Print_CSC_Report_2_4_5_1_1">{"CSC_1",#N/A,FALSE,"CSC Outputs";"CSC_2",#N/A,FALSE,"CSC Outputs"}</definedName>
    <definedName name="Print_CSC_Report_2_4_5_1_1_1" localSheetId="11">{"CSC_1",#N/A,FALSE,"CSC Outputs";"CSC_2",#N/A,FALSE,"CSC Outputs"}</definedName>
    <definedName name="Print_CSC_Report_2_4_5_1_1_1">{"CSC_1",#N/A,FALSE,"CSC Outputs";"CSC_2",#N/A,FALSE,"CSC Outputs"}</definedName>
    <definedName name="Print_CSC_Report_2_4_5_1_1_2" localSheetId="11">{"CSC_1",#N/A,FALSE,"CSC Outputs";"CSC_2",#N/A,FALSE,"CSC Outputs"}</definedName>
    <definedName name="Print_CSC_Report_2_4_5_1_1_2">{"CSC_1",#N/A,FALSE,"CSC Outputs";"CSC_2",#N/A,FALSE,"CSC Outputs"}</definedName>
    <definedName name="Print_CSC_Report_2_4_5_1_2" localSheetId="11">{"CSC_1",#N/A,FALSE,"CSC Outputs";"CSC_2",#N/A,FALSE,"CSC Outputs"}</definedName>
    <definedName name="Print_CSC_Report_2_4_5_1_2">{"CSC_1",#N/A,FALSE,"CSC Outputs";"CSC_2",#N/A,FALSE,"CSC Outputs"}</definedName>
    <definedName name="Print_CSC_Report_2_4_5_1_3" localSheetId="11">{"CSC_1",#N/A,FALSE,"CSC Outputs";"CSC_2",#N/A,FALSE,"CSC Outputs"}</definedName>
    <definedName name="Print_CSC_Report_2_4_5_1_3">{"CSC_1",#N/A,FALSE,"CSC Outputs";"CSC_2",#N/A,FALSE,"CSC Outputs"}</definedName>
    <definedName name="Print_CSC_Report_2_4_5_2" localSheetId="11">{"CSC_1",#N/A,FALSE,"CSC Outputs";"CSC_2",#N/A,FALSE,"CSC Outputs"}</definedName>
    <definedName name="Print_CSC_Report_2_4_5_2">{"CSC_1",#N/A,FALSE,"CSC Outputs";"CSC_2",#N/A,FALSE,"CSC Outputs"}</definedName>
    <definedName name="Print_CSC_Report_2_4_5_2_1" localSheetId="11">{"CSC_1",#N/A,FALSE,"CSC Outputs";"CSC_2",#N/A,FALSE,"CSC Outputs"}</definedName>
    <definedName name="Print_CSC_Report_2_4_5_2_1">{"CSC_1",#N/A,FALSE,"CSC Outputs";"CSC_2",#N/A,FALSE,"CSC Outputs"}</definedName>
    <definedName name="Print_CSC_Report_2_4_5_2_1_1" localSheetId="11">{"CSC_1",#N/A,FALSE,"CSC Outputs";"CSC_2",#N/A,FALSE,"CSC Outputs"}</definedName>
    <definedName name="Print_CSC_Report_2_4_5_2_1_1">{"CSC_1",#N/A,FALSE,"CSC Outputs";"CSC_2",#N/A,FALSE,"CSC Outputs"}</definedName>
    <definedName name="Print_CSC_Report_2_4_5_2_1_2" localSheetId="11">{"CSC_1",#N/A,FALSE,"CSC Outputs";"CSC_2",#N/A,FALSE,"CSC Outputs"}</definedName>
    <definedName name="Print_CSC_Report_2_4_5_2_1_2">{"CSC_1",#N/A,FALSE,"CSC Outputs";"CSC_2",#N/A,FALSE,"CSC Outputs"}</definedName>
    <definedName name="Print_CSC_Report_2_4_5_2_2" localSheetId="11">{"CSC_1",#N/A,FALSE,"CSC Outputs";"CSC_2",#N/A,FALSE,"CSC Outputs"}</definedName>
    <definedName name="Print_CSC_Report_2_4_5_2_2">{"CSC_1",#N/A,FALSE,"CSC Outputs";"CSC_2",#N/A,FALSE,"CSC Outputs"}</definedName>
    <definedName name="Print_CSC_Report_2_4_5_2_3" localSheetId="11">{"CSC_1",#N/A,FALSE,"CSC Outputs";"CSC_2",#N/A,FALSE,"CSC Outputs"}</definedName>
    <definedName name="Print_CSC_Report_2_4_5_2_3">{"CSC_1",#N/A,FALSE,"CSC Outputs";"CSC_2",#N/A,FALSE,"CSC Outputs"}</definedName>
    <definedName name="Print_CSC_Report_2_4_5_3" localSheetId="11">{"CSC_1",#N/A,FALSE,"CSC Outputs";"CSC_2",#N/A,FALSE,"CSC Outputs"}</definedName>
    <definedName name="Print_CSC_Report_2_4_5_3">{"CSC_1",#N/A,FALSE,"CSC Outputs";"CSC_2",#N/A,FALSE,"CSC Outputs"}</definedName>
    <definedName name="Print_CSC_Report_2_4_5_3_1" localSheetId="11">{"CSC_1",#N/A,FALSE,"CSC Outputs";"CSC_2",#N/A,FALSE,"CSC Outputs"}</definedName>
    <definedName name="Print_CSC_Report_2_4_5_3_1">{"CSC_1",#N/A,FALSE,"CSC Outputs";"CSC_2",#N/A,FALSE,"CSC Outputs"}</definedName>
    <definedName name="Print_CSC_Report_2_4_5_3_2" localSheetId="11">{"CSC_1",#N/A,FALSE,"CSC Outputs";"CSC_2",#N/A,FALSE,"CSC Outputs"}</definedName>
    <definedName name="Print_CSC_Report_2_4_5_3_2">{"CSC_1",#N/A,FALSE,"CSC Outputs";"CSC_2",#N/A,FALSE,"CSC Outputs"}</definedName>
    <definedName name="Print_CSC_Report_2_4_5_4" localSheetId="11">{"CSC_1",#N/A,FALSE,"CSC Outputs";"CSC_2",#N/A,FALSE,"CSC Outputs"}</definedName>
    <definedName name="Print_CSC_Report_2_4_5_4">{"CSC_1",#N/A,FALSE,"CSC Outputs";"CSC_2",#N/A,FALSE,"CSC Outputs"}</definedName>
    <definedName name="Print_CSC_Report_2_4_5_5" localSheetId="11">{"CSC_1",#N/A,FALSE,"CSC Outputs";"CSC_2",#N/A,FALSE,"CSC Outputs"}</definedName>
    <definedName name="Print_CSC_Report_2_4_5_5">{"CSC_1",#N/A,FALSE,"CSC Outputs";"CSC_2",#N/A,FALSE,"CSC Outputs"}</definedName>
    <definedName name="Print_CSC_Report_2_5" localSheetId="11">{"CSC_1",#N/A,FALSE,"CSC Outputs";"CSC_2",#N/A,FALSE,"CSC Outputs"}</definedName>
    <definedName name="Print_CSC_Report_2_5">{"CSC_1",#N/A,FALSE,"CSC Outputs";"CSC_2",#N/A,FALSE,"CSC Outputs"}</definedName>
    <definedName name="Print_CSC_Report_2_5_1" localSheetId="11">{"CSC_1",#N/A,FALSE,"CSC Outputs";"CSC_2",#N/A,FALSE,"CSC Outputs"}</definedName>
    <definedName name="Print_CSC_Report_2_5_1">{"CSC_1",#N/A,FALSE,"CSC Outputs";"CSC_2",#N/A,FALSE,"CSC Outputs"}</definedName>
    <definedName name="Print_CSC_Report_2_5_1_1" localSheetId="11">{"CSC_1",#N/A,FALSE,"CSC Outputs";"CSC_2",#N/A,FALSE,"CSC Outputs"}</definedName>
    <definedName name="Print_CSC_Report_2_5_1_1">{"CSC_1",#N/A,FALSE,"CSC Outputs";"CSC_2",#N/A,FALSE,"CSC Outputs"}</definedName>
    <definedName name="Print_CSC_Report_2_5_1_1_1" localSheetId="11">{"CSC_1",#N/A,FALSE,"CSC Outputs";"CSC_2",#N/A,FALSE,"CSC Outputs"}</definedName>
    <definedName name="Print_CSC_Report_2_5_1_1_1">{"CSC_1",#N/A,FALSE,"CSC Outputs";"CSC_2",#N/A,FALSE,"CSC Outputs"}</definedName>
    <definedName name="Print_CSC_Report_2_5_1_1_2" localSheetId="11">{"CSC_1",#N/A,FALSE,"CSC Outputs";"CSC_2",#N/A,FALSE,"CSC Outputs"}</definedName>
    <definedName name="Print_CSC_Report_2_5_1_1_2">{"CSC_1",#N/A,FALSE,"CSC Outputs";"CSC_2",#N/A,FALSE,"CSC Outputs"}</definedName>
    <definedName name="Print_CSC_Report_2_5_1_2" localSheetId="11">{"CSC_1",#N/A,FALSE,"CSC Outputs";"CSC_2",#N/A,FALSE,"CSC Outputs"}</definedName>
    <definedName name="Print_CSC_Report_2_5_1_2">{"CSC_1",#N/A,FALSE,"CSC Outputs";"CSC_2",#N/A,FALSE,"CSC Outputs"}</definedName>
    <definedName name="Print_CSC_Report_2_5_1_3" localSheetId="11">{"CSC_1",#N/A,FALSE,"CSC Outputs";"CSC_2",#N/A,FALSE,"CSC Outputs"}</definedName>
    <definedName name="Print_CSC_Report_2_5_1_3">{"CSC_1",#N/A,FALSE,"CSC Outputs";"CSC_2",#N/A,FALSE,"CSC Outputs"}</definedName>
    <definedName name="Print_CSC_Report_2_5_2" localSheetId="11">{"CSC_1",#N/A,FALSE,"CSC Outputs";"CSC_2",#N/A,FALSE,"CSC Outputs"}</definedName>
    <definedName name="Print_CSC_Report_2_5_2">{"CSC_1",#N/A,FALSE,"CSC Outputs";"CSC_2",#N/A,FALSE,"CSC Outputs"}</definedName>
    <definedName name="Print_CSC_Report_2_5_2_1" localSheetId="11">{"CSC_1",#N/A,FALSE,"CSC Outputs";"CSC_2",#N/A,FALSE,"CSC Outputs"}</definedName>
    <definedName name="Print_CSC_Report_2_5_2_1">{"CSC_1",#N/A,FALSE,"CSC Outputs";"CSC_2",#N/A,FALSE,"CSC Outputs"}</definedName>
    <definedName name="Print_CSC_Report_2_5_2_1_1" localSheetId="11">{"CSC_1",#N/A,FALSE,"CSC Outputs";"CSC_2",#N/A,FALSE,"CSC Outputs"}</definedName>
    <definedName name="Print_CSC_Report_2_5_2_1_1">{"CSC_1",#N/A,FALSE,"CSC Outputs";"CSC_2",#N/A,FALSE,"CSC Outputs"}</definedName>
    <definedName name="Print_CSC_Report_2_5_2_1_2" localSheetId="11">{"CSC_1",#N/A,FALSE,"CSC Outputs";"CSC_2",#N/A,FALSE,"CSC Outputs"}</definedName>
    <definedName name="Print_CSC_Report_2_5_2_1_2">{"CSC_1",#N/A,FALSE,"CSC Outputs";"CSC_2",#N/A,FALSE,"CSC Outputs"}</definedName>
    <definedName name="Print_CSC_Report_2_5_2_2" localSheetId="11">{"CSC_1",#N/A,FALSE,"CSC Outputs";"CSC_2",#N/A,FALSE,"CSC Outputs"}</definedName>
    <definedName name="Print_CSC_Report_2_5_2_2">{"CSC_1",#N/A,FALSE,"CSC Outputs";"CSC_2",#N/A,FALSE,"CSC Outputs"}</definedName>
    <definedName name="Print_CSC_Report_2_5_2_3" localSheetId="11">{"CSC_1",#N/A,FALSE,"CSC Outputs";"CSC_2",#N/A,FALSE,"CSC Outputs"}</definedName>
    <definedName name="Print_CSC_Report_2_5_2_3">{"CSC_1",#N/A,FALSE,"CSC Outputs";"CSC_2",#N/A,FALSE,"CSC Outputs"}</definedName>
    <definedName name="Print_CSC_Report_2_5_3" localSheetId="11">{"CSC_1",#N/A,FALSE,"CSC Outputs";"CSC_2",#N/A,FALSE,"CSC Outputs"}</definedName>
    <definedName name="Print_CSC_Report_2_5_3">{"CSC_1",#N/A,FALSE,"CSC Outputs";"CSC_2",#N/A,FALSE,"CSC Outputs"}</definedName>
    <definedName name="Print_CSC_Report_2_5_3_1" localSheetId="11">{"CSC_1",#N/A,FALSE,"CSC Outputs";"CSC_2",#N/A,FALSE,"CSC Outputs"}</definedName>
    <definedName name="Print_CSC_Report_2_5_3_1">{"CSC_1",#N/A,FALSE,"CSC Outputs";"CSC_2",#N/A,FALSE,"CSC Outputs"}</definedName>
    <definedName name="Print_CSC_Report_2_5_3_2" localSheetId="11">{"CSC_1",#N/A,FALSE,"CSC Outputs";"CSC_2",#N/A,FALSE,"CSC Outputs"}</definedName>
    <definedName name="Print_CSC_Report_2_5_3_2">{"CSC_1",#N/A,FALSE,"CSC Outputs";"CSC_2",#N/A,FALSE,"CSC Outputs"}</definedName>
    <definedName name="Print_CSC_Report_2_5_4" localSheetId="11">{"CSC_1",#N/A,FALSE,"CSC Outputs";"CSC_2",#N/A,FALSE,"CSC Outputs"}</definedName>
    <definedName name="Print_CSC_Report_2_5_4">{"CSC_1",#N/A,FALSE,"CSC Outputs";"CSC_2",#N/A,FALSE,"CSC Outputs"}</definedName>
    <definedName name="Print_CSC_Report_2_5_5" localSheetId="11">{"CSC_1",#N/A,FALSE,"CSC Outputs";"CSC_2",#N/A,FALSE,"CSC Outputs"}</definedName>
    <definedName name="Print_CSC_Report_2_5_5">{"CSC_1",#N/A,FALSE,"CSC Outputs";"CSC_2",#N/A,FALSE,"CSC Outputs"}</definedName>
    <definedName name="Print_CSC_Report_3" localSheetId="11">{"CSC_1",#N/A,FALSE,"CSC Outputs";"CSC_2",#N/A,FALSE,"CSC Outputs"}</definedName>
    <definedName name="Print_CSC_Report_3">{"CSC_1",#N/A,FALSE,"CSC Outputs";"CSC_2",#N/A,FALSE,"CSC Outputs"}</definedName>
    <definedName name="Print_CSC_Report_3_1" localSheetId="11">{"CSC_1",#N/A,FALSE,"CSC Outputs";"CSC_2",#N/A,FALSE,"CSC Outputs"}</definedName>
    <definedName name="Print_CSC_Report_3_1">{"CSC_1",#N/A,FALSE,"CSC Outputs";"CSC_2",#N/A,FALSE,"CSC Outputs"}</definedName>
    <definedName name="Print_CSC_Report_3_1_1" localSheetId="11">{"CSC_1",#N/A,FALSE,"CSC Outputs";"CSC_2",#N/A,FALSE,"CSC Outputs"}</definedName>
    <definedName name="Print_CSC_Report_3_1_1">{"CSC_1",#N/A,FALSE,"CSC Outputs";"CSC_2",#N/A,FALSE,"CSC Outputs"}</definedName>
    <definedName name="Print_CSC_Report_3_1_1_1" localSheetId="11">{"CSC_1",#N/A,FALSE,"CSC Outputs";"CSC_2",#N/A,FALSE,"CSC Outputs"}</definedName>
    <definedName name="Print_CSC_Report_3_1_1_1">{"CSC_1",#N/A,FALSE,"CSC Outputs";"CSC_2",#N/A,FALSE,"CSC Outputs"}</definedName>
    <definedName name="Print_CSC_Report_3_1_1_2" localSheetId="11">{"CSC_1",#N/A,FALSE,"CSC Outputs";"CSC_2",#N/A,FALSE,"CSC Outputs"}</definedName>
    <definedName name="Print_CSC_Report_3_1_1_2">{"CSC_1",#N/A,FALSE,"CSC Outputs";"CSC_2",#N/A,FALSE,"CSC Outputs"}</definedName>
    <definedName name="Print_CSC_Report_3_1_2" localSheetId="11">{"CSC_1",#N/A,FALSE,"CSC Outputs";"CSC_2",#N/A,FALSE,"CSC Outputs"}</definedName>
    <definedName name="Print_CSC_Report_3_1_2">{"CSC_1",#N/A,FALSE,"CSC Outputs";"CSC_2",#N/A,FALSE,"CSC Outputs"}</definedName>
    <definedName name="Print_CSC_Report_3_1_3" localSheetId="11">{"CSC_1",#N/A,FALSE,"CSC Outputs";"CSC_2",#N/A,FALSE,"CSC Outputs"}</definedName>
    <definedName name="Print_CSC_Report_3_1_3">{"CSC_1",#N/A,FALSE,"CSC Outputs";"CSC_2",#N/A,FALSE,"CSC Outputs"}</definedName>
    <definedName name="Print_CSC_Report_3_2" localSheetId="11">{"CSC_1",#N/A,FALSE,"CSC Outputs";"CSC_2",#N/A,FALSE,"CSC Outputs"}</definedName>
    <definedName name="Print_CSC_Report_3_2">{"CSC_1",#N/A,FALSE,"CSC Outputs";"CSC_2",#N/A,FALSE,"CSC Outputs"}</definedName>
    <definedName name="Print_CSC_Report_3_2_1" localSheetId="11">{"CSC_1",#N/A,FALSE,"CSC Outputs";"CSC_2",#N/A,FALSE,"CSC Outputs"}</definedName>
    <definedName name="Print_CSC_Report_3_2_1">{"CSC_1",#N/A,FALSE,"CSC Outputs";"CSC_2",#N/A,FALSE,"CSC Outputs"}</definedName>
    <definedName name="Print_CSC_Report_3_2_1_1" localSheetId="11">{"CSC_1",#N/A,FALSE,"CSC Outputs";"CSC_2",#N/A,FALSE,"CSC Outputs"}</definedName>
    <definedName name="Print_CSC_Report_3_2_1_1">{"CSC_1",#N/A,FALSE,"CSC Outputs";"CSC_2",#N/A,FALSE,"CSC Outputs"}</definedName>
    <definedName name="Print_CSC_Report_3_2_1_2" localSheetId="11">{"CSC_1",#N/A,FALSE,"CSC Outputs";"CSC_2",#N/A,FALSE,"CSC Outputs"}</definedName>
    <definedName name="Print_CSC_Report_3_2_1_2">{"CSC_1",#N/A,FALSE,"CSC Outputs";"CSC_2",#N/A,FALSE,"CSC Outputs"}</definedName>
    <definedName name="Print_CSC_Report_3_2_2" localSheetId="11">{"CSC_1",#N/A,FALSE,"CSC Outputs";"CSC_2",#N/A,FALSE,"CSC Outputs"}</definedName>
    <definedName name="Print_CSC_Report_3_2_2">{"CSC_1",#N/A,FALSE,"CSC Outputs";"CSC_2",#N/A,FALSE,"CSC Outputs"}</definedName>
    <definedName name="Print_CSC_Report_3_2_3" localSheetId="11">{"CSC_1",#N/A,FALSE,"CSC Outputs";"CSC_2",#N/A,FALSE,"CSC Outputs"}</definedName>
    <definedName name="Print_CSC_Report_3_2_3">{"CSC_1",#N/A,FALSE,"CSC Outputs";"CSC_2",#N/A,FALSE,"CSC Outputs"}</definedName>
    <definedName name="Print_CSC_Report_3_3" localSheetId="11">{"CSC_1",#N/A,FALSE,"CSC Outputs";"CSC_2",#N/A,FALSE,"CSC Outputs"}</definedName>
    <definedName name="Print_CSC_Report_3_3">{"CSC_1",#N/A,FALSE,"CSC Outputs";"CSC_2",#N/A,FALSE,"CSC Outputs"}</definedName>
    <definedName name="Print_CSC_Report_3_3_1" localSheetId="11">{"CSC_1",#N/A,FALSE,"CSC Outputs";"CSC_2",#N/A,FALSE,"CSC Outputs"}</definedName>
    <definedName name="Print_CSC_Report_3_3_1">{"CSC_1",#N/A,FALSE,"CSC Outputs";"CSC_2",#N/A,FALSE,"CSC Outputs"}</definedName>
    <definedName name="Print_CSC_Report_3_3_2" localSheetId="11">{"CSC_1",#N/A,FALSE,"CSC Outputs";"CSC_2",#N/A,FALSE,"CSC Outputs"}</definedName>
    <definedName name="Print_CSC_Report_3_3_2">{"CSC_1",#N/A,FALSE,"CSC Outputs";"CSC_2",#N/A,FALSE,"CSC Outputs"}</definedName>
    <definedName name="Print_CSC_Report_3_4" localSheetId="11">{"CSC_1",#N/A,FALSE,"CSC Outputs";"CSC_2",#N/A,FALSE,"CSC Outputs"}</definedName>
    <definedName name="Print_CSC_Report_3_4">{"CSC_1",#N/A,FALSE,"CSC Outputs";"CSC_2",#N/A,FALSE,"CSC Outputs"}</definedName>
    <definedName name="Print_CSC_Report_3_5" localSheetId="11">{"CSC_1",#N/A,FALSE,"CSC Outputs";"CSC_2",#N/A,FALSE,"CSC Outputs"}</definedName>
    <definedName name="Print_CSC_Report_3_5">{"CSC_1",#N/A,FALSE,"CSC Outputs";"CSC_2",#N/A,FALSE,"CSC Outputs"}</definedName>
    <definedName name="print_Current_Month" localSheetId="19">#REF!</definedName>
    <definedName name="print_Current_Month">#REF!</definedName>
    <definedName name="print_current_quarter" localSheetId="19">#REF!</definedName>
    <definedName name="print_current_quarter">#REF!</definedName>
    <definedName name="Print_Data_Tables">#REF!</definedName>
    <definedName name="print_DCF">#REF!</definedName>
    <definedName name="PRINT_DEBT">#REF!</definedName>
    <definedName name="PRINT_DEBT_M">#REF!</definedName>
    <definedName name="PRINT_DEPOS">#REF!</definedName>
    <definedName name="print_destec_annual">#REF!</definedName>
    <definedName name="print_Destec_month">#REF!</definedName>
    <definedName name="print_Destec_quarter">#REF!</definedName>
    <definedName name="print_div">#N/A</definedName>
    <definedName name="Print_Document">#N/A</definedName>
    <definedName name="print_federal">#REF!</definedName>
    <definedName name="PRINT_FLASH">#REF!</definedName>
    <definedName name="PRINT_FLASHia">#REF!</definedName>
    <definedName name="PRINT_FS">#REF!</definedName>
    <definedName name="print_full">#N/A</definedName>
    <definedName name="print_full1">#N/A</definedName>
    <definedName name="Print_functionality">#REF!</definedName>
    <definedName name="Print_Gart_Model">#REF!</definedName>
    <definedName name="PRINT_GRAPHS">#REF!</definedName>
    <definedName name="PRINT_GRAPHSia">#REF!</definedName>
    <definedName name="Print_Group_All">#REF!,#REF!,#REF!,#REF!,#REF!,#REF!,#REF!,#REF!</definedName>
    <definedName name="Print_HardRock">NA()</definedName>
    <definedName name="Print_Header">#REF!,#REF!</definedName>
    <definedName name="PRINT_Intitulés">#REF!</definedName>
    <definedName name="PRINT_IS_1">#REF!</definedName>
    <definedName name="PRINT_IS_1_M">#REF!</definedName>
    <definedName name="PRINT_IS_2">#REF!</definedName>
    <definedName name="PRINT_IS_2_M">#REF!</definedName>
    <definedName name="PRINT_IS_TAX">#REF!</definedName>
    <definedName name="PRINT_JOUR">#REF!</definedName>
    <definedName name="PRINT_JULY">#REF!</definedName>
    <definedName name="Print_legal">#REF!</definedName>
    <definedName name="Print_letter">#REF!</definedName>
    <definedName name="Print_MA_Range" localSheetId="19">#REF!</definedName>
    <definedName name="Print_MA_Range">#REF!</definedName>
    <definedName name="Print_MA_Value" localSheetId="19">#REF!</definedName>
    <definedName name="Print_MA_Value">#REF!</definedName>
    <definedName name="Print_macro.Print_macro">#N/A</definedName>
    <definedName name="PRINT_MENU">#REF!</definedName>
    <definedName name="Print_MM_Range" localSheetId="19">#REF!</definedName>
    <definedName name="Print_MM_Range">#REF!</definedName>
    <definedName name="Print_MM_Value" localSheetId="19">#REF!</definedName>
    <definedName name="Print_MM_Value">#REF!</definedName>
    <definedName name="print_new">#REF!,#REF!,#REF!</definedName>
    <definedName name="print_ontario">#REF!</definedName>
    <definedName name="print_op" localSheetId="8">_op1,[0]!_op2</definedName>
    <definedName name="print_op" localSheetId="11">_op1,[0]!_op2</definedName>
    <definedName name="print_op" localSheetId="10">_op1,[0]!_op2</definedName>
    <definedName name="print_op">_op1,[0]!_op2</definedName>
    <definedName name="print_operating_income">#REF!</definedName>
    <definedName name="Print_pages">#REF!</definedName>
    <definedName name="Print_Production">#REF!</definedName>
    <definedName name="print_quarterly">#N/A</definedName>
    <definedName name="print_quarterly_1">#N/A</definedName>
    <definedName name="print_range">#REF!</definedName>
    <definedName name="Print_Range_WP1">#REF!</definedName>
    <definedName name="Print_Range_WP33">#REF!</definedName>
    <definedName name="Print_Range_WP34">#REF!</definedName>
    <definedName name="PRINT_RATIOS">#REF!</definedName>
    <definedName name="PRINT_RATIOS_M">#REF!</definedName>
    <definedName name="PRINT_RE_CIP">#REF!</definedName>
    <definedName name="PRINT_RE_WARRAN">#REF!</definedName>
    <definedName name="PRINT_RE_WORK">#REF!</definedName>
    <definedName name="PRINT_REC_PREP">#REF!</definedName>
    <definedName name="PRINT_RETURNS">#REF!</definedName>
    <definedName name="Print_six_cases">#REF!</definedName>
    <definedName name="print_summary" localSheetId="8">_sum1,_sum2</definedName>
    <definedName name="print_summary" localSheetId="11">_sum1,_sum2</definedName>
    <definedName name="print_summary" localSheetId="10">_sum1,_sum2</definedName>
    <definedName name="print_summary">_sum1,_sum2</definedName>
    <definedName name="Print_Summary_Tables">#REF!</definedName>
    <definedName name="PRINT_T_PREP">#REF!</definedName>
    <definedName name="PRINT_TABLE">#REF!</definedName>
    <definedName name="Print_Titile">#REF!</definedName>
    <definedName name="PRINT_TITL02">#REF!</definedName>
    <definedName name="_xlnm.Print_Titles" localSheetId="19">#REF!,#REF!</definedName>
    <definedName name="_xlnm.Print_Titles" localSheetId="4">#REF!,#REF!</definedName>
    <definedName name="_xlnm.Print_Titles">#REF!,#REF!</definedName>
    <definedName name="Print_Titles_2">#REF!</definedName>
    <definedName name="PRINT_TITLES_MI" localSheetId="19">#REF!</definedName>
    <definedName name="PRINT_TITLES_MI">#REF!</definedName>
    <definedName name="Print_Titles2">#REF!,#REF!</definedName>
    <definedName name="Print_Titles3">#REF!,#REF!</definedName>
    <definedName name="Print_Titles4">#REF!,#REF!</definedName>
    <definedName name="Print_TM_Range" localSheetId="19">#REF!</definedName>
    <definedName name="Print_TM_Range">#REF!</definedName>
    <definedName name="Print_TM_Value" localSheetId="19">#REF!</definedName>
    <definedName name="Print_TM_Value">#REF!</definedName>
    <definedName name="Print_USCONSOL_MOS">#REF!</definedName>
    <definedName name="Print_Valmax">NA()</definedName>
    <definedName name="Print_ValSum_Range" localSheetId="19">#REF!</definedName>
    <definedName name="Print_ValSum_Range">#REF!</definedName>
    <definedName name="Print_ValSum_Value" localSheetId="19">#REF!</definedName>
    <definedName name="Print_ValSum_Value">#REF!</definedName>
    <definedName name="PRINT_WC.PRINT_WC">#REF!</definedName>
    <definedName name="PRINT0">#REF!</definedName>
    <definedName name="PRINT1" localSheetId="19">#REF!</definedName>
    <definedName name="PRINT1">#REF!</definedName>
    <definedName name="print1_1">FALSE</definedName>
    <definedName name="Print1Start">#REF!</definedName>
    <definedName name="Print1Stop">#REF!</definedName>
    <definedName name="print2">#REF!</definedName>
    <definedName name="PRINT2FUND">#REF!</definedName>
    <definedName name="Print2Start">#REF!</definedName>
    <definedName name="Print2Stop">#REF!</definedName>
    <definedName name="print3" localSheetId="11" hidden="1">{#N/A,#N/A,FALSE,"Summary";#N/A,#N/A,FALSE,"Edit";#N/A,#N/A,FALSE,"MedProf";#N/A,#N/A,FALSE,"Proj Mgt";#N/A,#N/A,FALSE,"Creat Svc";#N/A,#N/A,FALSE,"Meet Svc";#N/A,#N/A,FALSE,"Non-OCC";#N/A,#N/A,FALSE,"Client Svc";#N/A,#N/A,FALSE,"Bus Dev";#N/A,#N/A,FALSE,"Indirect"}</definedName>
    <definedName name="print3" hidden="1">{#N/A,#N/A,FALSE,"Summary";#N/A,#N/A,FALSE,"Edit";#N/A,#N/A,FALSE,"MedProf";#N/A,#N/A,FALSE,"Proj Mgt";#N/A,#N/A,FALSE,"Creat Svc";#N/A,#N/A,FALSE,"Meet Svc";#N/A,#N/A,FALSE,"Non-OCC";#N/A,#N/A,FALSE,"Client Svc";#N/A,#N/A,FALSE,"Bus Dev";#N/A,#N/A,FALSE,"Indirect"}</definedName>
    <definedName name="print3_1" localSheetId="11">{#N/A,#N/A,FALSE,"Summary";#N/A,#N/A,FALSE,"Edit";#N/A,#N/A,FALSE,"MedProf";#N/A,#N/A,FALSE,"Proj Mgt";#N/A,#N/A,FALSE,"Creat Svc";#N/A,#N/A,FALSE,"Meet Svc";#N/A,#N/A,FALSE,"Non-OCC";#N/A,#N/A,FALSE,"Client Svc";#N/A,#N/A,FALSE,"Bus Dev";#N/A,#N/A,FALSE,"Indirect"}</definedName>
    <definedName name="print3_1">{#N/A,#N/A,FALSE,"Summary";#N/A,#N/A,FALSE,"Edit";#N/A,#N/A,FALSE,"MedProf";#N/A,#N/A,FALSE,"Proj Mgt";#N/A,#N/A,FALSE,"Creat Svc";#N/A,#N/A,FALSE,"Meet Svc";#N/A,#N/A,FALSE,"Non-OCC";#N/A,#N/A,FALSE,"Client Svc";#N/A,#N/A,FALSE,"Bus Dev";#N/A,#N/A,FALSE,"Indirect"}</definedName>
    <definedName name="print3_1_1" localSheetId="11">{#N/A,#N/A,FALSE,"Summary";#N/A,#N/A,FALSE,"Edit";#N/A,#N/A,FALSE,"MedProf";#N/A,#N/A,FALSE,"Proj Mgt";#N/A,#N/A,FALSE,"Creat Svc";#N/A,#N/A,FALSE,"Meet Svc";#N/A,#N/A,FALSE,"Non-OCC";#N/A,#N/A,FALSE,"Client Svc";#N/A,#N/A,FALSE,"Bus Dev";#N/A,#N/A,FALSE,"Indirect"}</definedName>
    <definedName name="print3_1_1">{#N/A,#N/A,FALSE,"Summary";#N/A,#N/A,FALSE,"Edit";#N/A,#N/A,FALSE,"MedProf";#N/A,#N/A,FALSE,"Proj Mgt";#N/A,#N/A,FALSE,"Creat Svc";#N/A,#N/A,FALSE,"Meet Svc";#N/A,#N/A,FALSE,"Non-OCC";#N/A,#N/A,FALSE,"Client Svc";#N/A,#N/A,FALSE,"Bus Dev";#N/A,#N/A,FALSE,"Indirect"}</definedName>
    <definedName name="print3_1_1_1" localSheetId="11">{#N/A,#N/A,FALSE,"Summary";#N/A,#N/A,FALSE,"Edit";#N/A,#N/A,FALSE,"MedProf";#N/A,#N/A,FALSE,"Proj Mgt";#N/A,#N/A,FALSE,"Creat Svc";#N/A,#N/A,FALSE,"Meet Svc";#N/A,#N/A,FALSE,"Non-OCC";#N/A,#N/A,FALSE,"Client Svc";#N/A,#N/A,FALSE,"Bus Dev";#N/A,#N/A,FALSE,"Indirect"}</definedName>
    <definedName name="print3_1_1_1">{#N/A,#N/A,FALSE,"Summary";#N/A,#N/A,FALSE,"Edit";#N/A,#N/A,FALSE,"MedProf";#N/A,#N/A,FALSE,"Proj Mgt";#N/A,#N/A,FALSE,"Creat Svc";#N/A,#N/A,FALSE,"Meet Svc";#N/A,#N/A,FALSE,"Non-OCC";#N/A,#N/A,FALSE,"Client Svc";#N/A,#N/A,FALSE,"Bus Dev";#N/A,#N/A,FALSE,"Indirect"}</definedName>
    <definedName name="print3_1_1_2" localSheetId="11">{#N/A,#N/A,FALSE,"Summary";#N/A,#N/A,FALSE,"Edit";#N/A,#N/A,FALSE,"MedProf";#N/A,#N/A,FALSE,"Proj Mgt";#N/A,#N/A,FALSE,"Creat Svc";#N/A,#N/A,FALSE,"Meet Svc";#N/A,#N/A,FALSE,"Non-OCC";#N/A,#N/A,FALSE,"Client Svc";#N/A,#N/A,FALSE,"Bus Dev";#N/A,#N/A,FALSE,"Indirect"}</definedName>
    <definedName name="print3_1_1_2">{#N/A,#N/A,FALSE,"Summary";#N/A,#N/A,FALSE,"Edit";#N/A,#N/A,FALSE,"MedProf";#N/A,#N/A,FALSE,"Proj Mgt";#N/A,#N/A,FALSE,"Creat Svc";#N/A,#N/A,FALSE,"Meet Svc";#N/A,#N/A,FALSE,"Non-OCC";#N/A,#N/A,FALSE,"Client Svc";#N/A,#N/A,FALSE,"Bus Dev";#N/A,#N/A,FALSE,"Indirect"}</definedName>
    <definedName name="print3_1_2" localSheetId="11">{#N/A,#N/A,FALSE,"Summary";#N/A,#N/A,FALSE,"Edit";#N/A,#N/A,FALSE,"MedProf";#N/A,#N/A,FALSE,"Proj Mgt";#N/A,#N/A,FALSE,"Creat Svc";#N/A,#N/A,FALSE,"Meet Svc";#N/A,#N/A,FALSE,"Non-OCC";#N/A,#N/A,FALSE,"Client Svc";#N/A,#N/A,FALSE,"Bus Dev";#N/A,#N/A,FALSE,"Indirect"}</definedName>
    <definedName name="print3_1_2">{#N/A,#N/A,FALSE,"Summary";#N/A,#N/A,FALSE,"Edit";#N/A,#N/A,FALSE,"MedProf";#N/A,#N/A,FALSE,"Proj Mgt";#N/A,#N/A,FALSE,"Creat Svc";#N/A,#N/A,FALSE,"Meet Svc";#N/A,#N/A,FALSE,"Non-OCC";#N/A,#N/A,FALSE,"Client Svc";#N/A,#N/A,FALSE,"Bus Dev";#N/A,#N/A,FALSE,"Indirect"}</definedName>
    <definedName name="print3_1_3" localSheetId="11">{#N/A,#N/A,FALSE,"Summary";#N/A,#N/A,FALSE,"Edit";#N/A,#N/A,FALSE,"MedProf";#N/A,#N/A,FALSE,"Proj Mgt";#N/A,#N/A,FALSE,"Creat Svc";#N/A,#N/A,FALSE,"Meet Svc";#N/A,#N/A,FALSE,"Non-OCC";#N/A,#N/A,FALSE,"Client Svc";#N/A,#N/A,FALSE,"Bus Dev";#N/A,#N/A,FALSE,"Indirect"}</definedName>
    <definedName name="print3_1_3">{#N/A,#N/A,FALSE,"Summary";#N/A,#N/A,FALSE,"Edit";#N/A,#N/A,FALSE,"MedProf";#N/A,#N/A,FALSE,"Proj Mgt";#N/A,#N/A,FALSE,"Creat Svc";#N/A,#N/A,FALSE,"Meet Svc";#N/A,#N/A,FALSE,"Non-OCC";#N/A,#N/A,FALSE,"Client Svc";#N/A,#N/A,FALSE,"Bus Dev";#N/A,#N/A,FALSE,"Indirect"}</definedName>
    <definedName name="print3_2" localSheetId="11">{#N/A,#N/A,FALSE,"Summary";#N/A,#N/A,FALSE,"Edit";#N/A,#N/A,FALSE,"MedProf";#N/A,#N/A,FALSE,"Proj Mgt";#N/A,#N/A,FALSE,"Creat Svc";#N/A,#N/A,FALSE,"Meet Svc";#N/A,#N/A,FALSE,"Non-OCC";#N/A,#N/A,FALSE,"Client Svc";#N/A,#N/A,FALSE,"Bus Dev";#N/A,#N/A,FALSE,"Indirect"}</definedName>
    <definedName name="print3_2">{#N/A,#N/A,FALSE,"Summary";#N/A,#N/A,FALSE,"Edit";#N/A,#N/A,FALSE,"MedProf";#N/A,#N/A,FALSE,"Proj Mgt";#N/A,#N/A,FALSE,"Creat Svc";#N/A,#N/A,FALSE,"Meet Svc";#N/A,#N/A,FALSE,"Non-OCC";#N/A,#N/A,FALSE,"Client Svc";#N/A,#N/A,FALSE,"Bus Dev";#N/A,#N/A,FALSE,"Indirect"}</definedName>
    <definedName name="print3_2_1" localSheetId="11">{#N/A,#N/A,FALSE,"Summary";#N/A,#N/A,FALSE,"Edit";#N/A,#N/A,FALSE,"MedProf";#N/A,#N/A,FALSE,"Proj Mgt";#N/A,#N/A,FALSE,"Creat Svc";#N/A,#N/A,FALSE,"Meet Svc";#N/A,#N/A,FALSE,"Non-OCC";#N/A,#N/A,FALSE,"Client Svc";#N/A,#N/A,FALSE,"Bus Dev";#N/A,#N/A,FALSE,"Indirect"}</definedName>
    <definedName name="print3_2_1">{#N/A,#N/A,FALSE,"Summary";#N/A,#N/A,FALSE,"Edit";#N/A,#N/A,FALSE,"MedProf";#N/A,#N/A,FALSE,"Proj Mgt";#N/A,#N/A,FALSE,"Creat Svc";#N/A,#N/A,FALSE,"Meet Svc";#N/A,#N/A,FALSE,"Non-OCC";#N/A,#N/A,FALSE,"Client Svc";#N/A,#N/A,FALSE,"Bus Dev";#N/A,#N/A,FALSE,"Indirect"}</definedName>
    <definedName name="print3_2_1_1" localSheetId="11">{#N/A,#N/A,FALSE,"Summary";#N/A,#N/A,FALSE,"Edit";#N/A,#N/A,FALSE,"MedProf";#N/A,#N/A,FALSE,"Proj Mgt";#N/A,#N/A,FALSE,"Creat Svc";#N/A,#N/A,FALSE,"Meet Svc";#N/A,#N/A,FALSE,"Non-OCC";#N/A,#N/A,FALSE,"Client Svc";#N/A,#N/A,FALSE,"Bus Dev";#N/A,#N/A,FALSE,"Indirect"}</definedName>
    <definedName name="print3_2_1_1">{#N/A,#N/A,FALSE,"Summary";#N/A,#N/A,FALSE,"Edit";#N/A,#N/A,FALSE,"MedProf";#N/A,#N/A,FALSE,"Proj Mgt";#N/A,#N/A,FALSE,"Creat Svc";#N/A,#N/A,FALSE,"Meet Svc";#N/A,#N/A,FALSE,"Non-OCC";#N/A,#N/A,FALSE,"Client Svc";#N/A,#N/A,FALSE,"Bus Dev";#N/A,#N/A,FALSE,"Indirect"}</definedName>
    <definedName name="print3_2_1_2" localSheetId="11">{#N/A,#N/A,FALSE,"Summary";#N/A,#N/A,FALSE,"Edit";#N/A,#N/A,FALSE,"MedProf";#N/A,#N/A,FALSE,"Proj Mgt";#N/A,#N/A,FALSE,"Creat Svc";#N/A,#N/A,FALSE,"Meet Svc";#N/A,#N/A,FALSE,"Non-OCC";#N/A,#N/A,FALSE,"Client Svc";#N/A,#N/A,FALSE,"Bus Dev";#N/A,#N/A,FALSE,"Indirect"}</definedName>
    <definedName name="print3_2_1_2">{#N/A,#N/A,FALSE,"Summary";#N/A,#N/A,FALSE,"Edit";#N/A,#N/A,FALSE,"MedProf";#N/A,#N/A,FALSE,"Proj Mgt";#N/A,#N/A,FALSE,"Creat Svc";#N/A,#N/A,FALSE,"Meet Svc";#N/A,#N/A,FALSE,"Non-OCC";#N/A,#N/A,FALSE,"Client Svc";#N/A,#N/A,FALSE,"Bus Dev";#N/A,#N/A,FALSE,"Indirect"}</definedName>
    <definedName name="print3_2_2" localSheetId="11">{#N/A,#N/A,FALSE,"Summary";#N/A,#N/A,FALSE,"Edit";#N/A,#N/A,FALSE,"MedProf";#N/A,#N/A,FALSE,"Proj Mgt";#N/A,#N/A,FALSE,"Creat Svc";#N/A,#N/A,FALSE,"Meet Svc";#N/A,#N/A,FALSE,"Non-OCC";#N/A,#N/A,FALSE,"Client Svc";#N/A,#N/A,FALSE,"Bus Dev";#N/A,#N/A,FALSE,"Indirect"}</definedName>
    <definedName name="print3_2_2">{#N/A,#N/A,FALSE,"Summary";#N/A,#N/A,FALSE,"Edit";#N/A,#N/A,FALSE,"MedProf";#N/A,#N/A,FALSE,"Proj Mgt";#N/A,#N/A,FALSE,"Creat Svc";#N/A,#N/A,FALSE,"Meet Svc";#N/A,#N/A,FALSE,"Non-OCC";#N/A,#N/A,FALSE,"Client Svc";#N/A,#N/A,FALSE,"Bus Dev";#N/A,#N/A,FALSE,"Indirect"}</definedName>
    <definedName name="print3_2_3" localSheetId="11">{#N/A,#N/A,FALSE,"Summary";#N/A,#N/A,FALSE,"Edit";#N/A,#N/A,FALSE,"MedProf";#N/A,#N/A,FALSE,"Proj Mgt";#N/A,#N/A,FALSE,"Creat Svc";#N/A,#N/A,FALSE,"Meet Svc";#N/A,#N/A,FALSE,"Non-OCC";#N/A,#N/A,FALSE,"Client Svc";#N/A,#N/A,FALSE,"Bus Dev";#N/A,#N/A,FALSE,"Indirect"}</definedName>
    <definedName name="print3_2_3">{#N/A,#N/A,FALSE,"Summary";#N/A,#N/A,FALSE,"Edit";#N/A,#N/A,FALSE,"MedProf";#N/A,#N/A,FALSE,"Proj Mgt";#N/A,#N/A,FALSE,"Creat Svc";#N/A,#N/A,FALSE,"Meet Svc";#N/A,#N/A,FALSE,"Non-OCC";#N/A,#N/A,FALSE,"Client Svc";#N/A,#N/A,FALSE,"Bus Dev";#N/A,#N/A,FALSE,"Indirect"}</definedName>
    <definedName name="print3_3" localSheetId="11">{#N/A,#N/A,FALSE,"Summary";#N/A,#N/A,FALSE,"Edit";#N/A,#N/A,FALSE,"MedProf";#N/A,#N/A,FALSE,"Proj Mgt";#N/A,#N/A,FALSE,"Creat Svc";#N/A,#N/A,FALSE,"Meet Svc";#N/A,#N/A,FALSE,"Non-OCC";#N/A,#N/A,FALSE,"Client Svc";#N/A,#N/A,FALSE,"Bus Dev";#N/A,#N/A,FALSE,"Indirect"}</definedName>
    <definedName name="print3_3">{#N/A,#N/A,FALSE,"Summary";#N/A,#N/A,FALSE,"Edit";#N/A,#N/A,FALSE,"MedProf";#N/A,#N/A,FALSE,"Proj Mgt";#N/A,#N/A,FALSE,"Creat Svc";#N/A,#N/A,FALSE,"Meet Svc";#N/A,#N/A,FALSE,"Non-OCC";#N/A,#N/A,FALSE,"Client Svc";#N/A,#N/A,FALSE,"Bus Dev";#N/A,#N/A,FALSE,"Indirect"}</definedName>
    <definedName name="print3_3_1" localSheetId="11">{#N/A,#N/A,FALSE,"Summary";#N/A,#N/A,FALSE,"Edit";#N/A,#N/A,FALSE,"MedProf";#N/A,#N/A,FALSE,"Proj Mgt";#N/A,#N/A,FALSE,"Creat Svc";#N/A,#N/A,FALSE,"Meet Svc";#N/A,#N/A,FALSE,"Non-OCC";#N/A,#N/A,FALSE,"Client Svc";#N/A,#N/A,FALSE,"Bus Dev";#N/A,#N/A,FALSE,"Indirect"}</definedName>
    <definedName name="print3_3_1">{#N/A,#N/A,FALSE,"Summary";#N/A,#N/A,FALSE,"Edit";#N/A,#N/A,FALSE,"MedProf";#N/A,#N/A,FALSE,"Proj Mgt";#N/A,#N/A,FALSE,"Creat Svc";#N/A,#N/A,FALSE,"Meet Svc";#N/A,#N/A,FALSE,"Non-OCC";#N/A,#N/A,FALSE,"Client Svc";#N/A,#N/A,FALSE,"Bus Dev";#N/A,#N/A,FALSE,"Indirect"}</definedName>
    <definedName name="print3_3_1_1" localSheetId="11">{#N/A,#N/A,FALSE,"Summary";#N/A,#N/A,FALSE,"Edit";#N/A,#N/A,FALSE,"MedProf";#N/A,#N/A,FALSE,"Proj Mgt";#N/A,#N/A,FALSE,"Creat Svc";#N/A,#N/A,FALSE,"Meet Svc";#N/A,#N/A,FALSE,"Non-OCC";#N/A,#N/A,FALSE,"Client Svc";#N/A,#N/A,FALSE,"Bus Dev";#N/A,#N/A,FALSE,"Indirect"}</definedName>
    <definedName name="print3_3_1_1">{#N/A,#N/A,FALSE,"Summary";#N/A,#N/A,FALSE,"Edit";#N/A,#N/A,FALSE,"MedProf";#N/A,#N/A,FALSE,"Proj Mgt";#N/A,#N/A,FALSE,"Creat Svc";#N/A,#N/A,FALSE,"Meet Svc";#N/A,#N/A,FALSE,"Non-OCC";#N/A,#N/A,FALSE,"Client Svc";#N/A,#N/A,FALSE,"Bus Dev";#N/A,#N/A,FALSE,"Indirect"}</definedName>
    <definedName name="print3_3_1_2" localSheetId="11">{#N/A,#N/A,FALSE,"Summary";#N/A,#N/A,FALSE,"Edit";#N/A,#N/A,FALSE,"MedProf";#N/A,#N/A,FALSE,"Proj Mgt";#N/A,#N/A,FALSE,"Creat Svc";#N/A,#N/A,FALSE,"Meet Svc";#N/A,#N/A,FALSE,"Non-OCC";#N/A,#N/A,FALSE,"Client Svc";#N/A,#N/A,FALSE,"Bus Dev";#N/A,#N/A,FALSE,"Indirect"}</definedName>
    <definedName name="print3_3_1_2">{#N/A,#N/A,FALSE,"Summary";#N/A,#N/A,FALSE,"Edit";#N/A,#N/A,FALSE,"MedProf";#N/A,#N/A,FALSE,"Proj Mgt";#N/A,#N/A,FALSE,"Creat Svc";#N/A,#N/A,FALSE,"Meet Svc";#N/A,#N/A,FALSE,"Non-OCC";#N/A,#N/A,FALSE,"Client Svc";#N/A,#N/A,FALSE,"Bus Dev";#N/A,#N/A,FALSE,"Indirect"}</definedName>
    <definedName name="print3_3_2" localSheetId="11">{#N/A,#N/A,FALSE,"Summary";#N/A,#N/A,FALSE,"Edit";#N/A,#N/A,FALSE,"MedProf";#N/A,#N/A,FALSE,"Proj Mgt";#N/A,#N/A,FALSE,"Creat Svc";#N/A,#N/A,FALSE,"Meet Svc";#N/A,#N/A,FALSE,"Non-OCC";#N/A,#N/A,FALSE,"Client Svc";#N/A,#N/A,FALSE,"Bus Dev";#N/A,#N/A,FALSE,"Indirect"}</definedName>
    <definedName name="print3_3_2">{#N/A,#N/A,FALSE,"Summary";#N/A,#N/A,FALSE,"Edit";#N/A,#N/A,FALSE,"MedProf";#N/A,#N/A,FALSE,"Proj Mgt";#N/A,#N/A,FALSE,"Creat Svc";#N/A,#N/A,FALSE,"Meet Svc";#N/A,#N/A,FALSE,"Non-OCC";#N/A,#N/A,FALSE,"Client Svc";#N/A,#N/A,FALSE,"Bus Dev";#N/A,#N/A,FALSE,"Indirect"}</definedName>
    <definedName name="print3_3_3" localSheetId="11">{#N/A,#N/A,FALSE,"Summary";#N/A,#N/A,FALSE,"Edit";#N/A,#N/A,FALSE,"MedProf";#N/A,#N/A,FALSE,"Proj Mgt";#N/A,#N/A,FALSE,"Creat Svc";#N/A,#N/A,FALSE,"Meet Svc";#N/A,#N/A,FALSE,"Non-OCC";#N/A,#N/A,FALSE,"Client Svc";#N/A,#N/A,FALSE,"Bus Dev";#N/A,#N/A,FALSE,"Indirect"}</definedName>
    <definedName name="print3_3_3">{#N/A,#N/A,FALSE,"Summary";#N/A,#N/A,FALSE,"Edit";#N/A,#N/A,FALSE,"MedProf";#N/A,#N/A,FALSE,"Proj Mgt";#N/A,#N/A,FALSE,"Creat Svc";#N/A,#N/A,FALSE,"Meet Svc";#N/A,#N/A,FALSE,"Non-OCC";#N/A,#N/A,FALSE,"Client Svc";#N/A,#N/A,FALSE,"Bus Dev";#N/A,#N/A,FALSE,"Indirect"}</definedName>
    <definedName name="print3_4" localSheetId="11">{#N/A,#N/A,FALSE,"Summary";#N/A,#N/A,FALSE,"Edit";#N/A,#N/A,FALSE,"MedProf";#N/A,#N/A,FALSE,"Proj Mgt";#N/A,#N/A,FALSE,"Creat Svc";#N/A,#N/A,FALSE,"Meet Svc";#N/A,#N/A,FALSE,"Non-OCC";#N/A,#N/A,FALSE,"Client Svc";#N/A,#N/A,FALSE,"Bus Dev";#N/A,#N/A,FALSE,"Indirect"}</definedName>
    <definedName name="print3_4">{#N/A,#N/A,FALSE,"Summary";#N/A,#N/A,FALSE,"Edit";#N/A,#N/A,FALSE,"MedProf";#N/A,#N/A,FALSE,"Proj Mgt";#N/A,#N/A,FALSE,"Creat Svc";#N/A,#N/A,FALSE,"Meet Svc";#N/A,#N/A,FALSE,"Non-OCC";#N/A,#N/A,FALSE,"Client Svc";#N/A,#N/A,FALSE,"Bus Dev";#N/A,#N/A,FALSE,"Indirect"}</definedName>
    <definedName name="print3_4_1" localSheetId="11">{#N/A,#N/A,FALSE,"Summary";#N/A,#N/A,FALSE,"Edit";#N/A,#N/A,FALSE,"MedProf";#N/A,#N/A,FALSE,"Proj Mgt";#N/A,#N/A,FALSE,"Creat Svc";#N/A,#N/A,FALSE,"Meet Svc";#N/A,#N/A,FALSE,"Non-OCC";#N/A,#N/A,FALSE,"Client Svc";#N/A,#N/A,FALSE,"Bus Dev";#N/A,#N/A,FALSE,"Indirect"}</definedName>
    <definedName name="print3_4_1">{#N/A,#N/A,FALSE,"Summary";#N/A,#N/A,FALSE,"Edit";#N/A,#N/A,FALSE,"MedProf";#N/A,#N/A,FALSE,"Proj Mgt";#N/A,#N/A,FALSE,"Creat Svc";#N/A,#N/A,FALSE,"Meet Svc";#N/A,#N/A,FALSE,"Non-OCC";#N/A,#N/A,FALSE,"Client Svc";#N/A,#N/A,FALSE,"Bus Dev";#N/A,#N/A,FALSE,"Indirect"}</definedName>
    <definedName name="print3_4_2" localSheetId="11">{#N/A,#N/A,FALSE,"Summary";#N/A,#N/A,FALSE,"Edit";#N/A,#N/A,FALSE,"MedProf";#N/A,#N/A,FALSE,"Proj Mgt";#N/A,#N/A,FALSE,"Creat Svc";#N/A,#N/A,FALSE,"Meet Svc";#N/A,#N/A,FALSE,"Non-OCC";#N/A,#N/A,FALSE,"Client Svc";#N/A,#N/A,FALSE,"Bus Dev";#N/A,#N/A,FALSE,"Indirect"}</definedName>
    <definedName name="print3_4_2">{#N/A,#N/A,FALSE,"Summary";#N/A,#N/A,FALSE,"Edit";#N/A,#N/A,FALSE,"MedProf";#N/A,#N/A,FALSE,"Proj Mgt";#N/A,#N/A,FALSE,"Creat Svc";#N/A,#N/A,FALSE,"Meet Svc";#N/A,#N/A,FALSE,"Non-OCC";#N/A,#N/A,FALSE,"Client Svc";#N/A,#N/A,FALSE,"Bus Dev";#N/A,#N/A,FALSE,"Indirect"}</definedName>
    <definedName name="print3_5" localSheetId="11">{#N/A,#N/A,FALSE,"Summary";#N/A,#N/A,FALSE,"Edit";#N/A,#N/A,FALSE,"MedProf";#N/A,#N/A,FALSE,"Proj Mgt";#N/A,#N/A,FALSE,"Creat Svc";#N/A,#N/A,FALSE,"Meet Svc";#N/A,#N/A,FALSE,"Non-OCC";#N/A,#N/A,FALSE,"Client Svc";#N/A,#N/A,FALSE,"Bus Dev";#N/A,#N/A,FALSE,"Indirect"}</definedName>
    <definedName name="print3_5">{#N/A,#N/A,FALSE,"Summary";#N/A,#N/A,FALSE,"Edit";#N/A,#N/A,FALSE,"MedProf";#N/A,#N/A,FALSE,"Proj Mgt";#N/A,#N/A,FALSE,"Creat Svc";#N/A,#N/A,FALSE,"Meet Svc";#N/A,#N/A,FALSE,"Non-OCC";#N/A,#N/A,FALSE,"Client Svc";#N/A,#N/A,FALSE,"Bus Dev";#N/A,#N/A,FALSE,"Indirect"}</definedName>
    <definedName name="Print3Start">#REF!</definedName>
    <definedName name="Print3Stop">#REF!</definedName>
    <definedName name="print4" localSheetId="15" hidden="1">{#N/A,#N/A,FALSE,"Operations";#N/A,#N/A,FALSE,"Financials"}</definedName>
    <definedName name="print4" localSheetId="11" hidden="1">{#N/A,#N/A,FALSE,"Operations";#N/A,#N/A,FALSE,"Financials"}</definedName>
    <definedName name="print4" hidden="1">{#N/A,#N/A,FALSE,"Operations";#N/A,#N/A,FALSE,"Financials"}</definedName>
    <definedName name="print4_1" localSheetId="4" hidden="1">{#N/A,#N/A,FALSE,"Operations";#N/A,#N/A,FALSE,"Financials"}</definedName>
    <definedName name="print4_1" localSheetId="11" hidden="1">{#N/A,#N/A,FALSE,"Operations";#N/A,#N/A,FALSE,"Financials"}</definedName>
    <definedName name="print4_1" hidden="1">{#N/A,#N/A,FALSE,"Operations";#N/A,#N/A,FALSE,"Financials"}</definedName>
    <definedName name="print4_1_1"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1_1"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1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1_2"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1_2">{"Structure",#N/A,FALSE,"Structure";"Ownership",#N/A,FALSE,"Ownership";"Returns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2"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2">{"Structure",#N/A,FALSE,"Structure";"Ownership",#N/A,FALSE,"Ownership";"Returns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3"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4"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_4">{"Structure",#N/A,FALSE,"Structure";"Ownership",#N/A,FALSE,"Ownership";"Returns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1"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1_1"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1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2"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2">{"Structure",#N/A,FALSE,"Structure";"Ownership",#N/A,FALSE,"Ownership";"Returns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3"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4"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_4">{"Structure",#N/A,FALSE,"Structure";"Ownership",#N/A,FALSE,"Ownership";"Returns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1"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1_1"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1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2"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2">{"Structure",#N/A,FALSE,"Structure";"Ownership",#N/A,FALSE,"Ownership";"Returns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3"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4"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_4">{"Structure",#N/A,FALSE,"Structure";"Ownership",#N/A,FALSE,"Ownership";"Returns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4"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4">{"Structure",#N/A,FALSE,"Structure";"Ownership",#N/A,FALSE,"Ownership";"Returns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5" localSheetId="1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5">{"Structure",#N/A,FALSE,"Structure";"Ownership",#N/A,FALSE,"Ownership";"Returns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5">#REF!</definedName>
    <definedName name="PRINT6">#REF!</definedName>
    <definedName name="printa">#REF!</definedName>
    <definedName name="printall" localSheetId="18">Pricing!printall</definedName>
    <definedName name="printall">#N/A</definedName>
    <definedName name="PrintAll.PrintAll">#REF!</definedName>
    <definedName name="printarea">#N/A</definedName>
    <definedName name="Printarea_13">#REF!,#REF!,#REF!</definedName>
    <definedName name="Printarea_14">#REF!,#REF!,#REF!</definedName>
    <definedName name="Printarea_15">#REF!,#REF!,#REF!</definedName>
    <definedName name="Printarea_16">#REF!,#REF!,#REF!</definedName>
    <definedName name="Printarea_17">#REF!,#REF!,#REF!</definedName>
    <definedName name="PrintArea_SET" localSheetId="11">OFFSET(#REF!,,,MATCH(REPT("z",255),#REF!),'Uptier + New Money - Interest'!_641__FDSAUDITLINK__)</definedName>
    <definedName name="PrintArea_SET">OFFSET(#REF!,,,MATCH(REPT("z",255),#REF!),[0]!_641__FDSAUDITLINK__)</definedName>
    <definedName name="PrintArea4">#N/A</definedName>
    <definedName name="printareafull">#N/A</definedName>
    <definedName name="PrintAreaMI">#REF!</definedName>
    <definedName name="PrintAreaPrice" localSheetId="4" hidden="1">#REF!</definedName>
    <definedName name="PrintAreaPrice" hidden="1">#REF!</definedName>
    <definedName name="PrintAreaReset">#N/A</definedName>
    <definedName name="printb">#REF!</definedName>
    <definedName name="PrintBalance">#REF!</definedName>
    <definedName name="PrintBank">#N/A</definedName>
    <definedName name="PrintBlock">#REF!</definedName>
    <definedName name="Printboth">#REF!</definedName>
    <definedName name="PRINTBS">#REF!</definedName>
    <definedName name="printc">#REF!</definedName>
    <definedName name="printcapearn" localSheetId="8">capearnpg1,capearnpg2</definedName>
    <definedName name="printcapearn" localSheetId="11">capearnpg1,capearnpg2</definedName>
    <definedName name="printcapearn" localSheetId="10">capearnpg1,capearnpg2</definedName>
    <definedName name="printcapearn">capearnpg1,capearnpg2</definedName>
    <definedName name="printcapfac" localSheetId="8">capfacpg2,capfacpg1</definedName>
    <definedName name="printcapfac" localSheetId="11">capfacpg2,capfacpg1</definedName>
    <definedName name="printcapfac" localSheetId="10">capfacpg2,capfacpg1</definedName>
    <definedName name="printcapfac">capfacpg2,capfacpg1</definedName>
    <definedName name="PrintCashFlow">#REF!</definedName>
    <definedName name="PRINTCF">#REF!</definedName>
    <definedName name="PrintChart">#REF!</definedName>
    <definedName name="printchart1">#REF!</definedName>
    <definedName name="PrintClose">#REF!</definedName>
    <definedName name="PrintCMS400B">#REF!</definedName>
    <definedName name="PrintCMS430">#REF!</definedName>
    <definedName name="PrintCommentary">#REF!</definedName>
    <definedName name="printcompaq2">#REF!</definedName>
    <definedName name="PrintConsolPage">#REF!</definedName>
    <definedName name="PRINTCOSTS">#REF!</definedName>
    <definedName name="PrintCover">#REF!</definedName>
    <definedName name="printd">#REF!</definedName>
    <definedName name="PrintData">#REF!,#REF!,#REF!,#REF!,#REF!,#REF!,#REF!,#REF!,#REF!,#REF!,#REF!,#REF!</definedName>
    <definedName name="printdcf" localSheetId="8">dcfpg1,dcfpg2,dcfpg3,dcfpg4,dcfpg5,dcfpg6,dcfpg7,dcfpg8,dcfpg9,dcfpg10</definedName>
    <definedName name="printdcf" localSheetId="11">dcfpg1,dcfpg2,dcfpg3,dcfpg4,dcfpg5,dcfpg6,dcfpg7,dcfpg8,dcfpg9,dcfpg10</definedName>
    <definedName name="printdcf" localSheetId="10">dcfpg1,dcfpg2,dcfpg3,dcfpg4,dcfpg5,dcfpg6,dcfpg7,dcfpg8,dcfpg9,dcfpg10</definedName>
    <definedName name="printdcf">dcfpg1,dcfpg2,dcfpg3,dcfpg4,dcfpg5,dcfpg6,dcfpg7,dcfpg8,dcfpg9,dcfpg10</definedName>
    <definedName name="PrintDeptInc">#REF!</definedName>
    <definedName name="PrintDescripPurpose">#REF!,#REF!</definedName>
    <definedName name="PrintDetail">#REF!</definedName>
    <definedName name="PrintDetailPages">#REF!</definedName>
    <definedName name="PRINTDLG">#REF!</definedName>
    <definedName name="printdollardetail">#REF!</definedName>
    <definedName name="printdollardetailia">#REF!</definedName>
    <definedName name="PrintEnd" hidden="1">#REF!</definedName>
    <definedName name="PrintEnter">#N/A</definedName>
    <definedName name="PrintF_P_LY">#REF!</definedName>
    <definedName name="PrintFootnotes">#REF!</definedName>
    <definedName name="printfull">#N/A</definedName>
    <definedName name="printfull2">#N/A</definedName>
    <definedName name="PrintGraph" localSheetId="19">#REF!</definedName>
    <definedName name="PrintGraph">#REF!</definedName>
    <definedName name="PrintGraphs">#REF!</definedName>
    <definedName name="PrintIncome">#REF!</definedName>
    <definedName name="printing2">#REF!</definedName>
    <definedName name="PRINTIS">#REF!</definedName>
    <definedName name="PrintIt">#N/A</definedName>
    <definedName name="printit_1" localSheetId="11">{#N/A,#N/A,FALSE,"Assumptions";#N/A,#N/A,FALSE,"Factors";#N/A,#N/A,FALSE,"Model";#N/A,#N/A,FALSE,"Allocation"}</definedName>
    <definedName name="printit_1">{#N/A,#N/A,FALSE,"Assumptions";#N/A,#N/A,FALSE,"Factors";#N/A,#N/A,FALSE,"Model";#N/A,#N/A,FALSE,"Allocation"}</definedName>
    <definedName name="printit_1_1" localSheetId="11">{#N/A,#N/A,FALSE,"Assumptions";#N/A,#N/A,FALSE,"Factors";#N/A,#N/A,FALSE,"Model";#N/A,#N/A,FALSE,"Allocation"}</definedName>
    <definedName name="printit_1_1">{#N/A,#N/A,FALSE,"Assumptions";#N/A,#N/A,FALSE,"Factors";#N/A,#N/A,FALSE,"Model";#N/A,#N/A,FALSE,"Allocation"}</definedName>
    <definedName name="printit_1_2" localSheetId="11">{#N/A,#N/A,FALSE,"Assumptions";#N/A,#N/A,FALSE,"Factors";#N/A,#N/A,FALSE,"Model";#N/A,#N/A,FALSE,"Allocation"}</definedName>
    <definedName name="printit_1_2">{#N/A,#N/A,FALSE,"Assumptions";#N/A,#N/A,FALSE,"Factors";#N/A,#N/A,FALSE,"Model";#N/A,#N/A,FALSE,"Allocation"}</definedName>
    <definedName name="printit_2" localSheetId="11">{#N/A,#N/A,FALSE,"Assumptions";#N/A,#N/A,FALSE,"Factors";#N/A,#N/A,FALSE,"Model";#N/A,#N/A,FALSE,"Allocation"}</definedName>
    <definedName name="printit_2">{#N/A,#N/A,FALSE,"Assumptions";#N/A,#N/A,FALSE,"Factors";#N/A,#N/A,FALSE,"Model";#N/A,#N/A,FALSE,"Allocation"}</definedName>
    <definedName name="printit_3" localSheetId="11">{#N/A,#N/A,FALSE,"Assumptions";#N/A,#N/A,FALSE,"Factors";#N/A,#N/A,FALSE,"Model";#N/A,#N/A,FALSE,"Allocation"}</definedName>
    <definedName name="printit_3">{#N/A,#N/A,FALSE,"Assumptions";#N/A,#N/A,FALSE,"Factors";#N/A,#N/A,FALSE,"Model";#N/A,#N/A,FALSE,"Allocation"}</definedName>
    <definedName name="Printit2">#N/A</definedName>
    <definedName name="printlevgc" localSheetId="8">[0]!_66__123Graph_BCHART_1,gcbook,gcsalesL,gcearn1,gcearn2,gccf1,gccf2</definedName>
    <definedName name="printlevgc" localSheetId="11">[0]!_66__123Graph_BCHART_1,gcbook,gcsalesL,gcearn1,gcearn2,gccf1,gccf2</definedName>
    <definedName name="printlevgc" localSheetId="10">[0]!_bdm.F5EF5999F67B47A3BAE3E4C1512193BB.edm,gcbook,gcsalesL,gcearn1,gcearn2,gccf1,gccf2</definedName>
    <definedName name="printlevgc">_66__123Graph_BCHART_1,gcbook,gcsalesL,gcearn1,gcearn2,gccf1,gccf2</definedName>
    <definedName name="PrintList">#REF!</definedName>
    <definedName name="PRINTLOC">#REF!</definedName>
    <definedName name="PRINTLOC_1">#N/A</definedName>
    <definedName name="Printmenu">#REF!</definedName>
    <definedName name="printmi">#REF!</definedName>
    <definedName name="PRINTMIKE">#N/A</definedName>
    <definedName name="PRINTMIKE2">#N/A</definedName>
    <definedName name="printmike22">#N/A</definedName>
    <definedName name="PrintMonVsLy">"PrintMonVsLy"</definedName>
    <definedName name="PRINTMTG">#REF!</definedName>
    <definedName name="printn" localSheetId="11">{"four",#N/A,FALSE,"FLASH";"one",#N/A,FALSE,"FLASH";"three",#N/A,FALSE,"FLASH"}</definedName>
    <definedName name="printn">{"four",#N/A,FALSE,"FLASH";"one",#N/A,FALSE,"FLASH";"three",#N/A,FALSE,"FLASH"}</definedName>
    <definedName name="printn_1" localSheetId="11">{"four",#N/A,FALSE,"FLASH";"one",#N/A,FALSE,"FLASH";"three",#N/A,FALSE,"FLASH"}</definedName>
    <definedName name="printn_1">{"four",#N/A,FALSE,"FLASH";"one",#N/A,FALSE,"FLASH";"three",#N/A,FALSE,"FLASH"}</definedName>
    <definedName name="printn_1_1" localSheetId="11">{"four",#N/A,FALSE,"FLASH";"one",#N/A,FALSE,"FLASH";"three",#N/A,FALSE,"FLASH"}</definedName>
    <definedName name="printn_1_1">{"four",#N/A,FALSE,"FLASH";"one",#N/A,FALSE,"FLASH";"three",#N/A,FALSE,"FLASH"}</definedName>
    <definedName name="printn_2" localSheetId="11">{"four",#N/A,FALSE,"FLASH";"one",#N/A,FALSE,"FLASH";"three",#N/A,FALSE,"FLASH"}</definedName>
    <definedName name="printn_2">{"four",#N/A,FALSE,"FLASH";"one",#N/A,FALSE,"FLASH";"three",#N/A,FALSE,"FLASH"}</definedName>
    <definedName name="PrintNames">#REF!</definedName>
    <definedName name="Printout">#REF!</definedName>
    <definedName name="PrintOutput">#N/A</definedName>
    <definedName name="printpct">#REF!,#REF!,#REF!,#REF!,#REF!,#REF!,#REF!,#REF!,#REF!,#REF!</definedName>
    <definedName name="PrintPLMonth">#REF!</definedName>
    <definedName name="PrintPLSeason">#REF!</definedName>
    <definedName name="PrintPreview">#REF!</definedName>
    <definedName name="PrintRange">#REF!,#REF!,#REF!</definedName>
    <definedName name="PRINTRANGE_12MNTH">#REF!</definedName>
    <definedName name="PRINTRANGE_CURRENT">#REF!</definedName>
    <definedName name="PRINTRANGE_CUST">#REF!</definedName>
    <definedName name="PRINTRANGE_CUSTOMER">#REF!</definedName>
    <definedName name="PRINTRANGE_MARKET">#REF!</definedName>
    <definedName name="PRINTRANGE_NEXT">#REF!</definedName>
    <definedName name="PRINTRANGE_OPERATION">#REF!</definedName>
    <definedName name="PRINTRANGE_PREVIOUS">#REF!</definedName>
    <definedName name="printreport">#N/A</definedName>
    <definedName name="PRINTRES">#REF!</definedName>
    <definedName name="Prints">#REF!</definedName>
    <definedName name="PrintStart">#REF!</definedName>
    <definedName name="PrintStep1">#REF!</definedName>
    <definedName name="PrintStep2">#REF!</definedName>
    <definedName name="PrintStep3">#REF!</definedName>
    <definedName name="PrintStep4">#REF!</definedName>
    <definedName name="PrintStep45">#REF!</definedName>
    <definedName name="PrintStep5">#REF!</definedName>
    <definedName name="PrintStoreCorp">#N/A</definedName>
    <definedName name="printsubject">#N/A</definedName>
    <definedName name="printsumm" localSheetId="18">Pricing!printsumm</definedName>
    <definedName name="printsumm">#N/A</definedName>
    <definedName name="PrintTables">#REF!,#REF!,#REF!,#REF!,#REF!,#REF!,#REF!,#REF!</definedName>
    <definedName name="PrintThisSheet">#REF!</definedName>
    <definedName name="PrintTitle1" localSheetId="19">#REF!</definedName>
    <definedName name="PrintTitle1" localSheetId="4">#REF!</definedName>
    <definedName name="PrintTitle1">#REF!</definedName>
    <definedName name="printunitsdetail">#REF!</definedName>
    <definedName name="printunitsdetailia">#REF!</definedName>
    <definedName name="printunlevgc" localSheetId="8">ACCT21,gcbook1,gcsales1,gcebit1,gcebit2,gcebitda1,gcebitda2</definedName>
    <definedName name="printunlevgc" localSheetId="11">ACCT21,gcbook1,gcsales1,gcebit1,gcebit2,gcebitda1,gcebitda2</definedName>
    <definedName name="printunlevgc" localSheetId="10">ACCT21,gcbook1,gcsales1,gcebit1,gcebit2,gcebitda1,gcebitda2</definedName>
    <definedName name="printunlevgc">ACCT21,gcbook1,gcsales1,gcebit1,gcebit2,gcebitda1,gcebitda2</definedName>
    <definedName name="PrintUSH">#REF!</definedName>
    <definedName name="PrintVersion">#REF!</definedName>
    <definedName name="PrintWhatSheets" localSheetId="19">#REF!</definedName>
    <definedName name="PrintWhatSheets" localSheetId="4">#REF!</definedName>
    <definedName name="PrintWhatSheets">#REF!</definedName>
    <definedName name="Prior_Claims_Above_50K_Check" hidden="1">#REF!</definedName>
    <definedName name="PRIORMONTH">#REF!</definedName>
    <definedName name="PriorPeriod">#REF!</definedName>
    <definedName name="PriorPerNumber">#REF!</definedName>
    <definedName name="PRIORYE">#REF!</definedName>
    <definedName name="PRIORYEAREND">#REF!</definedName>
    <definedName name="prisk" localSheetId="19">#REF!</definedName>
    <definedName name="prisk">#REF!</definedName>
    <definedName name="prive4" localSheetId="19">#REF!</definedName>
    <definedName name="prive4">#REF!</definedName>
    <definedName name="PriYear">#REF!</definedName>
    <definedName name="PriYr">#REF!</definedName>
    <definedName name="prm" localSheetId="11" hidden="1">{#N/A,#N/A,FALSE,"model"}</definedName>
    <definedName name="prm" hidden="1">{#N/A,#N/A,FALSE,"model"}</definedName>
    <definedName name="prn" localSheetId="11" hidden="1">{#N/A,#N/A,FALSE,"model"}</definedName>
    <definedName name="prn" hidden="1">{#N/A,#N/A,FALSE,"model"}</definedName>
    <definedName name="prn_analytics_point">#REF!</definedName>
    <definedName name="prn_analytics_range">#REF!</definedName>
    <definedName name="PRN_BalSheet">#REF!</definedName>
    <definedName name="prn_cash_and_wc">#REF!</definedName>
    <definedName name="prn_debt_summary">#REF!</definedName>
    <definedName name="prn_financial1">#REF!</definedName>
    <definedName name="prn_financial2">#REF!</definedName>
    <definedName name="prn_footnotes">#REF!</definedName>
    <definedName name="prn_footnotes1">#REF!</definedName>
    <definedName name="prn_footnotes2">#REF!</definedName>
    <definedName name="prn_glossary">#REF!</definedName>
    <definedName name="prn_market_changes">#REF!</definedName>
    <definedName name="prn_market_changes1">#REF!</definedName>
    <definedName name="prn_market_changes2">#REF!</definedName>
    <definedName name="prn_market_info1">#REF!</definedName>
    <definedName name="prn_market_info2">#REF!</definedName>
    <definedName name="prn_market_multiple_range">#REF!</definedName>
    <definedName name="prn_multiple_analysis">#REF!</definedName>
    <definedName name="prn_operating_data">#REF!</definedName>
    <definedName name="prn_other_analysis">#REF!</definedName>
    <definedName name="prn_other_depr">#REF!</definedName>
    <definedName name="prn_other_income">#REF!</definedName>
    <definedName name="prn_other_tax">#REF!</definedName>
    <definedName name="prn_pcs">#REF!</definedName>
    <definedName name="prn_rankings">#REF!</definedName>
    <definedName name="prn_scf1">#REF!</definedName>
    <definedName name="prn_scf10">#REF!</definedName>
    <definedName name="prn_scf2">#REF!</definedName>
    <definedName name="prn_scf3" localSheetId="19">#REF!</definedName>
    <definedName name="prn_scf3">#REF!</definedName>
    <definedName name="prn_scf5">#REF!</definedName>
    <definedName name="prn_scf6">#REF!</definedName>
    <definedName name="prn_scf7" localSheetId="19">#REF!</definedName>
    <definedName name="prn_scf7">#REF!</definedName>
    <definedName name="prn_scf8">#REF!</definedName>
    <definedName name="prn_scf9">#REF!</definedName>
    <definedName name="prn_trend1">#REF!</definedName>
    <definedName name="prn_trend2">#REF!</definedName>
    <definedName name="prn_valsum_point" localSheetId="19">#REF!</definedName>
    <definedName name="prn_valsum_point">#REF!</definedName>
    <definedName name="prn_valsum_range" localSheetId="19">#REF!</definedName>
    <definedName name="prn_valsum_range">#REF!</definedName>
    <definedName name="prn_valsum1" localSheetId="19">#REF!</definedName>
    <definedName name="prn_valsum1">#REF!</definedName>
    <definedName name="prn_valsum2">#REF!</definedName>
    <definedName name="PRN_WACC">#REF!</definedName>
    <definedName name="PRNTOP1">#REF!</definedName>
    <definedName name="PRNTOP2">#REF!</definedName>
    <definedName name="pro" localSheetId="11" hidden="1">{#N/A,#N/A,FALSE,"Relatórios";"Vendas e Custos",#N/A,FALSE,"Vendas e Custos";"Premissas",#N/A,FALSE,"Premissas";"Projeções",#N/A,FALSE,"Projeções";"Dolar",#N/A,FALSE,"Dolar";"Original",#N/A,FALSE,"Original e UFIR"}</definedName>
    <definedName name="pro" hidden="1">{#N/A,#N/A,FALSE,"Relatórios";"Vendas e Custos",#N/A,FALSE,"Vendas e Custos";"Premissas",#N/A,FALSE,"Premissas";"Projeções",#N/A,FALSE,"Projeções";"Dolar",#N/A,FALSE,"Dolar";"Original",#N/A,FALSE,"Original e UFIR"}</definedName>
    <definedName name="PRO_FORMA_BASIC_EPS" hidden="1">"PRO_FORMA_BASIC_EPS"</definedName>
    <definedName name="PRO_FORMA_DILUT_EPS" hidden="1">"PRO_FORMA_DILUT_EPS"</definedName>
    <definedName name="PRO_FORMA_NET_INC" hidden="1">"PRO_FORMA_NET_INC"</definedName>
    <definedName name="ProblemDetail">OFFSET(#REF!,0,0,COUNTA(#REF!),1)</definedName>
    <definedName name="Procef" localSheetId="4" hidden="1">{#N/A,#N/A,FALSE,"Pharm";#N/A,#N/A,FALSE,"WWCM"}</definedName>
    <definedName name="Procef" localSheetId="11" hidden="1">{#N/A,#N/A,FALSE,"Pharm";#N/A,#N/A,FALSE,"WWCM"}</definedName>
    <definedName name="Procef" hidden="1">{#N/A,#N/A,FALSE,"Pharm";#N/A,#N/A,FALSE,"WWCM"}</definedName>
    <definedName name="Procef_1" localSheetId="4" hidden="1">{#N/A,#N/A,FALSE,"Pharm";#N/A,#N/A,FALSE,"WWCM"}</definedName>
    <definedName name="Procef_1" localSheetId="11" hidden="1">{#N/A,#N/A,FALSE,"Pharm";#N/A,#N/A,FALSE,"WWCM"}</definedName>
    <definedName name="Procef_1" hidden="1">{#N/A,#N/A,FALSE,"Pharm";#N/A,#N/A,FALSE,"WWCM"}</definedName>
    <definedName name="process" localSheetId="4" hidden="1">{#N/A,#N/A,FALSE,"PMTABB";#N/A,#N/A,FALSE,"PMTABB"}</definedName>
    <definedName name="process" localSheetId="11" hidden="1">{#N/A,#N/A,FALSE,"PMTABB";#N/A,#N/A,FALSE,"PMTABB"}</definedName>
    <definedName name="process" hidden="1">{#N/A,#N/A,FALSE,"PMTABB";#N/A,#N/A,FALSE,"PMTABB"}</definedName>
    <definedName name="prod" localSheetId="4" hidden="1">{#N/A,#N/A,FALSE,"Pharm";#N/A,#N/A,FALSE,"WWCM"}</definedName>
    <definedName name="prod" localSheetId="11" hidden="1">{#N/A,#N/A,FALSE,"Pharm";#N/A,#N/A,FALSE,"WWCM"}</definedName>
    <definedName name="prod" hidden="1">{#N/A,#N/A,FALSE,"Pharm";#N/A,#N/A,FALSE,"WWCM"}</definedName>
    <definedName name="prod." localSheetId="11" hidden="1">{"summary",#N/A,FALSE,"2000 vs 1999";"detail",#N/A,FALSE,"2000 vs 1999"}</definedName>
    <definedName name="prod." hidden="1">{"summary",#N/A,FALSE,"2000 vs 1999";"detail",#N/A,FALSE,"2000 vs 1999"}</definedName>
    <definedName name="prod_1" localSheetId="4" hidden="1">{#N/A,#N/A,FALSE,"Pharm";#N/A,#N/A,FALSE,"WWCM"}</definedName>
    <definedName name="prod_1" localSheetId="11" hidden="1">{#N/A,#N/A,FALSE,"Pharm";#N/A,#N/A,FALSE,"WWCM"}</definedName>
    <definedName name="prod_1" hidden="1">{#N/A,#N/A,FALSE,"Pharm";#N/A,#N/A,FALSE,"WWCM"}</definedName>
    <definedName name="ProdDmy" hidden="1">#REF!</definedName>
    <definedName name="ProdForm" hidden="1">#REF!</definedName>
    <definedName name="ProdTable">#REF!</definedName>
    <definedName name="ProdTable01">#REF!</definedName>
    <definedName name="ProdTable02">#REF!</definedName>
    <definedName name="ProdTable03">#REF!</definedName>
    <definedName name="ProdTable04">#REF!</definedName>
    <definedName name="ProdTable07">#REF!</definedName>
    <definedName name="ProdTable08">#REF!</definedName>
    <definedName name="ProdTable09">#REF!</definedName>
    <definedName name="ProdTable10">#REF!</definedName>
    <definedName name="ProdTable11">#REF!</definedName>
    <definedName name="ProdTable12">#REF!</definedName>
    <definedName name="ProdTable14">#REF!</definedName>
    <definedName name="ProdTable15">#REF!</definedName>
    <definedName name="ProdTable16">#REF!</definedName>
    <definedName name="ProdTable17">#REF!</definedName>
    <definedName name="ProdTable18">#REF!</definedName>
    <definedName name="ProdTable21">#REF!</definedName>
    <definedName name="ProdTable22">#REF!</definedName>
    <definedName name="ProdTable22B">#REF!</definedName>
    <definedName name="ProdTable23">#REF!</definedName>
    <definedName name="ProdTable23B">#REF!</definedName>
    <definedName name="ProdTable24">#REF!</definedName>
    <definedName name="ProdTable25">#REF!</definedName>
    <definedName name="ProdTable26">#REF!</definedName>
    <definedName name="ProdTable29">#REF!</definedName>
    <definedName name="ProdTable8">#REF!</definedName>
    <definedName name="ProdTable9">#REF!</definedName>
    <definedName name="prodtimeperiod">#REF!</definedName>
    <definedName name="product">#REF!</definedName>
    <definedName name="Product_01_delete_prior" hidden="1">#REF!</definedName>
    <definedName name="Product_01_members" hidden="1">#REF!</definedName>
    <definedName name="Product_02_delete_prior" hidden="1">#REF!</definedName>
    <definedName name="Product_02_members" hidden="1">#REF!</definedName>
    <definedName name="Product_03_delete_prior" hidden="1">#REF!</definedName>
    <definedName name="Product_03_members" hidden="1">#REF!</definedName>
    <definedName name="Product_04_delete_prior" hidden="1">#REF!</definedName>
    <definedName name="Product_04_members" hidden="1">#REF!</definedName>
    <definedName name="Product_05_delete_prior" hidden="1">#REF!</definedName>
    <definedName name="Product_05_members" hidden="1">#REF!</definedName>
    <definedName name="Product_06_delete_prior" hidden="1">#REF!</definedName>
    <definedName name="Product_06_members" hidden="1">#REF!</definedName>
    <definedName name="Product_07_delete_prior" hidden="1">#REF!</definedName>
    <definedName name="Product_07_members" hidden="1">#REF!</definedName>
    <definedName name="Product_08_delete_prior" hidden="1">#REF!</definedName>
    <definedName name="Product_08_members" hidden="1">#REF!</definedName>
    <definedName name="Product_09_delete_prior" hidden="1">#REF!</definedName>
    <definedName name="Product_09_members" hidden="1">#REF!</definedName>
    <definedName name="Product_10_delete_prior" hidden="1">#REF!</definedName>
    <definedName name="Product_10_members" hidden="1">#REF!</definedName>
    <definedName name="Product_11_delete_prior" hidden="1">#REF!</definedName>
    <definedName name="Product_11_members" hidden="1">#REF!</definedName>
    <definedName name="Product_12_delete_prior" hidden="1">#REF!</definedName>
    <definedName name="Product_12_members" hidden="1">#REF!</definedName>
    <definedName name="Product_13_delete_prior" hidden="1">#REF!</definedName>
    <definedName name="Product_13_members" hidden="1">#REF!</definedName>
    <definedName name="Product_14_delete_prior" hidden="1">#REF!</definedName>
    <definedName name="Product_14_members" hidden="1">#REF!</definedName>
    <definedName name="Product_15_delete_prior" hidden="1">#REF!</definedName>
    <definedName name="Product_15_members" hidden="1">#REF!</definedName>
    <definedName name="Product_30_delete_prior" hidden="1">#REF!</definedName>
    <definedName name="Product_30_members" hidden="1">#REF!</definedName>
    <definedName name="Product_40_delete_prior" hidden="1">#REF!</definedName>
    <definedName name="Product_40_members" hidden="1">#REF!</definedName>
    <definedName name="Product_41_delete_prior" hidden="1">#REF!</definedName>
    <definedName name="Product_41_members" hidden="1">#REF!</definedName>
    <definedName name="Product_42_delete_prior" hidden="1">#REF!</definedName>
    <definedName name="Product_42_members" hidden="1">#REF!</definedName>
    <definedName name="Product_43_delete_prior" hidden="1">#REF!</definedName>
    <definedName name="Product_43_members" hidden="1">#REF!</definedName>
    <definedName name="Product_44_delete_prior" hidden="1">#REF!</definedName>
    <definedName name="Product_44_members" hidden="1">#REF!</definedName>
    <definedName name="Product_45_delete_prior" hidden="1">#REF!</definedName>
    <definedName name="Product_45_members" hidden="1">#REF!</definedName>
    <definedName name="Product_46_delete_prior" hidden="1">#REF!</definedName>
    <definedName name="Product_46_members" hidden="1">#REF!</definedName>
    <definedName name="Product_47_delete_prior" hidden="1">#REF!</definedName>
    <definedName name="Product_47_members" hidden="1">#REF!</definedName>
    <definedName name="Product_48_delete_prior" hidden="1">#REF!</definedName>
    <definedName name="Product_48_members" hidden="1">#REF!</definedName>
    <definedName name="Product_49_delete_prior" hidden="1">#REF!</definedName>
    <definedName name="Product_49_members" hidden="1">#REF!</definedName>
    <definedName name="Product_50_delete_prior" hidden="1">#REF!</definedName>
    <definedName name="Product_50_members" hidden="1">#REF!</definedName>
    <definedName name="Product_51_delete_prior" hidden="1">#REF!</definedName>
    <definedName name="Product_51_members" hidden="1">#REF!</definedName>
    <definedName name="Product_52_delete_prior" hidden="1">#REF!</definedName>
    <definedName name="Product_52_members" hidden="1">#REF!</definedName>
    <definedName name="Product_53_delete_prior" hidden="1">#REF!</definedName>
    <definedName name="Product_53_members" hidden="1">#REF!</definedName>
    <definedName name="Product_54_delete_prior" hidden="1">#REF!</definedName>
    <definedName name="Product_54_members" hidden="1">#REF!</definedName>
    <definedName name="Product_55_delete_prior" hidden="1">#REF!</definedName>
    <definedName name="Product_55_members" hidden="1">#REF!</definedName>
    <definedName name="Product_56_delete_prior" hidden="1">#REF!</definedName>
    <definedName name="Product_56_members" hidden="1">#REF!</definedName>
    <definedName name="Product_57_delete_prior" hidden="1">#REF!</definedName>
    <definedName name="Product_57_members" hidden="1">#REF!</definedName>
    <definedName name="Product_58_delete_prior" hidden="1">#REF!</definedName>
    <definedName name="Product_58_members" hidden="1">#REF!</definedName>
    <definedName name="Product_59_delete_prior" hidden="1">#REF!</definedName>
    <definedName name="Product_59_members" hidden="1">#REF!</definedName>
    <definedName name="Product_68_delete_prior" hidden="1">#REF!</definedName>
    <definedName name="Product_68_members" hidden="1">#REF!</definedName>
    <definedName name="Product_69_delete_prior" hidden="1">#REF!</definedName>
    <definedName name="Product_69_members" hidden="1">#REF!</definedName>
    <definedName name="Product_70_delete_prior" hidden="1">#REF!</definedName>
    <definedName name="Product_70_members" hidden="1">#REF!</definedName>
    <definedName name="Product_71_delete_prior" hidden="1">#REF!</definedName>
    <definedName name="Product_71_members" hidden="1">#REF!</definedName>
    <definedName name="Product_72_delete_prior" hidden="1">#REF!</definedName>
    <definedName name="Product_72_members" hidden="1">#REF!</definedName>
    <definedName name="Product_73_delete_prior" hidden="1">#REF!</definedName>
    <definedName name="Product_73_members" hidden="1">#REF!</definedName>
    <definedName name="Product_74_delete_prior" hidden="1">#REF!</definedName>
    <definedName name="Product_74_members" hidden="1">#REF!</definedName>
    <definedName name="Product_75_delete_prior" hidden="1">#REF!</definedName>
    <definedName name="Product_75_members" hidden="1">#REF!</definedName>
    <definedName name="Product_76_delete_prior" hidden="1">#REF!</definedName>
    <definedName name="Product_76_members" hidden="1">#REF!</definedName>
    <definedName name="Product_99_delete_prior" hidden="1">#REF!</definedName>
    <definedName name="Product_99_members" hidden="1">#REF!</definedName>
    <definedName name="Product_DN_delete_prior" hidden="1">#REF!</definedName>
    <definedName name="Product_DN_members" hidden="1">#REF!</definedName>
    <definedName name="Product_RX_delete_prior" hidden="1">#REF!</definedName>
    <definedName name="Product_RX_members" hidden="1">#REF!</definedName>
    <definedName name="product1">#REF!</definedName>
    <definedName name="ProductDesc">OFFSET(#REF!,0,0,COUNTA(#REF!),1)</definedName>
    <definedName name="Productivity" localSheetId="11" hidden="1">{"Summary analysis",#N/A,FALSE,"Total";"OCPH analysis",#N/A,FALSE,"Total";"detail analysis",#N/A,FALSE,"Total"}</definedName>
    <definedName name="Productivity" hidden="1">{"Summary analysis",#N/A,FALSE,"Total";"OCPH analysis",#N/A,FALSE,"Total";"detail analysis",#N/A,FALSE,"Total"}</definedName>
    <definedName name="Productivity2" localSheetId="11" hidden="1">{"Summary analysis",#N/A,FALSE,"Total";"OCPH analysis",#N/A,FALSE,"Total";"detail analysis",#N/A,FALSE,"Total"}</definedName>
    <definedName name="Productivity2" hidden="1">{"Summary analysis",#N/A,FALSE,"Total";"OCPH analysis",#N/A,FALSE,"Total";"detail analysis",#N/A,FALSE,"Total"}</definedName>
    <definedName name="PRODUCTS" localSheetId="4">#REF!</definedName>
    <definedName name="PRODUCTS" localSheetId="15">#REF!</definedName>
    <definedName name="PRODUCTS">#REF!</definedName>
    <definedName name="ProdUnit" hidden="1">#REF!</definedName>
    <definedName name="PROF" localSheetId="19">#REF!</definedName>
    <definedName name="PROF">#REF!</definedName>
    <definedName name="ProfCtr">#REF!</definedName>
    <definedName name="Profile_Paste">#REF!</definedName>
    <definedName name="profimp2" localSheetId="4" hidden="1">{"PAGE 1",#N/A,FALSE,"WEST_OT"}</definedName>
    <definedName name="profimp2" localSheetId="11" hidden="1">{"PAGE 1",#N/A,FALSE,"WEST_OT"}</definedName>
    <definedName name="profimp2" hidden="1">{"PAGE 1",#N/A,FALSE,"WEST_OT"}</definedName>
    <definedName name="profimp2_1" localSheetId="4" hidden="1">{"PAGE 1",#N/A,FALSE,"WEST_OT"}</definedName>
    <definedName name="profimp2_1" localSheetId="11" hidden="1">{"PAGE 1",#N/A,FALSE,"WEST_OT"}</definedName>
    <definedName name="profimp2_1" hidden="1">{"PAGE 1",#N/A,FALSE,"WEST_OT"}</definedName>
    <definedName name="profimp2_1_1" localSheetId="4" hidden="1">{"PAGE 1",#N/A,FALSE,"WEST_OT"}</definedName>
    <definedName name="profimp2_1_1" localSheetId="11" hidden="1">{"PAGE 1",#N/A,FALSE,"WEST_OT"}</definedName>
    <definedName name="profimp2_1_1" hidden="1">{"PAGE 1",#N/A,FALSE,"WEST_OT"}</definedName>
    <definedName name="profimp2_1_1_2" localSheetId="4" hidden="1">{"PAGE 1",#N/A,FALSE,"WEST_OT"}</definedName>
    <definedName name="profimp2_1_1_2" localSheetId="11" hidden="1">{"PAGE 1",#N/A,FALSE,"WEST_OT"}</definedName>
    <definedName name="profimp2_1_1_2" hidden="1">{"PAGE 1",#N/A,FALSE,"WEST_OT"}</definedName>
    <definedName name="profimp2_1_3" localSheetId="4" hidden="1">{"PAGE 1",#N/A,FALSE,"WEST_OT"}</definedName>
    <definedName name="profimp2_1_3" localSheetId="11" hidden="1">{"PAGE 1",#N/A,FALSE,"WEST_OT"}</definedName>
    <definedName name="profimp2_1_3" hidden="1">{"PAGE 1",#N/A,FALSE,"WEST_OT"}</definedName>
    <definedName name="profimp2_2" localSheetId="4" hidden="1">{"PAGE 1",#N/A,FALSE,"WEST_OT"}</definedName>
    <definedName name="profimp2_2" localSheetId="11" hidden="1">{"PAGE 1",#N/A,FALSE,"WEST_OT"}</definedName>
    <definedName name="profimp2_2" hidden="1">{"PAGE 1",#N/A,FALSE,"WEST_OT"}</definedName>
    <definedName name="profimp2_2_2" localSheetId="4" hidden="1">{"PAGE 1",#N/A,FALSE,"WEST_OT"}</definedName>
    <definedName name="profimp2_2_2" localSheetId="11" hidden="1">{"PAGE 1",#N/A,FALSE,"WEST_OT"}</definedName>
    <definedName name="profimp2_2_2" hidden="1">{"PAGE 1",#N/A,FALSE,"WEST_OT"}</definedName>
    <definedName name="profimp2_3" localSheetId="4" hidden="1">{"PAGE 1",#N/A,FALSE,"WEST_OT"}</definedName>
    <definedName name="profimp2_3" localSheetId="11" hidden="1">{"PAGE 1",#N/A,FALSE,"WEST_OT"}</definedName>
    <definedName name="profimp2_3" hidden="1">{"PAGE 1",#N/A,FALSE,"WEST_OT"}</definedName>
    <definedName name="profimp2_3_2" localSheetId="4" hidden="1">{"PAGE 1",#N/A,FALSE,"WEST_OT"}</definedName>
    <definedName name="profimp2_3_2" localSheetId="11" hidden="1">{"PAGE 1",#N/A,FALSE,"WEST_OT"}</definedName>
    <definedName name="profimp2_3_2" hidden="1">{"PAGE 1",#N/A,FALSE,"WEST_OT"}</definedName>
    <definedName name="profimp2_5" localSheetId="4" hidden="1">{"PAGE 1",#N/A,FALSE,"WEST_OT"}</definedName>
    <definedName name="profimp2_5" localSheetId="11" hidden="1">{"PAGE 1",#N/A,FALSE,"WEST_OT"}</definedName>
    <definedName name="profimp2_5" hidden="1">{"PAGE 1",#N/A,FALSE,"WEST_OT"}</definedName>
    <definedName name="profimp3" localSheetId="4" hidden="1">{"PAGE 2",#N/A,FALSE,"WEST_OT"}</definedName>
    <definedName name="profimp3" localSheetId="11" hidden="1">{"PAGE 2",#N/A,FALSE,"WEST_OT"}</definedName>
    <definedName name="profimp3" hidden="1">{"PAGE 2",#N/A,FALSE,"WEST_OT"}</definedName>
    <definedName name="profimp3_1" localSheetId="4" hidden="1">{"PAGE 2",#N/A,FALSE,"WEST_OT"}</definedName>
    <definedName name="profimp3_1" localSheetId="11" hidden="1">{"PAGE 2",#N/A,FALSE,"WEST_OT"}</definedName>
    <definedName name="profimp3_1" hidden="1">{"PAGE 2",#N/A,FALSE,"WEST_OT"}</definedName>
    <definedName name="profimp3_1_1" localSheetId="4" hidden="1">{"PAGE 2",#N/A,FALSE,"WEST_OT"}</definedName>
    <definedName name="profimp3_1_1" localSheetId="11" hidden="1">{"PAGE 2",#N/A,FALSE,"WEST_OT"}</definedName>
    <definedName name="profimp3_1_1" hidden="1">{"PAGE 2",#N/A,FALSE,"WEST_OT"}</definedName>
    <definedName name="profimp3_1_1_2" localSheetId="4" hidden="1">{"PAGE 2",#N/A,FALSE,"WEST_OT"}</definedName>
    <definedName name="profimp3_1_1_2" localSheetId="11" hidden="1">{"PAGE 2",#N/A,FALSE,"WEST_OT"}</definedName>
    <definedName name="profimp3_1_1_2" hidden="1">{"PAGE 2",#N/A,FALSE,"WEST_OT"}</definedName>
    <definedName name="profimp3_1_3" localSheetId="4" hidden="1">{"PAGE 2",#N/A,FALSE,"WEST_OT"}</definedName>
    <definedName name="profimp3_1_3" localSheetId="11" hidden="1">{"PAGE 2",#N/A,FALSE,"WEST_OT"}</definedName>
    <definedName name="profimp3_1_3" hidden="1">{"PAGE 2",#N/A,FALSE,"WEST_OT"}</definedName>
    <definedName name="profimp3_2" localSheetId="4" hidden="1">{"PAGE 2",#N/A,FALSE,"WEST_OT"}</definedName>
    <definedName name="profimp3_2" localSheetId="11" hidden="1">{"PAGE 2",#N/A,FALSE,"WEST_OT"}</definedName>
    <definedName name="profimp3_2" hidden="1">{"PAGE 2",#N/A,FALSE,"WEST_OT"}</definedName>
    <definedName name="profimp3_2_2" localSheetId="4" hidden="1">{"PAGE 2",#N/A,FALSE,"WEST_OT"}</definedName>
    <definedName name="profimp3_2_2" localSheetId="11" hidden="1">{"PAGE 2",#N/A,FALSE,"WEST_OT"}</definedName>
    <definedName name="profimp3_2_2" hidden="1">{"PAGE 2",#N/A,FALSE,"WEST_OT"}</definedName>
    <definedName name="profimp3_3" localSheetId="4" hidden="1">{"PAGE 2",#N/A,FALSE,"WEST_OT"}</definedName>
    <definedName name="profimp3_3" localSheetId="11" hidden="1">{"PAGE 2",#N/A,FALSE,"WEST_OT"}</definedName>
    <definedName name="profimp3_3" hidden="1">{"PAGE 2",#N/A,FALSE,"WEST_OT"}</definedName>
    <definedName name="profimp3_3_2" localSheetId="4" hidden="1">{"PAGE 2",#N/A,FALSE,"WEST_OT"}</definedName>
    <definedName name="profimp3_3_2" localSheetId="11" hidden="1">{"PAGE 2",#N/A,FALSE,"WEST_OT"}</definedName>
    <definedName name="profimp3_3_2" hidden="1">{"PAGE 2",#N/A,FALSE,"WEST_OT"}</definedName>
    <definedName name="profimp3_5" localSheetId="4" hidden="1">{"PAGE 2",#N/A,FALSE,"WEST_OT"}</definedName>
    <definedName name="profimp3_5" localSheetId="11" hidden="1">{"PAGE 2",#N/A,FALSE,"WEST_OT"}</definedName>
    <definedName name="profimp3_5" hidden="1">{"PAGE 2",#N/A,FALSE,"WEST_OT"}</definedName>
    <definedName name="profimp5" localSheetId="4" hidden="1">{"PAGE 1",#N/A,FALSE,"WEST_OT"}</definedName>
    <definedName name="profimp5" localSheetId="11" hidden="1">{"PAGE 1",#N/A,FALSE,"WEST_OT"}</definedName>
    <definedName name="profimp5" hidden="1">{"PAGE 1",#N/A,FALSE,"WEST_OT"}</definedName>
    <definedName name="profimp5_1" localSheetId="4" hidden="1">{"PAGE 1",#N/A,FALSE,"WEST_OT"}</definedName>
    <definedName name="profimp5_1" localSheetId="11" hidden="1">{"PAGE 1",#N/A,FALSE,"WEST_OT"}</definedName>
    <definedName name="profimp5_1" hidden="1">{"PAGE 1",#N/A,FALSE,"WEST_OT"}</definedName>
    <definedName name="profimp5_1_1" localSheetId="4" hidden="1">{"PAGE 1",#N/A,FALSE,"WEST_OT"}</definedName>
    <definedName name="profimp5_1_1" localSheetId="11" hidden="1">{"PAGE 1",#N/A,FALSE,"WEST_OT"}</definedName>
    <definedName name="profimp5_1_1" hidden="1">{"PAGE 1",#N/A,FALSE,"WEST_OT"}</definedName>
    <definedName name="profimp5_1_1_2" localSheetId="4" hidden="1">{"PAGE 1",#N/A,FALSE,"WEST_OT"}</definedName>
    <definedName name="profimp5_1_1_2" localSheetId="11" hidden="1">{"PAGE 1",#N/A,FALSE,"WEST_OT"}</definedName>
    <definedName name="profimp5_1_1_2" hidden="1">{"PAGE 1",#N/A,FALSE,"WEST_OT"}</definedName>
    <definedName name="profimp5_1_3" localSheetId="4" hidden="1">{"PAGE 1",#N/A,FALSE,"WEST_OT"}</definedName>
    <definedName name="profimp5_1_3" localSheetId="11" hidden="1">{"PAGE 1",#N/A,FALSE,"WEST_OT"}</definedName>
    <definedName name="profimp5_1_3" hidden="1">{"PAGE 1",#N/A,FALSE,"WEST_OT"}</definedName>
    <definedName name="profimp5_2" localSheetId="4" hidden="1">{"PAGE 1",#N/A,FALSE,"WEST_OT"}</definedName>
    <definedName name="profimp5_2" localSheetId="11" hidden="1">{"PAGE 1",#N/A,FALSE,"WEST_OT"}</definedName>
    <definedName name="profimp5_2" hidden="1">{"PAGE 1",#N/A,FALSE,"WEST_OT"}</definedName>
    <definedName name="profimp5_2_2" localSheetId="4" hidden="1">{"PAGE 1",#N/A,FALSE,"WEST_OT"}</definedName>
    <definedName name="profimp5_2_2" localSheetId="11" hidden="1">{"PAGE 1",#N/A,FALSE,"WEST_OT"}</definedName>
    <definedName name="profimp5_2_2" hidden="1">{"PAGE 1",#N/A,FALSE,"WEST_OT"}</definedName>
    <definedName name="profimp5_3" localSheetId="4" hidden="1">{"PAGE 1",#N/A,FALSE,"WEST_OT"}</definedName>
    <definedName name="profimp5_3" localSheetId="11" hidden="1">{"PAGE 1",#N/A,FALSE,"WEST_OT"}</definedName>
    <definedName name="profimp5_3" hidden="1">{"PAGE 1",#N/A,FALSE,"WEST_OT"}</definedName>
    <definedName name="profimp5_3_2" localSheetId="4" hidden="1">{"PAGE 1",#N/A,FALSE,"WEST_OT"}</definedName>
    <definedName name="profimp5_3_2" localSheetId="11" hidden="1">{"PAGE 1",#N/A,FALSE,"WEST_OT"}</definedName>
    <definedName name="profimp5_3_2" hidden="1">{"PAGE 1",#N/A,FALSE,"WEST_OT"}</definedName>
    <definedName name="profimp5_5" localSheetId="4" hidden="1">{"PAGE 1",#N/A,FALSE,"WEST_OT"}</definedName>
    <definedName name="profimp5_5" localSheetId="11" hidden="1">{"PAGE 1",#N/A,FALSE,"WEST_OT"}</definedName>
    <definedName name="profimp5_5" hidden="1">{"PAGE 1",#N/A,FALSE,"WEST_OT"}</definedName>
    <definedName name="profimptest" localSheetId="4" hidden="1">{"PAGE 2",#N/A,FALSE,"WEST_OT"}</definedName>
    <definedName name="profimptest" localSheetId="11" hidden="1">{"PAGE 2",#N/A,FALSE,"WEST_OT"}</definedName>
    <definedName name="profimptest" hidden="1">{"PAGE 2",#N/A,FALSE,"WEST_OT"}</definedName>
    <definedName name="profimptest_1" localSheetId="4" hidden="1">{"PAGE 2",#N/A,FALSE,"WEST_OT"}</definedName>
    <definedName name="profimptest_1" localSheetId="11" hidden="1">{"PAGE 2",#N/A,FALSE,"WEST_OT"}</definedName>
    <definedName name="profimptest_1" hidden="1">{"PAGE 2",#N/A,FALSE,"WEST_OT"}</definedName>
    <definedName name="profimptest_1_1" localSheetId="4" hidden="1">{"PAGE 2",#N/A,FALSE,"WEST_OT"}</definedName>
    <definedName name="profimptest_1_1" localSheetId="11" hidden="1">{"PAGE 2",#N/A,FALSE,"WEST_OT"}</definedName>
    <definedName name="profimptest_1_1" hidden="1">{"PAGE 2",#N/A,FALSE,"WEST_OT"}</definedName>
    <definedName name="profimptest_1_1_2" localSheetId="4" hidden="1">{"PAGE 2",#N/A,FALSE,"WEST_OT"}</definedName>
    <definedName name="profimptest_1_1_2" localSheetId="11" hidden="1">{"PAGE 2",#N/A,FALSE,"WEST_OT"}</definedName>
    <definedName name="profimptest_1_1_2" hidden="1">{"PAGE 2",#N/A,FALSE,"WEST_OT"}</definedName>
    <definedName name="profimptest_1_3" localSheetId="4" hidden="1">{"PAGE 2",#N/A,FALSE,"WEST_OT"}</definedName>
    <definedName name="profimptest_1_3" localSheetId="11" hidden="1">{"PAGE 2",#N/A,FALSE,"WEST_OT"}</definedName>
    <definedName name="profimptest_1_3" hidden="1">{"PAGE 2",#N/A,FALSE,"WEST_OT"}</definedName>
    <definedName name="profimptest_2" localSheetId="4" hidden="1">{"PAGE 2",#N/A,FALSE,"WEST_OT"}</definedName>
    <definedName name="profimptest_2" localSheetId="11" hidden="1">{"PAGE 2",#N/A,FALSE,"WEST_OT"}</definedName>
    <definedName name="profimptest_2" hidden="1">{"PAGE 2",#N/A,FALSE,"WEST_OT"}</definedName>
    <definedName name="profimptest_2_2" localSheetId="4" hidden="1">{"PAGE 2",#N/A,FALSE,"WEST_OT"}</definedName>
    <definedName name="profimptest_2_2" localSheetId="11" hidden="1">{"PAGE 2",#N/A,FALSE,"WEST_OT"}</definedName>
    <definedName name="profimptest_2_2" hidden="1">{"PAGE 2",#N/A,FALSE,"WEST_OT"}</definedName>
    <definedName name="profimptest_3" localSheetId="4" hidden="1">{"PAGE 2",#N/A,FALSE,"WEST_OT"}</definedName>
    <definedName name="profimptest_3" localSheetId="11" hidden="1">{"PAGE 2",#N/A,FALSE,"WEST_OT"}</definedName>
    <definedName name="profimptest_3" hidden="1">{"PAGE 2",#N/A,FALSE,"WEST_OT"}</definedName>
    <definedName name="profimptest_3_2" localSheetId="4" hidden="1">{"PAGE 2",#N/A,FALSE,"WEST_OT"}</definedName>
    <definedName name="profimptest_3_2" localSheetId="11" hidden="1">{"PAGE 2",#N/A,FALSE,"WEST_OT"}</definedName>
    <definedName name="profimptest_3_2" hidden="1">{"PAGE 2",#N/A,FALSE,"WEST_OT"}</definedName>
    <definedName name="profimptest_5" localSheetId="4" hidden="1">{"PAGE 2",#N/A,FALSE,"WEST_OT"}</definedName>
    <definedName name="profimptest_5" localSheetId="11" hidden="1">{"PAGE 2",#N/A,FALSE,"WEST_OT"}</definedName>
    <definedName name="profimptest_5" hidden="1">{"PAGE 2",#N/A,FALSE,"WEST_OT"}</definedName>
    <definedName name="Profit_Centers">#REF!</definedName>
    <definedName name="ProfitCenter">#REF!</definedName>
    <definedName name="Proforma" localSheetId="11" hidden="1">{"Print Summary",#N/A,FALSE,"Summary Analysis";"Print FCF",#N/A,FALSE,"FCF Analysis";"Print Sensitivity",#N/A,FALSE,"Sensitivity Analysis";"Print NAV",#N/A,FALSE,"NAV Analysis";"Print Credit",#N/A,FALSE,"Credit Analysis"}</definedName>
    <definedName name="Proforma" hidden="1">{"Print Summary",#N/A,FALSE,"Summary Analysis";"Print FCF",#N/A,FALSE,"FCF Analysis";"Print Sensitivity",#N/A,FALSE,"Sensitivity Analysis";"Print NAV",#N/A,FALSE,"NAV Analysis";"Print Credit",#N/A,FALSE,"Credit Analysis"}</definedName>
    <definedName name="PROFSERV" localSheetId="19">#REF!</definedName>
    <definedName name="PROFSERV">#REF!</definedName>
    <definedName name="proj" localSheetId="19">#REF!</definedName>
    <definedName name="proj">#REF!</definedName>
    <definedName name="proj3" localSheetId="4">{"Client Name or Project Name"}</definedName>
    <definedName name="proj3" localSheetId="11">{"Client Name or Project Name"}</definedName>
    <definedName name="proj3">{"Client Name or Project Name"}</definedName>
    <definedName name="PROJ95">#REF!</definedName>
    <definedName name="PROJ97">#REF!</definedName>
    <definedName name="PROJ98">#REF!</definedName>
    <definedName name="Project" localSheetId="19">#REF!</definedName>
    <definedName name="Project">#REF!</definedName>
    <definedName name="project___0">#REF!</definedName>
    <definedName name="Project_Costs_1">#REF!</definedName>
    <definedName name="Project_Costs_2">#REF!</definedName>
    <definedName name="Project_Costs_3">#REF!</definedName>
    <definedName name="Project_Costs_4">#REF!</definedName>
    <definedName name="Project_Name" localSheetId="19">#REF!</definedName>
    <definedName name="Project_Name">#REF!</definedName>
    <definedName name="Project_Punch" localSheetId="4">{"Client Name or Project Name"}</definedName>
    <definedName name="Project_Punch" localSheetId="11">{"Client Name or Project Name"}</definedName>
    <definedName name="Project_Punch">{"Client Name or Project Name"}</definedName>
    <definedName name="Project_Start">#REF!</definedName>
    <definedName name="ProjectCrncy">#REF!</definedName>
    <definedName name="projected" localSheetId="4">{"Client Name or Project Name"}</definedName>
    <definedName name="projected" localSheetId="11">{"Client Name or Project Name"}</definedName>
    <definedName name="projected">{"Client Name or Project Name"}</definedName>
    <definedName name="Projected_Pertinent_BS_Stats">#REF!</definedName>
    <definedName name="Projections_27_pages_In_Order" localSheetId="19">#REF!,#REF!,#REF!,#REF!,#REF!,#REF!,#REF!,#REF!,#REF!</definedName>
    <definedName name="Projections_27_pages_In_Order" localSheetId="4">#REF!,#REF!,#REF!,#REF!,#REF!,#REF!,#REF!,#REF!,#REF!</definedName>
    <definedName name="Projections_27_pages_In_Order">#REF!,#REF!,#REF!,#REF!,#REF!,#REF!,#REF!,#REF!,#REF!</definedName>
    <definedName name="ProjectName" localSheetId="19">{"Client Name or Project Name"}</definedName>
    <definedName name="ProjectName">#REF!</definedName>
    <definedName name="ProjectName_MM" localSheetId="4">{"Project Ski"}</definedName>
    <definedName name="ProjectName_MM" localSheetId="11">{"Project Ski"}</definedName>
    <definedName name="ProjectName_MM">{"Project Ski"}</definedName>
    <definedName name="ProjectName1" localSheetId="4">{"Project Cork"}</definedName>
    <definedName name="ProjectName1" localSheetId="11">{"Project Cork"}</definedName>
    <definedName name="ProjectName1">{"Project Cork"}</definedName>
    <definedName name="ProjectName2" localSheetId="4">{"Client Name or Project Name"}</definedName>
    <definedName name="ProjectName2" localSheetId="15">{"Client Name or Project Name"}</definedName>
    <definedName name="ProjectName2" localSheetId="11">{"Client Name or Project Name"}</definedName>
    <definedName name="ProjectName2">{"Client Name or Project Name"}</definedName>
    <definedName name="ProjectName3" localSheetId="4">{"Client Name or Project Name"}</definedName>
    <definedName name="ProjectName3" localSheetId="11">{"Client Name or Project Name"}</definedName>
    <definedName name="ProjectName3">{"Client Name or Project Name"}</definedName>
    <definedName name="projects">#REF!</definedName>
    <definedName name="ProjectUnit">#REF!</definedName>
    <definedName name="ProjektName" localSheetId="4">{"Client Name or Project Name"}</definedName>
    <definedName name="ProjektName" localSheetId="11">{"Client Name or Project Name"}</definedName>
    <definedName name="ProjektName">{"Client Name or Project Name"}</definedName>
    <definedName name="projn3" localSheetId="4">{"Client Name or Project Name"}</definedName>
    <definedName name="projn3" localSheetId="11">{"Client Name or Project Name"}</definedName>
    <definedName name="projn3">{"Client Name or Project Name"}</definedName>
    <definedName name="prolinks_02b4dabe20134e228613faf0c0facd04" hidden="1">#REF!</definedName>
    <definedName name="prolinks_034401cf9b81467c9331f4b00cefbadb" hidden="1">#REF!</definedName>
    <definedName name="prolinks_04d803f345994118bf28261048893339" hidden="1">#REF!</definedName>
    <definedName name="prolinks_056add40b66841c1836010c198d0fa7d" hidden="1">#REF!</definedName>
    <definedName name="prolinks_0592fd3a1fcd4d9ba74adb27b62f98a6" hidden="1">#REF!</definedName>
    <definedName name="prolinks_05af52b5a27f4b809775c1ef09998b34" hidden="1">#REF!</definedName>
    <definedName name="prolinks_0615e5b4f5794a5492e0d77e3f2cf93b" hidden="1">#REF!</definedName>
    <definedName name="prolinks_069fb315a7f84acc8b51d2590865ce66" hidden="1">#REF!</definedName>
    <definedName name="prolinks_083e578b67a84846865bb6545febc2ae" hidden="1">#REF!</definedName>
    <definedName name="prolinks_093854172d3f45feb4f55cbbab47ba31" hidden="1">#REF!</definedName>
    <definedName name="prolinks_0c712023c3434e68be4add539781332c" hidden="1">#REF!</definedName>
    <definedName name="prolinks_0cf7066fad8043d990ebb11c6b7d8a50" hidden="1">#REF!</definedName>
    <definedName name="prolinks_0f49b0e0b2874e7694939656e9aeaba6" hidden="1">#REF!</definedName>
    <definedName name="prolinks_171e0214117141bba634b5b1dfd91605" hidden="1">#REF!</definedName>
    <definedName name="prolinks_17f7f843027e4fe391690b102cfd3710" hidden="1">#REF!</definedName>
    <definedName name="prolinks_1993fccf41f744c9be962cb3945c6f25" hidden="1">#REF!</definedName>
    <definedName name="prolinks_1a00a5c912ca474f84447ce05aa606d4" hidden="1">#REF!</definedName>
    <definedName name="prolinks_1b7565e2c21d4b429b8d975880c938cc" hidden="1">#REF!</definedName>
    <definedName name="prolinks_1bb6b94fbd0b4795b8f110fd588d41c3" hidden="1">#REF!</definedName>
    <definedName name="prolinks_1cc34515a0354ca0b5158135c01ae283" hidden="1">#REF!</definedName>
    <definedName name="prolinks_1dbf7e29960c411fa32a6bc090c10ca4" hidden="1">#REF!</definedName>
    <definedName name="prolinks_1fe5a979c8e04e20aa745b8a3963843e" hidden="1">#REF!</definedName>
    <definedName name="prolinks_209fd8e6bf2142d7bfdac66a79e951d9" hidden="1">#REF!</definedName>
    <definedName name="prolinks_210f08cdcfb549f3ad51e5ef820f3252" hidden="1">#REF!</definedName>
    <definedName name="prolinks_2417fad5e9224e919133604dc87f50e3" hidden="1">#REF!</definedName>
    <definedName name="prolinks_25f20d77433c4eff98a7edafef6fe7fe" hidden="1">#REF!</definedName>
    <definedName name="prolinks_261ccf1f4a4a40bfb2adc9a9edcbec54" hidden="1">#REF!</definedName>
    <definedName name="prolinks_2741b4e4411046a7862b993cf85c4cf3" hidden="1">#REF!</definedName>
    <definedName name="prolinks_294c9ec05e714abf8d3d75269b3d6251" hidden="1">#REF!</definedName>
    <definedName name="prolinks_29e005aee1c84d6b9acedbf177be4a07" hidden="1">#REF!</definedName>
    <definedName name="prolinks_2dac86834aa54362ae448953ee84b1c0" hidden="1">#REF!</definedName>
    <definedName name="prolinks_2e4b89712e7845ee92e5fbaf83afe0e5" hidden="1">#REF!</definedName>
    <definedName name="prolinks_3019f6f52d3144739abd941248e92fd2" hidden="1">#REF!</definedName>
    <definedName name="prolinks_31bd7ee7050c45d68396189eb4bb3c55" hidden="1">#REF!</definedName>
    <definedName name="prolinks_33b94338c5934cc687faac65ae67ef55" hidden="1">#REF!</definedName>
    <definedName name="prolinks_345b6dc899f5490ea4a5251c27a39fd3" hidden="1">#REF!</definedName>
    <definedName name="prolinks_3498280410ed4b128b45ce25b6d19f80" hidden="1">#REF!</definedName>
    <definedName name="prolinks_381f7c039e594ed7afa6a3a945e21878" hidden="1">#REF!</definedName>
    <definedName name="prolinks_39bb10a5af4b418e91ba12d29782c1f8" hidden="1">#REF!</definedName>
    <definedName name="prolinks_3f39bcabae524d019eb1a678badb5bbd" hidden="1">#REF!</definedName>
    <definedName name="prolinks_417fe42a42194cd29f9e7f6b6664cdc5" hidden="1">#REF!</definedName>
    <definedName name="prolinks_4228d3996b924dba9adfb1f9480342fa" hidden="1">#REF!</definedName>
    <definedName name="prolinks_45adab6a0bd045c2a1dc8ff56e76b7d0" hidden="1">#REF!</definedName>
    <definedName name="prolinks_4629e374851447fa9441f726e2e99479" hidden="1">#REF!</definedName>
    <definedName name="prolinks_4783505d0327403dbe9872f11f405283" hidden="1">#REF!</definedName>
    <definedName name="prolinks_4951b10ba0214a9d9ff78ce9734a2c1e" hidden="1">#REF!</definedName>
    <definedName name="prolinks_4d0ca27ef77e406ba76da9c20e67a888" hidden="1">#REF!</definedName>
    <definedName name="prolinks_4dbb94bf1c2e41289b9a83a517fe3c3b" hidden="1">#REF!</definedName>
    <definedName name="prolinks_4e6093a3112244db989782366a297703" hidden="1">#REF!</definedName>
    <definedName name="prolinks_4f7c84f0f23b4b7db35ae19e49b04e96" hidden="1">#REF!</definedName>
    <definedName name="prolinks_5069c6932ca9464495154e5672b64cce" hidden="1">#REF!</definedName>
    <definedName name="prolinks_5104342675b64b07a736b597e255b700" hidden="1">#REF!</definedName>
    <definedName name="prolinks_513859194bd343c3b7a8531f778abcac" hidden="1">#REF!</definedName>
    <definedName name="prolinks_5219d7bad3724444a3548f3b035cf6e0" hidden="1">#REF!</definedName>
    <definedName name="prolinks_556a1390a96a448baebf08b9d4862d30" hidden="1">#REF!</definedName>
    <definedName name="prolinks_568f7820b5e3458494d84a278acce5dd" hidden="1">#REF!</definedName>
    <definedName name="prolinks_584e80f337f5431b85ce0e61d5b6ce9c" hidden="1">#REF!</definedName>
    <definedName name="prolinks_58a91ecfee834b13aae1dfeabd749e54" hidden="1">#REF!</definedName>
    <definedName name="prolinks_59eb679539e54f95b966c47dc45f45ab" hidden="1">#REF!</definedName>
    <definedName name="prolinks_5a09deb7fef549c18541cc3245242a81" hidden="1">#REF!</definedName>
    <definedName name="prolinks_5ec89de2b31748acb7e94635cd7f0f41" hidden="1">#REF!</definedName>
    <definedName name="prolinks_5f42b59efb214d2eabc22a5a2df8d420" hidden="1">#REF!</definedName>
    <definedName name="prolinks_6384a2b073664433bbb1ac7a10033897" hidden="1">#REF!</definedName>
    <definedName name="prolinks_63cf9ec405b545eb9fefd272935f7563" hidden="1">#REF!</definedName>
    <definedName name="prolinks_64c347754ad34d5faf061869e5de6767" hidden="1">#REF!</definedName>
    <definedName name="prolinks_666aaf89fb9e4301a22d1c34b0a5ae2c" hidden="1">#REF!</definedName>
    <definedName name="prolinks_694b62d0f8a047a4af1f64043fe08f56" hidden="1">#REF!</definedName>
    <definedName name="prolinks_6dbddaa195ab48e395b88362b84daf16" hidden="1">#REF!</definedName>
    <definedName name="prolinks_707a2a9a7c94430bafff293384a8aa51" hidden="1">#REF!</definedName>
    <definedName name="prolinks_75e814f1ea2f4e12a37f0e44bc0e4b6c" hidden="1">#REF!</definedName>
    <definedName name="prolinks_763370313e9a441fb4c7095de7e2e566" hidden="1">#REF!</definedName>
    <definedName name="prolinks_76bea9ca2e274ecbb9fb0491c540d102" hidden="1">#REF!</definedName>
    <definedName name="prolinks_777900e934c14345ae2d8e6a56883dc0" hidden="1">#REF!</definedName>
    <definedName name="prolinks_787dc2f7ec84472da35212345ed2e33c" hidden="1">#REF!</definedName>
    <definedName name="prolinks_7ba1920b4b8743fab99bdaf9048bdc69" hidden="1">#REF!</definedName>
    <definedName name="prolinks_7c21e656746f46e09e1c2d7ebc073cc7" hidden="1">#REF!</definedName>
    <definedName name="prolinks_7d31988beb9e408a957239a307e686d8" hidden="1">#REF!</definedName>
    <definedName name="prolinks_7f9c001616bd4f9791ed74576f23ab6e" hidden="1">#REF!</definedName>
    <definedName name="prolinks_81ce7afd08f54db1bed761ecdf56a918" hidden="1">#REF!</definedName>
    <definedName name="prolinks_82f60b375cb44f6baa2da6d626b8250f" hidden="1">#REF!</definedName>
    <definedName name="prolinks_845c6bc1b9114dbbabe1d233c021e99d" hidden="1">#REF!</definedName>
    <definedName name="prolinks_8657a289cdda43f08936b95f652e823d" hidden="1">#REF!</definedName>
    <definedName name="prolinks_87bbe4d2f7e3489a944c30a4bafd0f9e" hidden="1">#REF!</definedName>
    <definedName name="prolinks_88252d6f13a840e5be49d81bc1efcb4f" hidden="1">#REF!</definedName>
    <definedName name="prolinks_8add0ac46da74fadadd94cd81aeffefa" hidden="1">#REF!</definedName>
    <definedName name="prolinks_8fea798d5a57413db4270dc7acae2734" hidden="1">#REF!</definedName>
    <definedName name="prolinks_91096f2eb2e744adb769f301281a2453" hidden="1">#REF!</definedName>
    <definedName name="prolinks_9121dcf404eb480392e852d24a372d1d" hidden="1">#REF!</definedName>
    <definedName name="prolinks_920e64d1258540e694dee66078a9177f" hidden="1">#REF!</definedName>
    <definedName name="prolinks_923ea2ea470c45ae8332db4168991693" hidden="1">#REF!</definedName>
    <definedName name="prolinks_9409afc9e1cd45e081679fcd71b8e15e" hidden="1">#REF!</definedName>
    <definedName name="prolinks_96969a475e4544a6938332fa4804d28d" hidden="1">#REF!</definedName>
    <definedName name="prolinks_9d6bcc94414049bcb3f3bcf76ab463b0" hidden="1">#REF!</definedName>
    <definedName name="prolinks_9f9ba2770e0c4d8b981bb3c6bb2717e2" hidden="1">#REF!</definedName>
    <definedName name="prolinks_9fc764244bde474283c1a38f74c6e83a" hidden="1">#REF!</definedName>
    <definedName name="prolinks_aaabed5b32d047cd9a1cb4d32890dd20" hidden="1">#REF!</definedName>
    <definedName name="prolinks_ab9fe1e3e3a44b41bafe3d682e9a8919" hidden="1">#REF!</definedName>
    <definedName name="prolinks_ac706458b50545778d39827f6ae106ad" hidden="1">#REF!</definedName>
    <definedName name="prolinks_b3f68b4f88134be196bcfeea878adb7b" hidden="1">#REF!</definedName>
    <definedName name="prolinks_b4be4b8222a64491a9c7f2b637414692" hidden="1">#REF!</definedName>
    <definedName name="prolinks_b954ad76866b4fb5bbe53f8a9d1c5e75" hidden="1">#REF!</definedName>
    <definedName name="prolinks_bdf341abd6f94fd68e9f80d493e611cc" hidden="1">#REF!</definedName>
    <definedName name="prolinks_bf6b13a65828401e9b35f6a11314594f" hidden="1">#REF!</definedName>
    <definedName name="prolinks_c11c4a7637d94ef199fe782bac1a2aaf" hidden="1">#REF!</definedName>
    <definedName name="prolinks_c2244c2521764f6bbcb758c849cd6b30" hidden="1">#REF!</definedName>
    <definedName name="prolinks_c3ad68eb26a24cee9b6f1124c1c1e7bd" hidden="1">#REF!</definedName>
    <definedName name="prolinks_c5e7837110ec439c8c0c60ea11b51620" hidden="1">#REF!</definedName>
    <definedName name="prolinks_c6883158ac174f1289e9ec85fd5c4925" hidden="1">#REF!</definedName>
    <definedName name="prolinks_c804c55497524a99b49096b3195bfb3b" hidden="1">#REF!</definedName>
    <definedName name="prolinks_cc92f786bc6c4aefa2fe33106236c449" hidden="1">#REF!</definedName>
    <definedName name="prolinks_ce23dd55942a4d64b0d10178c93cd43b" hidden="1">#REF!</definedName>
    <definedName name="prolinks_d2170e0ded1d42ec9f295a5785ebd92d" hidden="1">#REF!</definedName>
    <definedName name="prolinks_d29fcc6cc8144849a4ad52cff048cbce" hidden="1">#REF!</definedName>
    <definedName name="prolinks_d35bcca918cd4a3d907355db702c4e69" hidden="1">#REF!</definedName>
    <definedName name="prolinks_d5a19e0c76524fa3963c845ac42af049" hidden="1">#REF!</definedName>
    <definedName name="prolinks_d5b664eb436443588ad8727c5881d2e6" hidden="1">#REF!</definedName>
    <definedName name="prolinks_d84d0ccd37f340c7853589393335a774" hidden="1">#REF!</definedName>
    <definedName name="prolinks_db4630a80d3446c7abe90ddb8aeb60e9" hidden="1">#REF!</definedName>
    <definedName name="prolinks_dc7da1e496104360aca5b4e7ffc7b92d" hidden="1">#REF!</definedName>
    <definedName name="prolinks_dcb7ebb9444343979cf621c117a6895a" hidden="1">#REF!</definedName>
    <definedName name="prolinks_ddd1d32521384ab3bc746c311a559143" hidden="1">#REF!</definedName>
    <definedName name="prolinks_e0bf8e70e630439c88504d77056608db" hidden="1">#REF!</definedName>
    <definedName name="prolinks_e3118e5c87b04da2ba42931066c670da" hidden="1">#REF!</definedName>
    <definedName name="prolinks_e5b676c4eaf14d14b15a8a350106491f" hidden="1">#REF!</definedName>
    <definedName name="prolinks_e627ef9a61cf4796a56d2ad907c7c955" hidden="1">#REF!</definedName>
    <definedName name="prolinks_e85c385c8d99452a9583313ab3427e4c" hidden="1">#REF!</definedName>
    <definedName name="prolinks_e86ca57d515c477b92a227a4a6ac2557" hidden="1">#REF!</definedName>
    <definedName name="prolinks_e9b8d62d238a441c81b56272157eb253" hidden="1">#REF!</definedName>
    <definedName name="prolinks_ea7fa6bfdacd4c9c91bf6939cdf5d2ee" hidden="1">#REF!</definedName>
    <definedName name="prolinks_eb9ba86924a94b7b9e938c0858c67b55" hidden="1">#REF!</definedName>
    <definedName name="prolinks_ebdd85e4bce946afa93be3bf6aa390cc" hidden="1">#REF!</definedName>
    <definedName name="prolinks_eceedc2925d442609444c7b8613b0f5c" hidden="1">#REF!</definedName>
    <definedName name="prolinks_ed4da8a75f654212a1d1a83c930852fa" hidden="1">#REF!</definedName>
    <definedName name="prolinks_ed6d1595992f45719131fcba3f55bf1c" hidden="1">#REF!</definedName>
    <definedName name="prolinks_ed6ed50044f648689f0ce8ca4ca0a3d6" hidden="1">#REF!</definedName>
    <definedName name="prolinks_ef2ea11786f149269d6701940b31fc93" hidden="1">#REF!</definedName>
    <definedName name="prolinks_ef87e3dce8aa43fe935864d162b87368" hidden="1">#REF!</definedName>
    <definedName name="prolinks_f0ef2f06f5ec44f2b016786f6cdd59e6" hidden="1">#REF!</definedName>
    <definedName name="prolinks_f1406b4df5e04c53a81fd4d6d8171c55" hidden="1">#REF!</definedName>
    <definedName name="prolinks_f1d9e7407ff44674afbb2cfec28e0531" hidden="1">#REF!</definedName>
    <definedName name="prolinks_f239b7aafc174772ac367011ce98410d" hidden="1">#REF!</definedName>
    <definedName name="prolinks_f3a429d79fcd470faefca872600499b6" hidden="1">#REF!</definedName>
    <definedName name="prolinks_f4ddb28902d043c8bb3884d2b979b038" hidden="1">#REF!</definedName>
    <definedName name="prolinks_f7f33c21e6cf4c638affb88fddbf064f" hidden="1">#REF!</definedName>
    <definedName name="prolinks_f93b13abeda643e88e28d991c261c83c" hidden="1">#REF!</definedName>
    <definedName name="prolinks_fbd42dff08c445ad93e970c82dec1cca" hidden="1">#REF!</definedName>
    <definedName name="prolinks_fc545deb987c472298fc863b9c17d7bf" hidden="1">#REF!</definedName>
    <definedName name="prolinks_fd8c8255d5404402afeb16c0fc442c79" hidden="1">#REF!</definedName>
    <definedName name="prolinks_feec1bb0086046b391f04b7390daaac0" hidden="1">#REF!</definedName>
    <definedName name="PROMOTE">#REF!</definedName>
    <definedName name="PROP12" localSheetId="11" hidden="1">{#N/A,#N/A,FALSE,"SUMMARY";#N/A,#N/A,FALSE,"ECS1";#N/A,#N/A,FALSE,"EC&amp;AFLT1";#N/A,#N/A,FALSE,"PROP1";#N/A,#N/A,FALSE,"ytd recon"}</definedName>
    <definedName name="PROP12" hidden="1">{#N/A,#N/A,FALSE,"SUMMARY";#N/A,#N/A,FALSE,"ECS1";#N/A,#N/A,FALSE,"EC&amp;AFLT1";#N/A,#N/A,FALSE,"PROP1";#N/A,#N/A,FALSE,"ytd recon"}</definedName>
    <definedName name="PROP12_1" localSheetId="11" hidden="1">{#N/A,#N/A,FALSE,"SUMMARY";#N/A,#N/A,FALSE,"ECS1";#N/A,#N/A,FALSE,"EC&amp;AFLT1";#N/A,#N/A,FALSE,"PROP1";#N/A,#N/A,FALSE,"ytd recon"}</definedName>
    <definedName name="PROP12_1" hidden="1">{#N/A,#N/A,FALSE,"SUMMARY";#N/A,#N/A,FALSE,"ECS1";#N/A,#N/A,FALSE,"EC&amp;AFLT1";#N/A,#N/A,FALSE,"PROP1";#N/A,#N/A,FALSE,"ytd recon"}</definedName>
    <definedName name="PROP2" localSheetId="11" hidden="1">{#N/A,#N/A,FALSE,"EC&amp;AFLTPLAN";#N/A,#N/A,FALSE,"EC&amp;AFLT1";#N/A,#N/A,FALSE,"EC&amp;AFLT2";#N/A,#N/A,FALSE,"SUMMARY"}</definedName>
    <definedName name="PROP2" hidden="1">{#N/A,#N/A,FALSE,"EC&amp;AFLTPLAN";#N/A,#N/A,FALSE,"EC&amp;AFLT1";#N/A,#N/A,FALSE,"EC&amp;AFLT2";#N/A,#N/A,FALSE,"SUMMARY"}</definedName>
    <definedName name="PROP2_1" localSheetId="11" hidden="1">{#N/A,#N/A,FALSE,"EC&amp;AFLTPLAN";#N/A,#N/A,FALSE,"EC&amp;AFLT1";#N/A,#N/A,FALSE,"EC&amp;AFLT2";#N/A,#N/A,FALSE,"SUMMARY"}</definedName>
    <definedName name="PROP2_1" hidden="1">{#N/A,#N/A,FALSE,"EC&amp;AFLTPLAN";#N/A,#N/A,FALSE,"EC&amp;AFLT1";#N/A,#N/A,FALSE,"EC&amp;AFLT2";#N/A,#N/A,FALSE,"SUMMARY"}</definedName>
    <definedName name="PROPERTY_GROSS" hidden="1">"PROPERTY_GROSS"</definedName>
    <definedName name="PROPERTY_NET" hidden="1">"PROPERTY_NET"</definedName>
    <definedName name="Proposal">#REF!</definedName>
    <definedName name="Proposed" localSheetId="11" hidden="1">{#N/A,#N/A,FALSE,"II.General ";#N/A,#N/A,FALSE,"III.Plan Design";#N/A,#N/A,FALSE,"IV.Delivery System";#N/A,#N/A,FALSE,"V.Reimbursement";#N/A,#N/A,FALSE,"VI.Manage-Satisf.";#N/A,#N/A,FALSE,"VII. &amp;VIII. Other";#N/A,#N/A,FALSE,"Appendix 2";#N/A,#N/A,FALSE,"Appendix 3a";#N/A,#N/A,FALSE,"Appendix 3b";#N/A,#N/A,FALSE,"Appendix 3b(cont.)"}</definedName>
    <definedName name="Proposed" hidden="1">{#N/A,#N/A,FALSE,"II.General ";#N/A,#N/A,FALSE,"III.Plan Design";#N/A,#N/A,FALSE,"IV.Delivery System";#N/A,#N/A,FALSE,"V.Reimbursement";#N/A,#N/A,FALSE,"VI.Manage-Satisf.";#N/A,#N/A,FALSE,"VII. &amp;VIII. Other";#N/A,#N/A,FALSE,"Appendix 2";#N/A,#N/A,FALSE,"Appendix 3a";#N/A,#N/A,FALSE,"Appendix 3b";#N/A,#N/A,FALSE,"Appendix 3b(cont.)"}</definedName>
    <definedName name="Proposed_Senior_Debt_Financial_Convenants">#REF!</definedName>
    <definedName name="Proposed_Subordinated_Note_Financial_Covenants">#REF!</definedName>
    <definedName name="proposta_ac" localSheetId="11" hidden="1">{#N/A,#N/A,FALSE,"PRESENT";#N/A,#N/A,FALSE,"INDICE";#N/A,#N/A,FALSE,"DIV_CONS";#N/A,#N/A,FALSE,"DIV_GRUP";#N/A,#N/A,FALSE,"DIV_BIM";#N/A,#N/A,FALSE,"DIV_UMPL";#N/A,#N/A,FALSE,"DIV_BDBAS";#N/A,#N/A,FALSE,"B_SRL";#N/A,#N/A,FALSE,"MQ_SRL"}</definedName>
    <definedName name="proposta_ac" hidden="1">{#N/A,#N/A,FALSE,"PRESENT";#N/A,#N/A,FALSE,"INDICE";#N/A,#N/A,FALSE,"DIV_CONS";#N/A,#N/A,FALSE,"DIV_GRUP";#N/A,#N/A,FALSE,"DIV_BIM";#N/A,#N/A,FALSE,"DIV_UMPL";#N/A,#N/A,FALSE,"DIV_BDBAS";#N/A,#N/A,FALSE,"B_SRL";#N/A,#N/A,FALSE,"MQ_SRL"}</definedName>
    <definedName name="Prorate_MonthNum">#REF!</definedName>
    <definedName name="Prorate_Percentage">#REF!</definedName>
    <definedName name="prout" localSheetId="4" hidden="1">{"comp1",#N/A,FALSE,"COMPS";"footnotes",#N/A,FALSE,"COMPS"}</definedName>
    <definedName name="prout" localSheetId="11" hidden="1">{"comp1",#N/A,FALSE,"COMPS";"footnotes",#N/A,FALSE,"COMPS"}</definedName>
    <definedName name="prout" hidden="1">{"comp1",#N/A,FALSE,"COMPS";"footnotes",#N/A,FALSE,"COMPS"}</definedName>
    <definedName name="prout_1" localSheetId="4" hidden="1">{"comp1",#N/A,FALSE,"COMPS";"footnotes",#N/A,FALSE,"COMPS"}</definedName>
    <definedName name="prout_1" localSheetId="11" hidden="1">{"comp1",#N/A,FALSE,"COMPS";"footnotes",#N/A,FALSE,"COMPS"}</definedName>
    <definedName name="prout_1" hidden="1">{"comp1",#N/A,FALSE,"COMPS";"footnotes",#N/A,FALSE,"COMPS"}</definedName>
    <definedName name="prout1" localSheetId="4" hidden="1">{"comp1",#N/A,FALSE,"COMPS";"footnotes",#N/A,FALSE,"COMPS"}</definedName>
    <definedName name="prout1" localSheetId="11" hidden="1">{"comp1",#N/A,FALSE,"COMPS";"footnotes",#N/A,FALSE,"COMPS"}</definedName>
    <definedName name="prout1" hidden="1">{"comp1",#N/A,FALSE,"COMPS";"footnotes",#N/A,FALSE,"COMPS"}</definedName>
    <definedName name="prout1_1" localSheetId="4" hidden="1">{"comp1",#N/A,FALSE,"COMPS";"footnotes",#N/A,FALSE,"COMPS"}</definedName>
    <definedName name="prout1_1" localSheetId="11" hidden="1">{"comp1",#N/A,FALSE,"COMPS";"footnotes",#N/A,FALSE,"COMPS"}</definedName>
    <definedName name="prout1_1" hidden="1">{"comp1",#N/A,FALSE,"COMPS";"footnotes",#N/A,FALSE,"COMPS"}</definedName>
    <definedName name="Prov_Network_Physician_Other_Footnote" hidden="1">#REF!</definedName>
    <definedName name="prova"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ù" localSheetId="11" hidden="1">{#N/A,#N/A,FALSE,"HIGHNEW";#N/A,#N/A,FALSE,"HIGHOLD";#N/A,#N/A,FALSE,"MTHDET";#N/A,#N/A,FALSE,"ACTDET"}</definedName>
    <definedName name="provaù" hidden="1">{#N/A,#N/A,FALSE,"HIGHNEW";#N/A,#N/A,FALSE,"HIGHOLD";#N/A,#N/A,FALSE,"MTHDET";#N/A,#N/A,FALSE,"ACTDET"}</definedName>
    <definedName name="Provider_Network_Exp_Dental_Range" hidden="1">#REF!</definedName>
    <definedName name="Provider_Network_Exp_Medical_Range" hidden="1">#REF!</definedName>
    <definedName name="province">#REF!</definedName>
    <definedName name="PROVISIONES" localSheetId="11" hidden="1">{#N/A,#N/A,FALSE,"30 de Abril 2001 CARVIG"}</definedName>
    <definedName name="PROVISIONES" hidden="1">{#N/A,#N/A,FALSE,"30 de Abril 2001 CARVIG"}</definedName>
    <definedName name="prrint">#REF!,#REF!,#REF!,#REF!,#REF!,#REF!,#REF!,#REF!,#REF!,#REF!,#REF!,#REF!</definedName>
    <definedName name="prs" localSheetId="19">#REF!</definedName>
    <definedName name="prs">#REF!</definedName>
    <definedName name="PrsExpSer" hidden="1">#REF!</definedName>
    <definedName name="PRTALL">#REF!</definedName>
    <definedName name="prtallold1" localSheetId="4" hidden="1">{#N/A,#N/A,FALSE,"Valuation";#N/A,#N/A,FALSE,"Financial Statements";#N/A,#N/A,FALSE,"MLP Impact";#N/A,#N/A,FALSE,"Inputs";#N/A,#N/A,FALSE,"Contracts";#N/A,#N/A,FALSE,"Financing";#N/A,#N/A,FALSE,"Depreciation";#N/A,#N/A,FALSE,"Income Taxes";#N/A,#N/A,FALSE,"Revenues"}</definedName>
    <definedName name="prtallold1" localSheetId="11" hidden="1">{#N/A,#N/A,FALSE,"Valuation";#N/A,#N/A,FALSE,"Financial Statements";#N/A,#N/A,FALSE,"MLP Impact";#N/A,#N/A,FALSE,"Inputs";#N/A,#N/A,FALSE,"Contracts";#N/A,#N/A,FALSE,"Financing";#N/A,#N/A,FALSE,"Depreciation";#N/A,#N/A,FALSE,"Income Taxes";#N/A,#N/A,FALSE,"Revenues"}</definedName>
    <definedName name="prtallold1" hidden="1">{#N/A,#N/A,FALSE,"Valuation";#N/A,#N/A,FALSE,"Financial Statements";#N/A,#N/A,FALSE,"MLP Impact";#N/A,#N/A,FALSE,"Inputs";#N/A,#N/A,FALSE,"Contracts";#N/A,#N/A,FALSE,"Financing";#N/A,#N/A,FALSE,"Depreciation";#N/A,#N/A,FALSE,"Income Taxes";#N/A,#N/A,FALSE,"Revenues"}</definedName>
    <definedName name="prtallold1_1" localSheetId="4" hidden="1">{#N/A,#N/A,FALSE,"Valuation";#N/A,#N/A,FALSE,"Financial Statements";#N/A,#N/A,FALSE,"MLP Impact";#N/A,#N/A,FALSE,"Inputs";#N/A,#N/A,FALSE,"Contracts";#N/A,#N/A,FALSE,"Financing";#N/A,#N/A,FALSE,"Depreciation";#N/A,#N/A,FALSE,"Income Taxes";#N/A,#N/A,FALSE,"Revenues"}</definedName>
    <definedName name="prtallold1_1" localSheetId="11" hidden="1">{#N/A,#N/A,FALSE,"Valuation";#N/A,#N/A,FALSE,"Financial Statements";#N/A,#N/A,FALSE,"MLP Impact";#N/A,#N/A,FALSE,"Inputs";#N/A,#N/A,FALSE,"Contracts";#N/A,#N/A,FALSE,"Financing";#N/A,#N/A,FALSE,"Depreciation";#N/A,#N/A,FALSE,"Income Taxes";#N/A,#N/A,FALSE,"Revenues"}</definedName>
    <definedName name="prtallold1_1" hidden="1">{#N/A,#N/A,FALSE,"Valuation";#N/A,#N/A,FALSE,"Financial Statements";#N/A,#N/A,FALSE,"MLP Impact";#N/A,#N/A,FALSE,"Inputs";#N/A,#N/A,FALSE,"Contracts";#N/A,#N/A,FALSE,"Financing";#N/A,#N/A,FALSE,"Depreciation";#N/A,#N/A,FALSE,"Income Taxes";#N/A,#N/A,FALSE,"Revenues"}</definedName>
    <definedName name="PRtaxRate">#REF!</definedName>
    <definedName name="Prtnold" localSheetId="4" hidden="1">{#N/A,#N/A,FALSE,"Valuation";#N/A,#N/A,FALSE,"Financial Statements";#N/A,#N/A,FALSE,"MLP Impact";#N/A,#N/A,FALSE,"Inputs";#N/A,#N/A,FALSE,"Contracts";#N/A,#N/A,FALSE,"Financing";#N/A,#N/A,FALSE,"Depreciation";#N/A,#N/A,FALSE,"Income Taxes";#N/A,#N/A,FALSE,"Revenues"}</definedName>
    <definedName name="Prtnold" localSheetId="11" hidden="1">{#N/A,#N/A,FALSE,"Valuation";#N/A,#N/A,FALSE,"Financial Statements";#N/A,#N/A,FALSE,"MLP Impact";#N/A,#N/A,FALSE,"Inputs";#N/A,#N/A,FALSE,"Contracts";#N/A,#N/A,FALSE,"Financing";#N/A,#N/A,FALSE,"Depreciation";#N/A,#N/A,FALSE,"Income Taxes";#N/A,#N/A,FALSE,"Revenues"}</definedName>
    <definedName name="Prtnold" hidden="1">{#N/A,#N/A,FALSE,"Valuation";#N/A,#N/A,FALSE,"Financial Statements";#N/A,#N/A,FALSE,"MLP Impact";#N/A,#N/A,FALSE,"Inputs";#N/A,#N/A,FALSE,"Contracts";#N/A,#N/A,FALSE,"Financing";#N/A,#N/A,FALSE,"Depreciation";#N/A,#N/A,FALSE,"Income Taxes";#N/A,#N/A,FALSE,"Revenues"}</definedName>
    <definedName name="Prtnold_1" localSheetId="4" hidden="1">{#N/A,#N/A,FALSE,"Valuation";#N/A,#N/A,FALSE,"Financial Statements";#N/A,#N/A,FALSE,"MLP Impact";#N/A,#N/A,FALSE,"Inputs";#N/A,#N/A,FALSE,"Contracts";#N/A,#N/A,FALSE,"Financing";#N/A,#N/A,FALSE,"Depreciation";#N/A,#N/A,FALSE,"Income Taxes";#N/A,#N/A,FALSE,"Revenues"}</definedName>
    <definedName name="Prtnold_1" localSheetId="11" hidden="1">{#N/A,#N/A,FALSE,"Valuation";#N/A,#N/A,FALSE,"Financial Statements";#N/A,#N/A,FALSE,"MLP Impact";#N/A,#N/A,FALSE,"Inputs";#N/A,#N/A,FALSE,"Contracts";#N/A,#N/A,FALSE,"Financing";#N/A,#N/A,FALSE,"Depreciation";#N/A,#N/A,FALSE,"Income Taxes";#N/A,#N/A,FALSE,"Revenues"}</definedName>
    <definedName name="Prtnold_1" hidden="1">{#N/A,#N/A,FALSE,"Valuation";#N/A,#N/A,FALSE,"Financial Statements";#N/A,#N/A,FALSE,"MLP Impact";#N/A,#N/A,FALSE,"Inputs";#N/A,#N/A,FALSE,"Contracts";#N/A,#N/A,FALSE,"Financing";#N/A,#N/A,FALSE,"Depreciation";#N/A,#N/A,FALSE,"Income Taxes";#N/A,#N/A,FALSE,"Revenues"}</definedName>
    <definedName name="prtu" localSheetId="11" hidden="1">{#N/A,#N/A,FALSE,"Aging Summary";#N/A,#N/A,FALSE,"Ratio Analysis";#N/A,#N/A,FALSE,"Test 120 Day Accts";#N/A,#N/A,FALSE,"Tickmarks"}</definedName>
    <definedName name="prtu" hidden="1">{#N/A,#N/A,FALSE,"Aging Summary";#N/A,#N/A,FALSE,"Ratio Analysis";#N/A,#N/A,FALSE,"Test 120 Day Accts";#N/A,#N/A,FALSE,"Tickmarks"}</definedName>
    <definedName name="PrYears" hidden="1">#REF!</definedName>
    <definedName name="PS" localSheetId="11" hidden="1">{#N/A,#N/A,FALSE,"plan";#N/A,#N/A,FALSE,"history";#N/A,#N/A,FALSE,"Prodinv";#N/A,#N/A,FALSE,"HISTGRAPH"}</definedName>
    <definedName name="PS" hidden="1">{#N/A,#N/A,FALSE,"plan";#N/A,#N/A,FALSE,"history";#N/A,#N/A,FALSE,"Prodinv";#N/A,#N/A,FALSE,"HISTGRAPH"}</definedName>
    <definedName name="PS_1" localSheetId="11" hidden="1">{#N/A,#N/A,FALSE,"plan";#N/A,#N/A,FALSE,"history";#N/A,#N/A,FALSE,"Prodinv";#N/A,#N/A,FALSE,"HISTGRAPH"}</definedName>
    <definedName name="PS_1" hidden="1">{#N/A,#N/A,FALSE,"plan";#N/A,#N/A,FALSE,"history";#N/A,#N/A,FALSE,"Prodinv";#N/A,#N/A,FALSE,"HISTGRAPH"}</definedName>
    <definedName name="PSCChart1" hidden="1">#REF!</definedName>
    <definedName name="PSCChart2" hidden="1">#REF!</definedName>
    <definedName name="PSDATA">#REF!</definedName>
    <definedName name="PSDataOtherMonth">#REF!</definedName>
    <definedName name="PSIFTEs">#REF!</definedName>
    <definedName name="psuhpuhpushpsuhpushpjòpj" localSheetId="4">{"Client Name or Project Name"}</definedName>
    <definedName name="psuhpuhpushpsuhpushpjòpj" localSheetId="11">{"Client Name or Project Name"}</definedName>
    <definedName name="psuhpuhpushpsuhpushpjòpj">{"Client Name or Project Name"}</definedName>
    <definedName name="PTEeXToEUR" localSheetId="8" hidden="1">1/EUReXToPTE</definedName>
    <definedName name="PTEeXToEUR" localSheetId="11" hidden="1">1/EUReXToPTE</definedName>
    <definedName name="PTEeXToEUR" localSheetId="10" hidden="1">1/EUReXToPTE</definedName>
    <definedName name="PTEeXToEUR" hidden="1">1/EUReXToPTE</definedName>
    <definedName name="ptsec" localSheetId="19">#REF!</definedName>
    <definedName name="ptsec">#REF!</definedName>
    <definedName name="PUB_FileID" hidden="1">"L10003649.xls"</definedName>
    <definedName name="PUB_UserID" hidden="1">"MAYERX"</definedName>
    <definedName name="pubcodat" localSheetId="19">#REF!</definedName>
    <definedName name="pubcodat">#REF!</definedName>
    <definedName name="public" localSheetId="19">#REF!</definedName>
    <definedName name="public">#REF!</definedName>
    <definedName name="Publiker">#REF!</definedName>
    <definedName name="puiruon" localSheetId="19">{0;0;0;0;1;#N/A;0.25;0.25;1;1;2;FALSE;FALSE;FALSE;FALSE;FALSE;#N/A;1;#N/A;1;1;"";"&amp;L&amp;""Arial,Italic""&amp;8&amp;F Page &amp;P of &amp;N &amp;D &amp;T "}</definedName>
    <definedName name="puiruon" localSheetId="4">{0;0;0;0;1;#N/A;0.25;0.25;1;1;2;FALSE;FALSE;FALSE;FALSE;FALSE;#N/A;1;#N/A;1;1;"";"&amp;L&amp;""Arial,Italic""&amp;8&amp;F Page &amp;P of &amp;N &amp;D &amp;T "}</definedName>
    <definedName name="puiruon" localSheetId="15">{0;0;0;0;1;#N/A;0.25;0.25;1;1;2;FALSE;FALSE;FALSE;FALSE;FALSE;#N/A;1;#N/A;1;1;"";"&amp;L&amp;""Arial,Italic""&amp;8&amp;F Page &amp;P of &amp;N &amp;D &amp;T "}</definedName>
    <definedName name="puiruon" localSheetId="11">{0;0;0;0;1;#N/A;0.25;0.25;1;1;2;FALSE;FALSE;FALSE;FALSE;FALSE;#N/A;1;#N/A;1;1;"";"&amp;L&amp;""Arial,Italic""&amp;8&amp;F Page &amp;P of &amp;N &amp;D &amp;T "}</definedName>
    <definedName name="puiruon">{0;0;0;0;1;#N/A;0.25;0.25;1;1;2;FALSE;FALSE;FALSE;FALSE;FALSE;#N/A;1;#N/A;1;1;"";"&amp;L&amp;""Arial,Italic""&amp;8&amp;F Page &amp;P of &amp;N &amp;D &amp;T "}</definedName>
    <definedName name="PURCHASE" localSheetId="19">#REF!</definedName>
    <definedName name="PURCHASE" localSheetId="4">#REF!</definedName>
    <definedName name="PURCHASE" localSheetId="6">#REF!</definedName>
    <definedName name="PURCHASE" localSheetId="7">#REF!</definedName>
    <definedName name="PURCHASE">#REF!</definedName>
    <definedName name="purchase_price" localSheetId="19">#REF!</definedName>
    <definedName name="purchase_price">#REF!</definedName>
    <definedName name="Pursell" hidden="1">#N/A</definedName>
    <definedName name="put" localSheetId="11" hidden="1">{#N/A,#N/A,FALSE,"MONTHDET";#N/A,#N/A,FALSE,"ACTUAL"}</definedName>
    <definedName name="put" hidden="1">{#N/A,#N/A,FALSE,"MONTHDET";#N/A,#N/A,FALSE,"ACTUAL"}</definedName>
    <definedName name="pv.date" localSheetId="19">#REF!</definedName>
    <definedName name="pv.date">#REF!</definedName>
    <definedName name="pvdsk"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wc" localSheetId="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pwc"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pwoefù" localSheetId="11"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pwoefu_2" localSheetId="11" hidden="1">{#N/A,#N/A,TRUE,"Proposal";#N/A,#N/A,TRUE,"Assumptions";#N/A,#N/A,TRUE,"Net Income";#N/A,#N/A,TRUE,"Balsheet";#N/A,#N/A,TRUE,"Capex";#N/A,#N/A,TRUE,"Volumes";#N/A,#N/A,TRUE,"Revenues";#N/A,#N/A,TRUE,"Var.Costs";#N/A,#N/A,TRUE,"Personnel";#N/A,#N/A,TRUE,"Other costs";#N/A,#N/A,TRUE,"MKTG and G&amp;A"}</definedName>
    <definedName name="pwoefu_2" hidden="1">{#N/A,#N/A,TRUE,"Proposal";#N/A,#N/A,TRUE,"Assumptions";#N/A,#N/A,TRUE,"Net Income";#N/A,#N/A,TRUE,"Balsheet";#N/A,#N/A,TRUE,"Capex";#N/A,#N/A,TRUE,"Volumes";#N/A,#N/A,TRUE,"Revenues";#N/A,#N/A,TRUE,"Var.Costs";#N/A,#N/A,TRUE,"Personnel";#N/A,#N/A,TRUE,"Other costs";#N/A,#N/A,TRUE,"MKTG and G&amp;A"}</definedName>
    <definedName name="pwoefu_3" localSheetId="11" hidden="1">{#N/A,#N/A,TRUE,"Proposal";#N/A,#N/A,TRUE,"Assumptions";#N/A,#N/A,TRUE,"Net Income";#N/A,#N/A,TRUE,"Balsheet";#N/A,#N/A,TRUE,"Capex";#N/A,#N/A,TRUE,"Volumes";#N/A,#N/A,TRUE,"Revenues";#N/A,#N/A,TRUE,"Var.Costs";#N/A,#N/A,TRUE,"Personnel";#N/A,#N/A,TRUE,"Other costs";#N/A,#N/A,TRUE,"MKTG and G&amp;A"}</definedName>
    <definedName name="pwoefu_3" hidden="1">{#N/A,#N/A,TRUE,"Proposal";#N/A,#N/A,TRUE,"Assumptions";#N/A,#N/A,TRUE,"Net Income";#N/A,#N/A,TRUE,"Balsheet";#N/A,#N/A,TRUE,"Capex";#N/A,#N/A,TRUE,"Volumes";#N/A,#N/A,TRUE,"Revenues";#N/A,#N/A,TRUE,"Var.Costs";#N/A,#N/A,TRUE,"Personnel";#N/A,#N/A,TRUE,"Other costs";#N/A,#N/A,TRUE,"MKTG and G&amp;A"}</definedName>
    <definedName name="PY.ACT_VS_BUDG_VAR.BABY_WIPES_CANADA" hidden="1">#REF!</definedName>
    <definedName name="PY.ACT_VS_BUDG_VAR.BABY_WIPES_US" hidden="1">#REF!</definedName>
    <definedName name="PY.ACT_VS_BUDG_VAR.CORPORATE_BRANDS_BATH_US" hidden="1">#REF!</definedName>
    <definedName name="PY.ACT_VS_BUDG_VAR.CORPORATE_BRANDS_FACIAL_US" hidden="1">#REF!</definedName>
    <definedName name="PY.ACT_VS_BUDG_VAR.CORPORATE_BRANDS_NAPKINS_US" hidden="1">#REF!</definedName>
    <definedName name="PY.ACT_VS_BUDG_VAR.CORPORATE_BRANDS_TOWELS_US" hidden="1">#REF!</definedName>
    <definedName name="PY.ACT_VS_BUDG_VAR.COTTONELLE_FLUSHABLE_WIPES_US" hidden="1">#REF!</definedName>
    <definedName name="PY.ACT_VS_BUDG_VAR.DEPEND_WIPES_US" hidden="1">#REF!</definedName>
    <definedName name="PY.ACT_VS_BUDG_VAR.EXPORT_FAMILY_CARE" hidden="1">#REF!</definedName>
    <definedName name="PY.ACT_VS_BUDG_VAR.EXPORT_WIPES" hidden="1">#REF!</definedName>
    <definedName name="PY.ACT_VS_BUDG_VAR.HIDRI_VALUE_TOWELS_US" hidden="1">#REF!</definedName>
    <definedName name="PY.ACT_VS_BUDG_VAR.JUST_FOR_ME_FLUSHABLE_WIPES_US" hidden="1">#REF!</definedName>
    <definedName name="PY.ACT_VS_BUDG_VAR.NEW_PRODUCTS_US" hidden="1">#REF!</definedName>
    <definedName name="PY.ACT_VS_BUDG_VAR.NONINTEGRATED_PULP_US" hidden="1">#REF!</definedName>
    <definedName name="PY.ACT_VS_BUDG_VAR.OTHER_FAMILY_CARE_US" hidden="1">#REF!</definedName>
    <definedName name="PY.ACT_VS_BUDG_VAR.PERFORMANCE_BATH_CANADA" hidden="1">#REF!</definedName>
    <definedName name="PY.ACT_VS_BUDG_VAR.PERFORMANCE_BATH_US" hidden="1">#REF!</definedName>
    <definedName name="PY.ACT_VS_BUDG_VAR.PERFORMANCE_FACIAL_CANADA" hidden="1">#REF!</definedName>
    <definedName name="PY.ACT_VS_BUDG_VAR.PERFORMANCE_FACIAL_US" hidden="1">#REF!</definedName>
    <definedName name="PY.ACT_VS_BUDG_VAR.PERFORMANCE_NAPKINS_CANADA" hidden="1">#REF!</definedName>
    <definedName name="PY.ACT_VS_BUDG_VAR.PERFORMANCE_NAPKINS_US" hidden="1">#REF!</definedName>
    <definedName name="PY.ACT_VS_BUDG_VAR.PERFORMANCE_TOWELS_US" hidden="1">#REF!</definedName>
    <definedName name="PY.ACT_VS_BUDG_VAR.PULP_US" hidden="1">#REF!</definedName>
    <definedName name="PY.ACT_VS_BUDG_VAR.ROLLWIPES_US" hidden="1">#REF!</definedName>
    <definedName name="PY.ACT_VS_BUDG_VAR.SCOTT_BATH_US" hidden="1">#REF!</definedName>
    <definedName name="PY.ACT_VS_BUDG_VAR.SCOTT_NAPKINS_US" hidden="1">#REF!</definedName>
    <definedName name="PY.ACT_VS_BUDG_VAR.SCOTT_VALUE_TOWELS_US" hidden="1">#REF!</definedName>
    <definedName name="PY.ACT_VS_BUDG_VAR.SPLASH_AND_GO_WIPES_US" hidden="1">#REF!</definedName>
    <definedName name="PY.ACT_VS_BUDG_VAR.WADDING_US" hidden="1">#REF!</definedName>
    <definedName name="PY.ACT_VS_MAY_FCST_VAR.BABY_WIPES_CANADA" hidden="1">#REF!</definedName>
    <definedName name="PY.ACT_VS_MAY_FCST_VAR.BABY_WIPES_US" hidden="1">#REF!</definedName>
    <definedName name="PY.ACT_VS_MAY_FCST_VAR.CORPORATE_BRANDS_BATH_US" hidden="1">#REF!</definedName>
    <definedName name="PY.ACT_VS_MAY_FCST_VAR.CORPORATE_BRANDS_FACIAL_US" hidden="1">#REF!</definedName>
    <definedName name="PY.ACT_VS_MAY_FCST_VAR.CORPORATE_BRANDS_NAPKINS_US" hidden="1">#REF!</definedName>
    <definedName name="PY.ACT_VS_MAY_FCST_VAR.CORPORATE_BRANDS_TOWELS_US" hidden="1">#REF!</definedName>
    <definedName name="PY.ACT_VS_MAY_FCST_VAR.COTTONELLE_FLUSHABLE_WIPES_US" hidden="1">#REF!</definedName>
    <definedName name="PY.ACT_VS_MAY_FCST_VAR.DEPEND_WIPES_US" hidden="1">#REF!</definedName>
    <definedName name="PY.ACT_VS_MAY_FCST_VAR.EXPORT_FAMILY_CARE" hidden="1">#REF!</definedName>
    <definedName name="PY.ACT_VS_MAY_FCST_VAR.EXPORT_WIPES" hidden="1">#REF!</definedName>
    <definedName name="PY.ACT_VS_MAY_FCST_VAR.HIDRI_VALUE_TOWELS_US" hidden="1">#REF!</definedName>
    <definedName name="PY.ACT_VS_MAY_FCST_VAR.JUST_FOR_ME_FLUSHABLE_WIPES_US" hidden="1">#REF!</definedName>
    <definedName name="PY.ACT_VS_MAY_FCST_VAR.NEW_PRODUCTS_US" hidden="1">#REF!</definedName>
    <definedName name="PY.ACT_VS_MAY_FCST_VAR.NONINTEGRATED_PULP_US" hidden="1">#REF!</definedName>
    <definedName name="PY.ACT_VS_MAY_FCST_VAR.OTHER_FAMILY_CARE_US" hidden="1">#REF!</definedName>
    <definedName name="PY.ACT_VS_MAY_FCST_VAR.PERFORMANCE_BATH_CANADA" hidden="1">#REF!</definedName>
    <definedName name="PY.ACT_VS_MAY_FCST_VAR.PERFORMANCE_BATH_US" hidden="1">#REF!</definedName>
    <definedName name="PY.ACT_VS_MAY_FCST_VAR.PERFORMANCE_FACIAL_CANADA" hidden="1">#REF!</definedName>
    <definedName name="PY.ACT_VS_MAY_FCST_VAR.PERFORMANCE_FACIAL_US" hidden="1">#REF!</definedName>
    <definedName name="PY.ACT_VS_MAY_FCST_VAR.PERFORMANCE_NAPKINS_CANADA" hidden="1">#REF!</definedName>
    <definedName name="PY.ACT_VS_MAY_FCST_VAR.PERFORMANCE_NAPKINS_US" hidden="1">#REF!</definedName>
    <definedName name="PY.ACT_VS_MAY_FCST_VAR.PERFORMANCE_TOWELS_US" hidden="1">#REF!</definedName>
    <definedName name="PY.ACT_VS_MAY_FCST_VAR.PULP_US" hidden="1">#REF!</definedName>
    <definedName name="PY.ACT_VS_MAY_FCST_VAR.ROLLWIPES_US" hidden="1">#REF!</definedName>
    <definedName name="PY.ACT_VS_MAY_FCST_VAR.SCOTT_BATH_US" hidden="1">#REF!</definedName>
    <definedName name="PY.ACT_VS_MAY_FCST_VAR.SCOTT_NAPKINS_CANADA" hidden="1">#REF!</definedName>
    <definedName name="PY.ACT_VS_MAY_FCST_VAR.SCOTT_NAPKINS_US" hidden="1">#REF!</definedName>
    <definedName name="PY.ACT_VS_MAY_FCST_VAR.SCOTT_VALUE_TOWELS_US" hidden="1">#REF!</definedName>
    <definedName name="PY.ACT_VS_MAY_FCST_VAR.SPLASH_AND_GO_WIPES_US" hidden="1">#REF!</definedName>
    <definedName name="PY.ACT_VS_MAY_FCST_VAR.WADDING_US" hidden="1">#REF!</definedName>
    <definedName name="PY.ACT_VS_OCT_FCST_VAR.BABY_WIPES_CANADA" hidden="1">#REF!</definedName>
    <definedName name="PY.ACT_VS_OCT_FCST_VAR.BABY_WIPES_US" hidden="1">#REF!</definedName>
    <definedName name="PY.ACT_VS_OCT_FCST_VAR.CORPORATE_BRANDS_BATH_US" hidden="1">#REF!</definedName>
    <definedName name="PY.ACT_VS_OCT_FCST_VAR.CORPORATE_BRANDS_FACIAL_US" hidden="1">#REF!</definedName>
    <definedName name="PY.ACT_VS_OCT_FCST_VAR.CORPORATE_BRANDS_NAPKINS_US" hidden="1">#REF!</definedName>
    <definedName name="PY.ACT_VS_OCT_FCST_VAR.CORPORATE_BRANDS_TOWELS_US" hidden="1">#REF!</definedName>
    <definedName name="PY.ACT_VS_OCT_FCST_VAR.COTTONELLE_FLUSHABLE_WIPES_US" hidden="1">#REF!</definedName>
    <definedName name="PY.ACT_VS_OCT_FCST_VAR.DEPEND_WIPES_US" hidden="1">#REF!</definedName>
    <definedName name="PY.ACT_VS_OCT_FCST_VAR.EXPORT_FAMILY_CARE" hidden="1">#REF!</definedName>
    <definedName name="PY.ACT_VS_OCT_FCST_VAR.EXPORT_WIPES" hidden="1">#REF!</definedName>
    <definedName name="PY.ACT_VS_OCT_FCST_VAR.HIDRI_VALUE_TOWELS_US" hidden="1">#REF!</definedName>
    <definedName name="PY.ACT_VS_OCT_FCST_VAR.JUST_FOR_ME_FLUSHABLE_WIPES_US" hidden="1">#REF!</definedName>
    <definedName name="PY.ACT_VS_OCT_FCST_VAR.NEW_PRODUCTS_US" hidden="1">#REF!</definedName>
    <definedName name="PY.ACT_VS_OCT_FCST_VAR.NONINTEGRATED_PULP_US" hidden="1">#REF!</definedName>
    <definedName name="PY.ACT_VS_OCT_FCST_VAR.OTHER_FAMILY_CARE_US" hidden="1">#REF!</definedName>
    <definedName name="PY.ACT_VS_OCT_FCST_VAR.PERFORMANCE_BATH_CANADA" hidden="1">#REF!</definedName>
    <definedName name="PY.ACT_VS_OCT_FCST_VAR.PERFORMANCE_BATH_US" hidden="1">#REF!</definedName>
    <definedName name="PY.ACT_VS_OCT_FCST_VAR.PERFORMANCE_FACIAL_CANADA" hidden="1">#REF!</definedName>
    <definedName name="PY.ACT_VS_OCT_FCST_VAR.PERFORMANCE_FACIAL_US" hidden="1">#REF!</definedName>
    <definedName name="PY.ACT_VS_OCT_FCST_VAR.PERFORMANCE_NAPKINS_CANADA" hidden="1">#REF!</definedName>
    <definedName name="PY.ACT_VS_OCT_FCST_VAR.PERFORMANCE_NAPKINS_US" hidden="1">#REF!</definedName>
    <definedName name="PY.ACT_VS_OCT_FCST_VAR.PERFORMANCE_TOWELS_US" hidden="1">#REF!</definedName>
    <definedName name="PY.ACT_VS_OCT_FCST_VAR.PULP_US" hidden="1">#REF!</definedName>
    <definedName name="PY.ACT_VS_OCT_FCST_VAR.ROLLWIPES_US" hidden="1">#REF!</definedName>
    <definedName name="PY.ACT_VS_OCT_FCST_VAR.SCOTT_BATH_US" hidden="1">#REF!</definedName>
    <definedName name="PY.ACT_VS_OCT_FCST_VAR.SCOTT_NAPKINS_CANADA" hidden="1">#REF!</definedName>
    <definedName name="PY.ACT_VS_OCT_FCST_VAR.SCOTT_NAPKINS_US" hidden="1">#REF!</definedName>
    <definedName name="PY.ACT_VS_OCT_FCST_VAR.SCOTT_VALUE_TOWELS_US" hidden="1">#REF!</definedName>
    <definedName name="PY.ACT_VS_OCT_FCST_VAR.SPLASH_AND_GO_WIPES_US" hidden="1">#REF!</definedName>
    <definedName name="PY.ACT_VS_OCT_FCST_VAR.WADDING_US" hidden="1">#REF!</definedName>
    <definedName name="PY.ACT_VS_PRIOR_YR_VAR.BABY_WIPES_CANADA" hidden="1">#REF!</definedName>
    <definedName name="PY.ACT_VS_PRIOR_YR_VAR.BABY_WIPES_US" hidden="1">#REF!</definedName>
    <definedName name="PY.ACT_VS_PRIOR_YR_VAR.CORPORATE_BRANDS_BATH_US" hidden="1">#REF!</definedName>
    <definedName name="PY.ACT_VS_PRIOR_YR_VAR.CORPORATE_BRANDS_FACIAL_US" hidden="1">#REF!</definedName>
    <definedName name="PY.ACT_VS_PRIOR_YR_VAR.CORPORATE_BRANDS_NAPKINS_US" hidden="1">#REF!</definedName>
    <definedName name="PY.ACT_VS_PRIOR_YR_VAR.CORPORATE_BRANDS_TOWELS_US" hidden="1">#REF!</definedName>
    <definedName name="PY.ACT_VS_PRIOR_YR_VAR.COTTONELLE_FLUSHABLE_WIPES_US" hidden="1">#REF!</definedName>
    <definedName name="PY.ACT_VS_PRIOR_YR_VAR.DEPEND_WIPES_US" hidden="1">#REF!</definedName>
    <definedName name="PY.ACT_VS_PRIOR_YR_VAR.EXPORT_FAMILY_CARE" hidden="1">#REF!</definedName>
    <definedName name="PY.ACT_VS_PRIOR_YR_VAR.EXPORT_WIPES" hidden="1">#REF!</definedName>
    <definedName name="PY.ACT_VS_PRIOR_YR_VAR.HIDRI_VALUE_TOWELS_US" hidden="1">#REF!</definedName>
    <definedName name="PY.ACT_VS_PRIOR_YR_VAR.JUST_FOR_ME_FLUSHABLE_WIPES_US" hidden="1">#REF!</definedName>
    <definedName name="PY.ACT_VS_PRIOR_YR_VAR.NEW_PRODUCTS_US" hidden="1">#REF!</definedName>
    <definedName name="PY.ACT_VS_PRIOR_YR_VAR.NONINTEGRATED_PULP_US" hidden="1">#REF!</definedName>
    <definedName name="PY.ACT_VS_PRIOR_YR_VAR.OTHER_FAMILY_CARE_US" hidden="1">#REF!</definedName>
    <definedName name="PY.ACT_VS_PRIOR_YR_VAR.PERFORMANCE_BATH_CANADA" hidden="1">#REF!</definedName>
    <definedName name="PY.ACT_VS_PRIOR_YR_VAR.PERFORMANCE_BATH_US" hidden="1">#REF!</definedName>
    <definedName name="PY.ACT_VS_PRIOR_YR_VAR.PERFORMANCE_FACIAL_CANADA" hidden="1">#REF!</definedName>
    <definedName name="PY.ACT_VS_PRIOR_YR_VAR.PERFORMANCE_FACIAL_US" hidden="1">#REF!</definedName>
    <definedName name="PY.ACT_VS_PRIOR_YR_VAR.PERFORMANCE_NAPKINS_CANADA" hidden="1">#REF!</definedName>
    <definedName name="PY.ACT_VS_PRIOR_YR_VAR.PERFORMANCE_NAPKINS_US" hidden="1">#REF!</definedName>
    <definedName name="PY.ACT_VS_PRIOR_YR_VAR.PERFORMANCE_TOWELS_US" hidden="1">#REF!</definedName>
    <definedName name="PY.ACT_VS_PRIOR_YR_VAR.PULP_US" hidden="1">#REF!</definedName>
    <definedName name="PY.ACT_VS_PRIOR_YR_VAR.ROLLWIPES_US" hidden="1">#REF!</definedName>
    <definedName name="PY.ACT_VS_PRIOR_YR_VAR.SCOTT_BATH_US" hidden="1">#REF!</definedName>
    <definedName name="PY.ACT_VS_PRIOR_YR_VAR.SCOTT_NAPKINS_CANADA" hidden="1">#REF!</definedName>
    <definedName name="PY.ACT_VS_PRIOR_YR_VAR.SCOTT_NAPKINS_US" hidden="1">#REF!</definedName>
    <definedName name="PY.ACT_VS_PRIOR_YR_VAR.SCOTT_VALUE_TOWELS_US" hidden="1">#REF!</definedName>
    <definedName name="PY.ACT_VS_PRIOR_YR_VAR.SPLASH_AND_GO_WIPES_US" hidden="1">#REF!</definedName>
    <definedName name="PY.ACT_VS_PRIOR_YR_VAR.WADDING_US" hidden="1">#REF!</definedName>
    <definedName name="PY.ACTUAL.BABY_WIPES_CANADA" hidden="1">#REF!</definedName>
    <definedName name="PY.ACTUAL.BABY_WIPES_US" hidden="1">#REF!</definedName>
    <definedName name="PY.ACTUAL.CORPORATE_BRANDS_BATH_US" hidden="1">#REF!</definedName>
    <definedName name="PY.ACTUAL.CORPORATE_BRANDS_FACIAL_US" hidden="1">#REF!</definedName>
    <definedName name="PY.ACTUAL.CORPORATE_BRANDS_NAPKINS_US" hidden="1">#REF!</definedName>
    <definedName name="PY.ACTUAL.CORPORATE_BRANDS_TOWELS_US" hidden="1">#REF!</definedName>
    <definedName name="PY.ACTUAL.COTTONELLE_FLUSHABLE_WIPES_US" hidden="1">#REF!</definedName>
    <definedName name="PY.ACTUAL.DEPEND_WIPES_US" hidden="1">#REF!</definedName>
    <definedName name="PY.ACTUAL.EXPORT_FAMILY_CARE" hidden="1">#REF!</definedName>
    <definedName name="PY.ACTUAL.EXPORT_WIPES" hidden="1">#REF!</definedName>
    <definedName name="PY.ACTUAL.HIDRI_VALUE_TOWELS_US" hidden="1">#REF!</definedName>
    <definedName name="PY.ACTUAL.JUST_FOR_ME_FLUSHABLE_WIPES_US" hidden="1">#REF!</definedName>
    <definedName name="PY.ACTUAL.NEW_PRODUCTS_US" hidden="1">#REF!</definedName>
    <definedName name="PY.ACTUAL.NONINTEGRATED_PULP_US" hidden="1">#REF!</definedName>
    <definedName name="PY.ACTUAL.OTHER_FAMILY_CARE_US" hidden="1">#REF!</definedName>
    <definedName name="PY.ACTUAL.PERFORMANCE_BATH_CANADA" hidden="1">#REF!</definedName>
    <definedName name="PY.ACTUAL.PERFORMANCE_BATH_US" hidden="1">#REF!</definedName>
    <definedName name="PY.ACTUAL.PERFORMANCE_FACIAL_CANADA" hidden="1">#REF!</definedName>
    <definedName name="PY.ACTUAL.PERFORMANCE_FACIAL_US" hidden="1">#REF!</definedName>
    <definedName name="PY.ACTUAL.PERFORMANCE_NAPKINS_CANADA" hidden="1">#REF!</definedName>
    <definedName name="PY.ACTUAL.PERFORMANCE_NAPKINS_US" hidden="1">#REF!</definedName>
    <definedName name="PY.ACTUAL.PERFORMANCE_TOWELS_US" hidden="1">#REF!</definedName>
    <definedName name="PY.ACTUAL.PULP_US" hidden="1">#REF!</definedName>
    <definedName name="PY.ACTUAL.ROLLWIPES_US" hidden="1">#REF!</definedName>
    <definedName name="PY.ACTUAL.SCOTT_BATH_US" hidden="1">#REF!</definedName>
    <definedName name="PY.ACTUAL.SCOTT_NAPKINS_CANADA" hidden="1">#REF!</definedName>
    <definedName name="PY.ACTUAL.SCOTT_NAPKINS_US" hidden="1">#REF!</definedName>
    <definedName name="PY.ACTUAL.SCOTT_VALUE_TOWELS_US" hidden="1">#REF!</definedName>
    <definedName name="PY.ACTUAL.SPLASH_AND_GO_WIPES_US" hidden="1">#REF!</definedName>
    <definedName name="PY.ACTUAL.WADDING_US" hidden="1">#REF!</definedName>
    <definedName name="PY.BUDGET.BABY_WIPES_CANADA" hidden="1">#REF!</definedName>
    <definedName name="PY.BUDGET.BABY_WIPES_US" hidden="1">#REF!</definedName>
    <definedName name="PY.BUDGET.CORPORATE_BRANDS_BATH_US" hidden="1">#REF!</definedName>
    <definedName name="PY.BUDGET.CORPORATE_BRANDS_FACIAL_US" hidden="1">#REF!</definedName>
    <definedName name="PY.BUDGET.CORPORATE_BRANDS_NAPKINS_US" hidden="1">#REF!</definedName>
    <definedName name="PY.BUDGET.CORPORATE_BRANDS_TOWELS_US" hidden="1">#REF!</definedName>
    <definedName name="PY.BUDGET.COTTONELLE_FLUSHABLE_WIPES_US" hidden="1">#REF!</definedName>
    <definedName name="PY.BUDGET.DEPEND_WIPES_US" hidden="1">#REF!</definedName>
    <definedName name="PY.BUDGET.EXPORT_FAMILY_CARE" hidden="1">#REF!</definedName>
    <definedName name="PY.BUDGET.EXPORT_WIPES" hidden="1">#REF!</definedName>
    <definedName name="PY.BUDGET.HIDRI_VALUE_TOWELS_US" hidden="1">#REF!</definedName>
    <definedName name="PY.BUDGET.JUST_FOR_ME_FLUSHABLE_WIPES_US" hidden="1">#REF!</definedName>
    <definedName name="PY.BUDGET.NEW_PRODUCTS_US" hidden="1">#REF!</definedName>
    <definedName name="PY.BUDGET.NONINTEGRATED_PULP_US" hidden="1">#REF!</definedName>
    <definedName name="PY.BUDGET.OTHER_FAMILY_CARE_US" hidden="1">#REF!</definedName>
    <definedName name="PY.BUDGET.PERFORMANCE_BATH_CANADA" hidden="1">#REF!</definedName>
    <definedName name="PY.BUDGET.PERFORMANCE_BATH_US" hidden="1">#REF!</definedName>
    <definedName name="PY.BUDGET.PERFORMANCE_FACIAL_CANADA" hidden="1">#REF!</definedName>
    <definedName name="PY.BUDGET.PERFORMANCE_FACIAL_US" hidden="1">#REF!</definedName>
    <definedName name="PY.BUDGET.PERFORMANCE_NAPKINS_CANADA" hidden="1">#REF!</definedName>
    <definedName name="PY.BUDGET.PERFORMANCE_NAPKINS_US" hidden="1">#REF!</definedName>
    <definedName name="PY.BUDGET.PERFORMANCE_TOWELS_US" hidden="1">#REF!</definedName>
    <definedName name="PY.BUDGET.PULP_US" hidden="1">#REF!</definedName>
    <definedName name="PY.BUDGET.ROLLWIPES_US" hidden="1">#REF!</definedName>
    <definedName name="PY.BUDGET.SCOTT_BATH_US" hidden="1">#REF!</definedName>
    <definedName name="PY.BUDGET.SCOTT_NAPKINS_CANADA" hidden="1">#REF!</definedName>
    <definedName name="PY.BUDGET.SCOTT_NAPKINS_US" hidden="1">#REF!</definedName>
    <definedName name="PY.BUDGET.SCOTT_VALUE_TOWELS_US" hidden="1">#REF!</definedName>
    <definedName name="PY.BUDGET.SPLASH_AND_GO_WIPES_US" hidden="1">#REF!</definedName>
    <definedName name="PY.BUDGET.WADDING_US" hidden="1">#REF!</definedName>
    <definedName name="PY.FLASH.BABY_WIPES_CANADA" hidden="1">#REF!</definedName>
    <definedName name="PY.FLASH.BABY_WIPES_US" hidden="1">#REF!</definedName>
    <definedName name="PY.FLASH.CORPORATE_BRANDS_BATH_US" hidden="1">#REF!</definedName>
    <definedName name="PY.FLASH.CORPORATE_BRANDS_FACIAL_US" hidden="1">#REF!</definedName>
    <definedName name="PY.FLASH.CORPORATE_BRANDS_NAPKINS_US" hidden="1">#REF!</definedName>
    <definedName name="PY.FLASH.CORPORATE_BRANDS_TOWELS_US" hidden="1">#REF!</definedName>
    <definedName name="PY.FLASH.COTTONELLE_FLUSHABLE_WIPES_US" hidden="1">#REF!</definedName>
    <definedName name="PY.FLASH.DEPEND_WIPES_US" hidden="1">#REF!</definedName>
    <definedName name="PY.FLASH.EXPORT_FAMILY_CARE" hidden="1">#REF!</definedName>
    <definedName name="PY.FLASH.EXPORT_WIPES" hidden="1">#REF!</definedName>
    <definedName name="PY.FLASH.HIDRI_VALUE_TOWELS_US" hidden="1">#REF!</definedName>
    <definedName name="PY.FLASH.JUST_FOR_ME_FLUSHABLE_WIPES_US" hidden="1">#REF!</definedName>
    <definedName name="PY.FLASH.NEW_PRODUCTS_US" hidden="1">#REF!</definedName>
    <definedName name="PY.FLASH.NONINTEGRATED_PULP_US" hidden="1">#REF!</definedName>
    <definedName name="PY.FLASH.OTHER_FAMILY_CARE_US" hidden="1">#REF!</definedName>
    <definedName name="PY.FLASH.PERFORMANCE_BATH_CANADA" hidden="1">#REF!</definedName>
    <definedName name="PY.FLASH.PERFORMANCE_BATH_US" hidden="1">#REF!</definedName>
    <definedName name="PY.FLASH.PERFORMANCE_FACIAL_CANADA" hidden="1">#REF!</definedName>
    <definedName name="PY.FLASH.PERFORMANCE_FACIAL_US" hidden="1">#REF!</definedName>
    <definedName name="PY.FLASH.PERFORMANCE_NAPKINS_CANADA" hidden="1">#REF!</definedName>
    <definedName name="PY.FLASH.PERFORMANCE_NAPKINS_US" hidden="1">#REF!</definedName>
    <definedName name="PY.FLASH.PERFORMANCE_TOWELS_US" hidden="1">#REF!</definedName>
    <definedName name="PY.FLASH.PULP_US" hidden="1">#REF!</definedName>
    <definedName name="PY.FLASH.ROLLWIPES_US" hidden="1">#REF!</definedName>
    <definedName name="PY.FLASH.SCOTT_BATH_US" hidden="1">#REF!</definedName>
    <definedName name="PY.FLASH.SCOTT_NAPKINS_CANADA" hidden="1">#REF!</definedName>
    <definedName name="PY.FLASH.SCOTT_NAPKINS_US" hidden="1">#REF!</definedName>
    <definedName name="PY.FLASH.SCOTT_VALUE_TOWELS_US" hidden="1">#REF!</definedName>
    <definedName name="PY.FLASH.SPLASH_AND_GO_WIPES_US" hidden="1">#REF!</definedName>
    <definedName name="PY.FLASH.WADDING_US" hidden="1">#REF!</definedName>
    <definedName name="PY.MAY_FCST_VS_OCT_FCST.BABY_WIPES_CANADA" hidden="1">#REF!</definedName>
    <definedName name="PY.MAY_FCST_VS_OCT_FCST.BABY_WIPES_US" hidden="1">#REF!</definedName>
    <definedName name="PY.MAY_FCST_VS_OCT_FCST.CORPORATE_BRANDS_BATH_US" hidden="1">#REF!</definedName>
    <definedName name="PY.MAY_FCST_VS_OCT_FCST.CORPORATE_BRANDS_FACIAL_US" hidden="1">#REF!</definedName>
    <definedName name="PY.MAY_FCST_VS_OCT_FCST.CORPORATE_BRANDS_NAPKINS_US" hidden="1">#REF!</definedName>
    <definedName name="PY.MAY_FCST_VS_OCT_FCST.CORPORATE_BRANDS_TOWELS_US" hidden="1">#REF!</definedName>
    <definedName name="PY.MAY_FCST_VS_OCT_FCST.COTTONELLE_FLUSHABLE_WIPES_US" hidden="1">#REF!</definedName>
    <definedName name="PY.MAY_FCST_VS_OCT_FCST.DEPEND_WIPES_US" hidden="1">#REF!</definedName>
    <definedName name="PY.MAY_FCST_VS_OCT_FCST.EXPORT_FAMILY_CARE" hidden="1">#REF!</definedName>
    <definedName name="PY.MAY_FCST_VS_OCT_FCST.EXPORT_WIPES" hidden="1">#REF!</definedName>
    <definedName name="PY.MAY_FCST_VS_OCT_FCST.HIDRI_VALUE_TOWELS_US" hidden="1">#REF!</definedName>
    <definedName name="PY.MAY_FCST_VS_OCT_FCST.JUST_FOR_ME_FLUSHABLE_WIPES_US" hidden="1">#REF!</definedName>
    <definedName name="PY.MAY_FCST_VS_OCT_FCST.NEW_PRODUCTS_US" hidden="1">#REF!</definedName>
    <definedName name="PY.MAY_FCST_VS_OCT_FCST.NONINTEGRATED_PULP_US" hidden="1">#REF!</definedName>
    <definedName name="PY.MAY_FCST_VS_OCT_FCST.OTHER_FAMILY_CARE_US" hidden="1">#REF!</definedName>
    <definedName name="PY.MAY_FCST_VS_OCT_FCST.PERFORMANCE_BATH_CANADA" hidden="1">#REF!</definedName>
    <definedName name="PY.MAY_FCST_VS_OCT_FCST.PERFORMANCE_BATH_US" hidden="1">#REF!</definedName>
    <definedName name="PY.MAY_FCST_VS_OCT_FCST.PERFORMANCE_FACIAL_CANADA" hidden="1">#REF!</definedName>
    <definedName name="PY.MAY_FCST_VS_OCT_FCST.PERFORMANCE_FACIAL_US" hidden="1">#REF!</definedName>
    <definedName name="PY.MAY_FCST_VS_OCT_FCST.PERFORMANCE_NAPKINS_CANADA" hidden="1">#REF!</definedName>
    <definedName name="PY.MAY_FCST_VS_OCT_FCST.PERFORMANCE_NAPKINS_US" hidden="1">#REF!</definedName>
    <definedName name="PY.MAY_FCST_VS_OCT_FCST.PERFORMANCE_TOWELS_US" hidden="1">#REF!</definedName>
    <definedName name="PY.MAY_FCST_VS_OCT_FCST.PULP_US" hidden="1">#REF!</definedName>
    <definedName name="PY.MAY_FCST_VS_OCT_FCST.ROLLWIPES_US" hidden="1">#REF!</definedName>
    <definedName name="PY.MAY_FCST_VS_OCT_FCST.SCOTT_BATH_US" hidden="1">#REF!</definedName>
    <definedName name="PY.MAY_FCST_VS_OCT_FCST.SCOTT_NAPKINS_CANADA" hidden="1">#REF!</definedName>
    <definedName name="PY.MAY_FCST_VS_OCT_FCST.SCOTT_NAPKINS_US" hidden="1">#REF!</definedName>
    <definedName name="PY.MAY_FCST_VS_OCT_FCST.SCOTT_VALUE_TOWELS_US" hidden="1">#REF!</definedName>
    <definedName name="PY.MAY_FCST_VS_OCT_FCST.SPLASH_AND_GO_WIPES_US" hidden="1">#REF!</definedName>
    <definedName name="PY.MAY_FCST_VS_OCT_FCST.WADDING_US" hidden="1">#REF!</definedName>
    <definedName name="PY.MAY_FORECAST.BABY_WIPES_CANADA" hidden="1">#REF!</definedName>
    <definedName name="PY.MAY_FORECAST.BABY_WIPES_US" hidden="1">#REF!</definedName>
    <definedName name="PY.MAY_FORECAST.CORPORATE_BRANDS_BATH_US" hidden="1">#REF!</definedName>
    <definedName name="PY.MAY_FORECAST.CORPORATE_BRANDS_FACIAL_US" hidden="1">#REF!</definedName>
    <definedName name="PY.MAY_FORECAST.CORPORATE_BRANDS_NAPKINS_US" hidden="1">#REF!</definedName>
    <definedName name="PY.MAY_FORECAST.CORPORATE_BRANDS_TOWELS_US" hidden="1">#REF!</definedName>
    <definedName name="PY.MAY_FORECAST.COTTONELLE_FLUSHABLE_WIPES_US" hidden="1">#REF!</definedName>
    <definedName name="PY.MAY_FORECAST.DEPEND_WIPES_US" hidden="1">#REF!</definedName>
    <definedName name="PY.MAY_FORECAST.EXPORT_FAMILY_CARE" hidden="1">#REF!</definedName>
    <definedName name="PY.MAY_FORECAST.EXPORT_WIPES" hidden="1">#REF!</definedName>
    <definedName name="PY.MAY_FORECAST.HIDRI_VALUE_TOWELS_US" hidden="1">#REF!</definedName>
    <definedName name="PY.MAY_FORECAST.JUST_FOR_ME_FLUSHABLE_WIPES_US" hidden="1">#REF!</definedName>
    <definedName name="PY.MAY_FORECAST.NEW_PRODUCTS_US" hidden="1">#REF!</definedName>
    <definedName name="PY.MAY_FORECAST.NONINTEGRATED_PULP_US" hidden="1">#REF!</definedName>
    <definedName name="PY.MAY_FORECAST.OTHER_FAMILY_CARE_US" hidden="1">#REF!</definedName>
    <definedName name="PY.MAY_FORECAST.PERFORMANCE_BATH_CANADA" hidden="1">#REF!</definedName>
    <definedName name="PY.MAY_FORECAST.PERFORMANCE_BATH_US" hidden="1">#REF!</definedName>
    <definedName name="PY.MAY_FORECAST.PERFORMANCE_FACIAL_CANADA" hidden="1">#REF!</definedName>
    <definedName name="PY.MAY_FORECAST.PERFORMANCE_FACIAL_US" hidden="1">#REF!</definedName>
    <definedName name="PY.MAY_FORECAST.PERFORMANCE_NAPKINS_CANADA" hidden="1">#REF!</definedName>
    <definedName name="PY.MAY_FORECAST.PERFORMANCE_NAPKINS_US" hidden="1">#REF!</definedName>
    <definedName name="PY.MAY_FORECAST.PERFORMANCE_TOWELS_US" hidden="1">#REF!</definedName>
    <definedName name="PY.MAY_FORECAST.PULP_US" hidden="1">#REF!</definedName>
    <definedName name="PY.MAY_FORECAST.ROLLWIPES_US" hidden="1">#REF!</definedName>
    <definedName name="PY.MAY_FORECAST.SCOTT_BATH_US" hidden="1">#REF!</definedName>
    <definedName name="PY.MAY_FORECAST.SCOTT_NAPKINS_CANADA" hidden="1">#REF!</definedName>
    <definedName name="PY.MAY_FORECAST.SCOTT_NAPKINS_US" hidden="1">#REF!</definedName>
    <definedName name="PY.MAY_FORECAST.SCOTT_VALUE_TOWELS_US" hidden="1">#REF!</definedName>
    <definedName name="PY.MAY_FORECAST.SPLASH_AND_GO_WIPES_US" hidden="1">#REF!</definedName>
    <definedName name="PY.MAY_FORECAST.WADDING_US" hidden="1">#REF!</definedName>
    <definedName name="PY.OCT_FORECAST.BABY_WIPES_CANADA" hidden="1">#REF!</definedName>
    <definedName name="PY.OCT_FORECAST.BABY_WIPES_US" hidden="1">#REF!</definedName>
    <definedName name="PY.OCT_FORECAST.CORPORATE_BRANDS_BATH_US" hidden="1">#REF!</definedName>
    <definedName name="PY.OCT_FORECAST.CORPORATE_BRANDS_FACIAL_US" hidden="1">#REF!</definedName>
    <definedName name="PY.OCT_FORECAST.CORPORATE_BRANDS_NAPKINS_US" hidden="1">#REF!</definedName>
    <definedName name="PY.OCT_FORECAST.CORPORATE_BRANDS_TOWELS_US" hidden="1">#REF!</definedName>
    <definedName name="PY.OCT_FORECAST.COTTONELLE_FLUSHABLE_WIPES_US" hidden="1">#REF!</definedName>
    <definedName name="PY.OCT_FORECAST.DEPEND_WIPES_US" hidden="1">#REF!</definedName>
    <definedName name="PY.OCT_FORECAST.EXPORT_FAMILY_CARE" hidden="1">#REF!</definedName>
    <definedName name="PY.OCT_FORECAST.EXPORT_WIPES" hidden="1">#REF!</definedName>
    <definedName name="PY.OCT_FORECAST.HIDRI_VALUE_TOWELS_US" hidden="1">#REF!</definedName>
    <definedName name="PY.OCT_FORECAST.JUST_FOR_ME_FLUSHABLE_WIPES_US" hidden="1">#REF!</definedName>
    <definedName name="PY.OCT_FORECAST.NEW_PRODUCTS_US" hidden="1">#REF!</definedName>
    <definedName name="PY.OCT_FORECAST.NONINTEGRATED_PULP_US" hidden="1">#REF!</definedName>
    <definedName name="PY.OCT_FORECAST.OTHER_FAMILY_CARE_US" hidden="1">#REF!</definedName>
    <definedName name="PY.OCT_FORECAST.PERFORMANCE_BATH_CANADA" hidden="1">#REF!</definedName>
    <definedName name="PY.OCT_FORECAST.PERFORMANCE_BATH_US" hidden="1">#REF!</definedName>
    <definedName name="PY.OCT_FORECAST.PERFORMANCE_FACIAL_CANADA" hidden="1">#REF!</definedName>
    <definedName name="PY.OCT_FORECAST.PERFORMANCE_FACIAL_US" hidden="1">#REF!</definedName>
    <definedName name="PY.OCT_FORECAST.PERFORMANCE_NAPKINS_CANADA" hidden="1">#REF!</definedName>
    <definedName name="PY.OCT_FORECAST.PERFORMANCE_NAPKINS_US" hidden="1">#REF!</definedName>
    <definedName name="PY.OCT_FORECAST.PERFORMANCE_TOWELS_US" hidden="1">#REF!</definedName>
    <definedName name="PY.OCT_FORECAST.PULP_US" hidden="1">#REF!</definedName>
    <definedName name="PY.OCT_FORECAST.ROLLWIPES_US" hidden="1">#REF!</definedName>
    <definedName name="PY.OCT_FORECAST.SCOTT_BATH_US" hidden="1">#REF!</definedName>
    <definedName name="PY.OCT_FORECAST.SCOTT_NAPKINS_CANADA" hidden="1">#REF!</definedName>
    <definedName name="PY.OCT_FORECAST.SCOTT_NAPKINS_US" hidden="1">#REF!</definedName>
    <definedName name="PY.OCT_FORECAST.SCOTT_VALUE_TOWELS_US" hidden="1">#REF!</definedName>
    <definedName name="PY.OCT_FORECAST.SPLASH_AND_GO_WIPES_US" hidden="1">#REF!</definedName>
    <definedName name="PY.OCT_FORECAST.WADDING_US" hidden="1">#REF!</definedName>
    <definedName name="py_NAV_pershare">#REF!</definedName>
    <definedName name="pyiu"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yiu"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YR">"JANUARY 3, 1998"</definedName>
    <definedName name="q" localSheetId="19" hidden="1">#REF!</definedName>
    <definedName name="q" hidden="1">#REF!</definedName>
    <definedName name="q_1" localSheetId="4" hidden="1">{#N/A,#N/A,FALSE,"Calc";#N/A,#N/A,FALSE,"Sensitivity";#N/A,#N/A,FALSE,"LT Earn.Dil.";#N/A,#N/A,FALSE,"Dil. AVP"}</definedName>
    <definedName name="q_1" localSheetId="11" hidden="1">{#N/A,#N/A,FALSE,"Calc";#N/A,#N/A,FALSE,"Sensitivity";#N/A,#N/A,FALSE,"LT Earn.Dil.";#N/A,#N/A,FALSE,"Dil. AVP"}</definedName>
    <definedName name="q_1" hidden="1">{#N/A,#N/A,FALSE,"Calc";#N/A,#N/A,FALSE,"Sensitivity";#N/A,#N/A,FALSE,"LT Earn.Dil.";#N/A,#N/A,FALSE,"Dil. AVP"}</definedName>
    <definedName name="q_1_1" localSheetId="4" hidden="1">{#N/A,#N/A,TRUE,"constb"}</definedName>
    <definedName name="q_1_1" localSheetId="11" hidden="1">{#N/A,#N/A,TRUE,"constb"}</definedName>
    <definedName name="q_1_1" hidden="1">{#N/A,#N/A,TRUE,"constb"}</definedName>
    <definedName name="q_1_1_2" localSheetId="4" hidden="1">{#N/A,#N/A,TRUE,"constb"}</definedName>
    <definedName name="q_1_1_2" localSheetId="11" hidden="1">{#N/A,#N/A,TRUE,"constb"}</definedName>
    <definedName name="q_1_1_2" hidden="1">{#N/A,#N/A,TRUE,"constb"}</definedName>
    <definedName name="q_1_3" localSheetId="4" hidden="1">{#N/A,#N/A,TRUE,"constb"}</definedName>
    <definedName name="q_1_3" localSheetId="11" hidden="1">{#N/A,#N/A,TRUE,"constb"}</definedName>
    <definedName name="q_1_3" hidden="1">{#N/A,#N/A,TRUE,"constb"}</definedName>
    <definedName name="q_2" localSheetId="4" hidden="1">{#N/A,#N/A,TRUE,"constb"}</definedName>
    <definedName name="q_2" localSheetId="11" hidden="1">{#N/A,#N/A,TRUE,"constb"}</definedName>
    <definedName name="q_2" hidden="1">{#N/A,#N/A,TRUE,"constb"}</definedName>
    <definedName name="q_2_2" localSheetId="4" hidden="1">{#N/A,#N/A,TRUE,"constb"}</definedName>
    <definedName name="q_2_2" localSheetId="11" hidden="1">{#N/A,#N/A,TRUE,"constb"}</definedName>
    <definedName name="q_2_2" hidden="1">{#N/A,#N/A,TRUE,"constb"}</definedName>
    <definedName name="q_3" localSheetId="4" hidden="1">{#N/A,#N/A,TRUE,"constb"}</definedName>
    <definedName name="q_3" localSheetId="11" hidden="1">{#N/A,#N/A,TRUE,"constb"}</definedName>
    <definedName name="q_3" hidden="1">{#N/A,#N/A,TRUE,"constb"}</definedName>
    <definedName name="q_3_2" localSheetId="4" hidden="1">{#N/A,#N/A,TRUE,"constb"}</definedName>
    <definedName name="q_3_2" localSheetId="11" hidden="1">{#N/A,#N/A,TRUE,"constb"}</definedName>
    <definedName name="q_3_2" hidden="1">{#N/A,#N/A,TRUE,"constb"}</definedName>
    <definedName name="q_5" localSheetId="4" hidden="1">{#N/A,#N/A,TRUE,"constb"}</definedName>
    <definedName name="q_5" localSheetId="11" hidden="1">{#N/A,#N/A,TRUE,"constb"}</definedName>
    <definedName name="q_5" hidden="1">{#N/A,#N/A,TRUE,"constb"}</definedName>
    <definedName name="q195swsales">SUM(#REF!)</definedName>
    <definedName name="q2e" localSheetId="11" hidden="1">{"PA1",#N/A,TRUE,"BORDMW";"pa2",#N/A,TRUE,"BORDMW";"PA3",#N/A,TRUE,"BORDMW";"PA4",#N/A,TRUE,"BORDMW"}</definedName>
    <definedName name="q2e" hidden="1">{"PA1",#N/A,TRUE,"BORDMW";"pa2",#N/A,TRUE,"BORDMW";"PA3",#N/A,TRUE,"BORDMW";"PA4",#N/A,TRUE,"BORDMW"}</definedName>
    <definedName name="Q3vsSeg" localSheetId="11" hidden="1">{"Monthly6Q",#N/A,FALSE,"0614ESL"}</definedName>
    <definedName name="Q3vsSeg" hidden="1">{"Monthly6Q",#N/A,FALSE,"0614ESL"}</definedName>
    <definedName name="q4NIvsplan" localSheetId="11"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5y4q5h" localSheetId="11" hidden="1">{#N/A,#N/A,FALSE,"Hoja10";#N/A,#N/A,FALSE,"Hoja9";#N/A,#N/A,FALSE,"Hoja8";#N/A,#N/A,FALSE,"Hoja7";#N/A,#N/A,FALSE,"Hoja6";#N/A,#N/A,FALSE,"Hoja5";#N/A,#N/A,FALSE,"Hoja4";#N/A,#N/A,FALSE,"Hoja2";#N/A,#N/A,FALSE,"Hoja3";#N/A,#N/A,FALSE,"HOJA1";#N/A,#N/A,FALSE,"CashFlow";#N/A,#N/A,FALSE,"FinStmts"}</definedName>
    <definedName name="q5y4q5h" hidden="1">{#N/A,#N/A,FALSE,"Hoja10";#N/A,#N/A,FALSE,"Hoja9";#N/A,#N/A,FALSE,"Hoja8";#N/A,#N/A,FALSE,"Hoja7";#N/A,#N/A,FALSE,"Hoja6";#N/A,#N/A,FALSE,"Hoja5";#N/A,#N/A,FALSE,"Hoja4";#N/A,#N/A,FALSE,"Hoja2";#N/A,#N/A,FALSE,"Hoja3";#N/A,#N/A,FALSE,"HOJA1";#N/A,#N/A,FALSE,"CashFlow";#N/A,#N/A,FALSE,"FinStmts"}</definedName>
    <definedName name="q5y4q5h_1" localSheetId="11" hidden="1">{#N/A,#N/A,FALSE,"Hoja10";#N/A,#N/A,FALSE,"Hoja9";#N/A,#N/A,FALSE,"Hoja8";#N/A,#N/A,FALSE,"Hoja7";#N/A,#N/A,FALSE,"Hoja6";#N/A,#N/A,FALSE,"Hoja5";#N/A,#N/A,FALSE,"Hoja4";#N/A,#N/A,FALSE,"Hoja2";#N/A,#N/A,FALSE,"Hoja3";#N/A,#N/A,FALSE,"HOJA1";#N/A,#N/A,FALSE,"CashFlow";#N/A,#N/A,FALSE,"FinStmts"}</definedName>
    <definedName name="q5y4q5h_1" hidden="1">{#N/A,#N/A,FALSE,"Hoja10";#N/A,#N/A,FALSE,"Hoja9";#N/A,#N/A,FALSE,"Hoja8";#N/A,#N/A,FALSE,"Hoja7";#N/A,#N/A,FALSE,"Hoja6";#N/A,#N/A,FALSE,"Hoja5";#N/A,#N/A,FALSE,"Hoja4";#N/A,#N/A,FALSE,"Hoja2";#N/A,#N/A,FALSE,"Hoja3";#N/A,#N/A,FALSE,"HOJA1";#N/A,#N/A,FALSE,"CashFlow";#N/A,#N/A,FALSE,"FinStmts"}</definedName>
    <definedName name="QA" localSheetId="11" hidden="1">{#N/A,#N/A,FALSE,"HIGHNEW";#N/A,#N/A,FALSE,"HIGHOLD";#N/A,#N/A,FALSE,"MTHDET";#N/A,#N/A,FALSE,"ACTDET"}</definedName>
    <definedName name="QA" hidden="1">{#N/A,#N/A,FALSE,"HIGHNEW";#N/A,#N/A,FALSE,"HIGHOLD";#N/A,#N/A,FALSE,"MTHDET";#N/A,#N/A,FALSE,"ACTDET"}</definedName>
    <definedName name="QANA" localSheetId="19">#REF!</definedName>
    <definedName name="QANA">#REF!</definedName>
    <definedName name="qaqaa" localSheetId="4">{"Client Name or Project Name"}</definedName>
    <definedName name="qaqaa" localSheetId="11">{"Client Name or Project Name"}</definedName>
    <definedName name="qaqaa">{"Client Name or Project Name"}</definedName>
    <definedName name="QAS" localSheetId="11" hidden="1">{#N/A,#N/A,TRUE,"Proposal";#N/A,#N/A,TRUE,"Assumptions";#N/A,#N/A,TRUE,"Net Income";#N/A,#N/A,TRUE,"Balsheet";#N/A,#N/A,TRUE,"Capex";#N/A,#N/A,TRUE,"Volumes";#N/A,#N/A,TRUE,"Revenues";#N/A,#N/A,TRUE,"Var.Costs";#N/A,#N/A,TRUE,"Personnel";#N/A,#N/A,TRUE,"Other costs";#N/A,#N/A,TRUE,"MKTG and G&amp;A"}</definedName>
    <definedName name="QAS" hidden="1">{#N/A,#N/A,TRUE,"Proposal";#N/A,#N/A,TRUE,"Assumptions";#N/A,#N/A,TRUE,"Net Income";#N/A,#N/A,TRUE,"Balsheet";#N/A,#N/A,TRUE,"Capex";#N/A,#N/A,TRUE,"Volumes";#N/A,#N/A,TRUE,"Revenues";#N/A,#N/A,TRUE,"Var.Costs";#N/A,#N/A,TRUE,"Personnel";#N/A,#N/A,TRUE,"Other costs";#N/A,#N/A,TRUE,"MKTG and G&amp;A"}</definedName>
    <definedName name="qasdasdfs"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qasdasdfs"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qaw" localSheetId="11" hidden="1">{#N/A,#N/A,FALSE,"MONTHDET";#N/A,#N/A,FALSE,"ACTUAL"}</definedName>
    <definedName name="qaw" hidden="1">{#N/A,#N/A,FALSE,"MONTHDET";#N/A,#N/A,FALSE,"ACTUAL"}</definedName>
    <definedName name="qawerhqreh" hidden="1">#REF!</definedName>
    <definedName name="qaz" localSheetId="4" hidden="1">{#N/A,#N/A,FALSE,"Pharm";#N/A,#N/A,FALSE,"WWCM"}</definedName>
    <definedName name="qaz" localSheetId="11" hidden="1">{#N/A,#N/A,FALSE,"Pharm";#N/A,#N/A,FALSE,"WWCM"}</definedName>
    <definedName name="qaz" hidden="1">{#N/A,#N/A,FALSE,"Pharm";#N/A,#N/A,FALSE,"WWCM"}</definedName>
    <definedName name="qaz_1" localSheetId="4" hidden="1">{#N/A,#N/A,FALSE,"Pharm";#N/A,#N/A,FALSE,"WWCM"}</definedName>
    <definedName name="qaz_1" localSheetId="11" hidden="1">{#N/A,#N/A,FALSE,"Pharm";#N/A,#N/A,FALSE,"WWCM"}</definedName>
    <definedName name="qaz_1" hidden="1">{#N/A,#N/A,FALSE,"Pharm";#N/A,#N/A,FALSE,"WWCM"}</definedName>
    <definedName name="QBSA" localSheetId="19">#REF!</definedName>
    <definedName name="QBSA">#REF!</definedName>
    <definedName name="QBSL" localSheetId="19">#REF!</definedName>
    <definedName name="QBSL">#REF!</definedName>
    <definedName name="QCFN">#REF!</definedName>
    <definedName name="QCFO">#REF!</definedName>
    <definedName name="qdd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dd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dd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dfgdf" localSheetId="11" hidden="1">{"Annual",#N/A,FALSE,"PSS";"Quarterly Earnings",#N/A,FALSE,"PSS";"Quarterly Margins",#N/A,FALSE,"PSS";"Balance Sheet",#N/A,FALSE,"PSS";"Funds Flow",#N/A,FALSE,"PSS";"Q Sales",#N/A,FALSE,"PSS";"Unit Analysis",#N/A,FALSE,"PSS";"Ratio Analysis",#N/A,FALSE,"PSS";"Comps",#N/A,FALSE,"PSS";"Valuation",#N/A,FALSE,"PSS";"Inventory Analysis",#N/A,FALSE,"PSS"}</definedName>
    <definedName name="qdfgdf" hidden="1">{"Annual",#N/A,FALSE,"PSS";"Quarterly Earnings",#N/A,FALSE,"PSS";"Quarterly Margins",#N/A,FALSE,"PSS";"Balance Sheet",#N/A,FALSE,"PSS";"Funds Flow",#N/A,FALSE,"PSS";"Q Sales",#N/A,FALSE,"PSS";"Unit Analysis",#N/A,FALSE,"PSS";"Ratio Analysis",#N/A,FALSE,"PSS";"Comps",#N/A,FALSE,"PSS";"Valuation",#N/A,FALSE,"PSS";"Inventory Analysis",#N/A,FALSE,"PSS"}</definedName>
    <definedName name="qdq" localSheetId="11" hidden="1">{"Year1996",#N/A,FALSE,"1996-1998 Analyst Models";"Year1997",#N/A,FALSE,"1996-1998 Analyst Models";"Year1998",#N/A,FALSE,"1996-1998 Analyst Models"}</definedName>
    <definedName name="qdq" hidden="1">{"Year1996",#N/A,FALSE,"1996-1998 Analyst Models";"Year1997",#N/A,FALSE,"1996-1998 Analyst Models";"Year1998",#N/A,FALSE,"1996-1998 Analyst Models"}</definedName>
    <definedName name="qdq_1" localSheetId="11" hidden="1">{"Year1996",#N/A,FALSE,"1996-1998 Analyst Models";"Year1997",#N/A,FALSE,"1996-1998 Analyst Models";"Year1998",#N/A,FALSE,"1996-1998 Analyst Models"}</definedName>
    <definedName name="qdq_1" hidden="1">{"Year1996",#N/A,FALSE,"1996-1998 Analyst Models";"Year1997",#N/A,FALSE,"1996-1998 Analyst Models";"Year1998",#N/A,FALSE,"1996-1998 Analyst Models"}</definedName>
    <definedName name="qe" localSheetId="11" hidden="1">{"TRANSPORT BUDGET ASSUMPTIONS",#N/A,FALSE,"TRANSPORTATION 97";"TRANSPORT MAJOR EXP.",#N/A,FALSE,"TRANSPORTATION 97";"TRANSPORT SCHEDULE",#N/A,FALSE,"TRANSPORTATION 97"}</definedName>
    <definedName name="qe" hidden="1">{"TRANSPORT BUDGET ASSUMPTIONS",#N/A,FALSE,"TRANSPORTATION 97";"TRANSPORT MAJOR EXP.",#N/A,FALSE,"TRANSPORTATION 97";"TRANSPORT SCHEDULE",#N/A,FALSE,"TRANSPORTATION 97"}</definedName>
    <definedName name="qegeg" hidden="1">#REF!</definedName>
    <definedName name="qehahahah" localSheetId="4">{"Client Name or Project Name"}</definedName>
    <definedName name="qehahahah" localSheetId="11">{"Client Name or Project Name"}</definedName>
    <definedName name="qehahahah">{"Client Name or Project Name"}</definedName>
    <definedName name="qely" localSheetId="11" hidden="1">{#N/A,#N/A,FALSE,"Aging Summary";#N/A,#N/A,FALSE,"Ratio Analysis";#N/A,#N/A,FALSE,"Test 120 Day Accts";#N/A,#N/A,FALSE,"Tickmarks"}</definedName>
    <definedName name="qely" hidden="1">{#N/A,#N/A,FALSE,"Aging Summary";#N/A,#N/A,FALSE,"Ratio Analysis";#N/A,#N/A,FALSE,"Test 120 Day Accts";#N/A,#N/A,FALSE,"Tickmarks"}</definedName>
    <definedName name="qer" localSheetId="11" hidden="1">{"mgmt forecast",#N/A,FALSE,"Mgmt Forecast";"dcf table",#N/A,FALSE,"Mgmt Forecast";"sensitivity",#N/A,FALSE,"Mgmt Forecast";"table inputs",#N/A,FALSE,"Mgmt Forecast";"calculations",#N/A,FALSE,"Mgmt Forecast"}</definedName>
    <definedName name="qer" hidden="1">{"mgmt forecast",#N/A,FALSE,"Mgmt Forecast";"dcf table",#N/A,FALSE,"Mgmt Forecast";"sensitivity",#N/A,FALSE,"Mgmt Forecast";"table inputs",#N/A,FALSE,"Mgmt Forecast";"calculations",#N/A,FALSE,"Mgmt Forecast"}</definedName>
    <definedName name="qergrgg" localSheetId="4">{"Client Name or Project Name"}</definedName>
    <definedName name="qergrgg" localSheetId="11">{"Client Name or Project Name"}</definedName>
    <definedName name="qergrgg">{"Client Name or Project Name"}</definedName>
    <definedName name="qerherhrh" hidden="1">#REF!</definedName>
    <definedName name="qertweyu" localSheetId="4" hidden="1">{#N/A,#N/A,FALSE,"REPORT"}</definedName>
    <definedName name="qertweyu" localSheetId="11" hidden="1">{#N/A,#N/A,FALSE,"REPORT"}</definedName>
    <definedName name="qertweyu" hidden="1">{#N/A,#N/A,FALSE,"REPORT"}</definedName>
    <definedName name="qertweyu_1" localSheetId="4" hidden="1">{#N/A,#N/A,FALSE,"REPORT"}</definedName>
    <definedName name="qertweyu_1" localSheetId="11" hidden="1">{#N/A,#N/A,FALSE,"REPORT"}</definedName>
    <definedName name="qertweyu_1" hidden="1">{#N/A,#N/A,FALSE,"REPORT"}</definedName>
    <definedName name="qerwuiqweyriqu" localSheetId="19">{0;0;0;0;1;#N/A;0.25;0.25;0.8;0.25;2;FALSE;FALSE;FALSE;FALSE;FALSE;#N/A;1;#N/A;1;1;"";"&amp;L&amp;""Arial,Italic""&amp;8&amp;F Page &amp;P of &amp;N &amp;D &amp;T "}</definedName>
    <definedName name="qerwuiqweyriqu" localSheetId="4">{0;0;0;0;1;#N/A;0.25;0.25;0.8;0.25;2;FALSE;FALSE;FALSE;FALSE;FALSE;#N/A;1;#N/A;1;1;"";"&amp;L&amp;""Arial,Italic""&amp;8&amp;F Page &amp;P of &amp;N &amp;D &amp;T "}</definedName>
    <definedName name="qerwuiqweyriqu" localSheetId="15">{0;0;0;0;1;#N/A;0.25;0.25;0.8;0.25;2;FALSE;FALSE;FALSE;FALSE;FALSE;#N/A;1;#N/A;1;1;"";"&amp;L&amp;""Arial,Italic""&amp;8&amp;F Page &amp;P of &amp;N &amp;D &amp;T "}</definedName>
    <definedName name="qerwuiqweyriqu" localSheetId="11">{0;0;0;0;1;#N/A;0.25;0.25;0.8;0.25;2;FALSE;FALSE;FALSE;FALSE;FALSE;#N/A;1;#N/A;1;1;"";"&amp;L&amp;""Arial,Italic""&amp;8&amp;F Page &amp;P of &amp;N &amp;D &amp;T "}</definedName>
    <definedName name="qerwuiqweyriqu">{0;0;0;0;1;#N/A;0.25;0.25;0.8;0.25;2;FALSE;FALSE;FALSE;FALSE;FALSE;#N/A;1;#N/A;1;1;"";"&amp;L&amp;""Arial,Italic""&amp;8&amp;F Page &amp;P of &amp;N &amp;D &amp;T "}</definedName>
    <definedName name="qet" hidden="1">#REF!</definedName>
    <definedName name="qetqet" localSheetId="11" hidden="1">{"Before",#N/A,FALSE,"LTD";"After",#N/A,FALSE,"LTD";"Credit",#N/A,FALSE,"LTD"}</definedName>
    <definedName name="qetqet" hidden="1">{"Before",#N/A,FALSE,"LTD";"After",#N/A,FALSE,"LTD";"Credit",#N/A,FALSE,"LTD"}</definedName>
    <definedName name="qetryywt" localSheetId="4" hidden="1">{#N/A,#N/A,FALSE,"REPORT"}</definedName>
    <definedName name="qetryywt" localSheetId="11" hidden="1">{#N/A,#N/A,FALSE,"REPORT"}</definedName>
    <definedName name="qetryywt" hidden="1">{#N/A,#N/A,FALSE,"REPORT"}</definedName>
    <definedName name="qetryywt_1" localSheetId="4" hidden="1">{#N/A,#N/A,FALSE,"REPORT"}</definedName>
    <definedName name="qetryywt_1" localSheetId="11" hidden="1">{#N/A,#N/A,FALSE,"REPORT"}</definedName>
    <definedName name="qetryywt_1" hidden="1">{#N/A,#N/A,FALSE,"REPORT"}</definedName>
    <definedName name="qewe" localSheetId="11" hidden="1">{"summary",#N/A,FALSE,"2000 vs 1999";"detail",#N/A,FALSE,"2000 vs 1999"}</definedName>
    <definedName name="qewe" hidden="1">{"summary",#N/A,FALSE,"2000 vs 1999";"detail",#N/A,FALSE,"2000 vs 1999"}</definedName>
    <definedName name="qewq" localSheetId="11" hidden="1">{"summary",#N/A,FALSE,"2000 vs 1999";"detail",#N/A,FALSE,"2000 vs 1999"}</definedName>
    <definedName name="qewq" hidden="1">{"summary",#N/A,FALSE,"2000 vs 1999";"detail",#N/A,FALSE,"2000 vs 1999"}</definedName>
    <definedName name="qewqeqw" localSheetId="4" hidden="1">{#N/A,#N/A,FALSE,"Aging Summary";#N/A,#N/A,FALSE,"Ratio Analysis";#N/A,#N/A,FALSE,"Test 120 Day Accts";#N/A,#N/A,FALSE,"Tickmarks"}</definedName>
    <definedName name="qewqeqw" localSheetId="11" hidden="1">{#N/A,#N/A,FALSE,"Aging Summary";#N/A,#N/A,FALSE,"Ratio Analysis";#N/A,#N/A,FALSE,"Test 120 Day Accts";#N/A,#N/A,FALSE,"Tickmarks"}</definedName>
    <definedName name="qewqeqw" hidden="1">{#N/A,#N/A,FALSE,"Aging Summary";#N/A,#N/A,FALSE,"Ratio Analysis";#N/A,#N/A,FALSE,"Test 120 Day Accts";#N/A,#N/A,FALSE,"Tickmarks"}</definedName>
    <definedName name="qewr" localSheetId="19">{0;0;0;0;1;#N/A;0.25;0.25;0.8;0.25;2;FALSE;FALSE;FALSE;FALSE;FALSE;#N/A;1;#N/A;1;1;"";""}</definedName>
    <definedName name="qewr" localSheetId="4">{0;0;0;0;1;#N/A;0.25;0.25;0.8;0.25;2;FALSE;FALSE;FALSE;FALSE;FALSE;#N/A;1;#N/A;1;1;"";""}</definedName>
    <definedName name="qewr" localSheetId="15">{0;0;0;0;1;#N/A;0.25;0.25;0.8;0.25;2;FALSE;FALSE;FALSE;FALSE;FALSE;#N/A;1;#N/A;1;1;"";""}</definedName>
    <definedName name="qewr" localSheetId="11">{0;0;0;0;1;#N/A;0.25;0.25;0.8;0.25;2;FALSE;FALSE;FALSE;FALSE;FALSE;#N/A;1;#N/A;1;1;"";""}</definedName>
    <definedName name="qewr">{0;0;0;0;1;#N/A;0.25;0.25;0.8;0.25;2;FALSE;FALSE;FALSE;FALSE;FALSE;#N/A;1;#N/A;1;1;"";""}</definedName>
    <definedName name="QEWRa" localSheetId="11" hidden="1">{"Network Summary",#N/A,TRUE,"Summary";"Piping Summary",#N/A,TRUE," Piping";"Meters Summary",#N/A,TRUE,"Meters &amp; Connections";"Connections Summary",#N/A,TRUE,"Meters &amp; Connections";"Stations Summary",#N/A,TRUE,"Stations Pivot"}</definedName>
    <definedName name="QEWRa" hidden="1">{"Network Summary",#N/A,TRUE,"Summary";"Piping Summary",#N/A,TRUE," Piping";"Meters Summary",#N/A,TRUE,"Meters &amp; Connections";"Connections Summary",#N/A,TRUE,"Meters &amp; Connections";"Stations Summary",#N/A,TRUE,"Stations Pivot"}</definedName>
    <definedName name="qewriuqwer" localSheetId="19">{0;0;0;0;1;#N/A;0.25;0.25;1;1;2;FALSE;FALSE;FALSE;FALSE;FALSE;#N/A;1;#N/A;1;1;"";"&amp;L&amp;""Arial,Italic""&amp;8&amp;F Page &amp;P of &amp;N &amp;D &amp;T "}</definedName>
    <definedName name="qewriuqwer" localSheetId="4">{0;0;0;0;1;#N/A;0.25;0.25;1;1;2;FALSE;FALSE;FALSE;FALSE;FALSE;#N/A;1;#N/A;1;1;"";"&amp;L&amp;""Arial,Italic""&amp;8&amp;F Page &amp;P of &amp;N &amp;D &amp;T "}</definedName>
    <definedName name="qewriuqwer" localSheetId="15">{0;0;0;0;1;#N/A;0.25;0.25;1;1;2;FALSE;FALSE;FALSE;FALSE;FALSE;#N/A;1;#N/A;1;1;"";"&amp;L&amp;""Arial,Italic""&amp;8&amp;F Page &amp;P of &amp;N &amp;D &amp;T "}</definedName>
    <definedName name="qewriuqwer" localSheetId="11">{0;0;0;0;1;#N/A;0.25;0.25;1;1;2;FALSE;FALSE;FALSE;FALSE;FALSE;#N/A;1;#N/A;1;1;"";"&amp;L&amp;""Arial,Italic""&amp;8&amp;F Page &amp;P of &amp;N &amp;D &amp;T "}</definedName>
    <definedName name="qewriuqwer">{0;0;0;0;1;#N/A;0.25;0.25;1;1;2;FALSE;FALSE;FALSE;FALSE;FALSE;#N/A;1;#N/A;1;1;"";"&amp;L&amp;""Arial,Italic""&amp;8&amp;F Page &amp;P of &amp;N &amp;D &amp;T "}</definedName>
    <definedName name="QFDSQFQ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FDSQFQ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FDSQF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gfqerg" localSheetId="4" hidden="1">{#N/A,#N/A,FALSE,"PMTABB";#N/A,#N/A,FALSE,"PMTABB"}</definedName>
    <definedName name="qgfqerg" localSheetId="11" hidden="1">{#N/A,#N/A,FALSE,"PMTABB";#N/A,#N/A,FALSE,"PMTABB"}</definedName>
    <definedName name="qgfqerg" hidden="1">{#N/A,#N/A,FALSE,"PMTABB";#N/A,#N/A,FALSE,"PMTABB"}</definedName>
    <definedName name="qieryn" localSheetId="19">{0;0;0;0;1;#N/A;0.25;0.25;0.25;0.25;2;FALSE;FALSE;FALSE;FALSE;FALSE;#N/A;1;#N/A;1;1;"";""}</definedName>
    <definedName name="qieryn" localSheetId="4">{0;0;0;0;1;#N/A;0.25;0.25;0.25;0.25;2;FALSE;FALSE;FALSE;FALSE;FALSE;#N/A;1;#N/A;1;1;"";""}</definedName>
    <definedName name="qieryn" localSheetId="15">{0;0;0;0;1;#N/A;0.25;0.25;0.25;0.25;2;FALSE;FALSE;FALSE;FALSE;FALSE;#N/A;1;#N/A;1;1;"";""}</definedName>
    <definedName name="qieryn" localSheetId="11">{0;0;0;0;1;#N/A;0.25;0.25;0.25;0.25;2;FALSE;FALSE;FALSE;FALSE;FALSE;#N/A;1;#N/A;1;1;"";""}</definedName>
    <definedName name="qieryn">{0;0;0;0;1;#N/A;0.25;0.25;0.25;0.25;2;FALSE;FALSE;FALSE;FALSE;FALSE;#N/A;1;#N/A;1;1;"";""}</definedName>
    <definedName name="QINC">#REF!</definedName>
    <definedName name="QINCC">#REF!</definedName>
    <definedName name="qipweruyqweiru" localSheetId="19">{0;0;0;0;1;#N/A;0.25;0.25;0.8;0.25;2;FALSE;FALSE;FALSE;FALSE;FALSE;#N/A;1;#N/A;1;1;"";"&amp;L&amp;""Arial,Italic""&amp;8&amp;F Page &amp;P of &amp;N &amp;D &amp;T "}</definedName>
    <definedName name="qipweruyqweiru" localSheetId="4">{0;0;0;0;1;#N/A;0.25;0.25;0.8;0.25;2;FALSE;FALSE;FALSE;FALSE;FALSE;#N/A;1;#N/A;1;1;"";"&amp;L&amp;""Arial,Italic""&amp;8&amp;F Page &amp;P of &amp;N &amp;D &amp;T "}</definedName>
    <definedName name="qipweruyqweiru" localSheetId="15">{0;0;0;0;1;#N/A;0.25;0.25;0.8;0.25;2;FALSE;FALSE;FALSE;FALSE;FALSE;#N/A;1;#N/A;1;1;"";"&amp;L&amp;""Arial,Italic""&amp;8&amp;F Page &amp;P of &amp;N &amp;D &amp;T "}</definedName>
    <definedName name="qipweruyqweiru" localSheetId="11">{0;0;0;0;1;#N/A;0.25;0.25;0.8;0.25;2;FALSE;FALSE;FALSE;FALSE;FALSE;#N/A;1;#N/A;1;1;"";"&amp;L&amp;""Arial,Italic""&amp;8&amp;F Page &amp;P of &amp;N &amp;D &amp;T "}</definedName>
    <definedName name="qipweruyqweiru">{0;0;0;0;1;#N/A;0.25;0.25;0.8;0.25;2;FALSE;FALSE;FALSE;FALSE;FALSE;#N/A;1;#N/A;1;1;"";"&amp;L&amp;""Arial,Italic""&amp;8&amp;F Page &amp;P of &amp;N &amp;D &amp;T "}</definedName>
    <definedName name="qipweuryiqwern" localSheetId="19">{0;0;0;0;1;#N/A;0.75;0.75;1;1;2;FALSE;FALSE;FALSE;FALSE;FALSE;#N/A;1;#N/A;1;1;"";""}</definedName>
    <definedName name="qipweuryiqwern" localSheetId="4">{0;0;0;0;1;#N/A;0.75;0.75;1;1;2;FALSE;FALSE;FALSE;FALSE;FALSE;#N/A;1;#N/A;1;1;"";""}</definedName>
    <definedName name="qipweuryiqwern" localSheetId="15">{0;0;0;0;1;#N/A;0.75;0.75;1;1;2;FALSE;FALSE;FALSE;FALSE;FALSE;#N/A;1;#N/A;1;1;"";""}</definedName>
    <definedName name="qipweuryiqwern" localSheetId="11">{0;0;0;0;1;#N/A;0.75;0.75;1;1;2;FALSE;FALSE;FALSE;FALSE;FALSE;#N/A;1;#N/A;1;1;"";""}</definedName>
    <definedName name="qipweuryiqwern">{0;0;0;0;1;#N/A;0.75;0.75;1;1;2;FALSE;FALSE;FALSE;FALSE;FALSE;#N/A;1;#N/A;1;1;"";""}</definedName>
    <definedName name="qiwery" localSheetId="19">{0;0;0;0;1;#N/A;0.75;0.75;1;1;2;FALSE;FALSE;FALSE;FALSE;FALSE;#N/A;1;#N/A;1;1;"";"&amp;L&amp;""Arial,Italic""&amp;8&amp;F Page &amp;P of &amp;N &amp;D &amp;T "}</definedName>
    <definedName name="qiwery" localSheetId="4">{0;0;0;0;1;#N/A;0.75;0.75;1;1;2;FALSE;FALSE;FALSE;FALSE;FALSE;#N/A;1;#N/A;1;1;"";"&amp;L&amp;""Arial,Italic""&amp;8&amp;F Page &amp;P of &amp;N &amp;D &amp;T "}</definedName>
    <definedName name="qiwery" localSheetId="15">{0;0;0;0;1;#N/A;0.75;0.75;1;1;2;FALSE;FALSE;FALSE;FALSE;FALSE;#N/A;1;#N/A;1;1;"";"&amp;L&amp;""Arial,Italic""&amp;8&amp;F Page &amp;P of &amp;N &amp;D &amp;T "}</definedName>
    <definedName name="qiwery" localSheetId="11">{0;0;0;0;1;#N/A;0.75;0.75;1;1;2;FALSE;FALSE;FALSE;FALSE;FALSE;#N/A;1;#N/A;1;1;"";"&amp;L&amp;""Arial,Italic""&amp;8&amp;F Page &amp;P of &amp;N &amp;D &amp;T "}</definedName>
    <definedName name="qiwery">{0;0;0;0;1;#N/A;0.75;0.75;1;1;2;FALSE;FALSE;FALSE;FALSE;FALSE;#N/A;1;#N/A;1;1;"";"&amp;L&amp;""Arial,Italic""&amp;8&amp;F Page &amp;P of &amp;N &amp;D &amp;T "}</definedName>
    <definedName name="qiweuryiqeuw" localSheetId="19">{0;0;0;0;1;#N/A;0.25;0.25;0.25;0.25;2;FALSE;FALSE;FALSE;FALSE;FALSE;#N/A;1;#N/A;1;1;"";""}</definedName>
    <definedName name="qiweuryiqeuw" localSheetId="4">{0;0;0;0;1;#N/A;0.25;0.25;0.25;0.25;2;FALSE;FALSE;FALSE;FALSE;FALSE;#N/A;1;#N/A;1;1;"";""}</definedName>
    <definedName name="qiweuryiqeuw" localSheetId="15">{0;0;0;0;1;#N/A;0.25;0.25;0.25;0.25;2;FALSE;FALSE;FALSE;FALSE;FALSE;#N/A;1;#N/A;1;1;"";""}</definedName>
    <definedName name="qiweuryiqeuw" localSheetId="11">{0;0;0;0;1;#N/A;0.25;0.25;0.25;0.25;2;FALSE;FALSE;FALSE;FALSE;FALSE;#N/A;1;#N/A;1;1;"";""}</definedName>
    <definedName name="qiweuryiqeuw">{0;0;0;0;1;#N/A;0.25;0.25;0.25;0.25;2;FALSE;FALSE;FALSE;FALSE;FALSE;#N/A;1;#N/A;1;1;"";""}</definedName>
    <definedName name="qiwueryiq" localSheetId="19">{0;0;0;0;1;#N/A;0.75;0.75;0.25;0.25;2;FALSE;FALSE;FALSE;FALSE;FALSE;#N/A;1;#N/A;1;1;"";"&amp;L&amp;""Arial,Italic""&amp;8&amp;F Page &amp;P of &amp;N &amp;D &amp;T "}</definedName>
    <definedName name="qiwueryiq" localSheetId="4">{0;0;0;0;1;#N/A;0.75;0.75;0.25;0.25;2;FALSE;FALSE;FALSE;FALSE;FALSE;#N/A;1;#N/A;1;1;"";"&amp;L&amp;""Arial,Italic""&amp;8&amp;F Page &amp;P of &amp;N &amp;D &amp;T "}</definedName>
    <definedName name="qiwueryiq" localSheetId="15">{0;0;0;0;1;#N/A;0.75;0.75;0.25;0.25;2;FALSE;FALSE;FALSE;FALSE;FALSE;#N/A;1;#N/A;1;1;"";"&amp;L&amp;""Arial,Italic""&amp;8&amp;F Page &amp;P of &amp;N &amp;D &amp;T "}</definedName>
    <definedName name="qiwueryiq" localSheetId="11">{0;0;0;0;1;#N/A;0.75;0.75;0.25;0.25;2;FALSE;FALSE;FALSE;FALSE;FALSE;#N/A;1;#N/A;1;1;"";"&amp;L&amp;""Arial,Italic""&amp;8&amp;F Page &amp;P of &amp;N &amp;D &amp;T "}</definedName>
    <definedName name="qiwueryiq">{0;0;0;0;1;#N/A;0.75;0.75;0.25;0.25;2;FALSE;FALSE;FALSE;FALSE;FALSE;#N/A;1;#N/A;1;1;"";"&amp;L&amp;""Arial,Italic""&amp;8&amp;F Page &amp;P of &amp;N &amp;D &amp;T "}</definedName>
    <definedName name="qksdfjahkjas" localSheetId="19">{0;0;0;0;1;#N/A;0.75;0.75;1;1;2;FALSE;FALSE;FALSE;FALSE;FALSE;#N/A;1;#N/A;1;1;"";""}</definedName>
    <definedName name="qksdfjahkjas" localSheetId="4">{0;0;0;0;1;#N/A;0.75;0.75;1;1;2;FALSE;FALSE;FALSE;FALSE;FALSE;#N/A;1;#N/A;1;1;"";""}</definedName>
    <definedName name="qksdfjahkjas" localSheetId="15">{0;0;0;0;1;#N/A;0.75;0.75;1;1;2;FALSE;FALSE;FALSE;FALSE;FALSE;#N/A;1;#N/A;1;1;"";""}</definedName>
    <definedName name="qksdfjahkjas" localSheetId="11">{0;0;0;0;1;#N/A;0.75;0.75;1;1;2;FALSE;FALSE;FALSE;FALSE;FALSE;#N/A;1;#N/A;1;1;"";""}</definedName>
    <definedName name="qksdfjahkjas">{0;0;0;0;1;#N/A;0.75;0.75;1;1;2;FALSE;FALSE;FALSE;FALSE;FALSE;#N/A;1;#N/A;1;1;"";""}</definedName>
    <definedName name="QLGC" localSheetId="11" hidden="1">{"CHART",#N/A,FALSE,"Arch Communications"}</definedName>
    <definedName name="QLGC" hidden="1">{"CHART",#N/A,FALSE,"Arch Communications"}</definedName>
    <definedName name="QOE">#REF!</definedName>
    <definedName name="QofE2"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p" localSheetId="19" hidden="1">{"incomemth",#N/A,TRUE,"forecast00";"incomepercentmth",#N/A,TRUE,"forecast00";"balancemth",#N/A,TRUE,"forecast00";"cashmth",#N/A,TRUE,"forecast00";"covenantmth",#N/A,TRUE,"forecast00"}</definedName>
    <definedName name="qp" localSheetId="4" hidden="1">{"incomemth",#N/A,TRUE,"forecast00";"incomepercentmth",#N/A,TRUE,"forecast00";"balancemth",#N/A,TRUE,"forecast00";"cashmth",#N/A,TRUE,"forecast00";"covenantmth",#N/A,TRUE,"forecast00"}</definedName>
    <definedName name="qp" localSheetId="15" hidden="1">{"incomemth",#N/A,TRUE,"forecast00";"incomepercentmth",#N/A,TRUE,"forecast00";"balancemth",#N/A,TRUE,"forecast00";"cashmth",#N/A,TRUE,"forecast00";"covenantmth",#N/A,TRUE,"forecast00"}</definedName>
    <definedName name="qp" localSheetId="11" hidden="1">{"incomemth",#N/A,TRUE,"forecast00";"incomepercentmth",#N/A,TRUE,"forecast00";"balancemth",#N/A,TRUE,"forecast00";"cashmth",#N/A,TRUE,"forecast00";"covenantmth",#N/A,TRUE,"forecast00"}</definedName>
    <definedName name="qp" hidden="1">{"incomemth",#N/A,TRUE,"forecast00";"incomepercentmth",#N/A,TRUE,"forecast00";"balancemth",#N/A,TRUE,"forecast00";"cashmth",#N/A,TRUE,"forecast00";"covenantmth",#N/A,TRUE,"forecast00"}</definedName>
    <definedName name="qq" localSheetId="19" hidden="1">{"incomemth",#N/A,TRUE,"forecast00";"incomepercentmth",#N/A,TRUE,"forecast00";"balancemth",#N/A,TRUE,"forecast00";"cashmth",#N/A,TRUE,"forecast00";"covenantmth",#N/A,TRUE,"forecast00"}</definedName>
    <definedName name="qq" localSheetId="4" hidden="1">{"incomemth",#N/A,TRUE,"forecast00";"incomepercentmth",#N/A,TRUE,"forecast00";"balancemth",#N/A,TRUE,"forecast00";"cashmth",#N/A,TRUE,"forecast00";"covenantmth",#N/A,TRUE,"forecast00"}</definedName>
    <definedName name="qq" localSheetId="15" hidden="1">{"incomemth",#N/A,TRUE,"forecast00";"incomepercentmth",#N/A,TRUE,"forecast00";"balancemth",#N/A,TRUE,"forecast00";"cashmth",#N/A,TRUE,"forecast00";"covenantmth",#N/A,TRUE,"forecast00"}</definedName>
    <definedName name="qq" localSheetId="11" hidden="1">{"incomemth",#N/A,TRUE,"forecast00";"incomepercentmth",#N/A,TRUE,"forecast00";"balancemth",#N/A,TRUE,"forecast00";"cashmth",#N/A,TRUE,"forecast00";"covenantmth",#N/A,TRUE,"forecast00"}</definedName>
    <definedName name="qq" hidden="1">{"incomemth",#N/A,TRUE,"forecast00";"incomepercentmth",#N/A,TRUE,"forecast00";"balancemth",#N/A,TRUE,"forecast00";"cashmth",#N/A,TRUE,"forecast00";"covenantmth",#N/A,TRUE,"forecast00"}</definedName>
    <definedName name="qq_1" localSheetId="4" hidden="1">{"europe F",#N/A,FALSE,"B";"europe B",#N/A,FALSE,"B"}</definedName>
    <definedName name="qq_1" localSheetId="11" hidden="1">{"europe F",#N/A,FALSE,"B";"europe B",#N/A,FALSE,"B"}</definedName>
    <definedName name="qq_1" hidden="1">{"europe F",#N/A,FALSE,"B";"europe B",#N/A,FALSE,"B"}</definedName>
    <definedName name="qqq" localSheetId="4" hidden="1">#N/A</definedName>
    <definedName name="qqq" localSheetId="15" hidden="1">{"'Tilte'!$E$23"}</definedName>
    <definedName name="qqq" localSheetId="11" hidden="1">{"'Tilte'!$E$23"}</definedName>
    <definedName name="qqq" hidden="1">{"'Tilte'!$E$23"}</definedName>
    <definedName name="qqq_1" localSheetId="4">{"Client Name or Project Name"}</definedName>
    <definedName name="qqq_1" localSheetId="11">{"Client Name or Project Name"}</definedName>
    <definedName name="qqq_1">{"Client Name or Project Name"}</definedName>
    <definedName name="QQQQ" localSheetId="4" hidden="1">{#N/A,#N/A,FALSE,"EW"}</definedName>
    <definedName name="qqqq" localSheetId="15" hidden="1">{"'Tilte'!$E$23"}</definedName>
    <definedName name="qqqq" localSheetId="11" hidden="1">{"'Tilte'!$E$23"}</definedName>
    <definedName name="qqqq" hidden="1">{"'Tilte'!$E$23"}</definedName>
    <definedName name="qqqq_1" localSheetId="11" hidden="1">{#N/A,#N/A,FALSE,"Hoja10";#N/A,#N/A,FALSE,"Hoja9";#N/A,#N/A,FALSE,"Hoja8";#N/A,#N/A,FALSE,"Hoja7";#N/A,#N/A,FALSE,"Hoja6";#N/A,#N/A,FALSE,"Hoja5";#N/A,#N/A,FALSE,"Hoja4";#N/A,#N/A,FALSE,"Hoja2";#N/A,#N/A,FALSE,"Hoja3";#N/A,#N/A,FALSE,"HOJA1";#N/A,#N/A,FALSE,"CashFlow";#N/A,#N/A,FALSE,"FinStmts"}</definedName>
    <definedName name="qqqq_1" hidden="1">{#N/A,#N/A,FALSE,"Hoja10";#N/A,#N/A,FALSE,"Hoja9";#N/A,#N/A,FALSE,"Hoja8";#N/A,#N/A,FALSE,"Hoja7";#N/A,#N/A,FALSE,"Hoja6";#N/A,#N/A,FALSE,"Hoja5";#N/A,#N/A,FALSE,"Hoja4";#N/A,#N/A,FALSE,"Hoja2";#N/A,#N/A,FALSE,"Hoja3";#N/A,#N/A,FALSE,"HOJA1";#N/A,#N/A,FALSE,"CashFlow";#N/A,#N/A,FALSE,"FinStmts"}</definedName>
    <definedName name="qqqqq" localSheetId="4" hidden="1">{#N/A,#N/A,FALSE,"CMN_FE"}</definedName>
    <definedName name="qqqqq" localSheetId="11" hidden="1">{#N/A,#N/A,FALSE,"CMN_FE"}</definedName>
    <definedName name="qqqqq" hidden="1">{#N/A,#N/A,FALSE,"CMN_FE"}</definedName>
    <definedName name="QQQQQ_1" localSheetId="11" hidden="1">{0,0,"",0;0,0,0,0;0,0,0,0}</definedName>
    <definedName name="QQQQQ_1" hidden="1">{0,0,"",0;0,0,0,0;0,0,0,0}</definedName>
    <definedName name="qqqqqq" localSheetId="11" hidden="1">{#N/A,#N/A,FALSE,"Sheet1"}</definedName>
    <definedName name="qqqqqq" hidden="1">{#N/A,#N/A,FALSE,"Sheet1"}</definedName>
    <definedName name="qqqqqqq" hidden="1">#REF!</definedName>
    <definedName name="QQQQQQQQ" localSheetId="11" hidden="1">{#N/A,#N/A,FALSE,"Prodotti"}</definedName>
    <definedName name="QQQQQQQQ" hidden="1">{#N/A,#N/A,FALSE,"Prodotti"}</definedName>
    <definedName name="QQQQQQQQQ" localSheetId="4" hidden="1">{#N/A,#N/A,FALSE,"CMN_FE"}</definedName>
    <definedName name="QQQQQQQQQ" localSheetId="11" hidden="1">{#N/A,#N/A,FALSE,"CMN_FE"}</definedName>
    <definedName name="QQQQQQQQQ" hidden="1">{#N/A,#N/A,FALSE,"CMN_FE"}</definedName>
    <definedName name="qqqqqqqqqq" localSheetId="11" hidden="1">{"Page1",#N/A,FALSE,"CompCo";"Page2",#N/A,FALSE,"CompCo"}</definedName>
    <definedName name="qqqqqqqqqq" hidden="1">{"Page1",#N/A,FALSE,"CompCo";"Page2",#N/A,FALSE,"CompCo"}</definedName>
    <definedName name="qqqqqqqqqqqqqqq" localSheetId="11" hidden="1">{"Operating Data",#N/A,TRUE,"Sheet1";"Valuation Matrix",#N/A,TRUE,"Sheet1";"Sales Analysis",#N/A,TRUE,"Sheet1";"Closed Remodelled New",#N/A,TRUE,"Sheet1";"Competitive and FSP",#N/A,TRUE,"Sheet1";"Working Capital and Capex",#N/A,TRUE,"Sheet1";"depreciation",#N/A,TRUE,"Sheet1"}</definedName>
    <definedName name="qqqqqqqqqqqqqqq" hidden="1">{"Operating Data",#N/A,TRUE,"Sheet1";"Valuation Matrix",#N/A,TRUE,"Sheet1";"Sales Analysis",#N/A,TRUE,"Sheet1";"Closed Remodelled New",#N/A,TRUE,"Sheet1";"Competitive and FSP",#N/A,TRUE,"Sheet1";"Working Capital and Capex",#N/A,TRUE,"Sheet1";"depreciation",#N/A,TRUE,"Sheet1"}</definedName>
    <definedName name="qqqqqqqqqqqqqqqq" localSheetId="4">{"Client Name or Project Name"}</definedName>
    <definedName name="qqqqqqqqqqqqqqqq" localSheetId="11">{"Client Name or Project Name"}</definedName>
    <definedName name="qqqqqqqqqqqqqqqq">{"Client Name or Project Name"}</definedName>
    <definedName name="qqqqqqqqqqqqqqqqqq" hidden="1">#REF!</definedName>
    <definedName name="qqqqqqqqqqqqqqqqqqqq" localSheetId="11" hidden="1">{"PA1",#N/A,FALSE,"BORDMW";"pa2",#N/A,FALSE,"BORDMW";"PA3",#N/A,FALSE,"BORDMW";"PA4",#N/A,FALSE,"BORDMW"}</definedName>
    <definedName name="qqqqqqqqqqqqqqqqqqqq" hidden="1">{"PA1",#N/A,FALSE,"BORDMW";"pa2",#N/A,FALSE,"BORDMW";"PA3",#N/A,FALSE,"BORDMW";"PA4",#N/A,FALSE,"BORDMW"}</definedName>
    <definedName name="qqqqqqqqqqqqqqqqqqqqqqqq"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 localSheetId="11" hidden="1">{#N/A,#N/A,TRUE,"Main Issues";#N/A,#N/A,TRUE,"Income statement ($)"}</definedName>
    <definedName name="qqqqqqqqqqqqqqqqqqqqqqqqqqqqqqqqqqq" hidden="1">{#N/A,#N/A,TRUE,"Main Issues";#N/A,#N/A,TRUE,"Income statement ($)"}</definedName>
    <definedName name="qqwtweryey" localSheetId="4" hidden="1">{#N/A,#N/A,FALSE,"REPORT"}</definedName>
    <definedName name="qqwtweryey" localSheetId="11" hidden="1">{#N/A,#N/A,FALSE,"REPORT"}</definedName>
    <definedName name="qqwtweryey" hidden="1">{#N/A,#N/A,FALSE,"REPORT"}</definedName>
    <definedName name="qqwtweryey_1" localSheetId="4" hidden="1">{#N/A,#N/A,FALSE,"REPORT"}</definedName>
    <definedName name="qqwtweryey_1" localSheetId="11" hidden="1">{#N/A,#N/A,FALSE,"REPORT"}</definedName>
    <definedName name="qqwtweryey_1" hidden="1">{#N/A,#N/A,FALSE,"REPORT"}</definedName>
    <definedName name="qqzsqzz" localSheetId="11" hidden="1">{#N/A,#N/A,TRUE,"Main Issues";#N/A,#N/A,TRUE,"Income statement ($)"}</definedName>
    <definedName name="qqzsqzz" hidden="1">{#N/A,#N/A,TRUE,"Main Issues";#N/A,#N/A,TRUE,"Income statement ($)"}</definedName>
    <definedName name="qr" hidden="1">#REF!</definedName>
    <definedName name="qre"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fwrw443" hidden="1">#REF!</definedName>
    <definedName name="qrgqgqg" localSheetId="4">{"Client Name or Project Name"}</definedName>
    <definedName name="qrgqgqg" localSheetId="11">{"Client Name or Project Name"}</definedName>
    <definedName name="qrgqgqg">{"Client Name or Project Name"}</definedName>
    <definedName name="qriuyqeiwru" localSheetId="19">{0;0;0;0;1;#N/A;0.75;0.75;1;1;2;FALSE;FALSE;FALSE;FALSE;FALSE;#N/A;1;#N/A;1;1;"";""}</definedName>
    <definedName name="qriuyqeiwru" localSheetId="4">{0;0;0;0;1;#N/A;0.75;0.75;1;1;2;FALSE;FALSE;FALSE;FALSE;FALSE;#N/A;1;#N/A;1;1;"";""}</definedName>
    <definedName name="qriuyqeiwru" localSheetId="15">{0;0;0;0;1;#N/A;0.75;0.75;1;1;2;FALSE;FALSE;FALSE;FALSE;FALSE;#N/A;1;#N/A;1;1;"";""}</definedName>
    <definedName name="qriuyqeiwru" localSheetId="11">{0;0;0;0;1;#N/A;0.75;0.75;1;1;2;FALSE;FALSE;FALSE;FALSE;FALSE;#N/A;1;#N/A;1;1;"";""}</definedName>
    <definedName name="qriuyqeiwru">{0;0;0;0;1;#N/A;0.75;0.75;1;1;2;FALSE;FALSE;FALSE;FALSE;FALSE;#N/A;1;#N/A;1;1;"";""}</definedName>
    <definedName name="qrt4t4t" localSheetId="4">{"Client Name or Project Name"}</definedName>
    <definedName name="qrt4t4t" localSheetId="11">{"Client Name or Project Name"}</definedName>
    <definedName name="qrt4t4t">{"Client Name or Project Name"}</definedName>
    <definedName name="QRYCOUNT" localSheetId="4">0</definedName>
    <definedName name="QRYCOUNT" hidden="1">2</definedName>
    <definedName name="QRYNAME1" hidden="1">"BOLO QRY: 1:  SHEET:Data"</definedName>
    <definedName name="QRYNAME10" hidden="1">"US OUS Monthly High Level Cash Flow"</definedName>
    <definedName name="QRYNAME11" hidden="1">"BOLO QRY: 5:  SHEET:Spend by Country Query"</definedName>
    <definedName name="QRYNAME12" hidden="1">"Option Expense"</definedName>
    <definedName name="QRYNAME13" hidden="1">"Pens OPEB Expense"</definedName>
    <definedName name="QRYNAME14" hidden="1">"Inventory Cash Flow Query"</definedName>
    <definedName name="QRYNAME15" hidden="1">"AR Cash Flow Query"</definedName>
    <definedName name="QRYNAME16" hidden="1">"AP Cash Flow Query"</definedName>
    <definedName name="QRYNAME18" hidden="1">"Depr Expense"</definedName>
    <definedName name="QRYNAME19" hidden="1">"Inventory Cash Flow Query"</definedName>
    <definedName name="QRYNAME2" hidden="1">"BOLO QRY: 1:  SHEET:Div Dept Spend"</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OE Fcst Template"</definedName>
    <definedName name="QRYNAME30" hidden="1">"bqEPOPPlanHK"</definedName>
    <definedName name="QRYNAME4" hidden="1">"bq HC Info for OE Fcst"</definedName>
    <definedName name="QRYNAME5" hidden="1">"BQ OI Var BU99998"</definedName>
    <definedName name="QRYNAME6" hidden="1">"FCF Lite Divisional"</definedName>
    <definedName name="QRYNAME7" hidden="1">"BOLO QRY: 1:  SHEET:LO Data"</definedName>
    <definedName name="QRYNAME8" hidden="1">"BOLO QRY: 3:  SHEET:P&amp;L w.Account Query"</definedName>
    <definedName name="QRYNAME9" hidden="1">"BOLO QRY: 4:  SHEET:Department Query"</definedName>
    <definedName name="QRYNEXT" localSheetId="4">1</definedName>
    <definedName name="QRYNEXT" hidden="1">5</definedName>
    <definedName name="QryRowStr_End_1.5">#N/A</definedName>
    <definedName name="QryRowStr_Start_1.5">#N/A</definedName>
    <definedName name="QryRowStrCount">2</definedName>
    <definedName name="QRYSOURCE1" hidden="1">"EXCELRANGE-EXPAND-BOLO"</definedName>
    <definedName name="QRYSOURCE10" hidden="1">"EXCELRANGE-EXPAND-BQ"</definedName>
    <definedName name="QRYSOURCE11" hidden="1">"EXCELRANGE-EXPAND-BOLO"</definedName>
    <definedName name="QRYSOURCE12" hidden="1">"EXCELRANGE-EXPAND-BQ"</definedName>
    <definedName name="QRYSOURCE13" hidden="1">"EXCELRANGE-EXPAND-BQ"</definedName>
    <definedName name="QRYSOURCE15" hidden="1">"EXCELRANGE-EXPAND-BQ"</definedName>
    <definedName name="QRYSOURCE16" hidden="1">"EXCELRANGE-EXPAND-BQ"</definedName>
    <definedName name="QRYSOURCE17" hidden="1">"cysys3"</definedName>
    <definedName name="QRYSOURCE18" hidden="1">"EXCELRANGE-EXPAND-BQ"</definedName>
    <definedName name="QRYSOURCE19" hidden="1">"EXCELRANGE-EXPAND-BQ"</definedName>
    <definedName name="QRYSOURCE2" hidden="1">"EXCELRANGE-EXPAND-BOLO"</definedName>
    <definedName name="QRYSOURCE20" hidden="1">"crsys3"</definedName>
    <definedName name="QRYSOURCE21" hidden="1">"crsys3"</definedName>
    <definedName name="QRYSOURCE22" hidden="1">"crsys3"</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SOURCE7" hidden="1">"EXCELRANGE-EXPAND-BOLO"</definedName>
    <definedName name="QRYSOURCE8" hidden="1">"EXCELRANGE-EXPAND-BOLO"</definedName>
    <definedName name="QRYSOURCE9" hidden="1">"EXCELRANGE-EXPAND-BOLO"</definedName>
    <definedName name="QRYWKS1" hidden="1">0</definedName>
    <definedName name="qsdd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dd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dd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t" localSheetId="11" hidden="1">{"FCB_ALL",#N/A,FALSE,"FCB";"GREY_ALL",#N/A,FALSE,"GREY"}</definedName>
    <definedName name="qt" hidden="1">{"FCB_ALL",#N/A,FALSE,"FCB";"GREY_ALL",#N/A,FALSE,"GREY"}</definedName>
    <definedName name="QTD_End">#REF!</definedName>
    <definedName name="QTD_Start">#REF!</definedName>
    <definedName name="QtrDate" localSheetId="19">#REF!</definedName>
    <definedName name="QtrDate">#REF!</definedName>
    <definedName name="QtrShares" localSheetId="19">#REF!</definedName>
    <definedName name="QtrShares">#REF!</definedName>
    <definedName name="qty">#REF!</definedName>
    <definedName name="Quality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Quality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Quality1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Quality1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quart" localSheetId="11" hidden="1">{"Quarterly Inc Stmt",#N/A,TRUE,"Financials";"Quarterly BS",#N/A,TRUE,"Financials";"Quarterly CF",#N/A,TRUE,"Financials";"Quarterly Ratios",#N/A,TRUE,"Financials"}</definedName>
    <definedName name="quart" hidden="1">{"Quarterly Inc Stmt",#N/A,TRUE,"Financials";"Quarterly BS",#N/A,TRUE,"Financials";"Quarterly CF",#N/A,TRUE,"Financials";"Quarterly Ratios",#N/A,TRUE,"Financials"}</definedName>
    <definedName name="quarter_input">#REF!</definedName>
    <definedName name="QuarterDays" localSheetId="19">#REF!</definedName>
    <definedName name="QuarterDays">#REF!</definedName>
    <definedName name="Quarterly">#REF!</definedName>
    <definedName name="Quarterly1" localSheetId="4">{"Client Name or Project Name"}</definedName>
    <definedName name="Quarterly1" localSheetId="11">{"Client Name or Project Name"}</definedName>
    <definedName name="Quarterly1">{"Client Name or Project Name"}</definedName>
    <definedName name="quarterly2" localSheetId="4">{"Client Name or Project Name"}</definedName>
    <definedName name="quarterly2" localSheetId="11">{"Client Name or Project Name"}</definedName>
    <definedName name="quarterly2">{"Client Name or Project Name"}</definedName>
    <definedName name="quarterlybs" localSheetId="11" hidden="1">{#N/A,#N/A,FALSE,"JKFLASH2";#N/A,#N/A,FALSE,"Page 4";#N/A,#N/A,FALSE,"page 3"}</definedName>
    <definedName name="quarterlybs" hidden="1">{#N/A,#N/A,FALSE,"JKFLASH2";#N/A,#N/A,FALSE,"Page 4";#N/A,#N/A,FALSE,"page 3"}</definedName>
    <definedName name="quelu" localSheetId="11" hidden="1">{#N/A,#N/A,FALSE,"Aging Summary";#N/A,#N/A,FALSE,"Ratio Analysis";#N/A,#N/A,FALSE,"Test 120 Day Accts";#N/A,#N/A,FALSE,"Tickmarks"}</definedName>
    <definedName name="quelu" hidden="1">{#N/A,#N/A,FALSE,"Aging Summary";#N/A,#N/A,FALSE,"Ratio Analysis";#N/A,#N/A,FALSE,"Test 120 Day Accts";#N/A,#N/A,FALSE,"Tickmarks"}</definedName>
    <definedName name="Query_Max_Year" localSheetId="4">MAX(#REF!)</definedName>
    <definedName name="Query_Max_Year" localSheetId="15">MAX(#REF!)</definedName>
    <definedName name="Query_Max_Year">MAX(#REF!)</definedName>
    <definedName name="Query_Min_Year" localSheetId="4">MIN(#REF!)</definedName>
    <definedName name="Query_Min_Year" localSheetId="15">MIN(#REF!)</definedName>
    <definedName name="Query_Min_Year">MIN(#REF!)</definedName>
    <definedName name="QUERY1.keep_password" hidden="1">FALSE</definedName>
    <definedName name="QUERY1.query_connection" localSheetId="4" hidden="1">{"DSN=DSC#03;Collection=ACTDATA;"}</definedName>
    <definedName name="QUERY1.query_connection" localSheetId="11" hidden="1">{"DSN=DSC#03;Collection=ACTDATA;"}</definedName>
    <definedName name="QUERY1.query_connection" hidden="1">{"DSN=DSC#03;Collection=ACTDATA;"}</definedName>
    <definedName name="QUERY1.query_definition" localSheetId="4"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definition" localSheetId="11"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definition"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options" localSheetId="4" hidden="1">{TRUE;FALSE}</definedName>
    <definedName name="QUERY1.query_options" localSheetId="11" hidden="1">{TRUE;FALSE}</definedName>
    <definedName name="QUERY1.query_options" hidden="1">{TRUE;FALSE}</definedName>
    <definedName name="QUERY1.query_source" localSheetId="4" hidden="1">{"DSC#03"}</definedName>
    <definedName name="QUERY1.query_source" localSheetId="11" hidden="1">{"DSC#03"}</definedName>
    <definedName name="QUERY1.query_source" hidden="1">{"DSC#03"}</definedName>
    <definedName name="QUERY1.query_statement" localSheetId="4"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statement" localSheetId="11"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statement"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user_name" hidden="1">"DWNPRF"</definedName>
    <definedName name="QUESTION" hidden="1">-1</definedName>
    <definedName name="question1" hidden="1">-1</definedName>
    <definedName name="questions" localSheetId="19">#REF!</definedName>
    <definedName name="questions">#REF!</definedName>
    <definedName name="QUICK_RATIO" hidden="1">"QUICK_RATIO"</definedName>
    <definedName name="Quota" localSheetId="19">#REF!</definedName>
    <definedName name="Quota">#REF!</definedName>
    <definedName name="qw" localSheetId="4" hidden="1">{#N/A,#N/A,FALSE,"REPORT"}</definedName>
    <definedName name="qw" localSheetId="11" hidden="1">{#N/A,#N/A,FALSE,"REPORT"}</definedName>
    <definedName name="qw" hidden="1">{#N/A,#N/A,FALSE,"REPORT"}</definedName>
    <definedName name="qw_1" localSheetId="4" hidden="1">{#N/A,#N/A,FALSE,"REPORT"}</definedName>
    <definedName name="qw_1" localSheetId="11" hidden="1">{#N/A,#N/A,FALSE,"REPORT"}</definedName>
    <definedName name="qw_1" hidden="1">{#N/A,#N/A,FALSE,"REPORT"}</definedName>
    <definedName name="qwd" localSheetId="11" hidden="1">{#N/A,#N/A,FALSE,"PRESENT";#N/A,#N/A,FALSE,"INDICE";#N/A,#N/A,FALSE,"DIV_CONS";#N/A,#N/A,FALSE,"DIV_GRUP";#N/A,#N/A,FALSE,"DIV_BIM";#N/A,#N/A,FALSE,"DIV_UMPL";#N/A,#N/A,FALSE,"DIV_BDBAS";#N/A,#N/A,FALSE,"B_SRL";#N/A,#N/A,FALSE,"MQ_SRL"}</definedName>
    <definedName name="qwd" hidden="1">{#N/A,#N/A,FALSE,"PRESENT";#N/A,#N/A,FALSE,"INDICE";#N/A,#N/A,FALSE,"DIV_CONS";#N/A,#N/A,FALSE,"DIV_GRUP";#N/A,#N/A,FALSE,"DIV_BIM";#N/A,#N/A,FALSE,"DIV_UMPL";#N/A,#N/A,FALSE,"DIV_BDBAS";#N/A,#N/A,FALSE,"B_SRL";#N/A,#N/A,FALSE,"MQ_SRL"}</definedName>
    <definedName name="qwe" localSheetId="19" hidden="1">{"incomemth",#N/A,TRUE,"forecast00";"incomepercentmth",#N/A,TRUE,"forecast00";"balancemth",#N/A,TRUE,"forecast00";"cashmth",#N/A,TRUE,"forecast00";"covenantmth",#N/A,TRUE,"forecast00"}</definedName>
    <definedName name="qwe" localSheetId="4" hidden="1">{"incomemth",#N/A,TRUE,"forecast00";"incomepercentmth",#N/A,TRUE,"forecast00";"balancemth",#N/A,TRUE,"forecast00";"cashmth",#N/A,TRUE,"forecast00";"covenantmth",#N/A,TRUE,"forecast00"}</definedName>
    <definedName name="qwe" localSheetId="15" hidden="1">{"incomemth",#N/A,TRUE,"forecast00";"incomepercentmth",#N/A,TRUE,"forecast00";"balancemth",#N/A,TRUE,"forecast00";"cashmth",#N/A,TRUE,"forecast00";"covenantmth",#N/A,TRUE,"forecast00"}</definedName>
    <definedName name="qwe" localSheetId="11" hidden="1">{"incomemth",#N/A,TRUE,"forecast00";"incomepercentmth",#N/A,TRUE,"forecast00";"balancemth",#N/A,TRUE,"forecast00";"cashmth",#N/A,TRUE,"forecast00";"covenantmth",#N/A,TRUE,"forecast00"}</definedName>
    <definedName name="qwe" hidden="1">{"incomemth",#N/A,TRUE,"forecast00";"incomepercentmth",#N/A,TRUE,"forecast00";"balancemth",#N/A,TRUE,"forecast00";"cashmth",#N/A,TRUE,"forecast00";"covenantmth",#N/A,TRUE,"forecast00"}</definedName>
    <definedName name="qwedas" localSheetId="11" hidden="1">{#N/A,#N/A,FALSE,"PRESENT";#N/A,#N/A,FALSE,"INDICE";#N/A,#N/A,FALSE,"DIV_CONS";#N/A,#N/A,FALSE,"DIV_GRUP";#N/A,#N/A,FALSE,"DIV_BIM";#N/A,#N/A,FALSE,"DIV_UMPL";#N/A,#N/A,FALSE,"DIV_BDBAS";#N/A,#N/A,FALSE,"B_SRL";#N/A,#N/A,FALSE,"MQ_SRL"}</definedName>
    <definedName name="qwedas" hidden="1">{#N/A,#N/A,FALSE,"PRESENT";#N/A,#N/A,FALSE,"INDICE";#N/A,#N/A,FALSE,"DIV_CONS";#N/A,#N/A,FALSE,"DIV_GRUP";#N/A,#N/A,FALSE,"DIV_BIM";#N/A,#N/A,FALSE,"DIV_UMPL";#N/A,#N/A,FALSE,"DIV_BDBAS";#N/A,#N/A,FALSE,"B_SRL";#N/A,#N/A,FALSE,"MQ_SRL"}</definedName>
    <definedName name="qwef" localSheetId="4" hidden="1">{#N/A,#N/A,FALSE,"EW"}</definedName>
    <definedName name="qwef" localSheetId="11" hidden="1">{#N/A,#N/A,FALSE,"EW"}</definedName>
    <definedName name="qwef" hidden="1">{#N/A,#N/A,FALSE,"EW"}</definedName>
    <definedName name="qwefdfvd" localSheetId="11"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vs" localSheetId="11" hidden="1">{#N/A,#N/A,FALSE,"MONTHDET";#N/A,#N/A,FALSE,"ACTUAL"}</definedName>
    <definedName name="qwefvs" hidden="1">{#N/A,#N/A,FALSE,"MONTHDET";#N/A,#N/A,FALSE,"ACTUAL"}</definedName>
    <definedName name="qweioryqpweiru\" localSheetId="19">{0;0;0;0;1;#N/A;0.75;0.75;1;1;2;FALSE;FALSE;FALSE;FALSE;FALSE;#N/A;1;#N/A;1;1;"";"&amp;L&amp;""Arial,Italic""&amp;8&amp;F Page &amp;P of &amp;N &amp;D &amp;T "}</definedName>
    <definedName name="qweioryqpweiru\" localSheetId="4">{0;0;0;0;1;#N/A;0.75;0.75;1;1;2;FALSE;FALSE;FALSE;FALSE;FALSE;#N/A;1;#N/A;1;1;"";"&amp;L&amp;""Arial,Italic""&amp;8&amp;F Page &amp;P of &amp;N &amp;D &amp;T "}</definedName>
    <definedName name="qweioryqpweiru\" localSheetId="15">{0;0;0;0;1;#N/A;0.75;0.75;1;1;2;FALSE;FALSE;FALSE;FALSE;FALSE;#N/A;1;#N/A;1;1;"";"&amp;L&amp;""Arial,Italic""&amp;8&amp;F Page &amp;P of &amp;N &amp;D &amp;T "}</definedName>
    <definedName name="qweioryqpweiru\" localSheetId="11">{0;0;0;0;1;#N/A;0.75;0.75;1;1;2;FALSE;FALSE;FALSE;FALSE;FALSE;#N/A;1;#N/A;1;1;"";"&amp;L&amp;""Arial,Italic""&amp;8&amp;F Page &amp;P of &amp;N &amp;D &amp;T "}</definedName>
    <definedName name="qweioryqpweiru\">{0;0;0;0;1;#N/A;0.75;0.75;1;1;2;FALSE;FALSE;FALSE;FALSE;FALSE;#N/A;1;#N/A;1;1;"";"&amp;L&amp;""Arial,Italic""&amp;8&amp;F Page &amp;P of &amp;N &amp;D &amp;T "}</definedName>
    <definedName name="qweiruhqweiru" localSheetId="19">{0;0;0;0;1;#N/A;0.25;0.25;0.8;0.25;2;FALSE;FALSE;FALSE;FALSE;FALSE;#N/A;1;#N/A;1;1;"";"&amp;L&amp;""Arial,Italic""&amp;8&amp;F Page &amp;P of &amp;N &amp;D &amp;T "}</definedName>
    <definedName name="qweiruhqweiru" localSheetId="4">{0;0;0;0;1;#N/A;0.25;0.25;0.8;0.25;2;FALSE;FALSE;FALSE;FALSE;FALSE;#N/A;1;#N/A;1;1;"";"&amp;L&amp;""Arial,Italic""&amp;8&amp;F Page &amp;P of &amp;N &amp;D &amp;T "}</definedName>
    <definedName name="qweiruhqweiru" localSheetId="15">{0;0;0;0;1;#N/A;0.25;0.25;0.8;0.25;2;FALSE;FALSE;FALSE;FALSE;FALSE;#N/A;1;#N/A;1;1;"";"&amp;L&amp;""Arial,Italic""&amp;8&amp;F Page &amp;P of &amp;N &amp;D &amp;T "}</definedName>
    <definedName name="qweiruhqweiru" localSheetId="11">{0;0;0;0;1;#N/A;0.25;0.25;0.8;0.25;2;FALSE;FALSE;FALSE;FALSE;FALSE;#N/A;1;#N/A;1;1;"";"&amp;L&amp;""Arial,Italic""&amp;8&amp;F Page &amp;P of &amp;N &amp;D &amp;T "}</definedName>
    <definedName name="qweiruhqweiru">{0;0;0;0;1;#N/A;0.25;0.25;0.8;0.25;2;FALSE;FALSE;FALSE;FALSE;FALSE;#N/A;1;#N/A;1;1;"";"&amp;L&amp;""Arial,Italic""&amp;8&amp;F Page &amp;P of &amp;N &amp;D &amp;T "}</definedName>
    <definedName name="qweiruqywiery" localSheetId="19">{0;0;0;0;1;#N/A;0.25;0.25;0.8;0.25;2;FALSE;FALSE;FALSE;FALSE;FALSE;#N/A;1;#N/A;1;1;"";""}</definedName>
    <definedName name="qweiruqywiery" localSheetId="4">{0;0;0;0;1;#N/A;0.25;0.25;0.8;0.25;2;FALSE;FALSE;FALSE;FALSE;FALSE;#N/A;1;#N/A;1;1;"";""}</definedName>
    <definedName name="qweiruqywiery" localSheetId="15">{0;0;0;0;1;#N/A;0.25;0.25;0.8;0.25;2;FALSE;FALSE;FALSE;FALSE;FALSE;#N/A;1;#N/A;1;1;"";""}</definedName>
    <definedName name="qweiruqywiery" localSheetId="11">{0;0;0;0;1;#N/A;0.25;0.25;0.8;0.25;2;FALSE;FALSE;FALSE;FALSE;FALSE;#N/A;1;#N/A;1;1;"";""}</definedName>
    <definedName name="qweiruqywiery">{0;0;0;0;1;#N/A;0.25;0.25;0.8;0.25;2;FALSE;FALSE;FALSE;FALSE;FALSE;#N/A;1;#N/A;1;1;"";""}</definedName>
    <definedName name="qweiruyqweiorqyr" localSheetId="19">{0;0;0;0;1;#N/A;0.25;0.25;0.8;0.25;2;FALSE;FALSE;FALSE;FALSE;FALSE;#N/A;1;#N/A;1;1;"";"&amp;L&amp;""Arial,Italic""&amp;8&amp;F Page &amp;P of &amp;N &amp;D &amp;T "}</definedName>
    <definedName name="qweiruyqweiorqyr" localSheetId="4">{0;0;0;0;1;#N/A;0.25;0.25;0.8;0.25;2;FALSE;FALSE;FALSE;FALSE;FALSE;#N/A;1;#N/A;1;1;"";"&amp;L&amp;""Arial,Italic""&amp;8&amp;F Page &amp;P of &amp;N &amp;D &amp;T "}</definedName>
    <definedName name="qweiruyqweiorqyr" localSheetId="15">{0;0;0;0;1;#N/A;0.25;0.25;0.8;0.25;2;FALSE;FALSE;FALSE;FALSE;FALSE;#N/A;1;#N/A;1;1;"";"&amp;L&amp;""Arial,Italic""&amp;8&amp;F Page &amp;P of &amp;N &amp;D &amp;T "}</definedName>
    <definedName name="qweiruyqweiorqyr" localSheetId="11">{0;0;0;0;1;#N/A;0.25;0.25;0.8;0.25;2;FALSE;FALSE;FALSE;FALSE;FALSE;#N/A;1;#N/A;1;1;"";"&amp;L&amp;""Arial,Italic""&amp;8&amp;F Page &amp;P of &amp;N &amp;D &amp;T "}</definedName>
    <definedName name="qweiruyqweiorqyr">{0;0;0;0;1;#N/A;0.25;0.25;0.8;0.25;2;FALSE;FALSE;FALSE;FALSE;FALSE;#N/A;1;#N/A;1;1;"";"&amp;L&amp;""Arial,Italic""&amp;8&amp;F Page &amp;P of &amp;N &amp;D &amp;T "}</definedName>
    <definedName name="qweiruyqweiury" localSheetId="19">{0;0;0;0;1;#N/A;0.75;0.75;0.25;0.25;2;FALSE;FALSE;FALSE;FALSE;FALSE;#N/A;1;#N/A;1;1;"";"&amp;L&amp;""Arial,Italic""&amp;8&amp;F Page &amp;P of &amp;N &amp;D &amp;T "}</definedName>
    <definedName name="qweiruyqweiury" localSheetId="4">{0;0;0;0;1;#N/A;0.75;0.75;0.25;0.25;2;FALSE;FALSE;FALSE;FALSE;FALSE;#N/A;1;#N/A;1;1;"";"&amp;L&amp;""Arial,Italic""&amp;8&amp;F Page &amp;P of &amp;N &amp;D &amp;T "}</definedName>
    <definedName name="qweiruyqweiury" localSheetId="15">{0;0;0;0;1;#N/A;0.75;0.75;0.25;0.25;2;FALSE;FALSE;FALSE;FALSE;FALSE;#N/A;1;#N/A;1;1;"";"&amp;L&amp;""Arial,Italic""&amp;8&amp;F Page &amp;P of &amp;N &amp;D &amp;T "}</definedName>
    <definedName name="qweiruyqweiury" localSheetId="11">{0;0;0;0;1;#N/A;0.75;0.75;0.25;0.25;2;FALSE;FALSE;FALSE;FALSE;FALSE;#N/A;1;#N/A;1;1;"";"&amp;L&amp;""Arial,Italic""&amp;8&amp;F Page &amp;P of &amp;N &amp;D &amp;T "}</definedName>
    <definedName name="qweiruyqweiury">{0;0;0;0;1;#N/A;0.75;0.75;0.25;0.25;2;FALSE;FALSE;FALSE;FALSE;FALSE;#N/A;1;#N/A;1;1;"";"&amp;L&amp;""Arial,Italic""&amp;8&amp;F Page &amp;P of &amp;N &amp;D &amp;T "}</definedName>
    <definedName name="qweiryqwieu" localSheetId="19">{0;0;0;0;1;#N/A;0.75;0.75;1;1;2;FALSE;FALSE;FALSE;FALSE;FALSE;#N/A;1;#N/A;1;1;"";""}</definedName>
    <definedName name="qweiryqwieu" localSheetId="4">{0;0;0;0;1;#N/A;0.75;0.75;1;1;2;FALSE;FALSE;FALSE;FALSE;FALSE;#N/A;1;#N/A;1;1;"";""}</definedName>
    <definedName name="qweiryqwieu" localSheetId="15">{0;0;0;0;1;#N/A;0.75;0.75;1;1;2;FALSE;FALSE;FALSE;FALSE;FALSE;#N/A;1;#N/A;1;1;"";""}</definedName>
    <definedName name="qweiryqwieu" localSheetId="11">{0;0;0;0;1;#N/A;0.75;0.75;1;1;2;FALSE;FALSE;FALSE;FALSE;FALSE;#N/A;1;#N/A;1;1;"";""}</definedName>
    <definedName name="qweiryqwieu">{0;0;0;0;1;#N/A;0.75;0.75;1;1;2;FALSE;FALSE;FALSE;FALSE;FALSE;#N/A;1;#N/A;1;1;"";""}</definedName>
    <definedName name="qwepriuyqweiru" localSheetId="19">{0;0;0;0;1;#N/A;0.25;0.25;0.8;0.25;2;FALSE;FALSE;FALSE;FALSE;FALSE;#N/A;1;#N/A;1;1;"";""}</definedName>
    <definedName name="qwepriuyqweiru" localSheetId="4">{0;0;0;0;1;#N/A;0.25;0.25;0.8;0.25;2;FALSE;FALSE;FALSE;FALSE;FALSE;#N/A;1;#N/A;1;1;"";""}</definedName>
    <definedName name="qwepriuyqweiru" localSheetId="15">{0;0;0;0;1;#N/A;0.25;0.25;0.8;0.25;2;FALSE;FALSE;FALSE;FALSE;FALSE;#N/A;1;#N/A;1;1;"";""}</definedName>
    <definedName name="qwepriuyqweiru" localSheetId="11">{0;0;0;0;1;#N/A;0.25;0.25;0.8;0.25;2;FALSE;FALSE;FALSE;FALSE;FALSE;#N/A;1;#N/A;1;1;"";""}</definedName>
    <definedName name="qwepriuyqweiru">{0;0;0;0;1;#N/A;0.25;0.25;0.8;0.25;2;FALSE;FALSE;FALSE;FALSE;FALSE;#N/A;1;#N/A;1;1;"";""}</definedName>
    <definedName name="qweqw" localSheetId="11" hidden="1">{#N/A,#N/A,FALSE,"Summary";#N/A,#N/A,FALSE,"Base Materials";#N/A,#N/A,FALSE,"Construction";#N/A,#N/A,FALSE,"Packaging";#N/A,#N/A,FALSE,"Transportation"}</definedName>
    <definedName name="qweqw" hidden="1">{#N/A,#N/A,FALSE,"Summary";#N/A,#N/A,FALSE,"Base Materials";#N/A,#N/A,FALSE,"Construction";#N/A,#N/A,FALSE,"Packaging";#N/A,#N/A,FALSE,"Transportation"}</definedName>
    <definedName name="qweqwe" localSheetId="11" hidden="1">{"Quarterly Earnings",#N/A,FALSE,"FTS";"Quarterly Margins",#N/A,FALSE,"FTS";"Q Sales",#N/A,FALSE,"FTS";"Q EBIT",#N/A,FALSE,"FTS";"Unit Analysis",#N/A,FALSE,"FTS";"Inventory Analysis",#N/A,FALSE,"FTS"}</definedName>
    <definedName name="qweqwe" hidden="1">{"Quarterly Earnings",#N/A,FALSE,"FTS";"Quarterly Margins",#N/A,FALSE,"FTS";"Q Sales",#N/A,FALSE,"FTS";"Q EBIT",#N/A,FALSE,"FTS";"Unit Analysis",#N/A,FALSE,"FTS";"Inventory Analysis",#N/A,FALSE,"FTS"}</definedName>
    <definedName name="qweqweeqw" localSheetId="11" hidden="1">{"Pulp Production",#N/A,FALSE,"Pulp";"Pulp Earnings",#N/A,FALSE,"Pulp"}</definedName>
    <definedName name="qweqweeqw" hidden="1">{"Pulp Production",#N/A,FALSE,"Pulp";"Pulp Earnings",#N/A,FALSE,"Pulp"}</definedName>
    <definedName name="qweqweq" localSheetId="11" hidden="1">{"GasDistVar",#N/A,FALSE,"Variance";"ElecDist to ElecTransVar",#N/A,FALSE,"Variance";"SGuard to CompEnergyVar",#N/A,FALSE,"Variance";"NonRegVar",#N/A,FALSE,"Variance";"ENA to TotalVAR",#N/A,FALSE,"Variance";"GenCoVar",#N/A,FALSE,"Variance"}</definedName>
    <definedName name="qweqweq" hidden="1">{"GasDistVar",#N/A,FALSE,"Variance";"ElecDist to ElecTransVar",#N/A,FALSE,"Variance";"SGuard to CompEnergyVar",#N/A,FALSE,"Variance";"NonRegVar",#N/A,FALSE,"Variance";"ENA to TotalVAR",#N/A,FALSE,"Variance";"GenCoVar",#N/A,FALSE,"Variance"}</definedName>
    <definedName name="qweqweqwe" localSheetId="11" hidden="1">{#N/A,#N/A,TRUE,"0 Deckbl.";#N/A,#N/A,TRUE,"S 1 Komm";#N/A,#N/A,TRUE,"S 1a Komm";#N/A,#N/A,TRUE,"S 1b Komm";#N/A,#N/A,TRUE,"S  2 DBR";#N/A,#N/A,TRUE,"S  3 Sparten";#N/A,#N/A,TRUE,"S 4  Betr. K.";#N/A,#N/A,TRUE,"6 Bilanz";#N/A,#N/A,TRUE,"6a Bilanz ";#N/A,#N/A,TRUE,"6b Bilanz ";#N/A,#N/A,TRUE,"7 GS I";#N/A,#N/A,TRUE,"S 8 EQ-GuV"}</definedName>
    <definedName name="qweqweqwe" hidden="1">{#N/A,#N/A,TRUE,"0 Deckbl.";#N/A,#N/A,TRUE,"S 1 Komm";#N/A,#N/A,TRUE,"S 1a Komm";#N/A,#N/A,TRUE,"S 1b Komm";#N/A,#N/A,TRUE,"S  2 DBR";#N/A,#N/A,TRUE,"S  3 Sparten";#N/A,#N/A,TRUE,"S 4  Betr. K.";#N/A,#N/A,TRUE,"6 Bilanz";#N/A,#N/A,TRUE,"6a Bilanz ";#N/A,#N/A,TRUE,"6b Bilanz ";#N/A,#N/A,TRUE,"7 GS I";#N/A,#N/A,TRUE,"S 8 EQ-GuV"}</definedName>
    <definedName name="qwer" localSheetId="19">{0;0;0;0;1;#N/A;0.75;0.75;1;1;2;FALSE;FALSE;FALSE;FALSE;FALSE;#N/A;1;#N/A;1;1;"";""}</definedName>
    <definedName name="qwer" localSheetId="4">{0;0;0;0;1;#N/A;0.75;0.75;1;1;2;FALSE;FALSE;FALSE;FALSE;FALSE;#N/A;1;#N/A;1;1;"";""}</definedName>
    <definedName name="qwer" localSheetId="15">{0;0;0;0;1;#N/A;0.75;0.75;1;1;2;FALSE;FALSE;FALSE;FALSE;FALSE;#N/A;1;#N/A;1;1;"";""}</definedName>
    <definedName name="qwer" localSheetId="11">{0;0;0;0;1;#N/A;0.75;0.75;1;1;2;FALSE;FALSE;FALSE;FALSE;FALSE;#N/A;1;#N/A;1;1;"";""}</definedName>
    <definedName name="qwer">{0;0;0;0;1;#N/A;0.75;0.75;1;1;2;FALSE;FALSE;FALSE;FALSE;FALSE;#N/A;1;#N/A;1;1;"";""}</definedName>
    <definedName name="qwerasdfasf" localSheetId="11" hidden="1">{#N/A,#N/A,FALSE,"Base Materials";#N/A,#N/A,FALSE,"Construction";#N/A,#N/A,FALSE,"Packaging";#N/A,#N/A,FALSE,"Transportation"}</definedName>
    <definedName name="qwerasdfasf" hidden="1">{#N/A,#N/A,FALSE,"Base Materials";#N/A,#N/A,FALSE,"Construction";#N/A,#N/A,FALSE,"Packaging";#N/A,#N/A,FALSE,"Transportation"}</definedName>
    <definedName name="qweripuqyweriu" localSheetId="19">{0;0;0;0;1;#N/A;0.25;0.25;0.8;0.25;2;FALSE;FALSE;FALSE;FALSE;FALSE;#N/A;1;#N/A;1;1;"";"&amp;L&amp;""Arial,Italic""&amp;8&amp;F Page &amp;P of &amp;N &amp;D &amp;T "}</definedName>
    <definedName name="qweripuqyweriu" localSheetId="4">{0;0;0;0;1;#N/A;0.25;0.25;0.8;0.25;2;FALSE;FALSE;FALSE;FALSE;FALSE;#N/A;1;#N/A;1;1;"";"&amp;L&amp;""Arial,Italic""&amp;8&amp;F Page &amp;P of &amp;N &amp;D &amp;T "}</definedName>
    <definedName name="qweripuqyweriu" localSheetId="15">{0;0;0;0;1;#N/A;0.25;0.25;0.8;0.25;2;FALSE;FALSE;FALSE;FALSE;FALSE;#N/A;1;#N/A;1;1;"";"&amp;L&amp;""Arial,Italic""&amp;8&amp;F Page &amp;P of &amp;N &amp;D &amp;T "}</definedName>
    <definedName name="qweripuqyweriu" localSheetId="11">{0;0;0;0;1;#N/A;0.25;0.25;0.8;0.25;2;FALSE;FALSE;FALSE;FALSE;FALSE;#N/A;1;#N/A;1;1;"";"&amp;L&amp;""Arial,Italic""&amp;8&amp;F Page &amp;P of &amp;N &amp;D &amp;T "}</definedName>
    <definedName name="qweripuqyweriu">{0;0;0;0;1;#N/A;0.25;0.25;0.8;0.25;2;FALSE;FALSE;FALSE;FALSE;FALSE;#N/A;1;#N/A;1;1;"";"&amp;L&amp;""Arial,Italic""&amp;8&amp;F Page &amp;P of &amp;N &amp;D &amp;T "}</definedName>
    <definedName name="qweriueyqwriu" localSheetId="19">{0;0;0;0;1;#N/A;0.25;0.25;0.8;0.25;2;FALSE;FALSE;FALSE;FALSE;FALSE;#N/A;1;#N/A;1;1;"";""}</definedName>
    <definedName name="qweriueyqwriu" localSheetId="4">{0;0;0;0;1;#N/A;0.25;0.25;0.8;0.25;2;FALSE;FALSE;FALSE;FALSE;FALSE;#N/A;1;#N/A;1;1;"";""}</definedName>
    <definedName name="qweriueyqwriu" localSheetId="15">{0;0;0;0;1;#N/A;0.25;0.25;0.8;0.25;2;FALSE;FALSE;FALSE;FALSE;FALSE;#N/A;1;#N/A;1;1;"";""}</definedName>
    <definedName name="qweriueyqwriu" localSheetId="11">{0;0;0;0;1;#N/A;0.25;0.25;0.8;0.25;2;FALSE;FALSE;FALSE;FALSE;FALSE;#N/A;1;#N/A;1;1;"";""}</definedName>
    <definedName name="qweriueyqwriu">{0;0;0;0;1;#N/A;0.25;0.25;0.8;0.25;2;FALSE;FALSE;FALSE;FALSE;FALSE;#N/A;1;#N/A;1;1;"";""}</definedName>
    <definedName name="qweriuyqweirqwye" localSheetId="19">{0;0;0;0;1;#N/A;0.75;0.75;1;1;2;FALSE;FALSE;FALSE;FALSE;FALSE;#N/A;1;#N/A;1;1;"";"&amp;L&amp;""Arial,Italic""&amp;8&amp;F Page &amp;P of &amp;N &amp;D &amp;T "}</definedName>
    <definedName name="qweriuyqweirqwye" localSheetId="4">{0;0;0;0;1;#N/A;0.75;0.75;1;1;2;FALSE;FALSE;FALSE;FALSE;FALSE;#N/A;1;#N/A;1;1;"";"&amp;L&amp;""Arial,Italic""&amp;8&amp;F Page &amp;P of &amp;N &amp;D &amp;T "}</definedName>
    <definedName name="qweriuyqweirqwye" localSheetId="15">{0;0;0;0;1;#N/A;0.75;0.75;1;1;2;FALSE;FALSE;FALSE;FALSE;FALSE;#N/A;1;#N/A;1;1;"";"&amp;L&amp;""Arial,Italic""&amp;8&amp;F Page &amp;P of &amp;N &amp;D &amp;T "}</definedName>
    <definedName name="qweriuyqweirqwye" localSheetId="11">{0;0;0;0;1;#N/A;0.75;0.75;1;1;2;FALSE;FALSE;FALSE;FALSE;FALSE;#N/A;1;#N/A;1;1;"";"&amp;L&amp;""Arial,Italic""&amp;8&amp;F Page &amp;P of &amp;N &amp;D &amp;T "}</definedName>
    <definedName name="qweriuyqweirqwye">{0;0;0;0;1;#N/A;0.75;0.75;1;1;2;FALSE;FALSE;FALSE;FALSE;FALSE;#N/A;1;#N/A;1;1;"";"&amp;L&amp;""Arial,Italic""&amp;8&amp;F Page &amp;P of &amp;N &amp;D &amp;T "}</definedName>
    <definedName name="qwerpiuqyweriu" localSheetId="19">{0;0;0;0;1;#N/A;0.75;0.75;0.25;0.25;2;FALSE;FALSE;FALSE;FALSE;FALSE;#N/A;1;#N/A;1;1;"";"&amp;L&amp;""Arial,Italic""&amp;8&amp;F Page &amp;P of &amp;N &amp;D &amp;T "}</definedName>
    <definedName name="qwerpiuqyweriu" localSheetId="4">{0;0;0;0;1;#N/A;0.75;0.75;0.25;0.25;2;FALSE;FALSE;FALSE;FALSE;FALSE;#N/A;1;#N/A;1;1;"";"&amp;L&amp;""Arial,Italic""&amp;8&amp;F Page &amp;P of &amp;N &amp;D &amp;T "}</definedName>
    <definedName name="qwerpiuqyweriu" localSheetId="15">{0;0;0;0;1;#N/A;0.75;0.75;0.25;0.25;2;FALSE;FALSE;FALSE;FALSE;FALSE;#N/A;1;#N/A;1;1;"";"&amp;L&amp;""Arial,Italic""&amp;8&amp;F Page &amp;P of &amp;N &amp;D &amp;T "}</definedName>
    <definedName name="qwerpiuqyweriu" localSheetId="11">{0;0;0;0;1;#N/A;0.75;0.75;0.25;0.25;2;FALSE;FALSE;FALSE;FALSE;FALSE;#N/A;1;#N/A;1;1;"";"&amp;L&amp;""Arial,Italic""&amp;8&amp;F Page &amp;P of &amp;N &amp;D &amp;T "}</definedName>
    <definedName name="qwerpiuqyweriu">{0;0;0;0;1;#N/A;0.75;0.75;0.25;0.25;2;FALSE;FALSE;FALSE;FALSE;FALSE;#N/A;1;#N/A;1;1;"";"&amp;L&amp;""Arial,Italic""&amp;8&amp;F Page &amp;P of &amp;N &amp;D &amp;T "}</definedName>
    <definedName name="qwerqerqwer" localSheetId="11" hidden="1">{"BUDGET ASSUMPTIONS",#N/A,FALSE,"SUPPLIES 97";"MAJOR EXPENDITURES",#N/A,FALSE,"SUPPLIES 97";"SCH100 SUPPLIES",#N/A,FALSE,"SUPPLIES 97"}</definedName>
    <definedName name="qwerqerqwer" hidden="1">{"BUDGET ASSUMPTIONS",#N/A,FALSE,"SUPPLIES 97";"MAJOR EXPENDITURES",#N/A,FALSE,"SUPPLIES 97";"SCH100 SUPPLIES",#N/A,FALSE,"SUPPLIES 97"}</definedName>
    <definedName name="qwerqew" localSheetId="11" hidden="1">{"mgmt forecast",#N/A,FALSE,"Mgmt Forecast";"dcf table",#N/A,FALSE,"Mgmt Forecast";"sensitivity",#N/A,FALSE,"Mgmt Forecast";"table inputs",#N/A,FALSE,"Mgmt Forecast";"calculations",#N/A,FALSE,"Mgmt Forecast"}</definedName>
    <definedName name="qwerqew" hidden="1">{"mgmt forecast",#N/A,FALSE,"Mgmt Forecast";"dcf table",#N/A,FALSE,"Mgmt Forecast";"sensitivity",#N/A,FALSE,"Mgmt Forecast";"table inputs",#N/A,FALSE,"Mgmt Forecast";"calculations",#N/A,FALSE,"Mgmt Forecast"}</definedName>
    <definedName name="qwerqw"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er" localSheetId="19">{0;0;0;0;1;#N/A;0.75;0.75;1;1;2;FALSE;FALSE;FALSE;FALSE;FALSE;#N/A;1;#N/A;1;1;"";""}</definedName>
    <definedName name="qwerqwer" localSheetId="4">{0;0;0;0;1;#N/A;0.75;0.75;1;1;2;FALSE;FALSE;FALSE;FALSE;FALSE;#N/A;1;#N/A;1;1;"";""}</definedName>
    <definedName name="qwerqwer" localSheetId="15">{0;0;0;0;1;#N/A;0.75;0.75;1;1;2;FALSE;FALSE;FALSE;FALSE;FALSE;#N/A;1;#N/A;1;1;"";""}</definedName>
    <definedName name="qwerqwer" localSheetId="11">{0;0;0;0;1;#N/A;0.75;0.75;1;1;2;FALSE;FALSE;FALSE;FALSE;FALSE;#N/A;1;#N/A;1;1;"";""}</definedName>
    <definedName name="qwerqwer">{0;0;0;0;1;#N/A;0.75;0.75;1;1;2;FALSE;FALSE;FALSE;FALSE;FALSE;#N/A;1;#N/A;1;1;"";""}</definedName>
    <definedName name="qwerqwer_1" localSheetId="4" hidden="1">{#N/A,#N/A,FALSE,"TS";#N/A,#N/A,FALSE,"Combo";#N/A,#N/A,FALSE,"FAIR";#N/A,#N/A,FALSE,"RBC";#N/A,#N/A,FALSE,"xxxx";#N/A,#N/A,FALSE,"A_D";#N/A,#N/A,FALSE,"WACC";#N/A,#N/A,FALSE,"DCF";#N/A,#N/A,FALSE,"LBO";#N/A,#N/A,FALSE,"AcqMults";#N/A,#N/A,FALSE,"CompMults"}</definedName>
    <definedName name="qwerqwer_1" localSheetId="11" hidden="1">{#N/A,#N/A,FALSE,"TS";#N/A,#N/A,FALSE,"Combo";#N/A,#N/A,FALSE,"FAIR";#N/A,#N/A,FALSE,"RBC";#N/A,#N/A,FALSE,"xxxx";#N/A,#N/A,FALSE,"A_D";#N/A,#N/A,FALSE,"WACC";#N/A,#N/A,FALSE,"DCF";#N/A,#N/A,FALSE,"LBO";#N/A,#N/A,FALSE,"AcqMults";#N/A,#N/A,FALSE,"CompMults"}</definedName>
    <definedName name="qwerqwer_1" hidden="1">{#N/A,#N/A,FALSE,"TS";#N/A,#N/A,FALSE,"Combo";#N/A,#N/A,FALSE,"FAIR";#N/A,#N/A,FALSE,"RBC";#N/A,#N/A,FALSE,"xxxx";#N/A,#N/A,FALSE,"A_D";#N/A,#N/A,FALSE,"WACC";#N/A,#N/A,FALSE,"DCF";#N/A,#N/A,FALSE,"LBO";#N/A,#N/A,FALSE,"AcqMults";#N/A,#N/A,FALSE,"CompMults"}</definedName>
    <definedName name="qwerqwer_1_1" localSheetId="4" hidden="1">{#N/A,#N/A,FALSE,"TS";#N/A,#N/A,FALSE,"Combo";#N/A,#N/A,FALSE,"FAIR";#N/A,#N/A,FALSE,"RBC";#N/A,#N/A,FALSE,"xxxx";#N/A,#N/A,FALSE,"A_D";#N/A,#N/A,FALSE,"WACC";#N/A,#N/A,FALSE,"DCF";#N/A,#N/A,FALSE,"LBO";#N/A,#N/A,FALSE,"AcqMults";#N/A,#N/A,FALSE,"CompMults"}</definedName>
    <definedName name="qwerqwer_1_1" localSheetId="11" hidden="1">{#N/A,#N/A,FALSE,"TS";#N/A,#N/A,FALSE,"Combo";#N/A,#N/A,FALSE,"FAIR";#N/A,#N/A,FALSE,"RBC";#N/A,#N/A,FALSE,"xxxx";#N/A,#N/A,FALSE,"A_D";#N/A,#N/A,FALSE,"WACC";#N/A,#N/A,FALSE,"DCF";#N/A,#N/A,FALSE,"LBO";#N/A,#N/A,FALSE,"AcqMults";#N/A,#N/A,FALSE,"CompMults"}</definedName>
    <definedName name="qwerqwer_1_1" hidden="1">{#N/A,#N/A,FALSE,"TS";#N/A,#N/A,FALSE,"Combo";#N/A,#N/A,FALSE,"FAIR";#N/A,#N/A,FALSE,"RBC";#N/A,#N/A,FALSE,"xxxx";#N/A,#N/A,FALSE,"A_D";#N/A,#N/A,FALSE,"WACC";#N/A,#N/A,FALSE,"DCF";#N/A,#N/A,FALSE,"LBO";#N/A,#N/A,FALSE,"AcqMults";#N/A,#N/A,FALSE,"CompMults"}</definedName>
    <definedName name="qwerqwer_1_1_2" localSheetId="4" hidden="1">{#N/A,#N/A,FALSE,"TS";#N/A,#N/A,FALSE,"Combo";#N/A,#N/A,FALSE,"FAIR";#N/A,#N/A,FALSE,"RBC";#N/A,#N/A,FALSE,"xxxx";#N/A,#N/A,FALSE,"A_D";#N/A,#N/A,FALSE,"WACC";#N/A,#N/A,FALSE,"DCF";#N/A,#N/A,FALSE,"LBO";#N/A,#N/A,FALSE,"AcqMults";#N/A,#N/A,FALSE,"CompMults"}</definedName>
    <definedName name="qwerqwer_1_1_2" localSheetId="11" hidden="1">{#N/A,#N/A,FALSE,"TS";#N/A,#N/A,FALSE,"Combo";#N/A,#N/A,FALSE,"FAIR";#N/A,#N/A,FALSE,"RBC";#N/A,#N/A,FALSE,"xxxx";#N/A,#N/A,FALSE,"A_D";#N/A,#N/A,FALSE,"WACC";#N/A,#N/A,FALSE,"DCF";#N/A,#N/A,FALSE,"LBO";#N/A,#N/A,FALSE,"AcqMults";#N/A,#N/A,FALSE,"CompMults"}</definedName>
    <definedName name="qwerqwer_1_1_2" hidden="1">{#N/A,#N/A,FALSE,"TS";#N/A,#N/A,FALSE,"Combo";#N/A,#N/A,FALSE,"FAIR";#N/A,#N/A,FALSE,"RBC";#N/A,#N/A,FALSE,"xxxx";#N/A,#N/A,FALSE,"A_D";#N/A,#N/A,FALSE,"WACC";#N/A,#N/A,FALSE,"DCF";#N/A,#N/A,FALSE,"LBO";#N/A,#N/A,FALSE,"AcqMults";#N/A,#N/A,FALSE,"CompMults"}</definedName>
    <definedName name="qwerqwer_1_3" localSheetId="4" hidden="1">{#N/A,#N/A,FALSE,"TS";#N/A,#N/A,FALSE,"Combo";#N/A,#N/A,FALSE,"FAIR";#N/A,#N/A,FALSE,"RBC";#N/A,#N/A,FALSE,"xxxx";#N/A,#N/A,FALSE,"A_D";#N/A,#N/A,FALSE,"WACC";#N/A,#N/A,FALSE,"DCF";#N/A,#N/A,FALSE,"LBO";#N/A,#N/A,FALSE,"AcqMults";#N/A,#N/A,FALSE,"CompMults"}</definedName>
    <definedName name="qwerqwer_1_3" localSheetId="11" hidden="1">{#N/A,#N/A,FALSE,"TS";#N/A,#N/A,FALSE,"Combo";#N/A,#N/A,FALSE,"FAIR";#N/A,#N/A,FALSE,"RBC";#N/A,#N/A,FALSE,"xxxx";#N/A,#N/A,FALSE,"A_D";#N/A,#N/A,FALSE,"WACC";#N/A,#N/A,FALSE,"DCF";#N/A,#N/A,FALSE,"LBO";#N/A,#N/A,FALSE,"AcqMults";#N/A,#N/A,FALSE,"CompMults"}</definedName>
    <definedName name="qwerqwer_1_3" hidden="1">{#N/A,#N/A,FALSE,"TS";#N/A,#N/A,FALSE,"Combo";#N/A,#N/A,FALSE,"FAIR";#N/A,#N/A,FALSE,"RBC";#N/A,#N/A,FALSE,"xxxx";#N/A,#N/A,FALSE,"A_D";#N/A,#N/A,FALSE,"WACC";#N/A,#N/A,FALSE,"DCF";#N/A,#N/A,FALSE,"LBO";#N/A,#N/A,FALSE,"AcqMults";#N/A,#N/A,FALSE,"CompMults"}</definedName>
    <definedName name="qwerqwer_2" localSheetId="4" hidden="1">{#N/A,#N/A,FALSE,"TS";#N/A,#N/A,FALSE,"Combo";#N/A,#N/A,FALSE,"FAIR";#N/A,#N/A,FALSE,"RBC";#N/A,#N/A,FALSE,"xxxx";#N/A,#N/A,FALSE,"A_D";#N/A,#N/A,FALSE,"WACC";#N/A,#N/A,FALSE,"DCF";#N/A,#N/A,FALSE,"LBO";#N/A,#N/A,FALSE,"AcqMults";#N/A,#N/A,FALSE,"CompMults"}</definedName>
    <definedName name="qwerqwer_2" localSheetId="11" hidden="1">{#N/A,#N/A,FALSE,"TS";#N/A,#N/A,FALSE,"Combo";#N/A,#N/A,FALSE,"FAIR";#N/A,#N/A,FALSE,"RBC";#N/A,#N/A,FALSE,"xxxx";#N/A,#N/A,FALSE,"A_D";#N/A,#N/A,FALSE,"WACC";#N/A,#N/A,FALSE,"DCF";#N/A,#N/A,FALSE,"LBO";#N/A,#N/A,FALSE,"AcqMults";#N/A,#N/A,FALSE,"CompMults"}</definedName>
    <definedName name="qwerqwer_2" hidden="1">{#N/A,#N/A,FALSE,"TS";#N/A,#N/A,FALSE,"Combo";#N/A,#N/A,FALSE,"FAIR";#N/A,#N/A,FALSE,"RBC";#N/A,#N/A,FALSE,"xxxx";#N/A,#N/A,FALSE,"A_D";#N/A,#N/A,FALSE,"WACC";#N/A,#N/A,FALSE,"DCF";#N/A,#N/A,FALSE,"LBO";#N/A,#N/A,FALSE,"AcqMults";#N/A,#N/A,FALSE,"CompMults"}</definedName>
    <definedName name="qwerqwer_2_2" localSheetId="4" hidden="1">{#N/A,#N/A,FALSE,"TS";#N/A,#N/A,FALSE,"Combo";#N/A,#N/A,FALSE,"FAIR";#N/A,#N/A,FALSE,"RBC";#N/A,#N/A,FALSE,"xxxx";#N/A,#N/A,FALSE,"A_D";#N/A,#N/A,FALSE,"WACC";#N/A,#N/A,FALSE,"DCF";#N/A,#N/A,FALSE,"LBO";#N/A,#N/A,FALSE,"AcqMults";#N/A,#N/A,FALSE,"CompMults"}</definedName>
    <definedName name="qwerqwer_2_2" localSheetId="11" hidden="1">{#N/A,#N/A,FALSE,"TS";#N/A,#N/A,FALSE,"Combo";#N/A,#N/A,FALSE,"FAIR";#N/A,#N/A,FALSE,"RBC";#N/A,#N/A,FALSE,"xxxx";#N/A,#N/A,FALSE,"A_D";#N/A,#N/A,FALSE,"WACC";#N/A,#N/A,FALSE,"DCF";#N/A,#N/A,FALSE,"LBO";#N/A,#N/A,FALSE,"AcqMults";#N/A,#N/A,FALSE,"CompMults"}</definedName>
    <definedName name="qwerqwer_2_2" hidden="1">{#N/A,#N/A,FALSE,"TS";#N/A,#N/A,FALSE,"Combo";#N/A,#N/A,FALSE,"FAIR";#N/A,#N/A,FALSE,"RBC";#N/A,#N/A,FALSE,"xxxx";#N/A,#N/A,FALSE,"A_D";#N/A,#N/A,FALSE,"WACC";#N/A,#N/A,FALSE,"DCF";#N/A,#N/A,FALSE,"LBO";#N/A,#N/A,FALSE,"AcqMults";#N/A,#N/A,FALSE,"CompMults"}</definedName>
    <definedName name="qwerqwer_3" localSheetId="4" hidden="1">{#N/A,#N/A,FALSE,"TS";#N/A,#N/A,FALSE,"Combo";#N/A,#N/A,FALSE,"FAIR";#N/A,#N/A,FALSE,"RBC";#N/A,#N/A,FALSE,"xxxx";#N/A,#N/A,FALSE,"A_D";#N/A,#N/A,FALSE,"WACC";#N/A,#N/A,FALSE,"DCF";#N/A,#N/A,FALSE,"LBO";#N/A,#N/A,FALSE,"AcqMults";#N/A,#N/A,FALSE,"CompMults"}</definedName>
    <definedName name="qwerqwer_3" localSheetId="11" hidden="1">{#N/A,#N/A,FALSE,"TS";#N/A,#N/A,FALSE,"Combo";#N/A,#N/A,FALSE,"FAIR";#N/A,#N/A,FALSE,"RBC";#N/A,#N/A,FALSE,"xxxx";#N/A,#N/A,FALSE,"A_D";#N/A,#N/A,FALSE,"WACC";#N/A,#N/A,FALSE,"DCF";#N/A,#N/A,FALSE,"LBO";#N/A,#N/A,FALSE,"AcqMults";#N/A,#N/A,FALSE,"CompMults"}</definedName>
    <definedName name="qwerqwer_3" hidden="1">{#N/A,#N/A,FALSE,"TS";#N/A,#N/A,FALSE,"Combo";#N/A,#N/A,FALSE,"FAIR";#N/A,#N/A,FALSE,"RBC";#N/A,#N/A,FALSE,"xxxx";#N/A,#N/A,FALSE,"A_D";#N/A,#N/A,FALSE,"WACC";#N/A,#N/A,FALSE,"DCF";#N/A,#N/A,FALSE,"LBO";#N/A,#N/A,FALSE,"AcqMults";#N/A,#N/A,FALSE,"CompMults"}</definedName>
    <definedName name="qwerqwer_3_2" localSheetId="4" hidden="1">{#N/A,#N/A,FALSE,"TS";#N/A,#N/A,FALSE,"Combo";#N/A,#N/A,FALSE,"FAIR";#N/A,#N/A,FALSE,"RBC";#N/A,#N/A,FALSE,"xxxx";#N/A,#N/A,FALSE,"A_D";#N/A,#N/A,FALSE,"WACC";#N/A,#N/A,FALSE,"DCF";#N/A,#N/A,FALSE,"LBO";#N/A,#N/A,FALSE,"AcqMults";#N/A,#N/A,FALSE,"CompMults"}</definedName>
    <definedName name="qwerqwer_3_2" localSheetId="11" hidden="1">{#N/A,#N/A,FALSE,"TS";#N/A,#N/A,FALSE,"Combo";#N/A,#N/A,FALSE,"FAIR";#N/A,#N/A,FALSE,"RBC";#N/A,#N/A,FALSE,"xxxx";#N/A,#N/A,FALSE,"A_D";#N/A,#N/A,FALSE,"WACC";#N/A,#N/A,FALSE,"DCF";#N/A,#N/A,FALSE,"LBO";#N/A,#N/A,FALSE,"AcqMults";#N/A,#N/A,FALSE,"CompMults"}</definedName>
    <definedName name="qwerqwer_3_2" hidden="1">{#N/A,#N/A,FALSE,"TS";#N/A,#N/A,FALSE,"Combo";#N/A,#N/A,FALSE,"FAIR";#N/A,#N/A,FALSE,"RBC";#N/A,#N/A,FALSE,"xxxx";#N/A,#N/A,FALSE,"A_D";#N/A,#N/A,FALSE,"WACC";#N/A,#N/A,FALSE,"DCF";#N/A,#N/A,FALSE,"LBO";#N/A,#N/A,FALSE,"AcqMults";#N/A,#N/A,FALSE,"CompMults"}</definedName>
    <definedName name="qwerqwer_5" localSheetId="4" hidden="1">{#N/A,#N/A,FALSE,"TS";#N/A,#N/A,FALSE,"Combo";#N/A,#N/A,FALSE,"FAIR";#N/A,#N/A,FALSE,"RBC";#N/A,#N/A,FALSE,"xxxx";#N/A,#N/A,FALSE,"A_D";#N/A,#N/A,FALSE,"WACC";#N/A,#N/A,FALSE,"DCF";#N/A,#N/A,FALSE,"LBO";#N/A,#N/A,FALSE,"AcqMults";#N/A,#N/A,FALSE,"CompMults"}</definedName>
    <definedName name="qwerqwer_5" localSheetId="11" hidden="1">{#N/A,#N/A,FALSE,"TS";#N/A,#N/A,FALSE,"Combo";#N/A,#N/A,FALSE,"FAIR";#N/A,#N/A,FALSE,"RBC";#N/A,#N/A,FALSE,"xxxx";#N/A,#N/A,FALSE,"A_D";#N/A,#N/A,FALSE,"WACC";#N/A,#N/A,FALSE,"DCF";#N/A,#N/A,FALSE,"LBO";#N/A,#N/A,FALSE,"AcqMults";#N/A,#N/A,FALSE,"CompMults"}</definedName>
    <definedName name="qwerqwer_5" hidden="1">{#N/A,#N/A,FALSE,"TS";#N/A,#N/A,FALSE,"Combo";#N/A,#N/A,FALSE,"FAIR";#N/A,#N/A,FALSE,"RBC";#N/A,#N/A,FALSE,"xxxx";#N/A,#N/A,FALSE,"A_D";#N/A,#N/A,FALSE,"WACC";#N/A,#N/A,FALSE,"DCF";#N/A,#N/A,FALSE,"LBO";#N/A,#N/A,FALSE,"AcqMults";#N/A,#N/A,FALSE,"CompMults"}</definedName>
    <definedName name="qwerqwerq" localSheetId="19">{0;0;0;0;1;#N/A;0.75;0.75;1;1;2;FALSE;FALSE;FALSE;FALSE;FALSE;#N/A;1;#N/A;1;1;"";"&amp;L&amp;""Arial,Italic""&amp;8&amp;F Page &amp;P of &amp;N &amp;D &amp;T "}</definedName>
    <definedName name="qwerqwerq" localSheetId="4">{0;0;0;0;1;#N/A;0.75;0.75;1;1;2;FALSE;FALSE;FALSE;FALSE;FALSE;#N/A;1;#N/A;1;1;"";"&amp;L&amp;""Arial,Italic""&amp;8&amp;F Page &amp;P of &amp;N &amp;D &amp;T "}</definedName>
    <definedName name="qwerqwerq" localSheetId="15">{0;0;0;0;1;#N/A;0.75;0.75;1;1;2;FALSE;FALSE;FALSE;FALSE;FALSE;#N/A;1;#N/A;1;1;"";"&amp;L&amp;""Arial,Italic""&amp;8&amp;F Page &amp;P of &amp;N &amp;D &amp;T "}</definedName>
    <definedName name="qwerqwerq" localSheetId="11">{0;0;0;0;1;#N/A;0.75;0.75;1;1;2;FALSE;FALSE;FALSE;FALSE;FALSE;#N/A;1;#N/A;1;1;"";"&amp;L&amp;""Arial,Italic""&amp;8&amp;F Page &amp;P of &amp;N &amp;D &amp;T "}</definedName>
    <definedName name="qwerqwerq">{0;0;0;0;1;#N/A;0.75;0.75;1;1;2;FALSE;FALSE;FALSE;FALSE;FALSE;#N/A;1;#N/A;1;1;"";"&amp;L&amp;""Arial,Italic""&amp;8&amp;F Page &amp;P of &amp;N &amp;D &amp;T "}</definedName>
    <definedName name="qwerqwerqet" localSheetId="19">{0;0;0;0;1;#N/A;0.75;0.75;1;1;2;FALSE;FALSE;FALSE;FALSE;FALSE;#N/A;1;#N/A;1;1;"";"&amp;L&amp;""Arial,Italic""&amp;8&amp;F Page &amp;P of &amp;N &amp;D &amp;T "}</definedName>
    <definedName name="qwerqwerqet" localSheetId="4">{0;0;0;0;1;#N/A;0.75;0.75;1;1;2;FALSE;FALSE;FALSE;FALSE;FALSE;#N/A;1;#N/A;1;1;"";"&amp;L&amp;""Arial,Italic""&amp;8&amp;F Page &amp;P of &amp;N &amp;D &amp;T "}</definedName>
    <definedName name="qwerqwerqet" localSheetId="15">{0;0;0;0;1;#N/A;0.75;0.75;1;1;2;FALSE;FALSE;FALSE;FALSE;FALSE;#N/A;1;#N/A;1;1;"";"&amp;L&amp;""Arial,Italic""&amp;8&amp;F Page &amp;P of &amp;N &amp;D &amp;T "}</definedName>
    <definedName name="qwerqwerqet" localSheetId="11">{0;0;0;0;1;#N/A;0.75;0.75;1;1;2;FALSE;FALSE;FALSE;FALSE;FALSE;#N/A;1;#N/A;1;1;"";"&amp;L&amp;""Arial,Italic""&amp;8&amp;F Page &amp;P of &amp;N &amp;D &amp;T "}</definedName>
    <definedName name="qwerqwerqet">{0;0;0;0;1;#N/A;0.75;0.75;1;1;2;FALSE;FALSE;FALSE;FALSE;FALSE;#N/A;1;#N/A;1;1;"";"&amp;L&amp;""Arial,Italic""&amp;8&amp;F Page &amp;P of &amp;N &amp;D &amp;T "}</definedName>
    <definedName name="qwerqwerqwe" localSheetId="11" hidden="1">{"orixcsc",#N/A,FALSE,"ORIX CSC";"orixcsc2",#N/A,FALSE,"ORIX CSC"}</definedName>
    <definedName name="qwerqwerqwe" hidden="1">{"orixcsc",#N/A,FALSE,"ORIX CSC";"orixcsc2",#N/A,FALSE,"ORIX CSC"}</definedName>
    <definedName name="qwerqwr" localSheetId="11" hidden="1">{"Comp1",#N/A,FALSE,"COMP";"Comp2",#N/A,FALSE,"COMP";"Comp3",#N/A,FALSE,"COMP";"Comp4",#N/A,FALSE,"COMP"}</definedName>
    <definedName name="qwerqwr" hidden="1">{"Comp1",#N/A,FALSE,"COMP";"Comp2",#N/A,FALSE,"COMP";"Comp3",#N/A,FALSE,"COMP";"Comp4",#N/A,FALSE,"COMP"}</definedName>
    <definedName name="qwerqwrqwr" localSheetId="11" hidden="1">{"Co1statements",#N/A,FALSE,"Cmpy1";"Co2statement",#N/A,FALSE,"Cmpy2";"co1pm",#N/A,FALSE,"Co1PM";"co2PM",#N/A,FALSE,"Co2PM";"value",#N/A,FALSE,"value";"opco",#N/A,FALSE,"NewSparkle";"adjusts",#N/A,FALSE,"Adjustments"}</definedName>
    <definedName name="qwerqwrqwr" hidden="1">{"Co1statements",#N/A,FALSE,"Cmpy1";"Co2statement",#N/A,FALSE,"Cmpy2";"co1pm",#N/A,FALSE,"Co1PM";"co2PM",#N/A,FALSE,"Co2PM";"value",#N/A,FALSE,"value";"opco",#N/A,FALSE,"NewSparkle";"adjusts",#N/A,FALSE,"Adjustments"}</definedName>
    <definedName name="qwert"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4" hidden="1">{#N/A,#N/A,FALSE,"REPORT"}</definedName>
    <definedName name="qwertqry" localSheetId="11" hidden="1">{#N/A,#N/A,FALSE,"REPORT"}</definedName>
    <definedName name="qwertqry" hidden="1">{#N/A,#N/A,FALSE,"REPORT"}</definedName>
    <definedName name="qwertqry_1" localSheetId="4" hidden="1">{#N/A,#N/A,FALSE,"REPORT"}</definedName>
    <definedName name="qwertqry_1" localSheetId="11" hidden="1">{#N/A,#N/A,FALSE,"REPORT"}</definedName>
    <definedName name="qwertqry_1" hidden="1">{#N/A,#N/A,FALSE,"REPORT"}</definedName>
    <definedName name="qwerty" localSheetId="11" hidden="1">{#N/A,#N/A,FALSE,"Assessment";#N/A,#N/A,FALSE,"Staffing";#N/A,#N/A,FALSE,"Hires";#N/A,#N/A,FALSE,"Assumptions"}</definedName>
    <definedName name="qwerty" hidden="1">{#N/A,#N/A,FALSE,"Assessment";#N/A,#N/A,FALSE,"Staffing";#N/A,#N/A,FALSE,"Hires";#N/A,#N/A,FALSE,"Assumptions"}</definedName>
    <definedName name="qweruiqweyriq" localSheetId="19">{0;0;0;0;1;#N/A;0.25;0.25;0.8;0.25;2;FALSE;FALSE;FALSE;FALSE;FALSE;#N/A;1;#N/A;1;1;"&amp;L&amp;12COMCEL BUSINESS MODEL&amp;14
&amp;R&amp;""Arial,Italic""CONFIDENTIAL";"&amp;L&amp;""Arial,Bold""Lehman Brothers&amp;C&amp;D"}</definedName>
    <definedName name="qweruiqweyriq" localSheetId="4">{0;0;0;0;1;#N/A;0.25;0.25;0.8;0.25;2;FALSE;FALSE;FALSE;FALSE;FALSE;#N/A;1;#N/A;1;1;"&amp;L&amp;12COMCEL BUSINESS MODEL&amp;14
&amp;R&amp;""Arial,Italic""CONFIDENTIAL";"&amp;L&amp;""Arial,Bold""Lehman Brothers&amp;C&amp;D"}</definedName>
    <definedName name="qweruiqweyriq" localSheetId="15">{0;0;0;0;1;#N/A;0.25;0.25;0.8;0.25;2;FALSE;FALSE;FALSE;FALSE;FALSE;#N/A;1;#N/A;1;1;"&amp;L&amp;12COMCEL BUSINESS MODEL&amp;14
&amp;R&amp;""Arial,Italic""CONFIDENTIAL";"&amp;L&amp;""Arial,Bold""Lehman Brothers&amp;C&amp;D"}</definedName>
    <definedName name="qweruiqweyriq" localSheetId="11">{0;0;0;0;1;#N/A;0.25;0.25;0.8;0.25;2;FALSE;FALSE;FALSE;FALSE;FALSE;#N/A;1;#N/A;1;1;"&amp;L&amp;12COMCEL BUSINESS MODEL&amp;14
&amp;R&amp;""Arial,Italic""CONFIDENTIAL";"&amp;L&amp;""Arial,Bold""Lehman Brothers&amp;C&amp;D"}</definedName>
    <definedName name="qweruiqweyriq">{0;0;0;0;1;#N/A;0.25;0.25;0.8;0.25;2;FALSE;FALSE;FALSE;FALSE;FALSE;#N/A;1;#N/A;1;1;"&amp;L&amp;12COMCEL BUSINESS MODEL&amp;14
&amp;R&amp;""Arial,Italic""CONFIDENTIAL";"&amp;L&amp;""Arial,Bold""Lehman Brothers&amp;C&amp;D"}</definedName>
    <definedName name="qweruiyqweirhqweiury" localSheetId="19">{0;0;0;0;1;#N/A;0.25;0.25;0.8;0.25;2;FALSE;FALSE;FALSE;FALSE;FALSE;#N/A;1;#N/A;1;1;"";"&amp;L&amp;""Arial,Italic""&amp;8&amp;F Page &amp;P of &amp;N &amp;D &amp;T "}</definedName>
    <definedName name="qweruiyqweirhqweiury" localSheetId="4">{0;0;0;0;1;#N/A;0.25;0.25;0.8;0.25;2;FALSE;FALSE;FALSE;FALSE;FALSE;#N/A;1;#N/A;1;1;"";"&amp;L&amp;""Arial,Italic""&amp;8&amp;F Page &amp;P of &amp;N &amp;D &amp;T "}</definedName>
    <definedName name="qweruiyqweirhqweiury" localSheetId="15">{0;0;0;0;1;#N/A;0.25;0.25;0.8;0.25;2;FALSE;FALSE;FALSE;FALSE;FALSE;#N/A;1;#N/A;1;1;"";"&amp;L&amp;""Arial,Italic""&amp;8&amp;F Page &amp;P of &amp;N &amp;D &amp;T "}</definedName>
    <definedName name="qweruiyqweirhqweiury" localSheetId="11">{0;0;0;0;1;#N/A;0.25;0.25;0.8;0.25;2;FALSE;FALSE;FALSE;FALSE;FALSE;#N/A;1;#N/A;1;1;"";"&amp;L&amp;""Arial,Italic""&amp;8&amp;F Page &amp;P of &amp;N &amp;D &amp;T "}</definedName>
    <definedName name="qweruiyqweirhqweiury">{0;0;0;0;1;#N/A;0.25;0.25;0.8;0.25;2;FALSE;FALSE;FALSE;FALSE;FALSE;#N/A;1;#N/A;1;1;"";"&amp;L&amp;""Arial,Italic""&amp;8&amp;F Page &amp;P of &amp;N &amp;D &amp;T "}</definedName>
    <definedName name="qwerwerq" localSheetId="19">{0;0;0;0;1;#N/A;0.75;0.75;1;1;2;FALSE;FALSE;FALSE;FALSE;FALSE;#N/A;1;#N/A;1;1;"";"&amp;L&amp;""Arial,Italic""&amp;8&amp;F Page &amp;P of &amp;N &amp;D &amp;T "}</definedName>
    <definedName name="qwerwerq" localSheetId="4">{0;0;0;0;1;#N/A;0.75;0.75;1;1;2;FALSE;FALSE;FALSE;FALSE;FALSE;#N/A;1;#N/A;1;1;"";"&amp;L&amp;""Arial,Italic""&amp;8&amp;F Page &amp;P of &amp;N &amp;D &amp;T "}</definedName>
    <definedName name="qwerwerq" localSheetId="15">{0;0;0;0;1;#N/A;0.75;0.75;1;1;2;FALSE;FALSE;FALSE;FALSE;FALSE;#N/A;1;#N/A;1;1;"";"&amp;L&amp;""Arial,Italic""&amp;8&amp;F Page &amp;P of &amp;N &amp;D &amp;T "}</definedName>
    <definedName name="qwerwerq" localSheetId="11">{0;0;0;0;1;#N/A;0.75;0.75;1;1;2;FALSE;FALSE;FALSE;FALSE;FALSE;#N/A;1;#N/A;1;1;"";"&amp;L&amp;""Arial,Italic""&amp;8&amp;F Page &amp;P of &amp;N &amp;D &amp;T "}</definedName>
    <definedName name="qwerwerq">{0;0;0;0;1;#N/A;0.75;0.75;1;1;2;FALSE;FALSE;FALSE;FALSE;FALSE;#N/A;1;#N/A;1;1;"";"&amp;L&amp;""Arial,Italic""&amp;8&amp;F Page &amp;P of &amp;N &amp;D &amp;T "}</definedName>
    <definedName name="qweryrn" localSheetId="19">{0;0;0;0;1;#N/A;0.25;0.25;0.8;0.25;2;FALSE;FALSE;FALSE;FALSE;FALSE;#N/A;1;#N/A;1;1;"";""}</definedName>
    <definedName name="qweryrn" localSheetId="4">{0;0;0;0;1;#N/A;0.25;0.25;0.8;0.25;2;FALSE;FALSE;FALSE;FALSE;FALSE;#N/A;1;#N/A;1;1;"";""}</definedName>
    <definedName name="qweryrn" localSheetId="15">{0;0;0;0;1;#N/A;0.25;0.25;0.8;0.25;2;FALSE;FALSE;FALSE;FALSE;FALSE;#N/A;1;#N/A;1;1;"";""}</definedName>
    <definedName name="qweryrn" localSheetId="11">{0;0;0;0;1;#N/A;0.25;0.25;0.8;0.25;2;FALSE;FALSE;FALSE;FALSE;FALSE;#N/A;1;#N/A;1;1;"";""}</definedName>
    <definedName name="qweryrn">{0;0;0;0;1;#N/A;0.25;0.25;0.8;0.25;2;FALSE;FALSE;FALSE;FALSE;FALSE;#N/A;1;#N/A;1;1;"";""}</definedName>
    <definedName name="qwetqryetytu" localSheetId="4" hidden="1">{#N/A,#N/A,FALSE,"Pharm";#N/A,#N/A,FALSE,"WWCM"}</definedName>
    <definedName name="qwetqryetytu" localSheetId="11" hidden="1">{#N/A,#N/A,FALSE,"Pharm";#N/A,#N/A,FALSE,"WWCM"}</definedName>
    <definedName name="qwetqryetytu" hidden="1">{#N/A,#N/A,FALSE,"Pharm";#N/A,#N/A,FALSE,"WWCM"}</definedName>
    <definedName name="qwetqryetytu_1" localSheetId="4" hidden="1">{#N/A,#N/A,FALSE,"Pharm";#N/A,#N/A,FALSE,"WWCM"}</definedName>
    <definedName name="qwetqryetytu_1" localSheetId="11" hidden="1">{#N/A,#N/A,FALSE,"Pharm";#N/A,#N/A,FALSE,"WWCM"}</definedName>
    <definedName name="qwetqryetytu_1" hidden="1">{#N/A,#N/A,FALSE,"Pharm";#N/A,#N/A,FALSE,"WWCM"}</definedName>
    <definedName name="qwhrqh" hidden="1">#REF!</definedName>
    <definedName name="qwieruy" localSheetId="19">{0;0;0;0;1;#N/A;0.75;0.75;1;1;2;FALSE;FALSE;FALSE;FALSE;FALSE;#N/A;1;#N/A;1;1;"";"&amp;L&amp;""Arial,Italic""&amp;8&amp;F Page &amp;P of &amp;N &amp;D &amp;T "}</definedName>
    <definedName name="qwieruy" localSheetId="4">{0;0;0;0;1;#N/A;0.75;0.75;1;1;2;FALSE;FALSE;FALSE;FALSE;FALSE;#N/A;1;#N/A;1;1;"";"&amp;L&amp;""Arial,Italic""&amp;8&amp;F Page &amp;P of &amp;N &amp;D &amp;T "}</definedName>
    <definedName name="qwieruy" localSheetId="15">{0;0;0;0;1;#N/A;0.75;0.75;1;1;2;FALSE;FALSE;FALSE;FALSE;FALSE;#N/A;1;#N/A;1;1;"";"&amp;L&amp;""Arial,Italic""&amp;8&amp;F Page &amp;P of &amp;N &amp;D &amp;T "}</definedName>
    <definedName name="qwieruy" localSheetId="11">{0;0;0;0;1;#N/A;0.75;0.75;1;1;2;FALSE;FALSE;FALSE;FALSE;FALSE;#N/A;1;#N/A;1;1;"";"&amp;L&amp;""Arial,Italic""&amp;8&amp;F Page &amp;P of &amp;N &amp;D &amp;T "}</definedName>
    <definedName name="qwieruy">{0;0;0;0;1;#N/A;0.75;0.75;1;1;2;FALSE;FALSE;FALSE;FALSE;FALSE;#N/A;1;#N/A;1;1;"";"&amp;L&amp;""Arial,Italic""&amp;8&amp;F Page &amp;P of &amp;N &amp;D &amp;T "}</definedName>
    <definedName name="qwiery" localSheetId="19">{0;0;0;0;1;#N/A;0.75;0.75;0.25;0.25;2;FALSE;FALSE;FALSE;FALSE;FALSE;#N/A;1;#N/A;1;1;"";"&amp;L&amp;""Arial,Italic""&amp;8&amp;F Page &amp;P of &amp;N &amp;D &amp;T "}</definedName>
    <definedName name="qwiery" localSheetId="4">{0;0;0;0;1;#N/A;0.75;0.75;0.25;0.25;2;FALSE;FALSE;FALSE;FALSE;FALSE;#N/A;1;#N/A;1;1;"";"&amp;L&amp;""Arial,Italic""&amp;8&amp;F Page &amp;P of &amp;N &amp;D &amp;T "}</definedName>
    <definedName name="qwiery" localSheetId="15">{0;0;0;0;1;#N/A;0.75;0.75;0.25;0.25;2;FALSE;FALSE;FALSE;FALSE;FALSE;#N/A;1;#N/A;1;1;"";"&amp;L&amp;""Arial,Italic""&amp;8&amp;F Page &amp;P of &amp;N &amp;D &amp;T "}</definedName>
    <definedName name="qwiery" localSheetId="11">{0;0;0;0;1;#N/A;0.75;0.75;0.25;0.25;2;FALSE;FALSE;FALSE;FALSE;FALSE;#N/A;1;#N/A;1;1;"";"&amp;L&amp;""Arial,Italic""&amp;8&amp;F Page &amp;P of &amp;N &amp;D &amp;T "}</definedName>
    <definedName name="qwiery">{0;0;0;0;1;#N/A;0.75;0.75;0.25;0.25;2;FALSE;FALSE;FALSE;FALSE;FALSE;#N/A;1;#N/A;1;1;"";"&amp;L&amp;""Arial,Italic""&amp;8&amp;F Page &amp;P of &amp;N &amp;D &amp;T "}</definedName>
    <definedName name="qwpp" localSheetId="19" hidden="1">{"incomemth",#N/A,TRUE,"forecast00";"incomepercentmth",#N/A,TRUE,"forecast00";"balancemth",#N/A,TRUE,"forecast00";"cashmth",#N/A,TRUE,"forecast00";"covenantmth",#N/A,TRUE,"forecast00"}</definedName>
    <definedName name="qwpp" localSheetId="4" hidden="1">{"incomemth",#N/A,TRUE,"forecast00";"incomepercentmth",#N/A,TRUE,"forecast00";"balancemth",#N/A,TRUE,"forecast00";"cashmth",#N/A,TRUE,"forecast00";"covenantmth",#N/A,TRUE,"forecast00"}</definedName>
    <definedName name="qwpp" localSheetId="15" hidden="1">{"incomemth",#N/A,TRUE,"forecast00";"incomepercentmth",#N/A,TRUE,"forecast00";"balancemth",#N/A,TRUE,"forecast00";"cashmth",#N/A,TRUE,"forecast00";"covenantmth",#N/A,TRUE,"forecast00"}</definedName>
    <definedName name="qwpp" localSheetId="11" hidden="1">{"incomemth",#N/A,TRUE,"forecast00";"incomepercentmth",#N/A,TRUE,"forecast00";"balancemth",#N/A,TRUE,"forecast00";"cashmth",#N/A,TRUE,"forecast00";"covenantmth",#N/A,TRUE,"forecast00"}</definedName>
    <definedName name="qwpp" hidden="1">{"incomemth",#N/A,TRUE,"forecast00";"incomepercentmth",#N/A,TRUE,"forecast00";"balancemth",#N/A,TRUE,"forecast00";"cashmth",#N/A,TRUE,"forecast00";"covenantmth",#N/A,TRUE,"forecast00"}</definedName>
    <definedName name="QWQ" localSheetId="4" hidden="1">{#N/A,#N/A,FALSE,"PL-FS";#N/A,#N/A,FALSE,"PL"}</definedName>
    <definedName name="QWQ" localSheetId="11" hidden="1">{#N/A,#N/A,FALSE,"PL-FS";#N/A,#N/A,FALSE,"PL"}</definedName>
    <definedName name="QWQ" hidden="1">{#N/A,#N/A,FALSE,"PL-FS";#N/A,#N/A,FALSE,"PL"}</definedName>
    <definedName name="qwqrqw" localSheetId="11" hidden="1">{"PA1",#N/A,TRUE,"BORDMW";"pa2",#N/A,TRUE,"BORDMW";"PA3",#N/A,TRUE,"BORDMW";"PA4",#N/A,TRUE,"BORDMW"}</definedName>
    <definedName name="qwqrqw" hidden="1">{"PA1",#N/A,TRUE,"BORDMW";"pa2",#N/A,TRUE,"BORDMW";"PA3",#N/A,TRUE,"BORDMW";"PA4",#N/A,TRUE,"BORDMW"}</definedName>
    <definedName name="qwqweqw" localSheetId="11" hidden="1">{"Co1statements",#N/A,FALSE,"Cmpy1";"Co2statement",#N/A,FALSE,"Cmpy2";"co1pm",#N/A,FALSE,"Co1PM";"co2PM",#N/A,FALSE,"Co2PM";"value",#N/A,FALSE,"value";"opco",#N/A,FALSE,"NewSparkle";"adjusts",#N/A,FALSE,"Adjustments"}</definedName>
    <definedName name="qwqweqw" hidden="1">{"Co1statements",#N/A,FALSE,"Cmpy1";"Co2statement",#N/A,FALSE,"Cmpy2";"co1pm",#N/A,FALSE,"Co1PM";"co2PM",#N/A,FALSE,"Co2PM";"value",#N/A,FALSE,"value";"opco",#N/A,FALSE,"NewSparkle";"adjusts",#N/A,FALSE,"Adjustments"}</definedName>
    <definedName name="qwqweqwe"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qwqweqwe"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qwqwqw" localSheetId="11" hidden="1">{"AT","COMPANIES",TRUE}</definedName>
    <definedName name="qwqwqw" hidden="1">{"AT","COMPANIES",TRUE}</definedName>
    <definedName name="qwr" localSheetId="4">{"Morgan Stanley Dean Witter"}</definedName>
    <definedName name="qwr" localSheetId="11">{"Morgan Stanley Dean Witter"}</definedName>
    <definedName name="qwr">{"Morgan Stanley Dean Witter"}</definedName>
    <definedName name="qwrqw" localSheetId="1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qwrqw"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qwrqwr" localSheetId="11" hidden="1">{"Annual Income",#N/A,FALSE,"LTD";"D Op. Profit",#N/A,FALSE,"LTD";"D Op. Profit Continued",#N/A,FALSE,"LTD";"Segment Analysis",#N/A,FALSE,"LTD";"Segment Analysis Continued",#N/A,FALSE,"LTD";"Breakdown1",#N/A,FALSE,"LTD";"Breakdown2",#N/A,FALSE,"LTD";"Breakdown3",#N/A,FALSE,"LTD";"p",#N/A,FALSE,"LTD";"pp",#N/A,FALSE,"LTD";"ppp",#N/A,FALSE,"LTD";"Before",#N/A,FALSE,"LTD";"After",#N/A,FALSE,"LTD";"Credit",#N/A,FALSE,"LTD";"Segment Analysis Continued",#N/A,FALSE,"LTD"}</definedName>
    <definedName name="qwrqwr" hidden="1">{"Annual Income",#N/A,FALSE,"LTD";"D Op. Profit",#N/A,FALSE,"LTD";"D Op. Profit Continued",#N/A,FALSE,"LTD";"Segment Analysis",#N/A,FALSE,"LTD";"Segment Analysis Continued",#N/A,FALSE,"LTD";"Breakdown1",#N/A,FALSE,"LTD";"Breakdown2",#N/A,FALSE,"LTD";"Breakdown3",#N/A,FALSE,"LTD";"p",#N/A,FALSE,"LTD";"pp",#N/A,FALSE,"LTD";"ppp",#N/A,FALSE,"LTD";"Before",#N/A,FALSE,"LTD";"After",#N/A,FALSE,"LTD";"Credit",#N/A,FALSE,"LTD";"Segment Analysis Continued",#N/A,FALSE,"LTD"}</definedName>
    <definedName name="qwrqwrq"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qwrqwrq"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qwrqwrqwr" hidden="1">#N/A</definedName>
    <definedName name="qwrqwrqwrqwr" localSheetId="11" hidden="1">{#N/A,#N/A,FALSE,"Aging Summary";#N/A,#N/A,FALSE,"Ratio Analysis";#N/A,#N/A,FALSE,"Test 120 Day Accts";#N/A,#N/A,FALSE,"Tickmarks"}</definedName>
    <definedName name="qwrqwrqwrqwr" hidden="1">{#N/A,#N/A,FALSE,"Aging Summary";#N/A,#N/A,FALSE,"Ratio Analysis";#N/A,#N/A,FALSE,"Test 120 Day Accts";#N/A,#N/A,FALSE,"Tickmarks"}</definedName>
    <definedName name="qwrr" localSheetId="11" hidden="1">{"Co1statements",#N/A,FALSE,"Cmpy1";"Co2statement",#N/A,FALSE,"Cmpy2";"co1pm",#N/A,FALSE,"Co1PM";"co2PM",#N/A,FALSE,"Co2PM";"value",#N/A,FALSE,"value";"opco",#N/A,FALSE,"NewSparkle";"adjusts",#N/A,FALSE,"Adjustments"}</definedName>
    <definedName name="qwrr" hidden="1">{"Co1statements",#N/A,FALSE,"Cmpy1";"Co2statement",#N/A,FALSE,"Cmpy2";"co1pm",#N/A,FALSE,"Co1PM";"co2PM",#N/A,FALSE,"Co2PM";"value",#N/A,FALSE,"value";"opco",#N/A,FALSE,"NewSparkle";"adjusts",#N/A,FALSE,"Adjustments"}</definedName>
    <definedName name="qwsd" localSheetId="4" hidden="1">{"'2ND_QUAR'!$A$1:$P$106"}</definedName>
    <definedName name="qwsd" localSheetId="11" hidden="1">{"'2ND_QUAR'!$A$1:$P$106"}</definedName>
    <definedName name="qwsd" hidden="1">{"'2ND_QUAR'!$A$1:$P$106"}</definedName>
    <definedName name="qwsd_1" localSheetId="4" hidden="1">{"'2ND_QUAR'!$A$1:$P$106"}</definedName>
    <definedName name="qwsd_1" localSheetId="11" hidden="1">{"'2ND_QUAR'!$A$1:$P$106"}</definedName>
    <definedName name="qwsd_1" hidden="1">{"'2ND_QUAR'!$A$1:$P$106"}</definedName>
    <definedName name="qwsd_1_1" localSheetId="4" hidden="1">{"'2ND_QUAR'!$A$1:$P$106"}</definedName>
    <definedName name="qwsd_1_1" localSheetId="11" hidden="1">{"'2ND_QUAR'!$A$1:$P$106"}</definedName>
    <definedName name="qwsd_1_1" hidden="1">{"'2ND_QUAR'!$A$1:$P$106"}</definedName>
    <definedName name="qwsd_1_1_1" localSheetId="4" hidden="1">{"'2ND_QUAR'!$A$1:$P$106"}</definedName>
    <definedName name="qwsd_1_1_1" localSheetId="11" hidden="1">{"'2ND_QUAR'!$A$1:$P$106"}</definedName>
    <definedName name="qwsd_1_1_1" hidden="1">{"'2ND_QUAR'!$A$1:$P$106"}</definedName>
    <definedName name="qwsd_1_2" localSheetId="4" hidden="1">{"'2ND_QUAR'!$A$1:$P$106"}</definedName>
    <definedName name="qwsd_1_2" localSheetId="11" hidden="1">{"'2ND_QUAR'!$A$1:$P$106"}</definedName>
    <definedName name="qwsd_1_2" hidden="1">{"'2ND_QUAR'!$A$1:$P$106"}</definedName>
    <definedName name="qwsd_1_2_1" localSheetId="4" hidden="1">{"'2ND_QUAR'!$A$1:$P$106"}</definedName>
    <definedName name="qwsd_1_2_1" localSheetId="11" hidden="1">{"'2ND_QUAR'!$A$1:$P$106"}</definedName>
    <definedName name="qwsd_1_2_1" hidden="1">{"'2ND_QUAR'!$A$1:$P$106"}</definedName>
    <definedName name="qwsd_1_3" localSheetId="4" hidden="1">{"'2ND_QUAR'!$A$1:$P$106"}</definedName>
    <definedName name="qwsd_1_3" localSheetId="11" hidden="1">{"'2ND_QUAR'!$A$1:$P$106"}</definedName>
    <definedName name="qwsd_1_3" hidden="1">{"'2ND_QUAR'!$A$1:$P$106"}</definedName>
    <definedName name="qwsd_1_3_1" localSheetId="4" hidden="1">{"'2ND_QUAR'!$A$1:$P$106"}</definedName>
    <definedName name="qwsd_1_3_1" localSheetId="11" hidden="1">{"'2ND_QUAR'!$A$1:$P$106"}</definedName>
    <definedName name="qwsd_1_3_1" hidden="1">{"'2ND_QUAR'!$A$1:$P$106"}</definedName>
    <definedName name="qwsd_1_4" localSheetId="4" hidden="1">{"'2ND_QUAR'!$A$1:$P$106"}</definedName>
    <definedName name="qwsd_1_4" localSheetId="11" hidden="1">{"'2ND_QUAR'!$A$1:$P$106"}</definedName>
    <definedName name="qwsd_1_4" hidden="1">{"'2ND_QUAR'!$A$1:$P$106"}</definedName>
    <definedName name="qwsd_1_4_1" localSheetId="4" hidden="1">{"'2ND_QUAR'!$A$1:$P$106"}</definedName>
    <definedName name="qwsd_1_4_1" localSheetId="11" hidden="1">{"'2ND_QUAR'!$A$1:$P$106"}</definedName>
    <definedName name="qwsd_1_4_1" hidden="1">{"'2ND_QUAR'!$A$1:$P$106"}</definedName>
    <definedName name="qwsd_1_5" localSheetId="4" hidden="1">{"'2ND_QUAR'!$A$1:$P$106"}</definedName>
    <definedName name="qwsd_1_5" localSheetId="11" hidden="1">{"'2ND_QUAR'!$A$1:$P$106"}</definedName>
    <definedName name="qwsd_1_5" hidden="1">{"'2ND_QUAR'!$A$1:$P$106"}</definedName>
    <definedName name="qwsd_1_5_1" localSheetId="4" hidden="1">{"'2ND_QUAR'!$A$1:$P$106"}</definedName>
    <definedName name="qwsd_1_5_1" localSheetId="11" hidden="1">{"'2ND_QUAR'!$A$1:$P$106"}</definedName>
    <definedName name="qwsd_1_5_1" hidden="1">{"'2ND_QUAR'!$A$1:$P$106"}</definedName>
    <definedName name="qwsd_2" localSheetId="4" hidden="1">{"'2ND_QUAR'!$A$1:$P$106"}</definedName>
    <definedName name="qwsd_2" localSheetId="11" hidden="1">{"'2ND_QUAR'!$A$1:$P$106"}</definedName>
    <definedName name="qwsd_2" hidden="1">{"'2ND_QUAR'!$A$1:$P$106"}</definedName>
    <definedName name="qwsd_2_1" localSheetId="4" hidden="1">{"'2ND_QUAR'!$A$1:$P$106"}</definedName>
    <definedName name="qwsd_2_1" localSheetId="11" hidden="1">{"'2ND_QUAR'!$A$1:$P$106"}</definedName>
    <definedName name="qwsd_2_1" hidden="1">{"'2ND_QUAR'!$A$1:$P$106"}</definedName>
    <definedName name="qwsd_2_1_1" localSheetId="4" hidden="1">{"'2ND_QUAR'!$A$1:$P$106"}</definedName>
    <definedName name="qwsd_2_1_1" localSheetId="11" hidden="1">{"'2ND_QUAR'!$A$1:$P$106"}</definedName>
    <definedName name="qwsd_2_1_1" hidden="1">{"'2ND_QUAR'!$A$1:$P$106"}</definedName>
    <definedName name="qwsd_2_2" localSheetId="4" hidden="1">{"'2ND_QUAR'!$A$1:$P$106"}</definedName>
    <definedName name="qwsd_2_2" localSheetId="11" hidden="1">{"'2ND_QUAR'!$A$1:$P$106"}</definedName>
    <definedName name="qwsd_2_2" hidden="1">{"'2ND_QUAR'!$A$1:$P$106"}</definedName>
    <definedName name="qwsd_2_2_1" localSheetId="4" hidden="1">{"'2ND_QUAR'!$A$1:$P$106"}</definedName>
    <definedName name="qwsd_2_2_1" localSheetId="11" hidden="1">{"'2ND_QUAR'!$A$1:$P$106"}</definedName>
    <definedName name="qwsd_2_2_1" hidden="1">{"'2ND_QUAR'!$A$1:$P$106"}</definedName>
    <definedName name="qwsd_2_3" localSheetId="4" hidden="1">{"'2ND_QUAR'!$A$1:$P$106"}</definedName>
    <definedName name="qwsd_2_3" localSheetId="11" hidden="1">{"'2ND_QUAR'!$A$1:$P$106"}</definedName>
    <definedName name="qwsd_2_3" hidden="1">{"'2ND_QUAR'!$A$1:$P$106"}</definedName>
    <definedName name="qwsd_2_3_1" localSheetId="4" hidden="1">{"'2ND_QUAR'!$A$1:$P$106"}</definedName>
    <definedName name="qwsd_2_3_1" localSheetId="11" hidden="1">{"'2ND_QUAR'!$A$1:$P$106"}</definedName>
    <definedName name="qwsd_2_3_1" hidden="1">{"'2ND_QUAR'!$A$1:$P$106"}</definedName>
    <definedName name="qwsd_2_4" localSheetId="4" hidden="1">{"'2ND_QUAR'!$A$1:$P$106"}</definedName>
    <definedName name="qwsd_2_4" localSheetId="11" hidden="1">{"'2ND_QUAR'!$A$1:$P$106"}</definedName>
    <definedName name="qwsd_2_4" hidden="1">{"'2ND_QUAR'!$A$1:$P$106"}</definedName>
    <definedName name="qwsd_2_4_1" localSheetId="4" hidden="1">{"'2ND_QUAR'!$A$1:$P$106"}</definedName>
    <definedName name="qwsd_2_4_1" localSheetId="11" hidden="1">{"'2ND_QUAR'!$A$1:$P$106"}</definedName>
    <definedName name="qwsd_2_4_1" hidden="1">{"'2ND_QUAR'!$A$1:$P$106"}</definedName>
    <definedName name="qwsd_2_5" localSheetId="4" hidden="1">{"'2ND_QUAR'!$A$1:$P$106"}</definedName>
    <definedName name="qwsd_2_5" localSheetId="11" hidden="1">{"'2ND_QUAR'!$A$1:$P$106"}</definedName>
    <definedName name="qwsd_2_5" hidden="1">{"'2ND_QUAR'!$A$1:$P$106"}</definedName>
    <definedName name="qwsd_2_5_1" localSheetId="4" hidden="1">{"'2ND_QUAR'!$A$1:$P$106"}</definedName>
    <definedName name="qwsd_2_5_1" localSheetId="11" hidden="1">{"'2ND_QUAR'!$A$1:$P$106"}</definedName>
    <definedName name="qwsd_2_5_1" hidden="1">{"'2ND_QUAR'!$A$1:$P$106"}</definedName>
    <definedName name="qwsd_3" localSheetId="4" hidden="1">{"'2ND_QUAR'!$A$1:$P$106"}</definedName>
    <definedName name="qwsd_3" localSheetId="11" hidden="1">{"'2ND_QUAR'!$A$1:$P$106"}</definedName>
    <definedName name="qwsd_3" hidden="1">{"'2ND_QUAR'!$A$1:$P$106"}</definedName>
    <definedName name="qwsd_3_1" localSheetId="4" hidden="1">{"'2ND_QUAR'!$A$1:$P$106"}</definedName>
    <definedName name="qwsd_3_1" localSheetId="11" hidden="1">{"'2ND_QUAR'!$A$1:$P$106"}</definedName>
    <definedName name="qwsd_3_1" hidden="1">{"'2ND_QUAR'!$A$1:$P$106"}</definedName>
    <definedName name="qwsd_3_1_1" localSheetId="4" hidden="1">{"'2ND_QUAR'!$A$1:$P$106"}</definedName>
    <definedName name="qwsd_3_1_1" localSheetId="11" hidden="1">{"'2ND_QUAR'!$A$1:$P$106"}</definedName>
    <definedName name="qwsd_3_1_1" hidden="1">{"'2ND_QUAR'!$A$1:$P$106"}</definedName>
    <definedName name="qwsd_3_2" localSheetId="4" hidden="1">{"'2ND_QUAR'!$A$1:$P$106"}</definedName>
    <definedName name="qwsd_3_2" localSheetId="11" hidden="1">{"'2ND_QUAR'!$A$1:$P$106"}</definedName>
    <definedName name="qwsd_3_2" hidden="1">{"'2ND_QUAR'!$A$1:$P$106"}</definedName>
    <definedName name="qwsd_3_2_1" localSheetId="4" hidden="1">{"'2ND_QUAR'!$A$1:$P$106"}</definedName>
    <definedName name="qwsd_3_2_1" localSheetId="11" hidden="1">{"'2ND_QUAR'!$A$1:$P$106"}</definedName>
    <definedName name="qwsd_3_2_1" hidden="1">{"'2ND_QUAR'!$A$1:$P$106"}</definedName>
    <definedName name="qwsd_3_3" localSheetId="4" hidden="1">{"'2ND_QUAR'!$A$1:$P$106"}</definedName>
    <definedName name="qwsd_3_3" localSheetId="11" hidden="1">{"'2ND_QUAR'!$A$1:$P$106"}</definedName>
    <definedName name="qwsd_3_3" hidden="1">{"'2ND_QUAR'!$A$1:$P$106"}</definedName>
    <definedName name="qwsd_3_3_1" localSheetId="4" hidden="1">{"'2ND_QUAR'!$A$1:$P$106"}</definedName>
    <definedName name="qwsd_3_3_1" localSheetId="11" hidden="1">{"'2ND_QUAR'!$A$1:$P$106"}</definedName>
    <definedName name="qwsd_3_3_1" hidden="1">{"'2ND_QUAR'!$A$1:$P$106"}</definedName>
    <definedName name="qwsd_3_4" localSheetId="4" hidden="1">{"'2ND_QUAR'!$A$1:$P$106"}</definedName>
    <definedName name="qwsd_3_4" localSheetId="11" hidden="1">{"'2ND_QUAR'!$A$1:$P$106"}</definedName>
    <definedName name="qwsd_3_4" hidden="1">{"'2ND_QUAR'!$A$1:$P$106"}</definedName>
    <definedName name="qwsd_3_4_1" localSheetId="4" hidden="1">{"'2ND_QUAR'!$A$1:$P$106"}</definedName>
    <definedName name="qwsd_3_4_1" localSheetId="11" hidden="1">{"'2ND_QUAR'!$A$1:$P$106"}</definedName>
    <definedName name="qwsd_3_4_1" hidden="1">{"'2ND_QUAR'!$A$1:$P$106"}</definedName>
    <definedName name="qwsd_3_5" localSheetId="4" hidden="1">{"'2ND_QUAR'!$A$1:$P$106"}</definedName>
    <definedName name="qwsd_3_5" localSheetId="11" hidden="1">{"'2ND_QUAR'!$A$1:$P$106"}</definedName>
    <definedName name="qwsd_3_5" hidden="1">{"'2ND_QUAR'!$A$1:$P$106"}</definedName>
    <definedName name="qwsd_3_5_1" localSheetId="4" hidden="1">{"'2ND_QUAR'!$A$1:$P$106"}</definedName>
    <definedName name="qwsd_3_5_1" localSheetId="11" hidden="1">{"'2ND_QUAR'!$A$1:$P$106"}</definedName>
    <definedName name="qwsd_3_5_1" hidden="1">{"'2ND_QUAR'!$A$1:$P$106"}</definedName>
    <definedName name="qwsd_4" localSheetId="4" hidden="1">{"'2ND_QUAR'!$A$1:$P$106"}</definedName>
    <definedName name="qwsd_4" localSheetId="11" hidden="1">{"'2ND_QUAR'!$A$1:$P$106"}</definedName>
    <definedName name="qwsd_4" hidden="1">{"'2ND_QUAR'!$A$1:$P$106"}</definedName>
    <definedName name="qwsd_4_1" localSheetId="4" hidden="1">{"'2ND_QUAR'!$A$1:$P$106"}</definedName>
    <definedName name="qwsd_4_1" localSheetId="11" hidden="1">{"'2ND_QUAR'!$A$1:$P$106"}</definedName>
    <definedName name="qwsd_4_1" hidden="1">{"'2ND_QUAR'!$A$1:$P$106"}</definedName>
    <definedName name="qwsd_4_1_1" localSheetId="4" hidden="1">{"'2ND_QUAR'!$A$1:$P$106"}</definedName>
    <definedName name="qwsd_4_1_1" localSheetId="11" hidden="1">{"'2ND_QUAR'!$A$1:$P$106"}</definedName>
    <definedName name="qwsd_4_1_1" hidden="1">{"'2ND_QUAR'!$A$1:$P$106"}</definedName>
    <definedName name="qwsd_4_2" localSheetId="4" hidden="1">{"'2ND_QUAR'!$A$1:$P$106"}</definedName>
    <definedName name="qwsd_4_2" localSheetId="11" hidden="1">{"'2ND_QUAR'!$A$1:$P$106"}</definedName>
    <definedName name="qwsd_4_2" hidden="1">{"'2ND_QUAR'!$A$1:$P$106"}</definedName>
    <definedName name="qwsd_4_2_1" localSheetId="4" hidden="1">{"'2ND_QUAR'!$A$1:$P$106"}</definedName>
    <definedName name="qwsd_4_2_1" localSheetId="11" hidden="1">{"'2ND_QUAR'!$A$1:$P$106"}</definedName>
    <definedName name="qwsd_4_2_1" hidden="1">{"'2ND_QUAR'!$A$1:$P$106"}</definedName>
    <definedName name="qwsd_4_3" localSheetId="4" hidden="1">{"'2ND_QUAR'!$A$1:$P$106"}</definedName>
    <definedName name="qwsd_4_3" localSheetId="11" hidden="1">{"'2ND_QUAR'!$A$1:$P$106"}</definedName>
    <definedName name="qwsd_4_3" hidden="1">{"'2ND_QUAR'!$A$1:$P$106"}</definedName>
    <definedName name="qwsd_4_3_1" localSheetId="4" hidden="1">{"'2ND_QUAR'!$A$1:$P$106"}</definedName>
    <definedName name="qwsd_4_3_1" localSheetId="11" hidden="1">{"'2ND_QUAR'!$A$1:$P$106"}</definedName>
    <definedName name="qwsd_4_3_1" hidden="1">{"'2ND_QUAR'!$A$1:$P$106"}</definedName>
    <definedName name="qwsd_4_4" localSheetId="4" hidden="1">{"'2ND_QUAR'!$A$1:$P$106"}</definedName>
    <definedName name="qwsd_4_4" localSheetId="11" hidden="1">{"'2ND_QUAR'!$A$1:$P$106"}</definedName>
    <definedName name="qwsd_4_4" hidden="1">{"'2ND_QUAR'!$A$1:$P$106"}</definedName>
    <definedName name="qwsd_4_4_1" localSheetId="4" hidden="1">{"'2ND_QUAR'!$A$1:$P$106"}</definedName>
    <definedName name="qwsd_4_4_1" localSheetId="11" hidden="1">{"'2ND_QUAR'!$A$1:$P$106"}</definedName>
    <definedName name="qwsd_4_4_1" hidden="1">{"'2ND_QUAR'!$A$1:$P$106"}</definedName>
    <definedName name="qwsd_4_5" localSheetId="4" hidden="1">{"'2ND_QUAR'!$A$1:$P$106"}</definedName>
    <definedName name="qwsd_4_5" localSheetId="11" hidden="1">{"'2ND_QUAR'!$A$1:$P$106"}</definedName>
    <definedName name="qwsd_4_5" hidden="1">{"'2ND_QUAR'!$A$1:$P$106"}</definedName>
    <definedName name="qwsd_4_5_1" localSheetId="4" hidden="1">{"'2ND_QUAR'!$A$1:$P$106"}</definedName>
    <definedName name="qwsd_4_5_1" localSheetId="11" hidden="1">{"'2ND_QUAR'!$A$1:$P$106"}</definedName>
    <definedName name="qwsd_4_5_1" hidden="1">{"'2ND_QUAR'!$A$1:$P$106"}</definedName>
    <definedName name="qwsd_5" localSheetId="4" hidden="1">{"'2ND_QUAR'!$A$1:$P$106"}</definedName>
    <definedName name="qwsd_5" localSheetId="11" hidden="1">{"'2ND_QUAR'!$A$1:$P$106"}</definedName>
    <definedName name="qwsd_5" hidden="1">{"'2ND_QUAR'!$A$1:$P$106"}</definedName>
    <definedName name="qwsd_5_1" localSheetId="4" hidden="1">{"'2ND_QUAR'!$A$1:$P$106"}</definedName>
    <definedName name="qwsd_5_1" localSheetId="11" hidden="1">{"'2ND_QUAR'!$A$1:$P$106"}</definedName>
    <definedName name="qwsd_5_1" hidden="1">{"'2ND_QUAR'!$A$1:$P$106"}</definedName>
    <definedName name="qwsd_5_1_1" localSheetId="4" hidden="1">{"'2ND_QUAR'!$A$1:$P$106"}</definedName>
    <definedName name="qwsd_5_1_1" localSheetId="11" hidden="1">{"'2ND_QUAR'!$A$1:$P$106"}</definedName>
    <definedName name="qwsd_5_1_1" hidden="1">{"'2ND_QUAR'!$A$1:$P$106"}</definedName>
    <definedName name="qwsd_5_2" localSheetId="4" hidden="1">{"'2ND_QUAR'!$A$1:$P$106"}</definedName>
    <definedName name="qwsd_5_2" localSheetId="11" hidden="1">{"'2ND_QUAR'!$A$1:$P$106"}</definedName>
    <definedName name="qwsd_5_2" hidden="1">{"'2ND_QUAR'!$A$1:$P$106"}</definedName>
    <definedName name="qwsd_5_2_1" localSheetId="4" hidden="1">{"'2ND_QUAR'!$A$1:$P$106"}</definedName>
    <definedName name="qwsd_5_2_1" localSheetId="11" hidden="1">{"'2ND_QUAR'!$A$1:$P$106"}</definedName>
    <definedName name="qwsd_5_2_1" hidden="1">{"'2ND_QUAR'!$A$1:$P$106"}</definedName>
    <definedName name="qwsd_5_3" localSheetId="4" hidden="1">{"'2ND_QUAR'!$A$1:$P$106"}</definedName>
    <definedName name="qwsd_5_3" localSheetId="11" hidden="1">{"'2ND_QUAR'!$A$1:$P$106"}</definedName>
    <definedName name="qwsd_5_3" hidden="1">{"'2ND_QUAR'!$A$1:$P$106"}</definedName>
    <definedName name="qwsd_5_3_1" localSheetId="4" hidden="1">{"'2ND_QUAR'!$A$1:$P$106"}</definedName>
    <definedName name="qwsd_5_3_1" localSheetId="11" hidden="1">{"'2ND_QUAR'!$A$1:$P$106"}</definedName>
    <definedName name="qwsd_5_3_1" hidden="1">{"'2ND_QUAR'!$A$1:$P$106"}</definedName>
    <definedName name="qwsd_5_4" localSheetId="4" hidden="1">{"'2ND_QUAR'!$A$1:$P$106"}</definedName>
    <definedName name="qwsd_5_4" localSheetId="11" hidden="1">{"'2ND_QUAR'!$A$1:$P$106"}</definedName>
    <definedName name="qwsd_5_4" hidden="1">{"'2ND_QUAR'!$A$1:$P$106"}</definedName>
    <definedName name="qwsd_5_4_1" localSheetId="4" hidden="1">{"'2ND_QUAR'!$A$1:$P$106"}</definedName>
    <definedName name="qwsd_5_4_1" localSheetId="11" hidden="1">{"'2ND_QUAR'!$A$1:$P$106"}</definedName>
    <definedName name="qwsd_5_4_1" hidden="1">{"'2ND_QUAR'!$A$1:$P$106"}</definedName>
    <definedName name="qwsd_5_5" localSheetId="4" hidden="1">{"'2ND_QUAR'!$A$1:$P$106"}</definedName>
    <definedName name="qwsd_5_5" localSheetId="11" hidden="1">{"'2ND_QUAR'!$A$1:$P$106"}</definedName>
    <definedName name="qwsd_5_5" hidden="1">{"'2ND_QUAR'!$A$1:$P$106"}</definedName>
    <definedName name="qwsd_5_5_1" localSheetId="4" hidden="1">{"'2ND_QUAR'!$A$1:$P$106"}</definedName>
    <definedName name="qwsd_5_5_1" localSheetId="11" hidden="1">{"'2ND_QUAR'!$A$1:$P$106"}</definedName>
    <definedName name="qwsd_5_5_1" hidden="1">{"'2ND_QUAR'!$A$1:$P$106"}</definedName>
    <definedName name="qwsds" hidden="1">#REF!</definedName>
    <definedName name="qwwe" localSheetId="11" hidden="1">{#N/A,#N/A,FALSE,"mfg - consol";#N/A,#N/A,FALSE,"mfg - flo";#N/A,#N/A,FALSE,"mfg - lindsay"}</definedName>
    <definedName name="qwwe" hidden="1">{#N/A,#N/A,FALSE,"mfg - consol";#N/A,#N/A,FALSE,"mfg - flo";#N/A,#N/A,FALSE,"mfg - lindsay"}</definedName>
    <definedName name="qwwn" localSheetId="19">{0;0;0;0;1;#N/A;0.75;0.75;1;1;2;FALSE;FALSE;FALSE;FALSE;FALSE;#N/A;1;#N/A;1;1;"";"&amp;L&amp;""Arial,Italic""&amp;8&amp;F Page &amp;P of &amp;N &amp;D &amp;T "}</definedName>
    <definedName name="qwwn" localSheetId="4">{0;0;0;0;1;#N/A;0.75;0.75;1;1;2;FALSE;FALSE;FALSE;FALSE;FALSE;#N/A;1;#N/A;1;1;"";"&amp;L&amp;""Arial,Italic""&amp;8&amp;F Page &amp;P of &amp;N &amp;D &amp;T "}</definedName>
    <definedName name="qwwn" localSheetId="15">{0;0;0;0;1;#N/A;0.75;0.75;1;1;2;FALSE;FALSE;FALSE;FALSE;FALSE;#N/A;1;#N/A;1;1;"";"&amp;L&amp;""Arial,Italic""&amp;8&amp;F Page &amp;P of &amp;N &amp;D &amp;T "}</definedName>
    <definedName name="qwwn" localSheetId="11">{0;0;0;0;1;#N/A;0.75;0.75;1;1;2;FALSE;FALSE;FALSE;FALSE;FALSE;#N/A;1;#N/A;1;1;"";"&amp;L&amp;""Arial,Italic""&amp;8&amp;F Page &amp;P of &amp;N &amp;D &amp;T "}</definedName>
    <definedName name="qwwn">{0;0;0;0;1;#N/A;0.75;0.75;1;1;2;FALSE;FALSE;FALSE;FALSE;FALSE;#N/A;1;#N/A;1;1;"";"&amp;L&amp;""Arial,Italic""&amp;8&amp;F Page &amp;P of &amp;N &amp;D &amp;T "}</definedName>
    <definedName name="qwwqeqweqwe" localSheetId="11" hidden="1">{"inc.ann",#N/A,FALSE,"WAG";"inc.quart",#N/A,FALSE,"WAG"}</definedName>
    <definedName name="qwwqeqweqwe" hidden="1">{"inc.ann",#N/A,FALSE,"WAG";"inc.quart",#N/A,FALSE,"WAG"}</definedName>
    <definedName name="qwwww8" localSheetId="4" hidden="1">{0,0,0,0;0,0,0,0;0,0,0,0;0,0,0,0;0,0,0,0;0,0,0,0}</definedName>
    <definedName name="qwwww8" localSheetId="11" hidden="1">{0,0,0,0;0,0,0,0;0,0,0,0;0,0,0,0;0,0,0,0;0,0,0,0}</definedName>
    <definedName name="qwwww8" hidden="1">{0,0,0,0;0,0,0,0;0,0,0,0;0,0,0,0;0,0,0,0;0,0,0,0}</definedName>
    <definedName name="qwwww8_1" localSheetId="4" hidden="1">{0,0,0,0;0,0,0,0;0,0,0,0;0,0,0,0;0,0,0,0;0,0,0,0}</definedName>
    <definedName name="qwwww8_1" localSheetId="11" hidden="1">{0,0,0,0;0,0,0,0;0,0,0,0;0,0,0,0;0,0,0,0;0,0,0,0}</definedName>
    <definedName name="qwwww8_1" hidden="1">{0,0,0,0;0,0,0,0;0,0,0,0;0,0,0,0;0,0,0,0;0,0,0,0}</definedName>
    <definedName name="qwwww8_3" localSheetId="4">{0,0,0,0;0,0,0,0;0,0,0,0;0,0,0,0;0,0,0,0;0,0,0,0}</definedName>
    <definedName name="qwwww8_3" localSheetId="11">{0,0,0,0;0,0,0,0;0,0,0,0;0,0,0,0;0,0,0,0;0,0,0,0}</definedName>
    <definedName name="qwwww8_3">{0,0,0,0;0,0,0,0;0,0,0,0;0,0,0,0;0,0,0,0;0,0,0,0}</definedName>
    <definedName name="q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ez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ez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ez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_E" localSheetId="19">#REF!</definedName>
    <definedName name="R_E">#REF!</definedName>
    <definedName name="r_printfunction">#REF!</definedName>
    <definedName name="r_printfunction___0">NA()</definedName>
    <definedName name="ra" localSheetId="19" hidden="1">{"bs",#N/A,FALSE,"SCF"}</definedName>
    <definedName name="ra" localSheetId="4" hidden="1">{"bs",#N/A,FALSE,"SCF"}</definedName>
    <definedName name="ra" localSheetId="15" hidden="1">{"bs",#N/A,FALSE,"SCF"}</definedName>
    <definedName name="ra" localSheetId="11" hidden="1">{"bs",#N/A,FALSE,"SCF"}</definedName>
    <definedName name="ra" hidden="1">{"bs",#N/A,FALSE,"SCF"}</definedName>
    <definedName name="rabota" localSheetId="11" hidden="1">{#N/A,#N/A,TRUE,"0 Deckbl.";#N/A,#N/A,TRUE,"S 1 Komm";#N/A,#N/A,TRUE,"S 1a Komm";#N/A,#N/A,TRUE,"S 1b Komm";#N/A,#N/A,TRUE,"S  2 DBR";#N/A,#N/A,TRUE,"S  3 Sparten";#N/A,#N/A,TRUE,"S 4  Betr. K.";#N/A,#N/A,TRUE,"6 Bilanz";#N/A,#N/A,TRUE,"6a Bilanz ";#N/A,#N/A,TRUE,"6b Bilanz ";#N/A,#N/A,TRUE,"7 GS I";#N/A,#N/A,TRUE,"S 8 EQ-GuV"}</definedName>
    <definedName name="rabota" hidden="1">{#N/A,#N/A,TRUE,"0 Deckbl.";#N/A,#N/A,TRUE,"S 1 Komm";#N/A,#N/A,TRUE,"S 1a Komm";#N/A,#N/A,TRUE,"S 1b Komm";#N/A,#N/A,TRUE,"S  2 DBR";#N/A,#N/A,TRUE,"S  3 Sparten";#N/A,#N/A,TRUE,"S 4  Betr. K.";#N/A,#N/A,TRUE,"6 Bilanz";#N/A,#N/A,TRUE,"6a Bilanz ";#N/A,#N/A,TRUE,"6b Bilanz ";#N/A,#N/A,TRUE,"7 GS I";#N/A,#N/A,TRUE,"S 8 EQ-GuV"}</definedName>
    <definedName name="radg" localSheetId="11" hidden="1">{"FCB_ALL",#N/A,FALSE,"FCB";"GREY_ALL",#N/A,FALSE,"GREY"}</definedName>
    <definedName name="radg" hidden="1">{"FCB_ALL",#N/A,FALSE,"FCB";"GREY_ALL",#N/A,FALSE,"GREY"}</definedName>
    <definedName name="RAFFRONTO_SCOCCA" localSheetId="11" hidden="1">{#N/A,#N/A,FALSE,"MONTHDET";#N/A,#N/A,FALSE,"ACTUAL"}</definedName>
    <definedName name="RAFFRONTO_SCOCCA" hidden="1">{#N/A,#N/A,FALSE,"MONTHDET";#N/A,#N/A,FALSE,"ACTUAL"}</definedName>
    <definedName name="RailWorks">"RailWorks"</definedName>
    <definedName name="RailWorks_Corporation">#REF!</definedName>
    <definedName name="Raise">#REF!</definedName>
    <definedName name="Raise1">#REF!</definedName>
    <definedName name="Raiseyear">#REF!</definedName>
    <definedName name="raj" localSheetId="11" hidden="1">{"'0103'!$A$455:$O$585"}</definedName>
    <definedName name="raj" hidden="1">{"'0103'!$A$455:$O$585"}</definedName>
    <definedName name="raj_1" localSheetId="11" hidden="1">{"'0103'!$A$455:$O$585"}</definedName>
    <definedName name="raj_1" hidden="1">{"'0103'!$A$455:$O$585"}</definedName>
    <definedName name="ram" localSheetId="11" hidden="1">{"Fcst by Qtr Full",#N/A,FALSE,"Tot PalmPalm";"Fcst by Qtr Full",#N/A,FALSE,"Tot Device";"Fcst by Qtr Full",#N/A,FALSE,"Platform";"Fcst by Qtr Full",#N/A,FALSE,"Palm.Net";"Fcst by Qtr Full",#N/A,FALSE,"Elim"}</definedName>
    <definedName name="ram" hidden="1">{"Fcst by Qtr Full",#N/A,FALSE,"Tot PalmPalm";"Fcst by Qtr Full",#N/A,FALSE,"Tot Device";"Fcst by Qtr Full",#N/A,FALSE,"Platform";"Fcst by Qtr Full",#N/A,FALSE,"Palm.Net";"Fcst by Qtr Full",#N/A,FALSE,"Elim"}</definedName>
    <definedName name="random2" hidden="1">39078.663125</definedName>
    <definedName name="Range">#REF!</definedName>
    <definedName name="RANGE_1">#REF!</definedName>
    <definedName name="RANGE1">#REF!</definedName>
    <definedName name="RangeChange" hidden="1">#REF!</definedName>
    <definedName name="ＲＡＲＯＡ" localSheetId="11" hidden="1">{"'下期集計（10.27迄・速報値）'!$Q$16"}</definedName>
    <definedName name="ＲＡＲＯＡ" hidden="1">{"'下期集計（10.27迄・速報値）'!$Q$16"}</definedName>
    <definedName name="rat" hidden="1">#N/A</definedName>
    <definedName name="rate">#REF!</definedName>
    <definedName name="RATES">#REF!</definedName>
    <definedName name="RateTable" hidden="1">#REF!</definedName>
    <definedName name="RATIO">#N/A</definedName>
    <definedName name="RATIOS" localSheetId="11" hidden="1">{#N/A,#N/A,FALSE,"flash-orig";#N/A,#N/A,FALSE,"eco-fin";#N/A,#N/A,FALSE,"usd";#N/A,#N/A,FALSE,"traffico";#N/A,#N/A,FALSE,"mercato";#N/A,#N/A,FALSE,"personale";#N/A,#N/A,FALSE,"FLASH1"}</definedName>
    <definedName name="RATIOS" hidden="1">{#N/A,#N/A,FALSE,"flash-orig";#N/A,#N/A,FALSE,"eco-fin";#N/A,#N/A,FALSE,"usd";#N/A,#N/A,FALSE,"traffico";#N/A,#N/A,FALSE,"mercato";#N/A,#N/A,FALSE,"personale";#N/A,#N/A,FALSE,"FLASH1"}</definedName>
    <definedName name="Ratios_2" localSheetId="15" hidden="1">{"'TG'!$A$1:$L$37"}</definedName>
    <definedName name="Ratios_2" localSheetId="11" hidden="1">{"'TG'!$A$1:$L$37"}</definedName>
    <definedName name="Ratios_2" hidden="1">{"'TG'!$A$1:$L$37"}</definedName>
    <definedName name="Ratioswitch" localSheetId="19">#REF!</definedName>
    <definedName name="Ratioswitch">#REF!</definedName>
    <definedName name="RawDohTokCan">#REF!</definedName>
    <definedName name="RawDohTokGas">#REF!</definedName>
    <definedName name="RawDohTokInt">#REF!</definedName>
    <definedName name="RawDohTokOth">#REF!</definedName>
    <definedName name="RawDohTokSer">#REF!</definedName>
    <definedName name="RawDohTokUs">#REF!</definedName>
    <definedName name="RawMat" hidden="1">#REF!</definedName>
    <definedName name="ray" localSheetId="1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CArea" hidden="1">#REF!</definedName>
    <definedName name="rcn">#REF!</definedName>
    <definedName name="rdc" localSheetId="4" hidden="1">{#N/A,#N/A,TRUE,"constb"}</definedName>
    <definedName name="rdc" localSheetId="11" hidden="1">{#N/A,#N/A,TRUE,"constb"}</definedName>
    <definedName name="rdc" hidden="1">{#N/A,#N/A,TRUE,"constb"}</definedName>
    <definedName name="rdc_1" localSheetId="4" hidden="1">{#N/A,#N/A,TRUE,"constb"}</definedName>
    <definedName name="rdc_1" localSheetId="11" hidden="1">{#N/A,#N/A,TRUE,"constb"}</definedName>
    <definedName name="rdc_1" hidden="1">{#N/A,#N/A,TRUE,"constb"}</definedName>
    <definedName name="rdc_1_1" localSheetId="4" hidden="1">{#N/A,#N/A,TRUE,"constb"}</definedName>
    <definedName name="rdc_1_1" localSheetId="11" hidden="1">{#N/A,#N/A,TRUE,"constb"}</definedName>
    <definedName name="rdc_1_1" hidden="1">{#N/A,#N/A,TRUE,"constb"}</definedName>
    <definedName name="rdc_1_1_2" localSheetId="4" hidden="1">{#N/A,#N/A,TRUE,"constb"}</definedName>
    <definedName name="rdc_1_1_2" localSheetId="11" hidden="1">{#N/A,#N/A,TRUE,"constb"}</definedName>
    <definedName name="rdc_1_1_2" hidden="1">{#N/A,#N/A,TRUE,"constb"}</definedName>
    <definedName name="rdc_1_3" localSheetId="4" hidden="1">{#N/A,#N/A,TRUE,"constb"}</definedName>
    <definedName name="rdc_1_3" localSheetId="11" hidden="1">{#N/A,#N/A,TRUE,"constb"}</definedName>
    <definedName name="rdc_1_3" hidden="1">{#N/A,#N/A,TRUE,"constb"}</definedName>
    <definedName name="rdc_2" localSheetId="4" hidden="1">{#N/A,#N/A,TRUE,"constb"}</definedName>
    <definedName name="rdc_2" localSheetId="11" hidden="1">{#N/A,#N/A,TRUE,"constb"}</definedName>
    <definedName name="rdc_2" hidden="1">{#N/A,#N/A,TRUE,"constb"}</definedName>
    <definedName name="rdc_2_2" localSheetId="4" hidden="1">{#N/A,#N/A,TRUE,"constb"}</definedName>
    <definedName name="rdc_2_2" localSheetId="11" hidden="1">{#N/A,#N/A,TRUE,"constb"}</definedName>
    <definedName name="rdc_2_2" hidden="1">{#N/A,#N/A,TRUE,"constb"}</definedName>
    <definedName name="rdc_3" localSheetId="4" hidden="1">{#N/A,#N/A,TRUE,"constb"}</definedName>
    <definedName name="rdc_3" localSheetId="11" hidden="1">{#N/A,#N/A,TRUE,"constb"}</definedName>
    <definedName name="rdc_3" hidden="1">{#N/A,#N/A,TRUE,"constb"}</definedName>
    <definedName name="rdc_3_2" localSheetId="4" hidden="1">{#N/A,#N/A,TRUE,"constb"}</definedName>
    <definedName name="rdc_3_2" localSheetId="11" hidden="1">{#N/A,#N/A,TRUE,"constb"}</definedName>
    <definedName name="rdc_3_2" hidden="1">{#N/A,#N/A,TRUE,"constb"}</definedName>
    <definedName name="rdc_5" localSheetId="4" hidden="1">{#N/A,#N/A,TRUE,"constb"}</definedName>
    <definedName name="rdc_5" localSheetId="11" hidden="1">{#N/A,#N/A,TRUE,"constb"}</definedName>
    <definedName name="rdc_5" hidden="1">{#N/A,#N/A,TRUE,"constb"}</definedName>
    <definedName name="RDVers">"2.10a"</definedName>
    <definedName name="RDY" localSheetId="19">#REF!</definedName>
    <definedName name="RDY">#REF!</definedName>
    <definedName name="re" localSheetId="11" hidden="1">{"test2",#N/A,TRUE,"Prices"}</definedName>
    <definedName name="re" hidden="1">{"test2",#N/A,TRUE,"Prices"}</definedName>
    <definedName name="READONLYBACKCOLOUR1">#REF!</definedName>
    <definedName name="READONLYBACKCOLOUR6">#REF!</definedName>
    <definedName name="READWRITEBACKCOLOUR1">#REF!</definedName>
    <definedName name="READWRITEBACKCOLOUR6">#REF!</definedName>
    <definedName name="READY" localSheetId="19">#REF!</definedName>
    <definedName name="READY">#REF!</definedName>
    <definedName name="reajuste" localSheetId="11" hidden="1">{#N/A,#N/A,FALSE,"Aging Summary";#N/A,#N/A,FALSE,"Ratio Analysis";#N/A,#N/A,FALSE,"Test 120 Day Accts";#N/A,#N/A,FALSE,"Tickmarks"}</definedName>
    <definedName name="reajuste" hidden="1">{#N/A,#N/A,FALSE,"Aging Summary";#N/A,#N/A,FALSE,"Ratio Analysis";#N/A,#N/A,FALSE,"Test 120 Day Accts";#N/A,#N/A,FALSE,"Tickmarks"}</definedName>
    <definedName name="ReasonCode" localSheetId="19">#REF!</definedName>
    <definedName name="ReasonCode">#REF!</definedName>
    <definedName name="reazra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azra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azra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base">#REF!</definedName>
    <definedName name="RebPrices1">OFFSET(#REF!,,,#REF!,)</definedName>
    <definedName name="RebPrices10">OFFSET(#REF!,,,#REF!,)</definedName>
    <definedName name="RebPrices2">OFFSET(#REF!,,,#REF!,)</definedName>
    <definedName name="RebPrices3">OFFSET(#REF!,,,#REF!,)</definedName>
    <definedName name="RebPrices4">OFFSET(#REF!,,,#REF!,)</definedName>
    <definedName name="RebPrices5">OFFSET(#REF!,,,#REF!,)</definedName>
    <definedName name="RebPrices6">OFFSET(#REF!,,,#REF!,)</definedName>
    <definedName name="RebPrices7">OFFSET(#REF!,,,#REF!,)</definedName>
    <definedName name="RebPrices8">OFFSET(#REF!,,,#REF!,)</definedName>
    <definedName name="RebPrices9">OFFSET(#REF!,,,#REF!,)</definedName>
    <definedName name="recap">#REF!</definedName>
    <definedName name="recase" localSheetId="19">#REF!</definedName>
    <definedName name="recase">#REF!</definedName>
    <definedName name="recent_closing" localSheetId="19">#REF!</definedName>
    <definedName name="recent_closing">#REF!</definedName>
    <definedName name="reco" localSheetId="11" hidden="1">{TRUE,TRUE,31.75,28.75,446.25,227.25,FALSE,FALSE,TRUE,TRUE,0,1,#N/A,1,#N/A,9,11.7647058823529,1,FALSE,FALSE,1,TRUE,1,FALSE,100,"Swvu.MAIN.","ACwvu.MAIN.",1,FALSE,FALSE,0.75,0.75,0.5,0.5,2,"","",FALSE,FALSE,FALSE,FALSE,1,#N/A,1,4,"=R7C1:R197C15","=R4:R6",#N/A,#N/A,FALSE,FALSE,FALSE,1,65532,65532,FALSE,FALSE,TRUE,TRUE,TRUE}</definedName>
    <definedName name="reco" hidden="1">{TRUE,TRUE,31.75,28.75,446.25,227.25,FALSE,FALSE,TRUE,TRUE,0,1,#N/A,1,#N/A,9,11.7647058823529,1,FALSE,FALSE,1,TRUE,1,FALSE,100,"Swvu.MAIN.","ACwvu.MAIN.",1,FALSE,FALSE,0.75,0.75,0.5,0.5,2,"","",FALSE,FALSE,FALSE,FALSE,1,#N/A,1,4,"=R7C1:R197C15","=R4:R6",#N/A,#N/A,FALSE,FALSE,FALSE,1,65532,65532,FALSE,FALSE,TRUE,TRUE,TRUE}</definedName>
    <definedName name="reco_1" localSheetId="11" hidden="1">{TRUE,TRUE,31.75,28.75,446.25,227.25,FALSE,FALSE,TRUE,TRUE,0,1,#N/A,1,#N/A,9,11.7647058823529,1,FALSE,FALSE,1,TRUE,1,FALSE,100,"Swvu.MAIN.","ACwvu.MAIN.",1,FALSE,FALSE,0.75,0.75,0.5,0.5,2,"","",FALSE,FALSE,FALSE,FALSE,1,#N/A,1,4,"=R7C1:R197C15","=R4:R6",#N/A,#N/A,FALSE,FALSE,FALSE,1,65532,65532,FALSE,FALSE,TRUE,TRUE,TRUE}</definedName>
    <definedName name="reco_1" hidden="1">{TRUE,TRUE,31.75,28.75,446.25,227.25,FALSE,FALSE,TRUE,TRUE,0,1,#N/A,1,#N/A,9,11.7647058823529,1,FALSE,FALSE,1,TRUE,1,FALSE,100,"Swvu.MAIN.","ACwvu.MAIN.",1,FALSE,FALSE,0.75,0.75,0.5,0.5,2,"","",FALSE,FALSE,FALSE,FALSE,1,#N/A,1,4,"=R7C1:R197C15","=R4:R6",#N/A,#N/A,FALSE,FALSE,FALSE,1,65532,65532,FALSE,FALSE,TRUE,TRUE,TRUE}</definedName>
    <definedName name="recon" localSheetId="11" hidden="1">{#N/A,#N/A,TRUE,"KEY DATA";#N/A,#N/A,TRUE,"KEY DATA Base Case";#N/A,#N/A,TRUE,"JULY";#N/A,#N/A,TRUE,"AUG";#N/A,#N/A,TRUE,"SEPT";#N/A,#N/A,TRUE,"3Q"}</definedName>
    <definedName name="recon" hidden="1">{#N/A,#N/A,TRUE,"KEY DATA";#N/A,#N/A,TRUE,"KEY DATA Base Case";#N/A,#N/A,TRUE,"JULY";#N/A,#N/A,TRUE,"AUG";#N/A,#N/A,TRUE,"SEPT";#N/A,#N/A,TRUE,"3Q"}</definedName>
    <definedName name="Reconciliation" localSheetId="11" hidden="1">{TRUE,TRUE,-1.25,-15.5,484.5,276.75,FALSE,FALSE,TRUE,TRUE,0,12,#N/A,241,#N/A,9.34375,17.6923076923077,1,FALSE,FALSE,3,TRUE,1,FALSE,100,"Swvu.nwex.","ACwvu.nwex.",1,FALSE,FALSE,0.75,0.75,0.5,0.5,2,"","",FALSE,FALSE,FALSE,FALSE,1,#N/A,1,4,"=R186C1:R222C15","=R4:R6",#N/A,#N/A,FALSE,FALSE,FALSE,1,65532,65532,FALSE,FALSE,TRUE,TRUE,TRUE}</definedName>
    <definedName name="Reconciliation" hidden="1">{TRUE,TRUE,-1.25,-15.5,484.5,276.75,FALSE,FALSE,TRUE,TRUE,0,12,#N/A,241,#N/A,9.34375,17.6923076923077,1,FALSE,FALSE,3,TRUE,1,FALSE,100,"Swvu.nwex.","ACwvu.nwex.",1,FALSE,FALSE,0.75,0.75,0.5,0.5,2,"","",FALSE,FALSE,FALSE,FALSE,1,#N/A,1,4,"=R186C1:R222C15","=R4:R6",#N/A,#N/A,FALSE,FALSE,FALSE,1,65532,65532,FALSE,FALSE,TRUE,TRUE,TRUE}</definedName>
    <definedName name="Reconciliation_1" localSheetId="11" hidden="1">{TRUE,TRUE,-1.25,-15.5,484.5,276.75,FALSE,FALSE,TRUE,TRUE,0,12,#N/A,241,#N/A,9.34375,17.6923076923077,1,FALSE,FALSE,3,TRUE,1,FALSE,100,"Swvu.nwex.","ACwvu.nwex.",1,FALSE,FALSE,0.75,0.75,0.5,0.5,2,"","",FALSE,FALSE,FALSE,FALSE,1,#N/A,1,4,"=R186C1:R222C15","=R4:R6",#N/A,#N/A,FALSE,FALSE,FALSE,1,65532,65532,FALSE,FALSE,TRUE,TRUE,TRUE}</definedName>
    <definedName name="Reconciliation_1" hidden="1">{TRUE,TRUE,-1.25,-15.5,484.5,276.75,FALSE,FALSE,TRUE,TRUE,0,12,#N/A,241,#N/A,9.34375,17.6923076923077,1,FALSE,FALSE,3,TRUE,1,FALSE,100,"Swvu.nwex.","ACwvu.nwex.",1,FALSE,FALSE,0.75,0.75,0.5,0.5,2,"","",FALSE,FALSE,FALSE,FALSE,1,#N/A,1,4,"=R186C1:R222C15","=R4:R6",#N/A,#N/A,FALSE,FALSE,FALSE,1,65532,65532,FALSE,FALSE,TRUE,TRUE,TRUE}</definedName>
    <definedName name="recourse">#REF!</definedName>
    <definedName name="recoursetobe">#REF!</definedName>
    <definedName name="Recover">#REF!</definedName>
    <definedName name="recxv" localSheetId="11" hidden="1">{#N/A,#N/A,TRUE,"2432"}</definedName>
    <definedName name="recxv" hidden="1">{#N/A,#N/A,TRUE,"2432"}</definedName>
    <definedName name="Redeem_MI" localSheetId="19">#REF!</definedName>
    <definedName name="Redeem_MI">#REF!</definedName>
    <definedName name="REDEEM_PREF_STOCK" hidden="1">"REDEEM_PREF_STOCK"</definedName>
    <definedName name="RedefinePrintTableRange" localSheetId="4" hidden="1">#REF!</definedName>
    <definedName name="RedefinePrintTableRange" hidden="1">#REF!</definedName>
    <definedName name="redo" localSheetId="4" hidden="1">{#N/A,#N/A,FALSE,"ACQ_GRAPHS";#N/A,#N/A,FALSE,"T_1 GRAPHS";#N/A,#N/A,FALSE,"T_2 GRAPHS";#N/A,#N/A,FALSE,"COMB_GRAPHS"}</definedName>
    <definedName name="redo" localSheetId="11" hidden="1">{#N/A,#N/A,FALSE,"ACQ_GRAPHS";#N/A,#N/A,FALSE,"T_1 GRAPHS";#N/A,#N/A,FALSE,"T_2 GRAPHS";#N/A,#N/A,FALSE,"COMB_GRAPHS"}</definedName>
    <definedName name="redo" hidden="1">{#N/A,#N/A,FALSE,"ACQ_GRAPHS";#N/A,#N/A,FALSE,"T_1 GRAPHS";#N/A,#N/A,FALSE,"T_2 GRAPHS";#N/A,#N/A,FALSE,"COMB_GRAPHS"}</definedName>
    <definedName name="redo_1" localSheetId="4" hidden="1">{#N/A,#N/A,FALSE,"ACQ_GRAPHS";#N/A,#N/A,FALSE,"T_1 GRAPHS";#N/A,#N/A,FALSE,"T_2 GRAPHS";#N/A,#N/A,FALSE,"COMB_GRAPHS"}</definedName>
    <definedName name="redo_1" localSheetId="11" hidden="1">{#N/A,#N/A,FALSE,"ACQ_GRAPHS";#N/A,#N/A,FALSE,"T_1 GRAPHS";#N/A,#N/A,FALSE,"T_2 GRAPHS";#N/A,#N/A,FALSE,"COMB_GRAPHS"}</definedName>
    <definedName name="redo_1" hidden="1">{#N/A,#N/A,FALSE,"ACQ_GRAPHS";#N/A,#N/A,FALSE,"T_1 GRAPHS";#N/A,#N/A,FALSE,"T_2 GRAPHS";#N/A,#N/A,FALSE,"COMB_GRAPHS"}</definedName>
    <definedName name="redo_2" localSheetId="11" hidden="1">{#N/A,#N/A,FALSE,"ACQ_GRAPHS";#N/A,#N/A,FALSE,"T_1 GRAPHS";#N/A,#N/A,FALSE,"T_2 GRAPHS";#N/A,#N/A,FALSE,"COMB_GRAPHS"}</definedName>
    <definedName name="redo_2" hidden="1">{#N/A,#N/A,FALSE,"ACQ_GRAPHS";#N/A,#N/A,FALSE,"T_1 GRAPHS";#N/A,#N/A,FALSE,"T_2 GRAPHS";#N/A,#N/A,FALSE,"COMB_GRAPHS"}</definedName>
    <definedName name="redo_3" localSheetId="11" hidden="1">{#N/A,#N/A,FALSE,"ACQ_GRAPHS";#N/A,#N/A,FALSE,"T_1 GRAPHS";#N/A,#N/A,FALSE,"T_2 GRAPHS";#N/A,#N/A,FALSE,"COMB_GRAPHS"}</definedName>
    <definedName name="redo_3" hidden="1">{#N/A,#N/A,FALSE,"ACQ_GRAPHS";#N/A,#N/A,FALSE,"T_1 GRAPHS";#N/A,#N/A,FALSE,"T_2 GRAPHS";#N/A,#N/A,FALSE,"COMB_GRAPHS"}</definedName>
    <definedName name="redo_4" localSheetId="11" hidden="1">{#N/A,#N/A,FALSE,"ACQ_GRAPHS";#N/A,#N/A,FALSE,"T_1 GRAPHS";#N/A,#N/A,FALSE,"T_2 GRAPHS";#N/A,#N/A,FALSE,"COMB_GRAPHS"}</definedName>
    <definedName name="redo_4" hidden="1">{#N/A,#N/A,FALSE,"ACQ_GRAPHS";#N/A,#N/A,FALSE,"T_1 GRAPHS";#N/A,#N/A,FALSE,"T_2 GRAPHS";#N/A,#N/A,FALSE,"COMB_GRAPHS"}</definedName>
    <definedName name="redo_5" localSheetId="11" hidden="1">{#N/A,#N/A,FALSE,"ACQ_GRAPHS";#N/A,#N/A,FALSE,"T_1 GRAPHS";#N/A,#N/A,FALSE,"T_2 GRAPHS";#N/A,#N/A,FALSE,"COMB_GRAPHS"}</definedName>
    <definedName name="redo_5" hidden="1">{#N/A,#N/A,FALSE,"ACQ_GRAPHS";#N/A,#N/A,FALSE,"T_1 GRAPHS";#N/A,#N/A,FALSE,"T_2 GRAPHS";#N/A,#N/A,FALSE,"COMB_GRAPHS"}</definedName>
    <definedName name="redsox" localSheetId="11" hidden="1">{#N/A,#N/A,FALSE,"ADNAMES.XLS";#N/A,#N/A,FALSE,"EQNAMES.XLS";#N/A,#N/A,FALSE,"INNAMES.XLS";#N/A,#N/A,FALSE,"HYNAMES.XLS";#N/A,#N/A,FALSE,"FIXNAMES.XLS";#N/A,#N/A,FALSE,"MONNAMES.XLS";#N/A,#N/A,FALSE,"TECNAMES.XLS"}</definedName>
    <definedName name="redsox" hidden="1">{#N/A,#N/A,FALSE,"ADNAMES.XLS";#N/A,#N/A,FALSE,"EQNAMES.XLS";#N/A,#N/A,FALSE,"INNAMES.XLS";#N/A,#N/A,FALSE,"HYNAMES.XLS";#N/A,#N/A,FALSE,"FIXNAMES.XLS";#N/A,#N/A,FALSE,"MONNAMES.XLS";#N/A,#N/A,FALSE,"TECNAMES.XLS"}</definedName>
    <definedName name="reear" localSheetId="11" hidden="1">{#N/A,#N/A,FALSE,"Sheet1"}</definedName>
    <definedName name="reear" hidden="1">{#N/A,#N/A,FALSE,"Sheet1"}</definedName>
    <definedName name="reference_range" localSheetId="10">[0]!elvis_comp,[0]!elvis_acq,[0]!elvis_dcf,[0]!elvis_ref</definedName>
    <definedName name="reference_range">#REF!,#REF!,#REF!,#REF!</definedName>
    <definedName name="Refinery_Type_Lookup" localSheetId="4">#REF!</definedName>
    <definedName name="Refinery_Type_Lookup" localSheetId="15">#REF!</definedName>
    <definedName name="Refinery_Type_Lookup">#REF!</definedName>
    <definedName name="REFLECT" localSheetId="19">#REF!</definedName>
    <definedName name="REFLECT">#REF!</definedName>
    <definedName name="REGAGAGAG" localSheetId="4">{"Client Name or Project Name"}</definedName>
    <definedName name="REGAGAGAG" localSheetId="11">{"Client Name or Project Name"}</definedName>
    <definedName name="REGAGAGAG">{"Client Name or Project Name"}</definedName>
    <definedName name="reggie" localSheetId="4" hidden="1">{#N/A,#N/A,FALSE,"Pharm";#N/A,#N/A,FALSE,"WWCM"}</definedName>
    <definedName name="reggie" localSheetId="11" hidden="1">{#N/A,#N/A,FALSE,"Pharm";#N/A,#N/A,FALSE,"WWCM"}</definedName>
    <definedName name="reggie" hidden="1">{#N/A,#N/A,FALSE,"Pharm";#N/A,#N/A,FALSE,"WWCM"}</definedName>
    <definedName name="reggie_1" localSheetId="4" hidden="1">{#N/A,#N/A,FALSE,"Pharm";#N/A,#N/A,FALSE,"WWCM"}</definedName>
    <definedName name="reggie_1" localSheetId="11" hidden="1">{#N/A,#N/A,FALSE,"Pharm";#N/A,#N/A,FALSE,"WWCM"}</definedName>
    <definedName name="reggie_1" hidden="1">{#N/A,#N/A,FALSE,"Pharm";#N/A,#N/A,FALSE,"WWCM"}</definedName>
    <definedName name="Region">#REF!</definedName>
    <definedName name="regmult" hidden="1">#REF!</definedName>
    <definedName name="regre" localSheetId="11" hidden="1">{#N/A,#N/A,FALSE,"A";#N/A,#N/A,FALSE,"B-TOT";#N/A,#N/A,FALSE,"Declaration1";#N/A,#N/A,FALSE,"Spravka1";#N/A,#N/A,FALSE,"A (2)";#N/A,#N/A,FALSE,"B-TOT (2)";#N/A,#N/A,FALSE,"Declaration1 (2)";#N/A,#N/A,FALSE,"Spravka1 (2)"}</definedName>
    <definedName name="regre" hidden="1">{#N/A,#N/A,FALSE,"A";#N/A,#N/A,FALSE,"B-TOT";#N/A,#N/A,FALSE,"Declaration1";#N/A,#N/A,FALSE,"Spravka1";#N/A,#N/A,FALSE,"A (2)";#N/A,#N/A,FALSE,"B-TOT (2)";#N/A,#N/A,FALSE,"Declaration1 (2)";#N/A,#N/A,FALSE,"Spravka1 (2)"}</definedName>
    <definedName name="Regression" hidden="1">#REF!</definedName>
    <definedName name="regression2" hidden="1">#REF!</definedName>
    <definedName name="regressionx" hidden="1">#REF!</definedName>
    <definedName name="regressiony" hidden="1">#REF!</definedName>
    <definedName name="RegY" hidden="1">#REF!</definedName>
    <definedName name="rehy" localSheetId="11" hidden="1">{"DCF1",#N/A,FALSE,"SIERRA DCF";"MATRIX1",#N/A,FALSE,"SIERRA DCF"}</definedName>
    <definedName name="rehy" hidden="1">{"DCF1",#N/A,FALSE,"SIERRA DCF";"MATRIX1",#N/A,FALSE,"SIERRA DCF"}</definedName>
    <definedName name="reinvest" localSheetId="19">#REF!</definedName>
    <definedName name="reinvest">#REF!</definedName>
    <definedName name="Rel" localSheetId="11" hidden="1">{#N/A,#N/A,FALSE,"Aging Summary";#N/A,#N/A,FALSE,"Ratio Analysis";#N/A,#N/A,FALSE,"Test 120 Day Accts";#N/A,#N/A,FALSE,"Tickmarks"}</definedName>
    <definedName name="Rel" hidden="1">{#N/A,#N/A,FALSE,"Aging Summary";#N/A,#N/A,FALSE,"Ratio Analysis";#N/A,#N/A,FALSE,"Test 120 Day Accts";#N/A,#N/A,FALSE,"Tickmarks"}</definedName>
    <definedName name="Related" localSheetId="4" hidden="1">{#N/A,#N/A,FALSE,"Job Sched"}</definedName>
    <definedName name="Related" localSheetId="11" hidden="1">{#N/A,#N/A,FALSE,"Job Sched"}</definedName>
    <definedName name="Related" hidden="1">{#N/A,#N/A,FALSE,"Job Sched"}</definedName>
    <definedName name="Related_1" localSheetId="4" hidden="1">{#N/A,#N/A,FALSE,"Job Sched"}</definedName>
    <definedName name="Related_1" localSheetId="11" hidden="1">{#N/A,#N/A,FALSE,"Job Sched"}</definedName>
    <definedName name="Related_1" hidden="1">{#N/A,#N/A,FALSE,"Job Sched"}</definedName>
    <definedName name="Related_1_1" localSheetId="4" hidden="1">{#N/A,#N/A,FALSE,"Job Sched"}</definedName>
    <definedName name="Related_1_1" localSheetId="11" hidden="1">{#N/A,#N/A,FALSE,"Job Sched"}</definedName>
    <definedName name="Related_1_1" hidden="1">{#N/A,#N/A,FALSE,"Job Sched"}</definedName>
    <definedName name="Related_1_1_2" localSheetId="4" hidden="1">{#N/A,#N/A,FALSE,"Job Sched"}</definedName>
    <definedName name="Related_1_1_2" localSheetId="11" hidden="1">{#N/A,#N/A,FALSE,"Job Sched"}</definedName>
    <definedName name="Related_1_1_2" hidden="1">{#N/A,#N/A,FALSE,"Job Sched"}</definedName>
    <definedName name="Related_1_3" localSheetId="4" hidden="1">{#N/A,#N/A,FALSE,"Job Sched"}</definedName>
    <definedName name="Related_1_3" localSheetId="11" hidden="1">{#N/A,#N/A,FALSE,"Job Sched"}</definedName>
    <definedName name="Related_1_3" hidden="1">{#N/A,#N/A,FALSE,"Job Sched"}</definedName>
    <definedName name="Related_2" localSheetId="4" hidden="1">{#N/A,#N/A,FALSE,"Job Sched"}</definedName>
    <definedName name="Related_2" localSheetId="11" hidden="1">{#N/A,#N/A,FALSE,"Job Sched"}</definedName>
    <definedName name="Related_2" hidden="1">{#N/A,#N/A,FALSE,"Job Sched"}</definedName>
    <definedName name="Related_2_2" localSheetId="4" hidden="1">{#N/A,#N/A,FALSE,"Job Sched"}</definedName>
    <definedName name="Related_2_2" localSheetId="11" hidden="1">{#N/A,#N/A,FALSE,"Job Sched"}</definedName>
    <definedName name="Related_2_2" hidden="1">{#N/A,#N/A,FALSE,"Job Sched"}</definedName>
    <definedName name="Related_3" localSheetId="4" hidden="1">{#N/A,#N/A,FALSE,"Job Sched"}</definedName>
    <definedName name="Related_3" localSheetId="11" hidden="1">{#N/A,#N/A,FALSE,"Job Sched"}</definedName>
    <definedName name="Related_3" hidden="1">{#N/A,#N/A,FALSE,"Job Sched"}</definedName>
    <definedName name="Related_3_2" localSheetId="4" hidden="1">{#N/A,#N/A,FALSE,"Job Sched"}</definedName>
    <definedName name="Related_3_2" localSheetId="11" hidden="1">{#N/A,#N/A,FALSE,"Job Sched"}</definedName>
    <definedName name="Related_3_2" hidden="1">{#N/A,#N/A,FALSE,"Job Sched"}</definedName>
    <definedName name="Related_5" localSheetId="4" hidden="1">{#N/A,#N/A,FALSE,"Job Sched"}</definedName>
    <definedName name="Related_5" localSheetId="11" hidden="1">{#N/A,#N/A,FALSE,"Job Sched"}</definedName>
    <definedName name="Related_5" hidden="1">{#N/A,#N/A,FALSE,"Job Sched"}</definedName>
    <definedName name="RelatedPartyData0" hidden="1">#REF!,#REF!,#REF!,#REF!,#REF!,#REF!,#REF!,#REF!,#REF!,#REF!,#REF!,#REF!,#REF!,#REF!,#REF!,#REF!,#REF!,#REF!,#REF!,#REF!</definedName>
    <definedName name="RelatedPartyData1" hidden="1">#REF!,#REF!,#REF!,#REF!,#REF!,#REF!,#REF!,#REF!,#REF!,#REF!,#REF!,#REF!,#REF!,#REF!,#REF!,#REF!,#REF!,#REF!,#REF!,#REF!</definedName>
    <definedName name="RelatedPartyData2" hidden="1">#REF!,#REF!,#REF!,#REF!,#REF!,#REF!,#REF!,#REF!,#REF!,#REF!,#REF!,#REF!,#REF!,#REF!,#REF!,#REF!,#REF!,#REF!,#REF!,#REF!</definedName>
    <definedName name="RelatedPartyData3" hidden="1">#REF!,#REF!,#REF!,#REF!,#REF!,#REF!,#REF!,#REF!,#REF!,#REF!,#REF!,#REF!,#REF!,#REF!,#REF!,#REF!,#REF!,#REF!,#REF!,#REF!</definedName>
    <definedName name="RelatedPartyData4" hidden="1">#REF!,#REF!,#REF!,#REF!,#REF!,#REF!,#REF!,#REF!,#REF!,#REF!,#REF!,#REF!,#REF!,#REF!,#REF!,#REF!,#REF!,#REF!,#REF!,#REF!</definedName>
    <definedName name="RelatedPartyData5" hidden="1">#REF!,#REF!,#REF!,#REF!,#REF!,#REF!,#REF!,#REF!,#REF!,#REF!,#REF!,#REF!,#REF!,#REF!,#REF!,#REF!,#REF!,#REF!,#REF!,#REF!</definedName>
    <definedName name="RelatedPartyData6" hidden="1">#REF!,#REF!,#REF!,#REF!,#REF!,#REF!,#REF!,#REF!,#REF!,#REF!,#REF!,#REF!,#REF!,#REF!,#REF!,#REF!,#REF!,#REF!,#REF!,#REF!</definedName>
    <definedName name="RelatedPartyData7" hidden="1">#REF!,#REF!,#REF!,#REF!,#REF!,#REF!,#REF!,#REF!,#REF!,#REF!,#REF!,#REF!,#REF!,#REF!,#REF!,#REF!,#REF!,#REF!,#REF!,#REF!</definedName>
    <definedName name="RelatedPartyData8" hidden="1">#REF!,#REF!,#REF!,#REF!,#REF!,#REF!,#REF!,#REF!,#REF!,#REF!,#REF!,#REF!,#REF!,#REF!,#REF!,#REF!,#REF!,#REF!,#REF!,#REF!</definedName>
    <definedName name="RelatedPartyData9" hidden="1">#REF!,#REF!,#REF!,#REF!,#REF!,#REF!,#REF!,#REF!,#REF!,#REF!,#REF!,#REF!,#REF!,#REF!,#REF!,#REF!,#REF!,#REF!,#REF!,#REF!</definedName>
    <definedName name="remove" localSheetId="15" hidden="1">{"bs",#N/A,FALSE,"SCF"}</definedName>
    <definedName name="remove" localSheetId="11" hidden="1">{"bs",#N/A,FALSE,"SCF"}</definedName>
    <definedName name="remove" hidden="1">{"bs",#N/A,FALSE,"SCF"}</definedName>
    <definedName name="Remove_Aetna_PPO_II_Ntwk" hidden="1">#REF!</definedName>
    <definedName name="Remove_Aetna_PPO_Ntwk" hidden="1">#REF!</definedName>
    <definedName name="Remove_Aetna_Spec_Ntwk" hidden="1">#REF!</definedName>
    <definedName name="Remove_Cust_Spec_Ntwk" hidden="1">#REF!</definedName>
    <definedName name="Remove_Dental_Combined_Section_Check" hidden="1">#REF!</definedName>
    <definedName name="Remove_Dental_PPO_Max_Section_Check" hidden="1">#REF!</definedName>
    <definedName name="Remove_Dental_PPO_Section_Check" hidden="1">#REF!</definedName>
    <definedName name="remove2" localSheetId="15" hidden="1">{"bs",#N/A,FALSE,"SCF"}</definedName>
    <definedName name="remove2" localSheetId="11" hidden="1">{"bs",#N/A,FALSE,"SCF"}</definedName>
    <definedName name="remove2" hidden="1">{"bs",#N/A,FALSE,"SCF"}</definedName>
    <definedName name="remove3" localSheetId="15" hidden="1">{"bs",#N/A,FALSE,"SCF"}</definedName>
    <definedName name="remove3" localSheetId="11" hidden="1">{"bs",#N/A,FALSE,"SCF"}</definedName>
    <definedName name="remove3" hidden="1">{"bs",#N/A,FALSE,"SCF"}</definedName>
    <definedName name="rename" localSheetId="11" hidden="1">{#N/A,#N/A,FALSE,"Aging Summary";#N/A,#N/A,FALSE,"Ratio Analysis";#N/A,#N/A,FALSE,"Test 120 Day Accts";#N/A,#N/A,FALSE,"Tickmarks"}</definedName>
    <definedName name="rename" hidden="1">{#N/A,#N/A,FALSE,"Aging Summary";#N/A,#N/A,FALSE,"Ratio Analysis";#N/A,#N/A,FALSE,"Test 120 Day Accts";#N/A,#N/A,FALSE,"Tickmarks"}</definedName>
    <definedName name="rename2" localSheetId="11" hidden="1">{#N/A,#N/A,FALSE,"Aging Summary";#N/A,#N/A,FALSE,"Ratio Analysis";#N/A,#N/A,FALSE,"Test 120 Day Accts";#N/A,#N/A,FALSE,"Tickmarks"}</definedName>
    <definedName name="rename2" hidden="1">{#N/A,#N/A,FALSE,"Aging Summary";#N/A,#N/A,FALSE,"Ratio Analysis";#N/A,#N/A,FALSE,"Test 120 Day Accts";#N/A,#N/A,FALSE,"Tickmarks"}</definedName>
    <definedName name="RENSAL" localSheetId="19">#REF!</definedName>
    <definedName name="RENSAL">#REF!</definedName>
    <definedName name="Rep" localSheetId="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19"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18"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1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1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level">#REF!</definedName>
    <definedName name="RepairedName0012">"iQShowAnnual"</definedName>
    <definedName name="REPAY">#REF!</definedName>
    <definedName name="repinc">#REF!</definedName>
    <definedName name="Replacement">#REF!,#REF!</definedName>
    <definedName name="RepoBond">#REF!</definedName>
    <definedName name="REPORT" localSheetId="19">#REF!</definedName>
    <definedName name="REPORT">#REF!</definedName>
    <definedName name="report_1" localSheetId="4" hidden="1">{#N/A,#N/A,FALSE,"1998"}</definedName>
    <definedName name="report_1" localSheetId="11" hidden="1">{#N/A,#N/A,FALSE,"1998"}</definedName>
    <definedName name="report_1" hidden="1">{#N/A,#N/A,FALSE,"1998"}</definedName>
    <definedName name="report_id" hidden="1">#REF!</definedName>
    <definedName name="ReportCreated">TRUE</definedName>
    <definedName name="ReportCycle" localSheetId="19">#REF!</definedName>
    <definedName name="ReportCycle">#REF!</definedName>
    <definedName name="Reported" hidden="1">#REF!</definedName>
    <definedName name="ReportGroup" localSheetId="4" hidden="1">0</definedName>
    <definedName name="ReportGroup" hidden="1">6</definedName>
    <definedName name="Reporting">#REF!</definedName>
    <definedName name="Reporting_Week">#REF!</definedName>
    <definedName name="reps" localSheetId="11" hidden="1">{"FY03_Assets",#N/A,FALSE,"Fin Stmt Budget";"FY03_Liabilities",#N/A,FALSE,"Fin Stmt Budget";"FY03_Inc_Stmt",#N/A,FALSE,"Fin Stmt Budget";"FY03_SOCF",#N/A,FALSE,"Fin Stmt Budget"}</definedName>
    <definedName name="reps" hidden="1">{"FY03_Assets",#N/A,FALSE,"Fin Stmt Budget";"FY03_Liabilities",#N/A,FALSE,"Fin Stmt Budget";"FY03_Inc_Stmt",#N/A,FALSE,"Fin Stmt Budget";"FY03_SOCF",#N/A,FALSE,"Fin Stmt Budget"}</definedName>
    <definedName name="reqq" localSheetId="11" hidden="1">{#N/A,#N/A,TRUE,"Proposal";#N/A,#N/A,TRUE,"Assumptions";#N/A,#N/A,TRUE,"Net Income";#N/A,#N/A,TRUE,"Balsheet";#N/A,#N/A,TRUE,"Capex";#N/A,#N/A,TRUE,"Volumes";#N/A,#N/A,TRUE,"Revenues";#N/A,#N/A,TRUE,"Var.Costs";#N/A,#N/A,TRUE,"Personnel";#N/A,#N/A,TRUE,"Other costs";#N/A,#N/A,TRUE,"MKTG and G&amp;A"}</definedName>
    <definedName name="reqq" hidden="1">{#N/A,#N/A,TRUE,"Proposal";#N/A,#N/A,TRUE,"Assumptions";#N/A,#N/A,TRUE,"Net Income";#N/A,#N/A,TRUE,"Balsheet";#N/A,#N/A,TRUE,"Capex";#N/A,#N/A,TRUE,"Volumes";#N/A,#N/A,TRUE,"Revenues";#N/A,#N/A,TRUE,"Var.Costs";#N/A,#N/A,TRUE,"Personnel";#N/A,#N/A,TRUE,"Other costs";#N/A,#N/A,TRUE,"MKTG and G&amp;A"}</definedName>
    <definedName name="REQUIREBUDGETJOURNALSFLAG1">#REF!</definedName>
    <definedName name="REQUIREBUDGETJOURNALSFLAG6">#REF!</definedName>
    <definedName name="RequiredReturn" localSheetId="19">#REF!</definedName>
    <definedName name="RequiredReturn">#REF!</definedName>
    <definedName name="rere" localSheetId="11" hidden="1">{#N/A,#N/A,FALSE,"ORIX CSC"}</definedName>
    <definedName name="rere" hidden="1">{#N/A,#N/A,FALSE,"ORIX CSC"}</definedName>
    <definedName name="rerere" localSheetId="11" hidden="1">{"mgmt forecast",#N/A,FALSE,"Mgmt Forecast";"dcf table",#N/A,FALSE,"Mgmt Forecast";"sensitivity",#N/A,FALSE,"Mgmt Forecast";"table inputs",#N/A,FALSE,"Mgmt Forecast";"calculations",#N/A,FALSE,"Mgmt Forecast"}</definedName>
    <definedName name="rerere" hidden="1">{"mgmt forecast",#N/A,FALSE,"Mgmt Forecast";"dcf table",#N/A,FALSE,"Mgmt Forecast";"sensitivity",#N/A,FALSE,"Mgmt Forecast";"table inputs",#N/A,FALSE,"Mgmt Forecast";"calculations",#N/A,FALSE,"Mgmt Forecast"}</definedName>
    <definedName name="rerwer" localSheetId="11" hidden="1">{"assumptions",#N/A,FALSE,"Scenario 1";"valuation",#N/A,FALSE,"Scenario 1"}</definedName>
    <definedName name="rerwer" hidden="1">{"assumptions",#N/A,FALSE,"Scenario 1";"valuation",#N/A,FALSE,"Scenario 1"}</definedName>
    <definedName name="rery" localSheetId="11" hidden="1">{"assumptions",#N/A,FALSE,"Scenario 1";"valuation",#N/A,FALSE,"Scenario 1"}</definedName>
    <definedName name="rery" hidden="1">{"assumptions",#N/A,FALSE,"Scenario 1";"valuation",#N/A,FALSE,"Scenario 1"}</definedName>
    <definedName name="RES" hidden="1">#REF!</definedName>
    <definedName name="RESDMN" hidden="1">#REF!</definedName>
    <definedName name="RESEARCH_DEV" hidden="1">"RESEARCH_DEV"</definedName>
    <definedName name="reserve">#REF!</definedName>
    <definedName name="RESERVES" localSheetId="19">#REF!</definedName>
    <definedName name="RESERVES">#REF!</definedName>
    <definedName name="RESID" hidden="1">#REF!</definedName>
    <definedName name="residvalue" localSheetId="19">#REF!</definedName>
    <definedName name="residvalue">#REF!</definedName>
    <definedName name="Resin_in_BOMs_Query_Crosstab">#REF!</definedName>
    <definedName name="resources" localSheetId="11" hidden="1">{#N/A,#N/A,FALSE,"Assessment";#N/A,#N/A,FALSE,"Staffing";#N/A,#N/A,FALSE,"Hires";#N/A,#N/A,FALSE,"Assumptions"}</definedName>
    <definedName name="resources" hidden="1">{#N/A,#N/A,FALSE,"Assessment";#N/A,#N/A,FALSE,"Staffing";#N/A,#N/A,FALSE,"Hires";#N/A,#N/A,FALSE,"Assumptions"}</definedName>
    <definedName name="resp." localSheetId="4" hidden="1">{#N/A,#N/A,FALSE,"Pharm";#N/A,#N/A,FALSE,"WWCM"}</definedName>
    <definedName name="resp." localSheetId="11" hidden="1">{#N/A,#N/A,FALSE,"Pharm";#N/A,#N/A,FALSE,"WWCM"}</definedName>
    <definedName name="resp." hidden="1">{#N/A,#N/A,FALSE,"Pharm";#N/A,#N/A,FALSE,"WWCM"}</definedName>
    <definedName name="resp._1" localSheetId="4" hidden="1">{#N/A,#N/A,FALSE,"Pharm";#N/A,#N/A,FALSE,"WWCM"}</definedName>
    <definedName name="resp._1" localSheetId="11" hidden="1">{#N/A,#N/A,FALSE,"Pharm";#N/A,#N/A,FALSE,"WWCM"}</definedName>
    <definedName name="resp._1" hidden="1">{#N/A,#N/A,FALSE,"Pharm";#N/A,#N/A,FALSE,"WWCM"}</definedName>
    <definedName name="RESPONSIBILITYAPPLICATIONID1">#REF!</definedName>
    <definedName name="RESPONSIBILITYAPPLICATIONID6">#REF!</definedName>
    <definedName name="RESPONSIBILITYID1">#REF!</definedName>
    <definedName name="RESPONSIBILITYID6">#REF!</definedName>
    <definedName name="RESPONSIBILITYNAME1">#REF!</definedName>
    <definedName name="RESPONSIBILITYNAME6">#REF!</definedName>
    <definedName name="RestatedActuals" localSheetId="11" hidden="1">{#N/A,#N/A,FALSE,"Aging Summary";#N/A,#N/A,FALSE,"Ratio Analysis";#N/A,#N/A,FALSE,"Test 120 Day Accts";#N/A,#N/A,FALSE,"Tickmarks"}</definedName>
    <definedName name="RestatedActuals" hidden="1">{#N/A,#N/A,FALSE,"Aging Summary";#N/A,#N/A,FALSE,"Ratio Analysis";#N/A,#N/A,FALSE,"Test 120 Day Accts";#N/A,#N/A,FALSE,"Tickmarks"}</definedName>
    <definedName name="Restoration" localSheetId="4">{"Client Name or Project Name"}</definedName>
    <definedName name="Restoration" localSheetId="11">{"Client Name or Project Name"}</definedName>
    <definedName name="Restoration">{"Client Name or Project Name"}</definedName>
    <definedName name="RestoreKeysToNormalTable" hidden="1">OFFSET(#REF!,0,0,COUNTA(#REF!),1)</definedName>
    <definedName name="Restrpspective" localSheetId="11" hidden="1">{#N/A,#N/A,TRUE,"SUMMARY";#N/A,#N/A,TRUE,"Unsettled Deal IO";#N/A,#N/A,TRUE,"Treasury Options";#N/A,#N/A,TRUE,"CMT Floors";#N/A,#N/A,TRUE,"Pipeline";#N/A,#N/A,TRUE,"MBS Deriv";#N/A,#N/A,TRUE,"Swap";#N/A,#N/A,TRUE,"Portfolio";#N/A,#N/A,TRUE,"Portfolio Transfer";#N/A,#N/A,TRUE,"Non-INMC Subs"}</definedName>
    <definedName name="Restrpspective" hidden="1">{#N/A,#N/A,TRUE,"SUMMARY";#N/A,#N/A,TRUE,"Unsettled Deal IO";#N/A,#N/A,TRUE,"Treasury Options";#N/A,#N/A,TRUE,"CMT Floors";#N/A,#N/A,TRUE,"Pipeline";#N/A,#N/A,TRUE,"MBS Deriv";#N/A,#N/A,TRUE,"Swap";#N/A,#N/A,TRUE,"Portfolio";#N/A,#N/A,TRUE,"Portfolio Transfer";#N/A,#N/A,TRUE,"Non-INMC Subs"}</definedName>
    <definedName name="Restructuring">#REF!</definedName>
    <definedName name="Result_cell">#REF!</definedName>
    <definedName name="résultats" localSheetId="11" hidden="1">{#N/A,#N/A,FALSE,"Aging Summary";#N/A,#N/A,FALSE,"Ratio Analysis";#N/A,#N/A,FALSE,"Test 120 Day Accts";#N/A,#N/A,FALSE,"Tickmarks"}</definedName>
    <definedName name="résultats" hidden="1">{#N/A,#N/A,FALSE,"Aging Summary";#N/A,#N/A,FALSE,"Ratio Analysis";#N/A,#N/A,FALSE,"Test 120 Day Accts";#N/A,#N/A,FALSE,"Tickmarks"}</definedName>
    <definedName name="Results" localSheetId="11" hidden="1">{"FCB_ALL",#N/A,FALSE,"FCB"}</definedName>
    <definedName name="Results" hidden="1">{"FCB_ALL",#N/A,FALSE,"FCB"}</definedName>
    <definedName name="resultscomp" localSheetId="11" hidden="1">{"FCB_ALL",#N/A,FALSE,"FCB"}</definedName>
    <definedName name="resultscomp" hidden="1">{"FCB_ALL",#N/A,FALSE,"FCB"}</definedName>
    <definedName name="RETAINED_EARN" hidden="1">"RETAINED_EARN"</definedName>
    <definedName name="RetChar" hidden="1">"
"</definedName>
    <definedName name="RETDT">#REF!</definedName>
    <definedName name="rete" localSheetId="11" hidden="1">{#N/A,#N/A,FALSE,"Aging Summary";#N/A,#N/A,FALSE,"Ratio Analysis";#N/A,#N/A,FALSE,"Test 120 Day Accts";#N/A,#N/A,FALSE,"Tickmarks"}</definedName>
    <definedName name="rete" hidden="1">{#N/A,#N/A,FALSE,"Aging Summary";#N/A,#N/A,FALSE,"Ratio Analysis";#N/A,#N/A,FALSE,"Test 120 Day Accts";#N/A,#N/A,FALSE,"Tickmarks"}</definedName>
    <definedName name="rete2" localSheetId="11" hidden="1">{#N/A,#N/A,FALSE,"MONTHDET";#N/A,#N/A,FALSE,"ACTUAL"}</definedName>
    <definedName name="rete2" hidden="1">{#N/A,#N/A,FALSE,"MONTHDET";#N/A,#N/A,FALSE,"ACTUAL"}</definedName>
    <definedName name="retencion" localSheetId="11" hidden="1">{#N/A,#N/A,FALSE,"OUT  AREC"}</definedName>
    <definedName name="retencion" hidden="1">{#N/A,#N/A,FALSE,"OUT  AREC"}</definedName>
    <definedName name="retert">#REF!</definedName>
    <definedName name="Retrieves">#REF!,#REF!,#REF!,#REF!</definedName>
    <definedName name="retrzetrzetr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rzetrzetr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rzetrzet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unrs">#REF!</definedName>
    <definedName name="RETURN">#REF!</definedName>
    <definedName name="Return_1">#REF!</definedName>
    <definedName name="Return_2">#REF!</definedName>
    <definedName name="Return_3">#REF!</definedName>
    <definedName name="Return_4">#REF!</definedName>
    <definedName name="RETURN_ASSETS" hidden="1">"RETURN_ASSETS"</definedName>
    <definedName name="RETURN_EQUITY" hidden="1">"RETURN_EQUITY"</definedName>
    <definedName name="RETURN_INVESTMENT" hidden="1">"RETURN_INVESTMENT"</definedName>
    <definedName name="ReturnCheck">#REF!</definedName>
    <definedName name="Returns">#REF!</definedName>
    <definedName name="returns2"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ztr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ztr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zt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uziozl"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uziozl"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uziozl"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V">#REF!</definedName>
    <definedName name="rev_1" localSheetId="4" hidden="1">{#N/A,#N/A,FALSE,"Projections";#N/A,#N/A,FALSE,"Multiples Valuation";#N/A,#N/A,FALSE,"LBO";#N/A,#N/A,FALSE,"Multiples_Sensitivity";#N/A,#N/A,FALSE,"Summary"}</definedName>
    <definedName name="rev_1" localSheetId="11" hidden="1">{#N/A,#N/A,FALSE,"Projections";#N/A,#N/A,FALSE,"Multiples Valuation";#N/A,#N/A,FALSE,"LBO";#N/A,#N/A,FALSE,"Multiples_Sensitivity";#N/A,#N/A,FALSE,"Summary"}</definedName>
    <definedName name="rev_1" hidden="1">{#N/A,#N/A,FALSE,"Projections";#N/A,#N/A,FALSE,"Multiples Valuation";#N/A,#N/A,FALSE,"LBO";#N/A,#N/A,FALSE,"Multiples_Sensitivity";#N/A,#N/A,FALSE,"Summary"}</definedName>
    <definedName name="rev_1_1" localSheetId="4" hidden="1">{#N/A,#N/A,FALSE,"Projections";#N/A,#N/A,FALSE,"Multiples Valuation";#N/A,#N/A,FALSE,"LBO";#N/A,#N/A,FALSE,"Multiples_Sensitivity";#N/A,#N/A,FALSE,"Summary"}</definedName>
    <definedName name="rev_1_1" localSheetId="11" hidden="1">{#N/A,#N/A,FALSE,"Projections";#N/A,#N/A,FALSE,"Multiples Valuation";#N/A,#N/A,FALSE,"LBO";#N/A,#N/A,FALSE,"Multiples_Sensitivity";#N/A,#N/A,FALSE,"Summary"}</definedName>
    <definedName name="rev_1_1" hidden="1">{#N/A,#N/A,FALSE,"Projections";#N/A,#N/A,FALSE,"Multiples Valuation";#N/A,#N/A,FALSE,"LBO";#N/A,#N/A,FALSE,"Multiples_Sensitivity";#N/A,#N/A,FALSE,"Summary"}</definedName>
    <definedName name="rev_1_1_2" localSheetId="4" hidden="1">{#N/A,#N/A,FALSE,"Projections";#N/A,#N/A,FALSE,"Multiples Valuation";#N/A,#N/A,FALSE,"LBO";#N/A,#N/A,FALSE,"Multiples_Sensitivity";#N/A,#N/A,FALSE,"Summary"}</definedName>
    <definedName name="rev_1_1_2" localSheetId="11" hidden="1">{#N/A,#N/A,FALSE,"Projections";#N/A,#N/A,FALSE,"Multiples Valuation";#N/A,#N/A,FALSE,"LBO";#N/A,#N/A,FALSE,"Multiples_Sensitivity";#N/A,#N/A,FALSE,"Summary"}</definedName>
    <definedName name="rev_1_1_2" hidden="1">{#N/A,#N/A,FALSE,"Projections";#N/A,#N/A,FALSE,"Multiples Valuation";#N/A,#N/A,FALSE,"LBO";#N/A,#N/A,FALSE,"Multiples_Sensitivity";#N/A,#N/A,FALSE,"Summary"}</definedName>
    <definedName name="rev_1_3" localSheetId="4" hidden="1">{#N/A,#N/A,FALSE,"Projections";#N/A,#N/A,FALSE,"Multiples Valuation";#N/A,#N/A,FALSE,"LBO";#N/A,#N/A,FALSE,"Multiples_Sensitivity";#N/A,#N/A,FALSE,"Summary"}</definedName>
    <definedName name="rev_1_3" localSheetId="11" hidden="1">{#N/A,#N/A,FALSE,"Projections";#N/A,#N/A,FALSE,"Multiples Valuation";#N/A,#N/A,FALSE,"LBO";#N/A,#N/A,FALSE,"Multiples_Sensitivity";#N/A,#N/A,FALSE,"Summary"}</definedName>
    <definedName name="rev_1_3" hidden="1">{#N/A,#N/A,FALSE,"Projections";#N/A,#N/A,FALSE,"Multiples Valuation";#N/A,#N/A,FALSE,"LBO";#N/A,#N/A,FALSE,"Multiples_Sensitivity";#N/A,#N/A,FALSE,"Summary"}</definedName>
    <definedName name="rev_2" localSheetId="4" hidden="1">{#N/A,#N/A,FALSE,"Projections";#N/A,#N/A,FALSE,"Multiples Valuation";#N/A,#N/A,FALSE,"LBO";#N/A,#N/A,FALSE,"Multiples_Sensitivity";#N/A,#N/A,FALSE,"Summary"}</definedName>
    <definedName name="rev_2" localSheetId="11" hidden="1">{#N/A,#N/A,FALSE,"Projections";#N/A,#N/A,FALSE,"Multiples Valuation";#N/A,#N/A,FALSE,"LBO";#N/A,#N/A,FALSE,"Multiples_Sensitivity";#N/A,#N/A,FALSE,"Summary"}</definedName>
    <definedName name="rev_2" hidden="1">{#N/A,#N/A,FALSE,"Projections";#N/A,#N/A,FALSE,"Multiples Valuation";#N/A,#N/A,FALSE,"LBO";#N/A,#N/A,FALSE,"Multiples_Sensitivity";#N/A,#N/A,FALSE,"Summary"}</definedName>
    <definedName name="rev_2_2" localSheetId="4" hidden="1">{#N/A,#N/A,FALSE,"Projections";#N/A,#N/A,FALSE,"Multiples Valuation";#N/A,#N/A,FALSE,"LBO";#N/A,#N/A,FALSE,"Multiples_Sensitivity";#N/A,#N/A,FALSE,"Summary"}</definedName>
    <definedName name="rev_2_2" localSheetId="11" hidden="1">{#N/A,#N/A,FALSE,"Projections";#N/A,#N/A,FALSE,"Multiples Valuation";#N/A,#N/A,FALSE,"LBO";#N/A,#N/A,FALSE,"Multiples_Sensitivity";#N/A,#N/A,FALSE,"Summary"}</definedName>
    <definedName name="rev_2_2" hidden="1">{#N/A,#N/A,FALSE,"Projections";#N/A,#N/A,FALSE,"Multiples Valuation";#N/A,#N/A,FALSE,"LBO";#N/A,#N/A,FALSE,"Multiples_Sensitivity";#N/A,#N/A,FALSE,"Summary"}</definedName>
    <definedName name="rev_3" localSheetId="4" hidden="1">{#N/A,#N/A,FALSE,"Projections";#N/A,#N/A,FALSE,"Multiples Valuation";#N/A,#N/A,FALSE,"LBO";#N/A,#N/A,FALSE,"Multiples_Sensitivity";#N/A,#N/A,FALSE,"Summary"}</definedName>
    <definedName name="rev_3" localSheetId="11" hidden="1">{#N/A,#N/A,FALSE,"Projections";#N/A,#N/A,FALSE,"Multiples Valuation";#N/A,#N/A,FALSE,"LBO";#N/A,#N/A,FALSE,"Multiples_Sensitivity";#N/A,#N/A,FALSE,"Summary"}</definedName>
    <definedName name="rev_3" hidden="1">{#N/A,#N/A,FALSE,"Projections";#N/A,#N/A,FALSE,"Multiples Valuation";#N/A,#N/A,FALSE,"LBO";#N/A,#N/A,FALSE,"Multiples_Sensitivity";#N/A,#N/A,FALSE,"Summary"}</definedName>
    <definedName name="rev_3_2" localSheetId="4" hidden="1">{#N/A,#N/A,FALSE,"Projections";#N/A,#N/A,FALSE,"Multiples Valuation";#N/A,#N/A,FALSE,"LBO";#N/A,#N/A,FALSE,"Multiples_Sensitivity";#N/A,#N/A,FALSE,"Summary"}</definedName>
    <definedName name="rev_3_2" localSheetId="11" hidden="1">{#N/A,#N/A,FALSE,"Projections";#N/A,#N/A,FALSE,"Multiples Valuation";#N/A,#N/A,FALSE,"LBO";#N/A,#N/A,FALSE,"Multiples_Sensitivity";#N/A,#N/A,FALSE,"Summary"}</definedName>
    <definedName name="rev_3_2" hidden="1">{#N/A,#N/A,FALSE,"Projections";#N/A,#N/A,FALSE,"Multiples Valuation";#N/A,#N/A,FALSE,"LBO";#N/A,#N/A,FALSE,"Multiples_Sensitivity";#N/A,#N/A,FALSE,"Summary"}</definedName>
    <definedName name="rev_5" localSheetId="4" hidden="1">{#N/A,#N/A,FALSE,"Projections";#N/A,#N/A,FALSE,"Multiples Valuation";#N/A,#N/A,FALSE,"LBO";#N/A,#N/A,FALSE,"Multiples_Sensitivity";#N/A,#N/A,FALSE,"Summary"}</definedName>
    <definedName name="rev_5" localSheetId="11" hidden="1">{#N/A,#N/A,FALSE,"Projections";#N/A,#N/A,FALSE,"Multiples Valuation";#N/A,#N/A,FALSE,"LBO";#N/A,#N/A,FALSE,"Multiples_Sensitivity";#N/A,#N/A,FALSE,"Summary"}</definedName>
    <definedName name="rev_5" hidden="1">{#N/A,#N/A,FALSE,"Projections";#N/A,#N/A,FALSE,"Multiples Valuation";#N/A,#N/A,FALSE,"LBO";#N/A,#N/A,FALSE,"Multiples_Sensitivity";#N/A,#N/A,FALSE,"Summary"}</definedName>
    <definedName name="rev_case">#REF!</definedName>
    <definedName name="Rev_IPORun">#REF!</definedName>
    <definedName name="RevA">#REF!</definedName>
    <definedName name="revalue" localSheetId="19">#REF!</definedName>
    <definedName name="revalue">#REF!</definedName>
    <definedName name="RevAQ1" localSheetId="19">#REF!</definedName>
    <definedName name="RevAQ1">#REF!</definedName>
    <definedName name="RevB">#REF!</definedName>
    <definedName name="RevBQ1" localSheetId="19">#REF!</definedName>
    <definedName name="RevBQ1">#REF!</definedName>
    <definedName name="RevBud">#REF!</definedName>
    <definedName name="Revenue" localSheetId="19">#REF!</definedName>
    <definedName name="Revenue">#REF!</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 localSheetId="19">#REF!</definedName>
    <definedName name="Revenue_Growth">#REF!</definedName>
    <definedName name="REVENUE_GROWTH_1" hidden="1">"REVENUE_GROWTH_1"</definedName>
    <definedName name="REVENUE_GROWTH_2" hidden="1">"REVENUE_GROWTH_2"</definedName>
    <definedName name="Revenue_per_Rig" localSheetId="19">#REF!</definedName>
    <definedName name="Revenue_per_Rig">#REF!</definedName>
    <definedName name="Revenue_Switch">#REF!</definedName>
    <definedName name="revenues">#REF!</definedName>
    <definedName name="Revenues_2">#REF!</definedName>
    <definedName name="Revenues_F">#REF!</definedName>
    <definedName name="revenues2" localSheetId="19">#REF!</definedName>
    <definedName name="revenues2">#REF!</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eveq">#REF!</definedName>
    <definedName name="reveunes2" localSheetId="19">#REF!</definedName>
    <definedName name="reveunes2">#REF!</definedName>
    <definedName name="REVINT">#REF!</definedName>
    <definedName name="REVINTRES">#REF!</definedName>
    <definedName name="revise" hidden="1">40349.759212963</definedName>
    <definedName name="Revised" localSheetId="11" hidden="1">{#N/A,#N/A,FALSE,"0895";"LOWER PORTION",#N/A,FALSE,"0895"}</definedName>
    <definedName name="Revised" hidden="1">{#N/A,#N/A,FALSE,"0895";"LOWER PORTION",#N/A,FALSE,"0895"}</definedName>
    <definedName name="Revised_1" localSheetId="11" hidden="1">{#N/A,#N/A,FALSE,"0895";"LOWER PORTION",#N/A,FALSE,"0895"}</definedName>
    <definedName name="Revised_1" hidden="1">{#N/A,#N/A,FALSE,"0895";"LOWER PORTION",#N/A,FALSE,"0895"}</definedName>
    <definedName name="Revised_2" localSheetId="11" hidden="1">{#N/A,#N/A,FALSE,"0895";"LOWER PORTION",#N/A,FALSE,"0895"}</definedName>
    <definedName name="Revised_2" hidden="1">{#N/A,#N/A,FALSE,"0895";"LOWER PORTION",#N/A,FALSE,"0895"}</definedName>
    <definedName name="Revised_3" localSheetId="11" hidden="1">{#N/A,#N/A,FALSE,"0895";"LOWER PORTION",#N/A,FALSE,"0895"}</definedName>
    <definedName name="Revised_3" hidden="1">{#N/A,#N/A,FALSE,"0895";"LOWER PORTION",#N/A,FALSE,"0895"}</definedName>
    <definedName name="Revised_4" localSheetId="11" hidden="1">{#N/A,#N/A,FALSE,"0895";"LOWER PORTION",#N/A,FALSE,"0895"}</definedName>
    <definedName name="Revised_4" hidden="1">{#N/A,#N/A,FALSE,"0895";"LOWER PORTION",#N/A,FALSE,"0895"}</definedName>
    <definedName name="Revised_5" localSheetId="11" hidden="1">{#N/A,#N/A,FALSE,"0895";"LOWER PORTION",#N/A,FALSE,"0895"}</definedName>
    <definedName name="Revised_5" hidden="1">{#N/A,#N/A,FALSE,"0895";"LOWER PORTION",#N/A,FALSE,"0895"}</definedName>
    <definedName name="RevlimidRevised" localSheetId="11" hidden="1">{"ENBREL",#N/A,FALSE,"Sheet1";"RenaGel",#N/A,FALSE,"Sheet1";"HIV PI",#N/A,FALSE,"Sheet1";"MS",#N/A,FALSE,"Sheet1"}</definedName>
    <definedName name="RevlimidRevised" hidden="1">{"ENBREL",#N/A,FALSE,"Sheet1";"RenaGel",#N/A,FALSE,"Sheet1";"HIV PI",#N/A,FALSE,"Sheet1";"MS",#N/A,FALSE,"Sheet1"}</definedName>
    <definedName name="REVLTM">#REF!</definedName>
    <definedName name="RevNumInput">#REF!,#REF!,#REF!,#REF!,#REF!,#REF!,#REF!,#REF!,#REF!,#REF!,#REF!,#REF!,#REF!,#REF!,#REF!,#REF!,#REF!,#REF!</definedName>
    <definedName name="revolver">#REF!</definedName>
    <definedName name="Revolver_Interest" localSheetId="19">#REF!</definedName>
    <definedName name="Revolver_Interest">#REF!</definedName>
    <definedName name="Revolver_Interest___0">NA()</definedName>
    <definedName name="Revolver2">#REF!</definedName>
    <definedName name="revolver3">#REF!</definedName>
    <definedName name="REVORV" localSheetId="19">#REF!</definedName>
    <definedName name="REVORV">#REF!</definedName>
    <definedName name="REVORVANC" localSheetId="19">#REF!</definedName>
    <definedName name="REVORVANC">#REF!</definedName>
    <definedName name="REVORVGAS" localSheetId="19">#REF!</definedName>
    <definedName name="REVORVGAS">#REF!</definedName>
    <definedName name="REVORVLDS">#REF!</definedName>
    <definedName name="REVORVPOL">#REF!</definedName>
    <definedName name="RevPctInput">#REF!,#REF!,#REF!,#REF!,#REF!,#REF!,#REF!,#REF!,#REF!,#REF!,#REF!,#REF!,#REF!,#REF!,#REF!,#REF!,#REF!,#REF!</definedName>
    <definedName name="revstub">#REF!</definedName>
    <definedName name="revsum">#REF!</definedName>
    <definedName name="REVTOP">#REF!</definedName>
    <definedName name="revtrends">#REF!</definedName>
    <definedName name="RevType">"RevenueType"</definedName>
    <definedName name="rewqreqwreq" localSheetId="4">{"Client Name or Project Name"}</definedName>
    <definedName name="rewqreqwreq" localSheetId="11">{"Client Name or Project Name"}</definedName>
    <definedName name="rewqreqwreq">{"Client Name or Project Name"}</definedName>
    <definedName name="rewqrer">#REF!</definedName>
    <definedName name="rewqrewq" localSheetId="4">{"Client Name or Project Name"}</definedName>
    <definedName name="rewqrewq" localSheetId="11">{"Client Name or Project Name"}</definedName>
    <definedName name="rewqrewq">{"Client Name or Project Name"}</definedName>
    <definedName name="REWR" hidden="1">#REF!</definedName>
    <definedName name="rewrwe" localSheetId="11" hidden="1">{#N/A,#N/A,FALSE,"HIGHNEW";#N/A,#N/A,FALSE,"HIGHOLD"}</definedName>
    <definedName name="rewrwe" hidden="1">{#N/A,#N/A,FALSE,"HIGHNEW";#N/A,#N/A,FALSE,"HIGHOLD"}</definedName>
    <definedName name="rey" localSheetId="11" hidden="1">{#N/A,#N/A,FALSE,"Aging Summary";#N/A,#N/A,FALSE,"Ratio Analysis";#N/A,#N/A,FALSE,"Test 120 Day Accts";#N/A,#N/A,FALSE,"Tickmarks"}</definedName>
    <definedName name="rey" hidden="1">{#N/A,#N/A,FALSE,"Aging Summary";#N/A,#N/A,FALSE,"Ratio Analysis";#N/A,#N/A,FALSE,"Test 120 Day Accts";#N/A,#N/A,FALSE,"Tickmarks"}</definedName>
    <definedName name="rezaogezhjq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ogezhjq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ogezhjq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qtefz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qtefz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qtef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rea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rea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rea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reztferyre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reztferyre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reztferyr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TEZRT" hidden="1">#REF!</definedName>
    <definedName name="reztrezyrejht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trezyrejht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trezyrejh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ze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ze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z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treyutreuut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treyutreuut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treyutreuu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f2e" localSheetId="4" hidden="1">{#N/A,#N/A,FALSE,"Pharm";#N/A,#N/A,FALSE,"WWCM"}</definedName>
    <definedName name="rf2e" localSheetId="11" hidden="1">{#N/A,#N/A,FALSE,"Pharm";#N/A,#N/A,FALSE,"WWCM"}</definedName>
    <definedName name="rf2e" hidden="1">{#N/A,#N/A,FALSE,"Pharm";#N/A,#N/A,FALSE,"WWCM"}</definedName>
    <definedName name="rf2e_1" localSheetId="4" hidden="1">{#N/A,#N/A,FALSE,"Pharm";#N/A,#N/A,FALSE,"WWCM"}</definedName>
    <definedName name="rf2e_1" localSheetId="11" hidden="1">{#N/A,#N/A,FALSE,"Pharm";#N/A,#N/A,FALSE,"WWCM"}</definedName>
    <definedName name="rf2e_1" hidden="1">{#N/A,#N/A,FALSE,"Pharm";#N/A,#N/A,FALSE,"WWCM"}</definedName>
    <definedName name="rfffffffffff" localSheetId="11" hidden="1">{#N/A,#N/A,TRUE,"Main Issues";#N/A,#N/A,TRUE,"Income statement ($)"}</definedName>
    <definedName name="rfffffffffff" hidden="1">{#N/A,#N/A,TRUE,"Main Issues";#N/A,#N/A,TRUE,"Income statement ($)"}</definedName>
    <definedName name="RG"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RG"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arsfas"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rgarsfas"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rgegerg"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gerg"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ger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rgeger" localSheetId="4" hidden="1">{#N/A,#N/A,FALSE,"PGW"}</definedName>
    <definedName name="rgergeger" localSheetId="11" hidden="1">{#N/A,#N/A,FALSE,"PGW"}</definedName>
    <definedName name="rgergeger" hidden="1">{#N/A,#N/A,FALSE,"PGW"}</definedName>
    <definedName name="rgergerg" localSheetId="1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gergerg"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gggr" localSheetId="4">{"Client Name or Project Name"}</definedName>
    <definedName name="rgggr" localSheetId="11">{"Client Name or Project Name"}</definedName>
    <definedName name="rgggr">{"Client Name or Project Name"}</definedName>
    <definedName name="rghgdbrtr" hidden="1">#REF!</definedName>
    <definedName name="rghshsh" localSheetId="4">{"Client Name or Project Name"}</definedName>
    <definedName name="rghshsh" localSheetId="11">{"Client Name or Project Name"}</definedName>
    <definedName name="rghshsh">{"Client Name or Project Name"}</definedName>
    <definedName name="rghwhwhwhw" localSheetId="4">{"Client Name or Project Name"}</definedName>
    <definedName name="rghwhwhwhw" localSheetId="11">{"Client Name or Project Name"}</definedName>
    <definedName name="rghwhwhwhw">{"Client Name or Project Name"}</definedName>
    <definedName name="rgr" localSheetId="11" hidden="1">{"ReportTop",#N/A,FALSE,"report top"}</definedName>
    <definedName name="rgr" hidden="1">{"ReportTop",#N/A,FALSE,"report top"}</definedName>
    <definedName name="rgre" localSheetId="11" hidden="1">{#N/A,#N/A,FALSE,"A";#N/A,#N/A,FALSE,"B"}</definedName>
    <definedName name="rgre" hidden="1">{#N/A,#N/A,FALSE,"A";#N/A,#N/A,FALSE,"B"}</definedName>
    <definedName name="rgrg" localSheetId="11" hidden="1">{#N/A,#N/A,FALSE,"A";#N/A,#N/A,FALSE,"B-TOT";#N/A,#N/A,FALSE,"Declaration1";#N/A,#N/A,FALSE,"Spravka1";#N/A,#N/A,FALSE,"A (2)";#N/A,#N/A,FALSE,"B-TOT (2)";#N/A,#N/A,FALSE,"Declaration1 (2)";#N/A,#N/A,FALSE,"Spravka1 (2)"}</definedName>
    <definedName name="rgrg" hidden="1">{#N/A,#N/A,FALSE,"A";#N/A,#N/A,FALSE,"B-TOT";#N/A,#N/A,FALSE,"Declaration1";#N/A,#N/A,FALSE,"Spravka1";#N/A,#N/A,FALSE,"A (2)";#N/A,#N/A,FALSE,"B-TOT (2)";#N/A,#N/A,FALSE,"Declaration1 (2)";#N/A,#N/A,FALSE,"Spravka1 (2)"}</definedName>
    <definedName name="rgsbb" localSheetId="11" hidden="1">{#N/A,#N/A,TRUE,"Proposal";#N/A,#N/A,TRUE,"Assumptions";#N/A,#N/A,TRUE,"Net Income";#N/A,#N/A,TRUE,"Balsheet";#N/A,#N/A,TRUE,"Capex";#N/A,#N/A,TRUE,"Volumes";#N/A,#N/A,TRUE,"Revenues";#N/A,#N/A,TRUE,"Var.Costs";#N/A,#N/A,TRUE,"Personnel";#N/A,#N/A,TRUE,"Other costs";#N/A,#N/A,TRUE,"MKTG and G&amp;A"}</definedName>
    <definedName name="rgsbb" hidden="1">{#N/A,#N/A,TRUE,"Proposal";#N/A,#N/A,TRUE,"Assumptions";#N/A,#N/A,TRUE,"Net Income";#N/A,#N/A,TRUE,"Balsheet";#N/A,#N/A,TRUE,"Capex";#N/A,#N/A,TRUE,"Volumes";#N/A,#N/A,TRUE,"Revenues";#N/A,#N/A,TRUE,"Var.Costs";#N/A,#N/A,TRUE,"Personnel";#N/A,#N/A,TRUE,"Other costs";#N/A,#N/A,TRUE,"MKTG and G&amp;A"}</definedName>
    <definedName name="rh" localSheetId="4" hidden="1">{#N/A,#N/A,FALSE,"FREE"}</definedName>
    <definedName name="rh" localSheetId="11" hidden="1">{#N/A,#N/A,FALSE,"FREE"}</definedName>
    <definedName name="rh" hidden="1">{#N/A,#N/A,FALSE,"FREE"}</definedName>
    <definedName name="rhw" localSheetId="4" hidden="1">{#N/A,#N/A,FALSE,"FREE"}</definedName>
    <definedName name="rhw" localSheetId="11" hidden="1">{#N/A,#N/A,FALSE,"FREE"}</definedName>
    <definedName name="rhw" hidden="1">{#N/A,#N/A,FALSE,"FREE"}</definedName>
    <definedName name="rhw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bs" localSheetId="11" hidden="1">{#N/A,#N/A,TRUE,"PSG Total Contacts";#N/A,#N/A,TRUE,"PSG Rep Total";#N/A,#N/A,TRUE,"Core Rep Detail";#N/A,#N/A,TRUE,"BC Rep Detail";#N/A,#N/A,TRUE,"Marlboro";#N/A,#N/A,TRUE,"Covington";#N/A,#N/A,TRUE,"Dallas";#N/A,#N/A,TRUE,"VRS Stats";#N/A,#N/A,TRUE,"Internet";#N/A,#N/A,TRUE,"NCO and Call Mix";#N/A,#N/A,TRUE,"VRS &amp; Rep Calls"}</definedName>
    <definedName name="ribs" hidden="1">{#N/A,#N/A,TRUE,"PSG Total Contacts";#N/A,#N/A,TRUE,"PSG Rep Total";#N/A,#N/A,TRUE,"Core Rep Detail";#N/A,#N/A,TRUE,"BC Rep Detail";#N/A,#N/A,TRUE,"Marlboro";#N/A,#N/A,TRUE,"Covington";#N/A,#N/A,TRUE,"Dallas";#N/A,#N/A,TRUE,"VRS Stats";#N/A,#N/A,TRUE,"Internet";#N/A,#N/A,TRUE,"NCO and Call Mix";#N/A,#N/A,TRUE,"VRS &amp; Rep Calls"}</definedName>
    <definedName name="rich_1" localSheetId="4" hidden="1">{"Capital Plan CA Schedule",#N/A,TRUE,"Capital Plan";"Capital Plan Summary",#N/A,TRUE,"Capital Plan"}</definedName>
    <definedName name="rich_1" localSheetId="11" hidden="1">{"Capital Plan CA Schedule",#N/A,TRUE,"Capital Plan";"Capital Plan Summary",#N/A,TRUE,"Capital Plan"}</definedName>
    <definedName name="rich_1" hidden="1">{"Capital Plan CA Schedule",#N/A,TRUE,"Capital Plan";"Capital Plan Summary",#N/A,TRUE,"Capital Plan"}</definedName>
    <definedName name="Rick" localSheetId="1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sk" localSheetId="19">#REF!</definedName>
    <definedName name="risk">#REF!</definedName>
    <definedName name="Risk_Free">#REF!</definedName>
    <definedName name="Risk_Premium">#REF!</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BeforeRecalcMacro" hidden="1">""</definedName>
    <definedName name="RiskBeforeSimMacro" hidden="1">""</definedName>
    <definedName name="RiskCollectDistributionSamples">2</definedName>
    <definedName name="RiskDet">TRUE</definedName>
    <definedName name="RiskExcelReportsGoInNewWorkbook">TRUE</definedName>
    <definedName name="RiskExcelReportsToGenerate">0</definedName>
    <definedName name="RiskFixedSeed">1</definedName>
    <definedName name="RiskFreeRate">#REF!</definedName>
    <definedName name="RiskGenerateExcelReportsAtEndOfSimulation">FALSE</definedName>
    <definedName name="RiskHasSettings" localSheetId="19">TRUE</definedName>
    <definedName name="RiskHasSettings" localSheetId="4">TRUE</definedName>
    <definedName name="RiskHasSettings">6</definedName>
    <definedName name="Risking" localSheetId="19">#REF!</definedName>
    <definedName name="Risking">#REF!</definedName>
    <definedName name="RiskMinimizeOnStart">FALSE</definedName>
    <definedName name="RiskMonitorConvergence">FALSE</definedName>
    <definedName name="RiskMultipleCPUSupportEnabled">TRUE</definedName>
    <definedName name="RiskNumIterations" localSheetId="19">500</definedName>
    <definedName name="RiskNumIterations" localSheetId="4">500</definedName>
    <definedName name="RiskNumIterations">100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 localSheetId="19">FALSE</definedName>
    <definedName name="RiskUseMultipleCPUs" localSheetId="4">FALSE</definedName>
    <definedName name="RiskUseMultipleCPUs">TRUE</definedName>
    <definedName name="RISORSE" localSheetId="11" hidden="1">{#N/A,#N/A,FALSE,"MONTHDET";#N/A,#N/A,FALSE,"ACTUAL"}</definedName>
    <definedName name="RISORSE" hidden="1">{#N/A,#N/A,FALSE,"MONTHDET";#N/A,#N/A,FALSE,"ACTUAL"}</definedName>
    <definedName name="rita" localSheetId="11" hidden="1">{#N/A,#N/A,FALSE,"II.General ";#N/A,#N/A,FALSE,"III.Plan Design";#N/A,#N/A,FALSE,"IV.Delivery System";#N/A,#N/A,FALSE,"V.Reimbursement";#N/A,#N/A,FALSE,"VI.Manage-Satisf.";#N/A,#N/A,FALSE,"VII. &amp;VIII. Other";#N/A,#N/A,FALSE,"Appendix 2";#N/A,#N/A,FALSE,"Appendix 3a";#N/A,#N/A,FALSE,"Appendix 3b";#N/A,#N/A,FALSE,"Appendix 3b(cont.)"}</definedName>
    <definedName name="rita" hidden="1">{#N/A,#N/A,FALSE,"II.General ";#N/A,#N/A,FALSE,"III.Plan Design";#N/A,#N/A,FALSE,"IV.Delivery System";#N/A,#N/A,FALSE,"V.Reimbursement";#N/A,#N/A,FALSE,"VI.Manage-Satisf.";#N/A,#N/A,FALSE,"VII. &amp;VIII. Other";#N/A,#N/A,FALSE,"Appendix 2";#N/A,#N/A,FALSE,"Appendix 3a";#N/A,#N/A,FALSE,"Appendix 3b";#N/A,#N/A,FALSE,"Appendix 3b(cont.)"}</definedName>
    <definedName name="Riversa_consolidato" hidden="1">#REF!</definedName>
    <definedName name="rj" localSheetId="4" hidden="1">{#N/A,#N/A,FALSE,"Audit Program";#N/A,#N/A,FALSE,"T&amp;D Total";#N/A,#N/A,FALSE,"LNG Total";#N/A,#N/A,FALSE,"Power Total";#N/A,#N/A,FALSE,"Other Total";#N/A,#N/A,FALSE,"E&amp;P Total"}</definedName>
    <definedName name="rj" localSheetId="11" hidden="1">{#N/A,#N/A,FALSE,"Audit Program";#N/A,#N/A,FALSE,"T&amp;D Total";#N/A,#N/A,FALSE,"LNG Total";#N/A,#N/A,FALSE,"Power Total";#N/A,#N/A,FALSE,"Other Total";#N/A,#N/A,FALSE,"E&amp;P Total"}</definedName>
    <definedName name="rj" hidden="1">{#N/A,#N/A,FALSE,"Audit Program";#N/A,#N/A,FALSE,"T&amp;D Total";#N/A,#N/A,FALSE,"LNG Total";#N/A,#N/A,FALSE,"Power Total";#N/A,#N/A,FALSE,"Other Total";#N/A,#N/A,FALSE,"E&amp;P Total"}</definedName>
    <definedName name="rj_1" localSheetId="4" hidden="1">{#N/A,#N/A,FALSE,"Audit Program";#N/A,#N/A,FALSE,"T&amp;D Total";#N/A,#N/A,FALSE,"LNG Total";#N/A,#N/A,FALSE,"Power Total";#N/A,#N/A,FALSE,"Other Total";#N/A,#N/A,FALSE,"E&amp;P Total"}</definedName>
    <definedName name="rj_1" localSheetId="11" hidden="1">{#N/A,#N/A,FALSE,"Audit Program";#N/A,#N/A,FALSE,"T&amp;D Total";#N/A,#N/A,FALSE,"LNG Total";#N/A,#N/A,FALSE,"Power Total";#N/A,#N/A,FALSE,"Other Total";#N/A,#N/A,FALSE,"E&amp;P Total"}</definedName>
    <definedName name="rj_1" hidden="1">{#N/A,#N/A,FALSE,"Audit Program";#N/A,#N/A,FALSE,"T&amp;D Total";#N/A,#N/A,FALSE,"LNG Total";#N/A,#N/A,FALSE,"Power Total";#N/A,#N/A,FALSE,"Other Total";#N/A,#N/A,FALSE,"E&amp;P Total"}</definedName>
    <definedName name="RLB"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RLB"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RLB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RLB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RM" hidden="1">#REF!</definedName>
    <definedName name="RMDmy" hidden="1">#REF!</definedName>
    <definedName name="RMFX" localSheetId="19">#REF!</definedName>
    <definedName name="RMFX">#REF!</definedName>
    <definedName name="RMUnit" hidden="1">#REF!</definedName>
    <definedName name="rng_Refresh" localSheetId="19">#REF!</definedName>
    <definedName name="rng_Refresh">#REF!</definedName>
    <definedName name="rngComments" hidden="1">#REF!</definedName>
    <definedName name="rngCompanyName" hidden="1">#REF!</definedName>
    <definedName name="rngCountry" hidden="1">#REF!</definedName>
    <definedName name="rngDialogType" hidden="1">#REF!</definedName>
    <definedName name="rngEndDate" hidden="1">#REF!</definedName>
    <definedName name="rngLastQuery" hidden="1">#REF!</definedName>
    <definedName name="rngLastRefreshOffline" hidden="1">#REF!</definedName>
    <definedName name="rngPassword" hidden="1">#REF!</definedName>
    <definedName name="rngPerio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Scenarios" hidden="1">#REF!</definedName>
    <definedName name="rngShow" hidden="1">#REF!</definedName>
    <definedName name="rngStartDate" hidden="1">#REF!</definedName>
    <definedName name="rngStoredProcedure" hidden="1">#REF!</definedName>
    <definedName name="rngSurtaxBase" hidden="1">#REF!</definedName>
    <definedName name="rngUID" hidden="1">#REF!</definedName>
    <definedName name="rngUnplugged" hidden="1">#REF!</definedName>
    <definedName name="rngVersion" hidden="1">#REF!</definedName>
    <definedName name="RNR" localSheetId="19" hidden="1">{#N/A,#N/A,FALSE,"NYI"}</definedName>
    <definedName name="RNR" localSheetId="4" hidden="1">{#N/A,#N/A,FALSE,"NYI"}</definedName>
    <definedName name="RNR" localSheetId="15" hidden="1">{#N/A,#N/A,FALSE,"NYI"}</definedName>
    <definedName name="RNR" localSheetId="11" hidden="1">{#N/A,#N/A,FALSE,"NYI"}</definedName>
    <definedName name="RNR" hidden="1">{#N/A,#N/A,FALSE,"NYI"}</definedName>
    <definedName name="rob" localSheetId="11" hidden="1">{"GLI-Income Statement",#N/A,FALSE,"gli";"GLI - Balance Sheet Wksht",#N/A,FALSE,"gli";"GLI-Cash Flow",#N/A,FALSE,"gli";"GLI Qtrly Stats",#N/A,FALSE,"gli"}</definedName>
    <definedName name="rob" hidden="1">{"GLI-Income Statement",#N/A,FALSE,"gli";"GLI - Balance Sheet Wksht",#N/A,FALSE,"gli";"GLI-Cash Flow",#N/A,FALSE,"gli";"GLI Qtrly Stats",#N/A,FALSE,"gli"}</definedName>
    <definedName name="ROBERT" localSheetId="1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OBERT"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obert2" localSheetId="11" hidden="1">{"DCF",#N/A,FALSE,"CF"}</definedName>
    <definedName name="Robert2" hidden="1">{"DCF",#N/A,FALSE,"CF"}</definedName>
    <definedName name="Robert2_1" localSheetId="11" hidden="1">{"DCF",#N/A,FALSE,"CF"}</definedName>
    <definedName name="Robert2_1" hidden="1">{"DCF",#N/A,FALSE,"CF"}</definedName>
    <definedName name="Robert2_2" localSheetId="11" hidden="1">{"DCF",#N/A,FALSE,"CF"}</definedName>
    <definedName name="Robert2_2" hidden="1">{"DCF",#N/A,FALSE,"CF"}</definedName>
    <definedName name="Robert2_3" localSheetId="11" hidden="1">{"DCF",#N/A,FALSE,"CF"}</definedName>
    <definedName name="Robert2_3" hidden="1">{"DCF",#N/A,FALSE,"CF"}</definedName>
    <definedName name="Robert2_4" localSheetId="11" hidden="1">{"DCF",#N/A,FALSE,"CF"}</definedName>
    <definedName name="Robert2_4" hidden="1">{"DCF",#N/A,FALSE,"CF"}</definedName>
    <definedName name="Robert2_5" localSheetId="11" hidden="1">{"DCF",#N/A,FALSE,"CF"}</definedName>
    <definedName name="Robert2_5" hidden="1">{"DCF",#N/A,FALSE,"CF"}</definedName>
    <definedName name="Rocchi" localSheetId="4">{"Client Name or Project Name"}</definedName>
    <definedName name="Rocchi" localSheetId="11">{"Client Name or Project Name"}</definedName>
    <definedName name="Rocchi">{"Client Name or Project Name"}</definedName>
    <definedName name="Rocchi1" localSheetId="4">{"Client Name or Project Name"}</definedName>
    <definedName name="Rocchi1" localSheetId="11">{"Client Name or Project Name"}</definedName>
    <definedName name="Rocchi1">{"Client Name or Project Name"}</definedName>
    <definedName name="ROCK">#REF!</definedName>
    <definedName name="RockyRd">#REF!</definedName>
    <definedName name="ROFX" localSheetId="19">#REF!</definedName>
    <definedName name="ROFX">#REF!</definedName>
    <definedName name="ronald" localSheetId="11" hidden="1">{#N/A,#N/A,FALSE,"Aging Summary";#N/A,#N/A,FALSE,"Ratio Analysis";#N/A,#N/A,FALSE,"Test 120 Day Accts";#N/A,#N/A,FALSE,"Tickmarks"}</definedName>
    <definedName name="ronald" hidden="1">{#N/A,#N/A,FALSE,"Aging Summary";#N/A,#N/A,FALSE,"Ratio Analysis";#N/A,#N/A,FALSE,"Test 120 Day Accts";#N/A,#N/A,FALSE,"Tickmarks"}</definedName>
    <definedName name="ronaldo" localSheetId="11" hidden="1">{"NAMED_RANGES",#N/A,FALSE,"DOCUMENTATION";"PROCEDURES",#N/A,FALSE,"DOCUMENTATION";"WARNINGS",#N/A,FALSE,"DOCUMENTATION"}</definedName>
    <definedName name="ronaldo" hidden="1">{"NAMED_RANGES",#N/A,FALSE,"DOCUMENTATION";"PROCEDURES",#N/A,FALSE,"DOCUMENTATION";"WARNINGS",#N/A,FALSE,"DOCUMENTATION"}</definedName>
    <definedName name="ROOFING">#REF!</definedName>
    <definedName name="ROOMSPAYROLLADJ" localSheetId="19">#REF!</definedName>
    <definedName name="ROOMSPAYROLLADJ">#REF!</definedName>
    <definedName name="rop" localSheetId="19">{0;0;0;0;1;#N/A;0.15;0.15;1;1;2;FALSE;FALSE;FALSE;FALSE;FALSE;#N/A;1;#N/A;1;1;"";"&amp;L&amp;""Arial,Italic""&amp;8&amp;F Page &amp;P of &amp;N &amp;D &amp;T "}</definedName>
    <definedName name="rop" localSheetId="4">{0;0;0;0;1;#N/A;0.15;0.15;1;1;2;FALSE;FALSE;FALSE;FALSE;FALSE;#N/A;1;#N/A;1;1;"";"&amp;L&amp;""Arial,Italic""&amp;8&amp;F Page &amp;P of &amp;N &amp;D &amp;T "}</definedName>
    <definedName name="rop" localSheetId="15">{0;0;0;0;1;#N/A;0.15;0.15;1;1;2;FALSE;FALSE;FALSE;FALSE;FALSE;#N/A;1;#N/A;1;1;"";"&amp;L&amp;""Arial,Italic""&amp;8&amp;F Page &amp;P of &amp;N &amp;D &amp;T "}</definedName>
    <definedName name="rop" localSheetId="11">{0;0;0;0;1;#N/A;0.15;0.15;1;1;2;FALSE;FALSE;FALSE;FALSE;FALSE;#N/A;1;#N/A;1;1;"";"&amp;L&amp;""Arial,Italic""&amp;8&amp;F Page &amp;P of &amp;N &amp;D &amp;T "}</definedName>
    <definedName name="rop">{0;0;0;0;1;#N/A;0.15;0.15;1;1;2;FALSE;FALSE;FALSE;FALSE;FALSE;#N/A;1;#N/A;1;1;"";"&amp;L&amp;""Arial,Italic""&amp;8&amp;F Page &amp;P of &amp;N &amp;D &amp;T "}</definedName>
    <definedName name="ropuipri" localSheetId="19">{0;0;0;0;1;#N/A;0.75;0.75;1;1;2;FALSE;FALSE;FALSE;FALSE;FALSE;#N/A;1;#N/A;1;1;"";"&amp;L&amp;""Arial,Italic""&amp;8&amp;F Page &amp;P of &amp;N &amp;D &amp;T "}</definedName>
    <definedName name="ropuipri" localSheetId="4">{0;0;0;0;1;#N/A;0.75;0.75;1;1;2;FALSE;FALSE;FALSE;FALSE;FALSE;#N/A;1;#N/A;1;1;"";"&amp;L&amp;""Arial,Italic""&amp;8&amp;F Page &amp;P of &amp;N &amp;D &amp;T "}</definedName>
    <definedName name="ropuipri" localSheetId="15">{0;0;0;0;1;#N/A;0.75;0.75;1;1;2;FALSE;FALSE;FALSE;FALSE;FALSE;#N/A;1;#N/A;1;1;"";"&amp;L&amp;""Arial,Italic""&amp;8&amp;F Page &amp;P of &amp;N &amp;D &amp;T "}</definedName>
    <definedName name="ropuipri" localSheetId="11">{0;0;0;0;1;#N/A;0.75;0.75;1;1;2;FALSE;FALSE;FALSE;FALSE;FALSE;#N/A;1;#N/A;1;1;"";"&amp;L&amp;""Arial,Italic""&amp;8&amp;F Page &amp;P of &amp;N &amp;D &amp;T "}</definedName>
    <definedName name="ropuipri">{0;0;0;0;1;#N/A;0.75;0.75;1;1;2;FALSE;FALSE;FALSE;FALSE;FALSE;#N/A;1;#N/A;1;1;"";"&amp;L&amp;""Arial,Italic""&amp;8&amp;F Page &amp;P of &amp;N &amp;D &amp;T "}</definedName>
    <definedName name="rOSTOV" localSheetId="11" hidden="1">{"comp1",#N/A,FALSE,"COMPS";"footnotes",#N/A,FALSE,"COMPS"}</definedName>
    <definedName name="rOSTOV" hidden="1">{"comp1",#N/A,FALSE,"COMPS";"footnotes",#N/A,FALSE,"COMPS"}</definedName>
    <definedName name="rowCapEx">#REF!</definedName>
    <definedName name="Rows">#REF!</definedName>
    <definedName name="ROWSTOUPLOAD1">#REF!</definedName>
    <definedName name="ROWSTOUPLOAD6">#REF!</definedName>
    <definedName name="roy" localSheetId="11" hidden="1">{"Summary analysis",#N/A,FALSE,"Total";"OCPH analysis",#N/A,FALSE,"Total";"detail analysis",#N/A,FALSE,"Total"}</definedName>
    <definedName name="roy" hidden="1">{"Summary analysis",#N/A,FALSE,"Total";"OCPH analysis",#N/A,FALSE,"Total";"detail analysis",#N/A,FALSE,"Total"}</definedName>
    <definedName name="Royalty" localSheetId="4">0.15</definedName>
    <definedName name="royalty">#REF!</definedName>
    <definedName name="Royalty_Inventory_Percentage">1.7%</definedName>
    <definedName name="RPDEBT">#REF!</definedName>
    <definedName name="RPTCOUNT" localSheetId="4">1</definedName>
    <definedName name="RPTCOUNT" hidden="1">63</definedName>
    <definedName name="RPTDATACELL1" hidden="1">#REF!</definedName>
    <definedName name="RPTID" localSheetId="4">0</definedName>
    <definedName name="RPTID" hidden="1">99999</definedName>
    <definedName name="RPTNEXT" localSheetId="4">2</definedName>
    <definedName name="RPTNEXT" hidden="1">64</definedName>
    <definedName name="RPTQRY1" localSheetId="4">1</definedName>
    <definedName name="RPTQRY1" hidden="1">3</definedName>
    <definedName name="RPTQRY10" hidden="1">1</definedName>
    <definedName name="RPTQRY100" hidden="1">19</definedName>
    <definedName name="RPTQRY101" hidden="1">19</definedName>
    <definedName name="RPTQRY102" hidden="1">19</definedName>
    <definedName name="RPTQRY103" hidden="1">20</definedName>
    <definedName name="RPTQRY104" hidden="1">19</definedName>
    <definedName name="RPTQRY105" hidden="1">19</definedName>
    <definedName name="RPTQRY106" hidden="1">19</definedName>
    <definedName name="RPTQRY107" hidden="1">19</definedName>
    <definedName name="RPTQRY108" hidden="1">19</definedName>
    <definedName name="RPTQRY109" hidden="1">19</definedName>
    <definedName name="RPTQRY11" hidden="1">1</definedName>
    <definedName name="RPTQRY110" hidden="1">19</definedName>
    <definedName name="RPTQRY111" hidden="1">20</definedName>
    <definedName name="RPTQRY112" hidden="1">19</definedName>
    <definedName name="RPTQRY113" hidden="1">19</definedName>
    <definedName name="RPTQRY114" hidden="1">19</definedName>
    <definedName name="RPTQRY115" hidden="1">19</definedName>
    <definedName name="RPTQRY116" hidden="1">20</definedName>
    <definedName name="RPTQRY117" hidden="1">22</definedName>
    <definedName name="RPTQRY118" hidden="1">20</definedName>
    <definedName name="RPTQRY119" hidden="1">20</definedName>
    <definedName name="RPTQRY12" hidden="1">1</definedName>
    <definedName name="RPTQRY120" hidden="1">20</definedName>
    <definedName name="RPTQRY121" hidden="1">20</definedName>
    <definedName name="RPTQRY122" hidden="1">20</definedName>
    <definedName name="RPTQRY123" hidden="1">20</definedName>
    <definedName name="RPTQRY124" hidden="1">20</definedName>
    <definedName name="RPTQRY125" hidden="1">20</definedName>
    <definedName name="RPTQRY126" hidden="1">20</definedName>
    <definedName name="RPTQRY127" hidden="1">20</definedName>
    <definedName name="RPTQRY128" hidden="1">24</definedName>
    <definedName name="RPTQRY129" hidden="1">20</definedName>
    <definedName name="RPTQRY13" hidden="1">1</definedName>
    <definedName name="RPTQRY130" hidden="1">20</definedName>
    <definedName name="RPTQRY131" hidden="1">24</definedName>
    <definedName name="RPTQRY132" hidden="1">20</definedName>
    <definedName name="RPTQRY133" hidden="1">20</definedName>
    <definedName name="RPTQRY134" hidden="1">20</definedName>
    <definedName name="RPTQRY135" hidden="1">20</definedName>
    <definedName name="RPTQRY136" hidden="1">20</definedName>
    <definedName name="RPTQRY137" hidden="1">20</definedName>
    <definedName name="RPTQRY138" hidden="1">24</definedName>
    <definedName name="RPTQRY139" hidden="1">20</definedName>
    <definedName name="RPTQRY14" hidden="1">1</definedName>
    <definedName name="RPTQRY140" hidden="1">20</definedName>
    <definedName name="RPTQRY141" hidden="1">22</definedName>
    <definedName name="RPTQRY142" hidden="1">22</definedName>
    <definedName name="RPTQRY143" hidden="1">20</definedName>
    <definedName name="RPTQRY144" hidden="1">20</definedName>
    <definedName name="RPTQRY145" hidden="1">20</definedName>
    <definedName name="RPTQRY146" hidden="1">20</definedName>
    <definedName name="RPTQRY147" hidden="1">20</definedName>
    <definedName name="RPTQRY148" hidden="1">20</definedName>
    <definedName name="RPTQRY149" hidden="1">20</definedName>
    <definedName name="RPTQRY15" hidden="1">1</definedName>
    <definedName name="RPTQRY150" hidden="1">20</definedName>
    <definedName name="RPTQRY151" hidden="1">20</definedName>
    <definedName name="RPTQRY152" hidden="1">22</definedName>
    <definedName name="RPTQRY153" hidden="1">22</definedName>
    <definedName name="RPTQRY154" hidden="1">24</definedName>
    <definedName name="RPTQRY155" hidden="1">24</definedName>
    <definedName name="RPTQRY156" hidden="1">24</definedName>
    <definedName name="RPTQRY157" hidden="1">21</definedName>
    <definedName name="RPTQRY158" hidden="1">23</definedName>
    <definedName name="RPTQRY159" hidden="1">24</definedName>
    <definedName name="RPTQRY16" hidden="1">1</definedName>
    <definedName name="RPTQRY160" hidden="1">"sRptNo"</definedName>
    <definedName name="RPTQRY161" hidden="1">22</definedName>
    <definedName name="RPTQRY162" hidden="1">22</definedName>
    <definedName name="RPTQRY163" hidden="1">24</definedName>
    <definedName name="RPTQRY164" hidden="1">24</definedName>
    <definedName name="RPTQRY165" hidden="1">24</definedName>
    <definedName name="RPTQRY166" hidden="1">24</definedName>
    <definedName name="RPTQRY167" hidden="1">24</definedName>
    <definedName name="RPTQRY168" hidden="1">24</definedName>
    <definedName name="RPTQRY169" hidden="1">24</definedName>
    <definedName name="RPTQRY17" hidden="1">1</definedName>
    <definedName name="RPTQRY170" hidden="1">24</definedName>
    <definedName name="RPTQRY171" hidden="1">24</definedName>
    <definedName name="RPTQRY172" hidden="1">24</definedName>
    <definedName name="RPTQRY173" hidden="1">24</definedName>
    <definedName name="RPTQRY174" hidden="1">24</definedName>
    <definedName name="RPTQRY175" hidden="1">25</definedName>
    <definedName name="RPTQRY18" hidden="1">1</definedName>
    <definedName name="RPTQRY19" hidden="1">1</definedName>
    <definedName name="RPTQRY2" hidden="1">4</definedName>
    <definedName name="RPTQRY20" hidden="1">3</definedName>
    <definedName name="RPTQRY21" hidden="1">3</definedName>
    <definedName name="RPTQRY22" hidden="1">3</definedName>
    <definedName name="RPTQRY23" hidden="1">3</definedName>
    <definedName name="RPTQRY24" hidden="1">3</definedName>
    <definedName name="RPTQRY25" hidden="1">3</definedName>
    <definedName name="RPTQRY26" hidden="1">3</definedName>
    <definedName name="RPTQRY27" hidden="1">3</definedName>
    <definedName name="RPTQRY28" hidden="1">3</definedName>
    <definedName name="RPTQRY29" hidden="1">3</definedName>
    <definedName name="RPTQRY3" hidden="1">1</definedName>
    <definedName name="RPTQRY30" hidden="1">3</definedName>
    <definedName name="RPTQRY31" hidden="1">3</definedName>
    <definedName name="RPTQRY32" hidden="1">3</definedName>
    <definedName name="RPTQRY33" hidden="1">3</definedName>
    <definedName name="RPTQRY34" hidden="1">3</definedName>
    <definedName name="RPTQRY35" hidden="1">3</definedName>
    <definedName name="RPTQRY36" hidden="1">3</definedName>
    <definedName name="RPTQRY37" hidden="1">3</definedName>
    <definedName name="RPTQRY38" hidden="1">3</definedName>
    <definedName name="RPTQRY39" hidden="1">3</definedName>
    <definedName name="RPTQRY4" hidden="1">1</definedName>
    <definedName name="RPTQRY40" hidden="1">3</definedName>
    <definedName name="RPTQRY41" hidden="1">3</definedName>
    <definedName name="RPTQRY42" hidden="1">3</definedName>
    <definedName name="RPTQRY43" hidden="1">3</definedName>
    <definedName name="RPTQRY44" hidden="1">3</definedName>
    <definedName name="RPTQRY45" hidden="1">3</definedName>
    <definedName name="RPTQRY46" hidden="1">3</definedName>
    <definedName name="RPTQRY47" hidden="1">3</definedName>
    <definedName name="RPTQRY48" hidden="1">3</definedName>
    <definedName name="RPTQRY49" hidden="1">3</definedName>
    <definedName name="RPTQRY5" hidden="1">1</definedName>
    <definedName name="RPTQRY50" hidden="1">3</definedName>
    <definedName name="RPTQRY51" hidden="1">3</definedName>
    <definedName name="RPTQRY52" hidden="1">"sRptNo"</definedName>
    <definedName name="RPTQRY53" hidden="1">3</definedName>
    <definedName name="RPTQRY54" hidden="1">3</definedName>
    <definedName name="RPTQRY55" hidden="1">3</definedName>
    <definedName name="RPTQRY56" hidden="1">3</definedName>
    <definedName name="RPTQRY57" hidden="1">3</definedName>
    <definedName name="RPTQRY58" hidden="1">3</definedName>
    <definedName name="RPTQRY59" hidden="1">3</definedName>
    <definedName name="RPTQRY6" hidden="1">1</definedName>
    <definedName name="RPTQRY60" hidden="1">3</definedName>
    <definedName name="RPTQRY61" hidden="1">3</definedName>
    <definedName name="RPTQRY62" hidden="1">3</definedName>
    <definedName name="RPTQRY63" hidden="1">3</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1</definedName>
    <definedName name="RPTQRY70" hidden="1">25</definedName>
    <definedName name="RPTQRY71" hidden="1">24</definedName>
    <definedName name="RPTQRY72" hidden="1">29</definedName>
    <definedName name="RPTQRY73" hidden="1">17</definedName>
    <definedName name="RPTQRY74" hidden="1">17</definedName>
    <definedName name="RPTQRY75" hidden="1">17</definedName>
    <definedName name="RPTQRY76" hidden="1">18</definedName>
    <definedName name="RPTQRY77" hidden="1">18</definedName>
    <definedName name="RPTQRY78" hidden="1">18</definedName>
    <definedName name="RPTQRY79" hidden="1">18</definedName>
    <definedName name="RPTQRY8" hidden="1">1</definedName>
    <definedName name="RPTQRY80" hidden="1">18</definedName>
    <definedName name="RPTQRY81" hidden="1">18</definedName>
    <definedName name="RPTQRY82" hidden="1">18</definedName>
    <definedName name="RPTQRY83" hidden="1">18</definedName>
    <definedName name="RPTQRY84" hidden="1">18</definedName>
    <definedName name="RPTQRY85" hidden="1">18</definedName>
    <definedName name="RPTQRY86" hidden="1">18</definedName>
    <definedName name="RPTQRY87" hidden="1">18</definedName>
    <definedName name="RPTQRY88" hidden="1">18</definedName>
    <definedName name="RPTQRY89" hidden="1">18</definedName>
    <definedName name="RPTQRY9" hidden="1">1</definedName>
    <definedName name="RPTQRY90" hidden="1">18</definedName>
    <definedName name="RPTQRY91" hidden="1">18</definedName>
    <definedName name="RPTQRY92" hidden="1">18</definedName>
    <definedName name="RPTQRY93" hidden="1">18</definedName>
    <definedName name="RPTQRY94" hidden="1">19</definedName>
    <definedName name="RPTQRY95" hidden="1">19</definedName>
    <definedName name="RPTQRY96" hidden="1">19</definedName>
    <definedName name="RPTQRY97" hidden="1">19</definedName>
    <definedName name="RPTQRY98" hidden="1">19</definedName>
    <definedName name="RPTQRY99" hidden="1">19</definedName>
    <definedName name="RPTRANS">#REF!</definedName>
    <definedName name="RPTRT" hidden="1">#REF!</definedName>
    <definedName name="RPTWKS1" hidden="1">#REF!</definedName>
    <definedName name="rr" localSheetId="19" hidden="1">{#N/A,#N/A,FALSE,"NEWS12"}</definedName>
    <definedName name="rr" localSheetId="4" hidden="1">{#N/A,#N/A,FALSE,"NEWS12"}</definedName>
    <definedName name="rr" localSheetId="15" hidden="1">{#N/A,#N/A,FALSE,"NEWS12"}</definedName>
    <definedName name="rr" localSheetId="11" hidden="1">{#N/A,#N/A,FALSE,"NEWS12"}</definedName>
    <definedName name="rr" hidden="1">{#N/A,#N/A,FALSE,"NEWS12"}</definedName>
    <definedName name="rr_1" localSheetId="11" hidden="1">{"Year1996",#N/A,FALSE,"1996-1998 Analyst Models";"Year1997",#N/A,FALSE,"1996-1998 Analyst Models";"Year1998",#N/A,FALSE,"1996-1998 Analyst Models"}</definedName>
    <definedName name="rr_1" hidden="1">{"Year1996",#N/A,FALSE,"1996-1998 Analyst Models";"Year1997",#N/A,FALSE,"1996-1998 Analyst Models";"Year1998",#N/A,FALSE,"1996-1998 Analyst Models"}</definedName>
    <definedName name="rra" localSheetId="11" hidden="1">{#N/A,#N/A,FALSE,"Aging Summary";#N/A,#N/A,FALSE,"Ratio Analysis";#N/A,#N/A,FALSE,"Test 120 Day Accts";#N/A,#N/A,FALSE,"Tickmarks"}</definedName>
    <definedName name="rra" hidden="1">{#N/A,#N/A,FALSE,"Aging Summary";#N/A,#N/A,FALSE,"Ratio Analysis";#N/A,#N/A,FALSE,"Test 120 Day Accts";#N/A,#N/A,FALSE,"Tickmarks"}</definedName>
    <definedName name="rreg" localSheetId="11" hidden="1">{#N/A,#N/A,FALSE,"A";#N/A,#N/A,FALSE,"B"}</definedName>
    <definedName name="rreg" hidden="1">{#N/A,#N/A,FALSE,"A";#N/A,#N/A,FALSE,"B"}</definedName>
    <definedName name="rrr" localSheetId="19" hidden="1">{#N/A,#N/A,FALSE,"NEWS12"}</definedName>
    <definedName name="rrr" localSheetId="4" hidden="1">{#N/A,#N/A,FALSE,"NEWS12"}</definedName>
    <definedName name="rrr" localSheetId="15" hidden="1">{#N/A,#N/A,FALSE,"NEWS12"}</definedName>
    <definedName name="rrr" localSheetId="11" hidden="1">{#N/A,#N/A,FALSE,"NEWS12"}</definedName>
    <definedName name="rrr" hidden="1">{#N/A,#N/A,FALSE,"NEWS12"}</definedName>
    <definedName name="rrr_1" localSheetId="4" hidden="1">{"Summ",#N/A,FALSE,"Summary";"PL",#N/A,FALSE,"PL";"BS",#N/A,FALSE,"BS";"Varrep1",#N/A,FALSE,"Var Rep";"CashFl",#N/A,FALSE,"CashFlow";"Varrep2",#N/A,FALSE,"Var Rep";"Invent",#N/A,FALSE,"Invent"}</definedName>
    <definedName name="rrr_1" localSheetId="11" hidden="1">{"Summ",#N/A,FALSE,"Summary";"PL",#N/A,FALSE,"PL";"BS",#N/A,FALSE,"BS";"Varrep1",#N/A,FALSE,"Var Rep";"CashFl",#N/A,FALSE,"CashFlow";"Varrep2",#N/A,FALSE,"Var Rep";"Invent",#N/A,FALSE,"Invent"}</definedName>
    <definedName name="rrr_1" hidden="1">{"Summ",#N/A,FALSE,"Summary";"PL",#N/A,FALSE,"PL";"BS",#N/A,FALSE,"BS";"Varrep1",#N/A,FALSE,"Var Rep";"CashFl",#N/A,FALSE,"CashFlow";"Varrep2",#N/A,FALSE,"Var Rep";"Invent",#N/A,FALSE,"Invent"}</definedName>
    <definedName name="rrr_1_1" localSheetId="4" hidden="1">{"Summ",#N/A,FALSE,"Summary";"PL",#N/A,FALSE,"PL";"BS",#N/A,FALSE,"BS";"Varrep1",#N/A,FALSE,"Var Rep";"CashFl",#N/A,FALSE,"CashFlow";"Varrep2",#N/A,FALSE,"Var Rep";"Invent",#N/A,FALSE,"Invent"}</definedName>
    <definedName name="rrr_1_1" localSheetId="11" hidden="1">{"Summ",#N/A,FALSE,"Summary";"PL",#N/A,FALSE,"PL";"BS",#N/A,FALSE,"BS";"Varrep1",#N/A,FALSE,"Var Rep";"CashFl",#N/A,FALSE,"CashFlow";"Varrep2",#N/A,FALSE,"Var Rep";"Invent",#N/A,FALSE,"Invent"}</definedName>
    <definedName name="rrr_1_1" hidden="1">{"Summ",#N/A,FALSE,"Summary";"PL",#N/A,FALSE,"PL";"BS",#N/A,FALSE,"BS";"Varrep1",#N/A,FALSE,"Var Rep";"CashFl",#N/A,FALSE,"CashFlow";"Varrep2",#N/A,FALSE,"Var Rep";"Invent",#N/A,FALSE,"Invent"}</definedName>
    <definedName name="rrr_1_1_2" localSheetId="4" hidden="1">{"Summ",#N/A,FALSE,"Summary";"PL",#N/A,FALSE,"PL";"BS",#N/A,FALSE,"BS";"Varrep1",#N/A,FALSE,"Var Rep";"CashFl",#N/A,FALSE,"CashFlow";"Varrep2",#N/A,FALSE,"Var Rep";"Invent",#N/A,FALSE,"Invent"}</definedName>
    <definedName name="rrr_1_1_2" localSheetId="11" hidden="1">{"Summ",#N/A,FALSE,"Summary";"PL",#N/A,FALSE,"PL";"BS",#N/A,FALSE,"BS";"Varrep1",#N/A,FALSE,"Var Rep";"CashFl",#N/A,FALSE,"CashFlow";"Varrep2",#N/A,FALSE,"Var Rep";"Invent",#N/A,FALSE,"Invent"}</definedName>
    <definedName name="rrr_1_1_2" hidden="1">{"Summ",#N/A,FALSE,"Summary";"PL",#N/A,FALSE,"PL";"BS",#N/A,FALSE,"BS";"Varrep1",#N/A,FALSE,"Var Rep";"CashFl",#N/A,FALSE,"CashFlow";"Varrep2",#N/A,FALSE,"Var Rep";"Invent",#N/A,FALSE,"Invent"}</definedName>
    <definedName name="rrr_1_3" localSheetId="4" hidden="1">{"Summ",#N/A,FALSE,"Summary";"PL",#N/A,FALSE,"PL";"BS",#N/A,FALSE,"BS";"Varrep1",#N/A,FALSE,"Var Rep";"CashFl",#N/A,FALSE,"CashFlow";"Varrep2",#N/A,FALSE,"Var Rep";"Invent",#N/A,FALSE,"Invent"}</definedName>
    <definedName name="rrr_1_3" localSheetId="11" hidden="1">{"Summ",#N/A,FALSE,"Summary";"PL",#N/A,FALSE,"PL";"BS",#N/A,FALSE,"BS";"Varrep1",#N/A,FALSE,"Var Rep";"CashFl",#N/A,FALSE,"CashFlow";"Varrep2",#N/A,FALSE,"Var Rep";"Invent",#N/A,FALSE,"Invent"}</definedName>
    <definedName name="rrr_1_3" hidden="1">{"Summ",#N/A,FALSE,"Summary";"PL",#N/A,FALSE,"PL";"BS",#N/A,FALSE,"BS";"Varrep1",#N/A,FALSE,"Var Rep";"CashFl",#N/A,FALSE,"CashFlow";"Varrep2",#N/A,FALSE,"Var Rep";"Invent",#N/A,FALSE,"Invent"}</definedName>
    <definedName name="rrr_2" localSheetId="4" hidden="1">{"Summ",#N/A,FALSE,"Summary";"PL",#N/A,FALSE,"PL";"BS",#N/A,FALSE,"BS";"Varrep1",#N/A,FALSE,"Var Rep";"CashFl",#N/A,FALSE,"CashFlow";"Varrep2",#N/A,FALSE,"Var Rep";"Invent",#N/A,FALSE,"Invent"}</definedName>
    <definedName name="rrr_2" localSheetId="11" hidden="1">{"Summ",#N/A,FALSE,"Summary";"PL",#N/A,FALSE,"PL";"BS",#N/A,FALSE,"BS";"Varrep1",#N/A,FALSE,"Var Rep";"CashFl",#N/A,FALSE,"CashFlow";"Varrep2",#N/A,FALSE,"Var Rep";"Invent",#N/A,FALSE,"Invent"}</definedName>
    <definedName name="rrr_2" hidden="1">{"Summ",#N/A,FALSE,"Summary";"PL",#N/A,FALSE,"PL";"BS",#N/A,FALSE,"BS";"Varrep1",#N/A,FALSE,"Var Rep";"CashFl",#N/A,FALSE,"CashFlow";"Varrep2",#N/A,FALSE,"Var Rep";"Invent",#N/A,FALSE,"Invent"}</definedName>
    <definedName name="rrr_2_2" localSheetId="4" hidden="1">{"Summ",#N/A,FALSE,"Summary";"PL",#N/A,FALSE,"PL";"BS",#N/A,FALSE,"BS";"Varrep1",#N/A,FALSE,"Var Rep";"CashFl",#N/A,FALSE,"CashFlow";"Varrep2",#N/A,FALSE,"Var Rep";"Invent",#N/A,FALSE,"Invent"}</definedName>
    <definedName name="rrr_2_2" localSheetId="11" hidden="1">{"Summ",#N/A,FALSE,"Summary";"PL",#N/A,FALSE,"PL";"BS",#N/A,FALSE,"BS";"Varrep1",#N/A,FALSE,"Var Rep";"CashFl",#N/A,FALSE,"CashFlow";"Varrep2",#N/A,FALSE,"Var Rep";"Invent",#N/A,FALSE,"Invent"}</definedName>
    <definedName name="rrr_2_2" hidden="1">{"Summ",#N/A,FALSE,"Summary";"PL",#N/A,FALSE,"PL";"BS",#N/A,FALSE,"BS";"Varrep1",#N/A,FALSE,"Var Rep";"CashFl",#N/A,FALSE,"CashFlow";"Varrep2",#N/A,FALSE,"Var Rep";"Invent",#N/A,FALSE,"Invent"}</definedName>
    <definedName name="rrr_3" localSheetId="4" hidden="1">{"Summ",#N/A,FALSE,"Summary";"PL",#N/A,FALSE,"PL";"BS",#N/A,FALSE,"BS";"Varrep1",#N/A,FALSE,"Var Rep";"CashFl",#N/A,FALSE,"CashFlow";"Varrep2",#N/A,FALSE,"Var Rep";"Invent",#N/A,FALSE,"Invent"}</definedName>
    <definedName name="rrr_3" localSheetId="11" hidden="1">{"Summ",#N/A,FALSE,"Summary";"PL",#N/A,FALSE,"PL";"BS",#N/A,FALSE,"BS";"Varrep1",#N/A,FALSE,"Var Rep";"CashFl",#N/A,FALSE,"CashFlow";"Varrep2",#N/A,FALSE,"Var Rep";"Invent",#N/A,FALSE,"Invent"}</definedName>
    <definedName name="rrr_3" hidden="1">{"Summ",#N/A,FALSE,"Summary";"PL",#N/A,FALSE,"PL";"BS",#N/A,FALSE,"BS";"Varrep1",#N/A,FALSE,"Var Rep";"CashFl",#N/A,FALSE,"CashFlow";"Varrep2",#N/A,FALSE,"Var Rep";"Invent",#N/A,FALSE,"Invent"}</definedName>
    <definedName name="rrr_3_2" localSheetId="4" hidden="1">{"Summ",#N/A,FALSE,"Summary";"PL",#N/A,FALSE,"PL";"BS",#N/A,FALSE,"BS";"Varrep1",#N/A,FALSE,"Var Rep";"CashFl",#N/A,FALSE,"CashFlow";"Varrep2",#N/A,FALSE,"Var Rep";"Invent",#N/A,FALSE,"Invent"}</definedName>
    <definedName name="rrr_3_2" localSheetId="11" hidden="1">{"Summ",#N/A,FALSE,"Summary";"PL",#N/A,FALSE,"PL";"BS",#N/A,FALSE,"BS";"Varrep1",#N/A,FALSE,"Var Rep";"CashFl",#N/A,FALSE,"CashFlow";"Varrep2",#N/A,FALSE,"Var Rep";"Invent",#N/A,FALSE,"Invent"}</definedName>
    <definedName name="rrr_3_2" hidden="1">{"Summ",#N/A,FALSE,"Summary";"PL",#N/A,FALSE,"PL";"BS",#N/A,FALSE,"BS";"Varrep1",#N/A,FALSE,"Var Rep";"CashFl",#N/A,FALSE,"CashFlow";"Varrep2",#N/A,FALSE,"Var Rep";"Invent",#N/A,FALSE,"Invent"}</definedName>
    <definedName name="rrr_5" localSheetId="4" hidden="1">{"Summ",#N/A,FALSE,"Summary";"PL",#N/A,FALSE,"PL";"BS",#N/A,FALSE,"BS";"Varrep1",#N/A,FALSE,"Var Rep";"CashFl",#N/A,FALSE,"CashFlow";"Varrep2",#N/A,FALSE,"Var Rep";"Invent",#N/A,FALSE,"Invent"}</definedName>
    <definedName name="rrr_5" localSheetId="11" hidden="1">{"Summ",#N/A,FALSE,"Summary";"PL",#N/A,FALSE,"PL";"BS",#N/A,FALSE,"BS";"Varrep1",#N/A,FALSE,"Var Rep";"CashFl",#N/A,FALSE,"CashFlow";"Varrep2",#N/A,FALSE,"Var Rep";"Invent",#N/A,FALSE,"Invent"}</definedName>
    <definedName name="rrr_5" hidden="1">{"Summ",#N/A,FALSE,"Summary";"PL",#N/A,FALSE,"PL";"BS",#N/A,FALSE,"BS";"Varrep1",#N/A,FALSE,"Var Rep";"CashFl",#N/A,FALSE,"CashFlow";"Varrep2",#N/A,FALSE,"Var Rep";"Invent",#N/A,FALSE,"Invent"}</definedName>
    <definedName name="rrr_new" localSheetId="11" hidden="1">{#N/A,#N/A,FALSE,"Cover";#N/A,#N/A,FALSE,"OFF";#N/A,#N/A,FALSE," ON";#N/A,#N/A,FALSE,"SUM";#N/A,#N/A,FALSE,"VPOP-POP"}</definedName>
    <definedName name="rrr_new" hidden="1">{#N/A,#N/A,FALSE,"Cover";#N/A,#N/A,FALSE,"OFF";#N/A,#N/A,FALSE," ON";#N/A,#N/A,FALSE,"SUM";#N/A,#N/A,FALSE,"VPOP-POP"}</definedName>
    <definedName name="rrrr" localSheetId="19">#REF!</definedName>
    <definedName name="rrrr">#REF!</definedName>
    <definedName name="rrrr_1" localSheetId="4" hidden="1">{"comp1",#N/A,FALSE,"COMPS";"footnotes",#N/A,FALSE,"COMPS"}</definedName>
    <definedName name="rrrr_1" localSheetId="11" hidden="1">{"comp1",#N/A,FALSE,"COMPS";"footnotes",#N/A,FALSE,"COMPS"}</definedName>
    <definedName name="rrrr_1" hidden="1">{"comp1",#N/A,FALSE,"COMPS";"footnotes",#N/A,FALSE,"COMPS"}</definedName>
    <definedName name="rrrrr" localSheetId="19" hidden="1">{#N/A,#N/A,FALSE,"NEWS12"}</definedName>
    <definedName name="rrrrr" localSheetId="4" hidden="1">{#N/A,#N/A,FALSE,"NEWS12"}</definedName>
    <definedName name="rrrrr" localSheetId="15" hidden="1">{#N/A,#N/A,FALSE,"NEWS12"}</definedName>
    <definedName name="rrrrr" localSheetId="11" hidden="1">{#N/A,#N/A,FALSE,"NEWS12"}</definedName>
    <definedName name="rrrrr" hidden="1">{#N/A,#N/A,FALSE,"NEWS12"}</definedName>
    <definedName name="rrrrr_1" localSheetId="4" hidden="1">{#N/A,#N/A,FALSE,"Pharm";#N/A,#N/A,FALSE,"WWCM"}</definedName>
    <definedName name="rrrrr_1" localSheetId="11" hidden="1">{#N/A,#N/A,FALSE,"Pharm";#N/A,#N/A,FALSE,"WWCM"}</definedName>
    <definedName name="rrrrr_1" hidden="1">{#N/A,#N/A,FALSE,"Pharm";#N/A,#N/A,FALSE,"WWCM"}</definedName>
    <definedName name="rrrrrr" localSheetId="11" hidden="1">{#N/A,#N/A,FALSE,"OUT  AREC"}</definedName>
    <definedName name="rrrrrr" hidden="1">{#N/A,#N/A,FALSE,"OUT  AREC"}</definedName>
    <definedName name="rrrrrrrrr" hidden="1">#REF!</definedName>
    <definedName name="rrrrrrrrrrrrrr" hidden="1">#REF!</definedName>
    <definedName name="rrrrrrrrrrrrrrr"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rrrrrrrrrrrrrrr"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RRS" localSheetId="11" hidden="1">{#N/A,#N/A,TRUE,"Title Pg";#N/A,#N/A,TRUE,"Assumptions";#N/A,#N/A,TRUE,"Market Share Data";#N/A,#N/A,TRUE,"Net Flows by Seg";#N/A,#N/A,TRUE,"P&amp;L - PI Total";#N/A,#N/A,TRUE,"Headcount"}</definedName>
    <definedName name="RRS" hidden="1">{#N/A,#N/A,TRUE,"Title Pg";#N/A,#N/A,TRUE,"Assumptions";#N/A,#N/A,TRUE,"Market Share Data";#N/A,#N/A,TRUE,"Net Flows by Seg";#N/A,#N/A,TRUE,"P&amp;L - PI Total";#N/A,#N/A,TRUE,"Headcount"}</definedName>
    <definedName name="RRW" hidden="1">#REF!</definedName>
    <definedName name="RS">#REF!</definedName>
    <definedName name="RS_IQ_DIV_Payment_Date" hidden="1">"c2205"</definedName>
    <definedName name="RS_IQ_Div_Record_Date" hidden="1">"c2204"</definedName>
    <definedName name="RS_IQ_XDiv_Date" hidden="1">"c2203"</definedName>
    <definedName name="RS2_IQ_div_payment_date" hidden="1">"c2205"</definedName>
    <definedName name="RS2_IQ_div_record_date" hidden="1">"c2204"</definedName>
    <definedName name="RS2_IQ_Xdiv_date" hidden="1">"c2203"</definedName>
    <definedName name="rse" localSheetId="11" hidden="1">{"FCB_ALL",#N/A,FALSE,"FCB"}</definedName>
    <definedName name="rse" hidden="1">{"FCB_ALL",#N/A,FALSE,"FCB"}</definedName>
    <definedName name="rsem" localSheetId="4" hidden="1">{#N/A,#N/A,FALSE,"1996";#N/A,#N/A,FALSE,"1995";#N/A,#N/A,FALSE,"1994"}</definedName>
    <definedName name="rsem" localSheetId="11" hidden="1">{#N/A,#N/A,FALSE,"1996";#N/A,#N/A,FALSE,"1995";#N/A,#N/A,FALSE,"1994"}</definedName>
    <definedName name="rsem" hidden="1">{#N/A,#N/A,FALSE,"1996";#N/A,#N/A,FALSE,"1995";#N/A,#N/A,FALSE,"1994"}</definedName>
    <definedName name="RSen">#REF!</definedName>
    <definedName name="Rsen2">#REF!</definedName>
    <definedName name="rt" localSheetId="4" hidden="1">{#N/A,#N/A,FALSE,"BS";#N/A,#N/A,FALSE,"IS";#N/A,#N/A,FALSE,"ISYTD";#N/A,#N/A,FALSE,"ARINV";#N/A,#N/A,FALSE,"PPD";#N/A,#N/A,FALSE,"FA";#N/A,#N/A,FALSE,"CAPEXP";#N/A,#N/A,FALSE,"INCTAX";#N/A,#N/A,FALSE,"DEBT";#N/A,#N/A,FALSE,"CFMTH"}</definedName>
    <definedName name="rt" localSheetId="11" hidden="1">{#N/A,#N/A,FALSE,"BS";#N/A,#N/A,FALSE,"IS";#N/A,#N/A,FALSE,"ISYTD";#N/A,#N/A,FALSE,"ARINV";#N/A,#N/A,FALSE,"PPD";#N/A,#N/A,FALSE,"FA";#N/A,#N/A,FALSE,"CAPEXP";#N/A,#N/A,FALSE,"INCTAX";#N/A,#N/A,FALSE,"DEBT";#N/A,#N/A,FALSE,"CFMTH"}</definedName>
    <definedName name="rt" hidden="1">{#N/A,#N/A,FALSE,"BS";#N/A,#N/A,FALSE,"IS";#N/A,#N/A,FALSE,"ISYTD";#N/A,#N/A,FALSE,"ARINV";#N/A,#N/A,FALSE,"PPD";#N/A,#N/A,FALSE,"FA";#N/A,#N/A,FALSE,"CAPEXP";#N/A,#N/A,FALSE,"INCTAX";#N/A,#N/A,FALSE,"DEBT";#N/A,#N/A,FALSE,"CFMTH"}</definedName>
    <definedName name="RTC">#REF!</definedName>
    <definedName name="rtert" localSheetId="11" hidden="1">{#N/A,#N/A,FALSE,"TOC";#N/A,#N/A,FALSE,"ASS";#N/A,#N/A,FALSE,"CF";#N/A,#N/A,FALSE,"FUEL&amp;MTC"}</definedName>
    <definedName name="rtert" hidden="1">{#N/A,#N/A,FALSE,"TOC";#N/A,#N/A,FALSE,"ASS";#N/A,#N/A,FALSE,"CF";#N/A,#N/A,FALSE,"FUEL&amp;MTC"}</definedName>
    <definedName name="rtgbkbèiktk" localSheetId="4">{"Client Name or Project Name"}</definedName>
    <definedName name="rtgbkbèiktk" localSheetId="11">{"Client Name or Project Name"}</definedName>
    <definedName name="rtgbkbèiktk">{"Client Name or Project Name"}</definedName>
    <definedName name="rtgdsfgdsrhdf" localSheetId="4" hidden="1">{#N/A,#N/A,FALSE,"PMTABB";#N/A,#N/A,FALSE,"PMTABB"}</definedName>
    <definedName name="rtgdsfgdsrhdf" localSheetId="11" hidden="1">{#N/A,#N/A,FALSE,"PMTABB";#N/A,#N/A,FALSE,"PMTABB"}</definedName>
    <definedName name="rtgdsfgdsrhdf" hidden="1">{#N/A,#N/A,FALSE,"PMTABB";#N/A,#N/A,FALSE,"PMTABB"}</definedName>
    <definedName name="RTHSHSHSH" localSheetId="4">{"Client Name or Project Name"}</definedName>
    <definedName name="RTHSHSHSH" localSheetId="11">{"Client Name or Project Name"}</definedName>
    <definedName name="RTHSHSHSH">{"Client Name or Project Name"}</definedName>
    <definedName name="rtht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etheth" localSheetId="4">{"Client Name or Project Name"}</definedName>
    <definedName name="rththetheth" localSheetId="11">{"Client Name or Project Name"}</definedName>
    <definedName name="rththetheth">{"Client Name or Project Name"}</definedName>
    <definedName name="rthtjhrtjh" localSheetId="4">{"Client Name or Project Name"}</definedName>
    <definedName name="rthtjhrtjh" localSheetId="11">{"Client Name or Project Name"}</definedName>
    <definedName name="rthtjhrtjh">{"Client Name or Project Name"}</definedName>
    <definedName name="rthtjrtjrj" localSheetId="4">{"Client Name or Project Name"}</definedName>
    <definedName name="rthtjrtjrj" localSheetId="11">{"Client Name or Project Name"}</definedName>
    <definedName name="rthtjrtjrj">{"Client Name or Project Name"}</definedName>
    <definedName name="rtjert" hidden="1">#REF!</definedName>
    <definedName name="RTJSJSRTJ" localSheetId="4">{"Client Name or Project Name"}</definedName>
    <definedName name="RTJSJSRTJ" localSheetId="11">{"Client Name or Project Name"}</definedName>
    <definedName name="RTJSJSRTJ">{"Client Name or Project Name"}</definedName>
    <definedName name="RTL" localSheetId="19">#REF!</definedName>
    <definedName name="RTL">#REF!</definedName>
    <definedName name="rtqertaer"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tqertaer"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tqertaer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tqertaer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trhjtjh" localSheetId="4">{"Client Name or Project Name"}</definedName>
    <definedName name="rtrhjtjh" localSheetId="11">{"Client Name or Project Name"}</definedName>
    <definedName name="rtrhjtjh">{"Client Name or Project Name"}</definedName>
    <definedName name="rtrrr" localSheetId="11" hidden="1">{#N/A,#N/A,FALSE,"Aging Summary";#N/A,#N/A,FALSE,"Ratio Analysis";#N/A,#N/A,FALSE,"Test 120 Day Accts";#N/A,#N/A,FALSE,"Tickmarks"}</definedName>
    <definedName name="rtrrr" hidden="1">{#N/A,#N/A,FALSE,"Aging Summary";#N/A,#N/A,FALSE,"Ratio Analysis";#N/A,#N/A,FALSE,"Test 120 Day Accts";#N/A,#N/A,FALSE,"Tickmarks"}</definedName>
    <definedName name="rtrt" localSheetId="11" hidden="1">{#N/A,#N/A,FALSE,"Hoja10";#N/A,#N/A,FALSE,"Hoja9";#N/A,#N/A,FALSE,"Hoja8";#N/A,#N/A,FALSE,"Hoja7";#N/A,#N/A,FALSE,"Hoja6";#N/A,#N/A,FALSE,"Hoja5";#N/A,#N/A,FALSE,"Hoja4";#N/A,#N/A,FALSE,"Hoja2";#N/A,#N/A,FALSE,"Hoja3";#N/A,#N/A,FALSE,"HOJA1";#N/A,#N/A,FALSE,"CashFlow";#N/A,#N/A,FALSE,"FinStmts"}</definedName>
    <definedName name="rtrt" hidden="1">{#N/A,#N/A,FALSE,"Hoja10";#N/A,#N/A,FALSE,"Hoja9";#N/A,#N/A,FALSE,"Hoja8";#N/A,#N/A,FALSE,"Hoja7";#N/A,#N/A,FALSE,"Hoja6";#N/A,#N/A,FALSE,"Hoja5";#N/A,#N/A,FALSE,"Hoja4";#N/A,#N/A,FALSE,"Hoja2";#N/A,#N/A,FALSE,"Hoja3";#N/A,#N/A,FALSE,"HOJA1";#N/A,#N/A,FALSE,"CashFlow";#N/A,#N/A,FALSE,"FinStmts"}</definedName>
    <definedName name="rtrt_1" localSheetId="11" hidden="1">{#N/A,#N/A,FALSE,"Hoja10";#N/A,#N/A,FALSE,"Hoja9";#N/A,#N/A,FALSE,"Hoja8";#N/A,#N/A,FALSE,"Hoja7";#N/A,#N/A,FALSE,"Hoja6";#N/A,#N/A,FALSE,"Hoja5";#N/A,#N/A,FALSE,"Hoja4";#N/A,#N/A,FALSE,"Hoja2";#N/A,#N/A,FALSE,"Hoja3";#N/A,#N/A,FALSE,"HOJA1";#N/A,#N/A,FALSE,"CashFlow";#N/A,#N/A,FALSE,"FinStmts"}</definedName>
    <definedName name="rtrt_1" hidden="1">{#N/A,#N/A,FALSE,"Hoja10";#N/A,#N/A,FALSE,"Hoja9";#N/A,#N/A,FALSE,"Hoja8";#N/A,#N/A,FALSE,"Hoja7";#N/A,#N/A,FALSE,"Hoja6";#N/A,#N/A,FALSE,"Hoja5";#N/A,#N/A,FALSE,"Hoja4";#N/A,#N/A,FALSE,"Hoja2";#N/A,#N/A,FALSE,"Hoja3";#N/A,#N/A,FALSE,"HOJA1";#N/A,#N/A,FALSE,"CashFlow";#N/A,#N/A,FALSE,"FinStmts"}</definedName>
    <definedName name="rtutuetu" localSheetId="4">{"Client Name or Project Name"}</definedName>
    <definedName name="rtutuetu" localSheetId="11">{"Client Name or Project Name"}</definedName>
    <definedName name="rtutuetu">{"Client Name or Project Name"}</definedName>
    <definedName name="rty" localSheetId="4" hidden="1">{#N/A,#N/A,TRUE,"Pro Forma";#N/A,#N/A,TRUE,"PF_Bal";#N/A,#N/A,TRUE,"PF_INC";#N/A,#N/A,TRUE,"CBE";#N/A,#N/A,TRUE,"SWK"}</definedName>
    <definedName name="rty" localSheetId="11" hidden="1">{#N/A,#N/A,TRUE,"Pro Forma";#N/A,#N/A,TRUE,"PF_Bal";#N/A,#N/A,TRUE,"PF_INC";#N/A,#N/A,TRUE,"CBE";#N/A,#N/A,TRUE,"SWK"}</definedName>
    <definedName name="rty" hidden="1">{#N/A,#N/A,TRUE,"Pro Forma";#N/A,#N/A,TRUE,"PF_Bal";#N/A,#N/A,TRUE,"PF_INC";#N/A,#N/A,TRUE,"CBE";#N/A,#N/A,TRUE,"SWK"}</definedName>
    <definedName name="rty_1" localSheetId="4" hidden="1">{#N/A,#N/A,TRUE,"Pro Forma";#N/A,#N/A,TRUE,"PF_Bal";#N/A,#N/A,TRUE,"PF_INC";#N/A,#N/A,TRUE,"CBE";#N/A,#N/A,TRUE,"SWK"}</definedName>
    <definedName name="rty_1" localSheetId="11" hidden="1">{#N/A,#N/A,TRUE,"Pro Forma";#N/A,#N/A,TRUE,"PF_Bal";#N/A,#N/A,TRUE,"PF_INC";#N/A,#N/A,TRUE,"CBE";#N/A,#N/A,TRUE,"SWK"}</definedName>
    <definedName name="rty_1" hidden="1">{#N/A,#N/A,TRUE,"Pro Forma";#N/A,#N/A,TRUE,"PF_Bal";#N/A,#N/A,TRUE,"PF_INC";#N/A,#N/A,TRUE,"CBE";#N/A,#N/A,TRUE,"SWK"}</definedName>
    <definedName name="rtythhrth" localSheetId="4">{"Client Name or Project Name"}</definedName>
    <definedName name="rtythhrth" localSheetId="11">{"Client Name or Project Name"}</definedName>
    <definedName name="rtythhrth">{"Client Name or Project Name"}</definedName>
    <definedName name="rtytysy" localSheetId="4">{"Client Name or Project Name"}</definedName>
    <definedName name="rtytysy" localSheetId="11">{"Client Name or Project Name"}</definedName>
    <definedName name="rtytysy">{"Client Name or Project Name"}</definedName>
    <definedName name="RTYU" localSheetId="4" hidden="1">{#N/A,#N/A,FALSE,"PGW"}</definedName>
    <definedName name="RTYU" localSheetId="11" hidden="1">{#N/A,#N/A,FALSE,"PGW"}</definedName>
    <definedName name="RTYU" hidden="1">{#N/A,#N/A,FALSE,"PGW"}</definedName>
    <definedName name="rtyyn" localSheetId="11" hidden="1">{#N/A,#N/A,FALSE,"A";#N/A,#N/A,FALSE,"B"}</definedName>
    <definedName name="rtyyn" hidden="1">{#N/A,#N/A,FALSE,"A";#N/A,#N/A,FALSE,"B"}</definedName>
    <definedName name="rtzeytrzert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eytrzert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eytrzert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rzrezarae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rzrezarae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rzrezarae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byco" localSheetId="19">#REF!</definedName>
    <definedName name="Rubyco">#REF!</definedName>
    <definedName name="rueizoapteyz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izoapteyz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izoaptey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zaipoya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zaipoya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zaipoya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L">#REF!</definedName>
    <definedName name="RUN" localSheetId="19">#REF!</definedName>
    <definedName name="RUN">#REF!</definedName>
    <definedName name="run_date">#REF!</definedName>
    <definedName name="run_time">#REF!</definedName>
    <definedName name="RunningHead" localSheetId="19" hidden="1">#REF!</definedName>
    <definedName name="RunningHead" hidden="1">#REF!</definedName>
    <definedName name="russ" localSheetId="11" hidden="1">{"'Inventory &amp; Anal-Cur Wkbk'!$A$7:$AP$71"}</definedName>
    <definedName name="russ" hidden="1">{"'Inventory &amp; Anal-Cur Wkbk'!$A$7:$AP$71"}</definedName>
    <definedName name="rustey"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vtrvtrv" hidden="1">#REF!</definedName>
    <definedName name="rw" localSheetId="2" hidden="1">{"'Standalone List Price Trends'!$A$1:$X$56"}</definedName>
    <definedName name="rw" localSheetId="19" hidden="1">{"'Standalone List Price Trends'!$A$1:$X$56"}</definedName>
    <definedName name="rw" localSheetId="4" hidden="1">{"'Standalone List Price Trends'!$A$1:$X$56"}</definedName>
    <definedName name="rw" localSheetId="15" hidden="1">{"'Standalone List Price Trends'!$A$1:$X$56"}</definedName>
    <definedName name="rw" localSheetId="11" hidden="1">{"'Standalone List Price Trends'!$A$1:$X$56"}</definedName>
    <definedName name="rw" hidden="1">{"'Standalone List Price Trends'!$A$1:$X$56"}</definedName>
    <definedName name="rwert" localSheetId="4" hidden="1">{#N/A,#N/A,FALSE,"Pharm";#N/A,#N/A,FALSE,"WWCM"}</definedName>
    <definedName name="rwert" localSheetId="11" hidden="1">{#N/A,#N/A,FALSE,"Pharm";#N/A,#N/A,FALSE,"WWCM"}</definedName>
    <definedName name="rwert" hidden="1">{#N/A,#N/A,FALSE,"Pharm";#N/A,#N/A,FALSE,"WWCM"}</definedName>
    <definedName name="rwert_1" localSheetId="4" hidden="1">{#N/A,#N/A,FALSE,"Pharm";#N/A,#N/A,FALSE,"WWCM"}</definedName>
    <definedName name="rwert_1" localSheetId="11" hidden="1">{#N/A,#N/A,FALSE,"Pharm";#N/A,#N/A,FALSE,"WWCM"}</definedName>
    <definedName name="rwert_1" hidden="1">{#N/A,#N/A,FALSE,"Pharm";#N/A,#N/A,FALSE,"WWCM"}</definedName>
    <definedName name="rwerwe" localSheetId="11" hidden="1">{"LBO Summary",#N/A,FALSE,"Summary"}</definedName>
    <definedName name="rwerwe" hidden="1">{"LBO Summary",#N/A,FALSE,"Summary"}</definedName>
    <definedName name="rwerwer" localSheetId="11" hidden="1">{"page1",#N/A,FALSE,"A";"page2",#N/A,FALSE,"A"}</definedName>
    <definedName name="rwerwer" hidden="1">{"page1",#N/A,FALSE,"A";"page2",#N/A,FALSE,"A"}</definedName>
    <definedName name="RWERWTEW" hidden="1">#REF!</definedName>
    <definedName name="rwetwretw" hidden="1">#REF!</definedName>
    <definedName name="rwh" localSheetId="4" hidden="1">{#N/A,#N/A,FALSE,"PGW"}</definedName>
    <definedName name="rwh" localSheetId="11" hidden="1">{#N/A,#N/A,FALSE,"PGW"}</definedName>
    <definedName name="rwh" hidden="1">{#N/A,#N/A,FALSE,"PGW"}</definedName>
    <definedName name="rwhwr" localSheetId="4" hidden="1">{#N/A,#N/A,FALSE,"PGW"}</definedName>
    <definedName name="rwhwr" localSheetId="11" hidden="1">{#N/A,#N/A,FALSE,"PGW"}</definedName>
    <definedName name="rwhwr" hidden="1">{#N/A,#N/A,FALSE,"PGW"}</definedName>
    <definedName name="rwjf" localSheetId="4" hidden="1">{#N/A,#N/A,FALSE,"BS";#N/A,#N/A,FALSE,"PL";#N/A,#N/A,FALSE,"SOE";#N/A,#N/A,FALSE,"SCF"}</definedName>
    <definedName name="rwjf" localSheetId="11" hidden="1">{#N/A,#N/A,FALSE,"BS";#N/A,#N/A,FALSE,"PL";#N/A,#N/A,FALSE,"SOE";#N/A,#N/A,FALSE,"SCF"}</definedName>
    <definedName name="rwjf" hidden="1">{#N/A,#N/A,FALSE,"BS";#N/A,#N/A,FALSE,"PL";#N/A,#N/A,FALSE,"SOE";#N/A,#N/A,FALSE,"SCF"}</definedName>
    <definedName name="rwrwr" localSheetId="2" hidden="1">{"'Standalone List Price Trends'!$A$1:$X$56"}</definedName>
    <definedName name="rwrwr" localSheetId="19" hidden="1">{"'Standalone List Price Trends'!$A$1:$X$56"}</definedName>
    <definedName name="rwrwr" localSheetId="4" hidden="1">{"'Standalone List Price Trends'!$A$1:$X$56"}</definedName>
    <definedName name="rwrwr" localSheetId="15" hidden="1">{"'Standalone List Price Trends'!$A$1:$X$56"}</definedName>
    <definedName name="rwrwr" localSheetId="11" hidden="1">{"'Standalone List Price Trends'!$A$1:$X$56"}</definedName>
    <definedName name="rwrwr" hidden="1">{"'Standalone List Price Trends'!$A$1:$X$56"}</definedName>
    <definedName name="rwrwrwrwr" localSheetId="2" hidden="1">{"'Standalone List Price Trends'!$A$1:$X$56"}</definedName>
    <definedName name="rwrwrwrwr" localSheetId="19" hidden="1">{"'Standalone List Price Trends'!$A$1:$X$56"}</definedName>
    <definedName name="rwrwrwrwr" localSheetId="4" hidden="1">{"'Standalone List Price Trends'!$A$1:$X$56"}</definedName>
    <definedName name="rwrwrwrwr" localSheetId="15" hidden="1">{"'Standalone List Price Trends'!$A$1:$X$56"}</definedName>
    <definedName name="rwrwrwrwr" localSheetId="11" hidden="1">{"'Standalone List Price Trends'!$A$1:$X$56"}</definedName>
    <definedName name="rwrwrwrwr" hidden="1">{"'Standalone List Price Trends'!$A$1:$X$56"}</definedName>
    <definedName name="RWshare">#REF!</definedName>
    <definedName name="rwtwret" hidden="1">#REF!</definedName>
    <definedName name="Rwvu.CapersView." hidden="1">#REF!</definedName>
    <definedName name="Rwvu.CurF1997." hidden="1">#REF!,#REF!,#REF!,#REF!,#REF!</definedName>
    <definedName name="Rwvu.Current." hidden="1">#REF!,#REF!,#REF!,#REF!,#REF!</definedName>
    <definedName name="Rwvu.CurrentYear." hidden="1">#REF!,#REF!,#REF!,#REF!,#REF!</definedName>
    <definedName name="Rwvu.FY_97MB." hidden="1">#REF!,#REF!</definedName>
    <definedName name="Rwvu.FY_97MF." hidden="1">#REF!,#REF!</definedName>
    <definedName name="Rwvu.FY_97REF1." hidden="1">#REF!,#REF!</definedName>
    <definedName name="Rwvu.FY_98_V2." hidden="1">#REF!,#REF!,#REF!,#REF!,#REF!</definedName>
    <definedName name="Rwvu.FY94_95Qtr." hidden="1">#REF!,#REF!,#REF!,#REF!,#REF!,#REF!</definedName>
    <definedName name="Rwvu.FY96ACTUAL." hidden="1">#REF!,#REF!</definedName>
    <definedName name="Rwvu.Japan_Capers_Ed_Pub." hidden="1">#REF!</definedName>
    <definedName name="Rwvu.KJP_CC." hidden="1">#REF!</definedName>
    <definedName name="Rwvu.PRT." hidden="1">#REF!,#REF!</definedName>
    <definedName name="Rwvu.RDOTOT." hidden="1">#REF!,#REF!</definedName>
    <definedName name="Rwvu.sintesi." hidden="1">#REF!,#REF!</definedName>
    <definedName name="rwwr" localSheetId="2" hidden="1">{"'Standalone List Price Trends'!$A$1:$X$56"}</definedName>
    <definedName name="rwwr" localSheetId="19" hidden="1">{"'Standalone List Price Trends'!$A$1:$X$56"}</definedName>
    <definedName name="rwwr" localSheetId="4" hidden="1">{"'Standalone List Price Trends'!$A$1:$X$56"}</definedName>
    <definedName name="rwwr" localSheetId="15" hidden="1">{"'Standalone List Price Trends'!$A$1:$X$56"}</definedName>
    <definedName name="rwwr" localSheetId="11" hidden="1">{"'Standalone List Price Trends'!$A$1:$X$56"}</definedName>
    <definedName name="rwwr" hidden="1">{"'Standalone List Price Trends'!$A$1:$X$56"}</definedName>
    <definedName name="Rx_Demographics_Range" hidden="1">#REF!</definedName>
    <definedName name="Rx_Formulary_Analysis_Range" hidden="1">#REF!</definedName>
    <definedName name="Rx_Key_Statistics_Range" hidden="1">#REF!</definedName>
    <definedName name="Rx_Network_Analysis_Savings_Range" hidden="1">#REF!</definedName>
    <definedName name="Rx_paid_amt_prior" hidden="1">#REF!</definedName>
    <definedName name="Rx_Retail_vs_MOD_Impact_Range" hidden="1">#REF!</definedName>
    <definedName name="Rx_Top_30_Drugs_by_Claims_Range" hidden="1">#REF!</definedName>
    <definedName name="Rx_Top_30_Drugs_by_Paid_Range" hidden="1">#REF!</definedName>
    <definedName name="RxKeyStats_Footnote_BOB" hidden="1">#REF!</definedName>
    <definedName name="ry" localSheetId="1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aer" hidden="1">#N/A</definedName>
    <definedName name="ryr" localSheetId="11" hidden="1">{"FCB_ALL",#N/A,FALSE,"FCB";"GREY_ALL",#N/A,FALSE,"GREY"}</definedName>
    <definedName name="ryr" hidden="1">{"FCB_ALL",#N/A,FALSE,"FCB";"GREY_ALL",#N/A,FALSE,"GREY"}</definedName>
    <definedName name="RYTJE6J66" localSheetId="4">{"Client Name or Project Name"}</definedName>
    <definedName name="RYTJE6J66" localSheetId="11">{"Client Name or Project Name"}</definedName>
    <definedName name="RYTJE6J66">{"Client Name or Project Name"}</definedName>
    <definedName name="rytjktyhjyhjd" localSheetId="11" hidden="1">{"'Directory'!$A$72:$E$91"}</definedName>
    <definedName name="rytjktyhjyhjd" hidden="1">{"'Directory'!$A$72:$E$91"}</definedName>
    <definedName name="rzatezataez" localSheetId="4" hidden="1">{#N/A,#N/A,FALSE,"BS";#N/A,#N/A,FALSE,"IS";#N/A,#N/A,FALSE,"ISYTD";#N/A,#N/A,FALSE,"ARINV";#N/A,#N/A,FALSE,"PPD";#N/A,#N/A,FALSE,"FA";#N/A,#N/A,FALSE,"CAPEXP";#N/A,#N/A,FALSE,"INCTAX";#N/A,#N/A,FALSE,"DEBT";#N/A,#N/A,FALSE,"CFMTH"}</definedName>
    <definedName name="rzatezataez" localSheetId="11" hidden="1">{#N/A,#N/A,FALSE,"BS";#N/A,#N/A,FALSE,"IS";#N/A,#N/A,FALSE,"ISYTD";#N/A,#N/A,FALSE,"ARINV";#N/A,#N/A,FALSE,"PPD";#N/A,#N/A,FALSE,"FA";#N/A,#N/A,FALSE,"CAPEXP";#N/A,#N/A,FALSE,"INCTAX";#N/A,#N/A,FALSE,"DEBT";#N/A,#N/A,FALSE,"CFMTH"}</definedName>
    <definedName name="rzatezataez" hidden="1">{#N/A,#N/A,FALSE,"BS";#N/A,#N/A,FALSE,"IS";#N/A,#N/A,FALSE,"ISYTD";#N/A,#N/A,FALSE,"ARINV";#N/A,#N/A,FALSE,"PPD";#N/A,#N/A,FALSE,"FA";#N/A,#N/A,FALSE,"CAPEXP";#N/A,#N/A,FALSE,"INCTAX";#N/A,#N/A,FALSE,"DEBT";#N/A,#N/A,FALSE,"CFMTH"}</definedName>
    <definedName name="s" localSheetId="19" hidden="1">{"bs",#N/A,FALSE,"SCF"}</definedName>
    <definedName name="s" hidden="1">#REF!</definedName>
    <definedName name="S_AcctNum">#REF!</definedName>
    <definedName name="S_Adjust_Data">#REF!</definedName>
    <definedName name="S_AJE_Tot_Data">#REF!</definedName>
    <definedName name="S_CY_Beg_Data">#REF!</definedName>
    <definedName name="S_CY_End_Data">#REF!</definedName>
    <definedName name="S_CY_End_GT">#REF!</definedName>
    <definedName name="S_LSRange1">#REF!</definedName>
    <definedName name="S_LSRange1Balance">#REF!</definedName>
    <definedName name="S_LSRange1Balance1">#REF!</definedName>
    <definedName name="S_LSRange1Balance2">#REF!</definedName>
    <definedName name="S_LSRange1Balance3">#REF!</definedName>
    <definedName name="S_LSRange2">#REF!</definedName>
    <definedName name="S_LSRange2Balance">#REF!</definedName>
    <definedName name="S_LSRange2Balance1">#REF!</definedName>
    <definedName name="S_LSRange2Balance2">#REF!</definedName>
    <definedName name="S_LSRange2Balance3">#REF!</definedName>
    <definedName name="S_LSRange3">#REF!</definedName>
    <definedName name="S_LSRange3Balance">#REF!</definedName>
    <definedName name="S_LSRange3Balance1">#REF!</definedName>
    <definedName name="S_LSRange3Balance2">#REF!</definedName>
    <definedName name="S_LSRange3Balance3">#REF!</definedName>
    <definedName name="S_PY_End_Data">#REF!</definedName>
    <definedName name="S_QBC">"Freeform 165,Freeform 166"</definedName>
    <definedName name="S_RJE_Tot_Data">#REF!</definedName>
    <definedName name="S_Total">#REF!</definedName>
    <definedName name="S_Total1">#REF!</definedName>
    <definedName name="S_Total2">#REF!</definedName>
    <definedName name="S_Total3">#REF!</definedName>
    <definedName name="S4SelectionBegin" hidden="1">#REF!</definedName>
    <definedName name="S4SelectionMap" localSheetId="11" hidden="1">OFFSET(BEx1QXO1R2N47CX9O87H7C77KJ3L,0,0,COUNTA(#REF!)-1,-1)</definedName>
    <definedName name="S4SelectionMap" hidden="1">OFFSET(BEx1QXO1R2N47CX9O87H7C77KJ3L,0,0,COUNTA(#REF!)-1,-1)</definedName>
    <definedName name="S5HSHS5H5H" localSheetId="4">{"Client Name or Project Name"}</definedName>
    <definedName name="S5HSHS5H5H" localSheetId="11">{"Client Name or Project Name"}</definedName>
    <definedName name="S5HSHS5H5H">{"Client Name or Project Name"}</definedName>
    <definedName name="S6RJSRJS6" localSheetId="4">{"Client Name or Project Name"}</definedName>
    <definedName name="S6RJSRJS6" localSheetId="11">{"Client Name or Project Name"}</definedName>
    <definedName name="S6RJSRJS6">{"Client Name or Project Name"}</definedName>
    <definedName name="sa" localSheetId="19" hidden="1">{"bs",#N/A,FALSE,"SCF"}</definedName>
    <definedName name="sa" localSheetId="4" hidden="1">{"bs",#N/A,FALSE,"SCF"}</definedName>
    <definedName name="sa" localSheetId="15" hidden="1">{"bs",#N/A,FALSE,"SCF"}</definedName>
    <definedName name="sa" localSheetId="11" hidden="1">{"bs",#N/A,FALSE,"SCF"}</definedName>
    <definedName name="sa" hidden="1">{"bs",#N/A,FALSE,"SCF"}</definedName>
    <definedName name="sa_1" localSheetId="4" hidden="1">{#N/A,#N/A,FALSE,"output";#N/A,#N/A,FALSE,"contrib";#N/A,#N/A,FALSE,"profile";#N/A,#N/A,FALSE,"comps"}</definedName>
    <definedName name="sa_1" localSheetId="11" hidden="1">{#N/A,#N/A,FALSE,"output";#N/A,#N/A,FALSE,"contrib";#N/A,#N/A,FALSE,"profile";#N/A,#N/A,FALSE,"comps"}</definedName>
    <definedName name="sa_1" hidden="1">{#N/A,#N/A,FALSE,"output";#N/A,#N/A,FALSE,"contrib";#N/A,#N/A,FALSE,"profile";#N/A,#N/A,FALSE,"comps"}</definedName>
    <definedName name="saa" localSheetId="4" hidden="1">{"rtn",#N/A,FALSE,"RTN";"tables",#N/A,FALSE,"RTN";"cf",#N/A,FALSE,"CF";"stats",#N/A,FALSE,"Stats";"prop",#N/A,FALSE,"Prop"}</definedName>
    <definedName name="saa" localSheetId="11" hidden="1">{"rtn",#N/A,FALSE,"RTN";"tables",#N/A,FALSE,"RTN";"cf",#N/A,FALSE,"CF";"stats",#N/A,FALSE,"Stats";"prop",#N/A,FALSE,"Prop"}</definedName>
    <definedName name="saa" hidden="1">{"rtn",#N/A,FALSE,"RTN";"tables",#N/A,FALSE,"RTN";"cf",#N/A,FALSE,"CF";"stats",#N/A,FALSE,"Stats";"prop",#N/A,FALSE,"Prop"}</definedName>
    <definedName name="saaa" localSheetId="11" hidden="1">{#N/A,#N/A,FALSE,"HIGHNEW";#N/A,#N/A,FALSE,"HIGHOLD"}</definedName>
    <definedName name="saaa" hidden="1">{#N/A,#N/A,FALSE,"HIGHNEW";#N/A,#N/A,FALSE,"HIGHOLD"}</definedName>
    <definedName name="saaaaaaaaaaaaaaa" localSheetId="4" hidden="1">{"up stand alones",#N/A,FALSE,"Acquiror"}</definedName>
    <definedName name="saaaaaaaaaaaaaaa" localSheetId="11" hidden="1">{"up stand alones",#N/A,FALSE,"Acquiror"}</definedName>
    <definedName name="saaaaaaaaaaaaaaa" hidden="1">{"up stand alones",#N/A,FALSE,"Acquiror"}</definedName>
    <definedName name="saaaaaaaaaaaaaaa_1" localSheetId="4" hidden="1">{"up stand alones",#N/A,FALSE,"Acquiror"}</definedName>
    <definedName name="saaaaaaaaaaaaaaa_1" localSheetId="11" hidden="1">{"up stand alones",#N/A,FALSE,"Acquiror"}</definedName>
    <definedName name="saaaaaaaaaaaaaaa_1" hidden="1">{"up stand alones",#N/A,FALSE,"Acquiror"}</definedName>
    <definedName name="saasdasd" localSheetId="11" hidden="1">{#N/A,#N/A,FALSE,"Cover";#N/A,#N/A,FALSE,"OFF";#N/A,#N/A,FALSE," ON";#N/A,#N/A,FALSE,"SUM";#N/A,#N/A,FALSE,"VPOP-POP"}</definedName>
    <definedName name="saasdasd" hidden="1">{#N/A,#N/A,FALSE,"Cover";#N/A,#N/A,FALSE,"OFF";#N/A,#N/A,FALSE," ON";#N/A,#N/A,FALSE,"SUM";#N/A,#N/A,FALSE,"VPOP-POP"}</definedName>
    <definedName name="SACONSOL">#REF!</definedName>
    <definedName name="SACs" hidden="1">OFFSET(#REF!,0,0,#REF!,1)</definedName>
    <definedName name="sad" localSheetId="4" hidden="1">{#N/A,#N/A,FALSE,"FY97";#N/A,#N/A,FALSE,"FY98";#N/A,#N/A,FALSE,"FY99";#N/A,#N/A,FALSE,"FY00";#N/A,#N/A,FALSE,"FY01"}</definedName>
    <definedName name="sad" localSheetId="11" hidden="1">{#N/A,#N/A,FALSE,"FY97";#N/A,#N/A,FALSE,"FY98";#N/A,#N/A,FALSE,"FY99";#N/A,#N/A,FALSE,"FY00";#N/A,#N/A,FALSE,"FY01"}</definedName>
    <definedName name="sad" hidden="1">{#N/A,#N/A,FALSE,"FY97";#N/A,#N/A,FALSE,"FY98";#N/A,#N/A,FALSE,"FY99";#N/A,#N/A,FALSE,"FY00";#N/A,#N/A,FALSE,"FY01"}</definedName>
    <definedName name="sad_1" localSheetId="4" hidden="1">{#N/A,#N/A,FALSE,"FY97";#N/A,#N/A,FALSE,"FY98";#N/A,#N/A,FALSE,"FY99";#N/A,#N/A,FALSE,"FY00";#N/A,#N/A,FALSE,"FY01"}</definedName>
    <definedName name="sad_1" localSheetId="11" hidden="1">{#N/A,#N/A,FALSE,"FY97";#N/A,#N/A,FALSE,"FY98";#N/A,#N/A,FALSE,"FY99";#N/A,#N/A,FALSE,"FY00";#N/A,#N/A,FALSE,"FY01"}</definedName>
    <definedName name="sad_1" hidden="1">{#N/A,#N/A,FALSE,"FY97";#N/A,#N/A,FALSE,"FY98";#N/A,#N/A,FALSE,"FY99";#N/A,#N/A,FALSE,"FY00";#N/A,#N/A,FALSE,"FY01"}</definedName>
    <definedName name="sadalksjd" localSheetId="11" hidden="1">{#N/A,#N/A,FALSE,"MBR PCS";#N/A,#N/A,FALSE,"MBR CIG";#N/A,#N/A,FALSE,"MBR iDEN";#N/A,#N/A,FALSE,"MBR_FWT";#N/A,#N/A,FALSE,"MBR TOTAL"}</definedName>
    <definedName name="sadalksjd" hidden="1">{#N/A,#N/A,FALSE,"MBR PCS";#N/A,#N/A,FALSE,"MBR CIG";#N/A,#N/A,FALSE,"MBR iDEN";#N/A,#N/A,FALSE,"MBR_FWT";#N/A,#N/A,FALSE,"MBR TOTAL"}</definedName>
    <definedName name="sadas"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adas"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adas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adas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adasd" localSheetId="4">{"Client Name or Project Name"}</definedName>
    <definedName name="sadasd" localSheetId="11">{"Client Name or Project Name"}</definedName>
    <definedName name="sadasd">{"Client Name or Project Name"}</definedName>
    <definedName name="sadd" localSheetId="11" hidden="1">{"DCF","UPSIDE CASE",FALSE,"Sheet1";"DCF","BASE CASE",FALSE,"Sheet1";"DCF","DOWNSIDE CASE",FALSE,"Sheet1"}</definedName>
    <definedName name="sadd" hidden="1">{"DCF","UPSIDE CASE",FALSE,"Sheet1";"DCF","BASE CASE",FALSE,"Sheet1";"DCF","DOWNSIDE CASE",FALSE,"Sheet1"}</definedName>
    <definedName name="saddadasdadasd"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dadasdadasd"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dadasdadas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f" localSheetId="19" hidden="1">{"incomemth",#N/A,TRUE,"forecast00";"incomepercentmth",#N/A,TRUE,"forecast00";"balancemth",#N/A,TRUE,"forecast00";"cashmth",#N/A,TRUE,"forecast00";"covenantmth",#N/A,TRUE,"forecast00"}</definedName>
    <definedName name="sadf" localSheetId="4" hidden="1">{"incomemth",#N/A,TRUE,"forecast00";"incomepercentmth",#N/A,TRUE,"forecast00";"balancemth",#N/A,TRUE,"forecast00";"cashmth",#N/A,TRUE,"forecast00";"covenantmth",#N/A,TRUE,"forecast00"}</definedName>
    <definedName name="sadf" localSheetId="15" hidden="1">{"incomemth",#N/A,TRUE,"forecast00";"incomepercentmth",#N/A,TRUE,"forecast00";"balancemth",#N/A,TRUE,"forecast00";"cashmth",#N/A,TRUE,"forecast00";"covenantmth",#N/A,TRUE,"forecast00"}</definedName>
    <definedName name="sadf" localSheetId="11" hidden="1">{"incomemth",#N/A,TRUE,"forecast00";"incomepercentmth",#N/A,TRUE,"forecast00";"balancemth",#N/A,TRUE,"forecast00";"cashmth",#N/A,TRUE,"forecast00";"covenantmth",#N/A,TRUE,"forecast00"}</definedName>
    <definedName name="sadf" hidden="1">{"incomemth",#N/A,TRUE,"forecast00";"incomepercentmth",#N/A,TRUE,"forecast00";"balancemth",#N/A,TRUE,"forecast00";"cashmth",#N/A,TRUE,"forecast00";"covenantmth",#N/A,TRUE,"forecast00"}</definedName>
    <definedName name="sadf_1" localSheetId="4" hidden="1">{"ReportTop",#N/A,FALSE,"report top"}</definedName>
    <definedName name="sadf_1" localSheetId="11" hidden="1">{"ReportTop",#N/A,FALSE,"report top"}</definedName>
    <definedName name="sadf_1" hidden="1">{"ReportTop",#N/A,FALSE,"report top"}</definedName>
    <definedName name="sadfdsafsdf" localSheetId="11" hidden="1">{#N/A,#N/A,FALSE,"WWY"}</definedName>
    <definedName name="sadfdsafsdf" hidden="1">{#N/A,#N/A,FALSE,"WWY"}</definedName>
    <definedName name="sadfg" hidden="1">"A_All_RVNUES,B_ALL,ACTUAL,C_ALL,LC,TotConso,D_ALL,E_200,P_ALL,S_ALL,2007.JAN,PERIODIC,"</definedName>
    <definedName name="sadfgsagag" localSheetId="4">{"Client Name or Project Name"}</definedName>
    <definedName name="sadfgsagag" localSheetId="11">{"Client Name or Project Name"}</definedName>
    <definedName name="sadfgsagag">{"Client Name or Project Name"}</definedName>
    <definedName name="sadfgsfga4" hidden="1">#REF!</definedName>
    <definedName name="sadfsdfsdfsaf" localSheetId="11" hidden="1">{"wpocash",#N/A,FALSE,"WPOALLT";"wpoinc",#N/A,FALSE,"WPOALLT";"wpobroad",#N/A,FALSE,"WPOALLT";"wpocable",#N/A,FALSE,"WPOALLT";"wpoexcl",#N/A,FALSE,"WPOALLT";"wponwsweek",#N/A,FALSE,"WPOALLT";"wpopost",#N/A,FALSE,"WPOALLT"}</definedName>
    <definedName name="sadfsdfsdfsaf" hidden="1">{"wpocash",#N/A,FALSE,"WPOALLT";"wpoinc",#N/A,FALSE,"WPOALLT";"wpobroad",#N/A,FALSE,"WPOALLT";"wpocable",#N/A,FALSE,"WPOALLT";"wpoexcl",#N/A,FALSE,"WPOALLT";"wponwsweek",#N/A,FALSE,"WPOALLT";"wpopost",#N/A,FALSE,"WPOALLT"}</definedName>
    <definedName name="sadfsdfsdfsd" localSheetId="19">{0;0;0;0;1;#N/A;0.75;0.75;1;1;2;FALSE;FALSE;FALSE;FALSE;FALSE;#N/A;1;#N/A;1;1;"";"&amp;L&amp;""Arial,Italic""&amp;8&amp;F Page &amp;P of &amp;N &amp;D &amp;T "}</definedName>
    <definedName name="sadfsdfsdfsd" localSheetId="4">{0;0;0;0;1;#N/A;0.75;0.75;1;1;2;FALSE;FALSE;FALSE;FALSE;FALSE;#N/A;1;#N/A;1;1;"";"&amp;L&amp;""Arial,Italic""&amp;8&amp;F Page &amp;P of &amp;N &amp;D &amp;T "}</definedName>
    <definedName name="sadfsdfsdfsd" localSheetId="15">{0;0;0;0;1;#N/A;0.75;0.75;1;1;2;FALSE;FALSE;FALSE;FALSE;FALSE;#N/A;1;#N/A;1;1;"";"&amp;L&amp;""Arial,Italic""&amp;8&amp;F Page &amp;P of &amp;N &amp;D &amp;T "}</definedName>
    <definedName name="sadfsdfsdfsd" localSheetId="11">{0;0;0;0;1;#N/A;0.75;0.75;1;1;2;FALSE;FALSE;FALSE;FALSE;FALSE;#N/A;1;#N/A;1;1;"";"&amp;L&amp;""Arial,Italic""&amp;8&amp;F Page &amp;P of &amp;N &amp;D &amp;T "}</definedName>
    <definedName name="sadfsdfsdfsd">{0;0;0;0;1;#N/A;0.75;0.75;1;1;2;FALSE;FALSE;FALSE;FALSE;FALSE;#N/A;1;#N/A;1;1;"";"&amp;L&amp;""Arial,Italic""&amp;8&amp;F Page &amp;P of &amp;N &amp;D &amp;T "}</definedName>
    <definedName name="sadgas" localSheetId="11" hidden="1">{#N/A,#N/A,FALSE,"Renewals In Process";#N/A,#N/A,FALSE,"New Clients In Process";#N/A,#N/A,FALSE,"Completed New Clients";#N/A,#N/A,FALSE,"Completed Renewals"}</definedName>
    <definedName name="sadgas" hidden="1">{#N/A,#N/A,FALSE,"Renewals In Process";#N/A,#N/A,FALSE,"New Clients In Process";#N/A,#N/A,FALSE,"Completed New Clients";#N/A,#N/A,FALSE,"Completed Renewals"}</definedName>
    <definedName name="sadgtdrt" localSheetId="4" hidden="1">{#N/A,#N/A,FALSE,"PMTABB";#N/A,#N/A,FALSE,"PMTABB"}</definedName>
    <definedName name="sadgtdrt" localSheetId="11" hidden="1">{#N/A,#N/A,FALSE,"PMTABB";#N/A,#N/A,FALSE,"PMTABB"}</definedName>
    <definedName name="sadgtdrt" hidden="1">{#N/A,#N/A,FALSE,"PMTABB";#N/A,#N/A,FALSE,"PMTABB"}</definedName>
    <definedName name="sadhdhh" localSheetId="19">{0;0;0;0;1;#N/A;0.75;0.75;0.25;0.25;2;FALSE;FALSE;FALSE;FALSE;FALSE;#N/A;1;#N/A;1;1;"";"&amp;L&amp;""Arial,Italic""&amp;8&amp;F Page &amp;P of &amp;N &amp;D &amp;T "}</definedName>
    <definedName name="sadhdhh" localSheetId="4">{0;0;0;0;1;#N/A;0.75;0.75;0.25;0.25;2;FALSE;FALSE;FALSE;FALSE;FALSE;#N/A;1;#N/A;1;1;"";"&amp;L&amp;""Arial,Italic""&amp;8&amp;F Page &amp;P of &amp;N &amp;D &amp;T "}</definedName>
    <definedName name="sadhdhh" localSheetId="15">{0;0;0;0;1;#N/A;0.75;0.75;0.25;0.25;2;FALSE;FALSE;FALSE;FALSE;FALSE;#N/A;1;#N/A;1;1;"";"&amp;L&amp;""Arial,Italic""&amp;8&amp;F Page &amp;P of &amp;N &amp;D &amp;T "}</definedName>
    <definedName name="sadhdhh" localSheetId="11">{0;0;0;0;1;#N/A;0.75;0.75;0.25;0.25;2;FALSE;FALSE;FALSE;FALSE;FALSE;#N/A;1;#N/A;1;1;"";"&amp;L&amp;""Arial,Italic""&amp;8&amp;F Page &amp;P of &amp;N &amp;D &amp;T "}</definedName>
    <definedName name="sadhdhh">{0;0;0;0;1;#N/A;0.75;0.75;0.25;0.25;2;FALSE;FALSE;FALSE;FALSE;FALSE;#N/A;1;#N/A;1;1;"";"&amp;L&amp;""Arial,Italic""&amp;8&amp;F Page &amp;P of &amp;N &amp;D &amp;T "}</definedName>
    <definedName name="SAE5HSHSHSH" localSheetId="4">{"Client Name or Project Name"}</definedName>
    <definedName name="SAE5HSHSHSH" localSheetId="11">{"Client Name or Project Name"}</definedName>
    <definedName name="SAE5HSHSHSH">{"Client Name or Project Name"}</definedName>
    <definedName name="saefsef" localSheetId="11" hidden="1">{0,0,FALSE,0}</definedName>
    <definedName name="saefsef" hidden="1">{0,0,FALSE,0}</definedName>
    <definedName name="saeser" hidden="1">#REF!</definedName>
    <definedName name="SAExploration">#REF!</definedName>
    <definedName name="saeysysy" localSheetId="4">{"Client Name or Project Name"}</definedName>
    <definedName name="saeysysy" localSheetId="11">{"Client Name or Project Name"}</definedName>
    <definedName name="saeysysy">{"Client Name or Project Name"}</definedName>
    <definedName name="saf" localSheetId="11" hidden="1">{#N/A,#N/A,FALSE,"Projections";#N/A,#N/A,FALSE,"Contribution_Stock";#N/A,#N/A,FALSE,"PF_Combo_Stock";#N/A,#N/A,FALSE,"Projections";#N/A,#N/A,FALSE,"Contribution_Cash";#N/A,#N/A,FALSE,"PF_Combo_Cash";#N/A,#N/A,FALSE,"IPO_Cash"}</definedName>
    <definedName name="saf" hidden="1">{#N/A,#N/A,FALSE,"Projections";#N/A,#N/A,FALSE,"Contribution_Stock";#N/A,#N/A,FALSE,"PF_Combo_Stock";#N/A,#N/A,FALSE,"Projections";#N/A,#N/A,FALSE,"Contribution_Cash";#N/A,#N/A,FALSE,"PF_Combo_Cash";#N/A,#N/A,FALSE,"IPO_Cash"}</definedName>
    <definedName name="safdafaf" localSheetId="4">{"Client Name or Project Name"}</definedName>
    <definedName name="safdafaf" localSheetId="11">{"Client Name or Project Name"}</definedName>
    <definedName name="safdafaf">{"Client Name or Project Name"}</definedName>
    <definedName name="SAFDSED" localSheetId="11" hidden="1">{#N/A,#N/A,FALSE,"HIGHNEW";#N/A,#N/A,FALSE,"HIGHOLD"}</definedName>
    <definedName name="SAFDSED" hidden="1">{#N/A,#N/A,FALSE,"HIGHNEW";#N/A,#N/A,FALSE,"HIGHOLD"}</definedName>
    <definedName name="SAFORE">#REF!</definedName>
    <definedName name="safsdfsdfsfsdfs" localSheetId="19">{0;0;0;0;1;#N/A;0.75;0.75;0.25;0.25;2;FALSE;FALSE;FALSE;FALSE;FALSE;#N/A;1;#N/A;1;1;"";"&amp;L&amp;""Arial,Italic""&amp;8&amp;F Page &amp;P of &amp;N &amp;D &amp;T "}</definedName>
    <definedName name="safsdfsdfsfsdfs" localSheetId="4">{0;0;0;0;1;#N/A;0.75;0.75;0.25;0.25;2;FALSE;FALSE;FALSE;FALSE;FALSE;#N/A;1;#N/A;1;1;"";"&amp;L&amp;""Arial,Italic""&amp;8&amp;F Page &amp;P of &amp;N &amp;D &amp;T "}</definedName>
    <definedName name="safsdfsdfsfsdfs" localSheetId="15">{0;0;0;0;1;#N/A;0.75;0.75;0.25;0.25;2;FALSE;FALSE;FALSE;FALSE;FALSE;#N/A;1;#N/A;1;1;"";"&amp;L&amp;""Arial,Italic""&amp;8&amp;F Page &amp;P of &amp;N &amp;D &amp;T "}</definedName>
    <definedName name="safsdfsdfsfsdfs" localSheetId="11">{0;0;0;0;1;#N/A;0.75;0.75;0.25;0.25;2;FALSE;FALSE;FALSE;FALSE;FALSE;#N/A;1;#N/A;1;1;"";"&amp;L&amp;""Arial,Italic""&amp;8&amp;F Page &amp;P of &amp;N &amp;D &amp;T "}</definedName>
    <definedName name="safsdfsdfsfsdfs">{0;0;0;0;1;#N/A;0.75;0.75;0.25;0.25;2;FALSE;FALSE;FALSE;FALSE;FALSE;#N/A;1;#N/A;1;1;"";"&amp;L&amp;""Arial,Italic""&amp;8&amp;F Page &amp;P of &amp;N &amp;D &amp;T "}</definedName>
    <definedName name="SAG" hidden="1">#REF!</definedName>
    <definedName name="sagagaga" localSheetId="4">{"Client Name or Project Name"}</definedName>
    <definedName name="sagagaga" localSheetId="11">{"Client Name or Project Name"}</definedName>
    <definedName name="sagagaga">{"Client Name or Project Name"}</definedName>
    <definedName name="sagf"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ijafsd123" localSheetId="2" hidden="1">#REF!</definedName>
    <definedName name="saijafsd123" localSheetId="1" hidden="1">#REF!</definedName>
    <definedName name="saijafsd123" hidden="1">#REF!</definedName>
    <definedName name="sal">#REF!</definedName>
    <definedName name="SalaryAdjustedTotal">#REF!</definedName>
    <definedName name="salaryCurrentTotal">#REF!</definedName>
    <definedName name="SalaryIncrease">#REF!</definedName>
    <definedName name="SalaryRaise">#REF!</definedName>
    <definedName name="salarytax">#REF!</definedName>
    <definedName name="sale" localSheetId="19">#REF!</definedName>
    <definedName name="sale">#REF!</definedName>
    <definedName name="sale_1" localSheetId="11" hidden="1">{#N/A,#N/A,FALSE,"Income";#N/A,#N/A,FALSE,"Cost of Goods Sold";#N/A,#N/A,FALSE,"Other Costs";#N/A,#N/A,FALSE,"Other Income";#N/A,#N/A,FALSE,"Taxes";#N/A,#N/A,FALSE,"Other Deductions";#N/A,#N/A,FALSE,"Compensation of Officers"}</definedName>
    <definedName name="sale_1" hidden="1">{#N/A,#N/A,FALSE,"Income";#N/A,#N/A,FALSE,"Cost of Goods Sold";#N/A,#N/A,FALSE,"Other Costs";#N/A,#N/A,FALSE,"Other Income";#N/A,#N/A,FALSE,"Taxes";#N/A,#N/A,FALSE,"Other Deductions";#N/A,#N/A,FALSE,"Compensation of Officers"}</definedName>
    <definedName name="sale_2" localSheetId="11" hidden="1">{#N/A,#N/A,FALSE,"Income";#N/A,#N/A,FALSE,"Cost of Goods Sold";#N/A,#N/A,FALSE,"Other Costs";#N/A,#N/A,FALSE,"Other Income";#N/A,#N/A,FALSE,"Taxes";#N/A,#N/A,FALSE,"Other Deductions";#N/A,#N/A,FALSE,"Compensation of Officers"}</definedName>
    <definedName name="sale_2" hidden="1">{#N/A,#N/A,FALSE,"Income";#N/A,#N/A,FALSE,"Cost of Goods Sold";#N/A,#N/A,FALSE,"Other Costs";#N/A,#N/A,FALSE,"Other Income";#N/A,#N/A,FALSE,"Taxes";#N/A,#N/A,FALSE,"Other Deductions";#N/A,#N/A,FALSE,"Compensation of Officers"}</definedName>
    <definedName name="sales" localSheetId="19">#REF!</definedName>
    <definedName name="sales">#REF!</definedName>
    <definedName name="Sales_2">#REF!</definedName>
    <definedName name="SALES_F">#REF!</definedName>
    <definedName name="Sales_new">#REF!</definedName>
    <definedName name="Sales_neweq">#REF!</definedName>
    <definedName name="SALES_OEM">#REF!</definedName>
    <definedName name="Sales_Realisation" localSheetId="4" hidden="1">{#N/A,#N/A,FALSE,"CMN_FE"}</definedName>
    <definedName name="Sales_Realisation" localSheetId="11" hidden="1">{#N/A,#N/A,FALSE,"CMN_FE"}</definedName>
    <definedName name="Sales_Realisation" hidden="1">{#N/A,#N/A,FALSE,"CMN_FE"}</definedName>
    <definedName name="sales1" localSheetId="19">#REF!</definedName>
    <definedName name="sales1">#REF!</definedName>
    <definedName name="sales3" localSheetId="19">#REF!</definedName>
    <definedName name="sales3">#REF!</definedName>
    <definedName name="sales4" localSheetId="19">#REF!</definedName>
    <definedName name="sales4">#REF!</definedName>
    <definedName name="salesdata" localSheetId="19">#REF!</definedName>
    <definedName name="salesdata">#REF!</definedName>
    <definedName name="salesebitda" localSheetId="19">#REF!</definedName>
    <definedName name="salesebitda">#REF!</definedName>
    <definedName name="salesnumber" localSheetId="19">#REF!</definedName>
    <definedName name="salesnumber">#REF!</definedName>
    <definedName name="SalesPlan" localSheetId="19">#REF!</definedName>
    <definedName name="SalesPlan">#REF!</definedName>
    <definedName name="SaleUnit" hidden="1">#REF!,#REF!,#REF!,#REF!,#REF!,#REF!,#REF!,#REF!</definedName>
    <definedName name="SaleValue" hidden="1">#REF!,#REF!,#REF!,#REF!,#REF!,#REF!,#REF!,#REF!</definedName>
    <definedName name="sally" localSheetId="4" hidden="1">{#N/A,#N/A,FALSE,"Pharm";#N/A,#N/A,FALSE,"WWCM"}</definedName>
    <definedName name="sally" localSheetId="11" hidden="1">{#N/A,#N/A,FALSE,"Pharm";#N/A,#N/A,FALSE,"WWCM"}</definedName>
    <definedName name="sally" hidden="1">{#N/A,#N/A,FALSE,"Pharm";#N/A,#N/A,FALSE,"WWCM"}</definedName>
    <definedName name="sally_1" localSheetId="4" hidden="1">{#N/A,#N/A,FALSE,"Pharm";#N/A,#N/A,FALSE,"WWCM"}</definedName>
    <definedName name="sally_1" localSheetId="11" hidden="1">{#N/A,#N/A,FALSE,"Pharm";#N/A,#N/A,FALSE,"WWCM"}</definedName>
    <definedName name="sally_1" hidden="1">{#N/A,#N/A,FALSE,"Pharm";#N/A,#N/A,FALSE,"WWCM"}</definedName>
    <definedName name="same" hidden="1">#REF!</definedName>
    <definedName name="sami" hidden="1">#REF!</definedName>
    <definedName name="sAN" localSheetId="11" hidden="1">{#N/A,#N/A,FALSE,"ORIX CSC"}</definedName>
    <definedName name="sAN" hidden="1">{#N/A,#N/A,FALSE,"ORIX CSC"}</definedName>
    <definedName name="SANDRA" hidden="1">#REF!</definedName>
    <definedName name="Sanoma" localSheetId="4">{"Client Name or Project Name"}</definedName>
    <definedName name="Sanoma" localSheetId="11">{"Client Name or Project Name"}</definedName>
    <definedName name="Sanoma">{"Client Name or Project Name"}</definedName>
    <definedName name="SAP">1</definedName>
    <definedName name="SAPBEXbbsBack" hidden="1">"Book57"</definedName>
    <definedName name="SAPBEXdnldView" localSheetId="4" hidden="1">"5W9RJM1628MY9S4XYI1JEJCPH"</definedName>
    <definedName name="SAPBEXdnldView" hidden="1">"4J16BEG8RABGLRBGBQLZPK1RN"</definedName>
    <definedName name="SAPBEXhrIndnt" hidden="1">1</definedName>
    <definedName name="SAPBEXrevision" localSheetId="19" hidden="1">1</definedName>
    <definedName name="SAPBEXrevision" localSheetId="4" hidden="1">1</definedName>
    <definedName name="SAPBEXrevision">153</definedName>
    <definedName name="SAPBEXrevision_Plan">2</definedName>
    <definedName name="SAPBEXsysID" localSheetId="19" hidden="1">"BWP"</definedName>
    <definedName name="SAPBEXsysID" localSheetId="4" hidden="1">"BWP"</definedName>
    <definedName name="SAPBEXsysID">"PBW"</definedName>
    <definedName name="SAPBEXwbID" localSheetId="19" hidden="1">"3MZNM3C23R632FL2DM4ZHU39I"</definedName>
    <definedName name="SAPBEXwbID" localSheetId="4" hidden="1">"3MZNM3C23R632FL2DM4ZHU39I"</definedName>
    <definedName name="SAPBEXwbID">"3UFRZY640XUQFP2OVXBSWOG3B"</definedName>
    <definedName name="SAPBEXwbID_Plan">"44IGYIZ130YRV2IVIILP4L86L"</definedName>
    <definedName name="sape" localSheetId="11" hidden="1">_752__123Graph_XCHART_6()</definedName>
    <definedName name="sape" hidden="1">_752__123Graph_XCHART_6()</definedName>
    <definedName name="sape3" localSheetId="11" hidden="1">_752__123Graph_XCHART_6()</definedName>
    <definedName name="sape3" hidden="1">_752__123Graph_XCHART_6()</definedName>
    <definedName name="sape44" localSheetId="11" hidden="1">_752__123Graph_XCHART_6()</definedName>
    <definedName name="sape44" hidden="1">_752__123Graph_XCHART_6()</definedName>
    <definedName name="saper3" localSheetId="11" hidden="1">_752__123Graph_XCHART_6()</definedName>
    <definedName name="saper3" hidden="1">_752__123Graph_XCHART_6()</definedName>
    <definedName name="SAPEXwbIC" hidden="1">"7RVNB2S4Y2ES0RVVW3K1CJQ9Q"</definedName>
    <definedName name="sapfun1" localSheetId="11" hidden="1">_752__123Graph_XCHART_6()</definedName>
    <definedName name="sapfun1" hidden="1">_752__123Graph_XCHART_6()</definedName>
    <definedName name="sapfun12" localSheetId="11" hidden="1">_752__123Graph_XCHART_6()</definedName>
    <definedName name="sapfun12" hidden="1">_752__123Graph_XCHART_6()</definedName>
    <definedName name="sapfuncf3help" localSheetId="11" hidden="1">_752__123Graph_XCHART_6()</definedName>
    <definedName name="sapfuncf3help" hidden="1">_752__123Graph_XCHART_6()</definedName>
    <definedName name="SAPFuncF4Help" localSheetId="8" hidden="1">Main.SAPF4Help()</definedName>
    <definedName name="SAPFuncF4Help" localSheetId="4" hidden="1">Main.SAPF4Help()</definedName>
    <definedName name="SAPFuncF4Help" localSheetId="7" hidden="1">Main.SAPF4Help()</definedName>
    <definedName name="SAPFuncF4Help" localSheetId="15" hidden="1">Main.SAPF4Help()</definedName>
    <definedName name="SAPFuncF4Help" localSheetId="11" hidden="1">Main.SAPF4Help()</definedName>
    <definedName name="SAPFuncF4Help" localSheetId="10" hidden="1">Main.SAPF4Help()</definedName>
    <definedName name="SAPFuncF4Help" hidden="1">Main.SAPF4Help()</definedName>
    <definedName name="SAPFuncF5Help" localSheetId="11" hidden="1">_752__123Graph_XCHART_6()</definedName>
    <definedName name="SAPFuncF5Help" hidden="1">_752__123Graph_XCHART_6()</definedName>
    <definedName name="sapfuncf7help" localSheetId="11" hidden="1">_752__123Graph_XCHART_6()</definedName>
    <definedName name="sapfuncf7help" hidden="1">_752__123Graph_XCHART_6()</definedName>
    <definedName name="sapfuncf8hlrp" localSheetId="11" hidden="1">_752__123Graph_XCHART_6()</definedName>
    <definedName name="sapfuncf8hlrp" hidden="1">_752__123Graph_XCHART_6()</definedName>
    <definedName name="SAPLAN">#REF!</definedName>
    <definedName name="saplink5" localSheetId="11" hidden="1">_752__123Graph_XCHART_6()</definedName>
    <definedName name="saplink5" hidden="1">_752__123Graph_XCHART_6()</definedName>
    <definedName name="SAPR" localSheetId="4">#REF!</definedName>
    <definedName name="SAPR">#REF!</definedName>
    <definedName name="SAPROV">#REF!</definedName>
    <definedName name="SAPsysID" hidden="1">"708C5W7SBKP804JT78WJ0JNKI"</definedName>
    <definedName name="SAPwbID" hidden="1">"ARS"</definedName>
    <definedName name="Sara" localSheetId="4" hidden="1">{"cashcons",#N/A,FALSE,"CASHCONS";"cash7000",#N/A,FALSE,"CASH7000";"cash9000",#N/A,FALSE,"CASH9000";"assu7000",#N/A,FALSE,"ASSU7000";"assu9000",#N/A,FALSE,"ASSU9000";"rentroll",#N/A,FALSE,"RENTROLL";"expr7000",#N/A,FALSE,"EXPR7000";"expr9000",#N/A,FALSE,"EXPR9000"}</definedName>
    <definedName name="Sara" localSheetId="11" hidden="1">{"cashcons",#N/A,FALSE,"CASHCONS";"cash7000",#N/A,FALSE,"CASH7000";"cash9000",#N/A,FALSE,"CASH9000";"assu7000",#N/A,FALSE,"ASSU7000";"assu9000",#N/A,FALSE,"ASSU9000";"rentroll",#N/A,FALSE,"RENTROLL";"expr7000",#N/A,FALSE,"EXPR7000";"expr9000",#N/A,FALSE,"EXPR9000"}</definedName>
    <definedName name="Sara" hidden="1">{"cashcons",#N/A,FALSE,"CASHCONS";"cash7000",#N/A,FALSE,"CASH7000";"cash9000",#N/A,FALSE,"CASH9000";"assu7000",#N/A,FALSE,"ASSU7000";"assu9000",#N/A,FALSE,"ASSU9000";"rentroll",#N/A,FALSE,"RENTROLL";"expr7000",#N/A,FALSE,"EXPR7000";"expr9000",#N/A,FALSE,"EXPR9000"}</definedName>
    <definedName name="Sara_2" localSheetId="4" hidden="1">{#N/A,#N/A,TRUE,"10 Yr Hold";#N/A,#N/A,TRUE,"7 Yr Hold";#N/A,#N/A,TRUE,"5 Yr Hold";#N/A,#N/A,TRUE,"3 Yr Hold"}</definedName>
    <definedName name="Sara_2" localSheetId="11" hidden="1">{#N/A,#N/A,TRUE,"10 Yr Hold";#N/A,#N/A,TRUE,"7 Yr Hold";#N/A,#N/A,TRUE,"5 Yr Hold";#N/A,#N/A,TRUE,"3 Yr Hold"}</definedName>
    <definedName name="Sara_2" hidden="1">{#N/A,#N/A,TRUE,"10 Yr Hold";#N/A,#N/A,TRUE,"7 Yr Hold";#N/A,#N/A,TRUE,"5 Yr Hold";#N/A,#N/A,TRUE,"3 Yr Hold"}</definedName>
    <definedName name="SARTHSHSHSH" localSheetId="4">{"Client Name or Project Name"}</definedName>
    <definedName name="SARTHSHSHSH" localSheetId="11">{"Client Name or Project Name"}</definedName>
    <definedName name="SARTHSHSHSH">{"Client Name or Project Name"}</definedName>
    <definedName name="saryder" localSheetId="4" hidden="1">{#N/A,#N/A,FALSE,"PGW"}</definedName>
    <definedName name="saryder" localSheetId="11" hidden="1">{#N/A,#N/A,FALSE,"PGW"}</definedName>
    <definedName name="saryder" hidden="1">{#N/A,#N/A,FALSE,"PGW"}</definedName>
    <definedName name="sas" localSheetId="4" hidden="1">{"Outflow 1",#N/A,FALSE,"Outflows-Inflows";"Outflow 2",#N/A,FALSE,"Outflows-Inflows";"Inflow 1",#N/A,FALSE,"Outflows-Inflows";"Inflow 2",#N/A,FALSE,"Outflows-Inflows"}</definedName>
    <definedName name="sas" localSheetId="11"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d" localSheetId="4" hidden="1">{#N/A,#N/A,FALSE,"Status of Projects";#N/A,#N/A,FALSE,"CEA-TEC";#N/A,#N/A,FALSE,"U-Constr.";#N/A,#N/A,FALSE,"summary";#N/A,#N/A,FALSE,"PPP-3 yrs"}</definedName>
    <definedName name="sasd" localSheetId="11" hidden="1">{#N/A,#N/A,FALSE,"Status of Projects";#N/A,#N/A,FALSE,"CEA-TEC";#N/A,#N/A,FALSE,"U-Constr.";#N/A,#N/A,FALSE,"summary";#N/A,#N/A,FALSE,"PPP-3 yrs"}</definedName>
    <definedName name="sasd" hidden="1">{#N/A,#N/A,FALSE,"Status of Projects";#N/A,#N/A,FALSE,"CEA-TEC";#N/A,#N/A,FALSE,"U-Constr.";#N/A,#N/A,FALSE,"summary";#N/A,#N/A,FALSE,"PPP-3 yrs"}</definedName>
    <definedName name="sasda" hidden="1">42181.8486574074</definedName>
    <definedName name="sasdetwerterte" localSheetId="4" hidden="1">{#N/A,#N/A,FALSE,"PMTABB";#N/A,#N/A,FALSE,"PMTABB"}</definedName>
    <definedName name="sasdetwerterte" localSheetId="11" hidden="1">{#N/A,#N/A,FALSE,"PMTABB";#N/A,#N/A,FALSE,"PMTABB"}</definedName>
    <definedName name="sasdetwerterte" hidden="1">{#N/A,#N/A,FALSE,"PMTABB";#N/A,#N/A,FALSE,"PMTABB"}</definedName>
    <definedName name="sasdfkj" localSheetId="11" hidden="1">{"FCB_ALL",#N/A,FALSE,"FCB"}</definedName>
    <definedName name="sasdfkj" hidden="1">{"FCB_ALL",#N/A,FALSE,"FCB"}</definedName>
    <definedName name="saswa" localSheetId="8" hidden="1">Main.SAPF4Help()</definedName>
    <definedName name="saswa" localSheetId="4" hidden="1">Main.SAPF4Help()</definedName>
    <definedName name="saswa" localSheetId="7" hidden="1">Main.SAPF4Help()</definedName>
    <definedName name="saswa" localSheetId="11" hidden="1">Main.SAPF4Help()</definedName>
    <definedName name="saswa" localSheetId="10" hidden="1">Main.SAPF4Help()</definedName>
    <definedName name="saswa" hidden="1">Main.SAPF4Help()</definedName>
    <definedName name="Sato" localSheetId="4" hidden="1">{"Flash Result",#N/A,FALSE,"Flash Result"}</definedName>
    <definedName name="Sato" localSheetId="11" hidden="1">{"Flash Result",#N/A,FALSE,"Flash Result"}</definedName>
    <definedName name="Sato" hidden="1">{"Flash Result",#N/A,FALSE,"Flash Result"}</definedName>
    <definedName name="Sato_1" localSheetId="4" hidden="1">{"Flash Result",#N/A,FALSE,"Flash Result"}</definedName>
    <definedName name="Sato_1" localSheetId="11" hidden="1">{"Flash Result",#N/A,FALSE,"Flash Result"}</definedName>
    <definedName name="Sato_1" hidden="1">{"Flash Result",#N/A,FALSE,"Flash Result"}</definedName>
    <definedName name="Sato_1_1" localSheetId="4" hidden="1">{"Flash Result",#N/A,FALSE,"Flash Result"}</definedName>
    <definedName name="Sato_1_1" localSheetId="11" hidden="1">{"Flash Result",#N/A,FALSE,"Flash Result"}</definedName>
    <definedName name="Sato_1_1" hidden="1">{"Flash Result",#N/A,FALSE,"Flash Result"}</definedName>
    <definedName name="Sato_1_1_2" localSheetId="4" hidden="1">{"Flash Result",#N/A,FALSE,"Flash Result"}</definedName>
    <definedName name="Sato_1_1_2" localSheetId="11" hidden="1">{"Flash Result",#N/A,FALSE,"Flash Result"}</definedName>
    <definedName name="Sato_1_1_2" hidden="1">{"Flash Result",#N/A,FALSE,"Flash Result"}</definedName>
    <definedName name="Sato_1_3" localSheetId="4" hidden="1">{"Flash Result",#N/A,FALSE,"Flash Result"}</definedName>
    <definedName name="Sato_1_3" localSheetId="11" hidden="1">{"Flash Result",#N/A,FALSE,"Flash Result"}</definedName>
    <definedName name="Sato_1_3" hidden="1">{"Flash Result",#N/A,FALSE,"Flash Result"}</definedName>
    <definedName name="Sato_2" localSheetId="4" hidden="1">{"Flash Result",#N/A,FALSE,"Flash Result"}</definedName>
    <definedName name="Sato_2" localSheetId="11" hidden="1">{"Flash Result",#N/A,FALSE,"Flash Result"}</definedName>
    <definedName name="Sato_2" hidden="1">{"Flash Result",#N/A,FALSE,"Flash Result"}</definedName>
    <definedName name="Sato_2_2" localSheetId="4" hidden="1">{"Flash Result",#N/A,FALSE,"Flash Result"}</definedName>
    <definedName name="Sato_2_2" localSheetId="11" hidden="1">{"Flash Result",#N/A,FALSE,"Flash Result"}</definedName>
    <definedName name="Sato_2_2" hidden="1">{"Flash Result",#N/A,FALSE,"Flash Result"}</definedName>
    <definedName name="Sato_3" localSheetId="4" hidden="1">{"Flash Result",#N/A,FALSE,"Flash Result"}</definedName>
    <definedName name="Sato_3" localSheetId="11" hidden="1">{"Flash Result",#N/A,FALSE,"Flash Result"}</definedName>
    <definedName name="Sato_3" hidden="1">{"Flash Result",#N/A,FALSE,"Flash Result"}</definedName>
    <definedName name="Sato_3_2" localSheetId="4" hidden="1">{"Flash Result",#N/A,FALSE,"Flash Result"}</definedName>
    <definedName name="Sato_3_2" localSheetId="11" hidden="1">{"Flash Result",#N/A,FALSE,"Flash Result"}</definedName>
    <definedName name="Sato_3_2" hidden="1">{"Flash Result",#N/A,FALSE,"Flash Result"}</definedName>
    <definedName name="Sato_5" localSheetId="4" hidden="1">{"Flash Result",#N/A,FALSE,"Flash Result"}</definedName>
    <definedName name="Sato_5" localSheetId="11" hidden="1">{"Flash Result",#N/A,FALSE,"Flash Result"}</definedName>
    <definedName name="Sato_5" hidden="1">{"Flash Result",#N/A,FALSE,"Flash Result"}</definedName>
    <definedName name="Satoh" localSheetId="4" hidden="1">{"Summ",#N/A,FALSE,"Summary";"PL",#N/A,FALSE,"PL";"BS",#N/A,FALSE,"BS";"Varrep1",#N/A,FALSE,"Var Rep";"CashFl",#N/A,FALSE,"CashFlow";"Varrep2",#N/A,FALSE,"Var Rep";"Invent",#N/A,FALSE,"Invent"}</definedName>
    <definedName name="Satoh" localSheetId="11" hidden="1">{"Summ",#N/A,FALSE,"Summary";"PL",#N/A,FALSE,"PL";"BS",#N/A,FALSE,"BS";"Varrep1",#N/A,FALSE,"Var Rep";"CashFl",#N/A,FALSE,"CashFlow";"Varrep2",#N/A,FALSE,"Var Rep";"Invent",#N/A,FALSE,"Invent"}</definedName>
    <definedName name="Satoh" hidden="1">{"Summ",#N/A,FALSE,"Summary";"PL",#N/A,FALSE,"PL";"BS",#N/A,FALSE,"BS";"Varrep1",#N/A,FALSE,"Var Rep";"CashFl",#N/A,FALSE,"CashFlow";"Varrep2",#N/A,FALSE,"Var Rep";"Invent",#N/A,FALSE,"Invent"}</definedName>
    <definedName name="Satoh_1" localSheetId="4" hidden="1">{"Summ",#N/A,FALSE,"Summary";"PL",#N/A,FALSE,"PL";"BS",#N/A,FALSE,"BS";"Varrep1",#N/A,FALSE,"Var Rep";"CashFl",#N/A,FALSE,"CashFlow";"Varrep2",#N/A,FALSE,"Var Rep";"Invent",#N/A,FALSE,"Invent"}</definedName>
    <definedName name="Satoh_1" localSheetId="11" hidden="1">{"Summ",#N/A,FALSE,"Summary";"PL",#N/A,FALSE,"PL";"BS",#N/A,FALSE,"BS";"Varrep1",#N/A,FALSE,"Var Rep";"CashFl",#N/A,FALSE,"CashFlow";"Varrep2",#N/A,FALSE,"Var Rep";"Invent",#N/A,FALSE,"Invent"}</definedName>
    <definedName name="Satoh_1" hidden="1">{"Summ",#N/A,FALSE,"Summary";"PL",#N/A,FALSE,"PL";"BS",#N/A,FALSE,"BS";"Varrep1",#N/A,FALSE,"Var Rep";"CashFl",#N/A,FALSE,"CashFlow";"Varrep2",#N/A,FALSE,"Var Rep";"Invent",#N/A,FALSE,"Invent"}</definedName>
    <definedName name="Satoh_1_1" localSheetId="4" hidden="1">{"Summ",#N/A,FALSE,"Summary";"PL",#N/A,FALSE,"PL";"BS",#N/A,FALSE,"BS";"Varrep1",#N/A,FALSE,"Var Rep";"CashFl",#N/A,FALSE,"CashFlow";"Varrep2",#N/A,FALSE,"Var Rep";"Invent",#N/A,FALSE,"Invent"}</definedName>
    <definedName name="Satoh_1_1" localSheetId="11" hidden="1">{"Summ",#N/A,FALSE,"Summary";"PL",#N/A,FALSE,"PL";"BS",#N/A,FALSE,"BS";"Varrep1",#N/A,FALSE,"Var Rep";"CashFl",#N/A,FALSE,"CashFlow";"Varrep2",#N/A,FALSE,"Var Rep";"Invent",#N/A,FALSE,"Invent"}</definedName>
    <definedName name="Satoh_1_1" hidden="1">{"Summ",#N/A,FALSE,"Summary";"PL",#N/A,FALSE,"PL";"BS",#N/A,FALSE,"BS";"Varrep1",#N/A,FALSE,"Var Rep";"CashFl",#N/A,FALSE,"CashFlow";"Varrep2",#N/A,FALSE,"Var Rep";"Invent",#N/A,FALSE,"Invent"}</definedName>
    <definedName name="Satoh_1_1_2" localSheetId="4" hidden="1">{"Summ",#N/A,FALSE,"Summary";"PL",#N/A,FALSE,"PL";"BS",#N/A,FALSE,"BS";"Varrep1",#N/A,FALSE,"Var Rep";"CashFl",#N/A,FALSE,"CashFlow";"Varrep2",#N/A,FALSE,"Var Rep";"Invent",#N/A,FALSE,"Invent"}</definedName>
    <definedName name="Satoh_1_1_2" localSheetId="11" hidden="1">{"Summ",#N/A,FALSE,"Summary";"PL",#N/A,FALSE,"PL";"BS",#N/A,FALSE,"BS";"Varrep1",#N/A,FALSE,"Var Rep";"CashFl",#N/A,FALSE,"CashFlow";"Varrep2",#N/A,FALSE,"Var Rep";"Invent",#N/A,FALSE,"Invent"}</definedName>
    <definedName name="Satoh_1_1_2" hidden="1">{"Summ",#N/A,FALSE,"Summary";"PL",#N/A,FALSE,"PL";"BS",#N/A,FALSE,"BS";"Varrep1",#N/A,FALSE,"Var Rep";"CashFl",#N/A,FALSE,"CashFlow";"Varrep2",#N/A,FALSE,"Var Rep";"Invent",#N/A,FALSE,"Invent"}</definedName>
    <definedName name="Satoh_1_3" localSheetId="4" hidden="1">{"Summ",#N/A,FALSE,"Summary";"PL",#N/A,FALSE,"PL";"BS",#N/A,FALSE,"BS";"Varrep1",#N/A,FALSE,"Var Rep";"CashFl",#N/A,FALSE,"CashFlow";"Varrep2",#N/A,FALSE,"Var Rep";"Invent",#N/A,FALSE,"Invent"}</definedName>
    <definedName name="Satoh_1_3" localSheetId="11" hidden="1">{"Summ",#N/A,FALSE,"Summary";"PL",#N/A,FALSE,"PL";"BS",#N/A,FALSE,"BS";"Varrep1",#N/A,FALSE,"Var Rep";"CashFl",#N/A,FALSE,"CashFlow";"Varrep2",#N/A,FALSE,"Var Rep";"Invent",#N/A,FALSE,"Invent"}</definedName>
    <definedName name="Satoh_1_3" hidden="1">{"Summ",#N/A,FALSE,"Summary";"PL",#N/A,FALSE,"PL";"BS",#N/A,FALSE,"BS";"Varrep1",#N/A,FALSE,"Var Rep";"CashFl",#N/A,FALSE,"CashFlow";"Varrep2",#N/A,FALSE,"Var Rep";"Invent",#N/A,FALSE,"Invent"}</definedName>
    <definedName name="Satoh_2" localSheetId="4" hidden="1">{"Summ",#N/A,FALSE,"Summary";"PL",#N/A,FALSE,"PL";"BS",#N/A,FALSE,"BS";"Varrep1",#N/A,FALSE,"Var Rep";"CashFl",#N/A,FALSE,"CashFlow";"Varrep2",#N/A,FALSE,"Var Rep";"Invent",#N/A,FALSE,"Invent"}</definedName>
    <definedName name="Satoh_2" localSheetId="11" hidden="1">{"Summ",#N/A,FALSE,"Summary";"PL",#N/A,FALSE,"PL";"BS",#N/A,FALSE,"BS";"Varrep1",#N/A,FALSE,"Var Rep";"CashFl",#N/A,FALSE,"CashFlow";"Varrep2",#N/A,FALSE,"Var Rep";"Invent",#N/A,FALSE,"Invent"}</definedName>
    <definedName name="Satoh_2" hidden="1">{"Summ",#N/A,FALSE,"Summary";"PL",#N/A,FALSE,"PL";"BS",#N/A,FALSE,"BS";"Varrep1",#N/A,FALSE,"Var Rep";"CashFl",#N/A,FALSE,"CashFlow";"Varrep2",#N/A,FALSE,"Var Rep";"Invent",#N/A,FALSE,"Invent"}</definedName>
    <definedName name="Satoh_2_2" localSheetId="4" hidden="1">{"Summ",#N/A,FALSE,"Summary";"PL",#N/A,FALSE,"PL";"BS",#N/A,FALSE,"BS";"Varrep1",#N/A,FALSE,"Var Rep";"CashFl",#N/A,FALSE,"CashFlow";"Varrep2",#N/A,FALSE,"Var Rep";"Invent",#N/A,FALSE,"Invent"}</definedName>
    <definedName name="Satoh_2_2" localSheetId="11" hidden="1">{"Summ",#N/A,FALSE,"Summary";"PL",#N/A,FALSE,"PL";"BS",#N/A,FALSE,"BS";"Varrep1",#N/A,FALSE,"Var Rep";"CashFl",#N/A,FALSE,"CashFlow";"Varrep2",#N/A,FALSE,"Var Rep";"Invent",#N/A,FALSE,"Invent"}</definedName>
    <definedName name="Satoh_2_2" hidden="1">{"Summ",#N/A,FALSE,"Summary";"PL",#N/A,FALSE,"PL";"BS",#N/A,FALSE,"BS";"Varrep1",#N/A,FALSE,"Var Rep";"CashFl",#N/A,FALSE,"CashFlow";"Varrep2",#N/A,FALSE,"Var Rep";"Invent",#N/A,FALSE,"Invent"}</definedName>
    <definedName name="Satoh_3" localSheetId="4" hidden="1">{"Summ",#N/A,FALSE,"Summary";"PL",#N/A,FALSE,"PL";"BS",#N/A,FALSE,"BS";"Varrep1",#N/A,FALSE,"Var Rep";"CashFl",#N/A,FALSE,"CashFlow";"Varrep2",#N/A,FALSE,"Var Rep";"Invent",#N/A,FALSE,"Invent"}</definedName>
    <definedName name="Satoh_3" localSheetId="11" hidden="1">{"Summ",#N/A,FALSE,"Summary";"PL",#N/A,FALSE,"PL";"BS",#N/A,FALSE,"BS";"Varrep1",#N/A,FALSE,"Var Rep";"CashFl",#N/A,FALSE,"CashFlow";"Varrep2",#N/A,FALSE,"Var Rep";"Invent",#N/A,FALSE,"Invent"}</definedName>
    <definedName name="Satoh_3" hidden="1">{"Summ",#N/A,FALSE,"Summary";"PL",#N/A,FALSE,"PL";"BS",#N/A,FALSE,"BS";"Varrep1",#N/A,FALSE,"Var Rep";"CashFl",#N/A,FALSE,"CashFlow";"Varrep2",#N/A,FALSE,"Var Rep";"Invent",#N/A,FALSE,"Invent"}</definedName>
    <definedName name="Satoh_3_2" localSheetId="4" hidden="1">{"Summ",#N/A,FALSE,"Summary";"PL",#N/A,FALSE,"PL";"BS",#N/A,FALSE,"BS";"Varrep1",#N/A,FALSE,"Var Rep";"CashFl",#N/A,FALSE,"CashFlow";"Varrep2",#N/A,FALSE,"Var Rep";"Invent",#N/A,FALSE,"Invent"}</definedName>
    <definedName name="Satoh_3_2" localSheetId="11" hidden="1">{"Summ",#N/A,FALSE,"Summary";"PL",#N/A,FALSE,"PL";"BS",#N/A,FALSE,"BS";"Varrep1",#N/A,FALSE,"Var Rep";"CashFl",#N/A,FALSE,"CashFlow";"Varrep2",#N/A,FALSE,"Var Rep";"Invent",#N/A,FALSE,"Invent"}</definedName>
    <definedName name="Satoh_3_2" hidden="1">{"Summ",#N/A,FALSE,"Summary";"PL",#N/A,FALSE,"PL";"BS",#N/A,FALSE,"BS";"Varrep1",#N/A,FALSE,"Var Rep";"CashFl",#N/A,FALSE,"CashFlow";"Varrep2",#N/A,FALSE,"Var Rep";"Invent",#N/A,FALSE,"Invent"}</definedName>
    <definedName name="Satoh_5" localSheetId="4" hidden="1">{"Summ",#N/A,FALSE,"Summary";"PL",#N/A,FALSE,"PL";"BS",#N/A,FALSE,"BS";"Varrep1",#N/A,FALSE,"Var Rep";"CashFl",#N/A,FALSE,"CashFlow";"Varrep2",#N/A,FALSE,"Var Rep";"Invent",#N/A,FALSE,"Invent"}</definedName>
    <definedName name="Satoh_5" localSheetId="11" hidden="1">{"Summ",#N/A,FALSE,"Summary";"PL",#N/A,FALSE,"PL";"BS",#N/A,FALSE,"BS";"Varrep1",#N/A,FALSE,"Var Rep";"CashFl",#N/A,FALSE,"CashFlow";"Varrep2",#N/A,FALSE,"Var Rep";"Invent",#N/A,FALSE,"Invent"}</definedName>
    <definedName name="Satoh_5" hidden="1">{"Summ",#N/A,FALSE,"Summary";"PL",#N/A,FALSE,"PL";"BS",#N/A,FALSE,"BS";"Varrep1",#N/A,FALSE,"Var Rep";"CashFl",#N/A,FALSE,"CashFlow";"Varrep2",#N/A,FALSE,"Var Rep";"Invent",#N/A,FALSE,"Invent"}</definedName>
    <definedName name="SAUG">#REF!</definedName>
    <definedName name="Sav_Benefit_Dental_Range" hidden="1">#REF!</definedName>
    <definedName name="save" localSheetId="19">#REF!</definedName>
    <definedName name="save">#REF!</definedName>
    <definedName name="SaveNewFile" localSheetId="15">'Tariff Slide'!SaveNewFile</definedName>
    <definedName name="SaveNewFile" localSheetId="11">'Uptier + New Money - Interest'!SaveNewFile</definedName>
    <definedName name="SaveNewFile">[0]!SaveNewFile</definedName>
    <definedName name="savings" localSheetId="19">#REF!</definedName>
    <definedName name="savings">#REF!</definedName>
    <definedName name="sazxf" localSheetId="11" hidden="1">{#N/A,#N/A,FALSE,"Aging Summary";#N/A,#N/A,FALSE,"Ratio Analysis";#N/A,#N/A,FALSE,"Test 120 Day Accts";#N/A,#N/A,FALSE,"Tickmarks"}</definedName>
    <definedName name="sazxf" hidden="1">{#N/A,#N/A,FALSE,"Aging Summary";#N/A,#N/A,FALSE,"Ratio Analysis";#N/A,#N/A,FALSE,"Test 120 Day Accts";#N/A,#N/A,FALSE,"Tickmarks"}</definedName>
    <definedName name="sb" localSheetId="19" hidden="1">{"bs",#N/A,FALSE,"SCF"}</definedName>
    <definedName name="sb" localSheetId="4" hidden="1">{"bs",#N/A,FALSE,"SCF"}</definedName>
    <definedName name="sb" localSheetId="15" hidden="1">{"bs",#N/A,FALSE,"SCF"}</definedName>
    <definedName name="sb" localSheetId="11" hidden="1">{"bs",#N/A,FALSE,"SCF"}</definedName>
    <definedName name="sb" hidden="1">{"bs",#N/A,FALSE,"SCF"}</definedName>
    <definedName name="sback" localSheetId="19">#REF!</definedName>
    <definedName name="sback">#REF!</definedName>
    <definedName name="SBC" localSheetId="19">#REF!</definedName>
    <definedName name="SBC">#REF!</definedName>
    <definedName name="sbgdist">#REF!</definedName>
    <definedName name="sbgpostage">#REF!</definedName>
    <definedName name="sbgprod">#REF!</definedName>
    <definedName name="sbgroyalty">#REF!</definedName>
    <definedName name="sbgsdgfgbb" hidden="1">#REF!</definedName>
    <definedName name="sbp_allowed_amt" hidden="1">#REF!</definedName>
    <definedName name="SBP_Network_Discount_Savings_Percent" hidden="1">#REF!</definedName>
    <definedName name="SBP_Percent_Allowed_Amount" hidden="1">#REF!</definedName>
    <definedName name="SBS">#REF!</definedName>
    <definedName name="SCALE">#REF!</definedName>
    <definedName name="scalia" localSheetId="4">{"Client Name or Project Name"}</definedName>
    <definedName name="scalia" localSheetId="11">{"Client Name or Project Name"}</definedName>
    <definedName name="scalia">{"Client Name or Project Name"}</definedName>
    <definedName name="scasffwefw" localSheetId="1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asffwefw"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at" localSheetId="11" hidden="1">{#N/A,#N/A,TRUE,"PSG Total Contacts";#N/A,#N/A,TRUE,"PSG Rep Total";#N/A,#N/A,TRUE,"Core Rep Detail";#N/A,#N/A,TRUE,"BC Rep Detail";#N/A,#N/A,TRUE,"Marlboro";#N/A,#N/A,TRUE,"Covington";#N/A,#N/A,TRUE,"Dallas";#N/A,#N/A,TRUE,"VRS Stats";#N/A,#N/A,TRUE,"Internet";#N/A,#N/A,TRUE,"NCO and Call Mix";#N/A,#N/A,TRUE,"VRS &amp; Rep Calls"}</definedName>
    <definedName name="scat" hidden="1">{#N/A,#N/A,TRUE,"PSG Total Contacts";#N/A,#N/A,TRUE,"PSG Rep Total";#N/A,#N/A,TRUE,"Core Rep Detail";#N/A,#N/A,TRUE,"BC Rep Detail";#N/A,#N/A,TRUE,"Marlboro";#N/A,#N/A,TRUE,"Covington";#N/A,#N/A,TRUE,"Dallas";#N/A,#N/A,TRUE,"VRS Stats";#N/A,#N/A,TRUE,"Internet";#N/A,#N/A,TRUE,"NCO and Call Mix";#N/A,#N/A,TRUE,"VRS &amp; Rep Calls"}</definedName>
    <definedName name="SCE_TermDate" localSheetId="19">#REF!</definedName>
    <definedName name="SCE_TermDate">#REF!</definedName>
    <definedName name="scen" localSheetId="19">#REF!</definedName>
    <definedName name="scen">#REF!</definedName>
    <definedName name="scen_date1" hidden="1">34337.506400463</definedName>
    <definedName name="scen_name1" hidden="1">"/tar"</definedName>
    <definedName name="scen_num" hidden="1">1</definedName>
    <definedName name="scen_result" hidden="1">#VALUE!</definedName>
    <definedName name="scen_user1" hidden="1">"Darrel C. Higgins"</definedName>
    <definedName name="scen_user2" hidden="1">"Darrel C. Higgins"</definedName>
    <definedName name="scen_value1" localSheetId="15" hidden="1">{"0";"0";"0";"0"}</definedName>
    <definedName name="scen_value1" localSheetId="11" hidden="1">{"0";"0";"0";"0"}</definedName>
    <definedName name="scen_value1" hidden="1">{"0";"0";"0";"0"}</definedName>
    <definedName name="scen_value2" localSheetId="15" hidden="1">{0;"131.67550664851";"12.67778491738";"1.05"}</definedName>
    <definedName name="scen_value2" localSheetId="11" hidden="1">{0;"131.67550664851";"12.67778491738";"1.05"}</definedName>
    <definedName name="scen_value2" hidden="1">{0;"131.67550664851";"12.67778491738";"1.05"}</definedName>
    <definedName name="ScenA" localSheetId="19">#REF!</definedName>
    <definedName name="ScenA">#REF!</definedName>
    <definedName name="Scenario" localSheetId="19">#REF!</definedName>
    <definedName name="Scenario">#REF!</definedName>
    <definedName name="scenario.1">#REF!</definedName>
    <definedName name="scenario.2">#REF!</definedName>
    <definedName name="scenario.3">#REF!</definedName>
    <definedName name="scenario.4">#REF!</definedName>
    <definedName name="scenario_range">#REF!</definedName>
    <definedName name="Scenarios" localSheetId="19">#REF!</definedName>
    <definedName name="Scenarios">#REF!</definedName>
    <definedName name="ScenarioTableCreate" localSheetId="19">#REF!</definedName>
    <definedName name="ScenarioTableCreate">#REF!</definedName>
    <definedName name="ScenarioTableValues" localSheetId="19">#REF!</definedName>
    <definedName name="ScenarioTableValues">#REF!</definedName>
    <definedName name="ScenB" localSheetId="19">#REF!</definedName>
    <definedName name="ScenB">#REF!</definedName>
    <definedName name="ScenC" localSheetId="19">#REF!</definedName>
    <definedName name="ScenC">#REF!</definedName>
    <definedName name="ScenD" localSheetId="19">#REF!</definedName>
    <definedName name="ScenD">#REF!</definedName>
    <definedName name="scene0">#REF!</definedName>
    <definedName name="scene2">#REF!</definedName>
    <definedName name="scf" localSheetId="19">#REF!</definedName>
    <definedName name="scf">#REF!</definedName>
    <definedName name="sched_1A_1" localSheetId="19">#REF!</definedName>
    <definedName name="sched_1A_1">#REF!</definedName>
    <definedName name="sched_1A_2" localSheetId="19">#REF!</definedName>
    <definedName name="sched_1A_2">#REF!</definedName>
    <definedName name="Sched_Pay">#REF!</definedName>
    <definedName name="schedule_1" localSheetId="11" hidden="1">{#N/A,#N/A,FALSE,"COMP"}</definedName>
    <definedName name="schedule_1" hidden="1">{#N/A,#N/A,FALSE,"COMP"}</definedName>
    <definedName name="schedule_2" localSheetId="11" hidden="1">{#N/A,#N/A,FALSE,"COMP"}</definedName>
    <definedName name="schedule_2" hidden="1">{#N/A,#N/A,FALSE,"COMP"}</definedName>
    <definedName name="Scheduled_Extra_Payments">#REF!</definedName>
    <definedName name="Scheduled_Interest_Rate">#REF!</definedName>
    <definedName name="Scheduled_Monthly_Payment">#REF!</definedName>
    <definedName name="ScheduledNumberOfPayments">#REF!</definedName>
    <definedName name="ScheduledPayment">#REF!</definedName>
    <definedName name="SCHS2" localSheetId="11" hidden="1">{#N/A,#N/A,FALSE,"Sheet1"}</definedName>
    <definedName name="SCHS2" hidden="1">{#N/A,#N/A,FALSE,"Sheet1"}</definedName>
    <definedName name="scott"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1"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Scott1"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Scott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SCRAP" localSheetId="4" hidden="1">{"'subnets'!$A$1:$F$20"}</definedName>
    <definedName name="SCRAP" localSheetId="11" hidden="1">{"'subnets'!$A$1:$F$20"}</definedName>
    <definedName name="SCRAP" hidden="1">{"'subnets'!$A$1:$F$20"}</definedName>
    <definedName name="Scrolling_Increment">#REF!</definedName>
    <definedName name="SCT" localSheetId="19">#REF!</definedName>
    <definedName name="SCT">#REF!</definedName>
    <definedName name="sd" localSheetId="19" hidden="1">{"bs",#N/A,FALSE,"SCF"}</definedName>
    <definedName name="sd" localSheetId="4" hidden="1">{"bs",#N/A,FALSE,"SCF"}</definedName>
    <definedName name="sd" localSheetId="15" hidden="1">{"bs",#N/A,FALSE,"SCF"}</definedName>
    <definedName name="sd" localSheetId="11" hidden="1">{"bs",#N/A,FALSE,"SCF"}</definedName>
    <definedName name="sd" hidden="1">{"bs",#N/A,FALSE,"SCF"}</definedName>
    <definedName name="sd_1" localSheetId="4">{"Client Name or Project Name"}</definedName>
    <definedName name="sd_1" localSheetId="11">{"Client Name or Project Name"}</definedName>
    <definedName name="sd_1">{"Client Name or Project Name"}</definedName>
    <definedName name="sd_1_1" localSheetId="4" hidden="1">{#N/A,#N/A,FALSE,"summ";#N/A,#N/A,FALSE,"q1";#N/A,#N/A,FALSE,"summ_alt";#N/A,#N/A,FALSE,"stock_nozero";#N/A,#N/A,FALSE,"1995"}</definedName>
    <definedName name="sd_1_1" localSheetId="11" hidden="1">{#N/A,#N/A,FALSE,"summ";#N/A,#N/A,FALSE,"q1";#N/A,#N/A,FALSE,"summ_alt";#N/A,#N/A,FALSE,"stock_nozero";#N/A,#N/A,FALSE,"1995"}</definedName>
    <definedName name="sd_1_1" hidden="1">{#N/A,#N/A,FALSE,"summ";#N/A,#N/A,FALSE,"q1";#N/A,#N/A,FALSE,"summ_alt";#N/A,#N/A,FALSE,"stock_nozero";#N/A,#N/A,FALSE,"1995"}</definedName>
    <definedName name="sd_1_1_2" localSheetId="4" hidden="1">{#N/A,#N/A,FALSE,"summ";#N/A,#N/A,FALSE,"q1";#N/A,#N/A,FALSE,"summ_alt";#N/A,#N/A,FALSE,"stock_nozero";#N/A,#N/A,FALSE,"1995"}</definedName>
    <definedName name="sd_1_1_2" localSheetId="11" hidden="1">{#N/A,#N/A,FALSE,"summ";#N/A,#N/A,FALSE,"q1";#N/A,#N/A,FALSE,"summ_alt";#N/A,#N/A,FALSE,"stock_nozero";#N/A,#N/A,FALSE,"1995"}</definedName>
    <definedName name="sd_1_1_2" hidden="1">{#N/A,#N/A,FALSE,"summ";#N/A,#N/A,FALSE,"q1";#N/A,#N/A,FALSE,"summ_alt";#N/A,#N/A,FALSE,"stock_nozero";#N/A,#N/A,FALSE,"1995"}</definedName>
    <definedName name="sd_1_3" localSheetId="4" hidden="1">{#N/A,#N/A,FALSE,"summ";#N/A,#N/A,FALSE,"q1";#N/A,#N/A,FALSE,"summ_alt";#N/A,#N/A,FALSE,"stock_nozero";#N/A,#N/A,FALSE,"1995"}</definedName>
    <definedName name="sd_1_3" localSheetId="11" hidden="1">{#N/A,#N/A,FALSE,"summ";#N/A,#N/A,FALSE,"q1";#N/A,#N/A,FALSE,"summ_alt";#N/A,#N/A,FALSE,"stock_nozero";#N/A,#N/A,FALSE,"1995"}</definedName>
    <definedName name="sd_1_3" hidden="1">{#N/A,#N/A,FALSE,"summ";#N/A,#N/A,FALSE,"q1";#N/A,#N/A,FALSE,"summ_alt";#N/A,#N/A,FALSE,"stock_nozero";#N/A,#N/A,FALSE,"1995"}</definedName>
    <definedName name="sd_2" localSheetId="4" hidden="1">{#N/A,#N/A,FALSE,"summ";#N/A,#N/A,FALSE,"q1";#N/A,#N/A,FALSE,"summ_alt";#N/A,#N/A,FALSE,"stock_nozero";#N/A,#N/A,FALSE,"1995"}</definedName>
    <definedName name="sd_2" localSheetId="11" hidden="1">{#N/A,#N/A,FALSE,"summ";#N/A,#N/A,FALSE,"q1";#N/A,#N/A,FALSE,"summ_alt";#N/A,#N/A,FALSE,"stock_nozero";#N/A,#N/A,FALSE,"1995"}</definedName>
    <definedName name="sd_2" hidden="1">{#N/A,#N/A,FALSE,"summ";#N/A,#N/A,FALSE,"q1";#N/A,#N/A,FALSE,"summ_alt";#N/A,#N/A,FALSE,"stock_nozero";#N/A,#N/A,FALSE,"1995"}</definedName>
    <definedName name="sd_2_2" localSheetId="4" hidden="1">{#N/A,#N/A,FALSE,"summ";#N/A,#N/A,FALSE,"q1";#N/A,#N/A,FALSE,"summ_alt";#N/A,#N/A,FALSE,"stock_nozero";#N/A,#N/A,FALSE,"1995"}</definedName>
    <definedName name="sd_2_2" localSheetId="11" hidden="1">{#N/A,#N/A,FALSE,"summ";#N/A,#N/A,FALSE,"q1";#N/A,#N/A,FALSE,"summ_alt";#N/A,#N/A,FALSE,"stock_nozero";#N/A,#N/A,FALSE,"1995"}</definedName>
    <definedName name="sd_2_2" hidden="1">{#N/A,#N/A,FALSE,"summ";#N/A,#N/A,FALSE,"q1";#N/A,#N/A,FALSE,"summ_alt";#N/A,#N/A,FALSE,"stock_nozero";#N/A,#N/A,FALSE,"1995"}</definedName>
    <definedName name="sd_3" localSheetId="4" hidden="1">{#N/A,#N/A,FALSE,"summ";#N/A,#N/A,FALSE,"q1";#N/A,#N/A,FALSE,"summ_alt";#N/A,#N/A,FALSE,"stock_nozero";#N/A,#N/A,FALSE,"1995"}</definedName>
    <definedName name="sd_3" localSheetId="11" hidden="1">{#N/A,#N/A,FALSE,"summ";#N/A,#N/A,FALSE,"q1";#N/A,#N/A,FALSE,"summ_alt";#N/A,#N/A,FALSE,"stock_nozero";#N/A,#N/A,FALSE,"1995"}</definedName>
    <definedName name="sd_3" hidden="1">{#N/A,#N/A,FALSE,"summ";#N/A,#N/A,FALSE,"q1";#N/A,#N/A,FALSE,"summ_alt";#N/A,#N/A,FALSE,"stock_nozero";#N/A,#N/A,FALSE,"1995"}</definedName>
    <definedName name="sd_3_2" localSheetId="4" hidden="1">{#N/A,#N/A,FALSE,"summ";#N/A,#N/A,FALSE,"q1";#N/A,#N/A,FALSE,"summ_alt";#N/A,#N/A,FALSE,"stock_nozero";#N/A,#N/A,FALSE,"1995"}</definedName>
    <definedName name="sd_3_2" localSheetId="11" hidden="1">{#N/A,#N/A,FALSE,"summ";#N/A,#N/A,FALSE,"q1";#N/A,#N/A,FALSE,"summ_alt";#N/A,#N/A,FALSE,"stock_nozero";#N/A,#N/A,FALSE,"1995"}</definedName>
    <definedName name="sd_3_2" hidden="1">{#N/A,#N/A,FALSE,"summ";#N/A,#N/A,FALSE,"q1";#N/A,#N/A,FALSE,"summ_alt";#N/A,#N/A,FALSE,"stock_nozero";#N/A,#N/A,FALSE,"1995"}</definedName>
    <definedName name="sd_5" localSheetId="4" hidden="1">{#N/A,#N/A,FALSE,"summ";#N/A,#N/A,FALSE,"q1";#N/A,#N/A,FALSE,"summ_alt";#N/A,#N/A,FALSE,"stock_nozero";#N/A,#N/A,FALSE,"1995"}</definedName>
    <definedName name="sd_5" localSheetId="11" hidden="1">{#N/A,#N/A,FALSE,"summ";#N/A,#N/A,FALSE,"q1";#N/A,#N/A,FALSE,"summ_alt";#N/A,#N/A,FALSE,"stock_nozero";#N/A,#N/A,FALSE,"1995"}</definedName>
    <definedName name="sd_5" hidden="1">{#N/A,#N/A,FALSE,"summ";#N/A,#N/A,FALSE,"q1";#N/A,#N/A,FALSE,"summ_alt";#N/A,#N/A,FALSE,"stock_nozero";#N/A,#N/A,FALSE,"1995"}</definedName>
    <definedName name="SDA" localSheetId="11" hidden="1">{#N/A,#N/A,FALSE,"Minors";#N/A,#N/A,FALSE,"96CAPREV"}</definedName>
    <definedName name="SDA" hidden="1">{#N/A,#N/A,FALSE,"Minors";#N/A,#N/A,FALSE,"96CAPREV"}</definedName>
    <definedName name="sdads" localSheetId="11" hidden="1">{#N/A,#N/A,FALSE,"OUT  AREC"}</definedName>
    <definedName name="sdads" hidden="1">{#N/A,#N/A,FALSE,"OUT  AREC"}</definedName>
    <definedName name="sdaf"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sda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SDAFDASFSD" hidden="1">#REF!</definedName>
    <definedName name="sdafe" localSheetId="11" hidden="1">{"FCB_ALL",#N/A,FALSE,"FCB";"GREY_ALL",#N/A,FALSE,"GREY"}</definedName>
    <definedName name="sdafe" hidden="1">{"FCB_ALL",#N/A,FALSE,"FCB";"GREY_ALL",#N/A,FALSE,"GREY"}</definedName>
    <definedName name="sdafgs" localSheetId="4" hidden="1">{#N/A,#N/A,FALSE,"Pharm";#N/A,#N/A,FALSE,"WWCM"}</definedName>
    <definedName name="sdafgs" localSheetId="11" hidden="1">{#N/A,#N/A,FALSE,"Pharm";#N/A,#N/A,FALSE,"WWCM"}</definedName>
    <definedName name="sdafgs" hidden="1">{#N/A,#N/A,FALSE,"Pharm";#N/A,#N/A,FALSE,"WWCM"}</definedName>
    <definedName name="sdafgs_1" localSheetId="4" hidden="1">{#N/A,#N/A,FALSE,"Pharm";#N/A,#N/A,FALSE,"WWCM"}</definedName>
    <definedName name="sdafgs_1" localSheetId="11" hidden="1">{#N/A,#N/A,FALSE,"Pharm";#N/A,#N/A,FALSE,"WWCM"}</definedName>
    <definedName name="sdafgs_1" hidden="1">{#N/A,#N/A,FALSE,"Pharm";#N/A,#N/A,FALSE,"WWCM"}</definedName>
    <definedName name="sdaflkej" localSheetId="11" hidden="1">{"FCB_ALL",#N/A,FALSE,"FCB";"GREY_ALL",#N/A,FALSE,"GREY"}</definedName>
    <definedName name="sdaflkej" hidden="1">{"FCB_ALL",#N/A,FALSE,"FCB";"GREY_ALL",#N/A,FALSE,"GREY"}</definedName>
    <definedName name="sdafsdafsaf" localSheetId="11" hidden="1">{"wpocash",#N/A,FALSE,"WPOALLT";"wpoinc",#N/A,FALSE,"WPOALLT";"wpobroad",#N/A,FALSE,"WPOALLT";"wpocable",#N/A,FALSE,"WPOALLT";"wpoexcl",#N/A,FALSE,"WPOALLT";"wponwsweek",#N/A,FALSE,"WPOALLT";"wpopost",#N/A,FALSE,"WPOALLT"}</definedName>
    <definedName name="sdafsdafsaf" hidden="1">{"wpocash",#N/A,FALSE,"WPOALLT";"wpoinc",#N/A,FALSE,"WPOALLT";"wpobroad",#N/A,FALSE,"WPOALLT";"wpocable",#N/A,FALSE,"WPOALLT";"wpoexcl",#N/A,FALSE,"WPOALLT";"wponwsweek",#N/A,FALSE,"WPOALLT";"wpopost",#N/A,FALSE,"WPOALLT"}</definedName>
    <definedName name="sdafsdfzSDfasdf" localSheetId="4" hidden="1">{#N/A,#N/A,FALSE,"Sheet1"}</definedName>
    <definedName name="sdafsdfzSDfasdf" localSheetId="11" hidden="1">{#N/A,#N/A,FALSE,"Sheet1"}</definedName>
    <definedName name="sdafsdfzSDfasdf" hidden="1">{#N/A,#N/A,FALSE,"Sheet1"}</definedName>
    <definedName name="sdas" localSheetId="1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asd" localSheetId="11" hidden="1">{"FCB_ALL",#N/A,FALSE,"FCB";"GREY_ALL",#N/A,FALSE,"GREY"}</definedName>
    <definedName name="sdasd" hidden="1">{"FCB_ALL",#N/A,FALSE,"FCB";"GREY_ALL",#N/A,FALSE,"GREY"}</definedName>
    <definedName name="sdasdaf" localSheetId="11" hidden="1">{"'Directory'!$A$72:$E$91"}</definedName>
    <definedName name="sdasdaf" hidden="1">{"'Directory'!$A$72:$E$91"}</definedName>
    <definedName name="sdbbsdkbfgbsdk.fj" localSheetId="4" hidden="1">{#N/A,#N/A,FALSE,"PMTABB";#N/A,#N/A,FALSE,"PMTABB"}</definedName>
    <definedName name="sdbbsdkbfgbsdk.fj" localSheetId="11" hidden="1">{#N/A,#N/A,FALSE,"PMTABB";#N/A,#N/A,FALSE,"PMTABB"}</definedName>
    <definedName name="sdbbsdkbfgbsdk.fj" hidden="1">{#N/A,#N/A,FALSE,"PMTABB";#N/A,#N/A,FALSE,"PMTABB"}</definedName>
    <definedName name="sddd" localSheetId="19" hidden="1">{"bs",#N/A,FALSE,"SCF"}</definedName>
    <definedName name="sddd" localSheetId="4" hidden="1">{"bs",#N/A,FALSE,"SCF"}</definedName>
    <definedName name="sddd" localSheetId="15" hidden="1">{"bs",#N/A,FALSE,"SCF"}</definedName>
    <definedName name="sddd" localSheetId="11" hidden="1">{"bs",#N/A,FALSE,"SCF"}</definedName>
    <definedName name="sddd" hidden="1">{"bs",#N/A,FALSE,"SCF"}</definedName>
    <definedName name="sddfadf" localSheetId="11" hidden="1">{"'Directory'!$A$72:$E$91"}</definedName>
    <definedName name="sddfadf" hidden="1">{"'Directory'!$A$72:$E$91"}</definedName>
    <definedName name="SDEC">#REF!</definedName>
    <definedName name="sdf" localSheetId="4" hidden="1">#N/A</definedName>
    <definedName name="sdf" localSheetId="15" hidden="1">{#N/A,#N/A,FALSE,"Calc";#N/A,#N/A,FALSE,"Sensitivity";#N/A,#N/A,FALSE,"LT Earn.Dil.";#N/A,#N/A,FALSE,"Dil. AVP"}</definedName>
    <definedName name="sdf" localSheetId="11" hidden="1">{#N/A,#N/A,FALSE,"Calc";#N/A,#N/A,FALSE,"Sensitivity";#N/A,#N/A,FALSE,"LT Earn.Dil.";#N/A,#N/A,FALSE,"Dil. AVP"}</definedName>
    <definedName name="sdf" hidden="1">{#N/A,#N/A,FALSE,"Calc";#N/A,#N/A,FALSE,"Sensitivity";#N/A,#N/A,FALSE,"LT Earn.Dil.";#N/A,#N/A,FALSE,"Dil. AVP"}</definedName>
    <definedName name="sdf_1" localSheetId="4" hidden="1">{#N/A,#N/A,FALSE,"Calc";#N/A,#N/A,FALSE,"Sensitivity";#N/A,#N/A,FALSE,"LT Earn.Dil.";#N/A,#N/A,FALSE,"Dil. AVP"}</definedName>
    <definedName name="sdf_1" localSheetId="11" hidden="1">{#N/A,#N/A,FALSE,"Calc";#N/A,#N/A,FALSE,"Sensitivity";#N/A,#N/A,FALSE,"LT Earn.Dil.";#N/A,#N/A,FALSE,"Dil. AVP"}</definedName>
    <definedName name="sdf_1" hidden="1">{#N/A,#N/A,FALSE,"Calc";#N/A,#N/A,FALSE,"Sensitivity";#N/A,#N/A,FALSE,"LT Earn.Dil.";#N/A,#N/A,FALSE,"Dil. AVP"}</definedName>
    <definedName name="sdf_1_1" localSheetId="4" hidden="1">{#N/A,#N/A,TRUE,"constb"}</definedName>
    <definedName name="sdf_1_1" localSheetId="11" hidden="1">{#N/A,#N/A,TRUE,"constb"}</definedName>
    <definedName name="sdf_1_1" hidden="1">{#N/A,#N/A,TRUE,"constb"}</definedName>
    <definedName name="sdf_1_1_2" localSheetId="4" hidden="1">{#N/A,#N/A,TRUE,"constb"}</definedName>
    <definedName name="sdf_1_1_2" localSheetId="11" hidden="1">{#N/A,#N/A,TRUE,"constb"}</definedName>
    <definedName name="sdf_1_1_2" hidden="1">{#N/A,#N/A,TRUE,"constb"}</definedName>
    <definedName name="sdf_1_3" localSheetId="4" hidden="1">{#N/A,#N/A,TRUE,"constb"}</definedName>
    <definedName name="sdf_1_3" localSheetId="11" hidden="1">{#N/A,#N/A,TRUE,"constb"}</definedName>
    <definedName name="sdf_1_3" hidden="1">{#N/A,#N/A,TRUE,"constb"}</definedName>
    <definedName name="sdf_2" localSheetId="4" hidden="1">{#N/A,#N/A,TRUE,"constb"}</definedName>
    <definedName name="sdf_2" localSheetId="11" hidden="1">{#N/A,#N/A,TRUE,"constb"}</definedName>
    <definedName name="sdf_2" hidden="1">{#N/A,#N/A,TRUE,"constb"}</definedName>
    <definedName name="sdf_2_2" localSheetId="4" hidden="1">{#N/A,#N/A,TRUE,"constb"}</definedName>
    <definedName name="sdf_2_2" localSheetId="11" hidden="1">{#N/A,#N/A,TRUE,"constb"}</definedName>
    <definedName name="sdf_2_2" hidden="1">{#N/A,#N/A,TRUE,"constb"}</definedName>
    <definedName name="sdf_3" localSheetId="4" hidden="1">{#N/A,#N/A,TRUE,"constb"}</definedName>
    <definedName name="sdf_3" localSheetId="11" hidden="1">{#N/A,#N/A,TRUE,"constb"}</definedName>
    <definedName name="sdf_3" hidden="1">{#N/A,#N/A,TRUE,"constb"}</definedName>
    <definedName name="sdf_3_2" localSheetId="4" hidden="1">{#N/A,#N/A,TRUE,"constb"}</definedName>
    <definedName name="sdf_3_2" localSheetId="11" hidden="1">{#N/A,#N/A,TRUE,"constb"}</definedName>
    <definedName name="sdf_3_2" hidden="1">{#N/A,#N/A,TRUE,"constb"}</definedName>
    <definedName name="sdf_5" localSheetId="4" hidden="1">{#N/A,#N/A,TRUE,"constb"}</definedName>
    <definedName name="sdf_5" localSheetId="11" hidden="1">{#N/A,#N/A,TRUE,"constb"}</definedName>
    <definedName name="sdf_5" hidden="1">{#N/A,#N/A,TRUE,"constb"}</definedName>
    <definedName name="SDFa" localSheetId="11" hidden="1">{#N/A,#N/A,FALSE,"Aging Summary";#N/A,#N/A,FALSE,"Ratio Analysis";#N/A,#N/A,FALSE,"Test 120 Day Accts";#N/A,#N/A,FALSE,"Tickmarks"}</definedName>
    <definedName name="SDFa" hidden="1">{#N/A,#N/A,FALSE,"Aging Summary";#N/A,#N/A,FALSE,"Ratio Analysis";#N/A,#N/A,FALSE,"Test 120 Day Accts";#N/A,#N/A,FALSE,"Tickmarks"}</definedName>
    <definedName name="sdfadfd" hidden="1">9</definedName>
    <definedName name="sdfae" localSheetId="11" hidden="1">{#N/A,#N/A,FALSE,"3mos";#N/A,#N/A,FALSE,"dedicated"}</definedName>
    <definedName name="sdfae" hidden="1">{#N/A,#N/A,FALSE,"3mos";#N/A,#N/A,FALSE,"dedicated"}</definedName>
    <definedName name="sdfafaf" localSheetId="11" hidden="1">{#N/A,#N/A,FALSE,"JANLN2"}</definedName>
    <definedName name="sdfafaf" hidden="1">{#N/A,#N/A,FALSE,"JANLN2"}</definedName>
    <definedName name="sdfafdsa" localSheetId="4" hidden="1">{"Personal1",#N/A,TRUE,"Seiba";"Personal2",#N/A,TRUE,"Seiba";"Personal3",#N/A,TRUE,"Seiba";"Personal4",#N/A,TRUE,"Seiba"}</definedName>
    <definedName name="sdfafdsa" localSheetId="11" hidden="1">{"Personal1",#N/A,TRUE,"Seiba";"Personal2",#N/A,TRUE,"Seiba";"Personal3",#N/A,TRUE,"Seiba";"Personal4",#N/A,TRUE,"Seiba"}</definedName>
    <definedName name="sdfafdsa" hidden="1">{"Personal1",#N/A,TRUE,"Seiba";"Personal2",#N/A,TRUE,"Seiba";"Personal3",#N/A,TRUE,"Seiba";"Personal4",#N/A,TRUE,"Seiba"}</definedName>
    <definedName name="sdfafdsa_1" localSheetId="4" hidden="1">{"Personal1",#N/A,TRUE,"Seiba";"Personal2",#N/A,TRUE,"Seiba";"Personal3",#N/A,TRUE,"Seiba";"Personal4",#N/A,TRUE,"Seiba"}</definedName>
    <definedName name="sdfafdsa_1" localSheetId="11" hidden="1">{"Personal1",#N/A,TRUE,"Seiba";"Personal2",#N/A,TRUE,"Seiba";"Personal3",#N/A,TRUE,"Seiba";"Personal4",#N/A,TRUE,"Seiba"}</definedName>
    <definedName name="sdfafdsa_1" hidden="1">{"Personal1",#N/A,TRUE,"Seiba";"Personal2",#N/A,TRUE,"Seiba";"Personal3",#N/A,TRUE,"Seiba";"Personal4",#N/A,TRUE,"Seiba"}</definedName>
    <definedName name="sdfag" localSheetId="4" hidden="1">{#N/A,#N/A,FALSE,"FREE"}</definedName>
    <definedName name="sdfag" localSheetId="11" hidden="1">{#N/A,#N/A,FALSE,"FREE"}</definedName>
    <definedName name="sdfag" hidden="1">{#N/A,#N/A,FALSE,"FREE"}</definedName>
    <definedName name="sdfasdf" localSheetId="11" hidden="1">{#N/A,#N/A,FALSE,"OMM III";#N/A,#N/A,FALSE,"1995 PLAN";#N/A,#N/A,FALSE,"1995 TARGET";#N/A,#N/A,FALSE,"1995 ADJUSTED"}</definedName>
    <definedName name="sdfasdf" hidden="1">{#N/A,#N/A,FALSE,"OMM III";#N/A,#N/A,FALSE,"1995 PLAN";#N/A,#N/A,FALSE,"1995 TARGET";#N/A,#N/A,FALSE,"1995 ADJUSTED"}</definedName>
    <definedName name="sdfasdf_1" localSheetId="11" hidden="1">{#N/A,#N/A,FALSE,"OMM III";#N/A,#N/A,FALSE,"1995 PLAN";#N/A,#N/A,FALSE,"1995 TARGET";#N/A,#N/A,FALSE,"1995 ADJUSTED"}</definedName>
    <definedName name="sdfasdf_1" hidden="1">{#N/A,#N/A,FALSE,"OMM III";#N/A,#N/A,FALSE,"1995 PLAN";#N/A,#N/A,FALSE,"1995 TARGET";#N/A,#N/A,FALSE,"1995 ADJUSTED"}</definedName>
    <definedName name="sdfasdfs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_1"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_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fd" localSheetId="15" hidden="1">{"fdsup://directions/FAT Viewer?action=UPDATE&amp;creator=factset&amp;DYN_ARGS=TRUE&amp;DOC_NAME=FAT:FQL_AUDITING_CLIENT_TEMPLATE.FAT&amp;display_string=Audit&amp;VAR:KEY=HAZMHKFKRU&amp;VAR:QUERY=UkdGX0dST1NTX01HTihBTk4sLTFBWSwsLCwsLE5PQVVESVQp&amp;WINDOW=FIRST_POPUP&amp;HEIGHT=450&amp;WIDTH=","450&amp;START_MAXIMIZED=FALSE&amp;VAR:CALENDAR=US&amp;VAR:SYMBOL=CFN&amp;VAR:INDEX=0"}</definedName>
    <definedName name="sdfasfd" localSheetId="11" hidden="1">{"fdsup://directions/FAT Viewer?action=UPDATE&amp;creator=factset&amp;DYN_ARGS=TRUE&amp;DOC_NAME=FAT:FQL_AUDITING_CLIENT_TEMPLATE.FAT&amp;display_string=Audit&amp;VAR:KEY=HAZMHKFKRU&amp;VAR:QUERY=UkdGX0dST1NTX01HTihBTk4sLTFBWSwsLCwsLE5PQVVESVQp&amp;WINDOW=FIRST_POPUP&amp;HEIGHT=450&amp;WIDTH=","450&amp;START_MAXIMIZED=FALSE&amp;VAR:CALENDAR=US&amp;VAR:SYMBOL=CFN&amp;VAR:INDEX=0"}</definedName>
    <definedName name="sdfasfd" hidden="1">{"fdsup://directions/FAT Viewer?action=UPDATE&amp;creator=factset&amp;DYN_ARGS=TRUE&amp;DOC_NAME=FAT:FQL_AUDITING_CLIENT_TEMPLATE.FAT&amp;display_string=Audit&amp;VAR:KEY=HAZMHKFKRU&amp;VAR:QUERY=UkdGX0dST1NTX01HTihBTk4sLTFBWSwsLCwsLE5PQVVESVQp&amp;WINDOW=FIRST_POPUP&amp;HEIGHT=450&amp;WIDTH=","450&amp;START_MAXIMIZED=FALSE&amp;VAR:CALENDAR=US&amp;VAR:SYMBOL=CFN&amp;VAR:INDEX=0"}</definedName>
    <definedName name="sdfasr" localSheetId="11" hidden="1">{"FCB_ALL",#N/A,FALSE,"FCB"}</definedName>
    <definedName name="sdfasr" hidden="1">{"FCB_ALL",#N/A,FALSE,"FCB"}</definedName>
    <definedName name="sdfass" localSheetId="4" hidden="1">{"Outflow 1",#N/A,FALSE,"Outflows-Inflows";"Outflow 2",#N/A,FALSE,"Outflows-Inflows";"Inflow 1",#N/A,FALSE,"Outflows-Inflows";"Inflow 2",#N/A,FALSE,"Outflows-Inflows"}</definedName>
    <definedName name="sdfass" localSheetId="11"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d" localSheetId="4" hidden="1">{#N/A,#N/A,TRUE,"ProFormaProfit";#N/A,#N/A,TRUE,"ProFormaCash";#N/A,#N/A,TRUE,"Depreciation";#N/A,#N/A,TRUE,"Assets";#N/A,#N/A,TRUE,"Revenue";#N/A,#N/A,TRUE,"EstimatedPurchase"}</definedName>
    <definedName name="sdfd" localSheetId="11" hidden="1">{#N/A,#N/A,TRUE,"ProFormaProfit";#N/A,#N/A,TRUE,"ProFormaCash";#N/A,#N/A,TRUE,"Depreciation";#N/A,#N/A,TRUE,"Assets";#N/A,#N/A,TRUE,"Revenue";#N/A,#N/A,TRUE,"EstimatedPurchase"}</definedName>
    <definedName name="sdfd" hidden="1">{#N/A,#N/A,TRUE,"ProFormaProfit";#N/A,#N/A,TRUE,"ProFormaCash";#N/A,#N/A,TRUE,"Depreciation";#N/A,#N/A,TRUE,"Assets";#N/A,#N/A,TRUE,"Revenue";#N/A,#N/A,TRUE,"EstimatedPurchase"}</definedName>
    <definedName name="sdfd_1" localSheetId="4" hidden="1">{#N/A,#N/A,TRUE,"ProFormaProfit";#N/A,#N/A,TRUE,"ProFormaCash";#N/A,#N/A,TRUE,"Depreciation";#N/A,#N/A,TRUE,"Assets";#N/A,#N/A,TRUE,"Revenue";#N/A,#N/A,TRUE,"EstimatedPurchase"}</definedName>
    <definedName name="sdfd_1" localSheetId="11" hidden="1">{#N/A,#N/A,TRUE,"ProFormaProfit";#N/A,#N/A,TRUE,"ProFormaCash";#N/A,#N/A,TRUE,"Depreciation";#N/A,#N/A,TRUE,"Assets";#N/A,#N/A,TRUE,"Revenue";#N/A,#N/A,TRUE,"EstimatedPurchase"}</definedName>
    <definedName name="sdfd_1" hidden="1">{#N/A,#N/A,TRUE,"ProFormaProfit";#N/A,#N/A,TRUE,"ProFormaCash";#N/A,#N/A,TRUE,"Depreciation";#N/A,#N/A,TRUE,"Assets";#N/A,#N/A,TRUE,"Revenue";#N/A,#N/A,TRUE,"EstimatedPurchase"}</definedName>
    <definedName name="sdfd_1_1" localSheetId="4" hidden="1">{#N/A,#N/A,TRUE,"ProFormaProfit";#N/A,#N/A,TRUE,"ProFormaCash";#N/A,#N/A,TRUE,"Depreciation";#N/A,#N/A,TRUE,"Assets";#N/A,#N/A,TRUE,"Revenue";#N/A,#N/A,TRUE,"EstimatedPurchase"}</definedName>
    <definedName name="sdfd_1_1" localSheetId="11" hidden="1">{#N/A,#N/A,TRUE,"ProFormaProfit";#N/A,#N/A,TRUE,"ProFormaCash";#N/A,#N/A,TRUE,"Depreciation";#N/A,#N/A,TRUE,"Assets";#N/A,#N/A,TRUE,"Revenue";#N/A,#N/A,TRUE,"EstimatedPurchase"}</definedName>
    <definedName name="sdfd_1_1" hidden="1">{#N/A,#N/A,TRUE,"ProFormaProfit";#N/A,#N/A,TRUE,"ProFormaCash";#N/A,#N/A,TRUE,"Depreciation";#N/A,#N/A,TRUE,"Assets";#N/A,#N/A,TRUE,"Revenue";#N/A,#N/A,TRUE,"EstimatedPurchase"}</definedName>
    <definedName name="sdfd_1_1_2" localSheetId="4" hidden="1">{#N/A,#N/A,TRUE,"ProFormaProfit";#N/A,#N/A,TRUE,"ProFormaCash";#N/A,#N/A,TRUE,"Depreciation";#N/A,#N/A,TRUE,"Assets";#N/A,#N/A,TRUE,"Revenue";#N/A,#N/A,TRUE,"EstimatedPurchase"}</definedName>
    <definedName name="sdfd_1_1_2" localSheetId="11" hidden="1">{#N/A,#N/A,TRUE,"ProFormaProfit";#N/A,#N/A,TRUE,"ProFormaCash";#N/A,#N/A,TRUE,"Depreciation";#N/A,#N/A,TRUE,"Assets";#N/A,#N/A,TRUE,"Revenue";#N/A,#N/A,TRUE,"EstimatedPurchase"}</definedName>
    <definedName name="sdfd_1_1_2" hidden="1">{#N/A,#N/A,TRUE,"ProFormaProfit";#N/A,#N/A,TRUE,"ProFormaCash";#N/A,#N/A,TRUE,"Depreciation";#N/A,#N/A,TRUE,"Assets";#N/A,#N/A,TRUE,"Revenue";#N/A,#N/A,TRUE,"EstimatedPurchase"}</definedName>
    <definedName name="sdfd_1_3" localSheetId="4" hidden="1">{#N/A,#N/A,TRUE,"ProFormaProfit";#N/A,#N/A,TRUE,"ProFormaCash";#N/A,#N/A,TRUE,"Depreciation";#N/A,#N/A,TRUE,"Assets";#N/A,#N/A,TRUE,"Revenue";#N/A,#N/A,TRUE,"EstimatedPurchase"}</definedName>
    <definedName name="sdfd_1_3" localSheetId="11" hidden="1">{#N/A,#N/A,TRUE,"ProFormaProfit";#N/A,#N/A,TRUE,"ProFormaCash";#N/A,#N/A,TRUE,"Depreciation";#N/A,#N/A,TRUE,"Assets";#N/A,#N/A,TRUE,"Revenue";#N/A,#N/A,TRUE,"EstimatedPurchase"}</definedName>
    <definedName name="sdfd_1_3" hidden="1">{#N/A,#N/A,TRUE,"ProFormaProfit";#N/A,#N/A,TRUE,"ProFormaCash";#N/A,#N/A,TRUE,"Depreciation";#N/A,#N/A,TRUE,"Assets";#N/A,#N/A,TRUE,"Revenue";#N/A,#N/A,TRUE,"EstimatedPurchase"}</definedName>
    <definedName name="sdfd_2" localSheetId="4" hidden="1">{#N/A,#N/A,TRUE,"ProFormaProfit";#N/A,#N/A,TRUE,"ProFormaCash";#N/A,#N/A,TRUE,"Depreciation";#N/A,#N/A,TRUE,"Assets";#N/A,#N/A,TRUE,"Revenue";#N/A,#N/A,TRUE,"EstimatedPurchase"}</definedName>
    <definedName name="sdfd_2" localSheetId="11" hidden="1">{#N/A,#N/A,TRUE,"ProFormaProfit";#N/A,#N/A,TRUE,"ProFormaCash";#N/A,#N/A,TRUE,"Depreciation";#N/A,#N/A,TRUE,"Assets";#N/A,#N/A,TRUE,"Revenue";#N/A,#N/A,TRUE,"EstimatedPurchase"}</definedName>
    <definedName name="sdfd_2" hidden="1">{#N/A,#N/A,TRUE,"ProFormaProfit";#N/A,#N/A,TRUE,"ProFormaCash";#N/A,#N/A,TRUE,"Depreciation";#N/A,#N/A,TRUE,"Assets";#N/A,#N/A,TRUE,"Revenue";#N/A,#N/A,TRUE,"EstimatedPurchase"}</definedName>
    <definedName name="sdfd_2_2" localSheetId="4" hidden="1">{#N/A,#N/A,TRUE,"ProFormaProfit";#N/A,#N/A,TRUE,"ProFormaCash";#N/A,#N/A,TRUE,"Depreciation";#N/A,#N/A,TRUE,"Assets";#N/A,#N/A,TRUE,"Revenue";#N/A,#N/A,TRUE,"EstimatedPurchase"}</definedName>
    <definedName name="sdfd_2_2" localSheetId="11" hidden="1">{#N/A,#N/A,TRUE,"ProFormaProfit";#N/A,#N/A,TRUE,"ProFormaCash";#N/A,#N/A,TRUE,"Depreciation";#N/A,#N/A,TRUE,"Assets";#N/A,#N/A,TRUE,"Revenue";#N/A,#N/A,TRUE,"EstimatedPurchase"}</definedName>
    <definedName name="sdfd_2_2" hidden="1">{#N/A,#N/A,TRUE,"ProFormaProfit";#N/A,#N/A,TRUE,"ProFormaCash";#N/A,#N/A,TRUE,"Depreciation";#N/A,#N/A,TRUE,"Assets";#N/A,#N/A,TRUE,"Revenue";#N/A,#N/A,TRUE,"EstimatedPurchase"}</definedName>
    <definedName name="sdfd_3" localSheetId="4" hidden="1">{#N/A,#N/A,TRUE,"ProFormaProfit";#N/A,#N/A,TRUE,"ProFormaCash";#N/A,#N/A,TRUE,"Depreciation";#N/A,#N/A,TRUE,"Assets";#N/A,#N/A,TRUE,"Revenue";#N/A,#N/A,TRUE,"EstimatedPurchase"}</definedName>
    <definedName name="sdfd_3" localSheetId="11" hidden="1">{#N/A,#N/A,TRUE,"ProFormaProfit";#N/A,#N/A,TRUE,"ProFormaCash";#N/A,#N/A,TRUE,"Depreciation";#N/A,#N/A,TRUE,"Assets";#N/A,#N/A,TRUE,"Revenue";#N/A,#N/A,TRUE,"EstimatedPurchase"}</definedName>
    <definedName name="sdfd_3" hidden="1">{#N/A,#N/A,TRUE,"ProFormaProfit";#N/A,#N/A,TRUE,"ProFormaCash";#N/A,#N/A,TRUE,"Depreciation";#N/A,#N/A,TRUE,"Assets";#N/A,#N/A,TRUE,"Revenue";#N/A,#N/A,TRUE,"EstimatedPurchase"}</definedName>
    <definedName name="sdfd_3_2" localSheetId="4" hidden="1">{#N/A,#N/A,TRUE,"ProFormaProfit";#N/A,#N/A,TRUE,"ProFormaCash";#N/A,#N/A,TRUE,"Depreciation";#N/A,#N/A,TRUE,"Assets";#N/A,#N/A,TRUE,"Revenue";#N/A,#N/A,TRUE,"EstimatedPurchase"}</definedName>
    <definedName name="sdfd_3_2" localSheetId="11" hidden="1">{#N/A,#N/A,TRUE,"ProFormaProfit";#N/A,#N/A,TRUE,"ProFormaCash";#N/A,#N/A,TRUE,"Depreciation";#N/A,#N/A,TRUE,"Assets";#N/A,#N/A,TRUE,"Revenue";#N/A,#N/A,TRUE,"EstimatedPurchase"}</definedName>
    <definedName name="sdfd_3_2" hidden="1">{#N/A,#N/A,TRUE,"ProFormaProfit";#N/A,#N/A,TRUE,"ProFormaCash";#N/A,#N/A,TRUE,"Depreciation";#N/A,#N/A,TRUE,"Assets";#N/A,#N/A,TRUE,"Revenue";#N/A,#N/A,TRUE,"EstimatedPurchase"}</definedName>
    <definedName name="sdfd_5" localSheetId="4" hidden="1">{#N/A,#N/A,TRUE,"ProFormaProfit";#N/A,#N/A,TRUE,"ProFormaCash";#N/A,#N/A,TRUE,"Depreciation";#N/A,#N/A,TRUE,"Assets";#N/A,#N/A,TRUE,"Revenue";#N/A,#N/A,TRUE,"EstimatedPurchase"}</definedName>
    <definedName name="sdfd_5" localSheetId="11" hidden="1">{#N/A,#N/A,TRUE,"ProFormaProfit";#N/A,#N/A,TRUE,"ProFormaCash";#N/A,#N/A,TRUE,"Depreciation";#N/A,#N/A,TRUE,"Assets";#N/A,#N/A,TRUE,"Revenue";#N/A,#N/A,TRUE,"EstimatedPurchase"}</definedName>
    <definedName name="sdfd_5" hidden="1">{#N/A,#N/A,TRUE,"ProFormaProfit";#N/A,#N/A,TRUE,"ProFormaCash";#N/A,#N/A,TRUE,"Depreciation";#N/A,#N/A,TRUE,"Assets";#N/A,#N/A,TRUE,"Revenue";#N/A,#N/A,TRUE,"EstimatedPurchase"}</definedName>
    <definedName name="sdfdfg" localSheetId="11" hidden="1">{"'Directory'!$A$72:$E$91"}</definedName>
    <definedName name="sdfdfg" hidden="1">{"'Directory'!$A$72:$E$91"}</definedName>
    <definedName name="sdfdfsdf" localSheetId="11" hidden="1">{#N/A,#N/A,FALSE,"Summary";#N/A,#N/A,FALSE,"Base Materials";#N/A,#N/A,FALSE,"Construction";#N/A,#N/A,FALSE,"Packaging";#N/A,#N/A,FALSE,"Transportation"}</definedName>
    <definedName name="sdfdfsdf" hidden="1">{#N/A,#N/A,FALSE,"Summary";#N/A,#N/A,FALSE,"Base Materials";#N/A,#N/A,FALSE,"Construction";#N/A,#N/A,FALSE,"Packaging";#N/A,#N/A,FALSE,"Transportation"}</definedName>
    <definedName name="sdfdsaf" localSheetId="19" hidden="1">{"incomemth",#N/A,TRUE,"forecast01";"incpercentmth",#N/A,TRUE,"forecast01";"balancemth",#N/A,TRUE,"forecast01";"cashmth",#N/A,TRUE,"forecast01";"cov2mth",#N/A,TRUE,"forecast01";"prbexp",#N/A,TRUE,"forecast01";"prbcap",#N/A,TRUE,"forecast01";"coalconsultants",#N/A,TRUE,"forecast01";"prbsum",#N/A,TRUE,"forecast01"}</definedName>
    <definedName name="sdfdsaf" localSheetId="4" hidden="1">{"incomemth",#N/A,TRUE,"forecast01";"incpercentmth",#N/A,TRUE,"forecast01";"balancemth",#N/A,TRUE,"forecast01";"cashmth",#N/A,TRUE,"forecast01";"cov2mth",#N/A,TRUE,"forecast01";"prbexp",#N/A,TRUE,"forecast01";"prbcap",#N/A,TRUE,"forecast01";"coalconsultants",#N/A,TRUE,"forecast01";"prbsum",#N/A,TRUE,"forecast01"}</definedName>
    <definedName name="sdfdsaf" localSheetId="15" hidden="1">{"incomemth",#N/A,TRUE,"forecast01";"incpercentmth",#N/A,TRUE,"forecast01";"balancemth",#N/A,TRUE,"forecast01";"cashmth",#N/A,TRUE,"forecast01";"cov2mth",#N/A,TRUE,"forecast01";"prbexp",#N/A,TRUE,"forecast01";"prbcap",#N/A,TRUE,"forecast01";"coalconsultants",#N/A,TRUE,"forecast01";"prbsum",#N/A,TRUE,"forecast01"}</definedName>
    <definedName name="sdfdsaf" localSheetId="11"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f" localSheetId="11" hidden="1">{"FCB_ALL",#N/A,FALSE,"FCB";"GREY_ALL",#N/A,FALSE,"GREY"}</definedName>
    <definedName name="sdfdsf" hidden="1">{"FCB_ALL",#N/A,FALSE,"FCB";"GREY_ALL",#N/A,FALSE,"GREY"}</definedName>
    <definedName name="sdfdsfsdfsdfsdfsdf" localSheetId="2" hidden="1">{"' calendrier 2000'!$A$1:$Q$38"}</definedName>
    <definedName name="sdfdsfsdfsdfsdfsdf" localSheetId="19" hidden="1">{"' calendrier 2000'!$A$1:$Q$38"}</definedName>
    <definedName name="sdfdsfsdfsdfsdfsdf" localSheetId="4" hidden="1">{"' calendrier 2000'!$A$1:$Q$38"}</definedName>
    <definedName name="sdfdsfsdfsdfsdfsdf" localSheetId="15" hidden="1">{"' calendrier 2000'!$A$1:$Q$38"}</definedName>
    <definedName name="sdfdsfsdfsdfsdfsdf" localSheetId="11" hidden="1">{"' calendrier 2000'!$A$1:$Q$38"}</definedName>
    <definedName name="sdfdsfsdfsdfsdfsdf" hidden="1">{"' calendrier 2000'!$A$1:$Q$38"}</definedName>
    <definedName name="sdfg" localSheetId="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19"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18"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1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1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 localSheetId="11" hidden="1">{#N/A,#N/A,FALSE,"Aging Summary";#N/A,#N/A,FALSE,"Ratio Analysis";#N/A,#N/A,FALSE,"Test 120 Day Accts";#N/A,#N/A,FALSE,"Tickmarks"}</definedName>
    <definedName name="sdfg_1" hidden="1">{#N/A,#N/A,FALSE,"Aging Summary";#N/A,#N/A,FALSE,"Ratio Analysis";#N/A,#N/A,FALSE,"Test 120 Day Accts";#N/A,#N/A,FALSE,"Tickmarks"}</definedName>
    <definedName name="sdfga" localSheetId="11" hidden="1">{#N/A,#N/A,FALSE,"Aging Summary";#N/A,#N/A,FALSE,"Ratio Analysis";#N/A,#N/A,FALSE,"Test 120 Day Accts";#N/A,#N/A,FALSE,"Tickmarks"}</definedName>
    <definedName name="sdfga" hidden="1">{#N/A,#N/A,FALSE,"Aging Summary";#N/A,#N/A,FALSE,"Ratio Analysis";#N/A,#N/A,FALSE,"Test 120 Day Accts";#N/A,#N/A,FALSE,"Tickmarks"}</definedName>
    <definedName name="sdfgdeterg"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deterg"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deter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dsf" hidden="1">#REF!</definedName>
    <definedName name="SDFGFG" hidden="1">#REF!</definedName>
    <definedName name="sdfgh"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h"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hgff" localSheetId="11" hidden="1">{#N/A,#N/A,FALSE,"Aging Summary";#N/A,#N/A,FALSE,"Ratio Analysis";#N/A,#N/A,FALSE,"Test 120 Day Accts";#N/A,#N/A,FALSE,"Tickmarks"}</definedName>
    <definedName name="sdfghgff" hidden="1">{#N/A,#N/A,FALSE,"Aging Summary";#N/A,#N/A,FALSE,"Ratio Analysis";#N/A,#N/A,FALSE,"Test 120 Day Accts";#N/A,#N/A,FALSE,"Tickmarks"}</definedName>
    <definedName name="sdfghjgf" localSheetId="11"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sdfghjgf"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sdfgrsta" localSheetId="19" hidden="1">{"var_page",#N/A,FALSE,"template"}</definedName>
    <definedName name="sdfgrsta" localSheetId="4" hidden="1">{"var_page",#N/A,FALSE,"template"}</definedName>
    <definedName name="sdfgrsta" localSheetId="15" hidden="1">{"var_page",#N/A,FALSE,"template"}</definedName>
    <definedName name="sdfgrsta" localSheetId="11" hidden="1">{"var_page",#N/A,FALSE,"template"}</definedName>
    <definedName name="sdfgrsta" hidden="1">{"var_page",#N/A,FALSE,"template"}</definedName>
    <definedName name="sdfgsdger.t.terter" localSheetId="11" hidden="1">{"adj95mult",#N/A,FALSE,"COMPCO";"adj95est",#N/A,FALSE,"COMPCO"}</definedName>
    <definedName name="sdfgsdger.t.terter" hidden="1">{"adj95mult",#N/A,FALSE,"COMPCO";"adj95est",#N/A,FALSE,"COMPCO"}</definedName>
    <definedName name="sdfgsdrg" hidden="1">#REF!</definedName>
    <definedName name="sdfgsgdsh54" hidden="1">#REF!</definedName>
    <definedName name="sdfh" localSheetId="4" hidden="1">{#N/A,#N/A,FALSE,"Pharm";#N/A,#N/A,FALSE,"WWCM"}</definedName>
    <definedName name="sdfh" localSheetId="11" hidden="1">{#N/A,#N/A,FALSE,"Pharm";#N/A,#N/A,FALSE,"WWCM"}</definedName>
    <definedName name="sdfh" hidden="1">{#N/A,#N/A,FALSE,"Pharm";#N/A,#N/A,FALSE,"WWCM"}</definedName>
    <definedName name="sdfh_1" localSheetId="4" hidden="1">{#N/A,#N/A,FALSE,"Pharm";#N/A,#N/A,FALSE,"WWCM"}</definedName>
    <definedName name="sdfh_1" localSheetId="11" hidden="1">{#N/A,#N/A,FALSE,"Pharm";#N/A,#N/A,FALSE,"WWCM"}</definedName>
    <definedName name="sdfh_1" hidden="1">{#N/A,#N/A,FALSE,"Pharm";#N/A,#N/A,FALSE,"WWCM"}</definedName>
    <definedName name="sdfhbdabadb" localSheetId="4">{"Client Name or Project Name"}</definedName>
    <definedName name="sdfhbdabadb" localSheetId="11">{"Client Name or Project Name"}</definedName>
    <definedName name="sdfhbdabadb">{"Client Name or Project Name"}</definedName>
    <definedName name="sdfhdfdfh" localSheetId="19">{0;0;0;0;1;#N/A;0.25;0.25;0.25;0.25;2;FALSE;FALSE;FALSE;FALSE;FALSE;#N/A;1;#N/A;1;1;"";"&amp;L&amp;""Arial,Italic""&amp;8&amp;F Page &amp;P of &amp;N &amp;D &amp;T "}</definedName>
    <definedName name="sdfhdfdfh" localSheetId="4">{0;0;0;0;1;#N/A;0.25;0.25;0.25;0.25;2;FALSE;FALSE;FALSE;FALSE;FALSE;#N/A;1;#N/A;1;1;"";"&amp;L&amp;""Arial,Italic""&amp;8&amp;F Page &amp;P of &amp;N &amp;D &amp;T "}</definedName>
    <definedName name="sdfhdfdfh" localSheetId="15">{0;0;0;0;1;#N/A;0.25;0.25;0.25;0.25;2;FALSE;FALSE;FALSE;FALSE;FALSE;#N/A;1;#N/A;1;1;"";"&amp;L&amp;""Arial,Italic""&amp;8&amp;F Page &amp;P of &amp;N &amp;D &amp;T "}</definedName>
    <definedName name="sdfhdfdfh" localSheetId="11">{0;0;0;0;1;#N/A;0.25;0.25;0.25;0.25;2;FALSE;FALSE;FALSE;FALSE;FALSE;#N/A;1;#N/A;1;1;"";"&amp;L&amp;""Arial,Italic""&amp;8&amp;F Page &amp;P of &amp;N &amp;D &amp;T "}</definedName>
    <definedName name="sdfhdfdfh">{0;0;0;0;1;#N/A;0.25;0.25;0.25;0.25;2;FALSE;FALSE;FALSE;FALSE;FALSE;#N/A;1;#N/A;1;1;"";"&amp;L&amp;""Arial,Italic""&amp;8&amp;F Page &amp;P of &amp;N &amp;D &amp;T "}</definedName>
    <definedName name="SDFHG" localSheetId="4" hidden="1">{"Agg Output",#N/A,FALSE,"Operational Drivers Output";"NW Output",#N/A,FALSE,"Operational Drivers Output";"South Output",#N/A,FALSE,"Operational Drivers Output";"Central Output",#N/A,FALSE,"Operational Drivers Output"}</definedName>
    <definedName name="SDFHG" localSheetId="11" hidden="1">{"Agg Output",#N/A,FALSE,"Operational Drivers Output";"NW Output",#N/A,FALSE,"Operational Drivers Output";"South Output",#N/A,FALSE,"Operational Drivers Output";"Central Output",#N/A,FALSE,"Operational Drivers Output"}</definedName>
    <definedName name="SDFHG" hidden="1">{"Agg Output",#N/A,FALSE,"Operational Drivers Output";"NW Output",#N/A,FALSE,"Operational Drivers Output";"South Output",#N/A,FALSE,"Operational Drivers Output";"Central Output",#N/A,FALSE,"Operational Drivers Output"}</definedName>
    <definedName name="sdfhhh" localSheetId="19">{0;0;0;0;1;#N/A;0.75;0.75;0.25;0.25;2;FALSE;FALSE;FALSE;FALSE;FALSE;#N/A;1;#N/A;1;1;"";"&amp;L&amp;""Arial,Italic""&amp;8&amp;F Page &amp;P of &amp;N &amp;D &amp;T "}</definedName>
    <definedName name="sdfhhh" localSheetId="4">{0;0;0;0;1;#N/A;0.75;0.75;0.25;0.25;2;FALSE;FALSE;FALSE;FALSE;FALSE;#N/A;1;#N/A;1;1;"";"&amp;L&amp;""Arial,Italic""&amp;8&amp;F Page &amp;P of &amp;N &amp;D &amp;T "}</definedName>
    <definedName name="sdfhhh" localSheetId="15">{0;0;0;0;1;#N/A;0.75;0.75;0.25;0.25;2;FALSE;FALSE;FALSE;FALSE;FALSE;#N/A;1;#N/A;1;1;"";"&amp;L&amp;""Arial,Italic""&amp;8&amp;F Page &amp;P of &amp;N &amp;D &amp;T "}</definedName>
    <definedName name="sdfhhh" localSheetId="11">{0;0;0;0;1;#N/A;0.75;0.75;0.25;0.25;2;FALSE;FALSE;FALSE;FALSE;FALSE;#N/A;1;#N/A;1;1;"";"&amp;L&amp;""Arial,Italic""&amp;8&amp;F Page &amp;P of &amp;N &amp;D &amp;T "}</definedName>
    <definedName name="sdfhhh">{0;0;0;0;1;#N/A;0.75;0.75;0.25;0.25;2;FALSE;FALSE;FALSE;FALSE;FALSE;#N/A;1;#N/A;1;1;"";"&amp;L&amp;""Arial,Italic""&amp;8&amp;F Page &amp;P of &amp;N &amp;D &amp;T "}</definedName>
    <definedName name="sdfj" localSheetId="19" hidden="1">{"incomemth",#N/A,TRUE,"forecast01";"incpercentmth",#N/A,TRUE,"forecast01";"balancemth",#N/A,TRUE,"forecast01";"cashmth",#N/A,TRUE,"forecast01";"cov2mth",#N/A,TRUE,"forecast01";"prbexp",#N/A,TRUE,"forecast01";"prbcap",#N/A,TRUE,"forecast01";"coalconsultants",#N/A,TRUE,"forecast01";"prbsum",#N/A,TRUE,"forecast01"}</definedName>
    <definedName name="sdfj" localSheetId="4" hidden="1">{"incomemth",#N/A,TRUE,"forecast01";"incpercentmth",#N/A,TRUE,"forecast01";"balancemth",#N/A,TRUE,"forecast01";"cashmth",#N/A,TRUE,"forecast01";"cov2mth",#N/A,TRUE,"forecast01";"prbexp",#N/A,TRUE,"forecast01";"prbcap",#N/A,TRUE,"forecast01";"coalconsultants",#N/A,TRUE,"forecast01";"prbsum",#N/A,TRUE,"forecast01"}</definedName>
    <definedName name="sdfj" localSheetId="15" hidden="1">{"incomemth",#N/A,TRUE,"forecast01";"incpercentmth",#N/A,TRUE,"forecast01";"balancemth",#N/A,TRUE,"forecast01";"cashmth",#N/A,TRUE,"forecast01";"cov2mth",#N/A,TRUE,"forecast01";"prbexp",#N/A,TRUE,"forecast01";"prbcap",#N/A,TRUE,"forecast01";"coalconsultants",#N/A,TRUE,"forecast01";"prbsum",#N/A,TRUE,"forecast01"}</definedName>
    <definedName name="sdfj" localSheetId="11" hidden="1">{"incomemth",#N/A,TRUE,"forecast01";"incpercentmth",#N/A,TRUE,"forecast01";"balancemth",#N/A,TRUE,"forecast01";"cashmth",#N/A,TRUE,"forecast01";"cov2mth",#N/A,TRUE,"forecast01";"prbexp",#N/A,TRUE,"forecast01";"prbcap",#N/A,TRUE,"forecast01";"coalconsultants",#N/A,TRUE,"forecast01";"prbsum",#N/A,TRUE,"forecast01"}</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h" localSheetId="11" hidden="1">{"FCB_ALL",#N/A,FALSE,"FCB";"GREY_ALL",#N/A,FALSE,"GREY"}</definedName>
    <definedName name="sdfjh" hidden="1">{"FCB_ALL",#N/A,FALSE,"FCB";"GREY_ALL",#N/A,FALSE,"GREY"}</definedName>
    <definedName name="sdfjk" localSheetId="19" hidden="1">{"incomemth",#N/A,TRUE,"forecast01";"incpercentmth",#N/A,TRUE,"forecast01";"balancemth",#N/A,TRUE,"forecast01";"cashmth",#N/A,TRUE,"forecast01";"cov2mth",#N/A,TRUE,"forecast01";"prbexp",#N/A,TRUE,"forecast01";"prbcap",#N/A,TRUE,"forecast01";"coalconsultants",#N/A,TRUE,"forecast01";"prbsum",#N/A,TRUE,"forecast01"}</definedName>
    <definedName name="sdfjk" localSheetId="4" hidden="1">{"incomemth",#N/A,TRUE,"forecast01";"incpercentmth",#N/A,TRUE,"forecast01";"balancemth",#N/A,TRUE,"forecast01";"cashmth",#N/A,TRUE,"forecast01";"cov2mth",#N/A,TRUE,"forecast01";"prbexp",#N/A,TRUE,"forecast01";"prbcap",#N/A,TRUE,"forecast01";"coalconsultants",#N/A,TRUE,"forecast01";"prbsum",#N/A,TRUE,"forecast01"}</definedName>
    <definedName name="sdfjk" localSheetId="15" hidden="1">{"incomemth",#N/A,TRUE,"forecast01";"incpercentmth",#N/A,TRUE,"forecast01";"balancemth",#N/A,TRUE,"forecast01";"cashmth",#N/A,TRUE,"forecast01";"cov2mth",#N/A,TRUE,"forecast01";"prbexp",#N/A,TRUE,"forecast01";"prbcap",#N/A,TRUE,"forecast01";"coalconsultants",#N/A,TRUE,"forecast01";"prbsum",#N/A,TRUE,"forecast01"}</definedName>
    <definedName name="sdfjk" localSheetId="11" hidden="1">{"incomemth",#N/A,TRUE,"forecast01";"incpercentmth",#N/A,TRUE,"forecast01";"balancemth",#N/A,TRUE,"forecast01";"cashmth",#N/A,TRUE,"forecast01";"cov2mth",#N/A,TRUE,"forecast01";"prbexp",#N/A,TRUE,"forecast01";"prbcap",#N/A,TRUE,"forecast01";"coalconsultants",#N/A,TRUE,"forecast01";"prbsum",#N/A,TRUE,"forecast01"}</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lkj" localSheetId="19" hidden="1">{"incomemth",#N/A,TRUE,"forecast01";"incpercentmth",#N/A,TRUE,"forecast01";"balancemth",#N/A,TRUE,"forecast01";"cashmth",#N/A,TRUE,"forecast01";"cov2mth",#N/A,TRUE,"forecast01";"prbexp",#N/A,TRUE,"forecast01";"prbcap",#N/A,TRUE,"forecast01";"coalconsultants",#N/A,TRUE,"forecast01";"prbsum",#N/A,TRUE,"forecast01"}</definedName>
    <definedName name="sdflkj" localSheetId="4" hidden="1">{"incomemth",#N/A,TRUE,"forecast01";"incpercentmth",#N/A,TRUE,"forecast01";"balancemth",#N/A,TRUE,"forecast01";"cashmth",#N/A,TRUE,"forecast01";"cov2mth",#N/A,TRUE,"forecast01";"prbexp",#N/A,TRUE,"forecast01";"prbcap",#N/A,TRUE,"forecast01";"coalconsultants",#N/A,TRUE,"forecast01";"prbsum",#N/A,TRUE,"forecast01"}</definedName>
    <definedName name="sdflkj" localSheetId="15" hidden="1">{"incomemth",#N/A,TRUE,"forecast01";"incpercentmth",#N/A,TRUE,"forecast01";"balancemth",#N/A,TRUE,"forecast01";"cashmth",#N/A,TRUE,"forecast01";"cov2mth",#N/A,TRUE,"forecast01";"prbexp",#N/A,TRUE,"forecast01";"prbcap",#N/A,TRUE,"forecast01";"coalconsultants",#N/A,TRUE,"forecast01";"prbsum",#N/A,TRUE,"forecast01"}</definedName>
    <definedName name="sdflkj" localSheetId="11"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s">#REF!</definedName>
    <definedName name="sdfsadfas" localSheetId="11" hidden="1">{#N/A,#N/A,FALSE,"3mos";#N/A,#N/A,FALSE,"dedicated"}</definedName>
    <definedName name="sdfsadfas" hidden="1">{#N/A,#N/A,FALSE,"3mos";#N/A,#N/A,FALSE,"dedicated"}</definedName>
    <definedName name="sdfsd" localSheetId="11" hidden="1">{#N/A,#N/A,FALSE,"WC OMM III";#N/A,#N/A,FALSE,"WC 1995 PLAN";#N/A,#N/A,FALSE,"WC 1995 ADJUSTED"}</definedName>
    <definedName name="sdfsd" hidden="1">{#N/A,#N/A,FALSE,"WC OMM III";#N/A,#N/A,FALSE,"WC 1995 PLAN";#N/A,#N/A,FALSE,"WC 1995 ADJUSTED"}</definedName>
    <definedName name="sdfsd_1" localSheetId="11" hidden="1">{#N/A,#N/A,FALSE,"WC OMM III";#N/A,#N/A,FALSE,"WC 1995 PLAN";#N/A,#N/A,FALSE,"WC 1995 ADJUSTED"}</definedName>
    <definedName name="sdfsd_1" hidden="1">{#N/A,#N/A,FALSE,"WC OMM III";#N/A,#N/A,FALSE,"WC 1995 PLAN";#N/A,#N/A,FALSE,"WC 1995 ADJUSTED"}</definedName>
    <definedName name="sdfsdf" localSheetId="11"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sdfsdf"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sdfsdffr" localSheetId="11" hidden="1">{#N/A,#N/A,FALSE,"Earnings";#N/A,#N/A,FALSE,"Overview";#N/A,#N/A,FALSE,"Summary";#N/A,#N/A,FALSE,"Summary II";#N/A,#N/A,FALSE,"R&amp;D";#N/A,#N/A,FALSE,"R&amp;D Forecast";#N/A,#N/A,FALSE,"Tax Adj";#N/A,#N/A,FALSE,"Goodwill";#N/A,#N/A,FALSE,"FX ";#N/A,#N/A,FALSE,"Consolidation";#N/A,#N/A,FALSE,"Provisions"}</definedName>
    <definedName name="sdfsdffr" hidden="1">{#N/A,#N/A,FALSE,"Earnings";#N/A,#N/A,FALSE,"Overview";#N/A,#N/A,FALSE,"Summary";#N/A,#N/A,FALSE,"Summary II";#N/A,#N/A,FALSE,"R&amp;D";#N/A,#N/A,FALSE,"R&amp;D Forecast";#N/A,#N/A,FALSE,"Tax Adj";#N/A,#N/A,FALSE,"Goodwill";#N/A,#N/A,FALSE,"FX ";#N/A,#N/A,FALSE,"Consolidation";#N/A,#N/A,FALSE,"Provisions"}</definedName>
    <definedName name="sdfsdfsd" localSheetId="11" hidden="1">{0,0,0,0}</definedName>
    <definedName name="sdfsdfsd" hidden="1">{0,0,0,0}</definedName>
    <definedName name="sdfsdfsdf" localSheetId="4" hidden="1">{#N/A,#N/A,TRUE,"DCF Summary (2)";#N/A,#N/A,TRUE,"DCF Summary";#N/A,"Middle Case Drivers",TRUE,"DCF"}</definedName>
    <definedName name="sdfsdfsdf" localSheetId="11" hidden="1">{#N/A,#N/A,TRUE,"DCF Summary (2)";#N/A,#N/A,TRUE,"DCF Summary";#N/A,"Middle Case Drivers",TRUE,"DCF"}</definedName>
    <definedName name="sdfsdfsdf" hidden="1">{#N/A,#N/A,TRUE,"DCF Summary (2)";#N/A,#N/A,TRUE,"DCF Summary";#N/A,"Middle Case Drivers",TRUE,"DCF"}</definedName>
    <definedName name="sdfsdfsdf_1" localSheetId="4" hidden="1">{#N/A,#N/A,TRUE,"DCF Summary (2)";#N/A,#N/A,TRUE,"DCF Summary";#N/A,"Middle Case Drivers",TRUE,"DCF"}</definedName>
    <definedName name="sdfsdfsdf_1" localSheetId="11" hidden="1">{#N/A,#N/A,TRUE,"DCF Summary (2)";#N/A,#N/A,TRUE,"DCF Summary";#N/A,"Middle Case Drivers",TRUE,"DCF"}</definedName>
    <definedName name="sdfsdfsdf_1" hidden="1">{#N/A,#N/A,TRUE,"DCF Summary (2)";#N/A,#N/A,TRUE,"DCF Summary";#N/A,"Middle Case Drivers",TRUE,"DCF"}</definedName>
    <definedName name="sdfsdfsdfs" localSheetId="4" hidden="1">{#N/A,#N/A,FALSE,"PMTABB";#N/A,#N/A,FALSE,"PMTABB"}</definedName>
    <definedName name="sdfsdfsdfs" localSheetId="11" hidden="1">{#N/A,#N/A,FALSE,"PMTABB";#N/A,#N/A,FALSE,"PMTABB"}</definedName>
    <definedName name="sdfsdfsdfs" hidden="1">{#N/A,#N/A,FALSE,"PMTABB";#N/A,#N/A,FALSE,"PMTABB"}</definedName>
    <definedName name="sdfsdfsdfsafsdf" localSheetId="11" hidden="1">{"FCB_ALL",#N/A,FALSE,"FCB"}</definedName>
    <definedName name="sdfsdfsdfsafsdf" hidden="1">{"FCB_ALL",#N/A,FALSE,"FCB"}</definedName>
    <definedName name="sdfsdgfdfhsfdhfgshfgsjhfsh"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sdgfdfhsfdhfgshfgsjhfsh" hidden="1">{TRUE,TRUE,-1.25,-15.5,604.5,369,FALSE,FALSE,TRUE,TRUE,0,1,83,1,38,4,5,4,TRUE,TRUE,3,TRUE,1,TRUE,75,"Swvu.inputs._.raw._.data.","ACwvu.inputs._.raw._.data.",#N/A,FALSE,FALSE,0.5,0.5,0.5,0.5,2,"&amp;F","&amp;A&amp;RPage &amp;P",FALSE,FALSE,FALSE,FALSE,1,60,#N/A,#N/A,"=R1C61:R53C89","=C1:C5",#N/A,#N/A,FALSE,FALSE,FALSE,1,600,600,FALSE,FALSE,TRUE,TRUE,TRUE}</definedName>
    <definedName name="sdfskdfskdf" localSheetId="4" hidden="1">{#N/A,#N/A,FALSE,"TOWNSHIP"}</definedName>
    <definedName name="sdfskdfskdf" localSheetId="11" hidden="1">{#N/A,#N/A,FALSE,"TOWNSHIP"}</definedName>
    <definedName name="sdfskdfskdf" hidden="1">{#N/A,#N/A,FALSE,"TOWNSHIP"}</definedName>
    <definedName name="sdft" localSheetId="4" hidden="1">{#N/A,#N/A,FALSE,"SUMMARY";#N/A,#N/A,FALSE,"mcsh";#N/A,#N/A,FALSE,"vol&amp;rev";#N/A,#N/A,FALSE,"wkgcap";#N/A,#N/A,FALSE,"DEPR&amp;DT";#N/A,#N/A,FALSE,"ASSETS";#N/A,#N/A,FALSE,"NI&amp;OTH&amp;DIV";#N/A,#N/A,FALSE,"CASHFLOW";#N/A,#N/A,FALSE,"CAPEMPL";#N/A,#N/A,FALSE,"ROCE"}</definedName>
    <definedName name="sdft" localSheetId="11"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fvsdfv" localSheetId="11" hidden="1">{#N/A,#N/A,FALSE,"Aging Summary";#N/A,#N/A,FALSE,"Ratio Analysis";#N/A,#N/A,FALSE,"Test 120 Day Accts";#N/A,#N/A,FALSE,"Tickmarks"}</definedName>
    <definedName name="sdfvsdfv" hidden="1">{#N/A,#N/A,FALSE,"Aging Summary";#N/A,#N/A,FALSE,"Ratio Analysis";#N/A,#N/A,FALSE,"Test 120 Day Accts";#N/A,#N/A,FALSE,"Tickmarks"}</definedName>
    <definedName name="sdfvsdfva" localSheetId="11" hidden="1">{#N/A,#N/A,FALSE,"Aging Summary";#N/A,#N/A,FALSE,"Ratio Analysis";#N/A,#N/A,FALSE,"Test 120 Day Accts";#N/A,#N/A,FALSE,"Tickmarks"}</definedName>
    <definedName name="sdfvsdfva" hidden="1">{#N/A,#N/A,FALSE,"Aging Summary";#N/A,#N/A,FALSE,"Ratio Analysis";#N/A,#N/A,FALSE,"Test 120 Day Accts";#N/A,#N/A,FALSE,"Tickmarks"}</definedName>
    <definedName name="sdfwefewfse" hidden="1">#REF!</definedName>
    <definedName name="sdg" localSheetId="4" hidden="1">{#N/A,#N/A,FALSE,"Title";#N/A,#N/A,FALSE,"Corp b sheet";#N/A,#N/A,FALSE,"MODIFIED Pl";#N/A,#N/A,FALSE,"Balance Sheet";#N/A,#N/A,FALSE,"Profit and Loss";#N/A,#N/A,FALSE,"Supplement info";#N/A,#N/A,FALSE,"Cashflow";#N/A,#N/A,FALSE,"Asspc Co - Inv Schedule";#N/A,#N/A,FALSE,"kpi"}</definedName>
    <definedName name="sdg" localSheetId="11" hidden="1">{#N/A,#N/A,FALSE,"Title";#N/A,#N/A,FALSE,"Corp b sheet";#N/A,#N/A,FALSE,"MODIFIED Pl";#N/A,#N/A,FALSE,"Balance Sheet";#N/A,#N/A,FALSE,"Profit and Loss";#N/A,#N/A,FALSE,"Supplement info";#N/A,#N/A,FALSE,"Cashflow";#N/A,#N/A,FALSE,"Asspc Co - Inv Schedule";#N/A,#N/A,FALSE,"kpi"}</definedName>
    <definedName name="sdg" hidden="1">{#N/A,#N/A,FALSE,"Title";#N/A,#N/A,FALSE,"Corp b sheet";#N/A,#N/A,FALSE,"MODIFIED Pl";#N/A,#N/A,FALSE,"Balance Sheet";#N/A,#N/A,FALSE,"Profit and Loss";#N/A,#N/A,FALSE,"Supplement info";#N/A,#N/A,FALSE,"Cashflow";#N/A,#N/A,FALSE,"Asspc Co - Inv Schedule";#N/A,#N/A,FALSE,"kpi"}</definedName>
    <definedName name="sdg_1" localSheetId="4" hidden="1">{#N/A,#N/A,FALSE,"Title";#N/A,#N/A,FALSE,"Corp b sheet";#N/A,#N/A,FALSE,"MODIFIED Pl";#N/A,#N/A,FALSE,"Balance Sheet";#N/A,#N/A,FALSE,"Profit and Loss";#N/A,#N/A,FALSE,"Supplement info";#N/A,#N/A,FALSE,"Cashflow";#N/A,#N/A,FALSE,"Asspc Co - Inv Schedule";#N/A,#N/A,FALSE,"kpi"}</definedName>
    <definedName name="sdg_1" localSheetId="11" hidden="1">{#N/A,#N/A,FALSE,"Title";#N/A,#N/A,FALSE,"Corp b sheet";#N/A,#N/A,FALSE,"MODIFIED Pl";#N/A,#N/A,FALSE,"Balance Sheet";#N/A,#N/A,FALSE,"Profit and Loss";#N/A,#N/A,FALSE,"Supplement info";#N/A,#N/A,FALSE,"Cashflow";#N/A,#N/A,FALSE,"Asspc Co - Inv Schedule";#N/A,#N/A,FALSE,"kpi"}</definedName>
    <definedName name="sdg_1" hidden="1">{#N/A,#N/A,FALSE,"Title";#N/A,#N/A,FALSE,"Corp b sheet";#N/A,#N/A,FALSE,"MODIFIED Pl";#N/A,#N/A,FALSE,"Balance Sheet";#N/A,#N/A,FALSE,"Profit and Loss";#N/A,#N/A,FALSE,"Supplement info";#N/A,#N/A,FALSE,"Cashflow";#N/A,#N/A,FALSE,"Asspc Co - Inv Schedule";#N/A,#N/A,FALSE,"kpi"}</definedName>
    <definedName name="sdgagf" localSheetId="4" hidden="1">{#N/A,#N/A,FALSE,"Pharm";#N/A,#N/A,FALSE,"WWCM"}</definedName>
    <definedName name="sdgagf" localSheetId="11" hidden="1">{#N/A,#N/A,FALSE,"Pharm";#N/A,#N/A,FALSE,"WWCM"}</definedName>
    <definedName name="sdgagf" hidden="1">{#N/A,#N/A,FALSE,"Pharm";#N/A,#N/A,FALSE,"WWCM"}</definedName>
    <definedName name="sdgagf_1" localSheetId="4" hidden="1">{#N/A,#N/A,FALSE,"Pharm";#N/A,#N/A,FALSE,"WWCM"}</definedName>
    <definedName name="sdgagf_1" localSheetId="11" hidden="1">{#N/A,#N/A,FALSE,"Pharm";#N/A,#N/A,FALSE,"WWCM"}</definedName>
    <definedName name="sdgagf_1" hidden="1">{#N/A,#N/A,FALSE,"Pharm";#N/A,#N/A,FALSE,"WWCM"}</definedName>
    <definedName name="sdgaweg" localSheetId="11" hidden="1">{#N/A,#N/A,FALSE,"bs_cons";#N/A,#N/A,FALSE,"bs_grup";#N/A,#N/A,FALSE,"bs_umpl";#N/A,#N/A,FALSE,"bs_bim";#N/A,#N/A,FALSE,"bs_bdb";#N/A,#N/A,FALSE,"bs_mq32";#N/A,#N/A,FALSE,"bs_bsrl"}</definedName>
    <definedName name="sdgaweg" hidden="1">{#N/A,#N/A,FALSE,"bs_cons";#N/A,#N/A,FALSE,"bs_grup";#N/A,#N/A,FALSE,"bs_umpl";#N/A,#N/A,FALSE,"bs_bim";#N/A,#N/A,FALSE,"bs_bdb";#N/A,#N/A,FALSE,"bs_mq32";#N/A,#N/A,FALSE,"bs_bsrl"}</definedName>
    <definedName name="sdgdfghfhgfjhgfjhjjjg" localSheetId="4" hidden="1">{"general",#N/A,FALSE,"Assumptions"}</definedName>
    <definedName name="sdgdfghfhgfjhgfjhjjjg" localSheetId="11" hidden="1">{"general",#N/A,FALSE,"Assumptions"}</definedName>
    <definedName name="sdgdfghfhgfjhgfjhjjjg" hidden="1">{"general",#N/A,FALSE,"Assumptions"}</definedName>
    <definedName name="sdgdfghfhgfjhgfjhjjjg_1" localSheetId="4" hidden="1">{"general",#N/A,FALSE,"Assumptions"}</definedName>
    <definedName name="sdgdfghfhgfjhgfjhjjjg_1" localSheetId="11" hidden="1">{"general",#N/A,FALSE,"Assumptions"}</definedName>
    <definedName name="sdgdfghfhgfjhgfjhjjjg_1" hidden="1">{"general",#N/A,FALSE,"Assumptions"}</definedName>
    <definedName name="sdgdfhdfh" localSheetId="11" hidden="1">{#N/A,#N/A,TRUE,"Summary";#N/A,"1",TRUE,"Summary";#N/A,"2",TRUE,"Summary";#N/A,"3",TRUE,"Summary";#N/A,"4",TRUE,"Summary";#N/A,"5",TRUE,"Summary";#N/A,"6",TRUE,"Summary";#N/A,"7",TRUE,"Summary";#N/A,"8",TRUE,"Summary";#N/A,"9",TRUE,"Summary";#N/A,"10",TRUE,"Summary";#N/A,"11",TRUE,"Summary"}</definedName>
    <definedName name="sdgdfhdfh" hidden="1">{#N/A,#N/A,TRUE,"Summary";#N/A,"1",TRUE,"Summary";#N/A,"2",TRUE,"Summary";#N/A,"3",TRUE,"Summary";#N/A,"4",TRUE,"Summary";#N/A,"5",TRUE,"Summary";#N/A,"6",TRUE,"Summary";#N/A,"7",TRUE,"Summary";#N/A,"8",TRUE,"Summary";#N/A,"9",TRUE,"Summary";#N/A,"10",TRUE,"Summary";#N/A,"11",TRUE,"Summary"}</definedName>
    <definedName name="SDGE_TermDate" localSheetId="19">#REF!</definedName>
    <definedName name="SDGE_TermDate">#REF!</definedName>
    <definedName name="sdgf" localSheetId="11" hidden="1">{"IBI Annual",#N/A,FALSE,"IBI";"Quarterly",#N/A,FALSE,"IBI";"Divisional",#N/A,FALSE,"IBI";"Divisional II",#N/A,FALSE,"IBI";"IBI Balance Sheet",#N/A,FALSE,"IBI";"IBI Funds",#N/A,FALSE,"IBI"}</definedName>
    <definedName name="sdgf" hidden="1">{"IBI Annual",#N/A,FALSE,"IBI";"Quarterly",#N/A,FALSE,"IBI";"Divisional",#N/A,FALSE,"IBI";"Divisional II",#N/A,FALSE,"IBI";"IBI Balance Sheet",#N/A,FALSE,"IBI";"IBI Funds",#N/A,FALSE,"IBI"}</definedName>
    <definedName name="sdgffg" localSheetId="11" hidden="1">{#N/A,#N/A,FALSE,"OUT  AREC"}</definedName>
    <definedName name="sdgffg" hidden="1">{#N/A,#N/A,FALSE,"OUT  AREC"}</definedName>
    <definedName name="sdgfhdgfhfg" localSheetId="11" hidden="1">{"Page1",#N/A,FALSE,"CompCo";"Page2",#N/A,FALSE,"CompCo"}</definedName>
    <definedName name="sdgfhdgfhfg" hidden="1">{"Page1",#N/A,FALSE,"CompCo";"Page2",#N/A,FALSE,"CompCo"}</definedName>
    <definedName name="sdgg"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sdgg"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sdgga" localSheetId="11" hidden="1">{"qchm_dcf",#N/A,FALSE,"QCHMDCF2";"qchm_terminal",#N/A,FALSE,"QCHMDCF2"}</definedName>
    <definedName name="sdgga" hidden="1">{"qchm_dcf",#N/A,FALSE,"QCHMDCF2";"qchm_terminal",#N/A,FALSE,"QCHMDCF2"}</definedName>
    <definedName name="sdggfdgswet" localSheetId="11" hidden="1">{"Quarterly Income",#N/A,FALSE,"TIF";"Annual Income",#N/A,FALSE,"TIF";"Quarterly Margins",#N/A,FALSE,"TIF";"Balance Sheet",#N/A,FALSE,"TIF";"Funds Flow",#N/A,FALSE,"TIF";"Q Sales",#N/A,FALSE,"TIF";"Units",#N/A,FALSE,"TIF";"SQFT",#N/A,FALSE,"TIF";"Inventory",#N/A,FALSE,"TIF";"Sales Analysis",#N/A,FALSE,"TIF"}</definedName>
    <definedName name="sdggfdgswet" hidden="1">{"Quarterly Income",#N/A,FALSE,"TIF";"Annual Income",#N/A,FALSE,"TIF";"Quarterly Margins",#N/A,FALSE,"TIF";"Balance Sheet",#N/A,FALSE,"TIF";"Funds Flow",#N/A,FALSE,"TIF";"Q Sales",#N/A,FALSE,"TIF";"Units",#N/A,FALSE,"TIF";"SQFT",#N/A,FALSE,"TIF";"Inventory",#N/A,FALSE,"TIF";"Sales Analysis",#N/A,FALSE,"TIF"}</definedName>
    <definedName name="sdgsdg" localSheetId="11" hidden="1">{#N/A,#N/A,FALSE,"Earnings";#N/A,#N/A,FALSE,"Overview";#N/A,#N/A,FALSE,"Summary";#N/A,#N/A,FALSE,"Summary II";#N/A,#N/A,FALSE,"R&amp;D";#N/A,#N/A,FALSE,"R&amp;D Forecast";#N/A,#N/A,FALSE,"Tax Adj";#N/A,#N/A,FALSE,"Goodwill";#N/A,#N/A,FALSE,"FX ";#N/A,#N/A,FALSE,"Consolidation";#N/A,#N/A,FALSE,"Provisions"}</definedName>
    <definedName name="sdgsdg" hidden="1">{#N/A,#N/A,FALSE,"Earnings";#N/A,#N/A,FALSE,"Overview";#N/A,#N/A,FALSE,"Summary";#N/A,#N/A,FALSE,"Summary II";#N/A,#N/A,FALSE,"R&amp;D";#N/A,#N/A,FALSE,"R&amp;D Forecast";#N/A,#N/A,FALSE,"Tax Adj";#N/A,#N/A,FALSE,"Goodwill";#N/A,#N/A,FALSE,"FX ";#N/A,#N/A,FALSE,"Consolidation";#N/A,#N/A,FALSE,"Provisions"}</definedName>
    <definedName name="sdgsdgdgsdg" localSheetId="11" hidden="1">{#N/A,#N/A,FALSE,"BidCo Assumptions";#N/A,#N/A,FALSE,"Credit Stats";#N/A,#N/A,FALSE,"Bidco Summary";#N/A,#N/A,FALSE,"BIDCO Consolidated"}</definedName>
    <definedName name="sdgsdgdgsdg" hidden="1">{#N/A,#N/A,FALSE,"BidCo Assumptions";#N/A,#N/A,FALSE,"Credit Stats";#N/A,#N/A,FALSE,"Bidco Summary";#N/A,#N/A,FALSE,"BIDCO Consolidated"}</definedName>
    <definedName name="sdgsdger" localSheetId="11" hidden="1">{#N/A,#N/A,TRUE,"CIN-11";#N/A,#N/A,TRUE,"CIN-13";#N/A,#N/A,TRUE,"CIN-14";#N/A,#N/A,TRUE,"CIN-16";#N/A,#N/A,TRUE,"CIN-17";#N/A,#N/A,TRUE,"CIN-18";#N/A,#N/A,TRUE,"CIN Earnings To Fixed Charges";#N/A,#N/A,TRUE,"CIN Financial Ratios";#N/A,#N/A,TRUE,"CIN-IS";#N/A,#N/A,TRUE,"CIN-BS";#N/A,#N/A,TRUE,"CIN-CS";#N/A,#N/A,TRUE,"Invest In Unconsol Subs"}</definedName>
    <definedName name="sdgsdger" hidden="1">{#N/A,#N/A,TRUE,"CIN-11";#N/A,#N/A,TRUE,"CIN-13";#N/A,#N/A,TRUE,"CIN-14";#N/A,#N/A,TRUE,"CIN-16";#N/A,#N/A,TRUE,"CIN-17";#N/A,#N/A,TRUE,"CIN-18";#N/A,#N/A,TRUE,"CIN Earnings To Fixed Charges";#N/A,#N/A,TRUE,"CIN Financial Ratios";#N/A,#N/A,TRUE,"CIN-IS";#N/A,#N/A,TRUE,"CIN-BS";#N/A,#N/A,TRUE,"CIN-CS";#N/A,#N/A,TRUE,"Invest In Unconsol Subs"}</definedName>
    <definedName name="sdgsdgsd" localSheetId="11" hidden="1">{"page1",#N/A,FALSE,"A";"page2",#N/A,FALSE,"A"}</definedName>
    <definedName name="sdgsdgsd" hidden="1">{"page1",#N/A,FALSE,"A";"page2",#N/A,FALSE,"A"}</definedName>
    <definedName name="sdgsdgsdg" localSheetId="11" hidden="1">{"SourcesUses",#N/A,TRUE,"FundsFlow";"TransOverview",#N/A,TRUE,"FundsFlow"}</definedName>
    <definedName name="sdgsdgsdg" hidden="1">{"SourcesUses",#N/A,TRUE,"FundsFlow";"TransOverview",#N/A,TRUE,"FundsFlow"}</definedName>
    <definedName name="sdgsdgsdg3" localSheetId="11" hidden="1">{"inc.ann",#N/A,FALSE,"WAG";"inc.quart",#N/A,FALSE,"WAG"}</definedName>
    <definedName name="sdgsdgsdg3" hidden="1">{"inc.ann",#N/A,FALSE,"WAG";"inc.quart",#N/A,FALSE,"WAG"}</definedName>
    <definedName name="sdhdhfdfhh" localSheetId="4" hidden="1">{#N/A,#N/A,FALSE,"Balance Sheet";#N/A,#N/A,FALSE,"Income Statement";#N/A,#N/A,FALSE,"Changes in Financial Position"}</definedName>
    <definedName name="sdhdhfdfhh" localSheetId="11" hidden="1">{#N/A,#N/A,FALSE,"Balance Sheet";#N/A,#N/A,FALSE,"Income Statement";#N/A,#N/A,FALSE,"Changes in Financial Position"}</definedName>
    <definedName name="sdhdhfdfhh" hidden="1">{#N/A,#N/A,FALSE,"Balance Sheet";#N/A,#N/A,FALSE,"Income Statement";#N/A,#N/A,FALSE,"Changes in Financial Position"}</definedName>
    <definedName name="sdhdhfdfhh_1" localSheetId="4" hidden="1">{#N/A,#N/A,FALSE,"Balance Sheet";#N/A,#N/A,FALSE,"Income Statement";#N/A,#N/A,FALSE,"Changes in Financial Position"}</definedName>
    <definedName name="sdhdhfdfhh_1" localSheetId="11" hidden="1">{#N/A,#N/A,FALSE,"Balance Sheet";#N/A,#N/A,FALSE,"Income Statement";#N/A,#N/A,FALSE,"Changes in Financial Position"}</definedName>
    <definedName name="sdhdhfdfhh_1" hidden="1">{#N/A,#N/A,FALSE,"Balance Sheet";#N/A,#N/A,FALSE,"Income Statement";#N/A,#N/A,FALSE,"Changes in Financial Position"}</definedName>
    <definedName name="sdhfdhh" localSheetId="19">{0;0;0;0;1;#N/A;0.25;0.25;0.25;0.25;2;FALSE;FALSE;FALSE;FALSE;FALSE;#N/A;1;#N/A;1;1;"";"&amp;L&amp;""Arial,Italic""&amp;8&amp;F Page &amp;P of &amp;N &amp;D &amp;T "}</definedName>
    <definedName name="sdhfdhh" localSheetId="4">{0;0;0;0;1;#N/A;0.25;0.25;0.25;0.25;2;FALSE;FALSE;FALSE;FALSE;FALSE;#N/A;1;#N/A;1;1;"";"&amp;L&amp;""Arial,Italic""&amp;8&amp;F Page &amp;P of &amp;N &amp;D &amp;T "}</definedName>
    <definedName name="sdhfdhh" localSheetId="15">{0;0;0;0;1;#N/A;0.25;0.25;0.25;0.25;2;FALSE;FALSE;FALSE;FALSE;FALSE;#N/A;1;#N/A;1;1;"";"&amp;L&amp;""Arial,Italic""&amp;8&amp;F Page &amp;P of &amp;N &amp;D &amp;T "}</definedName>
    <definedName name="sdhfdhh" localSheetId="11">{0;0;0;0;1;#N/A;0.25;0.25;0.25;0.25;2;FALSE;FALSE;FALSE;FALSE;FALSE;#N/A;1;#N/A;1;1;"";"&amp;L&amp;""Arial,Italic""&amp;8&amp;F Page &amp;P of &amp;N &amp;D &amp;T "}</definedName>
    <definedName name="sdhfdhh">{0;0;0;0;1;#N/A;0.25;0.25;0.25;0.25;2;FALSE;FALSE;FALSE;FALSE;FALSE;#N/A;1;#N/A;1;1;"";"&amp;L&amp;""Arial,Italic""&amp;8&amp;F Page &amp;P of &amp;N &amp;D &amp;T "}</definedName>
    <definedName name="sdhgdfjdfg" localSheetId="11" hidden="1">{#N/A,#N/A,FALSE,"Hoja10";#N/A,#N/A,FALSE,"Hoja9";#N/A,#N/A,FALSE,"Hoja8";#N/A,#N/A,FALSE,"Hoja7";#N/A,#N/A,FALSE,"Hoja6";#N/A,#N/A,FALSE,"Hoja5";#N/A,#N/A,FALSE,"Hoja4";#N/A,#N/A,FALSE,"Hoja2";#N/A,#N/A,FALSE,"Hoja3";#N/A,#N/A,FALSE,"HOJA1";#N/A,#N/A,FALSE,"CashFlow";#N/A,#N/A,FALSE,"FinStmts"}</definedName>
    <definedName name="sdhgdfjdfg" hidden="1">{#N/A,#N/A,FALSE,"Hoja10";#N/A,#N/A,FALSE,"Hoja9";#N/A,#N/A,FALSE,"Hoja8";#N/A,#N/A,FALSE,"Hoja7";#N/A,#N/A,FALSE,"Hoja6";#N/A,#N/A,FALSE,"Hoja5";#N/A,#N/A,FALSE,"Hoja4";#N/A,#N/A,FALSE,"Hoja2";#N/A,#N/A,FALSE,"Hoja3";#N/A,#N/A,FALSE,"HOJA1";#N/A,#N/A,FALSE,"CashFlow";#N/A,#N/A,FALSE,"FinStmts"}</definedName>
    <definedName name="sdhgdfjdfg_1" localSheetId="11" hidden="1">{#N/A,#N/A,FALSE,"Hoja10";#N/A,#N/A,FALSE,"Hoja9";#N/A,#N/A,FALSE,"Hoja8";#N/A,#N/A,FALSE,"Hoja7";#N/A,#N/A,FALSE,"Hoja6";#N/A,#N/A,FALSE,"Hoja5";#N/A,#N/A,FALSE,"Hoja4";#N/A,#N/A,FALSE,"Hoja2";#N/A,#N/A,FALSE,"Hoja3";#N/A,#N/A,FALSE,"HOJA1";#N/A,#N/A,FALSE,"CashFlow";#N/A,#N/A,FALSE,"FinStmts"}</definedName>
    <definedName name="sdhgdfjdfg_1" hidden="1">{#N/A,#N/A,FALSE,"Hoja10";#N/A,#N/A,FALSE,"Hoja9";#N/A,#N/A,FALSE,"Hoja8";#N/A,#N/A,FALSE,"Hoja7";#N/A,#N/A,FALSE,"Hoja6";#N/A,#N/A,FALSE,"Hoja5";#N/A,#N/A,FALSE,"Hoja4";#N/A,#N/A,FALSE,"Hoja2";#N/A,#N/A,FALSE,"Hoja3";#N/A,#N/A,FALSE,"HOJA1";#N/A,#N/A,FALSE,"CashFlow";#N/A,#N/A,FALSE,"FinStmts"}</definedName>
    <definedName name="sdhr" localSheetId="11" hidden="1">{"FCB_ALL",#N/A,FALSE,"FCB";"GREY_ALL",#N/A,FALSE,"GREY"}</definedName>
    <definedName name="sdhr" hidden="1">{"FCB_ALL",#N/A,FALSE,"FCB";"GREY_ALL",#N/A,FALSE,"GREY"}</definedName>
    <definedName name="sdjfl" localSheetId="4" hidden="1">{#N/A,#N/A,FALSE,"NOTES";#N/A,#N/A,FALSE,"SUM";#N/A,#N/A,FALSE,"TWC_INTEXP";#N/A,#N/A,FALSE,"WHD_INTEXP";#N/A,#N/A,FALSE,"INTERCO_WHD";#N/A,#N/A,FALSE,"TWC_INTINC";#N/A,#N/A,FALSE,"WHD_INTINC";#N/A,#N/A,FALSE,"CONS_EXT_FCST";#N/A,#N/A,FALSE,"WCORP_EXT_FCST";#N/A,#N/A,FALSE,"WHCORP_EXT_FCST"}</definedName>
    <definedName name="sdjfl" localSheetId="11" hidden="1">{#N/A,#N/A,FALSE,"NOTES";#N/A,#N/A,FALSE,"SUM";#N/A,#N/A,FALSE,"TWC_INTEXP";#N/A,#N/A,FALSE,"WHD_INTEXP";#N/A,#N/A,FALSE,"INTERCO_WHD";#N/A,#N/A,FALSE,"TWC_INTINC";#N/A,#N/A,FALSE,"WHD_INTINC";#N/A,#N/A,FALSE,"CONS_EXT_FCST";#N/A,#N/A,FALSE,"WCORP_EXT_FCST";#N/A,#N/A,FALSE,"WHCORP_EXT_FCST"}</definedName>
    <definedName name="sdjfl" hidden="1">{#N/A,#N/A,FALSE,"NOTES";#N/A,#N/A,FALSE,"SUM";#N/A,#N/A,FALSE,"TWC_INTEXP";#N/A,#N/A,FALSE,"WHD_INTEXP";#N/A,#N/A,FALSE,"INTERCO_WHD";#N/A,#N/A,FALSE,"TWC_INTINC";#N/A,#N/A,FALSE,"WHD_INTINC";#N/A,#N/A,FALSE,"CONS_EXT_FCST";#N/A,#N/A,FALSE,"WCORP_EXT_FCST";#N/A,#N/A,FALSE,"WHCORP_EXT_FCST"}</definedName>
    <definedName name="sdjfl_1" localSheetId="4" hidden="1">{#N/A,#N/A,FALSE,"NOTES";#N/A,#N/A,FALSE,"SUM";#N/A,#N/A,FALSE,"TWC_INTEXP";#N/A,#N/A,FALSE,"WHD_INTEXP";#N/A,#N/A,FALSE,"INTERCO_WHD";#N/A,#N/A,FALSE,"TWC_INTINC";#N/A,#N/A,FALSE,"WHD_INTINC";#N/A,#N/A,FALSE,"CONS_EXT_FCST";#N/A,#N/A,FALSE,"WCORP_EXT_FCST";#N/A,#N/A,FALSE,"WHCORP_EXT_FCST"}</definedName>
    <definedName name="sdjfl_1" localSheetId="11" hidden="1">{#N/A,#N/A,FALSE,"NOTES";#N/A,#N/A,FALSE,"SUM";#N/A,#N/A,FALSE,"TWC_INTEXP";#N/A,#N/A,FALSE,"WHD_INTEXP";#N/A,#N/A,FALSE,"INTERCO_WHD";#N/A,#N/A,FALSE,"TWC_INTINC";#N/A,#N/A,FALSE,"WHD_INTINC";#N/A,#N/A,FALSE,"CONS_EXT_FCST";#N/A,#N/A,FALSE,"WCORP_EXT_FCST";#N/A,#N/A,FALSE,"WHCORP_EXT_FCST"}</definedName>
    <definedName name="sdjfl_1" hidden="1">{#N/A,#N/A,FALSE,"NOTES";#N/A,#N/A,FALSE,"SUM";#N/A,#N/A,FALSE,"TWC_INTEXP";#N/A,#N/A,FALSE,"WHD_INTEXP";#N/A,#N/A,FALSE,"INTERCO_WHD";#N/A,#N/A,FALSE,"TWC_INTINC";#N/A,#N/A,FALSE,"WHD_INTINC";#N/A,#N/A,FALSE,"CONS_EXT_FCST";#N/A,#N/A,FALSE,"WCORP_EXT_FCST";#N/A,#N/A,FALSE,"WHCORP_EXT_FCST"}</definedName>
    <definedName name="SDKLFJSKL" localSheetId="4" hidden="1">{0,0,0,0;0,#VALUE!,0,FALSE;0,0,TRUE,0}</definedName>
    <definedName name="SDKLFJSKL" localSheetId="15" hidden="1">{0,0,0,0;0,#VALUE!,0,FALSE;0,0,TRUE,0}</definedName>
    <definedName name="SDKLFJSKL" localSheetId="11" hidden="1">{0,0,0,0;0,#VALUE!,0,FALSE;0,0,TRUE,0}</definedName>
    <definedName name="SDKLFJSKL" hidden="1">{0,0,0,0;0,#VALUE!,0,FALSE;0,0,TRUE,0}</definedName>
    <definedName name="sdrf" localSheetId="4" hidden="1">{#N/A,#N/A,FALSE,"FREE"}</definedName>
    <definedName name="sdrf" localSheetId="11" hidden="1">{#N/A,#N/A,FALSE,"FREE"}</definedName>
    <definedName name="sdrf" hidden="1">{#N/A,#N/A,FALSE,"FREE"}</definedName>
    <definedName name="sdrgarger" localSheetId="11" hidden="1">{"'Directory'!$A$72:$E$91"}</definedName>
    <definedName name="sdrgarger" hidden="1">{"'Directory'!$A$72:$E$91"}</definedName>
    <definedName name="sds" localSheetId="4" hidden="1">{#N/A,#N/A,TRUE,"ProFormaProfit";#N/A,#N/A,TRUE,"ProFormaCash";#N/A,#N/A,TRUE,"Depreciation";#N/A,#N/A,TRUE,"Assets";#N/A,#N/A,TRUE,"Revenue";#N/A,#N/A,TRUE,"EstimatedPurchase"}</definedName>
    <definedName name="sds" localSheetId="11" hidden="1">{#N/A,#N/A,TRUE,"ProFormaProfit";#N/A,#N/A,TRUE,"ProFormaCash";#N/A,#N/A,TRUE,"Depreciation";#N/A,#N/A,TRUE,"Assets";#N/A,#N/A,TRUE,"Revenue";#N/A,#N/A,TRUE,"EstimatedPurchase"}</definedName>
    <definedName name="sds" hidden="1">{#N/A,#N/A,TRUE,"ProFormaProfit";#N/A,#N/A,TRUE,"ProFormaCash";#N/A,#N/A,TRUE,"Depreciation";#N/A,#N/A,TRUE,"Assets";#N/A,#N/A,TRUE,"Revenue";#N/A,#N/A,TRUE,"EstimatedPurchase"}</definedName>
    <definedName name="sds_1" localSheetId="4" hidden="1">{#N/A,#N/A,TRUE,"ProFormaProfit";#N/A,#N/A,TRUE,"ProFormaCash";#N/A,#N/A,TRUE,"Depreciation";#N/A,#N/A,TRUE,"Assets";#N/A,#N/A,TRUE,"Revenue";#N/A,#N/A,TRUE,"EstimatedPurchase"}</definedName>
    <definedName name="sds_1" localSheetId="11" hidden="1">{#N/A,#N/A,TRUE,"ProFormaProfit";#N/A,#N/A,TRUE,"ProFormaCash";#N/A,#N/A,TRUE,"Depreciation";#N/A,#N/A,TRUE,"Assets";#N/A,#N/A,TRUE,"Revenue";#N/A,#N/A,TRUE,"EstimatedPurchase"}</definedName>
    <definedName name="sds_1" hidden="1">{#N/A,#N/A,TRUE,"ProFormaProfit";#N/A,#N/A,TRUE,"ProFormaCash";#N/A,#N/A,TRUE,"Depreciation";#N/A,#N/A,TRUE,"Assets";#N/A,#N/A,TRUE,"Revenue";#N/A,#N/A,TRUE,"EstimatedPurchase"}</definedName>
    <definedName name="sds_1_1" localSheetId="4" hidden="1">{#N/A,#N/A,TRUE,"ProFormaProfit";#N/A,#N/A,TRUE,"ProFormaCash";#N/A,#N/A,TRUE,"Depreciation";#N/A,#N/A,TRUE,"Assets";#N/A,#N/A,TRUE,"Revenue";#N/A,#N/A,TRUE,"EstimatedPurchase"}</definedName>
    <definedName name="sds_1_1" localSheetId="11" hidden="1">{#N/A,#N/A,TRUE,"ProFormaProfit";#N/A,#N/A,TRUE,"ProFormaCash";#N/A,#N/A,TRUE,"Depreciation";#N/A,#N/A,TRUE,"Assets";#N/A,#N/A,TRUE,"Revenue";#N/A,#N/A,TRUE,"EstimatedPurchase"}</definedName>
    <definedName name="sds_1_1" hidden="1">{#N/A,#N/A,TRUE,"ProFormaProfit";#N/A,#N/A,TRUE,"ProFormaCash";#N/A,#N/A,TRUE,"Depreciation";#N/A,#N/A,TRUE,"Assets";#N/A,#N/A,TRUE,"Revenue";#N/A,#N/A,TRUE,"EstimatedPurchase"}</definedName>
    <definedName name="sds_1_1_2" localSheetId="4" hidden="1">{#N/A,#N/A,TRUE,"ProFormaProfit";#N/A,#N/A,TRUE,"ProFormaCash";#N/A,#N/A,TRUE,"Depreciation";#N/A,#N/A,TRUE,"Assets";#N/A,#N/A,TRUE,"Revenue";#N/A,#N/A,TRUE,"EstimatedPurchase"}</definedName>
    <definedName name="sds_1_1_2" localSheetId="11" hidden="1">{#N/A,#N/A,TRUE,"ProFormaProfit";#N/A,#N/A,TRUE,"ProFormaCash";#N/A,#N/A,TRUE,"Depreciation";#N/A,#N/A,TRUE,"Assets";#N/A,#N/A,TRUE,"Revenue";#N/A,#N/A,TRUE,"EstimatedPurchase"}</definedName>
    <definedName name="sds_1_1_2" hidden="1">{#N/A,#N/A,TRUE,"ProFormaProfit";#N/A,#N/A,TRUE,"ProFormaCash";#N/A,#N/A,TRUE,"Depreciation";#N/A,#N/A,TRUE,"Assets";#N/A,#N/A,TRUE,"Revenue";#N/A,#N/A,TRUE,"EstimatedPurchase"}</definedName>
    <definedName name="sds_1_3" localSheetId="4" hidden="1">{#N/A,#N/A,TRUE,"ProFormaProfit";#N/A,#N/A,TRUE,"ProFormaCash";#N/A,#N/A,TRUE,"Depreciation";#N/A,#N/A,TRUE,"Assets";#N/A,#N/A,TRUE,"Revenue";#N/A,#N/A,TRUE,"EstimatedPurchase"}</definedName>
    <definedName name="sds_1_3" localSheetId="11" hidden="1">{#N/A,#N/A,TRUE,"ProFormaProfit";#N/A,#N/A,TRUE,"ProFormaCash";#N/A,#N/A,TRUE,"Depreciation";#N/A,#N/A,TRUE,"Assets";#N/A,#N/A,TRUE,"Revenue";#N/A,#N/A,TRUE,"EstimatedPurchase"}</definedName>
    <definedName name="sds_1_3" hidden="1">{#N/A,#N/A,TRUE,"ProFormaProfit";#N/A,#N/A,TRUE,"ProFormaCash";#N/A,#N/A,TRUE,"Depreciation";#N/A,#N/A,TRUE,"Assets";#N/A,#N/A,TRUE,"Revenue";#N/A,#N/A,TRUE,"EstimatedPurchase"}</definedName>
    <definedName name="sds_2" localSheetId="4" hidden="1">{#N/A,#N/A,TRUE,"ProFormaProfit";#N/A,#N/A,TRUE,"ProFormaCash";#N/A,#N/A,TRUE,"Depreciation";#N/A,#N/A,TRUE,"Assets";#N/A,#N/A,TRUE,"Revenue";#N/A,#N/A,TRUE,"EstimatedPurchase"}</definedName>
    <definedName name="sds_2" localSheetId="11" hidden="1">{#N/A,#N/A,TRUE,"ProFormaProfit";#N/A,#N/A,TRUE,"ProFormaCash";#N/A,#N/A,TRUE,"Depreciation";#N/A,#N/A,TRUE,"Assets";#N/A,#N/A,TRUE,"Revenue";#N/A,#N/A,TRUE,"EstimatedPurchase"}</definedName>
    <definedName name="sds_2" hidden="1">{#N/A,#N/A,TRUE,"ProFormaProfit";#N/A,#N/A,TRUE,"ProFormaCash";#N/A,#N/A,TRUE,"Depreciation";#N/A,#N/A,TRUE,"Assets";#N/A,#N/A,TRUE,"Revenue";#N/A,#N/A,TRUE,"EstimatedPurchase"}</definedName>
    <definedName name="sds_2_2" localSheetId="4" hidden="1">{#N/A,#N/A,TRUE,"ProFormaProfit";#N/A,#N/A,TRUE,"ProFormaCash";#N/A,#N/A,TRUE,"Depreciation";#N/A,#N/A,TRUE,"Assets";#N/A,#N/A,TRUE,"Revenue";#N/A,#N/A,TRUE,"EstimatedPurchase"}</definedName>
    <definedName name="sds_2_2" localSheetId="11" hidden="1">{#N/A,#N/A,TRUE,"ProFormaProfit";#N/A,#N/A,TRUE,"ProFormaCash";#N/A,#N/A,TRUE,"Depreciation";#N/A,#N/A,TRUE,"Assets";#N/A,#N/A,TRUE,"Revenue";#N/A,#N/A,TRUE,"EstimatedPurchase"}</definedName>
    <definedName name="sds_2_2" hidden="1">{#N/A,#N/A,TRUE,"ProFormaProfit";#N/A,#N/A,TRUE,"ProFormaCash";#N/A,#N/A,TRUE,"Depreciation";#N/A,#N/A,TRUE,"Assets";#N/A,#N/A,TRUE,"Revenue";#N/A,#N/A,TRUE,"EstimatedPurchase"}</definedName>
    <definedName name="sds_3" localSheetId="4" hidden="1">{#N/A,#N/A,TRUE,"ProFormaProfit";#N/A,#N/A,TRUE,"ProFormaCash";#N/A,#N/A,TRUE,"Depreciation";#N/A,#N/A,TRUE,"Assets";#N/A,#N/A,TRUE,"Revenue";#N/A,#N/A,TRUE,"EstimatedPurchase"}</definedName>
    <definedName name="sds_3" localSheetId="11" hidden="1">{#N/A,#N/A,TRUE,"ProFormaProfit";#N/A,#N/A,TRUE,"ProFormaCash";#N/A,#N/A,TRUE,"Depreciation";#N/A,#N/A,TRUE,"Assets";#N/A,#N/A,TRUE,"Revenue";#N/A,#N/A,TRUE,"EstimatedPurchase"}</definedName>
    <definedName name="sds_3" hidden="1">{#N/A,#N/A,TRUE,"ProFormaProfit";#N/A,#N/A,TRUE,"ProFormaCash";#N/A,#N/A,TRUE,"Depreciation";#N/A,#N/A,TRUE,"Assets";#N/A,#N/A,TRUE,"Revenue";#N/A,#N/A,TRUE,"EstimatedPurchase"}</definedName>
    <definedName name="sds_3_2" localSheetId="4" hidden="1">{#N/A,#N/A,TRUE,"ProFormaProfit";#N/A,#N/A,TRUE,"ProFormaCash";#N/A,#N/A,TRUE,"Depreciation";#N/A,#N/A,TRUE,"Assets";#N/A,#N/A,TRUE,"Revenue";#N/A,#N/A,TRUE,"EstimatedPurchase"}</definedName>
    <definedName name="sds_3_2" localSheetId="11" hidden="1">{#N/A,#N/A,TRUE,"ProFormaProfit";#N/A,#N/A,TRUE,"ProFormaCash";#N/A,#N/A,TRUE,"Depreciation";#N/A,#N/A,TRUE,"Assets";#N/A,#N/A,TRUE,"Revenue";#N/A,#N/A,TRUE,"EstimatedPurchase"}</definedName>
    <definedName name="sds_3_2" hidden="1">{#N/A,#N/A,TRUE,"ProFormaProfit";#N/A,#N/A,TRUE,"ProFormaCash";#N/A,#N/A,TRUE,"Depreciation";#N/A,#N/A,TRUE,"Assets";#N/A,#N/A,TRUE,"Revenue";#N/A,#N/A,TRUE,"EstimatedPurchase"}</definedName>
    <definedName name="sds_5" localSheetId="4" hidden="1">{#N/A,#N/A,TRUE,"ProFormaProfit";#N/A,#N/A,TRUE,"ProFormaCash";#N/A,#N/A,TRUE,"Depreciation";#N/A,#N/A,TRUE,"Assets";#N/A,#N/A,TRUE,"Revenue";#N/A,#N/A,TRUE,"EstimatedPurchase"}</definedName>
    <definedName name="sds_5" localSheetId="11" hidden="1">{#N/A,#N/A,TRUE,"ProFormaProfit";#N/A,#N/A,TRUE,"ProFormaCash";#N/A,#N/A,TRUE,"Depreciation";#N/A,#N/A,TRUE,"Assets";#N/A,#N/A,TRUE,"Revenue";#N/A,#N/A,TRUE,"EstimatedPurchase"}</definedName>
    <definedName name="sds_5" hidden="1">{#N/A,#N/A,TRUE,"ProFormaProfit";#N/A,#N/A,TRUE,"ProFormaCash";#N/A,#N/A,TRUE,"Depreciation";#N/A,#N/A,TRUE,"Assets";#N/A,#N/A,TRUE,"Revenue";#N/A,#N/A,TRUE,"EstimatedPurchase"}</definedName>
    <definedName name="sdsadasd" localSheetId="4" hidden="1">{#N/A,#N/A,FALSE,"Pharm";#N/A,#N/A,FALSE,"WWCM"}</definedName>
    <definedName name="sdsadasd" localSheetId="11" hidden="1">{#N/A,#N/A,FALSE,"Pharm";#N/A,#N/A,FALSE,"WWCM"}</definedName>
    <definedName name="sdsadasd" hidden="1">{#N/A,#N/A,FALSE,"Pharm";#N/A,#N/A,FALSE,"WWCM"}</definedName>
    <definedName name="sdsadasd_1" localSheetId="4" hidden="1">{#N/A,#N/A,FALSE,"Pharm";#N/A,#N/A,FALSE,"WWCM"}</definedName>
    <definedName name="sdsadasd_1" localSheetId="11" hidden="1">{#N/A,#N/A,FALSE,"Pharm";#N/A,#N/A,FALSE,"WWCM"}</definedName>
    <definedName name="sdsadasd_1" hidden="1">{#N/A,#N/A,FALSE,"Pharm";#N/A,#N/A,FALSE,"WWCM"}</definedName>
    <definedName name="sdsd" localSheetId="4" hidden="1">{#N/A,#N/A,FALSE,"REPORT"}</definedName>
    <definedName name="sdsd" localSheetId="11" hidden="1">{#N/A,#N/A,FALSE,"REPORT"}</definedName>
    <definedName name="sdsd" hidden="1">{#N/A,#N/A,FALSE,"REPORT"}</definedName>
    <definedName name="sdsd_1" localSheetId="4" hidden="1">{#N/A,#N/A,FALSE,"REPORT"}</definedName>
    <definedName name="sdsd_1" localSheetId="11" hidden="1">{#N/A,#N/A,FALSE,"REPORT"}</definedName>
    <definedName name="sdsd_1" hidden="1">{#N/A,#N/A,FALSE,"REPORT"}</definedName>
    <definedName name="sdsd1" localSheetId="4"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sdsd1" localSheetId="1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sdsd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sdsdqsd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sdqsd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sdqsd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sds" localSheetId="15" hidden="1">{"PR1","pr1",TRUE,"Sch PR-1"}</definedName>
    <definedName name="sdsds" localSheetId="11" hidden="1">{"PR1","pr1",TRUE,"Sch PR-1"}</definedName>
    <definedName name="sdsds" hidden="1">{"PR1","pr1",TRUE,"Sch PR-1"}</definedName>
    <definedName name="sdsdsd" localSheetId="11" hidden="1">{#N/A,#N/A,FALSE,"OUT  AREC"}</definedName>
    <definedName name="sdsdsd" hidden="1">{#N/A,#N/A,FALSE,"OUT  AREC"}</definedName>
    <definedName name="sdvsfdvfdsb" hidden="1">#REF!</definedName>
    <definedName name="SDX" localSheetId="11" hidden="1">{#N/A,#N/A,FALSE,"UNIT";#N/A,#N/A,FALSE,"UNIT";#N/A,#N/A,FALSE,"계정"}</definedName>
    <definedName name="SDX" hidden="1">{#N/A,#N/A,FALSE,"UNIT";#N/A,#N/A,FALSE,"UNIT";#N/A,#N/A,FALSE,"계정"}</definedName>
    <definedName name="SDX_1" localSheetId="11" hidden="1">{#N/A,#N/A,FALSE,"UNIT";#N/A,#N/A,FALSE,"UNIT";#N/A,#N/A,FALSE,"계정"}</definedName>
    <definedName name="SDX_1" hidden="1">{#N/A,#N/A,FALSE,"UNIT";#N/A,#N/A,FALSE,"UNIT";#N/A,#N/A,FALSE,"계정"}</definedName>
    <definedName name="sdz" localSheetId="11" hidden="1">{"FCB_ALL",#N/A,FALSE,"FCB"}</definedName>
    <definedName name="sdz" hidden="1">{"FCB_ALL",#N/A,FALSE,"FCB"}</definedName>
    <definedName name="se" localSheetId="4" hidden="1">{"consolidated",#N/A,FALSE,"Sheet1";"cms",#N/A,FALSE,"Sheet1";"fse",#N/A,FALSE,"Sheet1"}</definedName>
    <definedName name="se" localSheetId="11" hidden="1">{"consolidated",#N/A,FALSE,"Sheet1";"cms",#N/A,FALSE,"Sheet1";"fse",#N/A,FALSE,"Sheet1"}</definedName>
    <definedName name="se" hidden="1">{"consolidated",#N/A,FALSE,"Sheet1";"cms",#N/A,FALSE,"Sheet1";"fse",#N/A,FALSE,"Sheet1"}</definedName>
    <definedName name="se_1" localSheetId="4" hidden="1">{"consolidated",#N/A,FALSE,"Sheet1";"cms",#N/A,FALSE,"Sheet1";"fse",#N/A,FALSE,"Sheet1"}</definedName>
    <definedName name="se_1" localSheetId="11" hidden="1">{"consolidated",#N/A,FALSE,"Sheet1";"cms",#N/A,FALSE,"Sheet1";"fse",#N/A,FALSE,"Sheet1"}</definedName>
    <definedName name="se_1" hidden="1">{"consolidated",#N/A,FALSE,"Sheet1";"cms",#N/A,FALSE,"Sheet1";"fse",#N/A,FALSE,"Sheet1"}</definedName>
    <definedName name="Sealing"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2"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2"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2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2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rs" localSheetId="4">{"Client Name or Project Name"}</definedName>
    <definedName name="Sears" localSheetId="11">{"Client Name or Project Name"}</definedName>
    <definedName name="Sears">{"Client Name or Project Name"}</definedName>
    <definedName name="Seasonality" hidden="1">#N/A</definedName>
    <definedName name="Section1" localSheetId="19">#REF!</definedName>
    <definedName name="Section1">#REF!</definedName>
    <definedName name="Section2" localSheetId="19">#REF!</definedName>
    <definedName name="Section2">#REF!</definedName>
    <definedName name="Section3" localSheetId="19">#REF!</definedName>
    <definedName name="Section3">#REF!</definedName>
    <definedName name="SectionHead" localSheetId="19" hidden="1">#REF!</definedName>
    <definedName name="SectionHead" hidden="1">#REF!</definedName>
    <definedName name="SEEDB_Data">#REF!</definedName>
    <definedName name="sefsdfs" localSheetId="11" hidden="1">{0,0,FALSE,0}</definedName>
    <definedName name="sefsdfs" hidden="1">{0,0,FALSE,0}</definedName>
    <definedName name="SEFSFSF" localSheetId="4">{"Client Name or Project Name"}</definedName>
    <definedName name="SEFSFSF" localSheetId="11">{"Client Name or Project Name"}</definedName>
    <definedName name="SEFSFSF">{"Client Name or Project Name"}</definedName>
    <definedName name="SEG1_DIRECTION1">#REF!</definedName>
    <definedName name="SEG1_DIRECTION6">#REF!</definedName>
    <definedName name="SEG1_FROM1">#REF!</definedName>
    <definedName name="SEG1_FROM6">#REF!</definedName>
    <definedName name="SEG1_SORT1">#REF!</definedName>
    <definedName name="SEG1_SORT6">#REF!</definedName>
    <definedName name="SEG1_TO1">#REF!</definedName>
    <definedName name="SEG1_TO6">#REF!</definedName>
    <definedName name="SEG2_DIRECTION1">#REF!</definedName>
    <definedName name="SEG2_DIRECTION6">#REF!</definedName>
    <definedName name="SEG2_FROM1">#REF!</definedName>
    <definedName name="SEG2_FROM6">#REF!</definedName>
    <definedName name="SEG2_SORT1">#REF!</definedName>
    <definedName name="SEG2_SORT6">#REF!</definedName>
    <definedName name="SEG2_TO1">#REF!</definedName>
    <definedName name="SEG2_TO6">#REF!</definedName>
    <definedName name="SEG3_DIRECTION1">#REF!</definedName>
    <definedName name="SEG3_DIRECTION6">#REF!</definedName>
    <definedName name="SEG3_FROM1">#REF!</definedName>
    <definedName name="SEG3_FROM6">#REF!</definedName>
    <definedName name="SEG3_SORT1">#REF!</definedName>
    <definedName name="SEG3_SORT6">#REF!</definedName>
    <definedName name="SEG3_TO1">#REF!</definedName>
    <definedName name="SEG3_TO6">#REF!</definedName>
    <definedName name="SEG4_DIRECTION1">#REF!</definedName>
    <definedName name="SEG4_DIRECTION6">#REF!</definedName>
    <definedName name="SEG4_FROM1">#REF!</definedName>
    <definedName name="SEG4_FROM6">#REF!</definedName>
    <definedName name="SEG4_SORT1">#REF!</definedName>
    <definedName name="SEG4_SORT6">#REF!</definedName>
    <definedName name="SEG4_TO1">#REF!</definedName>
    <definedName name="SEG4_TO6">#REF!</definedName>
    <definedName name="segfsdvgfsd" localSheetId="11" hidden="1">{"page1",#N/A,FALSE,"BHCOMPC5";"page2",#N/A,FALSE,"BHCOMPC5";"page3",#N/A,FALSE,"BHCOMPC5";"page4",#N/A,FALSE,"BHCOMPC5"}</definedName>
    <definedName name="segfsdvgfsd" hidden="1">{"page1",#N/A,FALSE,"BHCOMPC5";"page2",#N/A,FALSE,"BHCOMPC5";"page3",#N/A,FALSE,"BHCOMPC5";"page4",#N/A,FALSE,"BHCOMPC5"}</definedName>
    <definedName name="SEGMENT" localSheetId="19">#REF!</definedName>
    <definedName name="SEGMENT">#REF!</definedName>
    <definedName name="SegmentA">#REF!</definedName>
    <definedName name="SegmentB">#REF!</definedName>
    <definedName name="SegmentC">#REF!</definedName>
    <definedName name="SegmentD">#REF!</definedName>
    <definedName name="SegmentE">#REF!</definedName>
    <definedName name="SegmentF">#REF!</definedName>
    <definedName name="SegmentG">#REF!</definedName>
    <definedName name="sehb" hidden="1">#N/A</definedName>
    <definedName name="SEK" localSheetId="19">#REF!</definedName>
    <definedName name="SEK">#REF!</definedName>
    <definedName name="Select1_sheet0" hidden="1">"'Sheet1'
0
"</definedName>
    <definedName name="Select1_sheets" hidden="1">1</definedName>
    <definedName name="SelectedName" localSheetId="19">#REF!</definedName>
    <definedName name="SelectedName">#REF!</definedName>
    <definedName name="SelExpSer" hidden="1">#REF!</definedName>
    <definedName name="Selim"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ling">#REF!</definedName>
    <definedName name="Selling_general_admin">#REF!</definedName>
    <definedName name="Selling_general_admineq">#REF!</definedName>
    <definedName name="SemiAnnual">#REF!</definedName>
    <definedName name="sencount" hidden="1">1</definedName>
    <definedName name="senior">#REF!</definedName>
    <definedName name="Senior_1">#REF!</definedName>
    <definedName name="Senior_2">#REF!</definedName>
    <definedName name="Senior_3">#REF!</definedName>
    <definedName name="Senior_4">#REF!</definedName>
    <definedName name="Senior_Fin_Costs_Diff">#REF!</definedName>
    <definedName name="Senior_TO_1">#REF!</definedName>
    <definedName name="Senior_TO_2">#REF!</definedName>
    <definedName name="Senior_TO_3">#REF!</definedName>
    <definedName name="Senior_TO_4">#REF!</definedName>
    <definedName name="SENIORS">#REF!</definedName>
    <definedName name="sens">#REF!</definedName>
    <definedName name="sensitive" localSheetId="19">#REF!</definedName>
    <definedName name="sensitive">#REF!</definedName>
    <definedName name="Sensitivity" localSheetId="19">#REF!</definedName>
    <definedName name="Sensitivity">#REF!</definedName>
    <definedName name="Sep">#REF!</definedName>
    <definedName name="Sep_Construction">#REF!</definedName>
    <definedName name="SEPACT" localSheetId="19">#REF!</definedName>
    <definedName name="SEPACT">#REF!</definedName>
    <definedName name="SepLocData" localSheetId="19">#REF!</definedName>
    <definedName name="SepLocData">#REF!</definedName>
    <definedName name="sepproj" localSheetId="19">#REF!</definedName>
    <definedName name="sepproj">#REF!</definedName>
    <definedName name="Sept" localSheetId="11" hidden="1">{"assets",#N/A,FALSE,"BSCON894"}</definedName>
    <definedName name="Sept" hidden="1">{"assets",#N/A,FALSE,"BSCON894"}</definedName>
    <definedName name="Sept2" hidden="1">#REF!</definedName>
    <definedName name="SEPTDB" hidden="1">#REF!</definedName>
    <definedName name="September02">37500</definedName>
    <definedName name="SEPTIEMBRE" localSheetId="11" hidden="1">{#N/A,#N/A,FALSE,"OUT  AREC"}</definedName>
    <definedName name="SEPTIEMBRE" hidden="1">{#N/A,#N/A,FALSE,"OUT  AREC"}</definedName>
    <definedName name="SEPTIEMBRECC" localSheetId="11" hidden="1">{#N/A,#N/A,FALSE,"OUT  AREC"}</definedName>
    <definedName name="SEPTIEMBRECC" hidden="1">{#N/A,#N/A,FALSE,"OUT  AREC"}</definedName>
    <definedName name="ser" localSheetId="11" hidden="1">{"BS TOTAL",#N/A,FALSE,"India"}</definedName>
    <definedName name="ser" hidden="1">{"BS TOTAL",#N/A,FALSE,"India"}</definedName>
    <definedName name="serhahahah" localSheetId="4">{"Client Name or Project Name"}</definedName>
    <definedName name="serhahahah" localSheetId="11">{"Client Name or Project Name"}</definedName>
    <definedName name="serhahahah">{"Client Name or Project Name"}</definedName>
    <definedName name="sert" hidden="1">#N/A</definedName>
    <definedName name="serth" localSheetId="11" hidden="1">{#N/A,#N/A,FALSE,"HIGHNEW";#N/A,#N/A,FALSE,"HIGHOLD";#N/A,#N/A,FALSE,"MTHDET";#N/A,#N/A,FALSE,"ACTDET"}</definedName>
    <definedName name="serth" hidden="1">{#N/A,#N/A,FALSE,"HIGHNEW";#N/A,#N/A,FALSE,"HIGHOLD";#N/A,#N/A,FALSE,"MTHDET";#N/A,#N/A,FALSE,"ACTDET"}</definedName>
    <definedName name="serv" localSheetId="15" hidden="1">{"'RR'!$A$2:$E$81"}</definedName>
    <definedName name="serv" localSheetId="11" hidden="1">{"'RR'!$A$2:$E$81"}</definedName>
    <definedName name="serv" hidden="1">{"'RR'!$A$2:$E$81"}</definedName>
    <definedName name="serv2" localSheetId="15" hidden="1">{"'RR'!$A$2:$E$81"}</definedName>
    <definedName name="serv2" localSheetId="11" hidden="1">{"'RR'!$A$2:$E$81"}</definedName>
    <definedName name="serv2" hidden="1">{"'RR'!$A$2:$E$81"}</definedName>
    <definedName name="Service_Name">#REF!</definedName>
    <definedName name="servicefee">#REF!</definedName>
    <definedName name="SETOFBOOKSID1">#REF!</definedName>
    <definedName name="SETOFBOOKSID6">#REF!</definedName>
    <definedName name="SETOFBOOKSNAME1">#REF!</definedName>
    <definedName name="SETOFBOOKSNAME4">#REF!</definedName>
    <definedName name="SETOFBOOKSNAME6">#REF!</definedName>
    <definedName name="SetSpecialKeysTable" hidden="1">OFFSET(#REF!,0,0,COUNTA(#REF!),2)</definedName>
    <definedName name="Setup">"EQ_Journaal.xla"</definedName>
    <definedName name="seven" localSheetId="19">#REF!</definedName>
    <definedName name="seven">#REF!</definedName>
    <definedName name="sf" localSheetId="19" hidden="1">{"bs",#N/A,FALSE,"SCF"}</definedName>
    <definedName name="sf" localSheetId="4" hidden="1">{"bs",#N/A,FALSE,"SCF"}</definedName>
    <definedName name="sf" localSheetId="15" hidden="1">{"bs",#N/A,FALSE,"SCF"}</definedName>
    <definedName name="sf" localSheetId="11" hidden="1">{"bs",#N/A,FALSE,"SCF"}</definedName>
    <definedName name="sf" hidden="1">{"bs",#N/A,FALSE,"SCF"}</definedName>
    <definedName name="sf_1" localSheetId="4" hidden="1">{#N/A,#N/A,FALSE,"Sales Graph";#N/A,#N/A,FALSE,"BUC Graph";#N/A,#N/A,FALSE,"P&amp;L - YTD"}</definedName>
    <definedName name="sf_1" localSheetId="11" hidden="1">{#N/A,#N/A,FALSE,"Sales Graph";#N/A,#N/A,FALSE,"BUC Graph";#N/A,#N/A,FALSE,"P&amp;L - YTD"}</definedName>
    <definedName name="sf_1" hidden="1">{#N/A,#N/A,FALSE,"Sales Graph";#N/A,#N/A,FALSE,"BUC Graph";#N/A,#N/A,FALSE,"P&amp;L - YTD"}</definedName>
    <definedName name="sfads" localSheetId="11" hidden="1">{"EVA",#N/A,FALSE,"EVA";"WACC",#N/A,FALSE,"WACC"}</definedName>
    <definedName name="sfads" hidden="1">{"EVA",#N/A,FALSE,"EVA";"WACC",#N/A,FALSE,"WACC"}</definedName>
    <definedName name="sfaf" localSheetId="4">{"Client Name or Project Name"}</definedName>
    <definedName name="sfaf" localSheetId="11">{"Client Name or Project Name"}</definedName>
    <definedName name="sfaf">{"Client Name or Project Name"}</definedName>
    <definedName name="sfbgsfbgsfbg" hidden="1">#REF!</definedName>
    <definedName name="SFD" localSheetId="4" hidden="1">{#N/A,#N/A,FALSE,"TABLE_1 YTD";#N/A,#N/A,FALSE,"TABLE_1A QTD";#N/A,#N/A,FALSE,"NORMAL_SPREAD_QTD";#N/A,#N/A,FALSE,"NORMAL_SPREAD_YTD";#N/A,#N/A,FALSE,"TAX_EQV";#N/A,#N/A,FALSE,"TAX EQUIV_INPUT";#N/A,#N/A,FALSE,"NET FROM FER";#N/A,#N/A,FALSE,"COVER"}</definedName>
    <definedName name="SFD" localSheetId="11" hidden="1">{#N/A,#N/A,FALSE,"TABLE_1 YTD";#N/A,#N/A,FALSE,"TABLE_1A QTD";#N/A,#N/A,FALSE,"NORMAL_SPREAD_QTD";#N/A,#N/A,FALSE,"NORMAL_SPREAD_YTD";#N/A,#N/A,FALSE,"TAX_EQV";#N/A,#N/A,FALSE,"TAX EQUIV_INPUT";#N/A,#N/A,FALSE,"NET FROM FER";#N/A,#N/A,FALSE,"COVER"}</definedName>
    <definedName name="SFD" hidden="1">{#N/A,#N/A,FALSE,"TABLE_1 YTD";#N/A,#N/A,FALSE,"TABLE_1A QTD";#N/A,#N/A,FALSE,"NORMAL_SPREAD_QTD";#N/A,#N/A,FALSE,"NORMAL_SPREAD_YTD";#N/A,#N/A,FALSE,"TAX_EQV";#N/A,#N/A,FALSE,"TAX EQUIV_INPUT";#N/A,#N/A,FALSE,"NET FROM FER";#N/A,#N/A,FALSE,"COVER"}</definedName>
    <definedName name="sfdadsf" localSheetId="11" hidden="1">{#N/A,#N/A,FALSE,"OUT  AREC"}</definedName>
    <definedName name="sfdadsf" hidden="1">{#N/A,#N/A,FALSE,"OUT  AREC"}</definedName>
    <definedName name="sfdfs" localSheetId="11" hidden="1">{"EVA",#N/A,FALSE,"EVA";"WACC",#N/A,FALSE,"WACC"}</definedName>
    <definedName name="sfdfs" hidden="1">{"EVA",#N/A,FALSE,"EVA";"WACC",#N/A,FALSE,"WACC"}</definedName>
    <definedName name="sfdgsar" localSheetId="11" hidden="1">{"FCB_ALL",#N/A,FALSE,"FCB";"GREY_ALL",#N/A,FALSE,"GREY"}</definedName>
    <definedName name="sfdgsar" hidden="1">{"FCB_ALL",#N/A,FALSE,"FCB";"GREY_ALL",#N/A,FALSE,"GREY"}</definedName>
    <definedName name="sfdirect" localSheetId="4" hidden="1">{#N/A,#N/A,FALSE,"REPORT"}</definedName>
    <definedName name="sfdirect" localSheetId="11" hidden="1">{#N/A,#N/A,FALSE,"REPORT"}</definedName>
    <definedName name="sfdirect" hidden="1">{#N/A,#N/A,FALSE,"REPORT"}</definedName>
    <definedName name="sfdirect_1" localSheetId="4" hidden="1">{#N/A,#N/A,FALSE,"REPORT"}</definedName>
    <definedName name="sfdirect_1" localSheetId="11" hidden="1">{#N/A,#N/A,FALSE,"REPORT"}</definedName>
    <definedName name="sfdirect_1" hidden="1">{#N/A,#N/A,FALSE,"REPORT"}</definedName>
    <definedName name="SFEB">#REF!</definedName>
    <definedName name="SFEBA">#REF!</definedName>
    <definedName name="SFG"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SFG"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asd" localSheetId="11"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gdsfg" localSheetId="4">{"Client Name or Project Name"}</definedName>
    <definedName name="sfgdsfg" localSheetId="11">{"Client Name or Project Name"}</definedName>
    <definedName name="sfgdsfg">{"Client Name or Project Name"}</definedName>
    <definedName name="SFGHSDFHSHH" localSheetId="4">{"Client Name or Project Name"}</definedName>
    <definedName name="SFGHSDFHSHH" localSheetId="11">{"Client Name or Project Name"}</definedName>
    <definedName name="SFGHSDFHSHH">{"Client Name or Project Name"}</definedName>
    <definedName name="SFGS" hidden="1">#REF!</definedName>
    <definedName name="sfgsfsdg" hidden="1">#REF!</definedName>
    <definedName name="sfgsgfsg" hidden="1">#REF!</definedName>
    <definedName name="sfgv" localSheetId="4" hidden="1">{"consolidated",#N/A,FALSE,"Sheet1";"cms",#N/A,FALSE,"Sheet1";"fse",#N/A,FALSE,"Sheet1"}</definedName>
    <definedName name="sfgv" localSheetId="11" hidden="1">{"consolidated",#N/A,FALSE,"Sheet1";"cms",#N/A,FALSE,"Sheet1";"fse",#N/A,FALSE,"Sheet1"}</definedName>
    <definedName name="sfgv" hidden="1">{"consolidated",#N/A,FALSE,"Sheet1";"cms",#N/A,FALSE,"Sheet1";"fse",#N/A,FALSE,"Sheet1"}</definedName>
    <definedName name="sfgv_1" localSheetId="4" hidden="1">{"consolidated",#N/A,FALSE,"Sheet1";"cms",#N/A,FALSE,"Sheet1";"fse",#N/A,FALSE,"Sheet1"}</definedName>
    <definedName name="sfgv_1" localSheetId="11" hidden="1">{"consolidated",#N/A,FALSE,"Sheet1";"cms",#N/A,FALSE,"Sheet1";"fse",#N/A,FALSE,"Sheet1"}</definedName>
    <definedName name="sfgv_1" hidden="1">{"consolidated",#N/A,FALSE,"Sheet1";"cms",#N/A,FALSE,"Sheet1";"fse",#N/A,FALSE,"Sheet1"}</definedName>
    <definedName name="sfhshshsh" localSheetId="4">{"Client Name or Project Name"}</definedName>
    <definedName name="sfhshshsh" localSheetId="11">{"Client Name or Project Name"}</definedName>
    <definedName name="sfhshshsh">{"Client Name or Project Name"}</definedName>
    <definedName name="sfjewgj" localSheetId="4" hidden="1">{#N/A,#N/A,FALSE,"Model";#N/A,#N/A,FALSE,"Division"}</definedName>
    <definedName name="sfjewgj" localSheetId="11" hidden="1">{#N/A,#N/A,FALSE,"Model";#N/A,#N/A,FALSE,"Division"}</definedName>
    <definedName name="sfjewgj" hidden="1">{#N/A,#N/A,FALSE,"Model";#N/A,#N/A,FALSE,"Division"}</definedName>
    <definedName name="sfq" localSheetId="4" hidden="1">{#N/A,#N/A,FALSE,"Calc";#N/A,#N/A,FALSE,"Sensitivity";#N/A,#N/A,FALSE,"LT Earn.Dil.";#N/A,#N/A,FALSE,"Dil. AVP"}</definedName>
    <definedName name="sfq" localSheetId="11" hidden="1">{#N/A,#N/A,FALSE,"Calc";#N/A,#N/A,FALSE,"Sensitivity";#N/A,#N/A,FALSE,"LT Earn.Dil.";#N/A,#N/A,FALSE,"Dil. AVP"}</definedName>
    <definedName name="sfq" hidden="1">{#N/A,#N/A,FALSE,"Calc";#N/A,#N/A,FALSE,"Sensitivity";#N/A,#N/A,FALSE,"LT Earn.Dil.";#N/A,#N/A,FALSE,"Dil. AVP"}</definedName>
    <definedName name="sfq_1" localSheetId="4" hidden="1">{#N/A,#N/A,FALSE,"Calc";#N/A,#N/A,FALSE,"Sensitivity";#N/A,#N/A,FALSE,"LT Earn.Dil.";#N/A,#N/A,FALSE,"Dil. AVP"}</definedName>
    <definedName name="sfq_1" localSheetId="11" hidden="1">{#N/A,#N/A,FALSE,"Calc";#N/A,#N/A,FALSE,"Sensitivity";#N/A,#N/A,FALSE,"LT Earn.Dil.";#N/A,#N/A,FALSE,"Dil. AVP"}</definedName>
    <definedName name="sfq_1" hidden="1">{#N/A,#N/A,FALSE,"Calc";#N/A,#N/A,FALSE,"Sensitivity";#N/A,#N/A,FALSE,"LT Earn.Dil.";#N/A,#N/A,FALSE,"Dil. AVP"}</definedName>
    <definedName name="sfrhgfdhbf"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frhgfdhbf"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frhgfdhbf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frhgfdhbf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fs" localSheetId="4" hidden="1">{"comps",#N/A,FALSE,"HANDPACK";"footnotes",#N/A,FALSE,"HANDPACK"}</definedName>
    <definedName name="sfs" localSheetId="11" hidden="1">{"comps",#N/A,FALSE,"HANDPACK";"footnotes",#N/A,FALSE,"HANDPACK"}</definedName>
    <definedName name="sfs" hidden="1">{"comps",#N/A,FALSE,"HANDPACK";"footnotes",#N/A,FALSE,"HANDPACK"}</definedName>
    <definedName name="sfs_1" localSheetId="4" hidden="1">{"comps",#N/A,FALSE,"HANDPACK";"footnotes",#N/A,FALSE,"HANDPACK"}</definedName>
    <definedName name="sfs_1" localSheetId="11" hidden="1">{"comps",#N/A,FALSE,"HANDPACK";"footnotes",#N/A,FALSE,"HANDPACK"}</definedName>
    <definedName name="sfs_1" hidden="1">{"comps",#N/A,FALSE,"HANDPACK";"footnotes",#N/A,FALSE,"HANDPACK"}</definedName>
    <definedName name="sfsdf" localSheetId="19">{0;0;0;0;1;#N/A;0.75;0.75;1;1;2;FALSE;FALSE;FALSE;FALSE;FALSE;#N/A;1;#N/A;1;1;"";"&amp;L&amp;""Arial,Italic""&amp;8&amp;F Page &amp;P of &amp;N &amp;D &amp;T "}</definedName>
    <definedName name="sfsdf" localSheetId="4">{0;0;0;0;1;#N/A;0.75;0.75;1;1;2;FALSE;FALSE;FALSE;FALSE;FALSE;#N/A;1;#N/A;1;1;"";"&amp;L&amp;""Arial,Italic""&amp;8&amp;F Page &amp;P of &amp;N &amp;D &amp;T "}</definedName>
    <definedName name="sfsdf" localSheetId="15">{0;0;0;0;1;#N/A;0.75;0.75;1;1;2;FALSE;FALSE;FALSE;FALSE;FALSE;#N/A;1;#N/A;1;1;"";"&amp;L&amp;""Arial,Italic""&amp;8&amp;F Page &amp;P of &amp;N &amp;D &amp;T "}</definedName>
    <definedName name="sfsdf" localSheetId="11">{0;0;0;0;1;#N/A;0.75;0.75;1;1;2;FALSE;FALSE;FALSE;FALSE;FALSE;#N/A;1;#N/A;1;1;"";"&amp;L&amp;""Arial,Italic""&amp;8&amp;F Page &amp;P of &amp;N &amp;D &amp;T "}</definedName>
    <definedName name="sfsdf">{0;0;0;0;1;#N/A;0.75;0.75;1;1;2;FALSE;FALSE;FALSE;FALSE;FALSE;#N/A;1;#N/A;1;1;"";"&amp;L&amp;""Arial,Italic""&amp;8&amp;F Page &amp;P of &amp;N &amp;D &amp;T "}</definedName>
    <definedName name="SFSDF_1" localSheetId="11" hidden="1">{#N/A,#N/A,FALSE,"UNIT";#N/A,#N/A,FALSE,"UNIT";#N/A,#N/A,FALSE,"계정"}</definedName>
    <definedName name="SFSDF_1" hidden="1">{#N/A,#N/A,FALSE,"UNIT";#N/A,#N/A,FALSE,"UNIT";#N/A,#N/A,FALSE,"계정"}</definedName>
    <definedName name="sfsdfsf" localSheetId="4" hidden="1">{"First Page",#N/A,FALSE,"Surfactants LBO";"Second Page",#N/A,FALSE,"Surfactants LBO"}</definedName>
    <definedName name="sfsdfsf" localSheetId="11" hidden="1">{"First Page",#N/A,FALSE,"Surfactants LBO";"Second Page",#N/A,FALSE,"Surfactants LBO"}</definedName>
    <definedName name="sfsdfsf" hidden="1">{"First Page",#N/A,FALSE,"Surfactants LBO";"Second Page",#N/A,FALSE,"Surfactants LBO"}</definedName>
    <definedName name="sfsdfsf_1" localSheetId="4" hidden="1">{"First Page",#N/A,FALSE,"Surfactants LBO";"Second Page",#N/A,FALSE,"Surfactants LBO"}</definedName>
    <definedName name="sfsdfsf_1" localSheetId="11" hidden="1">{"First Page",#N/A,FALSE,"Surfactants LBO";"Second Page",#N/A,FALSE,"Surfactants LBO"}</definedName>
    <definedName name="sfsdfsf_1" hidden="1">{"First Page",#N/A,FALSE,"Surfactants LBO";"Second Page",#N/A,FALSE,"Surfactants LBO"}</definedName>
    <definedName name="sfsf" localSheetId="19">{0;0;0;0;1;#N/A;0.75;0.75;0.25;0.25;2;FALSE;FALSE;FALSE;FALSE;FALSE;#N/A;1;#N/A;1;1;"";"&amp;L&amp;""Arial,Italic""&amp;8&amp;F Page &amp;P of &amp;N &amp;D &amp;T "}</definedName>
    <definedName name="sfsf" localSheetId="4">{0;0;0;0;1;#N/A;0.75;0.75;0.25;0.25;2;FALSE;FALSE;FALSE;FALSE;FALSE;#N/A;1;#N/A;1;1;"";"&amp;L&amp;""Arial,Italic""&amp;8&amp;F Page &amp;P of &amp;N &amp;D &amp;T "}</definedName>
    <definedName name="sfsf" localSheetId="15">{0;0;0;0;1;#N/A;0.75;0.75;0.25;0.25;2;FALSE;FALSE;FALSE;FALSE;FALSE;#N/A;1;#N/A;1;1;"";"&amp;L&amp;""Arial,Italic""&amp;8&amp;F Page &amp;P of &amp;N &amp;D &amp;T "}</definedName>
    <definedName name="sfsf" localSheetId="11">{0;0;0;0;1;#N/A;0.75;0.75;0.25;0.25;2;FALSE;FALSE;FALSE;FALSE;FALSE;#N/A;1;#N/A;1;1;"";"&amp;L&amp;""Arial,Italic""&amp;8&amp;F Page &amp;P of &amp;N &amp;D &amp;T "}</definedName>
    <definedName name="sfsf">{0;0;0;0;1;#N/A;0.75;0.75;0.25;0.25;2;FALSE;FALSE;FALSE;FALSE;FALSE;#N/A;1;#N/A;1;1;"";"&amp;L&amp;""Arial,Italic""&amp;8&amp;F Page &amp;P of &amp;N &amp;D &amp;T "}</definedName>
    <definedName name="sfshdfn" localSheetId="19">{0;0;0;0;1;#N/A;0.25;0.25;0.25;0.25;2;FALSE;FALSE;FALSE;FALSE;FALSE;#N/A;1;#N/A;1;1;"";""}</definedName>
    <definedName name="sfshdfn" localSheetId="4">{0;0;0;0;1;#N/A;0.25;0.25;0.25;0.25;2;FALSE;FALSE;FALSE;FALSE;FALSE;#N/A;1;#N/A;1;1;"";""}</definedName>
    <definedName name="sfshdfn" localSheetId="15">{0;0;0;0;1;#N/A;0.25;0.25;0.25;0.25;2;FALSE;FALSE;FALSE;FALSE;FALSE;#N/A;1;#N/A;1;1;"";""}</definedName>
    <definedName name="sfshdfn" localSheetId="11">{0;0;0;0;1;#N/A;0.25;0.25;0.25;0.25;2;FALSE;FALSE;FALSE;FALSE;FALSE;#N/A;1;#N/A;1;1;"";""}</definedName>
    <definedName name="sfshdfn">{0;0;0;0;1;#N/A;0.25;0.25;0.25;0.25;2;FALSE;FALSE;FALSE;FALSE;FALSE;#N/A;1;#N/A;1;1;"";""}</definedName>
    <definedName name="Sftry" localSheetId="11" hidden="1">{#N/A,#N/A,FALSE,"Aging Summary";#N/A,#N/A,FALSE,"Ratio Analysis";#N/A,#N/A,FALSE,"Test 120 Day Accts";#N/A,#N/A,FALSE,"Tickmarks"}</definedName>
    <definedName name="Sftry" hidden="1">{#N/A,#N/A,FALSE,"Aging Summary";#N/A,#N/A,FALSE,"Ratio Analysis";#N/A,#N/A,FALSE,"Test 120 Day Accts";#N/A,#N/A,FALSE,"Tickmarks"}</definedName>
    <definedName name="sg" localSheetId="11" hidden="1">{"LICENSEE SALES",#N/A,FALSE,"LICENSEE8_13_97";"Sales and royalties",#N/A,FALSE,"LICENSEE8_13_97";"sales summary",#N/A,FALSE,"LICENSEE8_13_97";"royalty plan",#N/A,FALSE,"8_14_97lrp"}</definedName>
    <definedName name="sg" hidden="1">{"LICENSEE SALES",#N/A,FALSE,"LICENSEE8_13_97";"Sales and royalties",#N/A,FALSE,"LICENSEE8_13_97";"sales summary",#N/A,FALSE,"LICENSEE8_13_97";"royalty plan",#N/A,FALSE,"8_14_97lrp"}</definedName>
    <definedName name="sg_1" localSheetId="11" hidden="1">{"LICENSEE SALES",#N/A,FALSE,"LICENSEE8_13_97";"Sales and royalties",#N/A,FALSE,"LICENSEE8_13_97";"sales summary",#N/A,FALSE,"LICENSEE8_13_97";"royalty plan",#N/A,FALSE,"8_14_97lrp"}</definedName>
    <definedName name="sg_1" hidden="1">{"LICENSEE SALES",#N/A,FALSE,"LICENSEE8_13_97";"Sales and royalties",#N/A,FALSE,"LICENSEE8_13_97";"sales summary",#N/A,FALSE,"LICENSEE8_13_97";"royalty plan",#N/A,FALSE,"8_14_97lrp"}</definedName>
    <definedName name="SGA_2">#REF!</definedName>
    <definedName name="SGA_F">#REF!</definedName>
    <definedName name="sgaaaa" localSheetId="4">{"Client Name or Project Name"}</definedName>
    <definedName name="sgaaaa" localSheetId="11">{"Client Name or Project Name"}</definedName>
    <definedName name="sgaaaa">{"Client Name or Project Name"}</definedName>
    <definedName name="sgag" localSheetId="11" hidden="1">{"page1",#N/A,FALSE,"BHCOMPC5";"page2",#N/A,FALSE,"BHCOMPC5";"page3",#N/A,FALSE,"BHCOMPC5";"page4",#N/A,FALSE,"BHCOMPC5"}</definedName>
    <definedName name="sgag" hidden="1">{"page1",#N/A,FALSE,"BHCOMPC5";"page2",#N/A,FALSE,"BHCOMPC5";"page3",#N/A,FALSE,"BHCOMPC5";"page4",#N/A,FALSE,"BHCOMPC5"}</definedName>
    <definedName name="SGATokCan">#REF!</definedName>
    <definedName name="SGATokGas">#REF!</definedName>
    <definedName name="SGATokInt">#REF!</definedName>
    <definedName name="SGATokOth">#REF!</definedName>
    <definedName name="SGATokSer">#REF!</definedName>
    <definedName name="SGATokUs">#REF!</definedName>
    <definedName name="SGCInvChg" hidden="1">#REF!</definedName>
    <definedName name="sgd" localSheetId="4" hidden="1">{#N/A,#N/A,FALSE,"Calc";#N/A,#N/A,FALSE,"Sensitivity";#N/A,#N/A,FALSE,"LT Earn.Dil.";#N/A,#N/A,FALSE,"Dil. AVP"}</definedName>
    <definedName name="sgd" localSheetId="11" hidden="1">{#N/A,#N/A,FALSE,"Calc";#N/A,#N/A,FALSE,"Sensitivity";#N/A,#N/A,FALSE,"LT Earn.Dil.";#N/A,#N/A,FALSE,"Dil. AVP"}</definedName>
    <definedName name="sgd" hidden="1">{#N/A,#N/A,FALSE,"Calc";#N/A,#N/A,FALSE,"Sensitivity";#N/A,#N/A,FALSE,"LT Earn.Dil.";#N/A,#N/A,FALSE,"Dil. AVP"}</definedName>
    <definedName name="sgddfg" localSheetId="4" hidden="1">{#N/A,#N/A,FALSE,"PMTABB";#N/A,#N/A,FALSE,"PMTABB"}</definedName>
    <definedName name="sgddfg" localSheetId="11" hidden="1">{#N/A,#N/A,FALSE,"PMTABB";#N/A,#N/A,FALSE,"PMTABB"}</definedName>
    <definedName name="sgddfg" hidden="1">{#N/A,#N/A,FALSE,"PMTABB";#N/A,#N/A,FALSE,"PMTABB"}</definedName>
    <definedName name="sgdfgszfdv" localSheetId="11" hidden="1">{#N/A,#N/A,FALSE,"OMM III";#N/A,#N/A,FALSE,"1995 PLAN";#N/A,#N/A,FALSE,"1995 TARGET";#N/A,#N/A,FALSE,"1995 ADJUSTED"}</definedName>
    <definedName name="sgdfgszfdv" hidden="1">{#N/A,#N/A,FALSE,"OMM III";#N/A,#N/A,FALSE,"1995 PLAN";#N/A,#N/A,FALSE,"1995 TARGET";#N/A,#N/A,FALSE,"1995 ADJUSTED"}</definedName>
    <definedName name="sgdfgszfdv_1" localSheetId="11" hidden="1">{#N/A,#N/A,FALSE,"OMM III";#N/A,#N/A,FALSE,"1995 PLAN";#N/A,#N/A,FALSE,"1995 TARGET";#N/A,#N/A,FALSE,"1995 ADJUSTED"}</definedName>
    <definedName name="sgdfgszfdv_1" hidden="1">{#N/A,#N/A,FALSE,"OMM III";#N/A,#N/A,FALSE,"1995 PLAN";#N/A,#N/A,FALSE,"1995 TARGET";#N/A,#N/A,FALSE,"1995 ADJUSTED"}</definedName>
    <definedName name="sgdg" localSheetId="4" hidden="1">{#N/A,#N/A,FALSE,"Calc";#N/A,#N/A,FALSE,"Sensitivity";#N/A,#N/A,FALSE,"LT Earn.Dil.";#N/A,#N/A,FALSE,"Dil. AVP"}</definedName>
    <definedName name="sgdg" localSheetId="11" hidden="1">{#N/A,#N/A,FALSE,"Calc";#N/A,#N/A,FALSE,"Sensitivity";#N/A,#N/A,FALSE,"LT Earn.Dil.";#N/A,#N/A,FALSE,"Dil. AVP"}</definedName>
    <definedName name="sgdg" hidden="1">{#N/A,#N/A,FALSE,"Calc";#N/A,#N/A,FALSE,"Sensitivity";#N/A,#N/A,FALSE,"LT Earn.Dil.";#N/A,#N/A,FALSE,"Dil. AVP"}</definedName>
    <definedName name="sgdg_1" localSheetId="4" hidden="1">{#N/A,#N/A,FALSE,"Calc";#N/A,#N/A,FALSE,"Sensitivity";#N/A,#N/A,FALSE,"LT Earn.Dil.";#N/A,#N/A,FALSE,"Dil. AVP"}</definedName>
    <definedName name="sgdg_1" localSheetId="11" hidden="1">{#N/A,#N/A,FALSE,"Calc";#N/A,#N/A,FALSE,"Sensitivity";#N/A,#N/A,FALSE,"LT Earn.Dil.";#N/A,#N/A,FALSE,"Dil. AVP"}</definedName>
    <definedName name="sgdg_1" hidden="1">{#N/A,#N/A,FALSE,"Calc";#N/A,#N/A,FALSE,"Sensitivity";#N/A,#N/A,FALSE,"LT Earn.Dil.";#N/A,#N/A,FALSE,"Dil. AVP"}</definedName>
    <definedName name="sgethgadfvz"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gethgadfvz"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gethgadfvz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gethgadfvz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gf" localSheetId="11" hidden="1">{#N/A,#N/A,FALSE,0;#N/A,#N/A,FALSE,0;#N/A,#N/A,FALSE,0;#N/A,#N/A,FALSE,0}</definedName>
    <definedName name="sgf" hidden="1">{#N/A,#N/A,FALSE,0;#N/A,#N/A,FALSE,0;#N/A,#N/A,FALSE,0;#N/A,#N/A,FALSE,0}</definedName>
    <definedName name="sgfsdgdfg" localSheetId="11" hidden="1">{"page1",#N/A,FALSE,"A";"page2",#N/A,FALSE,"A"}</definedName>
    <definedName name="sgfsdgdfg" hidden="1">{"page1",#N/A,FALSE,"A";"page2",#N/A,FALSE,"A"}</definedName>
    <definedName name="sghj" localSheetId="1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sghj"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sghj_1" localSheetId="1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sghj_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sghsdg" localSheetId="11" hidden="1">{#N/A,#N/A,FALSE,"Consol IS Abbrev Qtrly";#N/A,#N/A,FALSE,"Consol BS";#N/A,#N/A,FALSE,"Consol CF";#N/A,#N/A,FALSE,"US IS Qtrly";#N/A,#N/A,FALSE,"US Key Stats Qtrly";#N/A,#N/A,FALSE,"Const Ctr IS Qtrly";#N/A,#N/A,FALSE,"Const Key Stats Qtrly";#N/A,#N/A,FALSE,"New Ctr IS Qtrly";#N/A,#N/A,FALSE,"New Key Stats Qtrly";#N/A,#N/A,FALSE,"Closed IS Qtrly";#N/A,#N/A,FALSE,"Region IS Qtrly";#N/A,#N/A,FALSE,"Intl IS Qtrly";#N/A,#N/A,FALSE,"Intl Key Stats Qtrly";#N/A,#N/A,FALSE,"Intl Constant IS Qtrly";#N/A,#N/A,FALSE,"Intl New IS Qtrly";#N/A,#N/A,FALSE,"Intl Const Key Stats Qtrly";#N/A,#N/A,FALSE,"Intl New Key Stats Qtrly";#N/A,#N/A,FALSE,"Intl Closed IS Qtrly";#N/A,#N/A,FALSE,"Prod IS Qtrly";#N/A,#N/A,FALSE,"Corp IS Qtrly";#N/A,#N/A,FALSE,"Corp Exp Qtrly"}</definedName>
    <definedName name="sghsdg" hidden="1">{#N/A,#N/A,FALSE,"Consol IS Abbrev Qtrly";#N/A,#N/A,FALSE,"Consol BS";#N/A,#N/A,FALSE,"Consol CF";#N/A,#N/A,FALSE,"US IS Qtrly";#N/A,#N/A,FALSE,"US Key Stats Qtrly";#N/A,#N/A,FALSE,"Const Ctr IS Qtrly";#N/A,#N/A,FALSE,"Const Key Stats Qtrly";#N/A,#N/A,FALSE,"New Ctr IS Qtrly";#N/A,#N/A,FALSE,"New Key Stats Qtrly";#N/A,#N/A,FALSE,"Closed IS Qtrly";#N/A,#N/A,FALSE,"Region IS Qtrly";#N/A,#N/A,FALSE,"Intl IS Qtrly";#N/A,#N/A,FALSE,"Intl Key Stats Qtrly";#N/A,#N/A,FALSE,"Intl Constant IS Qtrly";#N/A,#N/A,FALSE,"Intl New IS Qtrly";#N/A,#N/A,FALSE,"Intl Const Key Stats Qtrly";#N/A,#N/A,FALSE,"Intl New Key Stats Qtrly";#N/A,#N/A,FALSE,"Intl Closed IS Qtrly";#N/A,#N/A,FALSE,"Prod IS Qtrly";#N/A,#N/A,FALSE,"Corp IS Qtrly";#N/A,#N/A,FALSE,"Corp Exp Qtrly"}</definedName>
    <definedName name="sghshshsh" localSheetId="4">{"Client Name or Project Name"}</definedName>
    <definedName name="sghshshsh" localSheetId="11">{"Client Name or Project Name"}</definedName>
    <definedName name="sghshshsh">{"Client Name or Project Name"}</definedName>
    <definedName name="sgnsngsnn" localSheetId="4">{"Client Name or Project Name"}</definedName>
    <definedName name="sgnsngsnn" localSheetId="11">{"Client Name or Project Name"}</definedName>
    <definedName name="sgnsngsnn">{"Client Name or Project Name"}</definedName>
    <definedName name="sgnsnsnn" localSheetId="4">{"Client Name or Project Name"}</definedName>
    <definedName name="sgnsnsnn" localSheetId="11">{"Client Name or Project Name"}</definedName>
    <definedName name="sgnsnsnn">{"Client Name or Project Name"}</definedName>
    <definedName name="sgsafsafaf" localSheetId="4">{"Client Name or Project Name"}</definedName>
    <definedName name="sgsafsafaf" localSheetId="11">{"Client Name or Project Name"}</definedName>
    <definedName name="sgsafsafaf">{"Client Name or Project Name"}</definedName>
    <definedName name="sgsgsdgsdg" localSheetId="11" hidden="1">{#N/A,#N/A,FALSE,"Valuation";#N/A,#N/A,FALSE,"Financial Statements";#N/A,#N/A,FALSE,"MLP Impact";#N/A,#N/A,FALSE,"Inputs";#N/A,#N/A,FALSE,"Contracts";#N/A,#N/A,FALSE,"Financing";#N/A,#N/A,FALSE,"Depreciation";#N/A,#N/A,FALSE,"Income Taxes";#N/A,#N/A,FALSE,"Revenues"}</definedName>
    <definedName name="sgsgsdgsdg" hidden="1">{#N/A,#N/A,FALSE,"Valuation";#N/A,#N/A,FALSE,"Financial Statements";#N/A,#N/A,FALSE,"MLP Impact";#N/A,#N/A,FALSE,"Inputs";#N/A,#N/A,FALSE,"Contracts";#N/A,#N/A,FALSE,"Financing";#N/A,#N/A,FALSE,"Depreciation";#N/A,#N/A,FALSE,"Income Taxes";#N/A,#N/A,FALSE,"Revenues"}</definedName>
    <definedName name="sgsgsdgsdgf" localSheetId="11" hidden="1">{"FCB_ALL",#N/A,FALSE,"FCB"}</definedName>
    <definedName name="sgsgsdgsdgf" hidden="1">{"FCB_ALL",#N/A,FALSE,"FCB"}</definedName>
    <definedName name="sgsx" localSheetId="4" hidden="1">{"consolidated",#N/A,FALSE,"Sheet1";"cms",#N/A,FALSE,"Sheet1";"fse",#N/A,FALSE,"Sheet1"}</definedName>
    <definedName name="sgsx" localSheetId="11" hidden="1">{"consolidated",#N/A,FALSE,"Sheet1";"cms",#N/A,FALSE,"Sheet1";"fse",#N/A,FALSE,"Sheet1"}</definedName>
    <definedName name="sgsx" hidden="1">{"consolidated",#N/A,FALSE,"Sheet1";"cms",#N/A,FALSE,"Sheet1";"fse",#N/A,FALSE,"Sheet1"}</definedName>
    <definedName name="sgsx_1" localSheetId="4" hidden="1">{"consolidated",#N/A,FALSE,"Sheet1";"cms",#N/A,FALSE,"Sheet1";"fse",#N/A,FALSE,"Sheet1"}</definedName>
    <definedName name="sgsx_1" localSheetId="11" hidden="1">{"consolidated",#N/A,FALSE,"Sheet1";"cms",#N/A,FALSE,"Sheet1";"fse",#N/A,FALSE,"Sheet1"}</definedName>
    <definedName name="sgsx_1" hidden="1">{"consolidated",#N/A,FALSE,"Sheet1";"cms",#N/A,FALSE,"Sheet1";"fse",#N/A,FALSE,"Sheet1"}</definedName>
    <definedName name="shaci" localSheetId="11" hidden="1">{#N/A,#N/A,FALSE,"Combo-Ass ";#N/A,#N/A,FALSE,"Combo-AD sum";#N/A,#N/A,FALSE,"Combo-Syn Sens";#N/A,#N/A,FALSE,"Combo-Contr";#N/A,#N/A,FALSE,"Combo-Credit Sum";#N/A,#N/A,FALSE,"Combo-Credit";#N/A,#N/A,FALSE,"Combo-AD";#N/A,#N/A,FALSE,"Combo-AD CF"}</definedName>
    <definedName name="shaci" hidden="1">{#N/A,#N/A,FALSE,"Combo-Ass ";#N/A,#N/A,FALSE,"Combo-AD sum";#N/A,#N/A,FALSE,"Combo-Syn Sens";#N/A,#N/A,FALSE,"Combo-Contr";#N/A,#N/A,FALSE,"Combo-Credit Sum";#N/A,#N/A,FALSE,"Combo-Credit";#N/A,#N/A,FALSE,"Combo-AD";#N/A,#N/A,FALSE,"Combo-AD CF"}</definedName>
    <definedName name="shamrock" localSheetId="11" hidden="1">{#N/A,#N/A,TRUE,"Val - sum";#N/A,#N/A,TRUE,"Val - Sum1";#N/A,#N/A,TRUE,"Val - sum2";#N/A,#N/A,TRUE,"Val - Sum3";#N/A,#N/A,TRUE,"Tar-DCF";#N/A,#N/A,TRUE,"Tar-Val LBO";#N/A,#N/A,TRUE,"Tar-Mult Val"}</definedName>
    <definedName name="shamrock" hidden="1">{#N/A,#N/A,TRUE,"Val - sum";#N/A,#N/A,TRUE,"Val - Sum1";#N/A,#N/A,TRUE,"Val - sum2";#N/A,#N/A,TRUE,"Val - Sum3";#N/A,#N/A,TRUE,"Tar-DCF";#N/A,#N/A,TRUE,"Tar-Val LBO";#N/A,#N/A,TRUE,"Tar-Mult Val"}</definedName>
    <definedName name="share_tog">#REF!</definedName>
    <definedName name="sharerepurchase" localSheetId="19" hidden="1">{"Income",#N/A,FALSE,"Earnings";"Critical Measures",#N/A,FALSE,"Earnings";"Balance",#N/A,FALSE,"Balance";"Cash Flow",#N/A,FALSE,"Balance";"Market",#N/A,FALSE,"Market";"Returns",#N/A,FALSE,"Returns"}</definedName>
    <definedName name="sharerepurchase" localSheetId="4" hidden="1">{"Income",#N/A,FALSE,"Earnings";"Critical Measures",#N/A,FALSE,"Earnings";"Balance",#N/A,FALSE,"Balance";"Cash Flow",#N/A,FALSE,"Balance";"Market",#N/A,FALSE,"Market";"Returns",#N/A,FALSE,"Returns"}</definedName>
    <definedName name="sharerepurchase" localSheetId="15" hidden="1">{"Income",#N/A,FALSE,"Earnings";"Critical Measures",#N/A,FALSE,"Earnings";"Balance",#N/A,FALSE,"Balance";"Cash Flow",#N/A,FALSE,"Balance";"Market",#N/A,FALSE,"Market";"Returns",#N/A,FALSE,"Returns"}</definedName>
    <definedName name="sharerepurchase" localSheetId="11" hidden="1">{"Income",#N/A,FALSE,"Earnings";"Critical Measures",#N/A,FALSE,"Earnings";"Balance",#N/A,FALSE,"Balance";"Cash Flow",#N/A,FALSE,"Balance";"Market",#N/A,FALSE,"Market";"Returns",#N/A,FALSE,"Returns"}</definedName>
    <definedName name="sharerepurchase" hidden="1">{"Income",#N/A,FALSE,"Earnings";"Critical Measures",#N/A,FALSE,"Earnings";"Balance",#N/A,FALSE,"Balance";"Cash Flow",#N/A,FALSE,"Balance";"Market",#N/A,FALSE,"Market";"Returns",#N/A,FALSE,"Returns"}</definedName>
    <definedName name="Shares" localSheetId="19">#REF!</definedName>
    <definedName name="Shares">#REF!</definedName>
    <definedName name="Shares_Issued_Debt" localSheetId="19">#REF!</definedName>
    <definedName name="Shares_Issued_Debt">#REF!</definedName>
    <definedName name="Shares_Issued_Debt___0">NA()</definedName>
    <definedName name="Shares_Issued_Option" localSheetId="19">#REF!</definedName>
    <definedName name="Shares_Issued_Option">#REF!</definedName>
    <definedName name="Shares_Issued_Option___0">NA()</definedName>
    <definedName name="Shares_Issued_Preferred" localSheetId="19">#REF!</definedName>
    <definedName name="Shares_Issued_Preferred">#REF!</definedName>
    <definedName name="Shares_Issued_Preferred___0">NA()</definedName>
    <definedName name="shares_out" localSheetId="19">#REF!</definedName>
    <definedName name="shares_out">#REF!</definedName>
    <definedName name="SHARES2">#REF!</definedName>
    <definedName name="SharesConvertibleSecurities">0</definedName>
    <definedName name="SharesFullyDiluted">0</definedName>
    <definedName name="SharesOptions">0</definedName>
    <definedName name="sharesout">#REF!</definedName>
    <definedName name="SHARESOUTSTANDING" hidden="1">"SHARESOUTSTANDING"</definedName>
    <definedName name="SharesOutstandingOther">0</definedName>
    <definedName name="SharesOutstandingSenior">0</definedName>
    <definedName name="SharesOutstandingSubordinate">0</definedName>
    <definedName name="SharesPrimary">0</definedName>
    <definedName name="SharesWarrants">0</definedName>
    <definedName name="shdhd"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ee" localSheetId="11" hidden="1">{#N/A,#N/A,FALSE,"Aging Summary";#N/A,#N/A,FALSE,"Ratio Analysis";#N/A,#N/A,FALSE,"Test 120 Day Accts";#N/A,#N/A,FALSE,"Tickmarks"}</definedName>
    <definedName name="shee" hidden="1">{#N/A,#N/A,FALSE,"Aging Summary";#N/A,#N/A,FALSE,"Ratio Analysis";#N/A,#N/A,FALSE,"Test 120 Day Accts";#N/A,#N/A,FALSE,"Tickmarks"}</definedName>
    <definedName name="Sheet2" localSheetId="11" hidden="1">{#N/A,#N/A,FALSE,"Adj Proj";#N/A,#N/A,FALSE,"Sheet1";#N/A,#N/A,FALSE,"LBO";#N/A,#N/A,FALSE,"LBOMER";#N/A,#N/A,FALSE,"WACC";#N/A,#N/A,FALSE,"DCF";#N/A,#N/A,FALSE,"DCFMER";#N/A,#N/A,FALSE,"Pooling";#N/A,#N/A,FALSE,"income";#N/A,#N/A,FALSE,"Offer"}</definedName>
    <definedName name="Sheet2" hidden="1">{#N/A,#N/A,FALSE,"Adj Proj";#N/A,#N/A,FALSE,"Sheet1";#N/A,#N/A,FALSE,"LBO";#N/A,#N/A,FALSE,"LBOMER";#N/A,#N/A,FALSE,"WACC";#N/A,#N/A,FALSE,"DCF";#N/A,#N/A,FALSE,"DCFMER";#N/A,#N/A,FALSE,"Pooling";#N/A,#N/A,FALSE,"income";#N/A,#N/A,FALSE,"Offer"}</definedName>
    <definedName name="Sheet3" localSheetId="11"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4" localSheetId="11"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localSheetId="11"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heetList" localSheetId="11" hidden="1">OFFSET(BEx9AONIUUYAE0KB0U3YNKAQCZDT,0,0,COUNTA(#REF!)-1,1)</definedName>
    <definedName name="SheetList" hidden="1">OFFSET(BEx9AONIUUYAE0KB0U3YNKAQCZDT,0,0,COUNTA(#REF!)-1,1)</definedName>
    <definedName name="SheetListBegin" hidden="1">#REF!</definedName>
    <definedName name="Sheets_to_Print" localSheetId="19">#REF!</definedName>
    <definedName name="Sheets_to_Print">#REF!</definedName>
    <definedName name="SheetState" hidden="1">"'-1:2:-1:-1:-1:-1:-1:-1:-1:-1:-1:-1:-1:-1:-1:-1:-1:-1:-1:-1:-1:-1:-1:-1:-1:-1:-1:-1:-1:-1:-1:-1:-1:-1:-1:-1:-1:-1:-1:-1:-1:-1:-1:-1:-1:-1:-1:-1:-1:-1:-1:-1:-1:-1:-1:-1:-1:-1:-1:-1:-1:-1:-1:-1:-1:-1:-1:-1:-1:-1:-1:-1:-1:-1:-1:-1:-1:-1:-1:-1:-1:-1:-1:-1"</definedName>
    <definedName name="SheetVisible" hidden="1">"'EVDRE_DATACACHE:0\Lookup:0\Report Menu:-1\Quarterly Summary P&amp;L:0\Quarterly Summary Other IncExp:0\Quarterly Summary P&amp;L Accounts:0\Quarterly Detail P&amp;L Accounts:0\Quarterly Account Analysis:0\Qtrly Acct Analysis by Company:0'"</definedName>
    <definedName name="SHERETNIN" localSheetId="19">#REF!</definedName>
    <definedName name="SHERETNIN">#REF!</definedName>
    <definedName name="shg"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g_1"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hg_1"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g_1" hidden="1">{#N/A,#N/A,FALSE,"Index";#N/A,#N/A,FALSE,"IncStmt";#N/A,#N/A,FALSE,"Ratios";#N/A,#N/A,FALSE,"CashFlows";#N/A,#N/A,FALSE,"Ins1";#N/A,#N/A,FALSE,"Ins2";#N/A,#N/A,FALSE,"SelfFund";#N/A,#N/A,FALSE,"SGA";#N/A,#N/A,FALSE,"Recon";#N/A,#N/A,FALSE,"Earnings";#N/A,#N/A,FALSE,"Earnings (2)";#N/A,#N/A,FALSE,"Stock";#N/A,#N/A,FALSE,"Stock (2)";#N/A,#N/A,FALSE,"PeerRatios";#N/A,#N/A,FALSE,"PeerRanks"}</definedName>
    <definedName name="shgshsahsh" localSheetId="4">{"Client Name or Project Name"}</definedName>
    <definedName name="shgshsahsh" localSheetId="11">{"Client Name or Project Name"}</definedName>
    <definedName name="shgshsahsh">{"Client Name or Project Name"}</definedName>
    <definedName name="Shiseido" localSheetId="4">{"Client Name or Project Name"}</definedName>
    <definedName name="Shiseido" localSheetId="11">{"Client Name or Project Name"}</definedName>
    <definedName name="Shiseido">{"Client Name or Project Name"}</definedName>
    <definedName name="shit" localSheetId="4" hidden="1">{#N/A,"Base",FALSE,"Dividend";#N/A,"Conservative",FALSE,"Dividend";#N/A,"Downside",FALSE,"Dividend"}</definedName>
    <definedName name="shit" localSheetId="11" hidden="1">{#N/A,"Base",FALSE,"Dividend";#N/A,"Conservative",FALSE,"Dividend";#N/A,"Downside",FALSE,"Dividend"}</definedName>
    <definedName name="shit" hidden="1">{#N/A,"Base",FALSE,"Dividend";#N/A,"Conservative",FALSE,"Dividend";#N/A,"Downside",FALSE,"Dividend"}</definedName>
    <definedName name="shit_1" localSheetId="4" hidden="1">{#N/A,"Base",FALSE,"Dividend";#N/A,"Conservative",FALSE,"Dividend";#N/A,"Downside",FALSE,"Dividend"}</definedName>
    <definedName name="shit_1" localSheetId="11" hidden="1">{#N/A,"Base",FALSE,"Dividend";#N/A,"Conservative",FALSE,"Dividend";#N/A,"Downside",FALSE,"Dividend"}</definedName>
    <definedName name="shit_1" hidden="1">{#N/A,"Base",FALSE,"Dividend";#N/A,"Conservative",FALSE,"Dividend";#N/A,"Downside",FALSE,"Dividend"}</definedName>
    <definedName name="shit1" localSheetId="11" hidden="1">{#N/A,#N/A,FALSE,"Aging Summary";#N/A,#N/A,FALSE,"Ratio Analysis";#N/A,#N/A,FALSE,"Test 120 Day Accts";#N/A,#N/A,FALSE,"Tickmarks"}</definedName>
    <definedName name="shit1" hidden="1">{#N/A,#N/A,FALSE,"Aging Summary";#N/A,#N/A,FALSE,"Ratio Analysis";#N/A,#N/A,FALSE,"Test 120 Day Accts";#N/A,#N/A,FALSE,"Tickmarks"}</definedName>
    <definedName name="SHJH54HS5HH" localSheetId="4">{"Client Name or Project Name"}</definedName>
    <definedName name="SHJH54HS5HH" localSheetId="11">{"Client Name or Project Name"}</definedName>
    <definedName name="SHJH54HS5HH">{"Client Name or Project Name"}</definedName>
    <definedName name="short" hidden="1">#REF!</definedName>
    <definedName name="SHORT_TERM_INVEST" hidden="1">"SHORT_TERM_INVEST"</definedName>
    <definedName name="shos">#REF!</definedName>
    <definedName name="Show.Acct.Update.Warning" hidden="1">#REF!</definedName>
    <definedName name="Show.MDB.Update.Warning" hidden="1">#REF!</definedName>
    <definedName name="ShowHideRows" hidden="1">#REF!,#REF!,#REF!,#REF!,#REF!,#REF!,#REF!,#REF!</definedName>
    <definedName name="ShPrmChg" hidden="1">#REF!</definedName>
    <definedName name="shshsh" localSheetId="4">{"Client Name or Project Name"}</definedName>
    <definedName name="shshsh" localSheetId="11">{"Client Name or Project Name"}</definedName>
    <definedName name="shshsh">{"Client Name or Project Name"}</definedName>
    <definedName name="shshshs" localSheetId="4">{"Client Name or Project Name"}</definedName>
    <definedName name="shshshs" localSheetId="11">{"Client Name or Project Name"}</definedName>
    <definedName name="shshshs">{"Client Name or Project Name"}</definedName>
    <definedName name="shshshsh" localSheetId="4">{"Client Name or Project Name"}</definedName>
    <definedName name="shshshsh" localSheetId="11">{"Client Name or Project Name"}</definedName>
    <definedName name="shshshsh">{"Client Name or Project Name"}</definedName>
    <definedName name="shshshw4ry" localSheetId="4">{"Client Name or Project Name"}</definedName>
    <definedName name="shshshw4ry" localSheetId="11">{"Client Name or Project Name"}</definedName>
    <definedName name="shshshw4ry">{"Client Name or Project Name"}</definedName>
    <definedName name="SHSOUT">#REF!</definedName>
    <definedName name="ShutIn" localSheetId="19">#REF!</definedName>
    <definedName name="ShutIn">#REF!</definedName>
    <definedName name="SI_ER_VISITS_FOOTNOTE_DESCRIPTION" hidden="1">#REF!</definedName>
    <definedName name="SI_EXEC_SUMMARY_RANGE_ROW7_ROW83" hidden="1">#REF!</definedName>
    <definedName name="SI_EXEC_SUMMARY_RANGE_ROW71_ROW82" hidden="1">#REF!</definedName>
    <definedName name="si_exec_summary_row44" hidden="1">#REF!</definedName>
    <definedName name="si_exec_summary_rows12_rows13" hidden="1">#REF!</definedName>
    <definedName name="si_exec_summary_rows56_rows65" hidden="1">#REF!</definedName>
    <definedName name="si_exec_summary_rows7_rows82" hidden="1">#REF!</definedName>
    <definedName name="si_exec_summary_rows7_rows84" hidden="1">#REF!</definedName>
    <definedName name="si_exec_summary_rows71_rows83" hidden="1">#REF!</definedName>
    <definedName name="SI_Executive_Summary_Home" hidden="1">#REF!</definedName>
    <definedName name="SI_Executive_Summary_Page" hidden="1">#REF!</definedName>
    <definedName name="SI_Executive_Summary_Page_NoData_Text" hidden="1">#REF!</definedName>
    <definedName name="SI_Executive_Summary_Range" hidden="1">#REF!</definedName>
    <definedName name="SI_Rx_Key_Stats_Demographics_Header_June_08" hidden="1">#REF!</definedName>
    <definedName name="SI_Rx_Paid_Current" hidden="1">#REF!</definedName>
    <definedName name="SID" hidden="1">"Cpavan"</definedName>
    <definedName name="SIG_AA_TITLECOL" hidden="1">#REF!</definedName>
    <definedName name="SIG_AA_TITLELINE" hidden="1">#REF!</definedName>
    <definedName name="SIG_BILACT_H237" hidden="1">#REF!</definedName>
    <definedName name="SIG_BILACT_H238" hidden="1">#REF!</definedName>
    <definedName name="SIG_BILACT_H239" hidden="1">#REF!</definedName>
    <definedName name="SIG_BILACT_H240" hidden="1">#REF!</definedName>
    <definedName name="SIG_BILACT_H241" hidden="1">#REF!</definedName>
    <definedName name="SIG_BILACT_H242" hidden="1">#REF!</definedName>
    <definedName name="SIG_BILACT_H243" hidden="1">#REF!</definedName>
    <definedName name="SIG_BILACT_H244" hidden="1">#REF!</definedName>
    <definedName name="SIG_BILACT_H245" hidden="1">#REF!</definedName>
    <definedName name="SIG_BILACT_H246" hidden="1">#REF!</definedName>
    <definedName name="SIG_BILACT_H247" hidden="1">#REF!</definedName>
    <definedName name="SIG_BILACT_H248" hidden="1">#REF!</definedName>
    <definedName name="SIG_BILACT06_H0281" hidden="1">#REF!</definedName>
    <definedName name="SIG_BILACT06_H0282" hidden="1">#REF!</definedName>
    <definedName name="SIG_BILACT06_H0283" hidden="1">#REF!</definedName>
    <definedName name="SIG_BILACT06_H0284" hidden="1">#REF!</definedName>
    <definedName name="SIG_BILACT06_H0285" hidden="1">#REF!</definedName>
    <definedName name="SIG_BILACT06_H0286" hidden="1">#REF!</definedName>
    <definedName name="SIG_BILACT06_H0287" hidden="1">#REF!</definedName>
    <definedName name="SIG_BILACT06_H0288" hidden="1">#REF!</definedName>
    <definedName name="SIG_BILACT06_H0289" hidden="1">#REF!</definedName>
    <definedName name="SIG_BILACT06_H0290" hidden="1">#REF!</definedName>
    <definedName name="SIG_BILACT06_H0291" hidden="1">#REF!</definedName>
    <definedName name="SIG_BILACT06_H0292" hidden="1">#REF!</definedName>
    <definedName name="SIG_BILPAS_H086" hidden="1">#REF!</definedName>
    <definedName name="SIG_BILPAS_H087" hidden="1">#REF!</definedName>
    <definedName name="SIG_BILPAS_H088" hidden="1">#REF!</definedName>
    <definedName name="SIG_BILPAS_H089" hidden="1">#REF!</definedName>
    <definedName name="SIG_BILPAS_H090" hidden="1">#REF!</definedName>
    <definedName name="SIG_BILPAS_H091" hidden="1">#REF!</definedName>
    <definedName name="SIG_BILPAS_H092" hidden="1">#REF!</definedName>
    <definedName name="SIG_BILPAS_H093" hidden="1">#REF!</definedName>
    <definedName name="SIG_BILPAS_H094" hidden="1">#REF!</definedName>
    <definedName name="SIG_BILPAS_H095" hidden="1">#REF!</definedName>
    <definedName name="SIG_BILPAS_H096" hidden="1">#REF!</definedName>
    <definedName name="SIG_BILPAS_H097" hidden="1">#REF!</definedName>
    <definedName name="SIG_BILPAS06_H0086" hidden="1">#REF!</definedName>
    <definedName name="SIG_BILPAS06_H0087" hidden="1">#REF!</definedName>
    <definedName name="SIG_BILPAS06_H0088" hidden="1">#REF!</definedName>
    <definedName name="SIG_BILPAS06_H0089" hidden="1">#REF!</definedName>
    <definedName name="SIG_BILPAS06_H0090" hidden="1">#REF!</definedName>
    <definedName name="SIG_BILPAS06_H0091" hidden="1">#REF!</definedName>
    <definedName name="SIG_BILPAS06_H0092" hidden="1">#REF!</definedName>
    <definedName name="SIG_BILPAS06_H0093" hidden="1">#REF!</definedName>
    <definedName name="SIG_BILPAS06_H0094" hidden="1">#REF!</definedName>
    <definedName name="SIG_BILPAS06_H0095" hidden="1">#REF!</definedName>
    <definedName name="SIG_BILPAS06_H0096" hidden="1">#REF!</definedName>
    <definedName name="SIG_BILPAS06_H0097" hidden="1">#REF!</definedName>
    <definedName name="SIG_BSAVENT_H0001" hidden="1">#REF!</definedName>
    <definedName name="SIG_BSAVENT_H0002" hidden="1">#REF!</definedName>
    <definedName name="SIG_BSAVENT_H0003" hidden="1">#REF!</definedName>
    <definedName name="SIG_BSAVENT_H0004" hidden="1">#REF!</definedName>
    <definedName name="SIG_BSAVENT_H0005" hidden="1">#REF!</definedName>
    <definedName name="SIG_BSAVENT_H0006" hidden="1">#REF!</definedName>
    <definedName name="SIG_BSAVENT_H0007" hidden="1">#REF!</definedName>
    <definedName name="SIG_BSAVENT_H0008" hidden="1">#REF!</definedName>
    <definedName name="SIG_BSAVENT_H0009" hidden="1">#REF!</definedName>
    <definedName name="SIG_BSAVENT_H0010" hidden="1">#REF!</definedName>
    <definedName name="SIG_BSAVENT_H0011" hidden="1">#REF!</definedName>
    <definedName name="SIG_BSAVENT_H0012" hidden="1">#REF!</definedName>
    <definedName name="SIG_BSAVENT_H0013" hidden="1">#REF!</definedName>
    <definedName name="SIG_BSLVENT_firstLine" hidden="1">#REF!</definedName>
    <definedName name="SIG_BSLVENT_H0211" hidden="1">#REF!</definedName>
    <definedName name="SIG_BSLVENT_H0212" hidden="1">#REF!</definedName>
    <definedName name="SIG_BSLVENT_H0213" hidden="1">#REF!</definedName>
    <definedName name="SIG_BSLVENT_H0214" hidden="1">#REF!</definedName>
    <definedName name="SIG_BSLVENT_H0215" hidden="1">#REF!</definedName>
    <definedName name="SIG_BSLVENT_H0216" hidden="1">#REF!</definedName>
    <definedName name="SIG_BSLVENT_H0217" hidden="1">#REF!</definedName>
    <definedName name="SIG_BSLVENT_H0218" hidden="1">#REF!</definedName>
    <definedName name="SIG_BSLVENT_H0219" hidden="1">#REF!</definedName>
    <definedName name="SIG_BSLVENT_H0220" hidden="1">#REF!</definedName>
    <definedName name="SIG_BSLVENT_H0221" hidden="1">#REF!</definedName>
    <definedName name="SIG_BSLVENT_H0222" hidden="1">#REF!</definedName>
    <definedName name="SIG_BSLVENT_H0223" hidden="1">#REF!</definedName>
    <definedName name="SIG_BSLVENT_H0224" hidden="1">#REF!</definedName>
    <definedName name="SIG_BSLVENT_H0225" hidden="1">#REF!</definedName>
    <definedName name="SIG_BSLVENT_H0226" hidden="1">#REF!</definedName>
    <definedName name="SIG_BSLVENT_H0227" hidden="1">#REF!</definedName>
    <definedName name="SIG_BSLVENT_H0228" hidden="1">#REF!</definedName>
    <definedName name="SIG_BSLVENT_H0229" hidden="1">#REF!</definedName>
    <definedName name="SIG_BSLVENT_H0230" hidden="1">#REF!</definedName>
    <definedName name="SIG_BSLVENT_H0231" hidden="1">#REF!</definedName>
    <definedName name="SIG_BSLVENT_H0232" hidden="1">#REF!</definedName>
    <definedName name="SIG_BSLVENT_IsControlOK" hidden="1">#REF!</definedName>
    <definedName name="SIG_BSLVENT_lastLine" hidden="1">#REF!</definedName>
    <definedName name="SIG_BSLVENT_TITLECOL" hidden="1">#REF!</definedName>
    <definedName name="SIG_BSLVENT_TITLELINE" hidden="1">#REF!</definedName>
    <definedName name="SIG_CASHFLOW_firstLine" hidden="1">#REF!</definedName>
    <definedName name="SIG_CASHFLOW_H0033" hidden="1">#REF!</definedName>
    <definedName name="SIG_CASHFLOW_H0034" hidden="1">#REF!</definedName>
    <definedName name="SIG_CASHFLOW_H0035" hidden="1">#REF!</definedName>
    <definedName name="SIG_CASHFLOW_H0036" hidden="1">#REF!</definedName>
    <definedName name="SIG_CASHFLOW_H0037" hidden="1">#REF!</definedName>
    <definedName name="SIG_CASHFLOW_H0038" hidden="1">#REF!</definedName>
    <definedName name="SIG_CASHFLOW_H0039" hidden="1">#REF!</definedName>
    <definedName name="SIG_CASHFLOW_H0040" hidden="1">#REF!</definedName>
    <definedName name="SIG_CASHFLOW_H0041" hidden="1">#REF!</definedName>
    <definedName name="SIG_CASHFLOW_H0042" hidden="1">#REF!</definedName>
    <definedName name="SIG_CASHFLOW_H0043" hidden="1">#REF!</definedName>
    <definedName name="SIG_CASHFLOW_H0044" hidden="1">#REF!</definedName>
    <definedName name="SIG_CASHFLOW_IsControlOK" hidden="1">#REF!</definedName>
    <definedName name="SIG_CASHFLOW_lastLine" hidden="1">#REF!</definedName>
    <definedName name="SIG_CASHFLOW_TITLECOL" hidden="1">#REF!</definedName>
    <definedName name="SIG_CASHFLOW_TITLELINE" hidden="1">#REF!</definedName>
    <definedName name="SIG_CASHVENT_H0313" hidden="1">#REF!</definedName>
    <definedName name="SIG_CASHVENT_H0314" hidden="1">#REF!</definedName>
    <definedName name="SIG_CASHVENT_H0315" hidden="1">#REF!</definedName>
    <definedName name="SIG_CASHVENT_H0316" hidden="1">#REF!</definedName>
    <definedName name="SIG_CASHVENT_H0317" hidden="1">#REF!</definedName>
    <definedName name="SIG_CASHVENT_H0318" hidden="1">#REF!</definedName>
    <definedName name="SIG_CASHVENT_H0319" hidden="1">#REF!</definedName>
    <definedName name="SIG_CASHVENT_H0320" hidden="1">#REF!</definedName>
    <definedName name="SIG_CASHVENT_H0321" hidden="1">#REF!</definedName>
    <definedName name="SIG_CASHVENT_H0322" hidden="1">#REF!</definedName>
    <definedName name="SIG_CASHVENT_H0323" hidden="1">#REF!</definedName>
    <definedName name="SIG_CASHVENT_H0324" hidden="1">#REF!</definedName>
    <definedName name="SIG_CONTROLE" hidden="1">#REF!</definedName>
    <definedName name="SIG_CORICL2_firstLine" hidden="1">#REF!</definedName>
    <definedName name="SIG_CORICL2_H001" hidden="1">#REF!</definedName>
    <definedName name="SIG_CORICL2_H002" hidden="1">#REF!</definedName>
    <definedName name="SIG_CORICL2_H003" hidden="1">#REF!</definedName>
    <definedName name="SIG_CORICL2_H004" hidden="1">#REF!</definedName>
    <definedName name="SIG_CORICL2_H005" hidden="1">#REF!</definedName>
    <definedName name="SIG_CORICL2_H006" hidden="1">#REF!</definedName>
    <definedName name="SIG_CORICL2_H007" hidden="1">#REF!</definedName>
    <definedName name="SIG_CORICL2_H008" hidden="1">#REF!</definedName>
    <definedName name="SIG_CORICL2_H009" hidden="1">#REF!</definedName>
    <definedName name="SIG_CORICL2_H010" hidden="1">#REF!</definedName>
    <definedName name="SIG_CORICL2_H011" hidden="1">#REF!</definedName>
    <definedName name="SIG_CORICL2_H012" hidden="1">#REF!</definedName>
    <definedName name="SIG_CORICL2_H013" hidden="1">#REF!</definedName>
    <definedName name="SIG_CORICL2_H014" hidden="1">#REF!</definedName>
    <definedName name="SIG_CORICL2_IsControlOK" hidden="1">#REF!</definedName>
    <definedName name="SIG_CORICL2_lastLine" hidden="1">#REF!</definedName>
    <definedName name="SIG_CORICL2_TITLECOL" hidden="1">#REF!</definedName>
    <definedName name="SIG_CORICL2_TITLELINE" hidden="1">#REF!</definedName>
    <definedName name="SIG_DERNIERECOLONNE" hidden="1">#REF!</definedName>
    <definedName name="SIG_EFFECTV_firstLine" hidden="1">#REF!</definedName>
    <definedName name="SIG_EFFECTV_H001" hidden="1">#REF!</definedName>
    <definedName name="SIG_EFFECTV_H002" hidden="1">#REF!</definedName>
    <definedName name="SIG_EFFECTV_H003" hidden="1">#REF!</definedName>
    <definedName name="SIG_EFFECTV_H004" hidden="1">#REF!</definedName>
    <definedName name="SIG_EFFECTV_H005" hidden="1">#REF!</definedName>
    <definedName name="SIG_EFFECTV_H006" hidden="1">#REF!</definedName>
    <definedName name="SIG_EFFECTV_H007" hidden="1">#REF!</definedName>
    <definedName name="SIG_EFFECTV_H008" hidden="1">#REF!</definedName>
    <definedName name="SIG_EFFECTV_H009" hidden="1">#REF!</definedName>
    <definedName name="SIG_EFFECTV_H010" hidden="1">#REF!</definedName>
    <definedName name="SIG_EFFECTV_H011" hidden="1">#REF!</definedName>
    <definedName name="SIG_EFFECTV_H012" hidden="1">#REF!</definedName>
    <definedName name="SIG_EFFECTV_IsControlOK" hidden="1">#REF!</definedName>
    <definedName name="SIG_EFFECTV_lastLine" hidden="1">#REF!</definedName>
    <definedName name="SIG_EFFECTV_TITLELINE" hidden="1">#REF!</definedName>
    <definedName name="SIG_GDELTA2_firstLine" hidden="1">#REF!</definedName>
    <definedName name="SIG_GDELTA2_IsControlOK" hidden="1">#REF!</definedName>
    <definedName name="SIG_GDELTA2_lastLine" hidden="1">#REF!</definedName>
    <definedName name="SIG_GDELTA2_TITLECOL" hidden="1">#REF!</definedName>
    <definedName name="SIG_GDELTA2_TITLELINE" hidden="1">#REF!</definedName>
    <definedName name="SIG_GOCE127_firstLine" hidden="1">#REF!</definedName>
    <definedName name="SIG_GOCE127_H001" hidden="1">#REF!</definedName>
    <definedName name="SIG_GOCE127_H002" hidden="1">#REF!</definedName>
    <definedName name="SIG_GOCE127_H003" hidden="1">#REF!</definedName>
    <definedName name="SIG_GOCE127_H004" hidden="1">#REF!</definedName>
    <definedName name="SIG_GOCE127_H005" hidden="1">#REF!</definedName>
    <definedName name="SIG_GOCE127_H006" hidden="1">#REF!</definedName>
    <definedName name="SIG_GOCE127_H007" hidden="1">#REF!</definedName>
    <definedName name="SIG_GOCE127_H008" hidden="1">#REF!</definedName>
    <definedName name="SIG_GOCE127_H009" hidden="1">#REF!</definedName>
    <definedName name="SIG_GOCE127_H010" hidden="1">#REF!</definedName>
    <definedName name="SIG_GOCE127_H011" hidden="1">#REF!</definedName>
    <definedName name="SIG_GOCE127_H012" hidden="1">#REF!</definedName>
    <definedName name="SIG_GOCE127_H013" hidden="1">#REF!</definedName>
    <definedName name="SIG_GOCE127_IsControlOK" hidden="1">#REF!</definedName>
    <definedName name="SIG_GOCE127_lastLine" hidden="1">#REF!</definedName>
    <definedName name="SIG_GOCE127_TITLECOL" hidden="1">#REF!</definedName>
    <definedName name="SIG_GOCE127_TITLELINE" hidden="1">#REF!</definedName>
    <definedName name="SIG_GOCEBUR_firstLine" hidden="1">#REF!</definedName>
    <definedName name="SIG_GOCEBUR_H007" hidden="1">#REF!</definedName>
    <definedName name="SIG_GOCEBUR_H008" hidden="1">#REF!</definedName>
    <definedName name="SIG_GOCEBUR_H009" hidden="1">#REF!</definedName>
    <definedName name="SIG_GOCEBUR_H010" hidden="1">#REF!</definedName>
    <definedName name="SIG_GOCEBUR_H011" hidden="1">#REF!</definedName>
    <definedName name="SIG_GOCEBUR_H012" hidden="1">#REF!</definedName>
    <definedName name="SIG_GOCEBUR_H013" hidden="1">#REF!</definedName>
    <definedName name="SIG_GOCEBUR_H014" hidden="1">#REF!</definedName>
    <definedName name="SIG_GOCEBUR_H015" hidden="1">#REF!</definedName>
    <definedName name="SIG_GOCEBUR_H016" hidden="1">#REF!</definedName>
    <definedName name="SIG_GOCEBUR_H017" hidden="1">#REF!</definedName>
    <definedName name="SIG_GOCEBUR_H018" hidden="1">#REF!</definedName>
    <definedName name="SIG_GOCEBUR_H019" hidden="1">#REF!</definedName>
    <definedName name="SIG_GOCEBUR_IsControlOK" hidden="1">#REF!</definedName>
    <definedName name="SIG_GOCEBUR_lastLine" hidden="1">#REF!</definedName>
    <definedName name="SIG_GOCEBUR_TITLECOL" hidden="1">#REF!</definedName>
    <definedName name="SIG_GOCEBUR_TITLELINE" hidden="1">#REF!</definedName>
    <definedName name="SIG_GOCEMO_firstLine" hidden="1">#REF!</definedName>
    <definedName name="SIG_GOCEMO_H007" hidden="1">#REF!</definedName>
    <definedName name="SIG_GOCEMO_H008" hidden="1">#REF!</definedName>
    <definedName name="SIG_GOCEMO_H009" hidden="1">#REF!</definedName>
    <definedName name="SIG_GOCEMO_H010" hidden="1">#REF!</definedName>
    <definedName name="SIG_GOCEMO_H011" hidden="1">#REF!</definedName>
    <definedName name="SIG_GOCEMO_H012" hidden="1">#REF!</definedName>
    <definedName name="SIG_GOCEMO_H013" hidden="1">#REF!</definedName>
    <definedName name="SIG_GOCEMO_H014" hidden="1">#REF!</definedName>
    <definedName name="SIG_GOCEMO_H015" hidden="1">#REF!</definedName>
    <definedName name="SIG_GOCEMO_H016" hidden="1">#REF!</definedName>
    <definedName name="SIG_GOCEMO_H017" hidden="1">#REF!</definedName>
    <definedName name="SIG_GOCEMO_H018" hidden="1">#REF!</definedName>
    <definedName name="SIG_GOCEMO_H019" hidden="1">#REF!</definedName>
    <definedName name="SIG_GOCEMO_IsControlOK" hidden="1">#REF!</definedName>
    <definedName name="SIG_GOCEMO_lastLine" hidden="1">#REF!</definedName>
    <definedName name="SIG_GOCEMO_TITLECOL" hidden="1">#REF!</definedName>
    <definedName name="SIG_GOCEMO_TITLELINE" hidden="1">#REF!</definedName>
    <definedName name="SIG_GOCEPUB_firstLine" hidden="1">#REF!</definedName>
    <definedName name="SIG_GOCEPUB_H001" hidden="1">#REF!</definedName>
    <definedName name="SIG_GOCEPUB_H002" hidden="1">#REF!</definedName>
    <definedName name="SIG_GOCEPUB_H003" hidden="1">#REF!</definedName>
    <definedName name="SIG_GOCEPUB_H004" hidden="1">#REF!</definedName>
    <definedName name="SIG_GOCEPUB_H005" hidden="1">#REF!</definedName>
    <definedName name="SIG_GOCEPUB_H006" hidden="1">#REF!</definedName>
    <definedName name="SIG_GOCEPUB_H007" hidden="1">#REF!</definedName>
    <definedName name="SIG_GOCEPUB_H008" hidden="1">#REF!</definedName>
    <definedName name="SIG_GOCEPUB_H009" hidden="1">#REF!</definedName>
    <definedName name="SIG_GOCEPUB_H010" hidden="1">#REF!</definedName>
    <definedName name="SIG_GOCEPUB_H011" hidden="1">#REF!</definedName>
    <definedName name="SIG_GOCEPUB_H012" hidden="1">#REF!</definedName>
    <definedName name="SIG_GOCEPUB_H013" hidden="1">#REF!</definedName>
    <definedName name="SIG_GOCEPUB_IsControlOK" hidden="1">#REF!</definedName>
    <definedName name="SIG_GOCEPUB_lastLine" hidden="1">#REF!</definedName>
    <definedName name="SIG_GOCEPUB_TITLECOL" hidden="1">#REF!</definedName>
    <definedName name="SIG_GOCEPUB_TITLELINE" hidden="1">#REF!</definedName>
    <definedName name="SIG_GOCEQUO_firstLine" hidden="1">#REF!</definedName>
    <definedName name="SIG_GOCEQUO_H001" hidden="1">#REF!</definedName>
    <definedName name="SIG_GOCEQUO_H002" hidden="1">#REF!</definedName>
    <definedName name="SIG_GOCEQUO_H003" hidden="1">#REF!</definedName>
    <definedName name="SIG_GOCEQUO_H004" hidden="1">#REF!</definedName>
    <definedName name="SIG_GOCEQUO_H005" hidden="1">#REF!</definedName>
    <definedName name="SIG_GOCEQUO_H006" hidden="1">#REF!</definedName>
    <definedName name="SIG_GOCEQUO_H007" hidden="1">#REF!</definedName>
    <definedName name="SIG_GOCEQUO_H008" hidden="1">#REF!</definedName>
    <definedName name="SIG_GOCEQUO_H009" hidden="1">#REF!</definedName>
    <definedName name="SIG_GOCEQUO_H010" hidden="1">#REF!</definedName>
    <definedName name="SIG_GOCEQUO_H011" hidden="1">#REF!</definedName>
    <definedName name="SIG_GOCEQUO_H012" hidden="1">#REF!</definedName>
    <definedName name="SIG_GOCEQUO_H013" hidden="1">#REF!</definedName>
    <definedName name="SIG_GOCEQUO_IsControlOK" hidden="1">#REF!</definedName>
    <definedName name="SIG_GOCEQUO_lastLine" hidden="1">#REF!</definedName>
    <definedName name="SIG_GOCEQUO_TITLECOL" hidden="1">#REF!</definedName>
    <definedName name="SIG_GOCEQUO_TITLELINE" hidden="1">#REF!</definedName>
    <definedName name="SIG_LngApp" hidden="1">#REF!</definedName>
    <definedName name="SIG_PLOUT_firstLine" hidden="1">#REF!</definedName>
    <definedName name="SIG_PLOUT_H0037" hidden="1">#REF!</definedName>
    <definedName name="SIG_PLOUT_H0038" hidden="1">#REF!</definedName>
    <definedName name="SIG_PLOUT_H0039" hidden="1">#REF!</definedName>
    <definedName name="SIG_PLOUT_H0040" hidden="1">#REF!</definedName>
    <definedName name="SIG_PLOUT_H0041" hidden="1">#REF!</definedName>
    <definedName name="SIG_PLOUT_H0042" hidden="1">#REF!</definedName>
    <definedName name="SIG_PLOUT_H0043" hidden="1">#REF!</definedName>
    <definedName name="SIG_PLOUT_H0044" hidden="1">#REF!</definedName>
    <definedName name="SIG_PLOUT_H0045" hidden="1">#REF!</definedName>
    <definedName name="SIG_PLOUT_H0046" hidden="1">#REF!</definedName>
    <definedName name="SIG_PLOUT_H0047" hidden="1">#REF!</definedName>
    <definedName name="SIG_PLOUT_H0048" hidden="1">#REF!</definedName>
    <definedName name="SIG_PLOUT_H0049" hidden="1">#REF!</definedName>
    <definedName name="SIG_PLOUT_H0050" hidden="1">#REF!</definedName>
    <definedName name="SIG_PLOUT_IsControlOK" hidden="1">#REF!</definedName>
    <definedName name="SIG_PLOUT_lastLine" hidden="1">#REF!</definedName>
    <definedName name="SIG_PLOUT_TITLECOL" hidden="1">#REF!</definedName>
    <definedName name="SIG_PLOUT_TITLELINE" hidden="1">#REF!</definedName>
    <definedName name="SIG_PLVENT_H0143" hidden="1">#REF!</definedName>
    <definedName name="SIG_PLVENT_H0144" hidden="1">#REF!</definedName>
    <definedName name="SIG_PLVENT_H0145" hidden="1">#REF!</definedName>
    <definedName name="SIG_PLVENT_H0146" hidden="1">#REF!</definedName>
    <definedName name="SIG_PLVENT_H0147" hidden="1">#REF!</definedName>
    <definedName name="SIG_PLVENT_H0148" hidden="1">#REF!</definedName>
    <definedName name="SIG_PLVENT_H0149" hidden="1">#REF!</definedName>
    <definedName name="SIG_PLVENT_H0150" hidden="1">#REF!</definedName>
    <definedName name="SIG_PLVENT_H0151" hidden="1">#REF!</definedName>
    <definedName name="SIG_PLVENT_H0152" hidden="1">#REF!</definedName>
    <definedName name="SIG_PLVENT_H0153" hidden="1">#REF!</definedName>
    <definedName name="SIG_PLVENT_H0154" hidden="1">#REF!</definedName>
    <definedName name="SIG_PLVENT_H0155" hidden="1">#REF!</definedName>
    <definedName name="SIG_PTBD_BSLVENT" hidden="1">#REF!</definedName>
    <definedName name="SIG_PTBD_CASHFLOW" hidden="1">#REF!</definedName>
    <definedName name="SIG_PTBD_CORICL2" hidden="1">#REF!</definedName>
    <definedName name="SIG_PTBD_EFFECTV" hidden="1">#REF!</definedName>
    <definedName name="SIG_PTBD_GDELTA2" hidden="1">#REF!</definedName>
    <definedName name="SIG_PTBD_GOCE127" hidden="1">#REF!</definedName>
    <definedName name="SIG_PTBD_GOCEBUR" hidden="1">#REF!</definedName>
    <definedName name="SIG_PTBD_GOCEMO" hidden="1">#REF!</definedName>
    <definedName name="SIG_PTBD_GOCEPUB" hidden="1">#REF!</definedName>
    <definedName name="SIG_PTBD_GOCEQUO" hidden="1">#REF!</definedName>
    <definedName name="SIG_PTBD_PLOUT" hidden="1">#REF!</definedName>
    <definedName name="SIG_PTBD_RESULTR6" hidden="1">#REF!</definedName>
    <definedName name="SIG_PTBD_TFTRE" hidden="1">#REF!</definedName>
    <definedName name="SIG_PTBD_VAMORT" hidden="1">#REF!</definedName>
    <definedName name="SIG_PTBD_VARIM" hidden="1">#REF!</definedName>
    <definedName name="SIG_PTHG_BSLVENT" hidden="1">#REF!</definedName>
    <definedName name="SIG_PTHG_CASHFLOW" hidden="1">#REF!</definedName>
    <definedName name="SIG_PTHG_CORICL2" hidden="1">#REF!</definedName>
    <definedName name="SIG_PTHG_EFFECTV" hidden="1">#REF!</definedName>
    <definedName name="SIG_PTHG_GDELTA2" hidden="1">#REF!</definedName>
    <definedName name="SIG_PTHG_GOCE127" hidden="1">#REF!</definedName>
    <definedName name="SIG_PTHG_GOCEBUR" hidden="1">#REF!</definedName>
    <definedName name="SIG_PTHG_GOCEMO" hidden="1">#REF!</definedName>
    <definedName name="SIG_PTHG_GOCEPUB" hidden="1">#REF!</definedName>
    <definedName name="SIG_PTHG_GOCEQUO" hidden="1">#REF!</definedName>
    <definedName name="SIG_PTHG_PLOUT" hidden="1">#REF!</definedName>
    <definedName name="SIG_PTHG_RESULTR6" hidden="1">#REF!</definedName>
    <definedName name="SIG_PTHG_TFTRE" hidden="1">#REF!</definedName>
    <definedName name="SIG_PTHG_VAMORT" hidden="1">#REF!</definedName>
    <definedName name="SIG_PTHG_VARIM" hidden="1">#REF!</definedName>
    <definedName name="SIG_RESUL106_H0082" hidden="1">#REF!</definedName>
    <definedName name="SIG_RESUL106_H0083" hidden="1">#REF!</definedName>
    <definedName name="SIG_RESUL106_H0084" hidden="1">#REF!</definedName>
    <definedName name="SIG_RESUL106_H0085" hidden="1">#REF!</definedName>
    <definedName name="SIG_RESUL106_H0086" hidden="1">#REF!</definedName>
    <definedName name="SIG_RESUL106_H0087" hidden="1">#REF!</definedName>
    <definedName name="SIG_RESUL106_H0088" hidden="1">#REF!</definedName>
    <definedName name="SIG_RESUL106_H0089" hidden="1">#REF!</definedName>
    <definedName name="SIG_RESUL106_H0090" hidden="1">#REF!</definedName>
    <definedName name="SIG_RESUL106_H0091" hidden="1">#REF!</definedName>
    <definedName name="SIG_RESUL106_H0092" hidden="1">#REF!</definedName>
    <definedName name="SIG_RESUL106_H0093" hidden="1">#REF!</definedName>
    <definedName name="SIG_RESUL206_H0095" hidden="1">#REF!</definedName>
    <definedName name="SIG_RESUL206_H0096" hidden="1">#REF!</definedName>
    <definedName name="SIG_RESUL206_H0097" hidden="1">#REF!</definedName>
    <definedName name="SIG_RESUL206_H0098" hidden="1">#REF!</definedName>
    <definedName name="SIG_RESUL206_H0099" hidden="1">#REF!</definedName>
    <definedName name="SIG_RESUL206_H0100" hidden="1">#REF!</definedName>
    <definedName name="SIG_RESUL206_H0101" hidden="1">#REF!</definedName>
    <definedName name="SIG_RESUL206_H0102" hidden="1">#REF!</definedName>
    <definedName name="SIG_RESUL206_H0103" hidden="1">#REF!</definedName>
    <definedName name="SIG_RESUL206_H0104" hidden="1">#REF!</definedName>
    <definedName name="SIG_RESUL206_H0105" hidden="1">#REF!</definedName>
    <definedName name="SIG_RESUL206_H0106" hidden="1">#REF!</definedName>
    <definedName name="SIG_RESULTA1_H075" hidden="1">#REF!</definedName>
    <definedName name="SIG_RESULTA1_H076" hidden="1">#REF!</definedName>
    <definedName name="SIG_RESULTA1_H077" hidden="1">#REF!</definedName>
    <definedName name="SIG_RESULTA1_H078" hidden="1">#REF!</definedName>
    <definedName name="SIG_RESULTA1_H079" hidden="1">#REF!</definedName>
    <definedName name="SIG_RESULTA1_H080" hidden="1">#REF!</definedName>
    <definedName name="SIG_RESULTA1_H081" hidden="1">#REF!</definedName>
    <definedName name="SIG_RESULTA1_H082" hidden="1">#REF!</definedName>
    <definedName name="SIG_RESULTA1_H083" hidden="1">#REF!</definedName>
    <definedName name="SIG_RESULTA1_H084" hidden="1">#REF!</definedName>
    <definedName name="SIG_RESULTA1_H085" hidden="1">#REF!</definedName>
    <definedName name="SIG_RESULTA1_H086" hidden="1">#REF!</definedName>
    <definedName name="SIG_RESULTA2_H091" hidden="1">#REF!</definedName>
    <definedName name="SIG_RESULTA2_H092" hidden="1">#REF!</definedName>
    <definedName name="SIG_RESULTA2_H093" hidden="1">#REF!</definedName>
    <definedName name="SIG_RESULTA2_H094" hidden="1">#REF!</definedName>
    <definedName name="SIG_RESULTA2_H095" hidden="1">#REF!</definedName>
    <definedName name="SIG_RESULTA2_H096" hidden="1">#REF!</definedName>
    <definedName name="SIG_RESULTA2_H097" hidden="1">#REF!</definedName>
    <definedName name="SIG_RESULTA2_H098" hidden="1">#REF!</definedName>
    <definedName name="SIG_RESULTA2_H099" hidden="1">#REF!</definedName>
    <definedName name="SIG_RESULTA2_H100" hidden="1">#REF!</definedName>
    <definedName name="SIG_RESULTA2_H101" hidden="1">#REF!</definedName>
    <definedName name="SIG_RESULTA2_H102" hidden="1">#REF!</definedName>
    <definedName name="SIG_RESULTR6_firstLine" hidden="1">#REF!</definedName>
    <definedName name="SIG_RESULTR6_H0111" hidden="1">#REF!</definedName>
    <definedName name="SIG_RESULTR6_H0112" hidden="1">#REF!</definedName>
    <definedName name="SIG_RESULTR6_H0113" hidden="1">#REF!</definedName>
    <definedName name="SIG_RESULTR6_H0114" hidden="1">#REF!</definedName>
    <definedName name="SIG_RESULTR6_H0115" hidden="1">#REF!</definedName>
    <definedName name="SIG_RESULTR6_H0116" hidden="1">#REF!</definedName>
    <definedName name="SIG_RESULTR6_H0117" hidden="1">#REF!</definedName>
    <definedName name="SIG_RESULTR6_H0118" hidden="1">#REF!</definedName>
    <definedName name="SIG_RESULTR6_H0119" hidden="1">#REF!</definedName>
    <definedName name="SIG_RESULTR6_H0120" hidden="1">#REF!</definedName>
    <definedName name="SIG_RESULTR6_H0121" hidden="1">#REF!</definedName>
    <definedName name="SIG_RESULTR6_H0122" hidden="1">#REF!</definedName>
    <definedName name="SIG_RESULTR6_IsControlOK" hidden="1">#REF!</definedName>
    <definedName name="SIG_RESULTR6_lastLine" hidden="1">#REF!</definedName>
    <definedName name="SIG_RESULTR6_TITLECOL" hidden="1">#REF!</definedName>
    <definedName name="SIG_RESULTR6_TITLELINE" hidden="1">#REF!</definedName>
    <definedName name="SIG_TFTRE_firstLine" hidden="1">#REF!</definedName>
    <definedName name="SIG_TFTRE_H039" hidden="1">#REF!</definedName>
    <definedName name="SIG_TFTRE_H040" hidden="1">#REF!</definedName>
    <definedName name="SIG_TFTRE_H041" hidden="1">#REF!</definedName>
    <definedName name="SIG_TFTRE_H042" hidden="1">#REF!</definedName>
    <definedName name="SIG_TFTRE_H043" hidden="1">#REF!</definedName>
    <definedName name="SIG_TFTRE_H044" hidden="1">#REF!</definedName>
    <definedName name="SIG_TFTRE_H045" hidden="1">#REF!</definedName>
    <definedName name="SIG_TFTRE_H046" hidden="1">#REF!</definedName>
    <definedName name="SIG_TFTRE_H047" hidden="1">#REF!</definedName>
    <definedName name="SIG_TFTRE_H048" hidden="1">#REF!</definedName>
    <definedName name="SIG_TFTRE_H049" hidden="1">#REF!</definedName>
    <definedName name="SIG_TFTRE_H050" hidden="1">#REF!</definedName>
    <definedName name="SIG_TFTRE_IsControlOK" hidden="1">#REF!</definedName>
    <definedName name="SIG_TFTRE_lastLine" hidden="1">#REF!</definedName>
    <definedName name="SIG_TFTRE_TITLECOL" hidden="1">#REF!</definedName>
    <definedName name="SIG_TFTRE_TITLELINE" hidden="1">#REF!</definedName>
    <definedName name="SIG_VAMORT_firstLine" hidden="1">#REF!</definedName>
    <definedName name="SIG_VAMORT_H0222" hidden="1">#REF!</definedName>
    <definedName name="SIG_VAMORT_H0223" hidden="1">#REF!</definedName>
    <definedName name="SIG_VAMORT_H0224" hidden="1">#REF!</definedName>
    <definedName name="SIG_VAMORT_H0225" hidden="1">#REF!</definedName>
    <definedName name="SIG_VAMORT_H0226" hidden="1">#REF!</definedName>
    <definedName name="SIG_VAMORT_H0227" hidden="1">#REF!</definedName>
    <definedName name="SIG_VAMORT_H0228" hidden="1">#REF!</definedName>
    <definedName name="SIG_VAMORT_H0229" hidden="1">#REF!</definedName>
    <definedName name="SIG_VAMORT_H0230" hidden="1">#REF!</definedName>
    <definedName name="SIG_VAMORT_H0231" hidden="1">#REF!</definedName>
    <definedName name="SIG_VAMORT_H0232" hidden="1">#REF!</definedName>
    <definedName name="SIG_VAMORT_H0233" hidden="1">#REF!</definedName>
    <definedName name="SIG_VAMORT_IsControlOK" hidden="1">#REF!</definedName>
    <definedName name="SIG_VAMORT_lastLine" hidden="1">#REF!</definedName>
    <definedName name="SIG_VAMORT_TITLECOL" hidden="1">#REF!</definedName>
    <definedName name="SIG_VAMORT_TITLELINE" hidden="1">#REF!</definedName>
    <definedName name="SIG_VARIM_firstLine" hidden="1">#REF!</definedName>
    <definedName name="SIG_VARIM_H0273" hidden="1">#REF!</definedName>
    <definedName name="SIG_VARIM_H0274" hidden="1">#REF!</definedName>
    <definedName name="SIG_VARIM_H0275" hidden="1">#REF!</definedName>
    <definedName name="SIG_VARIM_H0276" hidden="1">#REF!</definedName>
    <definedName name="SIG_VARIM_H0277" hidden="1">#REF!</definedName>
    <definedName name="SIG_VARIM_H0278" hidden="1">#REF!</definedName>
    <definedName name="SIG_VARIM_H0279" hidden="1">#REF!</definedName>
    <definedName name="SIG_VARIM_H0280" hidden="1">#REF!</definedName>
    <definedName name="SIG_VARIM_H0281" hidden="1">#REF!</definedName>
    <definedName name="SIG_VARIM_H0282" hidden="1">#REF!</definedName>
    <definedName name="SIG_VARIM_H0283" hidden="1">#REF!</definedName>
    <definedName name="SIG_VARIM_H0284" hidden="1">#REF!</definedName>
    <definedName name="SIG_VARIM_H0285" hidden="1">#REF!</definedName>
    <definedName name="SIG_VARIM_H0286" hidden="1">#REF!</definedName>
    <definedName name="SIG_VARIM_H0287" hidden="1">#REF!</definedName>
    <definedName name="SIG_VARIM_H0288" hidden="1">#REF!</definedName>
    <definedName name="SIG_VARIM_H0289" hidden="1">#REF!</definedName>
    <definedName name="SIG_VARIM_H0290" hidden="1">#REF!</definedName>
    <definedName name="SIG_VARIM_H0291" hidden="1">#REF!</definedName>
    <definedName name="SIG_VARIM_H0292" hidden="1">#REF!</definedName>
    <definedName name="SIG_VARIM_H0293" hidden="1">#REF!</definedName>
    <definedName name="SIG_VARIM_H0294" hidden="1">#REF!</definedName>
    <definedName name="SIG_VARIM_IsControlOK" hidden="1">#REF!</definedName>
    <definedName name="SIG_VARIM_lastLine" hidden="1">#REF!</definedName>
    <definedName name="SIG_VARIM_TITLECOL" hidden="1">#REF!</definedName>
    <definedName name="SIG_VARIM_TITLELINE" hidden="1">#REF!</definedName>
    <definedName name="SIMULAZIONE_ANDAMENTO_MENSILE">"Profilatura Ricavi mensile"</definedName>
    <definedName name="SIN_NET">119</definedName>
    <definedName name="Singapore" localSheetId="4" hidden="1">{"'Actual'!$A$1:$F$25"}</definedName>
    <definedName name="Singapore" localSheetId="11" hidden="1">{"'Actual'!$A$1:$F$25"}</definedName>
    <definedName name="Singapore" hidden="1">{"'Actual'!$A$1:$F$25"}</definedName>
    <definedName name="singone" localSheetId="19">#REF!</definedName>
    <definedName name="singone">#REF!</definedName>
    <definedName name="singtwo" localSheetId="19">#REF!</definedName>
    <definedName name="singtwo">#REF!</definedName>
    <definedName name="SINKING_FUND">10</definedName>
    <definedName name="six" localSheetId="19">#REF!</definedName>
    <definedName name="six">#REF!</definedName>
    <definedName name="Size">#REF!</definedName>
    <definedName name="Size_Premium">#REF!</definedName>
    <definedName name="SizeRev">#REF!</definedName>
    <definedName name="SizingColumn">#REF!</definedName>
    <definedName name="SJAN">#REF!</definedName>
    <definedName name="SJANA">#REF!</definedName>
    <definedName name="SJP" localSheetId="11" hidden="1">{"base",#N/A,TRUE,"Nav_Base";"stg",#N/A,TRUE,"Nav_stg£";"mgtfees",#N/A,TRUE,"Mgt_Fees";"mgp1",#N/A,TRUE,"MgFee_PA";"mgp2",#N/A,TRUE,"MgFee_PA";"admin",#N/A,TRUE,"Admin_Fee";"custody",#N/A,TRUE,"Cust_Fee";#N/A,#N/A,TRUE,"GEM";"gem",#N/A,TRUE,"GEM"}</definedName>
    <definedName name="SJP" hidden="1">{"base",#N/A,TRUE,"Nav_Base";"stg",#N/A,TRUE,"Nav_stg£";"mgtfees",#N/A,TRUE,"Mgt_Fees";"mgp1",#N/A,TRUE,"MgFee_PA";"mgp2",#N/A,TRUE,"MgFee_PA";"admin",#N/A,TRUE,"Admin_Fee";"custody",#N/A,TRUE,"Cust_Fee";#N/A,#N/A,TRUE,"GEM";"gem",#N/A,TRUE,"GEM"}</definedName>
    <definedName name="SJP_1" localSheetId="11" hidden="1">{"base",#N/A,TRUE,"Nav_Base";"stg",#N/A,TRUE,"Nav_stg£";"mgtfees",#N/A,TRUE,"Mgt_Fees";"mgp1",#N/A,TRUE,"MgFee_PA";"mgp2",#N/A,TRUE,"MgFee_PA";"admin",#N/A,TRUE,"Admin_Fee";"custody",#N/A,TRUE,"Cust_Fee";#N/A,#N/A,TRUE,"GEM";"gem",#N/A,TRUE,"GEM"}</definedName>
    <definedName name="SJP_1" hidden="1">{"base",#N/A,TRUE,"Nav_Base";"stg",#N/A,TRUE,"Nav_stg£";"mgtfees",#N/A,TRUE,"Mgt_Fees";"mgp1",#N/A,TRUE,"MgFee_PA";"mgp2",#N/A,TRUE,"MgFee_PA";"admin",#N/A,TRUE,"Admin_Fee";"custody",#N/A,TRUE,"Cust_Fee";#N/A,#N/A,TRUE,"GEM";"gem",#N/A,TRUE,"GEM"}</definedName>
    <definedName name="SJP_2" localSheetId="11" hidden="1">{"base",#N/A,TRUE,"Nav_Base";"stg",#N/A,TRUE,"Nav_stg£";"mgtfees",#N/A,TRUE,"Mgt_Fees";"mgp1",#N/A,TRUE,"MgFee_PA";"mgp2",#N/A,TRUE,"MgFee_PA";"admin",#N/A,TRUE,"Admin_Fee";"custody",#N/A,TRUE,"Cust_Fee";#N/A,#N/A,TRUE,"GEM";"gem",#N/A,TRUE,"GEM"}</definedName>
    <definedName name="SJP_2" hidden="1">{"base",#N/A,TRUE,"Nav_Base";"stg",#N/A,TRUE,"Nav_stg£";"mgtfees",#N/A,TRUE,"Mgt_Fees";"mgp1",#N/A,TRUE,"MgFee_PA";"mgp2",#N/A,TRUE,"MgFee_PA";"admin",#N/A,TRUE,"Admin_Fee";"custody",#N/A,TRUE,"Cust_Fee";#N/A,#N/A,TRUE,"GEM";"gem",#N/A,TRUE,"GEM"}</definedName>
    <definedName name="sjsjj6j6" localSheetId="4">{"Client Name or Project Name"}</definedName>
    <definedName name="sjsjj6j6" localSheetId="11">{"Client Name or Project Name"}</definedName>
    <definedName name="sjsjj6j6">{"Client Name or Project Name"}</definedName>
    <definedName name="SJSJSJ" localSheetId="4">{"Client Name or Project Name"}</definedName>
    <definedName name="SJSJSJ" localSheetId="11">{"Client Name or Project Name"}</definedName>
    <definedName name="SJSJSJ">{"Client Name or Project Name"}</definedName>
    <definedName name="sjsjsjsj" localSheetId="4">{"Client Name or Project Name"}</definedName>
    <definedName name="sjsjsjsj" localSheetId="11">{"Client Name or Project Name"}</definedName>
    <definedName name="sjsjsjsj">{"Client Name or Project Name"}</definedName>
    <definedName name="SJUL">#REF!</definedName>
    <definedName name="SJUN">#REF!</definedName>
    <definedName name="sk" hidden="1">"1, 3, 1, False, 2, False, False, , 0, False, True, 3, 2"</definedName>
    <definedName name="SKDFJLK" localSheetId="11" hidden="1">{"MDS BUDGET ASSUMPTIONS",#N/A,FALSE,"MDS 97";"MDS MAJOR EXP",#N/A,FALSE,"MDS 97";"SCH100 MDS",#N/A,FALSE,"MDS 97"}</definedName>
    <definedName name="SKDFJLK" hidden="1">{"MDS BUDGET ASSUMPTIONS",#N/A,FALSE,"MDS 97";"MDS MAJOR EXP",#N/A,FALSE,"MDS 97";"SCH100 MDS",#N/A,FALSE,"MDS 97"}</definedName>
    <definedName name="skjn" localSheetId="4" hidden="1">{#N/A,#N/A,FALSE,"Title";#N/A,#N/A,FALSE,"Corp b sheet";#N/A,#N/A,FALSE,"MODIFIED Pl";#N/A,#N/A,FALSE,"Balance Sheet";#N/A,#N/A,FALSE,"Profit and Loss";#N/A,#N/A,FALSE,"Supplement info";#N/A,#N/A,FALSE,"Cashflow";#N/A,#N/A,FALSE,"Asspc Co - Inv Schedule";#N/A,#N/A,FALSE,"kpi"}</definedName>
    <definedName name="skjn" localSheetId="11" hidden="1">{#N/A,#N/A,FALSE,"Title";#N/A,#N/A,FALSE,"Corp b sheet";#N/A,#N/A,FALSE,"MODIFIED Pl";#N/A,#N/A,FALSE,"Balance Sheet";#N/A,#N/A,FALSE,"Profit and Loss";#N/A,#N/A,FALSE,"Supplement info";#N/A,#N/A,FALSE,"Cashflow";#N/A,#N/A,FALSE,"Asspc Co - Inv Schedule";#N/A,#N/A,FALSE,"kpi"}</definedName>
    <definedName name="skjn" hidden="1">{#N/A,#N/A,FALSE,"Title";#N/A,#N/A,FALSE,"Corp b sheet";#N/A,#N/A,FALSE,"MODIFIED Pl";#N/A,#N/A,FALSE,"Balance Sheet";#N/A,#N/A,FALSE,"Profit and Loss";#N/A,#N/A,FALSE,"Supplement info";#N/A,#N/A,FALSE,"Cashflow";#N/A,#N/A,FALSE,"Asspc Co - Inv Schedule";#N/A,#N/A,FALSE,"kpi"}</definedName>
    <definedName name="skjn_1" localSheetId="4" hidden="1">{#N/A,#N/A,FALSE,"Title";#N/A,#N/A,FALSE,"Corp b sheet";#N/A,#N/A,FALSE,"MODIFIED Pl";#N/A,#N/A,FALSE,"Balance Sheet";#N/A,#N/A,FALSE,"Profit and Loss";#N/A,#N/A,FALSE,"Supplement info";#N/A,#N/A,FALSE,"Cashflow";#N/A,#N/A,FALSE,"Asspc Co - Inv Schedule";#N/A,#N/A,FALSE,"kpi"}</definedName>
    <definedName name="skjn_1" localSheetId="11" hidden="1">{#N/A,#N/A,FALSE,"Title";#N/A,#N/A,FALSE,"Corp b sheet";#N/A,#N/A,FALSE,"MODIFIED Pl";#N/A,#N/A,FALSE,"Balance Sheet";#N/A,#N/A,FALSE,"Profit and Loss";#N/A,#N/A,FALSE,"Supplement info";#N/A,#N/A,FALSE,"Cashflow";#N/A,#N/A,FALSE,"Asspc Co - Inv Schedule";#N/A,#N/A,FALSE,"kpi"}</definedName>
    <definedName name="skjn_1" hidden="1">{#N/A,#N/A,FALSE,"Title";#N/A,#N/A,FALSE,"Corp b sheet";#N/A,#N/A,FALSE,"MODIFIED Pl";#N/A,#N/A,FALSE,"Balance Sheet";#N/A,#N/A,FALSE,"Profit and Loss";#N/A,#N/A,FALSE,"Supplement info";#N/A,#N/A,FALSE,"Cashflow";#N/A,#N/A,FALSE,"Asspc Co - Inv Schedule";#N/A,#N/A,FALSE,"kpi"}</definedName>
    <definedName name="sky" localSheetId="11" hidden="1">{"Summary analysis",#N/A,FALSE,"Total";"OCPH analysis",#N/A,FALSE,"Total";"detail analysis",#N/A,FALSE,"Total"}</definedName>
    <definedName name="sky" hidden="1">{"Summary analysis",#N/A,FALSE,"Total";"OCPH analysis",#N/A,FALSE,"Total";"detail analysis",#N/A,FALSE,"Total"}</definedName>
    <definedName name="sl" localSheetId="4" hidden="1">{#N/A,#N/A,FALSE,"Audit Program";#N/A,#N/A,FALSE,"T&amp;D Total";#N/A,#N/A,FALSE,"LNG Total";#N/A,#N/A,FALSE,"Power Total";#N/A,#N/A,FALSE,"Other Total";#N/A,#N/A,FALSE,"E&amp;P Total"}</definedName>
    <definedName name="sl" localSheetId="11" hidden="1">{#N/A,#N/A,FALSE,"Audit Program";#N/A,#N/A,FALSE,"T&amp;D Total";#N/A,#N/A,FALSE,"LNG Total";#N/A,#N/A,FALSE,"Power Total";#N/A,#N/A,FALSE,"Other Total";#N/A,#N/A,FALSE,"E&amp;P Total"}</definedName>
    <definedName name="sl" hidden="1">{#N/A,#N/A,FALSE,"Audit Program";#N/A,#N/A,FALSE,"T&amp;D Total";#N/A,#N/A,FALSE,"LNG Total";#N/A,#N/A,FALSE,"Power Total";#N/A,#N/A,FALSE,"Other Total";#N/A,#N/A,FALSE,"E&amp;P Total"}</definedName>
    <definedName name="sl_1" localSheetId="4" hidden="1">{#N/A,#N/A,FALSE,"Audit Program";#N/A,#N/A,FALSE,"T&amp;D Total";#N/A,#N/A,FALSE,"LNG Total";#N/A,#N/A,FALSE,"Power Total";#N/A,#N/A,FALSE,"Other Total";#N/A,#N/A,FALSE,"E&amp;P Total"}</definedName>
    <definedName name="sl_1" localSheetId="11" hidden="1">{#N/A,#N/A,FALSE,"Audit Program";#N/A,#N/A,FALSE,"T&amp;D Total";#N/A,#N/A,FALSE,"LNG Total";#N/A,#N/A,FALSE,"Power Total";#N/A,#N/A,FALSE,"Other Total";#N/A,#N/A,FALSE,"E&amp;P Total"}</definedName>
    <definedName name="sl_1" hidden="1">{#N/A,#N/A,FALSE,"Audit Program";#N/A,#N/A,FALSE,"T&amp;D Total";#N/A,#N/A,FALSE,"LNG Total";#N/A,#N/A,FALSE,"Power Total";#N/A,#N/A,FALSE,"Other Total";#N/A,#N/A,FALSE,"E&amp;P Total"}</definedName>
    <definedName name="sldfkj" localSheetId="4" hidden="1">{#N/A,#N/A,FALSE,"Model";#N/A,#N/A,FALSE,"Division"}</definedName>
    <definedName name="sldfkj" localSheetId="11" hidden="1">{#N/A,#N/A,FALSE,"Model";#N/A,#N/A,FALSE,"Division"}</definedName>
    <definedName name="sldfkj" hidden="1">{#N/A,#N/A,FALSE,"Model";#N/A,#N/A,FALSE,"Division"}</definedName>
    <definedName name="SleepmasterIncome" localSheetId="11" hidden="1">{#N/A,#N/A,FALSE,"TS";#N/A,#N/A,FALSE,"Combo";#N/A,#N/A,FALSE,"FAIR";#N/A,#N/A,FALSE,"RBC";#N/A,#N/A,FALSE,"xxxx";#N/A,#N/A,FALSE,"A_D";#N/A,#N/A,FALSE,"WACC";#N/A,#N/A,FALSE,"DCF";#N/A,#N/A,FALSE,"LBO";#N/A,#N/A,FALSE,"AcqMults";#N/A,#N/A,FALSE,"CompMults"}</definedName>
    <definedName name="SleepmasterIncome" hidden="1">{#N/A,#N/A,FALSE,"TS";#N/A,#N/A,FALSE,"Combo";#N/A,#N/A,FALSE,"FAIR";#N/A,#N/A,FALSE,"RBC";#N/A,#N/A,FALSE,"xxxx";#N/A,#N/A,FALSE,"A_D";#N/A,#N/A,FALSE,"WACC";#N/A,#N/A,FALSE,"DCF";#N/A,#N/A,FALSE,"LBO";#N/A,#N/A,FALSE,"AcqMults";#N/A,#N/A,FALSE,"CompMults"}</definedName>
    <definedName name="SLEVIN"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fjslfj" localSheetId="4" hidden="1">{#N/A,#N/A,FALSE,"Model";#N/A,#N/A,FALSE,"Division"}</definedName>
    <definedName name="slfjslfj" localSheetId="11" hidden="1">{#N/A,#N/A,FALSE,"Model";#N/A,#N/A,FALSE,"Division"}</definedName>
    <definedName name="slfjslfj" hidden="1">{#N/A,#N/A,FALSE,"Model";#N/A,#N/A,FALSE,"Division"}</definedName>
    <definedName name="Slicer_Hub">CUBESET("ThisWorkbookDataModel","{"&amp;"[HubMasterList].[Hub].[All]"&amp;"}")</definedName>
    <definedName name="Slicer_Hub1">CUBESET("ThisWorkbookDataModel","{"&amp;"[HubMasterList].[Hub].[All]"&amp;"}")</definedName>
    <definedName name="Slicer_Hub2">CUBESET("ThisWorkbookDataModel","{"&amp;"[HubMasterList].[Hub].[All]"&amp;"}")</definedName>
    <definedName name="Slicer_Hub3">CUBESET("ThisWorkbookDataModel","{"&amp;"[HubMasterList].[Hub].[All]"&amp;"}")</definedName>
    <definedName name="Slicer_HubAXTab">CUBESET("ThisWorkbookDataModel","{"&amp;"[HubMap].[HubAXTab].&amp;[Nationwide AZ Total-F]"&amp;"}")</definedName>
    <definedName name="Slicer_LOB">CUBESET("ThisWorkbookDataModel","{"&amp;"[HubMasterList].[LOB].&amp;[Lab]"&amp;","&amp;"[HubMasterList].[LOB].&amp;[MD]"&amp;","&amp;"[HubMasterList].[LOB].&amp;[OD]"&amp;","&amp;"[HubMasterList].[LOB].&amp;[Shared Service (Revised)]"&amp;"}")</definedName>
    <definedName name="Slicer_LOB1">CUBESET("ThisWorkbookDataModel","{"&amp;"[HubMasterList].[LOB].&amp;[Lab]"&amp;","&amp;"[HubMasterList].[LOB].&amp;[OD]"&amp;"}")</definedName>
    <definedName name="Slicer_LOB2">CUBESET("ThisWorkbookDataModel","{"&amp;"[HubMasterList].[LOB].&amp;[Shared Service (Revised)]"&amp;"}")</definedName>
    <definedName name="Slicer_LOB3">CUBESET("ThisWorkbookDataModel","{"&amp;"[HubMasterList].[LOB].&amp;[OD]"&amp;"}")</definedName>
    <definedName name="Slicer_LOB5">CUBESET("ThisWorkbookDataModel","{"&amp;"[HubMap].[LOB].&amp;[OD]"&amp;"}")</definedName>
    <definedName name="Slicer_Metric_Toggle_B2A">#REF!</definedName>
    <definedName name="Slicer_Mnum1">CUBESET("ThisWorkbookDataModel","{"&amp;"[MMM].[Mnum].&amp;[10]"&amp;","&amp;"[MMM].[Mnum].&amp;[11]"&amp;","&amp;"[MMM].[Mnum].&amp;[12]"&amp;","&amp;"[MMM].[Mnum].&amp;[3]"&amp;","&amp;"[MMM].[Mnum].&amp;[4]"&amp;","&amp;"[MMM].[Mnum].&amp;[5]"&amp;","&amp;"[MMM].[Mnum].&amp;[6]"&amp;","&amp;"[MMM].[Mnum].&amp;[7]"&amp;","&amp;"[MMM].[Mnum].&amp;[8]"&amp;","&amp;"[MMM].[Mnum].&amp;[9]"&amp;"}")</definedName>
    <definedName name="Slicer_Mnum11">CUBESET("ThisWorkbookDataModel","{"&amp;"[MMM].[Mnum].&amp;[7]"&amp;"}")</definedName>
    <definedName name="Slicer_Mnum12">CUBESET("ThisWorkbookDataModel","{"&amp;"[MMM].[Mnum].&amp;[12]"&amp;"}")</definedName>
    <definedName name="Slicer_Mnum13">CUBESET("ThisWorkbookDataModel","{"&amp;"[MMM].[Mnum].&amp;[9]"&amp;"}")</definedName>
    <definedName name="Slicer_Type">CUBESET("ThisWorkbookDataModel","{"&amp;"[HubMasterList].[Type].[All]"&amp;"}")</definedName>
    <definedName name="Slicer_Type1">CUBESET("ThisWorkbookDataModel","{"&amp;"[HubMasterList].[Type].[All]"&amp;"}")</definedName>
    <definedName name="Slicer_Type2">CUBESET("ThisWorkbookDataModel","{"&amp;"[HubMasterList].[Type].[All]"&amp;"}")</definedName>
    <definedName name="Slicer_Type3">CUBESET("ThisWorkbookDataModel","{"&amp;"[HubMasterList].[Type].[All]"&amp;"}")</definedName>
    <definedName name="Slide10">#REF!</definedName>
    <definedName name="Slide11">#REF!</definedName>
    <definedName name="Slide12">#REF!</definedName>
    <definedName name="Slide13">#REF!</definedName>
    <definedName name="Slide14">#REF!</definedName>
    <definedName name="Slide15">#REF!</definedName>
    <definedName name="Slide16graphs">#REF!</definedName>
    <definedName name="Slide16table">#REF!</definedName>
    <definedName name="Slide17">#REF!</definedName>
    <definedName name="Slide18">#REF!</definedName>
    <definedName name="Slide26">#REF!</definedName>
    <definedName name="Slide27">#REF!</definedName>
    <definedName name="Slide5">#REF!</definedName>
    <definedName name="Slide6">#REF!</definedName>
    <definedName name="Slide7">#REF!</definedName>
    <definedName name="Slide8">#REF!</definedName>
    <definedName name="slj" localSheetId="11" hidden="1">{#N/A,#N/A,FALSE,"mfg - consol";#N/A,#N/A,FALSE,"mfg - flo";#N/A,#N/A,FALSE,"mfg - lindsay"}</definedName>
    <definedName name="slj" hidden="1">{#N/A,#N/A,FALSE,"mfg - consol";#N/A,#N/A,FALSE,"mfg - flo";#N/A,#N/A,FALSE,"mfg - lindsay"}</definedName>
    <definedName name="slkdjf">#REF!</definedName>
    <definedName name="sll" localSheetId="19" hidden="1">{"incomemth",#N/A,TRUE,"forecast01";"incpercentmth",#N/A,TRUE,"forecast01";"balancemth",#N/A,TRUE,"forecast01";"cashmth",#N/A,TRUE,"forecast01";"cov2mth",#N/A,TRUE,"forecast01";"prbexp",#N/A,TRUE,"forecast01";"prbcap",#N/A,TRUE,"forecast01";"coalconsultants",#N/A,TRUE,"forecast01";"prbsum",#N/A,TRUE,"forecast01"}</definedName>
    <definedName name="sll" localSheetId="4" hidden="1">{"incomemth",#N/A,TRUE,"forecast01";"incpercentmth",#N/A,TRUE,"forecast01";"balancemth",#N/A,TRUE,"forecast01";"cashmth",#N/A,TRUE,"forecast01";"cov2mth",#N/A,TRUE,"forecast01";"prbexp",#N/A,TRUE,"forecast01";"prbcap",#N/A,TRUE,"forecast01";"coalconsultants",#N/A,TRUE,"forecast01";"prbsum",#N/A,TRUE,"forecast01"}</definedName>
    <definedName name="sll" localSheetId="15" hidden="1">{"incomemth",#N/A,TRUE,"forecast01";"incpercentmth",#N/A,TRUE,"forecast01";"balancemth",#N/A,TRUE,"forecast01";"cashmth",#N/A,TRUE,"forecast01";"cov2mth",#N/A,TRUE,"forecast01";"prbexp",#N/A,TRUE,"forecast01";"prbcap",#N/A,TRUE,"forecast01";"coalconsultants",#N/A,TRUE,"forecast01";"prbsum",#N/A,TRUE,"forecast01"}</definedName>
    <definedName name="sll" localSheetId="11" hidden="1">{"incomemth",#N/A,TRUE,"forecast01";"incpercentmth",#N/A,TRUE,"forecast01";"balancemth",#N/A,TRUE,"forecast01";"cashmth",#N/A,TRUE,"forecast01";"cov2mth",#N/A,TRUE,"forecast01";"prbexp",#N/A,TRUE,"forecast01";"prbcap",#N/A,TRUE,"forecast01";"coalconsultants",#N/A,TRUE,"forecast01";"prbsum",#N/A,TRUE,"forecast01"}</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lot_Charter" localSheetId="19">#REF!</definedName>
    <definedName name="Slot_Charter">#REF!</definedName>
    <definedName name="small">#REF!</definedName>
    <definedName name="Small_Refinery_Type_Lookup" localSheetId="4">#REF!</definedName>
    <definedName name="Small_Refinery_Type_Lookup" localSheetId="15">#REF!</definedName>
    <definedName name="Small_Refinery_Type_Lookup">#REF!</definedName>
    <definedName name="smallsmall" localSheetId="11" hidden="1">BExGOTHMZSHXZSIDIEXT71X13EDK,BExGOX358EII84KU73GZ1AC1KT02</definedName>
    <definedName name="smallsmall" hidden="1">BExGOTHMZSHXZSIDIEXT71X13EDK,BExGOX358EII84KU73GZ1AC1KT02</definedName>
    <definedName name="SMAR" localSheetId="19">#REF!</definedName>
    <definedName name="SMAR">#REF!</definedName>
    <definedName name="SMAY" localSheetId="19">#REF!</definedName>
    <definedName name="SMAY">#REF!</definedName>
    <definedName name="Smlouvy" localSheetId="11" hidden="1">{"celkový rozpočet - detail",#N/A,FALSE,"Aktualizace č. 1"}</definedName>
    <definedName name="Smlouvy" hidden="1">{"celkový rozpočet - detail",#N/A,FALSE,"Aktualizace č. 1"}</definedName>
    <definedName name="SMPS" localSheetId="11" hidden="1">{#N/A,#N/A,FALSE,"AD_Purchase";#N/A,#N/A,FALSE,"Credit";#N/A,#N/A,FALSE,"PF Acquisition";#N/A,#N/A,FALSE,"PF Offering"}</definedName>
    <definedName name="SMPS" hidden="1">{#N/A,#N/A,FALSE,"AD_Purchase";#N/A,#N/A,FALSE,"Credit";#N/A,#N/A,FALSE,"PF Acquisition";#N/A,#N/A,FALSE,"PF Offering"}</definedName>
    <definedName name="SNA_New" localSheetId="15" hidden="1">{"'SGI_Opex'!$A$1:$O$187"}</definedName>
    <definedName name="SNA_New" localSheetId="11" hidden="1">{"'SGI_Opex'!$A$1:$O$187"}</definedName>
    <definedName name="SNA_New" hidden="1">{"'SGI_Opex'!$A$1:$O$187"}</definedName>
    <definedName name="Snapshot">#REF!</definedName>
    <definedName name="SNOV" localSheetId="19">#REF!</definedName>
    <definedName name="SNOV">#REF!</definedName>
    <definedName name="snsananan" localSheetId="4">{"Client Name or Project Name"}</definedName>
    <definedName name="snsananan" localSheetId="11">{"Client Name or Project Name"}</definedName>
    <definedName name="snsananan">{"Client Name or Project Name"}</definedName>
    <definedName name="snsnsn" localSheetId="4">{"Client Name or Project Name"}</definedName>
    <definedName name="snsnsn" localSheetId="11">{"Client Name or Project Name"}</definedName>
    <definedName name="snsnsn">{"Client Name or Project Name"}</definedName>
    <definedName name="soccer" localSheetId="4" hidden="1">{#N/A,#N/A,FALSE,"Audit Program";#N/A,#N/A,FALSE,"T&amp;D Total";#N/A,#N/A,FALSE,"LNG Total";#N/A,#N/A,FALSE,"Power Total";#N/A,#N/A,FALSE,"Other Total";#N/A,#N/A,FALSE,"E&amp;P Total"}</definedName>
    <definedName name="soccer" localSheetId="11" hidden="1">{#N/A,#N/A,FALSE,"Audit Program";#N/A,#N/A,FALSE,"T&amp;D Total";#N/A,#N/A,FALSE,"LNG Total";#N/A,#N/A,FALSE,"Power Total";#N/A,#N/A,FALSE,"Other Total";#N/A,#N/A,FALSE,"E&amp;P Total"}</definedName>
    <definedName name="soccer" hidden="1">{#N/A,#N/A,FALSE,"Audit Program";#N/A,#N/A,FALSE,"T&amp;D Total";#N/A,#N/A,FALSE,"LNG Total";#N/A,#N/A,FALSE,"Power Total";#N/A,#N/A,FALSE,"Other Total";#N/A,#N/A,FALSE,"E&amp;P Total"}</definedName>
    <definedName name="soccer_1" localSheetId="4" hidden="1">{#N/A,#N/A,FALSE,"Audit Program";#N/A,#N/A,FALSE,"T&amp;D Total";#N/A,#N/A,FALSE,"LNG Total";#N/A,#N/A,FALSE,"Power Total";#N/A,#N/A,FALSE,"Other Total";#N/A,#N/A,FALSE,"E&amp;P Total"}</definedName>
    <definedName name="soccer_1" localSheetId="11" hidden="1">{#N/A,#N/A,FALSE,"Audit Program";#N/A,#N/A,FALSE,"T&amp;D Total";#N/A,#N/A,FALSE,"LNG Total";#N/A,#N/A,FALSE,"Power Total";#N/A,#N/A,FALSE,"Other Total";#N/A,#N/A,FALSE,"E&amp;P Total"}</definedName>
    <definedName name="soccer_1" hidden="1">{#N/A,#N/A,FALSE,"Audit Program";#N/A,#N/A,FALSE,"T&amp;D Total";#N/A,#N/A,FALSE,"LNG Total";#N/A,#N/A,FALSE,"Power Total";#N/A,#N/A,FALSE,"Other Total";#N/A,#N/A,FALSE,"E&amp;P Total"}</definedName>
    <definedName name="SOCT">#REF!</definedName>
    <definedName name="sodfj" localSheetId="4" hidden="1">{"'Sheet1'!$A$1:$J$121"}</definedName>
    <definedName name="sodfj" localSheetId="11" hidden="1">{"'Sheet1'!$A$1:$J$121"}</definedName>
    <definedName name="sodfj" hidden="1">{"'Sheet1'!$A$1:$J$121"}</definedName>
    <definedName name="sodfj_1" localSheetId="4" hidden="1">{"'Sheet1'!$A$1:$J$121"}</definedName>
    <definedName name="sodfj_1" localSheetId="11" hidden="1">{"'Sheet1'!$A$1:$J$121"}</definedName>
    <definedName name="sodfj_1" hidden="1">{"'Sheet1'!$A$1:$J$121"}</definedName>
    <definedName name="SOFA">#REF!</definedName>
    <definedName name="SOFE">#REF!</definedName>
    <definedName name="sofie"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_1"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_1"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TWARE">#REF!</definedName>
    <definedName name="sold">#REF!</definedName>
    <definedName name="solo" localSheetId="4" hidden="1">{#N/A,#N/A,FALSE,"Cover";"Bal 1",#N/A,FALSE,"Balance Sheet";"Inc 1",#N/A,FALSE,"Income Statement";"CF 1",#N/A,FALSE,"Cashflow";"Bal 2",#N/A,FALSE,"Balance Sheet";"Inc 2",#N/A,FALSE,"Income Statement";"CF 2",#N/A,FALSE,"Cashflow";"Other 1",#N/A,FALSE,"Additional Info"}</definedName>
    <definedName name="solo" localSheetId="11" hidden="1">{#N/A,#N/A,FALSE,"Cover";"Bal 1",#N/A,FALSE,"Balance Sheet";"Inc 1",#N/A,FALSE,"Income Statement";"CF 1",#N/A,FALSE,"Cashflow";"Bal 2",#N/A,FALSE,"Balance Sheet";"Inc 2",#N/A,FALSE,"Income Statement";"CF 2",#N/A,FALSE,"Cashflow";"Other 1",#N/A,FALSE,"Additional Info"}</definedName>
    <definedName name="solo" hidden="1">{#N/A,#N/A,FALSE,"Cover";"Bal 1",#N/A,FALSE,"Balance Sheet";"Inc 1",#N/A,FALSE,"Income Statement";"CF 1",#N/A,FALSE,"Cashflow";"Bal 2",#N/A,FALSE,"Balance Sheet";"Inc 2",#N/A,FALSE,"Income Statement";"CF 2",#N/A,FALSE,"Cashflow";"Other 1",#N/A,FALSE,"Additional Info"}</definedName>
    <definedName name="solo_1" localSheetId="4" hidden="1">{#N/A,#N/A,FALSE,"Cover";"Bal 1",#N/A,FALSE,"Balance Sheet";"Inc 1",#N/A,FALSE,"Income Statement";"CF 1",#N/A,FALSE,"Cashflow";"Bal 2",#N/A,FALSE,"Balance Sheet";"Inc 2",#N/A,FALSE,"Income Statement";"CF 2",#N/A,FALSE,"Cashflow";"Other 1",#N/A,FALSE,"Additional Info"}</definedName>
    <definedName name="solo_1" localSheetId="11" hidden="1">{#N/A,#N/A,FALSE,"Cover";"Bal 1",#N/A,FALSE,"Balance Sheet";"Inc 1",#N/A,FALSE,"Income Statement";"CF 1",#N/A,FALSE,"Cashflow";"Bal 2",#N/A,FALSE,"Balance Sheet";"Inc 2",#N/A,FALSE,"Income Statement";"CF 2",#N/A,FALSE,"Cashflow";"Other 1",#N/A,FALSE,"Additional Info"}</definedName>
    <definedName name="solo_1" hidden="1">{#N/A,#N/A,FALSE,"Cover";"Bal 1",#N/A,FALSE,"Balance Sheet";"Inc 1",#N/A,FALSE,"Income Statement";"CF 1",#N/A,FALSE,"Cashflow";"Bal 2",#N/A,FALSE,"Balance Sheet";"Inc 2",#N/A,FALSE,"Income Statement";"CF 2",#N/A,FALSE,"Cashflow";"Other 1",#N/A,FALSE,"Additional Info"}</definedName>
    <definedName name="solo_1_1" localSheetId="4" hidden="1">{#N/A,#N/A,FALSE,"Cover";"Bal 1",#N/A,FALSE,"Balance Sheet";"Inc 1",#N/A,FALSE,"Income Statement";"CF 1",#N/A,FALSE,"Cashflow";"Bal 2",#N/A,FALSE,"Balance Sheet";"Inc 2",#N/A,FALSE,"Income Statement";"CF 2",#N/A,FALSE,"Cashflow";"Other 1",#N/A,FALSE,"Additional Info"}</definedName>
    <definedName name="solo_1_1" localSheetId="11" hidden="1">{#N/A,#N/A,FALSE,"Cover";"Bal 1",#N/A,FALSE,"Balance Sheet";"Inc 1",#N/A,FALSE,"Income Statement";"CF 1",#N/A,FALSE,"Cashflow";"Bal 2",#N/A,FALSE,"Balance Sheet";"Inc 2",#N/A,FALSE,"Income Statement";"CF 2",#N/A,FALSE,"Cashflow";"Other 1",#N/A,FALSE,"Additional Info"}</definedName>
    <definedName name="solo_1_1" hidden="1">{#N/A,#N/A,FALSE,"Cover";"Bal 1",#N/A,FALSE,"Balance Sheet";"Inc 1",#N/A,FALSE,"Income Statement";"CF 1",#N/A,FALSE,"Cashflow";"Bal 2",#N/A,FALSE,"Balance Sheet";"Inc 2",#N/A,FALSE,"Income Statement";"CF 2",#N/A,FALSE,"Cashflow";"Other 1",#N/A,FALSE,"Additional Info"}</definedName>
    <definedName name="solo_1_1_2" localSheetId="4" hidden="1">{#N/A,#N/A,FALSE,"Cover";"Bal 1",#N/A,FALSE,"Balance Sheet";"Inc 1",#N/A,FALSE,"Income Statement";"CF 1",#N/A,FALSE,"Cashflow";"Bal 2",#N/A,FALSE,"Balance Sheet";"Inc 2",#N/A,FALSE,"Income Statement";"CF 2",#N/A,FALSE,"Cashflow";"Other 1",#N/A,FALSE,"Additional Info"}</definedName>
    <definedName name="solo_1_1_2" localSheetId="11" hidden="1">{#N/A,#N/A,FALSE,"Cover";"Bal 1",#N/A,FALSE,"Balance Sheet";"Inc 1",#N/A,FALSE,"Income Statement";"CF 1",#N/A,FALSE,"Cashflow";"Bal 2",#N/A,FALSE,"Balance Sheet";"Inc 2",#N/A,FALSE,"Income Statement";"CF 2",#N/A,FALSE,"Cashflow";"Other 1",#N/A,FALSE,"Additional Info"}</definedName>
    <definedName name="solo_1_1_2" hidden="1">{#N/A,#N/A,FALSE,"Cover";"Bal 1",#N/A,FALSE,"Balance Sheet";"Inc 1",#N/A,FALSE,"Income Statement";"CF 1",#N/A,FALSE,"Cashflow";"Bal 2",#N/A,FALSE,"Balance Sheet";"Inc 2",#N/A,FALSE,"Income Statement";"CF 2",#N/A,FALSE,"Cashflow";"Other 1",#N/A,FALSE,"Additional Info"}</definedName>
    <definedName name="solo_1_3" localSheetId="4" hidden="1">{#N/A,#N/A,FALSE,"Cover";"Bal 1",#N/A,FALSE,"Balance Sheet";"Inc 1",#N/A,FALSE,"Income Statement";"CF 1",#N/A,FALSE,"Cashflow";"Bal 2",#N/A,FALSE,"Balance Sheet";"Inc 2",#N/A,FALSE,"Income Statement";"CF 2",#N/A,FALSE,"Cashflow";"Other 1",#N/A,FALSE,"Additional Info"}</definedName>
    <definedName name="solo_1_3" localSheetId="11" hidden="1">{#N/A,#N/A,FALSE,"Cover";"Bal 1",#N/A,FALSE,"Balance Sheet";"Inc 1",#N/A,FALSE,"Income Statement";"CF 1",#N/A,FALSE,"Cashflow";"Bal 2",#N/A,FALSE,"Balance Sheet";"Inc 2",#N/A,FALSE,"Income Statement";"CF 2",#N/A,FALSE,"Cashflow";"Other 1",#N/A,FALSE,"Additional Info"}</definedName>
    <definedName name="solo_1_3" hidden="1">{#N/A,#N/A,FALSE,"Cover";"Bal 1",#N/A,FALSE,"Balance Sheet";"Inc 1",#N/A,FALSE,"Income Statement";"CF 1",#N/A,FALSE,"Cashflow";"Bal 2",#N/A,FALSE,"Balance Sheet";"Inc 2",#N/A,FALSE,"Income Statement";"CF 2",#N/A,FALSE,"Cashflow";"Other 1",#N/A,FALSE,"Additional Info"}</definedName>
    <definedName name="solo_2" localSheetId="4" hidden="1">{#N/A,#N/A,FALSE,"Cover";"Bal 1",#N/A,FALSE,"Balance Sheet";"Inc 1",#N/A,FALSE,"Income Statement";"CF 1",#N/A,FALSE,"Cashflow";"Bal 2",#N/A,FALSE,"Balance Sheet";"Inc 2",#N/A,FALSE,"Income Statement";"CF 2",#N/A,FALSE,"Cashflow";"Other 1",#N/A,FALSE,"Additional Info"}</definedName>
    <definedName name="solo_2" localSheetId="11" hidden="1">{#N/A,#N/A,FALSE,"Cover";"Bal 1",#N/A,FALSE,"Balance Sheet";"Inc 1",#N/A,FALSE,"Income Statement";"CF 1",#N/A,FALSE,"Cashflow";"Bal 2",#N/A,FALSE,"Balance Sheet";"Inc 2",#N/A,FALSE,"Income Statement";"CF 2",#N/A,FALSE,"Cashflow";"Other 1",#N/A,FALSE,"Additional Info"}</definedName>
    <definedName name="solo_2" hidden="1">{#N/A,#N/A,FALSE,"Cover";"Bal 1",#N/A,FALSE,"Balance Sheet";"Inc 1",#N/A,FALSE,"Income Statement";"CF 1",#N/A,FALSE,"Cashflow";"Bal 2",#N/A,FALSE,"Balance Sheet";"Inc 2",#N/A,FALSE,"Income Statement";"CF 2",#N/A,FALSE,"Cashflow";"Other 1",#N/A,FALSE,"Additional Info"}</definedName>
    <definedName name="solo_2_2" localSheetId="4" hidden="1">{#N/A,#N/A,FALSE,"Cover";"Bal 1",#N/A,FALSE,"Balance Sheet";"Inc 1",#N/A,FALSE,"Income Statement";"CF 1",#N/A,FALSE,"Cashflow";"Bal 2",#N/A,FALSE,"Balance Sheet";"Inc 2",#N/A,FALSE,"Income Statement";"CF 2",#N/A,FALSE,"Cashflow";"Other 1",#N/A,FALSE,"Additional Info"}</definedName>
    <definedName name="solo_2_2" localSheetId="11" hidden="1">{#N/A,#N/A,FALSE,"Cover";"Bal 1",#N/A,FALSE,"Balance Sheet";"Inc 1",#N/A,FALSE,"Income Statement";"CF 1",#N/A,FALSE,"Cashflow";"Bal 2",#N/A,FALSE,"Balance Sheet";"Inc 2",#N/A,FALSE,"Income Statement";"CF 2",#N/A,FALSE,"Cashflow";"Other 1",#N/A,FALSE,"Additional Info"}</definedName>
    <definedName name="solo_2_2" hidden="1">{#N/A,#N/A,FALSE,"Cover";"Bal 1",#N/A,FALSE,"Balance Sheet";"Inc 1",#N/A,FALSE,"Income Statement";"CF 1",#N/A,FALSE,"Cashflow";"Bal 2",#N/A,FALSE,"Balance Sheet";"Inc 2",#N/A,FALSE,"Income Statement";"CF 2",#N/A,FALSE,"Cashflow";"Other 1",#N/A,FALSE,"Additional Info"}</definedName>
    <definedName name="solo_3" localSheetId="4" hidden="1">{#N/A,#N/A,FALSE,"Cover";"Bal 1",#N/A,FALSE,"Balance Sheet";"Inc 1",#N/A,FALSE,"Income Statement";"CF 1",#N/A,FALSE,"Cashflow";"Bal 2",#N/A,FALSE,"Balance Sheet";"Inc 2",#N/A,FALSE,"Income Statement";"CF 2",#N/A,FALSE,"Cashflow";"Other 1",#N/A,FALSE,"Additional Info"}</definedName>
    <definedName name="solo_3" localSheetId="11" hidden="1">{#N/A,#N/A,FALSE,"Cover";"Bal 1",#N/A,FALSE,"Balance Sheet";"Inc 1",#N/A,FALSE,"Income Statement";"CF 1",#N/A,FALSE,"Cashflow";"Bal 2",#N/A,FALSE,"Balance Sheet";"Inc 2",#N/A,FALSE,"Income Statement";"CF 2",#N/A,FALSE,"Cashflow";"Other 1",#N/A,FALSE,"Additional Info"}</definedName>
    <definedName name="solo_3" hidden="1">{#N/A,#N/A,FALSE,"Cover";"Bal 1",#N/A,FALSE,"Balance Sheet";"Inc 1",#N/A,FALSE,"Income Statement";"CF 1",#N/A,FALSE,"Cashflow";"Bal 2",#N/A,FALSE,"Balance Sheet";"Inc 2",#N/A,FALSE,"Income Statement";"CF 2",#N/A,FALSE,"Cashflow";"Other 1",#N/A,FALSE,"Additional Info"}</definedName>
    <definedName name="solo_3_2" localSheetId="4" hidden="1">{#N/A,#N/A,FALSE,"Cover";"Bal 1",#N/A,FALSE,"Balance Sheet";"Inc 1",#N/A,FALSE,"Income Statement";"CF 1",#N/A,FALSE,"Cashflow";"Bal 2",#N/A,FALSE,"Balance Sheet";"Inc 2",#N/A,FALSE,"Income Statement";"CF 2",#N/A,FALSE,"Cashflow";"Other 1",#N/A,FALSE,"Additional Info"}</definedName>
    <definedName name="solo_3_2" localSheetId="11" hidden="1">{#N/A,#N/A,FALSE,"Cover";"Bal 1",#N/A,FALSE,"Balance Sheet";"Inc 1",#N/A,FALSE,"Income Statement";"CF 1",#N/A,FALSE,"Cashflow";"Bal 2",#N/A,FALSE,"Balance Sheet";"Inc 2",#N/A,FALSE,"Income Statement";"CF 2",#N/A,FALSE,"Cashflow";"Other 1",#N/A,FALSE,"Additional Info"}</definedName>
    <definedName name="solo_3_2" hidden="1">{#N/A,#N/A,FALSE,"Cover";"Bal 1",#N/A,FALSE,"Balance Sheet";"Inc 1",#N/A,FALSE,"Income Statement";"CF 1",#N/A,FALSE,"Cashflow";"Bal 2",#N/A,FALSE,"Balance Sheet";"Inc 2",#N/A,FALSE,"Income Statement";"CF 2",#N/A,FALSE,"Cashflow";"Other 1",#N/A,FALSE,"Additional Info"}</definedName>
    <definedName name="solo_5" localSheetId="4" hidden="1">{#N/A,#N/A,FALSE,"Cover";"Bal 1",#N/A,FALSE,"Balance Sheet";"Inc 1",#N/A,FALSE,"Income Statement";"CF 1",#N/A,FALSE,"Cashflow";"Bal 2",#N/A,FALSE,"Balance Sheet";"Inc 2",#N/A,FALSE,"Income Statement";"CF 2",#N/A,FALSE,"Cashflow";"Other 1",#N/A,FALSE,"Additional Info"}</definedName>
    <definedName name="solo_5" localSheetId="11" hidden="1">{#N/A,#N/A,FALSE,"Cover";"Bal 1",#N/A,FALSE,"Balance Sheet";"Inc 1",#N/A,FALSE,"Income Statement";"CF 1",#N/A,FALSE,"Cashflow";"Bal 2",#N/A,FALSE,"Balance Sheet";"Inc 2",#N/A,FALSE,"Income Statement";"CF 2",#N/A,FALSE,"Cashflow";"Other 1",#N/A,FALSE,"Additional Info"}</definedName>
    <definedName name="solo_5" hidden="1">{#N/A,#N/A,FALSE,"Cover";"Bal 1",#N/A,FALSE,"Balance Sheet";"Inc 1",#N/A,FALSE,"Income Statement";"CF 1",#N/A,FALSE,"Cashflow";"Bal 2",#N/A,FALSE,"Balance Sheet";"Inc 2",#N/A,FALSE,"Income Statement";"CF 2",#N/A,FALSE,"Cashflow";"Other 1",#N/A,FALSE,"Additional Info"}</definedName>
    <definedName name="solver_adj" hidden="1">#REF!</definedName>
    <definedName name="solver_cvg">0.001</definedName>
    <definedName name="solver_drv">1</definedName>
    <definedName name="solver_eng" hidden="1">1</definedName>
    <definedName name="solver_est">1</definedName>
    <definedName name="solver_itr">100</definedName>
    <definedName name="solver_lhs1" hidden="1">#REF!</definedName>
    <definedName name="solver_lhs2" hidden="1">#REF!</definedName>
    <definedName name="solver_lhs4" hidden="1">#REF!</definedName>
    <definedName name="solver_lin" hidden="1">0</definedName>
    <definedName name="solver_neg">2</definedName>
    <definedName name="solver_num" hidden="1">1</definedName>
    <definedName name="solver_nwt">1</definedName>
    <definedName name="solver_oldobj" hidden="1">1543721.6579517</definedName>
    <definedName name="solver_opt" hidden="1">#REF!</definedName>
    <definedName name="solver_pre">0.000001</definedName>
    <definedName name="solver_rel1" hidden="1">3</definedName>
    <definedName name="solver_rel10" hidden="1">1</definedName>
    <definedName name="solver_rel11" hidden="1">3</definedName>
    <definedName name="solver_rel2" hidden="1">2</definedName>
    <definedName name="solver_rel3" hidden="1">2</definedName>
    <definedName name="solver_rel4" hidden="1">2</definedName>
    <definedName name="solver_rel5" hidden="1">1</definedName>
    <definedName name="solver_rel6" hidden="1">3</definedName>
    <definedName name="solver_rel7" hidden="1">2</definedName>
    <definedName name="solver_rel8" hidden="1">1</definedName>
    <definedName name="solver_rel9" hidden="1">3</definedName>
    <definedName name="solver_rhs1" hidden="1">0</definedName>
    <definedName name="solver_rhs2" hidden="1">0</definedName>
    <definedName name="solver_rhs3" hidden="1">-0.005</definedName>
    <definedName name="solver_rhs4" hidden="1">0</definedName>
    <definedName name="solver_rhs5" hidden="1">0.1</definedName>
    <definedName name="solver_scl">2</definedName>
    <definedName name="solver_sho">2</definedName>
    <definedName name="solver_tim">100</definedName>
    <definedName name="solver_tmp" hidden="1">0</definedName>
    <definedName name="solver_tol">0.05</definedName>
    <definedName name="solver_typ" hidden="1">2</definedName>
    <definedName name="solver_val" hidden="1">0</definedName>
    <definedName name="sort" hidden="1">#REF!</definedName>
    <definedName name="sort2" hidden="1">#REF!</definedName>
    <definedName name="sorta" hidden="1">#REF!</definedName>
    <definedName name="sortrange">#REF!</definedName>
    <definedName name="Sources">#REF!</definedName>
    <definedName name="Sources_Uses">#REF!</definedName>
    <definedName name="SP" localSheetId="11" hidden="1">{#N/A,#N/A,FALSE,"WC OMM III";#N/A,#N/A,FALSE,"WC 1995 PLAN";#N/A,#N/A,FALSE,"WC 1995 ADJUSTED"}</definedName>
    <definedName name="SP" hidden="1">{#N/A,#N/A,FALSE,"WC OMM III";#N/A,#N/A,FALSE,"WC 1995 PLAN";#N/A,#N/A,FALSE,"WC 1995 ADJUSTED"}</definedName>
    <definedName name="SP_1" localSheetId="11" hidden="1">{#N/A,#N/A,FALSE,"WC OMM III";#N/A,#N/A,FALSE,"WC 1995 PLAN";#N/A,#N/A,FALSE,"WC 1995 ADJUSTED"}</definedName>
    <definedName name="SP_1" hidden="1">{#N/A,#N/A,FALSE,"WC OMM III";#N/A,#N/A,FALSE,"WC 1995 PLAN";#N/A,#N/A,FALSE,"WC 1995 ADJUSTED"}</definedName>
    <definedName name="SP_EXCEL_LINK_c1abd70c0bd34a73957ee70d98da7d9b" hidden="1">#REF!</definedName>
    <definedName name="SPA">#REF!</definedName>
    <definedName name="SPA_NET">114</definedName>
    <definedName name="Space">"          "</definedName>
    <definedName name="SpacerColumns">#REF!,#REF!,#REF!,#REF!,#REF!,#REF!,#REF!,#REF!,#REF!,#REF!,#REF!,#REF!,#REF!,#REF!,#REF!</definedName>
    <definedName name="Spaces">"      "</definedName>
    <definedName name="SpainAllTables" localSheetId="4">{8}</definedName>
    <definedName name="SpainAllTables" localSheetId="11">{8}</definedName>
    <definedName name="SpainAllTables">{8}</definedName>
    <definedName name="SpainProjectName" localSheetId="4">{"Client Name or Project Name"}</definedName>
    <definedName name="SpainProjectName" localSheetId="11">{"Client Name or Project Name"}</definedName>
    <definedName name="SpainProjectName">{"Client Name or Project Name"}</definedName>
    <definedName name="spe">#REF!</definedName>
    <definedName name="SPE_Reg">#REF!</definedName>
    <definedName name="SPE_Trans">#REF!</definedName>
    <definedName name="SPE_Trans_Reg">#REF!</definedName>
    <definedName name="Spec" localSheetId="19">#REF!</definedName>
    <definedName name="Spec">#REF!</definedName>
    <definedName name="Special_Situations" localSheetId="19">#REF!</definedName>
    <definedName name="Special_Situations">#REF!</definedName>
    <definedName name="SpecialPrice" hidden="1">#REF!</definedName>
    <definedName name="Spice" localSheetId="4">{"Ingredients Sector"}</definedName>
    <definedName name="Spice" localSheetId="11">{"Ingredients Sector"}</definedName>
    <definedName name="Spice">{"Ingredients Sector"}</definedName>
    <definedName name="sponsor" localSheetId="19">#REF!</definedName>
    <definedName name="sponsor">#REF!</definedName>
    <definedName name="spot">#REF!</definedName>
    <definedName name="spotswap">#REF!</definedName>
    <definedName name="SPREAD">#REF!</definedName>
    <definedName name="SpreadsheetBuilder_1" hidden="1">#REF!</definedName>
    <definedName name="SpreadsheetBuilder_2" hidden="1">#REF!</definedName>
    <definedName name="spsales" localSheetId="19">#REF!</definedName>
    <definedName name="spsales">#REF!</definedName>
    <definedName name="SPWD" hidden="1">"pepsico"</definedName>
    <definedName name="SPWS_WBID">"01704D02-6856-11D4-B197-0008C7BB220E"</definedName>
    <definedName name="sq" localSheetId="19" hidden="1">{"bs",#N/A,FALSE,"SCF"}</definedName>
    <definedName name="sq" localSheetId="4" hidden="1">{"bs",#N/A,FALSE,"SCF"}</definedName>
    <definedName name="sq" localSheetId="15" hidden="1">{"bs",#N/A,FALSE,"SCF"}</definedName>
    <definedName name="sq" localSheetId="11" hidden="1">{"bs",#N/A,FALSE,"SCF"}</definedName>
    <definedName name="sq" hidden="1">{"bs",#N/A,FALSE,"SCF"}</definedName>
    <definedName name="sql_statement" hidden="1">"select distinct acct_cat,sum(cyr),sum(lyr),sum(cbd),mult_x000D_
from r1_datasum_x000D_
group by acct_cat_x000D_
_x000D_
"</definedName>
    <definedName name="SR5JSJSJ" localSheetId="4">{"Client Name or Project Name"}</definedName>
    <definedName name="SR5JSJSJ" localSheetId="11">{"Client Name or Project Name"}</definedName>
    <definedName name="SR5JSJSJ">{"Client Name or Project Name"}</definedName>
    <definedName name="SR6JSJS6RJ6" localSheetId="4">{"Client Name or Project Name"}</definedName>
    <definedName name="SR6JSJS6RJ6" localSheetId="11">{"Client Name or Project Name"}</definedName>
    <definedName name="SR6JSJS6RJ6">{"Client Name or Project Name"}</definedName>
    <definedName name="srad" localSheetId="11" hidden="1">{#N/A,#N/A,FALSE,"Aging Summary";#N/A,#N/A,FALSE,"Ratio Analysis";#N/A,#N/A,FALSE,"Test 120 Day Accts";#N/A,#N/A,FALSE,"Tickmarks"}</definedName>
    <definedName name="srad" hidden="1">{#N/A,#N/A,FALSE,"Aging Summary";#N/A,#N/A,FALSE,"Ratio Analysis";#N/A,#N/A,FALSE,"Test 120 Day Accts";#N/A,#N/A,FALSE,"Tickmarks"}</definedName>
    <definedName name="srdfg" localSheetId="11" hidden="1">{#N/A,#N/A,FALSE,"Aging Summary";#N/A,#N/A,FALSE,"Ratio Analysis";#N/A,#N/A,FALSE,"Test 120 Day Accts";#N/A,#N/A,FALSE,"Tickmarks"}</definedName>
    <definedName name="srdfg" hidden="1">{#N/A,#N/A,FALSE,"Aging Summary";#N/A,#N/A,FALSE,"Ratio Analysis";#N/A,#N/A,FALSE,"Test 120 Day Accts";#N/A,#N/A,FALSE,"Tickmarks"}</definedName>
    <definedName name="srdfga" localSheetId="11" hidden="1">{#N/A,#N/A,FALSE,"Aging Summary";#N/A,#N/A,FALSE,"Ratio Analysis";#N/A,#N/A,FALSE,"Test 120 Day Accts";#N/A,#N/A,FALSE,"Tickmarks"}</definedName>
    <definedName name="srdfga" hidden="1">{#N/A,#N/A,FALSE,"Aging Summary";#N/A,#N/A,FALSE,"Ratio Analysis";#N/A,#N/A,FALSE,"Test 120 Day Accts";#N/A,#N/A,FALSE,"Tickmarks"}</definedName>
    <definedName name="srdtiti" localSheetId="4" hidden="1">{#N/A,#N/A,FALSE,"Title";#N/A,#N/A,FALSE,"Corp b sheet";#N/A,#N/A,FALSE,"MODIFIED Pl";#N/A,#N/A,FALSE,"Balance Sheet";#N/A,#N/A,FALSE,"Profit and Loss";#N/A,#N/A,FALSE,"Supplement info";#N/A,#N/A,FALSE,"Cashflow";#N/A,#N/A,FALSE,"Asspc Co - Inv Schedule";#N/A,#N/A,FALSE,"kpi"}</definedName>
    <definedName name="srdtiti" localSheetId="11" hidden="1">{#N/A,#N/A,FALSE,"Title";#N/A,#N/A,FALSE,"Corp b sheet";#N/A,#N/A,FALSE,"MODIFIED Pl";#N/A,#N/A,FALSE,"Balance Sheet";#N/A,#N/A,FALSE,"Profit and Loss";#N/A,#N/A,FALSE,"Supplement info";#N/A,#N/A,FALSE,"Cashflow";#N/A,#N/A,FALSE,"Asspc Co - Inv Schedule";#N/A,#N/A,FALSE,"kpi"}</definedName>
    <definedName name="srdtiti" hidden="1">{#N/A,#N/A,FALSE,"Title";#N/A,#N/A,FALSE,"Corp b sheet";#N/A,#N/A,FALSE,"MODIFIED Pl";#N/A,#N/A,FALSE,"Balance Sheet";#N/A,#N/A,FALSE,"Profit and Loss";#N/A,#N/A,FALSE,"Supplement info";#N/A,#N/A,FALSE,"Cashflow";#N/A,#N/A,FALSE,"Asspc Co - Inv Schedule";#N/A,#N/A,FALSE,"kpi"}</definedName>
    <definedName name="srdtiti_1" localSheetId="4" hidden="1">{#N/A,#N/A,FALSE,"Title";#N/A,#N/A,FALSE,"Corp b sheet";#N/A,#N/A,FALSE,"MODIFIED Pl";#N/A,#N/A,FALSE,"Balance Sheet";#N/A,#N/A,FALSE,"Profit and Loss";#N/A,#N/A,FALSE,"Supplement info";#N/A,#N/A,FALSE,"Cashflow";#N/A,#N/A,FALSE,"Asspc Co - Inv Schedule";#N/A,#N/A,FALSE,"kpi"}</definedName>
    <definedName name="srdtiti_1" localSheetId="11" hidden="1">{#N/A,#N/A,FALSE,"Title";#N/A,#N/A,FALSE,"Corp b sheet";#N/A,#N/A,FALSE,"MODIFIED Pl";#N/A,#N/A,FALSE,"Balance Sheet";#N/A,#N/A,FALSE,"Profit and Loss";#N/A,#N/A,FALSE,"Supplement info";#N/A,#N/A,FALSE,"Cashflow";#N/A,#N/A,FALSE,"Asspc Co - Inv Schedule";#N/A,#N/A,FALSE,"kpi"}</definedName>
    <definedName name="srdtiti_1" hidden="1">{#N/A,#N/A,FALSE,"Title";#N/A,#N/A,FALSE,"Corp b sheet";#N/A,#N/A,FALSE,"MODIFIED Pl";#N/A,#N/A,FALSE,"Balance Sheet";#N/A,#N/A,FALSE,"Profit and Loss";#N/A,#N/A,FALSE,"Supplement info";#N/A,#N/A,FALSE,"Cashflow";#N/A,#N/A,FALSE,"Asspc Co - Inv Schedule";#N/A,#N/A,FALSE,"kpi"}</definedName>
    <definedName name="SRHSH5655HH" localSheetId="4">{"Client Name or Project Name"}</definedName>
    <definedName name="SRHSH5655HH" localSheetId="11">{"Client Name or Project Name"}</definedName>
    <definedName name="SRHSH5655HH">{"Client Name or Project Name"}</definedName>
    <definedName name="SRJ6SJSJ" localSheetId="4">{"Client Name or Project Name"}</definedName>
    <definedName name="SRJ6SJSJ" localSheetId="11">{"Client Name or Project Name"}</definedName>
    <definedName name="SRJ6SJSJ">{"Client Name or Project Name"}</definedName>
    <definedName name="srjsjsjsj" localSheetId="4">{"Client Name or Project Name"}</definedName>
    <definedName name="srjsjsjsj" localSheetId="11">{"Client Name or Project Name"}</definedName>
    <definedName name="srjsjsjsj">{"Client Name or Project Name"}</definedName>
    <definedName name="SRJTS6JSR6" localSheetId="4">{"Client Name or Project Name"}</definedName>
    <definedName name="SRJTS6JSR6" localSheetId="11">{"Client Name or Project Name"}</definedName>
    <definedName name="SRJTS6JSR6">{"Client Name or Project Name"}</definedName>
    <definedName name="SRJTSJSJ" localSheetId="4">{"Client Name or Project Name"}</definedName>
    <definedName name="SRJTSJSJ" localSheetId="11">{"Client Name or Project Name"}</definedName>
    <definedName name="SRJTSJSJ">{"Client Name or Project Name"}</definedName>
    <definedName name="SRJYTSJSKJ" localSheetId="4">{"Client Name or Project Name"}</definedName>
    <definedName name="SRJYTSJSKJ" localSheetId="11">{"Client Name or Project Name"}</definedName>
    <definedName name="SRJYTSJSKJ">{"Client Name or Project Name"}</definedName>
    <definedName name="srki" localSheetId="4" hidden="1">{#N/A,#N/A,FALSE,"Title";#N/A,#N/A,FALSE,"Corp b sheet";#N/A,#N/A,FALSE,"MODIFIED Pl";#N/A,#N/A,FALSE,"Balance Sheet";#N/A,#N/A,FALSE,"Profit and Loss";#N/A,#N/A,FALSE,"Supplement info";#N/A,#N/A,FALSE,"Cashflow";#N/A,#N/A,FALSE,"Asspc Co - Inv Schedule";#N/A,#N/A,FALSE,"kpi"}</definedName>
    <definedName name="srki" localSheetId="11" hidden="1">{#N/A,#N/A,FALSE,"Title";#N/A,#N/A,FALSE,"Corp b sheet";#N/A,#N/A,FALSE,"MODIFIED Pl";#N/A,#N/A,FALSE,"Balance Sheet";#N/A,#N/A,FALSE,"Profit and Loss";#N/A,#N/A,FALSE,"Supplement info";#N/A,#N/A,FALSE,"Cashflow";#N/A,#N/A,FALSE,"Asspc Co - Inv Schedule";#N/A,#N/A,FALSE,"kpi"}</definedName>
    <definedName name="srki" hidden="1">{#N/A,#N/A,FALSE,"Title";#N/A,#N/A,FALSE,"Corp b sheet";#N/A,#N/A,FALSE,"MODIFIED Pl";#N/A,#N/A,FALSE,"Balance Sheet";#N/A,#N/A,FALSE,"Profit and Loss";#N/A,#N/A,FALSE,"Supplement info";#N/A,#N/A,FALSE,"Cashflow";#N/A,#N/A,FALSE,"Asspc Co - Inv Schedule";#N/A,#N/A,FALSE,"kpi"}</definedName>
    <definedName name="srki_1" localSheetId="4" hidden="1">{#N/A,#N/A,FALSE,"Title";#N/A,#N/A,FALSE,"Corp b sheet";#N/A,#N/A,FALSE,"MODIFIED Pl";#N/A,#N/A,FALSE,"Balance Sheet";#N/A,#N/A,FALSE,"Profit and Loss";#N/A,#N/A,FALSE,"Supplement info";#N/A,#N/A,FALSE,"Cashflow";#N/A,#N/A,FALSE,"Asspc Co - Inv Schedule";#N/A,#N/A,FALSE,"kpi"}</definedName>
    <definedName name="srki_1" localSheetId="11" hidden="1">{#N/A,#N/A,FALSE,"Title";#N/A,#N/A,FALSE,"Corp b sheet";#N/A,#N/A,FALSE,"MODIFIED Pl";#N/A,#N/A,FALSE,"Balance Sheet";#N/A,#N/A,FALSE,"Profit and Loss";#N/A,#N/A,FALSE,"Supplement info";#N/A,#N/A,FALSE,"Cashflow";#N/A,#N/A,FALSE,"Asspc Co - Inv Schedule";#N/A,#N/A,FALSE,"kpi"}</definedName>
    <definedName name="srki_1" hidden="1">{#N/A,#N/A,FALSE,"Title";#N/A,#N/A,FALSE,"Corp b sheet";#N/A,#N/A,FALSE,"MODIFIED Pl";#N/A,#N/A,FALSE,"Balance Sheet";#N/A,#N/A,FALSE,"Profit and Loss";#N/A,#N/A,FALSE,"Supplement info";#N/A,#N/A,FALSE,"Cashflow";#N/A,#N/A,FALSE,"Asspc Co - Inv Schedule";#N/A,#N/A,FALSE,"kpi"}</definedName>
    <definedName name="srn.SHIPMENTS.2" localSheetId="11" hidden="1">{#N/A,#N/A,FALSE,"JANLN2"}</definedName>
    <definedName name="srn.SHIPMENTS.2" hidden="1">{#N/A,#N/A,FALSE,"JANLN2"}</definedName>
    <definedName name="SRS"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THSHSHSH" localSheetId="4">{"Client Name or Project Name"}</definedName>
    <definedName name="SRTHSHSHSH" localSheetId="11">{"Client Name or Project Name"}</definedName>
    <definedName name="SRTHSHSHSH">{"Client Name or Project Name"}</definedName>
    <definedName name="SRTJS6J6J" localSheetId="4">{"Client Name or Project Name"}</definedName>
    <definedName name="SRTJS6J6J" localSheetId="11">{"Client Name or Project Name"}</definedName>
    <definedName name="SRTJS6J6J">{"Client Name or Project Name"}</definedName>
    <definedName name="SRTJSR6JS6R" localSheetId="4">{"Client Name or Project Name"}</definedName>
    <definedName name="SRTJSR6JS6R" localSheetId="11">{"Client Name or Project Name"}</definedName>
    <definedName name="SRTJSR6JS6R">{"Client Name or Project Name"}</definedName>
    <definedName name="SRTJSTJSTJT" localSheetId="4">{"Client Name or Project Name"}</definedName>
    <definedName name="SRTJSTJSTJT" localSheetId="11">{"Client Name or Project Name"}</definedName>
    <definedName name="SRTJSTJSTJT">{"Client Name or Project Name"}</definedName>
    <definedName name="srtjwjwjwjwj" localSheetId="4">{"Client Name or Project Name"}</definedName>
    <definedName name="srtjwjwjwjwj" localSheetId="11">{"Client Name or Project Name"}</definedName>
    <definedName name="srtjwjwjwjwj">{"Client Name or Project Name"}</definedName>
    <definedName name="SRTMSRMMSMS" localSheetId="4">{"Client Name or Project Name"}</definedName>
    <definedName name="SRTMSRMMSMS" localSheetId="11">{"Client Name or Project Name"}</definedName>
    <definedName name="SRTMSRMMSMS">{"Client Name or Project Name"}</definedName>
    <definedName name="SRTMSRMTTRSM" localSheetId="4">{"Client Name or Project Name"}</definedName>
    <definedName name="SRTMSRMTTRSM" localSheetId="11">{"Client Name or Project Name"}</definedName>
    <definedName name="SRTMSRMTTRSM">{"Client Name or Project Name"}</definedName>
    <definedName name="SRTMSRTMSM" localSheetId="4">{"Client Name or Project Name"}</definedName>
    <definedName name="SRTMSRTMSM" localSheetId="11">{"Client Name or Project Name"}</definedName>
    <definedName name="SRTMSRTMSM">{"Client Name or Project Name"}</definedName>
    <definedName name="srtsfhsfhsh" localSheetId="4">{"Client Name or Project Name"}</definedName>
    <definedName name="srtsfhsfhsh" localSheetId="11">{"Client Name or Project Name"}</definedName>
    <definedName name="srtsfhsfhsh">{"Client Name or Project Name"}</definedName>
    <definedName name="ss" localSheetId="19" hidden="1">{#N/A,#N/A,FALSE,"NEWS12"}</definedName>
    <definedName name="ss" localSheetId="4" hidden="1">{#N/A,#N/A,FALSE,"NEWS12"}</definedName>
    <definedName name="ss" localSheetId="15" hidden="1">{#N/A,#N/A,FALSE,"NEWS12"}</definedName>
    <definedName name="ss" localSheetId="11" hidden="1">{#N/A,#N/A,FALSE,"NEWS12"}</definedName>
    <definedName name="ss" hidden="1">{#N/A,#N/A,FALSE,"NEWS12"}</definedName>
    <definedName name="ss_1" localSheetId="19">#REF!</definedName>
    <definedName name="ss_1">#REF!</definedName>
    <definedName name="ss_2" localSheetId="19">#REF!</definedName>
    <definedName name="ss_2">#REF!</definedName>
    <definedName name="ssas" localSheetId="11" hidden="1">{#N/A,#N/A,FALSE,"HIGHNEW";#N/A,#N/A,FALSE,"HIGHOLD";#N/A,#N/A,FALSE,"MTHDET"}</definedName>
    <definedName name="ssas" hidden="1">{#N/A,#N/A,FALSE,"HIGHNEW";#N/A,#N/A,FALSE,"HIGHOLD";#N/A,#N/A,FALSE,"MTHDET"}</definedName>
    <definedName name="SSD" localSheetId="4" hidden="1">{#N/A,#N/A,FALSE,"REPORT"}</definedName>
    <definedName name="SSD" localSheetId="11" hidden="1">{#N/A,#N/A,FALSE,"REPORT"}</definedName>
    <definedName name="SSD" hidden="1">{#N/A,#N/A,FALSE,"REPORT"}</definedName>
    <definedName name="SSD_1" localSheetId="4" hidden="1">{#N/A,#N/A,FALSE,"REPORT"}</definedName>
    <definedName name="SSD_1" localSheetId="11" hidden="1">{#N/A,#N/A,FALSE,"REPORT"}</definedName>
    <definedName name="SSD_1" hidden="1">{#N/A,#N/A,FALSE,"REPORT"}</definedName>
    <definedName name="ssdfhdf" localSheetId="11" hidden="1">{#N/A,#N/A,FALSE,"Valuation";#N/A,#N/A,FALSE,"MLP Impact"}</definedName>
    <definedName name="ssdfhdf" hidden="1">{#N/A,#N/A,FALSE,"Valuation";#N/A,#N/A,FALSE,"MLP Impact"}</definedName>
    <definedName name="ssdsa" localSheetId="4" hidden="1">{#N/A,#N/A,FALSE,"FREE"}</definedName>
    <definedName name="ssdsa" localSheetId="11" hidden="1">{#N/A,#N/A,FALSE,"FREE"}</definedName>
    <definedName name="ssdsa" hidden="1">{#N/A,#N/A,FALSE,"FREE"}</definedName>
    <definedName name="ssdsdd" localSheetId="11" hidden="1">{#N/A,#N/A,FALSE,"Hoja10";#N/A,#N/A,FALSE,"Hoja9";#N/A,#N/A,FALSE,"Hoja8";#N/A,#N/A,FALSE,"Hoja7";#N/A,#N/A,FALSE,"Hoja6";#N/A,#N/A,FALSE,"Hoja5";#N/A,#N/A,FALSE,"Hoja4";#N/A,#N/A,FALSE,"Hoja2";#N/A,#N/A,FALSE,"Hoja3";#N/A,#N/A,FALSE,"HOJA1";#N/A,#N/A,FALSE,"CashFlow";#N/A,#N/A,FALSE,"FinStmts"}</definedName>
    <definedName name="ssdsdd" hidden="1">{#N/A,#N/A,FALSE,"Hoja10";#N/A,#N/A,FALSE,"Hoja9";#N/A,#N/A,FALSE,"Hoja8";#N/A,#N/A,FALSE,"Hoja7";#N/A,#N/A,FALSE,"Hoja6";#N/A,#N/A,FALSE,"Hoja5";#N/A,#N/A,FALSE,"Hoja4";#N/A,#N/A,FALSE,"Hoja2";#N/A,#N/A,FALSE,"Hoja3";#N/A,#N/A,FALSE,"HOJA1";#N/A,#N/A,FALSE,"CashFlow";#N/A,#N/A,FALSE,"FinStmts"}</definedName>
    <definedName name="ssdsdd_1" localSheetId="11" hidden="1">{#N/A,#N/A,FALSE,"Hoja10";#N/A,#N/A,FALSE,"Hoja9";#N/A,#N/A,FALSE,"Hoja8";#N/A,#N/A,FALSE,"Hoja7";#N/A,#N/A,FALSE,"Hoja6";#N/A,#N/A,FALSE,"Hoja5";#N/A,#N/A,FALSE,"Hoja4";#N/A,#N/A,FALSE,"Hoja2";#N/A,#N/A,FALSE,"Hoja3";#N/A,#N/A,FALSE,"HOJA1";#N/A,#N/A,FALSE,"CashFlow";#N/A,#N/A,FALSE,"FinStmts"}</definedName>
    <definedName name="ssdsdd_1" hidden="1">{#N/A,#N/A,FALSE,"Hoja10";#N/A,#N/A,FALSE,"Hoja9";#N/A,#N/A,FALSE,"Hoja8";#N/A,#N/A,FALSE,"Hoja7";#N/A,#N/A,FALSE,"Hoja6";#N/A,#N/A,FALSE,"Hoja5";#N/A,#N/A,FALSE,"Hoja4";#N/A,#N/A,FALSE,"Hoja2";#N/A,#N/A,FALSE,"Hoja3";#N/A,#N/A,FALSE,"HOJA1";#N/A,#N/A,FALSE,"CashFlow";#N/A,#N/A,FALSE,"FinStmts"}</definedName>
    <definedName name="SSEP" localSheetId="19">#REF!</definedName>
    <definedName name="SSEP">#REF!</definedName>
    <definedName name="ssfd" localSheetId="11" hidden="1">{#N/A,#N/A,FALSE,"plan";#N/A,#N/A,FALSE,"history";#N/A,#N/A,FALSE,"Prodinv";#N/A,#N/A,FALSE,"HISTGRAPH"}</definedName>
    <definedName name="ssfd" hidden="1">{#N/A,#N/A,FALSE,"plan";#N/A,#N/A,FALSE,"history";#N/A,#N/A,FALSE,"Prodinv";#N/A,#N/A,FALSE,"HISTGRAPH"}</definedName>
    <definedName name="ssfd_1" localSheetId="11" hidden="1">{#N/A,#N/A,FALSE,"plan";#N/A,#N/A,FALSE,"history";#N/A,#N/A,FALSE,"Prodinv";#N/A,#N/A,FALSE,"HISTGRAPH"}</definedName>
    <definedName name="ssfd_1" hidden="1">{#N/A,#N/A,FALSE,"plan";#N/A,#N/A,FALSE,"history";#N/A,#N/A,FALSE,"Prodinv";#N/A,#N/A,FALSE,"HISTGRAPH"}</definedName>
    <definedName name="ssr" localSheetId="19" hidden="1">{"bs",#N/A,FALSE,"SCF"}</definedName>
    <definedName name="ssr" localSheetId="4" hidden="1">{"bs",#N/A,FALSE,"SCF"}</definedName>
    <definedName name="ssr" localSheetId="15" hidden="1">{"bs",#N/A,FALSE,"SCF"}</definedName>
    <definedName name="ssr" localSheetId="11" hidden="1">{"bs",#N/A,FALSE,"SCF"}</definedName>
    <definedName name="ssr" hidden="1">{"bs",#N/A,FALSE,"SCF"}</definedName>
    <definedName name="sss" localSheetId="19" hidden="1">{#N/A,#N/A,FALSE,"NOI"}</definedName>
    <definedName name="sss" localSheetId="4" hidden="1">{#N/A,#N/A,FALSE,"NOI"}</definedName>
    <definedName name="sss" localSheetId="15" hidden="1">{#N/A,#N/A,FALSE,"NOI"}</definedName>
    <definedName name="sss" localSheetId="11" hidden="1">{#N/A,#N/A,FALSE,"NOI"}</definedName>
    <definedName name="sss" hidden="1">{#N/A,#N/A,FALSE,"NOI"}</definedName>
    <definedName name="sss_1" localSheetId="4" hidden="1">{#N/A,#N/A,FALSE,"Pharm";#N/A,#N/A,FALSE,"WWCM"}</definedName>
    <definedName name="sss_1" localSheetId="11" hidden="1">{#N/A,#N/A,FALSE,"Pharm";#N/A,#N/A,FALSE,"WWCM"}</definedName>
    <definedName name="sss_1" hidden="1">{#N/A,#N/A,FALSE,"Pharm";#N/A,#N/A,FALSE,"WWCM"}</definedName>
    <definedName name="sss_1_1" localSheetId="4" hidden="1">{"Actual",#N/A,FALSE,"Actual"}</definedName>
    <definedName name="sss_1_1" localSheetId="11" hidden="1">{"Actual",#N/A,FALSE,"Actual"}</definedName>
    <definedName name="sss_1_1" hidden="1">{"Actual",#N/A,FALSE,"Actual"}</definedName>
    <definedName name="sss_1_1_2" localSheetId="4" hidden="1">{"Actual",#N/A,FALSE,"Actual"}</definedName>
    <definedName name="sss_1_1_2" localSheetId="11" hidden="1">{"Actual",#N/A,FALSE,"Actual"}</definedName>
    <definedName name="sss_1_1_2" hidden="1">{"Actual",#N/A,FALSE,"Actual"}</definedName>
    <definedName name="sss_1_3" localSheetId="4" hidden="1">{"Actual",#N/A,FALSE,"Actual"}</definedName>
    <definedName name="sss_1_3" localSheetId="11" hidden="1">{"Actual",#N/A,FALSE,"Actual"}</definedName>
    <definedName name="sss_1_3" hidden="1">{"Actual",#N/A,FALSE,"Actual"}</definedName>
    <definedName name="sss_2" localSheetId="4" hidden="1">{"Actual",#N/A,FALSE,"Actual"}</definedName>
    <definedName name="sss_2" localSheetId="11" hidden="1">{"Actual",#N/A,FALSE,"Actual"}</definedName>
    <definedName name="sss_2" hidden="1">{"Actual",#N/A,FALSE,"Actual"}</definedName>
    <definedName name="sss_2_2" localSheetId="4" hidden="1">{"Actual",#N/A,FALSE,"Actual"}</definedName>
    <definedName name="sss_2_2" localSheetId="11" hidden="1">{"Actual",#N/A,FALSE,"Actual"}</definedName>
    <definedName name="sss_2_2" hidden="1">{"Actual",#N/A,FALSE,"Actual"}</definedName>
    <definedName name="sss_3" localSheetId="4" hidden="1">{"Actual",#N/A,FALSE,"Actual"}</definedName>
    <definedName name="sss_3" localSheetId="11" hidden="1">{"Actual",#N/A,FALSE,"Actual"}</definedName>
    <definedName name="sss_3" hidden="1">{"Actual",#N/A,FALSE,"Actual"}</definedName>
    <definedName name="sss_3_2" localSheetId="4" hidden="1">{"Actual",#N/A,FALSE,"Actual"}</definedName>
    <definedName name="sss_3_2" localSheetId="11" hidden="1">{"Actual",#N/A,FALSE,"Actual"}</definedName>
    <definedName name="sss_3_2" hidden="1">{"Actual",#N/A,FALSE,"Actual"}</definedName>
    <definedName name="sss_5" localSheetId="4" hidden="1">{"Actual",#N/A,FALSE,"Actual"}</definedName>
    <definedName name="sss_5" localSheetId="11" hidden="1">{"Actual",#N/A,FALSE,"Actual"}</definedName>
    <definedName name="sss_5" hidden="1">{"Actual",#N/A,FALSE,"Actual"}</definedName>
    <definedName name="sssa" localSheetId="11" hidden="1">{#N/A,#N/A,FALSE,"bs_cons";#N/A,#N/A,FALSE,"bs_grup";#N/A,#N/A,FALSE,"bs_umpl";#N/A,#N/A,FALSE,"bs_bim";#N/A,#N/A,FALSE,"bs_bdb";#N/A,#N/A,FALSE,"bs_mq32";#N/A,#N/A,FALSE,"bs_bsrl"}</definedName>
    <definedName name="sssa" hidden="1">{#N/A,#N/A,FALSE,"bs_cons";#N/A,#N/A,FALSE,"bs_grup";#N/A,#N/A,FALSE,"bs_umpl";#N/A,#N/A,FALSE,"bs_bim";#N/A,#N/A,FALSE,"bs_bdb";#N/A,#N/A,FALSE,"bs_mq32";#N/A,#N/A,FALSE,"bs_bsrl"}</definedName>
    <definedName name="ssss" localSheetId="15" hidden="1">{"bs",#N/A,FALSE,"SCF"}</definedName>
    <definedName name="ssss" localSheetId="11" hidden="1">{"bs",#N/A,FALSE,"SCF"}</definedName>
    <definedName name="ssss" hidden="1">{"bs",#N/A,FALSE,"SCF"}</definedName>
    <definedName name="ssss_1" localSheetId="11" hidden="1">{"divisions",#N/A,TRUE,"Drivers";"PandL_Ratios",#N/A,TRUE,"P&amp;L"}</definedName>
    <definedName name="ssss_1" hidden="1">{"divisions",#N/A,TRUE,"Drivers";"PandL_Ratios",#N/A,TRUE,"P&amp;L"}</definedName>
    <definedName name="ssss_2" localSheetId="11" hidden="1">{"divisions",#N/A,TRUE,"Drivers";"PandL_Ratios",#N/A,TRUE,"P&amp;L"}</definedName>
    <definedName name="ssss_2" hidden="1">{"divisions",#N/A,TRUE,"Drivers";"PandL_Ratios",#N/A,TRUE,"P&amp;L"}</definedName>
    <definedName name="ssss_3" localSheetId="11" hidden="1">{"divisions",#N/A,TRUE,"Drivers";"PandL_Ratios",#N/A,TRUE,"P&amp;L"}</definedName>
    <definedName name="ssss_3" hidden="1">{"divisions",#N/A,TRUE,"Drivers";"PandL_Ratios",#N/A,TRUE,"P&amp;L"}</definedName>
    <definedName name="ssss_4" localSheetId="11" hidden="1">{"divisions",#N/A,TRUE,"Drivers";"PandL_Ratios",#N/A,TRUE,"P&amp;L"}</definedName>
    <definedName name="ssss_4" hidden="1">{"divisions",#N/A,TRUE,"Drivers";"PandL_Ratios",#N/A,TRUE,"P&amp;L"}</definedName>
    <definedName name="ssss_5" localSheetId="11" hidden="1">{"divisions",#N/A,TRUE,"Drivers";"PandL_Ratios",#N/A,TRUE,"P&amp;L"}</definedName>
    <definedName name="ssss_5" hidden="1">{"divisions",#N/A,TRUE,"Drivers";"PandL_Ratios",#N/A,TRUE,"P&amp;L"}</definedName>
    <definedName name="sssse" localSheetId="11" hidden="1">{#N/A,#N/A,FALSE,"Aging Summary";#N/A,#N/A,FALSE,"Ratio Analysis";#N/A,#N/A,FALSE,"Test 120 Day Accts";#N/A,#N/A,FALSE,"Tickmarks"}</definedName>
    <definedName name="sssse" hidden="1">{#N/A,#N/A,FALSE,"Aging Summary";#N/A,#N/A,FALSE,"Ratio Analysis";#N/A,#N/A,FALSE,"Test 120 Day Accts";#N/A,#N/A,FALSE,"Tickmarks"}</definedName>
    <definedName name="sssss" localSheetId="19" hidden="1">{"bs",#N/A,FALSE,"SCF"}</definedName>
    <definedName name="sssss" localSheetId="4" hidden="1">{"bs",#N/A,FALSE,"SCF"}</definedName>
    <definedName name="sssss" localSheetId="15" hidden="1">{"bs",#N/A,FALSE,"SCF"}</definedName>
    <definedName name="sssss" localSheetId="11" hidden="1">{"bs",#N/A,FALSE,"SCF"}</definedName>
    <definedName name="sssss" hidden="1">{"bs",#N/A,FALSE,"SCF"}</definedName>
    <definedName name="sssss_1" localSheetId="4" hidden="1">{#N/A,#N/A,FALSE,"Calc";#N/A,#N/A,FALSE,"Sensitivity";#N/A,#N/A,FALSE,"LT Earn.Dil.";#N/A,#N/A,FALSE,"Dil. AVP"}</definedName>
    <definedName name="sssss_1" localSheetId="11" hidden="1">{#N/A,#N/A,FALSE,"Calc";#N/A,#N/A,FALSE,"Sensitivity";#N/A,#N/A,FALSE,"LT Earn.Dil.";#N/A,#N/A,FALSE,"Dil. AVP"}</definedName>
    <definedName name="sssss_1" hidden="1">{#N/A,#N/A,FALSE,"Calc";#N/A,#N/A,FALSE,"Sensitivity";#N/A,#N/A,FALSE,"LT Earn.Dil.";#N/A,#N/A,FALSE,"Dil. AVP"}</definedName>
    <definedName name="sssss_2" localSheetId="11" hidden="1">{"divisions",#N/A,TRUE,"Drivers";"PandL_Ratios",#N/A,TRUE,"P&amp;L"}</definedName>
    <definedName name="sssss_2" hidden="1">{"divisions",#N/A,TRUE,"Drivers";"PandL_Ratios",#N/A,TRUE,"P&amp;L"}</definedName>
    <definedName name="sssss_3" localSheetId="11" hidden="1">{"divisions",#N/A,TRUE,"Drivers";"PandL_Ratios",#N/A,TRUE,"P&amp;L"}</definedName>
    <definedName name="sssss_3" hidden="1">{"divisions",#N/A,TRUE,"Drivers";"PandL_Ratios",#N/A,TRUE,"P&amp;L"}</definedName>
    <definedName name="sssss_4" localSheetId="11" hidden="1">{"divisions",#N/A,TRUE,"Drivers";"PandL_Ratios",#N/A,TRUE,"P&amp;L"}</definedName>
    <definedName name="sssss_4" hidden="1">{"divisions",#N/A,TRUE,"Drivers";"PandL_Ratios",#N/A,TRUE,"P&amp;L"}</definedName>
    <definedName name="sssss_5" localSheetId="11" hidden="1">{"divisions",#N/A,TRUE,"Drivers";"PandL_Ratios",#N/A,TRUE,"P&amp;L"}</definedName>
    <definedName name="sssss_5" hidden="1">{"divisions",#N/A,TRUE,"Drivers";"PandL_Ratios",#N/A,TRUE,"P&amp;L"}</definedName>
    <definedName name="ssssss" hidden="1">#REF!</definedName>
    <definedName name="sssssss" hidden="1">#REF!</definedName>
    <definedName name="ssssssss" localSheetId="11" hidden="1">{#N/A,#N/A,FALSE,"Hoja10";#N/A,#N/A,FALSE,"Hoja9";#N/A,#N/A,FALSE,"Hoja8";#N/A,#N/A,FALSE,"Hoja7";#N/A,#N/A,FALSE,"Hoja6";#N/A,#N/A,FALSE,"Hoja5";#N/A,#N/A,FALSE,"Hoja4";#N/A,#N/A,FALSE,"Hoja2";#N/A,#N/A,FALSE,"Hoja3";#N/A,#N/A,FALSE,"HOJA1";#N/A,#N/A,FALSE,"CashFlow";#N/A,#N/A,FALSE,"FinStmts"}</definedName>
    <definedName name="ssssssss" hidden="1">{#N/A,#N/A,FALSE,"Hoja10";#N/A,#N/A,FALSE,"Hoja9";#N/A,#N/A,FALSE,"Hoja8";#N/A,#N/A,FALSE,"Hoja7";#N/A,#N/A,FALSE,"Hoja6";#N/A,#N/A,FALSE,"Hoja5";#N/A,#N/A,FALSE,"Hoja4";#N/A,#N/A,FALSE,"Hoja2";#N/A,#N/A,FALSE,"Hoja3";#N/A,#N/A,FALSE,"HOJA1";#N/A,#N/A,FALSE,"CashFlow";#N/A,#N/A,FALSE,"FinStmts"}</definedName>
    <definedName name="ssssssss_1" localSheetId="11" hidden="1">{#N/A,#N/A,FALSE,"Hoja10";#N/A,#N/A,FALSE,"Hoja9";#N/A,#N/A,FALSE,"Hoja8";#N/A,#N/A,FALSE,"Hoja7";#N/A,#N/A,FALSE,"Hoja6";#N/A,#N/A,FALSE,"Hoja5";#N/A,#N/A,FALSE,"Hoja4";#N/A,#N/A,FALSE,"Hoja2";#N/A,#N/A,FALSE,"Hoja3";#N/A,#N/A,FALSE,"HOJA1";#N/A,#N/A,FALSE,"CashFlow";#N/A,#N/A,FALSE,"FinStmts"}</definedName>
    <definedName name="ssssssss_1" hidden="1">{#N/A,#N/A,FALSE,"Hoja10";#N/A,#N/A,FALSE,"Hoja9";#N/A,#N/A,FALSE,"Hoja8";#N/A,#N/A,FALSE,"Hoja7";#N/A,#N/A,FALSE,"Hoja6";#N/A,#N/A,FALSE,"Hoja5";#N/A,#N/A,FALSE,"Hoja4";#N/A,#N/A,FALSE,"Hoja2";#N/A,#N/A,FALSE,"Hoja3";#N/A,#N/A,FALSE,"HOJA1";#N/A,#N/A,FALSE,"CashFlow";#N/A,#N/A,FALSE,"FinStmts"}</definedName>
    <definedName name="ssssssssss" localSheetId="4">{"Client Name or Project Name"}</definedName>
    <definedName name="ssssssssss" localSheetId="11">{"Client Name or Project Name"}</definedName>
    <definedName name="ssssssssss">{"Client Name or Project Name"}</definedName>
    <definedName name="ssssssssss_1" localSheetId="11" hidden="1">{#N/A,#N/A,FALSE,"Hoja10";#N/A,#N/A,FALSE,"Hoja9";#N/A,#N/A,FALSE,"Hoja8";#N/A,#N/A,FALSE,"Hoja7";#N/A,#N/A,FALSE,"Hoja6";#N/A,#N/A,FALSE,"Hoja5";#N/A,#N/A,FALSE,"Hoja4";#N/A,#N/A,FALSE,"Hoja2";#N/A,#N/A,FALSE,"Hoja3";#N/A,#N/A,FALSE,"HOJA1";#N/A,#N/A,FALSE,"CashFlow";#N/A,#N/A,FALSE,"FinStmts"}</definedName>
    <definedName name="ssssssssss_1" hidden="1">{#N/A,#N/A,FALSE,"Hoja10";#N/A,#N/A,FALSE,"Hoja9";#N/A,#N/A,FALSE,"Hoja8";#N/A,#N/A,FALSE,"Hoja7";#N/A,#N/A,FALSE,"Hoja6";#N/A,#N/A,FALSE,"Hoja5";#N/A,#N/A,FALSE,"Hoja4";#N/A,#N/A,FALSE,"Hoja2";#N/A,#N/A,FALSE,"Hoja3";#N/A,#N/A,FALSE,"HOJA1";#N/A,#N/A,FALSE,"CashFlow";#N/A,#N/A,FALSE,"FinStmts"}</definedName>
    <definedName name="ssssssssssss" localSheetId="11" hidden="1">{"Operating Data",#N/A,TRUE,"Sheet1";"Valuation Matrix",#N/A,TRUE,"Sheet1";"Sales Analysis",#N/A,TRUE,"Sheet1";"Closed Remodelled New",#N/A,TRUE,"Sheet1";"Competitive and FSP",#N/A,TRUE,"Sheet1";"Working Capital and Capex",#N/A,TRUE,"Sheet1";"depreciation",#N/A,TRUE,"Sheet1"}</definedName>
    <definedName name="ssssssssssss" hidden="1">{"Operating Data",#N/A,TRUE,"Sheet1";"Valuation Matrix",#N/A,TRUE,"Sheet1";"Sales Analysis",#N/A,TRUE,"Sheet1";"Closed Remodelled New",#N/A,TRUE,"Sheet1";"Competitive and FSP",#N/A,TRUE,"Sheet1";"Working Capital and Capex",#N/A,TRUE,"Sheet1";"depreciation",#N/A,TRUE,"Sheet1"}</definedName>
    <definedName name="sssssssssssss" localSheetId="15">{4}</definedName>
    <definedName name="sssssssssssss" localSheetId="11">{4}</definedName>
    <definedName name="sssssssssssss">{4}</definedName>
    <definedName name="ssssssssssssss">#REF!</definedName>
    <definedName name="SSSSSSSSSSSSSSSSSSSS" localSheetId="11" hidden="1">{#N/A,#N/A,FALSE,"COVER";#N/A,#N/A,FALSE,"REPORT";#N/A,#N/A,FALSE,"SUMMARY";#N/A,#N/A,FALSE,"DIV";#N/A,#N/A,FALSE,"GRAFICA";#N/A,#N/A,FALSE,"ARCH";#N/A,#N/A,FALSE,"TOT_ARCH";#N/A,#N/A,FALSE,"CANC";#N/A,#N/A,FALSE,"EDIT";#N/A,#N/A,FALSE,"SW";#N/A,#N/A,FALSE,"HW"}</definedName>
    <definedName name="SSSSSSSSSSSSSSSSSSSS" hidden="1">{#N/A,#N/A,FALSE,"COVER";#N/A,#N/A,FALSE,"REPORT";#N/A,#N/A,FALSE,"SUMMARY";#N/A,#N/A,FALSE,"DIV";#N/A,#N/A,FALSE,"GRAFICA";#N/A,#N/A,FALSE,"ARCH";#N/A,#N/A,FALSE,"TOT_ARCH";#N/A,#N/A,FALSE,"CANC";#N/A,#N/A,FALSE,"EDIT";#N/A,#N/A,FALSE,"SW";#N/A,#N/A,FALSE,"HW"}</definedName>
    <definedName name="SSSSSSSSSSSSSSSSSSSSS" localSheetId="11" hidden="1">{#N/A,#N/A,FALSE,"pl_cons";#N/A,#N/A,FALSE,"pl_grup";#N/A,#N/A,FALSE,"pl_umpl";#N/A,#N/A,FALSE,"pl_bim";#N/A,#N/A,FALSE,"pl_bdb";#N/A,#N/A,FALSE,"pl_mq32";#N/A,#N/A,FALSE,"pl_bsrl"}</definedName>
    <definedName name="SSSSSSSSSSSSSSSSSSSSS" hidden="1">{#N/A,#N/A,FALSE,"pl_cons";#N/A,#N/A,FALSE,"pl_grup";#N/A,#N/A,FALSE,"pl_umpl";#N/A,#N/A,FALSE,"pl_bim";#N/A,#N/A,FALSE,"pl_bdb";#N/A,#N/A,FALSE,"pl_mq32";#N/A,#N/A,FALSE,"pl_bsrl"}</definedName>
    <definedName name="st" localSheetId="4">{"Client Name or Project Name"}</definedName>
    <definedName name="st" localSheetId="15"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localSheetId="1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_Louis">#REF!</definedName>
    <definedName name="staff">#REF!</definedName>
    <definedName name="staffing2" localSheetId="4" hidden="1">{#N/A,#N/A,FALSE,"Assessment";#N/A,#N/A,FALSE,"Staffing";#N/A,#N/A,FALSE,"Hires";#N/A,#N/A,FALSE,"Assumptions"}</definedName>
    <definedName name="staffing2" localSheetId="11" hidden="1">{#N/A,#N/A,FALSE,"Assessment";#N/A,#N/A,FALSE,"Staffing";#N/A,#N/A,FALSE,"Hires";#N/A,#N/A,FALSE,"Assumptions"}</definedName>
    <definedName name="staffing2" hidden="1">{#N/A,#N/A,FALSE,"Assessment";#N/A,#N/A,FALSE,"Staffing";#N/A,#N/A,FALSE,"Hires";#N/A,#N/A,FALSE,"Assumptions"}</definedName>
    <definedName name="staffing2_1" localSheetId="4" hidden="1">{#N/A,#N/A,FALSE,"Assessment";#N/A,#N/A,FALSE,"Staffing";#N/A,#N/A,FALSE,"Hires";#N/A,#N/A,FALSE,"Assumptions"}</definedName>
    <definedName name="staffing2_1" localSheetId="11" hidden="1">{#N/A,#N/A,FALSE,"Assessment";#N/A,#N/A,FALSE,"Staffing";#N/A,#N/A,FALSE,"Hires";#N/A,#N/A,FALSE,"Assumptions"}</definedName>
    <definedName name="staffing2_1" hidden="1">{#N/A,#N/A,FALSE,"Assessment";#N/A,#N/A,FALSE,"Staffing";#N/A,#N/A,FALSE,"Hires";#N/A,#N/A,FALSE,"Assumptions"}</definedName>
    <definedName name="staffing2_1_2" localSheetId="4" hidden="1">{#N/A,#N/A,FALSE,"Assessment";#N/A,#N/A,FALSE,"Staffing";#N/A,#N/A,FALSE,"Hires";#N/A,#N/A,FALSE,"Assumptions"}</definedName>
    <definedName name="staffing2_1_2" localSheetId="11" hidden="1">{#N/A,#N/A,FALSE,"Assessment";#N/A,#N/A,FALSE,"Staffing";#N/A,#N/A,FALSE,"Hires";#N/A,#N/A,FALSE,"Assumptions"}</definedName>
    <definedName name="staffing2_1_2" hidden="1">{#N/A,#N/A,FALSE,"Assessment";#N/A,#N/A,FALSE,"Staffing";#N/A,#N/A,FALSE,"Hires";#N/A,#N/A,FALSE,"Assumptions"}</definedName>
    <definedName name="staffing2_2" localSheetId="4" hidden="1">{#N/A,#N/A,FALSE,"Assessment";#N/A,#N/A,FALSE,"Staffing";#N/A,#N/A,FALSE,"Hires";#N/A,#N/A,FALSE,"Assumptions"}</definedName>
    <definedName name="staffing2_2" localSheetId="11" hidden="1">{#N/A,#N/A,FALSE,"Assessment";#N/A,#N/A,FALSE,"Staffing";#N/A,#N/A,FALSE,"Hires";#N/A,#N/A,FALSE,"Assumptions"}</definedName>
    <definedName name="staffing2_2" hidden="1">{#N/A,#N/A,FALSE,"Assessment";#N/A,#N/A,FALSE,"Staffing";#N/A,#N/A,FALSE,"Hires";#N/A,#N/A,FALSE,"Assumptions"}</definedName>
    <definedName name="staffing2_2_2" localSheetId="4" hidden="1">{#N/A,#N/A,FALSE,"Assessment";#N/A,#N/A,FALSE,"Staffing";#N/A,#N/A,FALSE,"Hires";#N/A,#N/A,FALSE,"Assumptions"}</definedName>
    <definedName name="staffing2_2_2" localSheetId="11" hidden="1">{#N/A,#N/A,FALSE,"Assessment";#N/A,#N/A,FALSE,"Staffing";#N/A,#N/A,FALSE,"Hires";#N/A,#N/A,FALSE,"Assumptions"}</definedName>
    <definedName name="staffing2_2_2" hidden="1">{#N/A,#N/A,FALSE,"Assessment";#N/A,#N/A,FALSE,"Staffing";#N/A,#N/A,FALSE,"Hires";#N/A,#N/A,FALSE,"Assumptions"}</definedName>
    <definedName name="staffing2_3" localSheetId="4" hidden="1">{#N/A,#N/A,FALSE,"Assessment";#N/A,#N/A,FALSE,"Staffing";#N/A,#N/A,FALSE,"Hires";#N/A,#N/A,FALSE,"Assumptions"}</definedName>
    <definedName name="staffing2_3" localSheetId="11" hidden="1">{#N/A,#N/A,FALSE,"Assessment";#N/A,#N/A,FALSE,"Staffing";#N/A,#N/A,FALSE,"Hires";#N/A,#N/A,FALSE,"Assumptions"}</definedName>
    <definedName name="staffing2_3" hidden="1">{#N/A,#N/A,FALSE,"Assessment";#N/A,#N/A,FALSE,"Staffing";#N/A,#N/A,FALSE,"Hires";#N/A,#N/A,FALSE,"Assumptions"}</definedName>
    <definedName name="staffing2_3_2" localSheetId="4" hidden="1">{#N/A,#N/A,FALSE,"Assessment";#N/A,#N/A,FALSE,"Staffing";#N/A,#N/A,FALSE,"Hires";#N/A,#N/A,FALSE,"Assumptions"}</definedName>
    <definedName name="staffing2_3_2" localSheetId="11" hidden="1">{#N/A,#N/A,FALSE,"Assessment";#N/A,#N/A,FALSE,"Staffing";#N/A,#N/A,FALSE,"Hires";#N/A,#N/A,FALSE,"Assumptions"}</definedName>
    <definedName name="staffing2_3_2" hidden="1">{#N/A,#N/A,FALSE,"Assessment";#N/A,#N/A,FALSE,"Staffing";#N/A,#N/A,FALSE,"Hires";#N/A,#N/A,FALSE,"Assumptions"}</definedName>
    <definedName name="staffing2_4" localSheetId="4" hidden="1">{#N/A,#N/A,FALSE,"Assessment";#N/A,#N/A,FALSE,"Staffing";#N/A,#N/A,FALSE,"Hires";#N/A,#N/A,FALSE,"Assumptions"}</definedName>
    <definedName name="staffing2_4" localSheetId="11" hidden="1">{#N/A,#N/A,FALSE,"Assessment";#N/A,#N/A,FALSE,"Staffing";#N/A,#N/A,FALSE,"Hires";#N/A,#N/A,FALSE,"Assumptions"}</definedName>
    <definedName name="staffing2_4" hidden="1">{#N/A,#N/A,FALSE,"Assessment";#N/A,#N/A,FALSE,"Staffing";#N/A,#N/A,FALSE,"Hires";#N/A,#N/A,FALSE,"Assumptions"}</definedName>
    <definedName name="staffing2_4_2" localSheetId="4" hidden="1">{#N/A,#N/A,FALSE,"Assessment";#N/A,#N/A,FALSE,"Staffing";#N/A,#N/A,FALSE,"Hires";#N/A,#N/A,FALSE,"Assumptions"}</definedName>
    <definedName name="staffing2_4_2" localSheetId="11" hidden="1">{#N/A,#N/A,FALSE,"Assessment";#N/A,#N/A,FALSE,"Staffing";#N/A,#N/A,FALSE,"Hires";#N/A,#N/A,FALSE,"Assumptions"}</definedName>
    <definedName name="staffing2_4_2" hidden="1">{#N/A,#N/A,FALSE,"Assessment";#N/A,#N/A,FALSE,"Staffing";#N/A,#N/A,FALSE,"Hires";#N/A,#N/A,FALSE,"Assumptions"}</definedName>
    <definedName name="staffing2_5" localSheetId="4" hidden="1">{#N/A,#N/A,FALSE,"Assessment";#N/A,#N/A,FALSE,"Staffing";#N/A,#N/A,FALSE,"Hires";#N/A,#N/A,FALSE,"Assumptions"}</definedName>
    <definedName name="staffing2_5" localSheetId="11" hidden="1">{#N/A,#N/A,FALSE,"Assessment";#N/A,#N/A,FALSE,"Staffing";#N/A,#N/A,FALSE,"Hires";#N/A,#N/A,FALSE,"Assumptions"}</definedName>
    <definedName name="staffing2_5" hidden="1">{#N/A,#N/A,FALSE,"Assessment";#N/A,#N/A,FALSE,"Staffing";#N/A,#N/A,FALSE,"Hires";#N/A,#N/A,FALSE,"Assumptions"}</definedName>
    <definedName name="staffing2_5_2" localSheetId="4" hidden="1">{#N/A,#N/A,FALSE,"Assessment";#N/A,#N/A,FALSE,"Staffing";#N/A,#N/A,FALSE,"Hires";#N/A,#N/A,FALSE,"Assumptions"}</definedName>
    <definedName name="staffing2_5_2" localSheetId="11" hidden="1">{#N/A,#N/A,FALSE,"Assessment";#N/A,#N/A,FALSE,"Staffing";#N/A,#N/A,FALSE,"Hires";#N/A,#N/A,FALSE,"Assumptions"}</definedName>
    <definedName name="staffing2_5_2" hidden="1">{#N/A,#N/A,FALSE,"Assessment";#N/A,#N/A,FALSE,"Staffing";#N/A,#N/A,FALSE,"Hires";#N/A,#N/A,FALSE,"Assumptions"}</definedName>
    <definedName name="Staffing3" localSheetId="4" hidden="1">{#N/A,#N/A,FALSE,"Assessment";#N/A,#N/A,FALSE,"Staffing";#N/A,#N/A,FALSE,"Hires";#N/A,#N/A,FALSE,"Assumptions"}</definedName>
    <definedName name="Staffing3" localSheetId="11" hidden="1">{#N/A,#N/A,FALSE,"Assessment";#N/A,#N/A,FALSE,"Staffing";#N/A,#N/A,FALSE,"Hires";#N/A,#N/A,FALSE,"Assumptions"}</definedName>
    <definedName name="Staffing3" hidden="1">{#N/A,#N/A,FALSE,"Assessment";#N/A,#N/A,FALSE,"Staffing";#N/A,#N/A,FALSE,"Hires";#N/A,#N/A,FALSE,"Assumptions"}</definedName>
    <definedName name="Staffing3_1" localSheetId="4" hidden="1">{#N/A,#N/A,FALSE,"Assessment";#N/A,#N/A,FALSE,"Staffing";#N/A,#N/A,FALSE,"Hires";#N/A,#N/A,FALSE,"Assumptions"}</definedName>
    <definedName name="Staffing3_1" localSheetId="11" hidden="1">{#N/A,#N/A,FALSE,"Assessment";#N/A,#N/A,FALSE,"Staffing";#N/A,#N/A,FALSE,"Hires";#N/A,#N/A,FALSE,"Assumptions"}</definedName>
    <definedName name="Staffing3_1" hidden="1">{#N/A,#N/A,FALSE,"Assessment";#N/A,#N/A,FALSE,"Staffing";#N/A,#N/A,FALSE,"Hires";#N/A,#N/A,FALSE,"Assumptions"}</definedName>
    <definedName name="Staffing3_1_2" localSheetId="4" hidden="1">{#N/A,#N/A,FALSE,"Assessment";#N/A,#N/A,FALSE,"Staffing";#N/A,#N/A,FALSE,"Hires";#N/A,#N/A,FALSE,"Assumptions"}</definedName>
    <definedName name="Staffing3_1_2" localSheetId="11" hidden="1">{#N/A,#N/A,FALSE,"Assessment";#N/A,#N/A,FALSE,"Staffing";#N/A,#N/A,FALSE,"Hires";#N/A,#N/A,FALSE,"Assumptions"}</definedName>
    <definedName name="Staffing3_1_2" hidden="1">{#N/A,#N/A,FALSE,"Assessment";#N/A,#N/A,FALSE,"Staffing";#N/A,#N/A,FALSE,"Hires";#N/A,#N/A,FALSE,"Assumptions"}</definedName>
    <definedName name="Staffing3_2" localSheetId="4" hidden="1">{#N/A,#N/A,FALSE,"Assessment";#N/A,#N/A,FALSE,"Staffing";#N/A,#N/A,FALSE,"Hires";#N/A,#N/A,FALSE,"Assumptions"}</definedName>
    <definedName name="Staffing3_2" localSheetId="11" hidden="1">{#N/A,#N/A,FALSE,"Assessment";#N/A,#N/A,FALSE,"Staffing";#N/A,#N/A,FALSE,"Hires";#N/A,#N/A,FALSE,"Assumptions"}</definedName>
    <definedName name="Staffing3_2" hidden="1">{#N/A,#N/A,FALSE,"Assessment";#N/A,#N/A,FALSE,"Staffing";#N/A,#N/A,FALSE,"Hires";#N/A,#N/A,FALSE,"Assumptions"}</definedName>
    <definedName name="Staffing3_2_2" localSheetId="4" hidden="1">{#N/A,#N/A,FALSE,"Assessment";#N/A,#N/A,FALSE,"Staffing";#N/A,#N/A,FALSE,"Hires";#N/A,#N/A,FALSE,"Assumptions"}</definedName>
    <definedName name="Staffing3_2_2" localSheetId="11" hidden="1">{#N/A,#N/A,FALSE,"Assessment";#N/A,#N/A,FALSE,"Staffing";#N/A,#N/A,FALSE,"Hires";#N/A,#N/A,FALSE,"Assumptions"}</definedName>
    <definedName name="Staffing3_2_2" hidden="1">{#N/A,#N/A,FALSE,"Assessment";#N/A,#N/A,FALSE,"Staffing";#N/A,#N/A,FALSE,"Hires";#N/A,#N/A,FALSE,"Assumptions"}</definedName>
    <definedName name="Staffing3_3" localSheetId="4" hidden="1">{#N/A,#N/A,FALSE,"Assessment";#N/A,#N/A,FALSE,"Staffing";#N/A,#N/A,FALSE,"Hires";#N/A,#N/A,FALSE,"Assumptions"}</definedName>
    <definedName name="Staffing3_3" localSheetId="11" hidden="1">{#N/A,#N/A,FALSE,"Assessment";#N/A,#N/A,FALSE,"Staffing";#N/A,#N/A,FALSE,"Hires";#N/A,#N/A,FALSE,"Assumptions"}</definedName>
    <definedName name="Staffing3_3" hidden="1">{#N/A,#N/A,FALSE,"Assessment";#N/A,#N/A,FALSE,"Staffing";#N/A,#N/A,FALSE,"Hires";#N/A,#N/A,FALSE,"Assumptions"}</definedName>
    <definedName name="Staffing3_3_2" localSheetId="4" hidden="1">{#N/A,#N/A,FALSE,"Assessment";#N/A,#N/A,FALSE,"Staffing";#N/A,#N/A,FALSE,"Hires";#N/A,#N/A,FALSE,"Assumptions"}</definedName>
    <definedName name="Staffing3_3_2" localSheetId="11" hidden="1">{#N/A,#N/A,FALSE,"Assessment";#N/A,#N/A,FALSE,"Staffing";#N/A,#N/A,FALSE,"Hires";#N/A,#N/A,FALSE,"Assumptions"}</definedName>
    <definedName name="Staffing3_3_2" hidden="1">{#N/A,#N/A,FALSE,"Assessment";#N/A,#N/A,FALSE,"Staffing";#N/A,#N/A,FALSE,"Hires";#N/A,#N/A,FALSE,"Assumptions"}</definedName>
    <definedName name="Staffing3_4" localSheetId="4" hidden="1">{#N/A,#N/A,FALSE,"Assessment";#N/A,#N/A,FALSE,"Staffing";#N/A,#N/A,FALSE,"Hires";#N/A,#N/A,FALSE,"Assumptions"}</definedName>
    <definedName name="Staffing3_4" localSheetId="11" hidden="1">{#N/A,#N/A,FALSE,"Assessment";#N/A,#N/A,FALSE,"Staffing";#N/A,#N/A,FALSE,"Hires";#N/A,#N/A,FALSE,"Assumptions"}</definedName>
    <definedName name="Staffing3_4" hidden="1">{#N/A,#N/A,FALSE,"Assessment";#N/A,#N/A,FALSE,"Staffing";#N/A,#N/A,FALSE,"Hires";#N/A,#N/A,FALSE,"Assumptions"}</definedName>
    <definedName name="Staffing3_4_2" localSheetId="4" hidden="1">{#N/A,#N/A,FALSE,"Assessment";#N/A,#N/A,FALSE,"Staffing";#N/A,#N/A,FALSE,"Hires";#N/A,#N/A,FALSE,"Assumptions"}</definedName>
    <definedName name="Staffing3_4_2" localSheetId="11" hidden="1">{#N/A,#N/A,FALSE,"Assessment";#N/A,#N/A,FALSE,"Staffing";#N/A,#N/A,FALSE,"Hires";#N/A,#N/A,FALSE,"Assumptions"}</definedName>
    <definedName name="Staffing3_4_2" hidden="1">{#N/A,#N/A,FALSE,"Assessment";#N/A,#N/A,FALSE,"Staffing";#N/A,#N/A,FALSE,"Hires";#N/A,#N/A,FALSE,"Assumptions"}</definedName>
    <definedName name="Staffing3_5" localSheetId="4" hidden="1">{#N/A,#N/A,FALSE,"Assessment";#N/A,#N/A,FALSE,"Staffing";#N/A,#N/A,FALSE,"Hires";#N/A,#N/A,FALSE,"Assumptions"}</definedName>
    <definedName name="Staffing3_5" localSheetId="11" hidden="1">{#N/A,#N/A,FALSE,"Assessment";#N/A,#N/A,FALSE,"Staffing";#N/A,#N/A,FALSE,"Hires";#N/A,#N/A,FALSE,"Assumptions"}</definedName>
    <definedName name="Staffing3_5" hidden="1">{#N/A,#N/A,FALSE,"Assessment";#N/A,#N/A,FALSE,"Staffing";#N/A,#N/A,FALSE,"Hires";#N/A,#N/A,FALSE,"Assumptions"}</definedName>
    <definedName name="Staffing3_5_2" localSheetId="4" hidden="1">{#N/A,#N/A,FALSE,"Assessment";#N/A,#N/A,FALSE,"Staffing";#N/A,#N/A,FALSE,"Hires";#N/A,#N/A,FALSE,"Assumptions"}</definedName>
    <definedName name="Staffing3_5_2" localSheetId="11" hidden="1">{#N/A,#N/A,FALSE,"Assessment";#N/A,#N/A,FALSE,"Staffing";#N/A,#N/A,FALSE,"Hires";#N/A,#N/A,FALSE,"Assumptions"}</definedName>
    <definedName name="Staffing3_5_2" hidden="1">{#N/A,#N/A,FALSE,"Assessment";#N/A,#N/A,FALSE,"Staffing";#N/A,#N/A,FALSE,"Hires";#N/A,#N/A,FALSE,"Assumptions"}</definedName>
    <definedName name="StaffingGA20042008">#REF!,#REF!,#REF!,#REF!,#REF!</definedName>
    <definedName name="StaffingIP20042008">#REF!,#REF!,#REF!,#REF!,#REF!</definedName>
    <definedName name="StaffingMfgDisp20042008">#REF!,#REF!,#REF!,#REF!,#REF!</definedName>
    <definedName name="StaffingMfgMat20042008">#REF!,#REF!,#REF!,#REF!,#REF!</definedName>
    <definedName name="StaffingMfgMgmt20042008">#REF!,#REF!,#REF!,#REF!,#REF!</definedName>
    <definedName name="StaffingMfgSys20042008">#REF!,#REF!,#REF!,#REF!,#REF!</definedName>
    <definedName name="StaffingMktg20042008">#REF!,#REF!,#REF!,#REF!,#REF!</definedName>
    <definedName name="StaffingQC20042008">#REF!,#REF!,#REF!,#REF!,#REF!</definedName>
    <definedName name="StaffingRA20042008">#REF!,#REF!,#REF!,#REF!,#REF!</definedName>
    <definedName name="StaffingRDDisp20042008">#REF!,#REF!,#REF!,#REF!,#REF!</definedName>
    <definedName name="StaffingRDSys20042008">#REF!,#REF!,#REF!,#REF!,#REF!</definedName>
    <definedName name="StaffingSales20042008">#REF!,#REF!,#REF!,#REF!,#REF!</definedName>
    <definedName name="StaffingSummary20042008">#REF!,#REF!,#REF!,#REF!,#REF!</definedName>
    <definedName name="STAGE">#REF!</definedName>
    <definedName name="stages" localSheetId="11" hidden="1">{#N/A,#N/A,TRUE,"PSG Total Contacts";#N/A,#N/A,TRUE,"PSG Rep Total";#N/A,#N/A,TRUE,"Core Rep Detail";#N/A,#N/A,TRUE,"BC Rep Detail";#N/A,#N/A,TRUE,"Marlboro";#N/A,#N/A,TRUE,"Covington";#N/A,#N/A,TRUE,"Dallas";#N/A,#N/A,TRUE,"VRS Stats";#N/A,#N/A,TRUE,"Internet";#N/A,#N/A,TRUE,"NCO and Call Mix";#N/A,#N/A,TRUE,"VRS &amp; Rep Calls"}</definedName>
    <definedName name="stages" hidden="1">{#N/A,#N/A,TRUE,"PSG Total Contacts";#N/A,#N/A,TRUE,"PSG Rep Total";#N/A,#N/A,TRUE,"Core Rep Detail";#N/A,#N/A,TRUE,"BC Rep Detail";#N/A,#N/A,TRUE,"Marlboro";#N/A,#N/A,TRUE,"Covington";#N/A,#N/A,TRUE,"Dallas";#N/A,#N/A,TRUE,"VRS Stats";#N/A,#N/A,TRUE,"Internet";#N/A,#N/A,TRUE,"NCO and Call Mix";#N/A,#N/A,TRUE,"VRS &amp; Rep Calls"}</definedName>
    <definedName name="Stampa_Analisi" hidden="1">#REF!</definedName>
    <definedName name="Stampa_Prospetti" hidden="1">#REF!</definedName>
    <definedName name="Stampa_Scritture" hidden="1">#REF!</definedName>
    <definedName name="Stampa_tutto" hidden="1">#REF!</definedName>
    <definedName name="Stand1" localSheetId="4">{"Client Name or Project Name"}</definedName>
    <definedName name="Stand1" localSheetId="11">{"Client Name or Project Name"}</definedName>
    <definedName name="Stand1">{"Client Name or Project Name"}</definedName>
    <definedName name="stands" localSheetId="11" hidden="1">{"FCB_ALL",#N/A,FALSE,"FCB";"GREY_ALL",#N/A,FALSE,"GREY"}</definedName>
    <definedName name="stands" hidden="1">{"FCB_ALL",#N/A,FALSE,"FCB";"GREY_ALL",#N/A,FALSE,"GREY"}</definedName>
    <definedName name="stands1" localSheetId="11" hidden="1">{"FCB_ALL",#N/A,FALSE,"FCB";"GREY_ALL",#N/A,FALSE,"GREY"}</definedName>
    <definedName name="stands1" hidden="1">{"FCB_ALL",#N/A,FALSE,"FCB";"GREY_ALL",#N/A,FALSE,"GREY"}</definedName>
    <definedName name="Staples" localSheetId="11" hidden="1">{#N/A,#N/A,FALSE,"FRT, $0 G&amp;A"}</definedName>
    <definedName name="Staples" hidden="1">{#N/A,#N/A,FALSE,"FRT, $0 G&amp;A"}</definedName>
    <definedName name="Staril" localSheetId="4" hidden="1">{#N/A,#N/A,FALSE,"REPORT"}</definedName>
    <definedName name="Staril" localSheetId="11" hidden="1">{#N/A,#N/A,FALSE,"REPORT"}</definedName>
    <definedName name="Staril" hidden="1">{#N/A,#N/A,FALSE,"REPORT"}</definedName>
    <definedName name="Staril_1" localSheetId="4" hidden="1">{#N/A,#N/A,FALSE,"REPORT"}</definedName>
    <definedName name="Staril_1" localSheetId="11" hidden="1">{#N/A,#N/A,FALSE,"REPORT"}</definedName>
    <definedName name="Staril_1" hidden="1">{#N/A,#N/A,FALSE,"REPORT"}</definedName>
    <definedName name="Start_Date" localSheetId="19">#REF!</definedName>
    <definedName name="Start_Date">#REF!</definedName>
    <definedName name="Start11">#REF!</definedName>
    <definedName name="Start12">#REF!</definedName>
    <definedName name="Start13">#REF!</definedName>
    <definedName name="Start17">#REF!</definedName>
    <definedName name="Start19">#REF!</definedName>
    <definedName name="Start2">#REF!</definedName>
    <definedName name="Start23">#REF!</definedName>
    <definedName name="Start25">#REF!</definedName>
    <definedName name="Start30">#REF!</definedName>
    <definedName name="Start37">#REF!</definedName>
    <definedName name="Start4">#REF!</definedName>
    <definedName name="Start5">#REF!</definedName>
    <definedName name="Start7">#REF!</definedName>
    <definedName name="Start9">#REF!</definedName>
    <definedName name="STARTBUDGETPOST1">#REF!</definedName>
    <definedName name="STARTBUDGETPOST6">#REF!</definedName>
    <definedName name="StartDate" localSheetId="19" hidden="1">#REF!</definedName>
    <definedName name="StartDate" hidden="1">#REF!</definedName>
    <definedName name="STARTPERIODNAME1">#REF!</definedName>
    <definedName name="STARTPERIODNAME6">#REF!</definedName>
    <definedName name="STARTPERIODNUM1">#REF!</definedName>
    <definedName name="STARTPERIODNUM6">#REF!</definedName>
    <definedName name="STARTPERIODYEAR6">#REF!</definedName>
    <definedName name="startupfee" localSheetId="19">#REF!</definedName>
    <definedName name="startupfee">#REF!</definedName>
    <definedName name="STAT1" localSheetId="19">#REF!</definedName>
    <definedName name="STAT1">#REF!</definedName>
    <definedName name="STAT2" localSheetId="19">#REF!</definedName>
    <definedName name="STAT2">#REF!</definedName>
    <definedName name="STAT3" localSheetId="19">#REF!</definedName>
    <definedName name="STAT3">#REF!</definedName>
    <definedName name="STAT4" localSheetId="19">#REF!</definedName>
    <definedName name="STAT4">#REF!</definedName>
    <definedName name="State" localSheetId="19">#REF!+#REF!</definedName>
    <definedName name="State" localSheetId="4">#REF!+#REF!</definedName>
    <definedName name="State">#REF!+#REF!</definedName>
    <definedName name="State_Tax">#REF!</definedName>
    <definedName name="StateMembers">#REF!</definedName>
    <definedName name="STATEMOD" localSheetId="19">#REF!</definedName>
    <definedName name="STATEMOD">#REF!</definedName>
    <definedName name="States" localSheetId="4">{"Client Name or Project Name"}</definedName>
    <definedName name="States" localSheetId="11">{"Client Name or Project Name"}</definedName>
    <definedName name="States">{"Client Name or Project Name"}</definedName>
    <definedName name="Stats" localSheetId="4">{2}</definedName>
    <definedName name="Stats" localSheetId="11">{2}</definedName>
    <definedName name="Stats">{2}</definedName>
    <definedName name="Stats_1" localSheetId="4" hidden="1">{#N/A,#N/A,TRUE,"Pro Forma";#N/A,#N/A,TRUE,"PF_Bal";#N/A,#N/A,TRUE,"PF_INC";#N/A,#N/A,TRUE,"CBE";#N/A,#N/A,TRUE,"SWK"}</definedName>
    <definedName name="Stats_1" localSheetId="11" hidden="1">{#N/A,#N/A,TRUE,"Pro Forma";#N/A,#N/A,TRUE,"PF_Bal";#N/A,#N/A,TRUE,"PF_INC";#N/A,#N/A,TRUE,"CBE";#N/A,#N/A,TRUE,"SWK"}</definedName>
    <definedName name="Stats_1" hidden="1">{#N/A,#N/A,TRUE,"Pro Forma";#N/A,#N/A,TRUE,"PF_Bal";#N/A,#N/A,TRUE,"PF_INC";#N/A,#N/A,TRUE,"CBE";#N/A,#N/A,TRUE,"SWK"}</definedName>
    <definedName name="Stats1" localSheetId="19">#REF!</definedName>
    <definedName name="Stats1">#REF!</definedName>
    <definedName name="Stats2" localSheetId="19">#REF!</definedName>
    <definedName name="Stats2">#REF!</definedName>
    <definedName name="Stats5">#REF!</definedName>
    <definedName name="StatsAccessLinesDomesticInternationalTotalAverage">0</definedName>
    <definedName name="StatsAccessLinesTotalAverage">0</definedName>
    <definedName name="StatsAverageMonthlyRevenue">0</definedName>
    <definedName name="StatsB2">#REF!</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atus">#REF!</definedName>
    <definedName name="STax_Copy" localSheetId="19">#REF!</definedName>
    <definedName name="STax_Copy">#REF!</definedName>
    <definedName name="STax_Orig" localSheetId="19">#REF!</definedName>
    <definedName name="STax_Orig">#REF!</definedName>
    <definedName name="STDCOST">#REF!</definedName>
    <definedName name="STDCOST2">#REF!</definedName>
    <definedName name="STDCST">#REF!</definedName>
    <definedName name="StDebtChg" hidden="1">#REF!</definedName>
    <definedName name="StDebtDmy" hidden="1">#REF!,#REF!,#REF!,#REF!,#REF!</definedName>
    <definedName name="STDebtSer" hidden="1">#REF!</definedName>
    <definedName name="stdhg" localSheetId="11" hidden="1">{#N/A,#N/A,FALSE,"Aging Summary";#N/A,#N/A,FALSE,"Ratio Analysis";#N/A,#N/A,FALSE,"Test 120 Day Accts";#N/A,#N/A,FALSE,"Tickmarks"}</definedName>
    <definedName name="stdhg" hidden="1">{#N/A,#N/A,FALSE,"Aging Summary";#N/A,#N/A,FALSE,"Ratio Analysis";#N/A,#N/A,FALSE,"Test 120 Day Accts";#N/A,#N/A,FALSE,"Tickmarks"}</definedName>
    <definedName name="stdhga" localSheetId="11" hidden="1">{#N/A,#N/A,FALSE,"Aging Summary";#N/A,#N/A,FALSE,"Ratio Analysis";#N/A,#N/A,FALSE,"Test 120 Day Accts";#N/A,#N/A,FALSE,"Tickmarks"}</definedName>
    <definedName name="stdhga" hidden="1">{#N/A,#N/A,FALSE,"Aging Summary";#N/A,#N/A,FALSE,"Ratio Analysis";#N/A,#N/A,FALSE,"Test 120 Day Accts";#N/A,#N/A,FALSE,"Tickmarks"}</definedName>
    <definedName name="STE" localSheetId="19">#REF!</definedName>
    <definedName name="STE">#REF!</definedName>
    <definedName name="STECAR" localSheetId="19">#REF!</definedName>
    <definedName name="STECAR">#REF!</definedName>
    <definedName name="STECAREBT" localSheetId="19">#REF!</definedName>
    <definedName name="STECAREBT">#REF!</definedName>
    <definedName name="STECARPLA">#REF!</definedName>
    <definedName name="STECARRES">#REF!</definedName>
    <definedName name="STECARSHC">#REF!</definedName>
    <definedName name="STECARSHE">#REF!</definedName>
    <definedName name="stefano" localSheetId="4">{"Client Name or Project Name"}</definedName>
    <definedName name="stefano" localSheetId="11">{"Client Name or Project Name"}</definedName>
    <definedName name="stefano">{"Client Name or Project Name"}</definedName>
    <definedName name="Stelco" localSheetId="4" hidden="1">{"one",#N/A,TRUE,"Alaska";"two",#N/A,TRUE,"Alaska";"three",#N/A,TRUE,"Alaska";"four",#N/A,TRUE,"Alaska"}</definedName>
    <definedName name="Stelco" localSheetId="11" hidden="1">{"one",#N/A,TRUE,"Alaska";"two",#N/A,TRUE,"Alaska";"three",#N/A,TRUE,"Alaska";"four",#N/A,TRUE,"Alaska"}</definedName>
    <definedName name="Stelco" hidden="1">{"one",#N/A,TRUE,"Alaska";"two",#N/A,TRUE,"Alaska";"three",#N/A,TRUE,"Alaska";"four",#N/A,TRUE,"Alaska"}</definedName>
    <definedName name="step">#REF!</definedName>
    <definedName name="steve" localSheetId="11" hidden="1">{0,0,0,0,5,-4105,25.2,14.4,37.44,25.2,2,FALSE,FALSE,FALSE,FALSE,FALSE,#N/A,1,FALSE,2,1,"&amp;16ADIRONDACK RESOURCE RECOVERY PROJECT","Page &amp;P","","&amp;D &amp;T","","&amp;F",FALSE}</definedName>
    <definedName name="steve" hidden="1">{0,0,0,0,5,-4105,25.2,14.4,37.44,25.2,2,FALSE,FALSE,FALSE,FALSE,FALSE,#N/A,1,FALSE,2,1,"&amp;16ADIRONDACK RESOURCE RECOVERY PROJECT","Page &amp;P","","&amp;D &amp;T","","&amp;F",FALSE}</definedName>
    <definedName name="steven" localSheetId="19"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localSheetId="4"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localSheetId="15"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localSheetId="1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hjththahah" localSheetId="4">{"Client Name or Project Name"}</definedName>
    <definedName name="sthjththahah" localSheetId="11">{"Client Name or Project Name"}</definedName>
    <definedName name="sthjththahah">{"Client Name or Project Name"}</definedName>
    <definedName name="STHJTSHJTHJ" localSheetId="4">{"Client Name or Project Name"}</definedName>
    <definedName name="STHJTSHJTHJ" localSheetId="11">{"Client Name or Project Name"}</definedName>
    <definedName name="STHJTSHJTHJ">{"Client Name or Project Name"}</definedName>
    <definedName name="sthshshsh" localSheetId="4">{"Client Name or Project Name"}</definedName>
    <definedName name="sthshshsh" localSheetId="11">{"Client Name or Project Name"}</definedName>
    <definedName name="sthshshsh">{"Client Name or Project Name"}</definedName>
    <definedName name="sthsthrtshtrh" localSheetId="4">{"Client Name or Project Name"}</definedName>
    <definedName name="sthsthrtshtrh" localSheetId="11">{"Client Name or Project Name"}</definedName>
    <definedName name="sthsthrtshtrh">{"Client Name or Project Name"}</definedName>
    <definedName name="STJSJTSJT" localSheetId="4">{"Client Name or Project Name"}</definedName>
    <definedName name="STJSJTSJT" localSheetId="11">{"Client Name or Project Name"}</definedName>
    <definedName name="STJSJTSJT">{"Client Name or Project Name"}</definedName>
    <definedName name="STJSTJTJTJ" localSheetId="4">{"Client Name or Project Name"}</definedName>
    <definedName name="STJSTJTJTJ" localSheetId="11">{"Client Name or Project Name"}</definedName>
    <definedName name="STJSTJTJTJ">{"Client Name or Project Name"}</definedName>
    <definedName name="STMTS">#REF!</definedName>
    <definedName name="STOCK" localSheetId="19">#REF!</definedName>
    <definedName name="STOCK">#REF!</definedName>
    <definedName name="STOCK_BASED" hidden="1">"STOCK_BASED"</definedName>
    <definedName name="STOCK_CONS" localSheetId="19">#REF!</definedName>
    <definedName name="STOCK_CONS">#REF!</definedName>
    <definedName name="stock_price_date">#REF!</definedName>
    <definedName name="stockprice">#REF!</definedName>
    <definedName name="Stop" localSheetId="19" hidden="1">{"bs",#N/A,FALSE,"SCF"}</definedName>
    <definedName name="Stop" localSheetId="4" hidden="1">{"bs",#N/A,FALSE,"SCF"}</definedName>
    <definedName name="Stop" localSheetId="15" hidden="1">{"bs",#N/A,FALSE,"SCF"}</definedName>
    <definedName name="Stop" localSheetId="11" hidden="1">{"bs",#N/A,FALSE,"SCF"}</definedName>
    <definedName name="Stop" hidden="1">{"bs",#N/A,FALSE,"SCF"}</definedName>
    <definedName name="stopit" localSheetId="11" hidden="1">{#N/A,#N/A,FALSE,"RECEIVABLES";#N/A,#N/A,FALSE,"TRADE RECEIVABLES";#N/A,#N/A,FALSE,"COLLECTION DAYS";#N/A,#N/A,FALSE,"PRODUCTION INVENTORY";#N/A,#N/A,FALSE,"PITO";#N/A,#N/A,FALSE,"NOA"}</definedName>
    <definedName name="stopit" hidden="1">{#N/A,#N/A,FALSE,"RECEIVABLES";#N/A,#N/A,FALSE,"TRADE RECEIVABLES";#N/A,#N/A,FALSE,"COLLECTION DAYS";#N/A,#N/A,FALSE,"PRODUCTION INVENTORY";#N/A,#N/A,FALSE,"PITO";#N/A,#N/A,FALSE,"NOA"}</definedName>
    <definedName name="stopit_1" localSheetId="11" hidden="1">{#N/A,#N/A,FALSE,"RECEIVABLES";#N/A,#N/A,FALSE,"TRADE RECEIVABLES";#N/A,#N/A,FALSE,"COLLECTION DAYS";#N/A,#N/A,FALSE,"PRODUCTION INVENTORY";#N/A,#N/A,FALSE,"PITO";#N/A,#N/A,FALSE,"NOA"}</definedName>
    <definedName name="stopit_1" hidden="1">{#N/A,#N/A,FALSE,"RECEIVABLES";#N/A,#N/A,FALSE,"TRADE RECEIVABLES";#N/A,#N/A,FALSE,"COLLECTION DAYS";#N/A,#N/A,FALSE,"PRODUCTION INVENTORY";#N/A,#N/A,FALSE,"PITO";#N/A,#N/A,FALSE,"NOA"}</definedName>
    <definedName name="STPT">#REF!</definedName>
    <definedName name="STRADA" localSheetId="15" hidden="1">{"'Printed'!$A$1:$Z$48","'Printed'!$A$1"}</definedName>
    <definedName name="STRADA" localSheetId="11" hidden="1">{"'Printed'!$A$1:$Z$48","'Printed'!$A$1"}</definedName>
    <definedName name="STRADA" hidden="1">{"'Printed'!$A$1:$Z$48","'Printed'!$A$1"}</definedName>
    <definedName name="StraightLine">1</definedName>
    <definedName name="strange" localSheetId="11" hidden="1">{#N/A,#N/A,FALSE,"Sheet1"}</definedName>
    <definedName name="strange" hidden="1">{#N/A,#N/A,FALSE,"Sheet1"}</definedName>
    <definedName name="strange\" localSheetId="11" hidden="1">{#N/A,#N/A,FALSE,"Sheet1"}</definedName>
    <definedName name="strange\" hidden="1">{#N/A,#N/A,FALSE,"Sheet1"}</definedName>
    <definedName name="strange2" localSheetId="11" hidden="1">{#N/A,#N/A,FALSE,"Sheet1"}</definedName>
    <definedName name="strange2" hidden="1">{#N/A,#N/A,FALSE,"Sheet1"}</definedName>
    <definedName name="Strategieplan" localSheetId="11" hidden="1">{#N/A,#N/A,TRUE,"Deckblatt";#N/A,#N/A,TRUE,"Inhaltsverz.";#N/A,#N/A,TRUE,"1.1. Organisationsplan";#N/A,#N/A,TRUE,"1.2. Budget-Übersicht";#N/A,#N/A,TRUE,"2. AE-AB-UE";#N/A,#N/A,TRUE,"3.1. 5-Jahres-Plan";#N/A,#N/A,TRUE,"3.2. Plan-Erg.rg.";#N/A,#N/A,TRUE,"4. Bilanz";#N/A,#N/A,TRUE,"5. Finanzplan";#N/A,#N/A,TRUE,"6. Investionen";#N/A,#N/A,TRUE,"7. Personalplan"}</definedName>
    <definedName name="Strategieplan" hidden="1">{#N/A,#N/A,TRUE,"Deckblatt";#N/A,#N/A,TRUE,"Inhaltsverz.";#N/A,#N/A,TRUE,"1.1. Organisationsplan";#N/A,#N/A,TRUE,"1.2. Budget-Übersicht";#N/A,#N/A,TRUE,"2. AE-AB-UE";#N/A,#N/A,TRUE,"3.1. 5-Jahres-Plan";#N/A,#N/A,TRUE,"3.2. Plan-Erg.rg.";#N/A,#N/A,TRUE,"4. Bilanz";#N/A,#N/A,TRUE,"5. Finanzplan";#N/A,#N/A,TRUE,"6. Investionen";#N/A,#N/A,TRUE,"7. Personalplan"}</definedName>
    <definedName name="Strategy"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localSheetId="1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init">#REF!</definedName>
    <definedName name="StratPlanAP" localSheetId="4" hidden="1">{#N/A,#N/A,FALSE,"Pharm";#N/A,#N/A,FALSE,"WWCM"}</definedName>
    <definedName name="StratPlanAP" localSheetId="11" hidden="1">{#N/A,#N/A,FALSE,"Pharm";#N/A,#N/A,FALSE,"WWCM"}</definedName>
    <definedName name="StratPlanAP" hidden="1">{#N/A,#N/A,FALSE,"Pharm";#N/A,#N/A,FALSE,"WWCM"}</definedName>
    <definedName name="StratPlanAP_1" localSheetId="4" hidden="1">{#N/A,#N/A,FALSE,"Pharm";#N/A,#N/A,FALSE,"WWCM"}</definedName>
    <definedName name="StratPlanAP_1" localSheetId="11" hidden="1">{#N/A,#N/A,FALSE,"Pharm";#N/A,#N/A,FALSE,"WWCM"}</definedName>
    <definedName name="StratPlanAP_1" hidden="1">{#N/A,#N/A,FALSE,"Pharm";#N/A,#N/A,FALSE,"WWCM"}</definedName>
    <definedName name="STRJSTJSTJ" localSheetId="4">{"Client Name or Project Name"}</definedName>
    <definedName name="STRJSTJSTJ" localSheetId="11">{"Client Name or Project Name"}</definedName>
    <definedName name="STRJSTJSTJ">{"Client Name or Project Name"}</definedName>
    <definedName name="STRJTJSTJ" localSheetId="4">{"Client Name or Project Name"}</definedName>
    <definedName name="STRJTJSTJ" localSheetId="11">{"Client Name or Project Name"}</definedName>
    <definedName name="STRJTJSTJ">{"Client Name or Project Name"}</definedName>
    <definedName name="struc">#REF!</definedName>
    <definedName name="structure" localSheetId="19">#REF!</definedName>
    <definedName name="structure">#REF!</definedName>
    <definedName name="stsg" localSheetId="11" hidden="1">{"Network Summary",#N/A,TRUE,"Summary";"Piping Summary",#N/A,TRUE," Piping";"Meters Summary",#N/A,TRUE,"Meters &amp; Connections";"Connections Summary",#N/A,TRUE,"Meters &amp; Connections";"Stations Summary",#N/A,TRUE,"Stations Pivot"}</definedName>
    <definedName name="stsg" hidden="1">{"Network Summary",#N/A,TRUE,"Summary";"Piping Summary",#N/A,TRUE," Piping";"Meters Summary",#N/A,TRUE,"Meters &amp; Connections";"Connections Summary",#N/A,TRUE,"Meters &amp; Connections";"Stations Summary",#N/A,TRUE,"Stations Pivot"}</definedName>
    <definedName name="stsga" localSheetId="11" hidden="1">{"Network Summary",#N/A,TRUE,"Summary";"Piping Summary",#N/A,TRUE," Piping";"Meters Summary",#N/A,TRUE,"Meters &amp; Connections";"Connections Summary",#N/A,TRUE,"Meters &amp; Connections";"Stations Summary",#N/A,TRUE,"Stations Pivot"}</definedName>
    <definedName name="stsga" hidden="1">{"Network Summary",#N/A,TRUE,"Summary";"Piping Summary",#N/A,TRUE," Piping";"Meters Summary",#N/A,TRUE,"Meters &amp; Connections";"Connections Summary",#N/A,TRUE,"Meters &amp; Connections";"Stations Summary",#N/A,TRUE,"Stations Pivot"}</definedName>
    <definedName name="STSJTSJSJ" localSheetId="4">{"Client Name or Project Name"}</definedName>
    <definedName name="STSJTSJSJ" localSheetId="11">{"Client Name or Project Name"}</definedName>
    <definedName name="STSJTSJSJ">{"Client Name or Project Name"}</definedName>
    <definedName name="stub" localSheetId="19">#REF!</definedName>
    <definedName name="stub">#REF!</definedName>
    <definedName name="Stub_Header1" hidden="1">#REF!</definedName>
    <definedName name="Stub_Header2" hidden="1">#REF!</definedName>
    <definedName name="Stub_Header3" hidden="1">#REF!</definedName>
    <definedName name="stub_months">#REF!</definedName>
    <definedName name="stub_period">#REF!</definedName>
    <definedName name="stud13"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4" hidden="1">{"TOTAL",#N/A,FALSE,"A";"FISCAL94",#N/A,FALSE,"A";"FISCAL95",#N/A,FALSE,"A";"FISCAL96",#N/A,FALSE,"A";"misc page",#N/A,FALSE,"A"}</definedName>
    <definedName name="stuff" localSheetId="11" hidden="1">{"TOTAL",#N/A,FALSE,"A";"FISCAL94",#N/A,FALSE,"A";"FISCAL95",#N/A,FALSE,"A";"FISCAL96",#N/A,FALSE,"A";"misc page",#N/A,FALSE,"A"}</definedName>
    <definedName name="stuff" hidden="1">{"TOTAL",#N/A,FALSE,"A";"FISCAL94",#N/A,FALSE,"A";"FISCAL95",#N/A,FALSE,"A";"FISCAL96",#N/A,FALSE,"A";"misc page",#N/A,FALSE,"A"}</definedName>
    <definedName name="styseysay" localSheetId="4">{"Client Name or Project Name"}</definedName>
    <definedName name="styseysay" localSheetId="11">{"Client Name or Project Name"}</definedName>
    <definedName name="styseysay">{"Client Name or Project Name"}</definedName>
    <definedName name="su">#REF!</definedName>
    <definedName name="sub" localSheetId="19" hidden="1">#REF!</definedName>
    <definedName name="sub" hidden="1">#REF!</definedName>
    <definedName name="subdebtamount">#REF!</definedName>
    <definedName name="subdebtdate">#REF!</definedName>
    <definedName name="subheader" localSheetId="19">#REF!</definedName>
    <definedName name="subheader">#REF!</definedName>
    <definedName name="Subordinated_Debt_Return_Analysis">#REF!</definedName>
    <definedName name="subs">OFFSET(#REF!,0,0,COUNTA(#REF!),1)</definedName>
    <definedName name="subs00">#REF!</definedName>
    <definedName name="subs01">#REF!</definedName>
    <definedName name="Subs3">#REF!</definedName>
    <definedName name="subs99">#REF!</definedName>
    <definedName name="Subtotal_Central_Offices">#REF!</definedName>
    <definedName name="Subtotal_Central_Operations">#REF!</definedName>
    <definedName name="Subtotal_Track_Group">#REF!</definedName>
    <definedName name="Subtotal_Track_Operations">#REF!</definedName>
    <definedName name="Success" hidden="1">#REF!</definedName>
    <definedName name="such" localSheetId="11" hidden="1">{"FCB_ALL",#N/A,FALSE,"FCB"}</definedName>
    <definedName name="such" hidden="1">{"FCB_ALL",#N/A,FALSE,"FCB"}</definedName>
    <definedName name="sucker" localSheetId="11" hidden="1">{#N/A,#N/A,FALSE,"Sheet1"}</definedName>
    <definedName name="sucker" hidden="1">{#N/A,#N/A,FALSE,"Sheet1"}</definedName>
    <definedName name="sucker2" localSheetId="11" hidden="1">{#N/A,#N/A,FALSE,"Sheet1"}</definedName>
    <definedName name="sucker2" hidden="1">{#N/A,#N/A,FALSE,"Sheet1"}</definedName>
    <definedName name="sulzer1" localSheetId="4">{"Client Name or Project Name"}</definedName>
    <definedName name="sulzer1" localSheetId="11">{"Client Name or Project Name"}</definedName>
    <definedName name="sulzer1">{"Client Name or Project Name"}</definedName>
    <definedName name="sum" localSheetId="2" hidden="1">{"Frequency Trend Analysis",#N/A,FALSE,"Trend";"Frequency Graph",#N/A,FALSE,"Trend";"Loss Cost Trend Analysis",#N/A,FALSE,"Trend";"Loss Cost Graph",#N/A,FALSE,"Trend";"Severity Trend Analysis",#N/A,FALSE,"Trend";"Severity Trend Graph",#N/A,FALSE,"Trend";"Graphs",#N/A,FALSE,"Trend Methods"}</definedName>
    <definedName name="sum" localSheetId="1" hidden="1">{"Frequency Trend Analysis",#N/A,FALSE,"Trend";"Frequency Graph",#N/A,FALSE,"Trend";"Loss Cost Trend Analysis",#N/A,FALSE,"Trend";"Loss Cost Graph",#N/A,FALSE,"Trend";"Severity Trend Analysis",#N/A,FALSE,"Trend";"Severity Trend Graph",#N/A,FALSE,"Trend";"Graphs",#N/A,FALSE,"Trend Methods"}</definedName>
    <definedName name="sum" localSheetId="19" hidden="1">{"Frequency Trend Analysis",#N/A,FALSE,"Trend";"Frequency Graph",#N/A,FALSE,"Trend";"Loss Cost Trend Analysis",#N/A,FALSE,"Trend";"Loss Cost Graph",#N/A,FALSE,"Trend";"Severity Trend Analysis",#N/A,FALSE,"Trend";"Severity Trend Graph",#N/A,FALSE,"Trend";"Graphs",#N/A,FALSE,"Trend Methods"}</definedName>
    <definedName name="sum" localSheetId="4" hidden="1">{"Frequency Trend Analysis",#N/A,FALSE,"Trend";"Frequency Graph",#N/A,FALSE,"Trend";"Loss Cost Trend Analysis",#N/A,FALSE,"Trend";"Loss Cost Graph",#N/A,FALSE,"Trend";"Severity Trend Analysis",#N/A,FALSE,"Trend";"Severity Trend Graph",#N/A,FALSE,"Trend";"Graphs",#N/A,FALSE,"Trend Methods"}</definedName>
    <definedName name="sum" localSheetId="18" hidden="1">{"Frequency Trend Analysis",#N/A,FALSE,"Trend";"Frequency Graph",#N/A,FALSE,"Trend";"Loss Cost Trend Analysis",#N/A,FALSE,"Trend";"Loss Cost Graph",#N/A,FALSE,"Trend";"Severity Trend Analysis",#N/A,FALSE,"Trend";"Severity Trend Graph",#N/A,FALSE,"Trend";"Graphs",#N/A,FALSE,"Trend Methods"}</definedName>
    <definedName name="sum" localSheetId="15" hidden="1">{"Frequency Trend Analysis",#N/A,FALSE,"Trend";"Frequency Graph",#N/A,FALSE,"Trend";"Loss Cost Trend Analysis",#N/A,FALSE,"Trend";"Loss Cost Graph",#N/A,FALSE,"Trend";"Severity Trend Analysis",#N/A,FALSE,"Trend";"Severity Trend Graph",#N/A,FALSE,"Trend";"Graphs",#N/A,FALSE,"Trend Methods"}</definedName>
    <definedName name="sum" localSheetId="11" hidden="1">{"Frequency Trend Analysis",#N/A,FALSE,"Trend";"Frequency Graph",#N/A,FALSE,"Trend";"Loss Cost Trend Analysis",#N/A,FALSE,"Trend";"Loss Cost Graph",#N/A,FALSE,"Trend";"Severity Trend Analysis",#N/A,FALSE,"Trend";"Severity Trend Graph",#N/A,FALSE,"Trend";"Graphs",#N/A,FALSE,"Trend Methods"}</definedName>
    <definedName name="sum" hidden="1">{"Frequency Trend Analysis",#N/A,FALSE,"Trend";"Frequency Graph",#N/A,FALSE,"Trend";"Loss Cost Trend Analysis",#N/A,FALSE,"Trend";"Loss Cost Graph",#N/A,FALSE,"Trend";"Severity Trend Analysis",#N/A,FALSE,"Trend";"Severity Trend Graph",#N/A,FALSE,"Trend";"Graphs",#N/A,FALSE,"Trend Methods"}</definedName>
    <definedName name="SUM_K_1">#N/A</definedName>
    <definedName name="SUM_K_GOPB_7__1">#N/A</definedName>
    <definedName name="SUM_K_GOPB_7__DEBT_1">#N/A</definedName>
    <definedName name="SUM_K_GOPB_7__STOCK_1">#N/A</definedName>
    <definedName name="SUM_K_GOPD_6__1">#N/A</definedName>
    <definedName name="SUM_K_GOPD_6__DEBT_1">#N/A</definedName>
    <definedName name="SUM_K_GOPD_6__STOCK_1">#N/A</definedName>
    <definedName name="SUM_K_GOPOPT_1">#N/A</definedName>
    <definedName name="SUM_K_GOPOPT_STOCK_1">#N/A</definedName>
    <definedName name="SUM_K_POS_1">#N/A</definedName>
    <definedName name="SUM_L_1">#N/A</definedName>
    <definedName name="SUM_L_POS_1">#N/A</definedName>
    <definedName name="SUM_M_1">#N/A</definedName>
    <definedName name="SUM_M_POS_1">#N/A</definedName>
    <definedName name="SUM_N_1">#N/A</definedName>
    <definedName name="SUM_N_POS_1">#N/A</definedName>
    <definedName name="SUM_O_1">#N/A</definedName>
    <definedName name="SUM_O_POS_1">#N/A</definedName>
    <definedName name="SUM_P_1">#N/A</definedName>
    <definedName name="SUM_P_GOPB_7__1">#N/A</definedName>
    <definedName name="SUM_P_GOPB_7__DEBT_1">#N/A</definedName>
    <definedName name="SUM_P_GOPB_7__STOCK_1">#N/A</definedName>
    <definedName name="SUM_P_GOPD_6__1">#N/A</definedName>
    <definedName name="SUM_P_GOPD_6__DEBT_1">#N/A</definedName>
    <definedName name="SUM_P_GOPD_6__STOCK_1">#N/A</definedName>
    <definedName name="SUM_P_GOPOPT_1">#N/A</definedName>
    <definedName name="SUM_P_GOPOPT_STOCK_1">#N/A</definedName>
    <definedName name="SUM_P_POS_1">#N/A</definedName>
    <definedName name="SUM_Q_1">#N/A</definedName>
    <definedName name="SUM_Q_GOPB_7__1">#N/A</definedName>
    <definedName name="SUM_Q_GOPB_7__DEBT_1">#N/A</definedName>
    <definedName name="SUM_Q_GOPB_7__STOCK_1">#N/A</definedName>
    <definedName name="SUM_Q_GOPD_6__1">#N/A</definedName>
    <definedName name="SUM_Q_GOPD_6__DEBT_1">#N/A</definedName>
    <definedName name="SUM_Q_GOPD_6__STOCK_1">#N/A</definedName>
    <definedName name="SUM_Q_GOPOPT_1">#N/A</definedName>
    <definedName name="SUM_Q_GOPOPT_STOCK_1">#N/A</definedName>
    <definedName name="SUM_Q_POS_1">#N/A</definedName>
    <definedName name="SUM_R_1">#N/A</definedName>
    <definedName name="SUM_R_GOPB_7__1">#N/A</definedName>
    <definedName name="SUM_R_GOPB_7__DEBT_1">#N/A</definedName>
    <definedName name="SUM_R_GOPB_7__STOCK_1">#N/A</definedName>
    <definedName name="SUM_R_GOPD_6__1">#N/A</definedName>
    <definedName name="SUM_R_GOPD_6__DEBT_1">#N/A</definedName>
    <definedName name="SUM_R_GOPD_6__STOCK_1">#N/A</definedName>
    <definedName name="SUM_R_GOPOPT_1">#N/A</definedName>
    <definedName name="SUM_R_GOPOPT_STOCK_1">#N/A</definedName>
    <definedName name="SUM_R_POS_1">#N/A</definedName>
    <definedName name="SUM_S_1">#N/A</definedName>
    <definedName name="SUM_S_POS_1">#N/A</definedName>
    <definedName name="SUM_T_1">#N/A</definedName>
    <definedName name="SUM_T_GOPB_7__1">#N/A</definedName>
    <definedName name="SUM_T_GOPB_7__DEBT_1">#N/A</definedName>
    <definedName name="SUM_T_GOPB_7__STOCK_1">#N/A</definedName>
    <definedName name="SUM_T_GOPD_6__1">#N/A</definedName>
    <definedName name="SUM_T_GOPD_6__DEBT_1">#N/A</definedName>
    <definedName name="SUM_T_GOPD_6__STOCK_1">#N/A</definedName>
    <definedName name="SUM_T_GOPOPT_1">#N/A</definedName>
    <definedName name="SUM_T_GOPOPT_STOCK_1">#N/A</definedName>
    <definedName name="SUM_T_POS_1">#N/A</definedName>
    <definedName name="SUM_U_1">#N/A</definedName>
    <definedName name="SUM_U_GOPB_7__1">#N/A</definedName>
    <definedName name="SUM_U_GOPB_7__DEBT_1">#N/A</definedName>
    <definedName name="SUM_U_GOPB_7__STOCK_1">#N/A</definedName>
    <definedName name="SUM_U_GOPD_6__1">#N/A</definedName>
    <definedName name="SUM_U_GOPD_6__DEBT_1">#N/A</definedName>
    <definedName name="SUM_U_GOPD_6__STOCK_1">#N/A</definedName>
    <definedName name="SUM_U_GOPOPT_1">#N/A</definedName>
    <definedName name="SUM_U_GOPOPT_STOCK_1">#N/A</definedName>
    <definedName name="SUM_V_1">#N/A</definedName>
    <definedName name="SUM_V_GOPB_7__1">#N/A</definedName>
    <definedName name="SUM_V_GOPB_7__DEBT_1">#N/A</definedName>
    <definedName name="SUM_V_GOPB_7__STOCK_1">#N/A</definedName>
    <definedName name="SUM_V_GOPD_6__1">#N/A</definedName>
    <definedName name="SUM_V_GOPD_6__DEBT_1">#N/A</definedName>
    <definedName name="SUM_V_GOPD_6__STOCK_1">#N/A</definedName>
    <definedName name="SUM_V_GOPOPT_1">#N/A</definedName>
    <definedName name="SUM_V_GOPOPT_STOCK_1">#N/A</definedName>
    <definedName name="SUM_W_1">#N/A</definedName>
    <definedName name="SUM_W_GOPB_7__1">#N/A</definedName>
    <definedName name="SUM_W_GOPB_7__DEBT_1">#N/A</definedName>
    <definedName name="SUM_W_GOPB_7__STOCK_1">#N/A</definedName>
    <definedName name="SUM_W_GOPD_6__1">#N/A</definedName>
    <definedName name="SUM_W_GOPD_6__DEBT_1">#N/A</definedName>
    <definedName name="SUM_W_GOPD_6__STOCK_1">#N/A</definedName>
    <definedName name="SUM_W_GOPOPT_1">#N/A</definedName>
    <definedName name="SUM_W_GOPOPT_STOCK_1">#N/A</definedName>
    <definedName name="SUM_X_1">#N/A</definedName>
    <definedName name="SUM_X_GOPB_7__1">#N/A</definedName>
    <definedName name="SUM_X_GOPB_7__DEBT_1">#N/A</definedName>
    <definedName name="SUM_X_GOPB_7__STOCK_1">#N/A</definedName>
    <definedName name="SUM_X_GOPD_6__1">#N/A</definedName>
    <definedName name="SUM_X_GOPD_6__DEBT_1">#N/A</definedName>
    <definedName name="SUM_X_GOPD_6__STOCK_1">#N/A</definedName>
    <definedName name="SUM_X_GOPOPT_1">#N/A</definedName>
    <definedName name="SUM_X_GOPOPT_STOCK_1">#N/A</definedName>
    <definedName name="SUM_Y_1">#N/A</definedName>
    <definedName name="SUM_Y_GOPB_7__1">#N/A</definedName>
    <definedName name="SUM_Y_GOPB_7__DEBT_1">#N/A</definedName>
    <definedName name="SUM_Y_GOPB_7__STOCK_1">#N/A</definedName>
    <definedName name="SUM_Y_GOPD_6__1">#N/A</definedName>
    <definedName name="SUM_Y_GOPD_6__DEBT_1">#N/A</definedName>
    <definedName name="SUM_Y_GOPD_6__STOCK_1">#N/A</definedName>
    <definedName name="SUM_Y_GOPOPT_1">#N/A</definedName>
    <definedName name="SUM_Y_GOPOPT_STOCK_1">#N/A</definedName>
    <definedName name="summaries" localSheetId="11" hidden="1">{#N/A,#N/A,TRUE,"KEY DATA";#N/A,#N/A,TRUE,"KEY DATA Base Case";#N/A,#N/A,TRUE,"JULY";#N/A,#N/A,TRUE,"AUG";#N/A,#N/A,TRUE,"SEPT";#N/A,#N/A,TRUE,"3Q"}</definedName>
    <definedName name="summaries" hidden="1">{#N/A,#N/A,TRUE,"KEY DATA";#N/A,#N/A,TRUE,"KEY DATA Base Case";#N/A,#N/A,TRUE,"JULY";#N/A,#N/A,TRUE,"AUG";#N/A,#N/A,TRUE,"SEPT";#N/A,#N/A,TRUE,"3Q"}</definedName>
    <definedName name="SUMMARY">#REF!</definedName>
    <definedName name="Summary_07" localSheetId="4" hidden="1">{"PARTNERS CAPITAL STMT",#N/A,FALSE,"Partners Capital"}</definedName>
    <definedName name="Summary_07" localSheetId="11" hidden="1">{"PARTNERS CAPITAL STMT",#N/A,FALSE,"Partners Capital"}</definedName>
    <definedName name="Summary_07" hidden="1">{"PARTNERS CAPITAL STMT",#N/A,FALSE,"Partners Capital"}</definedName>
    <definedName name="Summary_07_1" localSheetId="4" hidden="1">{"PARTNERS CAPITAL STMT",#N/A,FALSE,"Partners Capital"}</definedName>
    <definedName name="Summary_07_1" localSheetId="11" hidden="1">{"PARTNERS CAPITAL STMT",#N/A,FALSE,"Partners Capital"}</definedName>
    <definedName name="Summary_07_1" hidden="1">{"PARTNERS CAPITAL STMT",#N/A,FALSE,"Partners Capital"}</definedName>
    <definedName name="SUMMARY_BOOK" localSheetId="19" hidden="1">{"page1",#N/A,FALSE,"GIRLBO";"page2",#N/A,FALSE,"GIRLBO";"page3",#N/A,FALSE,"GIRLBO";"page4",#N/A,FALSE,"GIRLBO";"page5",#N/A,FALSE,"GIRLBO"}</definedName>
    <definedName name="SUMMARY_BOOK" localSheetId="4" hidden="1">{"page1",#N/A,FALSE,"GIRLBO";"page2",#N/A,FALSE,"GIRLBO";"page3",#N/A,FALSE,"GIRLBO";"page4",#N/A,FALSE,"GIRLBO";"page5",#N/A,FALSE,"GIRLBO"}</definedName>
    <definedName name="SUMMARY_BOOK" localSheetId="15" hidden="1">{"page1",#N/A,FALSE,"GIRLBO";"page2",#N/A,FALSE,"GIRLBO";"page3",#N/A,FALSE,"GIRLBO";"page4",#N/A,FALSE,"GIRLBO";"page5",#N/A,FALSE,"GIRLBO"}</definedName>
    <definedName name="SUMMARY_BOOK" localSheetId="11" hidden="1">{"page1",#N/A,FALSE,"GIRLBO";"page2",#N/A,FALSE,"GIRLBO";"page3",#N/A,FALSE,"GIRLBO";"page4",#N/A,FALSE,"GIRLBO";"page5",#N/A,FALSE,"GIRLBO"}</definedName>
    <definedName name="SUMMARY_BOOK" hidden="1">{"page1",#N/A,FALSE,"GIRLBO";"page2",#N/A,FALSE,"GIRLBO";"page3",#N/A,FALSE,"GIRLBO";"page4",#N/A,FALSE,"GIRLBO";"page5",#N/A,FALSE,"GIRLBO"}</definedName>
    <definedName name="SUMMARY_BOOK_1" localSheetId="4" hidden="1">{"page1",#N/A,FALSE,"GIRLBO";"page2",#N/A,FALSE,"GIRLBO";"page3",#N/A,FALSE,"GIRLBO";"page4",#N/A,FALSE,"GIRLBO";"page5",#N/A,FALSE,"GIRLBO"}</definedName>
    <definedName name="SUMMARY_BOOK_1" localSheetId="11" hidden="1">{"page1",#N/A,FALSE,"GIRLBO";"page2",#N/A,FALSE,"GIRLBO";"page3",#N/A,FALSE,"GIRLBO";"page4",#N/A,FALSE,"GIRLBO";"page5",#N/A,FALSE,"GIRLBO"}</definedName>
    <definedName name="SUMMARY_BOOK_1" hidden="1">{"page1",#N/A,FALSE,"GIRLBO";"page2",#N/A,FALSE,"GIRLBO";"page3",#N/A,FALSE,"GIRLBO";"page4",#N/A,FALSE,"GIRLBO";"page5",#N/A,FALSE,"GIRLBO"}</definedName>
    <definedName name="SUMMARY_BOOK_1_1" localSheetId="4" hidden="1">{"page1",#N/A,FALSE,"GIRLBO";"page2",#N/A,FALSE,"GIRLBO";"page3",#N/A,FALSE,"GIRLBO";"page4",#N/A,FALSE,"GIRLBO";"page5",#N/A,FALSE,"GIRLBO"}</definedName>
    <definedName name="SUMMARY_BOOK_1_1" localSheetId="11" hidden="1">{"page1",#N/A,FALSE,"GIRLBO";"page2",#N/A,FALSE,"GIRLBO";"page3",#N/A,FALSE,"GIRLBO";"page4",#N/A,FALSE,"GIRLBO";"page5",#N/A,FALSE,"GIRLBO"}</definedName>
    <definedName name="SUMMARY_BOOK_1_1" hidden="1">{"page1",#N/A,FALSE,"GIRLBO";"page2",#N/A,FALSE,"GIRLBO";"page3",#N/A,FALSE,"GIRLBO";"page4",#N/A,FALSE,"GIRLBO";"page5",#N/A,FALSE,"GIRLBO"}</definedName>
    <definedName name="SUMMARY_BOOK_1_1_2" localSheetId="4" hidden="1">{"page1",#N/A,FALSE,"GIRLBO";"page2",#N/A,FALSE,"GIRLBO";"page3",#N/A,FALSE,"GIRLBO";"page4",#N/A,FALSE,"GIRLBO";"page5",#N/A,FALSE,"GIRLBO"}</definedName>
    <definedName name="SUMMARY_BOOK_1_1_2" localSheetId="11" hidden="1">{"page1",#N/A,FALSE,"GIRLBO";"page2",#N/A,FALSE,"GIRLBO";"page3",#N/A,FALSE,"GIRLBO";"page4",#N/A,FALSE,"GIRLBO";"page5",#N/A,FALSE,"GIRLBO"}</definedName>
    <definedName name="SUMMARY_BOOK_1_1_2" hidden="1">{"page1",#N/A,FALSE,"GIRLBO";"page2",#N/A,FALSE,"GIRLBO";"page3",#N/A,FALSE,"GIRLBO";"page4",#N/A,FALSE,"GIRLBO";"page5",#N/A,FALSE,"GIRLBO"}</definedName>
    <definedName name="SUMMARY_BOOK_1_3" localSheetId="4" hidden="1">{"page1",#N/A,FALSE,"GIRLBO";"page2",#N/A,FALSE,"GIRLBO";"page3",#N/A,FALSE,"GIRLBO";"page4",#N/A,FALSE,"GIRLBO";"page5",#N/A,FALSE,"GIRLBO"}</definedName>
    <definedName name="SUMMARY_BOOK_1_3" localSheetId="11" hidden="1">{"page1",#N/A,FALSE,"GIRLBO";"page2",#N/A,FALSE,"GIRLBO";"page3",#N/A,FALSE,"GIRLBO";"page4",#N/A,FALSE,"GIRLBO";"page5",#N/A,FALSE,"GIRLBO"}</definedName>
    <definedName name="SUMMARY_BOOK_1_3" hidden="1">{"page1",#N/A,FALSE,"GIRLBO";"page2",#N/A,FALSE,"GIRLBO";"page3",#N/A,FALSE,"GIRLBO";"page4",#N/A,FALSE,"GIRLBO";"page5",#N/A,FALSE,"GIRLBO"}</definedName>
    <definedName name="SUMMARY_BOOK_2" localSheetId="4" hidden="1">{"page1",#N/A,FALSE,"GIRLBO";"page2",#N/A,FALSE,"GIRLBO";"page3",#N/A,FALSE,"GIRLBO";"page4",#N/A,FALSE,"GIRLBO";"page5",#N/A,FALSE,"GIRLBO"}</definedName>
    <definedName name="SUMMARY_BOOK_2" localSheetId="11" hidden="1">{"page1",#N/A,FALSE,"GIRLBO";"page2",#N/A,FALSE,"GIRLBO";"page3",#N/A,FALSE,"GIRLBO";"page4",#N/A,FALSE,"GIRLBO";"page5",#N/A,FALSE,"GIRLBO"}</definedName>
    <definedName name="SUMMARY_BOOK_2" hidden="1">{"page1",#N/A,FALSE,"GIRLBO";"page2",#N/A,FALSE,"GIRLBO";"page3",#N/A,FALSE,"GIRLBO";"page4",#N/A,FALSE,"GIRLBO";"page5",#N/A,FALSE,"GIRLBO"}</definedName>
    <definedName name="SUMMARY_BOOK_2_2" localSheetId="4" hidden="1">{"page1",#N/A,FALSE,"GIRLBO";"page2",#N/A,FALSE,"GIRLBO";"page3",#N/A,FALSE,"GIRLBO";"page4",#N/A,FALSE,"GIRLBO";"page5",#N/A,FALSE,"GIRLBO"}</definedName>
    <definedName name="SUMMARY_BOOK_2_2" localSheetId="11" hidden="1">{"page1",#N/A,FALSE,"GIRLBO";"page2",#N/A,FALSE,"GIRLBO";"page3",#N/A,FALSE,"GIRLBO";"page4",#N/A,FALSE,"GIRLBO";"page5",#N/A,FALSE,"GIRLBO"}</definedName>
    <definedName name="SUMMARY_BOOK_2_2" hidden="1">{"page1",#N/A,FALSE,"GIRLBO";"page2",#N/A,FALSE,"GIRLBO";"page3",#N/A,FALSE,"GIRLBO";"page4",#N/A,FALSE,"GIRLBO";"page5",#N/A,FALSE,"GIRLBO"}</definedName>
    <definedName name="SUMMARY_BOOK_3" localSheetId="4" hidden="1">{"page1",#N/A,FALSE,"GIRLBO";"page2",#N/A,FALSE,"GIRLBO";"page3",#N/A,FALSE,"GIRLBO";"page4",#N/A,FALSE,"GIRLBO";"page5",#N/A,FALSE,"GIRLBO"}</definedName>
    <definedName name="SUMMARY_BOOK_3" localSheetId="11" hidden="1">{"page1",#N/A,FALSE,"GIRLBO";"page2",#N/A,FALSE,"GIRLBO";"page3",#N/A,FALSE,"GIRLBO";"page4",#N/A,FALSE,"GIRLBO";"page5",#N/A,FALSE,"GIRLBO"}</definedName>
    <definedName name="SUMMARY_BOOK_3" hidden="1">{"page1",#N/A,FALSE,"GIRLBO";"page2",#N/A,FALSE,"GIRLBO";"page3",#N/A,FALSE,"GIRLBO";"page4",#N/A,FALSE,"GIRLBO";"page5",#N/A,FALSE,"GIRLBO"}</definedName>
    <definedName name="SUMMARY_BOOK_3_2" localSheetId="4" hidden="1">{"page1",#N/A,FALSE,"GIRLBO";"page2",#N/A,FALSE,"GIRLBO";"page3",#N/A,FALSE,"GIRLBO";"page4",#N/A,FALSE,"GIRLBO";"page5",#N/A,FALSE,"GIRLBO"}</definedName>
    <definedName name="SUMMARY_BOOK_3_2" localSheetId="11" hidden="1">{"page1",#N/A,FALSE,"GIRLBO";"page2",#N/A,FALSE,"GIRLBO";"page3",#N/A,FALSE,"GIRLBO";"page4",#N/A,FALSE,"GIRLBO";"page5",#N/A,FALSE,"GIRLBO"}</definedName>
    <definedName name="SUMMARY_BOOK_3_2" hidden="1">{"page1",#N/A,FALSE,"GIRLBO";"page2",#N/A,FALSE,"GIRLBO";"page3",#N/A,FALSE,"GIRLBO";"page4",#N/A,FALSE,"GIRLBO";"page5",#N/A,FALSE,"GIRLBO"}</definedName>
    <definedName name="SUMMARY_BOOK_4" localSheetId="4" hidden="1">{"page1",#N/A,FALSE,"GIRLBO";"page2",#N/A,FALSE,"GIRLBO";"page3",#N/A,FALSE,"GIRLBO";"page4",#N/A,FALSE,"GIRLBO";"page5",#N/A,FALSE,"GIRLBO"}</definedName>
    <definedName name="SUMMARY_BOOK_4" localSheetId="11" hidden="1">{"page1",#N/A,FALSE,"GIRLBO";"page2",#N/A,FALSE,"GIRLBO";"page3",#N/A,FALSE,"GIRLBO";"page4",#N/A,FALSE,"GIRLBO";"page5",#N/A,FALSE,"GIRLBO"}</definedName>
    <definedName name="SUMMARY_BOOK_4" hidden="1">{"page1",#N/A,FALSE,"GIRLBO";"page2",#N/A,FALSE,"GIRLBO";"page3",#N/A,FALSE,"GIRLBO";"page4",#N/A,FALSE,"GIRLBO";"page5",#N/A,FALSE,"GIRLBO"}</definedName>
    <definedName name="SUMMARY_BOOK_4_2" localSheetId="4" hidden="1">{"page1",#N/A,FALSE,"GIRLBO";"page2",#N/A,FALSE,"GIRLBO";"page3",#N/A,FALSE,"GIRLBO";"page4",#N/A,FALSE,"GIRLBO";"page5",#N/A,FALSE,"GIRLBO"}</definedName>
    <definedName name="SUMMARY_BOOK_4_2" localSheetId="11" hidden="1">{"page1",#N/A,FALSE,"GIRLBO";"page2",#N/A,FALSE,"GIRLBO";"page3",#N/A,FALSE,"GIRLBO";"page4",#N/A,FALSE,"GIRLBO";"page5",#N/A,FALSE,"GIRLBO"}</definedName>
    <definedName name="SUMMARY_BOOK_4_2" hidden="1">{"page1",#N/A,FALSE,"GIRLBO";"page2",#N/A,FALSE,"GIRLBO";"page3",#N/A,FALSE,"GIRLBO";"page4",#N/A,FALSE,"GIRLBO";"page5",#N/A,FALSE,"GIRLBO"}</definedName>
    <definedName name="SUMMARY_BOOK_5" localSheetId="4" hidden="1">{"page1",#N/A,FALSE,"GIRLBO";"page2",#N/A,FALSE,"GIRLBO";"page3",#N/A,FALSE,"GIRLBO";"page4",#N/A,FALSE,"GIRLBO";"page5",#N/A,FALSE,"GIRLBO"}</definedName>
    <definedName name="SUMMARY_BOOK_5" localSheetId="11" hidden="1">{"page1",#N/A,FALSE,"GIRLBO";"page2",#N/A,FALSE,"GIRLBO";"page3",#N/A,FALSE,"GIRLBO";"page4",#N/A,FALSE,"GIRLBO";"page5",#N/A,FALSE,"GIRLBO"}</definedName>
    <definedName name="SUMMARY_BOOK_5" hidden="1">{"page1",#N/A,FALSE,"GIRLBO";"page2",#N/A,FALSE,"GIRLBO";"page3",#N/A,FALSE,"GIRLBO";"page4",#N/A,FALSE,"GIRLBO";"page5",#N/A,FALSE,"GIRLBO"}</definedName>
    <definedName name="SUMMARY_BOOK_5_2" localSheetId="4" hidden="1">{"page1",#N/A,FALSE,"GIRLBO";"page2",#N/A,FALSE,"GIRLBO";"page3",#N/A,FALSE,"GIRLBO";"page4",#N/A,FALSE,"GIRLBO";"page5",#N/A,FALSE,"GIRLBO"}</definedName>
    <definedName name="SUMMARY_BOOK_5_2" localSheetId="11" hidden="1">{"page1",#N/A,FALSE,"GIRLBO";"page2",#N/A,FALSE,"GIRLBO";"page3",#N/A,FALSE,"GIRLBO";"page4",#N/A,FALSE,"GIRLBO";"page5",#N/A,FALSE,"GIRLBO"}</definedName>
    <definedName name="SUMMARY_BOOK_5_2" hidden="1">{"page1",#N/A,FALSE,"GIRLBO";"page2",#N/A,FALSE,"GIRLBO";"page3",#N/A,FALSE,"GIRLBO";"page4",#N/A,FALSE,"GIRLBO";"page5",#N/A,FALSE,"GIRLBO"}</definedName>
    <definedName name="Summary_by_Product_Range" hidden="1">#REF!</definedName>
    <definedName name="Summary_Financials">#REF!</definedName>
    <definedName name="Summary_Plus_0200US" localSheetId="11"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_Plus_0200US"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ummary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ummary1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ummary1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ummary2" localSheetId="4" hidden="1">{#N/A,#N/A,FALSE,"FACTSHEETS";#N/A,#N/A,FALSE,"pump";#N/A,#N/A,FALSE,"filter"}</definedName>
    <definedName name="Summary2" localSheetId="11" hidden="1">{#N/A,#N/A,FALSE,"FACTSHEETS";#N/A,#N/A,FALSE,"pump";#N/A,#N/A,FALSE,"filter"}</definedName>
    <definedName name="Summary2" hidden="1">{#N/A,#N/A,FALSE,"FACTSHEETS";#N/A,#N/A,FALSE,"pump";#N/A,#N/A,FALSE,"filter"}</definedName>
    <definedName name="Summary2_1" localSheetId="4" hidden="1">{#N/A,#N/A,FALSE,"FACTSHEETS";#N/A,#N/A,FALSE,"pump";#N/A,#N/A,FALSE,"filter"}</definedName>
    <definedName name="Summary2_1" localSheetId="11" hidden="1">{#N/A,#N/A,FALSE,"FACTSHEETS";#N/A,#N/A,FALSE,"pump";#N/A,#N/A,FALSE,"filter"}</definedName>
    <definedName name="Summary2_1" hidden="1">{#N/A,#N/A,FALSE,"FACTSHEETS";#N/A,#N/A,FALSE,"pump";#N/A,#N/A,FALSE,"filter"}</definedName>
    <definedName name="Summary2_1_1" localSheetId="4" hidden="1">{#N/A,#N/A,FALSE,"FACTSHEETS";#N/A,#N/A,FALSE,"pump";#N/A,#N/A,FALSE,"filter"}</definedName>
    <definedName name="Summary2_1_1" localSheetId="11" hidden="1">{#N/A,#N/A,FALSE,"FACTSHEETS";#N/A,#N/A,FALSE,"pump";#N/A,#N/A,FALSE,"filter"}</definedName>
    <definedName name="Summary2_1_1" hidden="1">{#N/A,#N/A,FALSE,"FACTSHEETS";#N/A,#N/A,FALSE,"pump";#N/A,#N/A,FALSE,"filter"}</definedName>
    <definedName name="Summary2_1_1_2" localSheetId="4" hidden="1">{#N/A,#N/A,FALSE,"FACTSHEETS";#N/A,#N/A,FALSE,"pump";#N/A,#N/A,FALSE,"filter"}</definedName>
    <definedName name="Summary2_1_1_2" localSheetId="11" hidden="1">{#N/A,#N/A,FALSE,"FACTSHEETS";#N/A,#N/A,FALSE,"pump";#N/A,#N/A,FALSE,"filter"}</definedName>
    <definedName name="Summary2_1_1_2" hidden="1">{#N/A,#N/A,FALSE,"FACTSHEETS";#N/A,#N/A,FALSE,"pump";#N/A,#N/A,FALSE,"filter"}</definedName>
    <definedName name="Summary2_1_3" localSheetId="4" hidden="1">{#N/A,#N/A,FALSE,"FACTSHEETS";#N/A,#N/A,FALSE,"pump";#N/A,#N/A,FALSE,"filter"}</definedName>
    <definedName name="Summary2_1_3" localSheetId="11" hidden="1">{#N/A,#N/A,FALSE,"FACTSHEETS";#N/A,#N/A,FALSE,"pump";#N/A,#N/A,FALSE,"filter"}</definedName>
    <definedName name="Summary2_1_3" hidden="1">{#N/A,#N/A,FALSE,"FACTSHEETS";#N/A,#N/A,FALSE,"pump";#N/A,#N/A,FALSE,"filter"}</definedName>
    <definedName name="Summary2_2" localSheetId="4" hidden="1">{#N/A,#N/A,FALSE,"FACTSHEETS";#N/A,#N/A,FALSE,"pump";#N/A,#N/A,FALSE,"filter"}</definedName>
    <definedName name="Summary2_2" localSheetId="11" hidden="1">{#N/A,#N/A,FALSE,"FACTSHEETS";#N/A,#N/A,FALSE,"pump";#N/A,#N/A,FALSE,"filter"}</definedName>
    <definedName name="Summary2_2" hidden="1">{#N/A,#N/A,FALSE,"FACTSHEETS";#N/A,#N/A,FALSE,"pump";#N/A,#N/A,FALSE,"filter"}</definedName>
    <definedName name="Summary2_2_2" localSheetId="4" hidden="1">{#N/A,#N/A,FALSE,"FACTSHEETS";#N/A,#N/A,FALSE,"pump";#N/A,#N/A,FALSE,"filter"}</definedName>
    <definedName name="Summary2_2_2" localSheetId="11" hidden="1">{#N/A,#N/A,FALSE,"FACTSHEETS";#N/A,#N/A,FALSE,"pump";#N/A,#N/A,FALSE,"filter"}</definedName>
    <definedName name="Summary2_2_2" hidden="1">{#N/A,#N/A,FALSE,"FACTSHEETS";#N/A,#N/A,FALSE,"pump";#N/A,#N/A,FALSE,"filter"}</definedName>
    <definedName name="Summary2_3" localSheetId="4" hidden="1">{#N/A,#N/A,FALSE,"FACTSHEETS";#N/A,#N/A,FALSE,"pump";#N/A,#N/A,FALSE,"filter"}</definedName>
    <definedName name="Summary2_3" localSheetId="11" hidden="1">{#N/A,#N/A,FALSE,"FACTSHEETS";#N/A,#N/A,FALSE,"pump";#N/A,#N/A,FALSE,"filter"}</definedName>
    <definedName name="Summary2_3" hidden="1">{#N/A,#N/A,FALSE,"FACTSHEETS";#N/A,#N/A,FALSE,"pump";#N/A,#N/A,FALSE,"filter"}</definedName>
    <definedName name="Summary2_3_2" localSheetId="4" hidden="1">{#N/A,#N/A,FALSE,"FACTSHEETS";#N/A,#N/A,FALSE,"pump";#N/A,#N/A,FALSE,"filter"}</definedName>
    <definedName name="Summary2_3_2" localSheetId="11" hidden="1">{#N/A,#N/A,FALSE,"FACTSHEETS";#N/A,#N/A,FALSE,"pump";#N/A,#N/A,FALSE,"filter"}</definedName>
    <definedName name="Summary2_3_2" hidden="1">{#N/A,#N/A,FALSE,"FACTSHEETS";#N/A,#N/A,FALSE,"pump";#N/A,#N/A,FALSE,"filter"}</definedName>
    <definedName name="Summary2_5" localSheetId="4" hidden="1">{#N/A,#N/A,FALSE,"FACTSHEETS";#N/A,#N/A,FALSE,"pump";#N/A,#N/A,FALSE,"filter"}</definedName>
    <definedName name="Summary2_5" localSheetId="11" hidden="1">{#N/A,#N/A,FALSE,"FACTSHEETS";#N/A,#N/A,FALSE,"pump";#N/A,#N/A,FALSE,"filter"}</definedName>
    <definedName name="Summary2_5" hidden="1">{#N/A,#N/A,FALSE,"FACTSHEETS";#N/A,#N/A,FALSE,"pump";#N/A,#N/A,FALSE,"filter"}</definedName>
    <definedName name="SummaryPL">#REF!</definedName>
    <definedName name="summaryty" localSheetId="11" hidden="1">{#N/A,#N/A,TRUE,"KEY DATA";#N/A,#N/A,TRUE,"KEY DATA Base Case";#N/A,#N/A,TRUE,"JULY";#N/A,#N/A,TRUE,"AUG";#N/A,#N/A,TRUE,"SEPT";#N/A,#N/A,TRUE,"3Q"}</definedName>
    <definedName name="summaryty" hidden="1">{#N/A,#N/A,TRUE,"KEY DATA";#N/A,#N/A,TRUE,"KEY DATA Base Case";#N/A,#N/A,TRUE,"JULY";#N/A,#N/A,TRUE,"AUG";#N/A,#N/A,TRUE,"SEPT";#N/A,#N/A,TRUE,"3Q"}</definedName>
    <definedName name="sumval" localSheetId="19" hidden="1">{#N/A,#N/A,FALSE,"CONSOLIDATED";#N/A,#N/A,FALSE,"OCEAN";#N/A,#N/A,FALSE,"UNDERWATER";#N/A,#N/A,FALSE,"ELEC. WARFARE";#N/A,#N/A,FALSE,"POLARIS";#N/A,#N/A,FALSE,"CORPORATE";#N/A,#N/A,FALSE,"ELIMINATING";#N/A,#N/A,FALSE,"By Quarters"}</definedName>
    <definedName name="sumval" localSheetId="4" hidden="1">{#N/A,#N/A,FALSE,"CONSOLIDATED";#N/A,#N/A,FALSE,"OCEAN";#N/A,#N/A,FALSE,"UNDERWATER";#N/A,#N/A,FALSE,"ELEC. WARFARE";#N/A,#N/A,FALSE,"POLARIS";#N/A,#N/A,FALSE,"CORPORATE";#N/A,#N/A,FALSE,"ELIMINATING";#N/A,#N/A,FALSE,"By Quarters"}</definedName>
    <definedName name="sumval" localSheetId="15" hidden="1">{#N/A,#N/A,FALSE,"CONSOLIDATED";#N/A,#N/A,FALSE,"OCEAN";#N/A,#N/A,FALSE,"UNDERWATER";#N/A,#N/A,FALSE,"ELEC. WARFARE";#N/A,#N/A,FALSE,"POLARIS";#N/A,#N/A,FALSE,"CORPORATE";#N/A,#N/A,FALSE,"ELIMINATING";#N/A,#N/A,FALSE,"By Quarters"}</definedName>
    <definedName name="sumval" localSheetId="11" hidden="1">{#N/A,#N/A,FALSE,"CONSOLIDATED";#N/A,#N/A,FALSE,"OCEAN";#N/A,#N/A,FALSE,"UNDERWATER";#N/A,#N/A,FALSE,"ELEC. WARFARE";#N/A,#N/A,FALSE,"POLARIS";#N/A,#N/A,FALSE,"CORPORATE";#N/A,#N/A,FALSE,"ELIMINATING";#N/A,#N/A,FALSE,"By Quarters"}</definedName>
    <definedName name="sumval" hidden="1">{#N/A,#N/A,FALSE,"CONSOLIDATED";#N/A,#N/A,FALSE,"OCEAN";#N/A,#N/A,FALSE,"UNDERWATER";#N/A,#N/A,FALSE,"ELEC. WARFARE";#N/A,#N/A,FALSE,"POLARIS";#N/A,#N/A,FALSE,"CORPORATE";#N/A,#N/A,FALSE,"ELIMINATING";#N/A,#N/A,FALSE,"By Quarters"}</definedName>
    <definedName name="SUP_1">#REF!</definedName>
    <definedName name="SUP_10">#REF!</definedName>
    <definedName name="SUP_2">#REF!</definedName>
    <definedName name="SUP_20">#REF!</definedName>
    <definedName name="SUP_21">#REF!</definedName>
    <definedName name="SUP_22">#REF!</definedName>
    <definedName name="SUP_23">#REF!</definedName>
    <definedName name="SUP_24">#REF!</definedName>
    <definedName name="SUP_25">#REF!</definedName>
    <definedName name="SUP_26">#REF!</definedName>
    <definedName name="SUP_27">#REF!</definedName>
    <definedName name="SUP_28">#REF!</definedName>
    <definedName name="SUP_29">#REF!</definedName>
    <definedName name="SUP_3">#REF!</definedName>
    <definedName name="SUP_30">#REF!</definedName>
    <definedName name="SUP_31">#REF!</definedName>
    <definedName name="SUP_32">#REF!</definedName>
    <definedName name="SUP_33">#REF!</definedName>
    <definedName name="SUP_34">#REF!</definedName>
    <definedName name="SUP_35">#REF!</definedName>
    <definedName name="SUP_36">#REF!</definedName>
    <definedName name="SUP_37">#REF!</definedName>
    <definedName name="SUP_38">#REF!</definedName>
    <definedName name="SUP_39">#REF!</definedName>
    <definedName name="SUP_4">#REF!</definedName>
    <definedName name="SUP_40">#REF!</definedName>
    <definedName name="SUP_41">#REF!</definedName>
    <definedName name="SUP_42">#REF!</definedName>
    <definedName name="SUP_43">#REF!</definedName>
    <definedName name="SUP_5">#REF!</definedName>
    <definedName name="SUP_50">#REF!</definedName>
    <definedName name="SUP_51">#REF!</definedName>
    <definedName name="SUP_52">#REF!</definedName>
    <definedName name="SUP_53">#REF!</definedName>
    <definedName name="SUP_54">#REF!</definedName>
    <definedName name="SUP_55">#REF!</definedName>
    <definedName name="SUP_56">#REF!</definedName>
    <definedName name="SUP_57">#REF!</definedName>
    <definedName name="SUP_58">#REF!</definedName>
    <definedName name="SUP_59">#REF!</definedName>
    <definedName name="SUP_6">#REF!</definedName>
    <definedName name="SUP_60">#REF!</definedName>
    <definedName name="SUP_61">#REF!</definedName>
    <definedName name="SUP_62">#REF!</definedName>
    <definedName name="SUP_63">#REF!</definedName>
    <definedName name="SUP_64">#REF!</definedName>
    <definedName name="SUP_65">#REF!</definedName>
    <definedName name="SUP_66">#REF!</definedName>
    <definedName name="SUP_67">#REF!</definedName>
    <definedName name="SUP_68">#REF!</definedName>
    <definedName name="SUP_69">#REF!</definedName>
    <definedName name="SUP_7">#REF!</definedName>
    <definedName name="SUP_70">#REF!</definedName>
    <definedName name="SUP_71">#REF!</definedName>
    <definedName name="SUP_72">#REF!</definedName>
    <definedName name="SUP_73">#REF!</definedName>
    <definedName name="SUP_74">#REF!</definedName>
    <definedName name="SUP_75">#REF!</definedName>
    <definedName name="SUP_76">#REF!</definedName>
    <definedName name="SUP_77">#REF!</definedName>
    <definedName name="SUP_78">#REF!</definedName>
    <definedName name="SUP_79">#REF!</definedName>
    <definedName name="SUP_8">#REF!</definedName>
    <definedName name="SUP_80">#REF!</definedName>
    <definedName name="SUP_81">#REF!</definedName>
    <definedName name="SUP_82">#REF!</definedName>
    <definedName name="SUP_83">#REF!</definedName>
    <definedName name="SUP_84">#REF!</definedName>
    <definedName name="SUP_85">#REF!</definedName>
    <definedName name="SUP_9">#REF!</definedName>
    <definedName name="Super" localSheetId="4">{"Client Name or Project Name"}</definedName>
    <definedName name="Super" localSheetId="11">{"Client Name or Project Name"}</definedName>
    <definedName name="Super">{"Client Name or Project Name"}</definedName>
    <definedName name="supp" localSheetId="11" hidden="1">{#N/A,#N/A,FALSE,"Comp Balance";#N/A,#N/A,FALSE,"Sum Balance ";#N/A,#N/A,FALSE,"Balance Trend";#N/A,#N/A,FALSE,"Comp PL";#N/A,#N/A,FALSE,"PL";#N/A,#N/A,FALSE,"Sum PL";#N/A,#N/A,FALSE,"PL Trend";#N/A,#N/A,FALSE,"Change"}</definedName>
    <definedName name="supp" hidden="1">{#N/A,#N/A,FALSE,"Comp Balance";#N/A,#N/A,FALSE,"Sum Balance ";#N/A,#N/A,FALSE,"Balance Trend";#N/A,#N/A,FALSE,"Comp PL";#N/A,#N/A,FALSE,"PL";#N/A,#N/A,FALSE,"Sum PL";#N/A,#N/A,FALSE,"PL Trend";#N/A,#N/A,FALSE,"Change"}</definedName>
    <definedName name="Supplier">#REF!</definedName>
    <definedName name="SUPPLIER_1" localSheetId="11" hidden="1">{#N/A,#N/A,FALSE,"IS";#N/A,#N/A,FALSE,"BS";#N/A,#N/A,FALSE,"RMA";#N/A,#N/A,FALSE,"INCOME";#N/A,#N/A,FALSE,"DCF";#N/A,#N/A,FALSE,"MARKET"}</definedName>
    <definedName name="SUPPLIER_1" hidden="1">{#N/A,#N/A,FALSE,"IS";#N/A,#N/A,FALSE,"BS";#N/A,#N/A,FALSE,"RMA";#N/A,#N/A,FALSE,"INCOME";#N/A,#N/A,FALSE,"DCF";#N/A,#N/A,FALSE,"MARKET"}</definedName>
    <definedName name="Suppliers" localSheetId="4" hidden="1">{#N/A,#N/A,FALSE,"HMF";#N/A,#N/A,FALSE,"FACIL";#N/A,#N/A,FALSE,"HMFINANCE";#N/A,#N/A,FALSE,"HMEUROPE";#N/A,#N/A,FALSE,"HHAB CONSO";#N/A,#N/A,FALSE,"PAB";#N/A,#N/A,FALSE,"MMC";#N/A,#N/A,FALSE,"THAI";#N/A,#N/A,FALSE,"SINPA";#N/A,#N/A,FALSE,"POLAND"}</definedName>
    <definedName name="Suppliers" localSheetId="11" hidden="1">{#N/A,#N/A,FALSE,"HMF";#N/A,#N/A,FALSE,"FACIL";#N/A,#N/A,FALSE,"HMFINANCE";#N/A,#N/A,FALSE,"HMEUROPE";#N/A,#N/A,FALSE,"HHAB CONSO";#N/A,#N/A,FALSE,"PAB";#N/A,#N/A,FALSE,"MMC";#N/A,#N/A,FALSE,"THAI";#N/A,#N/A,FALSE,"SINPA";#N/A,#N/A,FALSE,"POLAND"}</definedName>
    <definedName name="Suppliers" hidden="1">{#N/A,#N/A,FALSE,"HMF";#N/A,#N/A,FALSE,"FACIL";#N/A,#N/A,FALSE,"HMFINANCE";#N/A,#N/A,FALSE,"HMEUROPE";#N/A,#N/A,FALSE,"HHAB CONSO";#N/A,#N/A,FALSE,"PAB";#N/A,#N/A,FALSE,"MMC";#N/A,#N/A,FALSE,"THAI";#N/A,#N/A,FALSE,"SINPA";#N/A,#N/A,FALSE,"POLAND"}</definedName>
    <definedName name="supply" localSheetId="4" hidden="1">{#N/A,#N/A,FALSE,"PMTABB";#N/A,#N/A,FALSE,"PMTABB"}</definedName>
    <definedName name="supply" localSheetId="11" hidden="1">{#N/A,#N/A,FALSE,"PMTABB";#N/A,#N/A,FALSE,"PMTABB"}</definedName>
    <definedName name="supply" hidden="1">{#N/A,#N/A,FALSE,"PMTABB";#N/A,#N/A,FALSE,"PMTABB"}</definedName>
    <definedName name="Support4" localSheetId="1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ort4"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ressed">"R*"</definedName>
    <definedName name="Sussex" localSheetId="1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ussex"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V_AUTO_CONN_CATALOG" localSheetId="4" hidden="1">"BDF"</definedName>
    <definedName name="SV_AUTO_CONN_CATALOG" hidden="1">"ALUDAT"</definedName>
    <definedName name="SV_AUTO_CONN_SERVER" localSheetId="4" hidden="1">"\\bgdfsvr\Sage\Sage 100 Standard 2018\MAS90\"</definedName>
    <definedName name="SV_AUTO_CONN_SERVER" hidden="1">"CLWSALTFSQL01"</definedName>
    <definedName name="SV_ENCPT_AUTO_CONN_PASSWORD" localSheetId="4" hidden="1">"083096084083070105098115102105114099108"</definedName>
    <definedName name="SV_ENCPT_AUTO_CONN_PASSWORD" hidden="1">"083096084083070117111109107110105"</definedName>
    <definedName name="SV_ENCPT_AUTO_CONN_USER" localSheetId="4" hidden="1">"095094088070084112103112116100"</definedName>
    <definedName name="SV_ENCPT_AUTO_CONN_USER" hidden="1">"095094088070084103100100114097103"</definedName>
    <definedName name="SV_ENCPT_LOGON_PWD" hidden="1">"078104085088070"</definedName>
    <definedName name="SV_ENCPT_LOGON_USER" localSheetId="4" hidden="1">"095094088070084112103112116100"</definedName>
    <definedName name="SV_ENCPT_LOGON_USER" hidden="1">"095094088070084089077080069085081"</definedName>
    <definedName name="SV_PAS_PastelCompanyPath" hidden="1">"P:\IPICOSA"</definedName>
    <definedName name="SV_PAS_PastelDatabase" hidden="1">"PAS9IPICOSA"</definedName>
    <definedName name="SV_PAS_PervasiveServer" hidden="1">"SERVER"</definedName>
    <definedName name="SV_SOLUTION_ID" hidden="1">"10"</definedName>
    <definedName name="SVBloan">#REF!</definedName>
    <definedName name="svfs" localSheetId="4" hidden="1">{"comps2",#N/A,FALSE,"AERO";"footnotes",#N/A,FALSE,"AERO"}</definedName>
    <definedName name="svfs" localSheetId="11" hidden="1">{"comps2",#N/A,FALSE,"AERO";"footnotes",#N/A,FALSE,"AERO"}</definedName>
    <definedName name="svfs" hidden="1">{"comps2",#N/A,FALSE,"AERO";"footnotes",#N/A,FALSE,"AERO"}</definedName>
    <definedName name="svfs_1" localSheetId="4" hidden="1">{"comps2",#N/A,FALSE,"AERO";"footnotes",#N/A,FALSE,"AERO"}</definedName>
    <definedName name="svfs_1" localSheetId="11" hidden="1">{"comps2",#N/A,FALSE,"AERO";"footnotes",#N/A,FALSE,"AERO"}</definedName>
    <definedName name="svfs_1" hidden="1">{"comps2",#N/A,FALSE,"AERO";"footnotes",#N/A,FALSE,"AERO"}</definedName>
    <definedName name="SVL_ACT">#REF!</definedName>
    <definedName name="SVL_PLN">#REF!</definedName>
    <definedName name="sw" localSheetId="19" hidden="1">{"bs",#N/A,FALSE,"SCF"}</definedName>
    <definedName name="sw" localSheetId="4" hidden="1">{"bs",#N/A,FALSE,"SCF"}</definedName>
    <definedName name="sw" localSheetId="15" hidden="1">{"bs",#N/A,FALSE,"SCF"}</definedName>
    <definedName name="sw" localSheetId="11" hidden="1">{"bs",#N/A,FALSE,"SCF"}</definedName>
    <definedName name="sw" hidden="1">{"bs",#N/A,FALSE,"SCF"}</definedName>
    <definedName name="Swaps">#REF!</definedName>
    <definedName name="Swaps_HFI_0430" localSheetId="11"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Swaps_HFI_0430"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swapss" localSheetId="11"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swapss"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SWE_NET">108</definedName>
    <definedName name="sweep">#REF!</definedName>
    <definedName name="SWI_NET">118</definedName>
    <definedName name="swingcogs" localSheetId="19">#REF!</definedName>
    <definedName name="swingcogs">#REF!</definedName>
    <definedName name="swinggross" localSheetId="19">#REF!</definedName>
    <definedName name="swinggross">#REF!</definedName>
    <definedName name="swingop" localSheetId="19">#REF!</definedName>
    <definedName name="swingop">#REF!</definedName>
    <definedName name="SWITCH" localSheetId="19">#REF!</definedName>
    <definedName name="SWITCH">#REF!</definedName>
    <definedName name="Switch_to_MC" localSheetId="19">#REF!</definedName>
    <definedName name="Switch_to_MC">#REF!</definedName>
    <definedName name="switch2" localSheetId="19">#REF!</definedName>
    <definedName name="switch2">#REF!</definedName>
    <definedName name="Switch3" localSheetId="19">#REF!</definedName>
    <definedName name="Switch3">#REF!</definedName>
    <definedName name="SWP_Data">#REF!</definedName>
    <definedName name="Swvu.ACC." hidden="1">#REF!</definedName>
    <definedName name="Swvu.AFAC." hidden="1">#REF!</definedName>
    <definedName name="Swvu.ALL." hidden="1">#REF!</definedName>
    <definedName name="Swvu.ce_storici." hidden="1">#REF!</definedName>
    <definedName name="Swvu.DBASE." hidden="1">#REF!</definedName>
    <definedName name="Swvu.dd." hidden="1">#REF!</definedName>
    <definedName name="Swvu.DETAIL." hidden="1">#REF!</definedName>
    <definedName name="Swvu.ELIMLUCRO." hidden="1">#REF!</definedName>
    <definedName name="Swvu.ESTOQUES." hidden="1">#REF!</definedName>
    <definedName name="Swvu.Fabio." hidden="1">#REF!</definedName>
    <definedName name="Swvu.Gmbh." hidden="1">#REF!</definedName>
    <definedName name="Swvu.inputs._.raw._.data." hidden="1">#REF!</definedName>
    <definedName name="Swvu.Japan_Capers_Ed_Pub." hidden="1">#REF!</definedName>
    <definedName name="Swvu.KJP_CC." hidden="1">#REF!</definedName>
    <definedName name="Swvu.LPERDAS." hidden="1">#REF!</definedName>
    <definedName name="Swvu.MDC1." hidden="1">#REF!</definedName>
    <definedName name="Swvu.MDC2." hidden="1">#REF!</definedName>
    <definedName name="Swvu.MDC3." hidden="1">#REF!</definedName>
    <definedName name="Swvu.MDC4." hidden="1">#REF!</definedName>
    <definedName name="Swvu.monthly._.inc._.stmt." hidden="1">#REF!</definedName>
    <definedName name="Swvu.NW." hidden="1">#REF!</definedName>
    <definedName name="Swvu.portrait._.look." hidden="1">#REF!</definedName>
    <definedName name="Swvu.PRT." hidden="1">#REF!</definedName>
    <definedName name="Swvu.REPORT1." hidden="1">#REF!</definedName>
    <definedName name="Swvu.REPORT2." hidden="1">#REF!</definedName>
    <definedName name="Swvu.REPORT3." hidden="1">#REF!</definedName>
    <definedName name="Swvu.REPORT4." hidden="1">#REF!</definedName>
    <definedName name="Swvu.RES432." hidden="1">#REF!</definedName>
    <definedName name="Swvu.sintesi." hidden="1">#REF!</definedName>
    <definedName name="Swvu.sum." hidden="1">#REF!</definedName>
    <definedName name="Swvu.summary1." hidden="1">#REF!</definedName>
    <definedName name="Swvu.summary2." hidden="1">#REF!</definedName>
    <definedName name="Swvu.summary3." hidden="1">#REF!</definedName>
    <definedName name="Swvu.uctad." hidden="1">#REF!</definedName>
    <definedName name="sww" localSheetId="4">{"bbtday",#N/A,FALSE,"ban0930";"banksday",#N/A,FALSE,"ban0930";"compday",#N/A,FALSE,"ban0930"}</definedName>
    <definedName name="sww" localSheetId="11">{"bbtday",#N/A,FALSE,"ban0930";"banksday",#N/A,FALSE,"ban0930";"compday",#N/A,FALSE,"ban0930"}</definedName>
    <definedName name="sww">{"bbtday",#N/A,FALSE,"ban0930";"banksday",#N/A,FALSE,"ban0930";"compday",#N/A,FALSE,"ban0930"}</definedName>
    <definedName name="SX"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 localSheetId="4" hidden="1">{#N/A,#N/A,FALSE,"PGW"}</definedName>
    <definedName name="sxcg" localSheetId="11" hidden="1">{#N/A,#N/A,FALSE,"PGW"}</definedName>
    <definedName name="sxcg" hidden="1">{#N/A,#N/A,FALSE,"PGW"}</definedName>
    <definedName name="sxwasfr" localSheetId="11" hidden="1">{#N/A,#N/A,FALSE,"pl_cons";#N/A,#N/A,FALSE,"pl_grup";#N/A,#N/A,FALSE,"pl_umpl";#N/A,#N/A,FALSE,"pl_bim";#N/A,#N/A,FALSE,"pl_bdb";#N/A,#N/A,FALSE,"pl_mq32";#N/A,#N/A,FALSE,"pl_bsrl"}</definedName>
    <definedName name="sxwasfr" hidden="1">{#N/A,#N/A,FALSE,"pl_cons";#N/A,#N/A,FALSE,"pl_grup";#N/A,#N/A,FALSE,"pl_umpl";#N/A,#N/A,FALSE,"pl_bim";#N/A,#N/A,FALSE,"pl_bdb";#N/A,#N/A,FALSE,"pl_mq32";#N/A,#N/A,FALSE,"pl_bsrl"}</definedName>
    <definedName name="SymbolOnOff" localSheetId="19">#REF!</definedName>
    <definedName name="SymbolOnOff">#REF!</definedName>
    <definedName name="SYN" localSheetId="19">#REF!</definedName>
    <definedName name="SYN">#REF!</definedName>
    <definedName name="synch" localSheetId="19">#REF!</definedName>
    <definedName name="synch">#REF!</definedName>
    <definedName name="synergies_hi" localSheetId="19">#REF!</definedName>
    <definedName name="synergies_hi">#REF!</definedName>
    <definedName name="synergies_lo" localSheetId="19">#REF!</definedName>
    <definedName name="synergies_lo">#REF!</definedName>
    <definedName name="synergies_valdol" localSheetId="19">#REF!</definedName>
    <definedName name="synergies_valdol">#REF!</definedName>
    <definedName name="synergies_valeuro" localSheetId="19">#REF!</definedName>
    <definedName name="synergies_valeuro">#REF!</definedName>
    <definedName name="synergies_value" localSheetId="19">#REF!</definedName>
    <definedName name="synergies_value">#REF!</definedName>
    <definedName name="synergy" localSheetId="19">#REF!</definedName>
    <definedName name="synergy">#REF!</definedName>
    <definedName name="synval" localSheetId="19">#REF!</definedName>
    <definedName name="synval">#REF!</definedName>
    <definedName name="synval_hi" localSheetId="19">#REF!</definedName>
    <definedName name="synval_hi">#REF!</definedName>
    <definedName name="synval_lo" localSheetId="19">#REF!</definedName>
    <definedName name="synval_lo">#REF!</definedName>
    <definedName name="SYSCON" localSheetId="19">#REF!</definedName>
    <definedName name="SYSCON">#REF!</definedName>
    <definedName name="SYSINTEG" localSheetId="19">#REF!</definedName>
    <definedName name="SYSINTEG">#REF!</definedName>
    <definedName name="sza" localSheetId="4">{"Client Name or Project Name"}</definedName>
    <definedName name="sza" localSheetId="11">{"Client Name or Project Name"}</definedName>
    <definedName name="sza">{"Client Name or Project Name"}</definedName>
    <definedName name="SZTKZKL" hidden="1">#REF!</definedName>
    <definedName name="T">#REF!</definedName>
    <definedName name="t." localSheetId="11" hidden="1">{"Annual Income",#N/A,FALSE,"ANF"}</definedName>
    <definedName name="t." hidden="1">{"Annual Income",#N/A,FALSE,"ANF"}</definedName>
    <definedName name="t.er" localSheetId="11" hidden="1">{"background",#N/A,FALSE,"CS First Boston Merger Model";"inputs",#N/A,FALSE,"CS First Boston Merger Model"}</definedName>
    <definedName name="t.er" hidden="1">{"background",#N/A,FALSE,"CS First Boston Merger Model";"inputs",#N/A,FALSE,"CS First Boston Merger Model"}</definedName>
    <definedName name="t.er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t.er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t_1" localSheetId="4" hidden="1">{"bs",#N/A,FALSE,"SCF"}</definedName>
    <definedName name="t_1" localSheetId="11" hidden="1">{"bs",#N/A,FALSE,"SCF"}</definedName>
    <definedName name="t_1" hidden="1">{"bs",#N/A,FALSE,"SCF"}</definedName>
    <definedName name="t_1_1" localSheetId="4" hidden="1">{#N/A,#N/A,TRUE,"constb"}</definedName>
    <definedName name="t_1_1" localSheetId="11" hidden="1">{#N/A,#N/A,TRUE,"constb"}</definedName>
    <definedName name="t_1_1" hidden="1">{#N/A,#N/A,TRUE,"constb"}</definedName>
    <definedName name="t_1_1_2" localSheetId="4" hidden="1">{#N/A,#N/A,TRUE,"constb"}</definedName>
    <definedName name="t_1_1_2" localSheetId="11" hidden="1">{#N/A,#N/A,TRUE,"constb"}</definedName>
    <definedName name="t_1_1_2" hidden="1">{#N/A,#N/A,TRUE,"constb"}</definedName>
    <definedName name="t_1_3" localSheetId="4" hidden="1">{#N/A,#N/A,TRUE,"constb"}</definedName>
    <definedName name="t_1_3" localSheetId="11" hidden="1">{#N/A,#N/A,TRUE,"constb"}</definedName>
    <definedName name="t_1_3" hidden="1">{#N/A,#N/A,TRUE,"constb"}</definedName>
    <definedName name="t_2" localSheetId="4" hidden="1">{#N/A,#N/A,TRUE,"constb"}</definedName>
    <definedName name="t_2" localSheetId="11" hidden="1">{#N/A,#N/A,TRUE,"constb"}</definedName>
    <definedName name="t_2" hidden="1">{#N/A,#N/A,TRUE,"constb"}</definedName>
    <definedName name="t_2_2" localSheetId="4" hidden="1">{#N/A,#N/A,TRUE,"constb"}</definedName>
    <definedName name="t_2_2" localSheetId="11" hidden="1">{#N/A,#N/A,TRUE,"constb"}</definedName>
    <definedName name="t_2_2" hidden="1">{#N/A,#N/A,TRUE,"constb"}</definedName>
    <definedName name="t_3" localSheetId="4" hidden="1">{#N/A,#N/A,TRUE,"constb"}</definedName>
    <definedName name="t_3" localSheetId="11" hidden="1">{#N/A,#N/A,TRUE,"constb"}</definedName>
    <definedName name="t_3" hidden="1">{#N/A,#N/A,TRUE,"constb"}</definedName>
    <definedName name="t_3_2" localSheetId="4" hidden="1">{#N/A,#N/A,TRUE,"constb"}</definedName>
    <definedName name="t_3_2" localSheetId="11" hidden="1">{#N/A,#N/A,TRUE,"constb"}</definedName>
    <definedName name="t_3_2" hidden="1">{#N/A,#N/A,TRUE,"constb"}</definedName>
    <definedName name="t_5" localSheetId="4" hidden="1">{#N/A,#N/A,TRUE,"constb"}</definedName>
    <definedName name="t_5" localSheetId="11" hidden="1">{#N/A,#N/A,TRUE,"constb"}</definedName>
    <definedName name="t_5" hidden="1">{#N/A,#N/A,TRUE,"constb"}</definedName>
    <definedName name="t_int">#REF!</definedName>
    <definedName name="t_mat">#REF!</definedName>
    <definedName name="t7u" hidden="1">#REF!</definedName>
    <definedName name="tab">#REF!</definedName>
    <definedName name="TABL_COM" localSheetId="19">#REF!</definedName>
    <definedName name="TABL_COM">#REF!</definedName>
    <definedName name="TABL_EX">#REF!</definedName>
    <definedName name="TABL_JSD">#REF!</definedName>
    <definedName name="TABL_PRFD">#REF!</definedName>
    <definedName name="TABL_SSN">#REF!</definedName>
    <definedName name="TABLE">#REF!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01">#REF!</definedName>
    <definedName name="TABLE02">#REF!</definedName>
    <definedName name="Table1" localSheetId="4" hidden="1">#REF!</definedName>
    <definedName name="Table1" hidden="1">#REF!</definedName>
    <definedName name="Table2Out" hidden="1">#REF!</definedName>
    <definedName name="TableName">"Dummy"</definedName>
    <definedName name="tables">#REF!</definedName>
    <definedName name="TABU" hidden="1">#REF!</definedName>
    <definedName name="TAD">#REF!</definedName>
    <definedName name="TAG">#REF!</definedName>
    <definedName name="Take_or_Pay" localSheetId="19">#REF!</definedName>
    <definedName name="Take_or_Pay">#REF!</definedName>
    <definedName name="TALCO" hidden="1">#REF!</definedName>
    <definedName name="TALLEY">#REF!</definedName>
    <definedName name="TAMPOCOSE" hidden="1">255</definedName>
    <definedName name="tar" localSheetId="19">#REF!</definedName>
    <definedName name="tar">#REF!</definedName>
    <definedName name="targe">"abc"</definedName>
    <definedName name="Target">#REF!</definedName>
    <definedName name="target_adr">#REF!</definedName>
    <definedName name="target_header" localSheetId="19">#REF!</definedName>
    <definedName name="target_header">#REF!</definedName>
    <definedName name="target_name">#REF!</definedName>
    <definedName name="target_occupancy" localSheetId="19">#REF!</definedName>
    <definedName name="target_occupancy">#REF!</definedName>
    <definedName name="target_print">#REF!,#REF!,#REF!,#REF!</definedName>
    <definedName name="TargetDCF2" localSheetId="11" hidden="1">{#N/A,#N/A,FALSE,"Sheet1"}</definedName>
    <definedName name="TargetDCF2" hidden="1">{#N/A,#N/A,FALSE,"Sheet1"}</definedName>
    <definedName name="TargetDebtBeta" localSheetId="19">#REF!</definedName>
    <definedName name="TargetDebtBeta">#REF!</definedName>
    <definedName name="TargetTaxRate" localSheetId="19">#REF!</definedName>
    <definedName name="TargetTaxRate">#REF!</definedName>
    <definedName name="tataze" localSheetId="11" hidden="1">{#N/A,#N/A,FALSE,"MONTHDET";#N/A,#N/A,FALSE,"ACTUAL"}</definedName>
    <definedName name="tataze" hidden="1">{#N/A,#N/A,FALSE,"MONTHDET";#N/A,#N/A,FALSE,"ACTUAL"}</definedName>
    <definedName name="tavles" localSheetId="4">{3}</definedName>
    <definedName name="tavles" localSheetId="11">{3}</definedName>
    <definedName name="tavles">{3}</definedName>
    <definedName name="TAVOLE" localSheetId="11" hidden="1">{#N/A,#N/A,FALSE,"HIGHNEW";#N/A,#N/A,FALSE,"HIGHOLD";#N/A,#N/A,FALSE,"MTHDET"}</definedName>
    <definedName name="TAVOLE" hidden="1">{#N/A,#N/A,FALSE,"HIGHNEW";#N/A,#N/A,FALSE,"HIGHOLD";#N/A,#N/A,FALSE,"MTHDET"}</definedName>
    <definedName name="TAX" localSheetId="19">#REF!</definedName>
    <definedName name="TAX">#REF!</definedName>
    <definedName name="Tax_Amortization" localSheetId="19">#REF!</definedName>
    <definedName name="Tax_Amortization">#REF!</definedName>
    <definedName name="Tax_Amortization___0">NA()</definedName>
    <definedName name="TAX_BASE" localSheetId="19">#REF!</definedName>
    <definedName name="TAX_BASE">#REF!</definedName>
    <definedName name="TAX_BENEFIT" localSheetId="19">#REF!</definedName>
    <definedName name="TAX_BENEFIT">#REF!</definedName>
    <definedName name="Tax_Copy" localSheetId="19">#REF!</definedName>
    <definedName name="Tax_Copy">#REF!</definedName>
    <definedName name="Tax_exp">#REF!</definedName>
    <definedName name="Tax_Expense_2">#REF!</definedName>
    <definedName name="Tax_Expense_F">#REF!</definedName>
    <definedName name="Tax_expeq">#REF!</definedName>
    <definedName name="Tax_Form202" localSheetId="11" hidden="1">{#N/A,#N/A,FALSE,"A";#N/A,#N/A,FALSE,"B-TOT";#N/A,#N/A,FALSE,"Declaration1";#N/A,#N/A,FALSE,"Spravka1";#N/A,#N/A,FALSE,"A (2)";#N/A,#N/A,FALSE,"B-TOT (2)";#N/A,#N/A,FALSE,"Declaration1 (2)";#N/A,#N/A,FALSE,"Spravka1 (2)"}</definedName>
    <definedName name="Tax_Form202" hidden="1">{#N/A,#N/A,FALSE,"A";#N/A,#N/A,FALSE,"B-TOT";#N/A,#N/A,FALSE,"Declaration1";#N/A,#N/A,FALSE,"Spravka1";#N/A,#N/A,FALSE,"A (2)";#N/A,#N/A,FALSE,"B-TOT (2)";#N/A,#N/A,FALSE,"Declaration1 (2)";#N/A,#N/A,FALSE,"Spravka1 (2)"}</definedName>
    <definedName name="Tax_Orig" localSheetId="19">#REF!</definedName>
    <definedName name="Tax_Orig">#REF!</definedName>
    <definedName name="Tax_Rate" localSheetId="2">#REF!</definedName>
    <definedName name="Tax_Rate" localSheetId="19">#REF!</definedName>
    <definedName name="Tax_Rate">#REF!</definedName>
    <definedName name="taxcalc" localSheetId="11" hidden="1">{#N/A,#N/A,FALSE,"A";#N/A,#N/A,FALSE,"B-TOT";#N/A,#N/A,FALSE,"Declaration1";#N/A,#N/A,FALSE,"Spravka1";#N/A,#N/A,FALSE,"A (2)";#N/A,#N/A,FALSE,"B-TOT (2)";#N/A,#N/A,FALSE,"Declaration1 (2)";#N/A,#N/A,FALSE,"Spravka1 (2)"}</definedName>
    <definedName name="taxcalc" hidden="1">{#N/A,#N/A,FALSE,"A";#N/A,#N/A,FALSE,"B-TOT";#N/A,#N/A,FALSE,"Declaration1";#N/A,#N/A,FALSE,"Spravka1";#N/A,#N/A,FALSE,"A (2)";#N/A,#N/A,FALSE,"B-TOT (2)";#N/A,#N/A,FALSE,"Declaration1 (2)";#N/A,#N/A,FALSE,"Spravka1 (2)"}</definedName>
    <definedName name="TAXES" localSheetId="19">#REF!</definedName>
    <definedName name="TAXES">#REF!</definedName>
    <definedName name="TAXES2" localSheetId="19">#REF!</definedName>
    <definedName name="TAXES2">#REF!</definedName>
    <definedName name="TaxFactor" localSheetId="19">#REF!</definedName>
    <definedName name="TaxFactor">#REF!</definedName>
    <definedName name="taxol" localSheetId="4" hidden="1">{#N/A,#N/A,FALSE,"Pharm";#N/A,#N/A,FALSE,"WWCM"}</definedName>
    <definedName name="taxol" localSheetId="11" hidden="1">{#N/A,#N/A,FALSE,"Pharm";#N/A,#N/A,FALSE,"WWCM"}</definedName>
    <definedName name="taxol" hidden="1">{#N/A,#N/A,FALSE,"Pharm";#N/A,#N/A,FALSE,"WWCM"}</definedName>
    <definedName name="taxol_1" localSheetId="4" hidden="1">{#N/A,#N/A,FALSE,"Pharm";#N/A,#N/A,FALSE,"WWCM"}</definedName>
    <definedName name="taxol_1" localSheetId="11" hidden="1">{#N/A,#N/A,FALSE,"Pharm";#N/A,#N/A,FALSE,"WWCM"}</definedName>
    <definedName name="taxol_1" hidden="1">{#N/A,#N/A,FALSE,"Pharm";#N/A,#N/A,FALSE,"WWCM"}</definedName>
    <definedName name="Taxpb" hidden="1">#REF!</definedName>
    <definedName name="taxrate" localSheetId="19">#REF!</definedName>
    <definedName name="taxrate">#REF!</definedName>
    <definedName name="TaxTable" hidden="1">#REF!</definedName>
    <definedName name="TB" localSheetId="19">#REF!</definedName>
    <definedName name="TB">#REF!</definedName>
    <definedName name="TB_1" localSheetId="4" hidden="1">{#N/A,#N/A,TRUE,"constb"}</definedName>
    <definedName name="TB_1" localSheetId="11" hidden="1">{#N/A,#N/A,TRUE,"constb"}</definedName>
    <definedName name="TB_1" hidden="1">{#N/A,#N/A,TRUE,"constb"}</definedName>
    <definedName name="TB_1_1" localSheetId="4" hidden="1">{#N/A,#N/A,TRUE,"constb"}</definedName>
    <definedName name="TB_1_1" localSheetId="11" hidden="1">{#N/A,#N/A,TRUE,"constb"}</definedName>
    <definedName name="TB_1_1" hidden="1">{#N/A,#N/A,TRUE,"constb"}</definedName>
    <definedName name="TB_1_1_2" localSheetId="4" hidden="1">{#N/A,#N/A,TRUE,"constb"}</definedName>
    <definedName name="TB_1_1_2" localSheetId="11" hidden="1">{#N/A,#N/A,TRUE,"constb"}</definedName>
    <definedName name="TB_1_1_2" hidden="1">{#N/A,#N/A,TRUE,"constb"}</definedName>
    <definedName name="TB_1_3" localSheetId="4" hidden="1">{#N/A,#N/A,TRUE,"constb"}</definedName>
    <definedName name="TB_1_3" localSheetId="11" hidden="1">{#N/A,#N/A,TRUE,"constb"}</definedName>
    <definedName name="TB_1_3" hidden="1">{#N/A,#N/A,TRUE,"constb"}</definedName>
    <definedName name="TB_2" localSheetId="4" hidden="1">{#N/A,#N/A,TRUE,"constb"}</definedName>
    <definedName name="TB_2" localSheetId="11" hidden="1">{#N/A,#N/A,TRUE,"constb"}</definedName>
    <definedName name="TB_2" hidden="1">{#N/A,#N/A,TRUE,"constb"}</definedName>
    <definedName name="TB_2_2" localSheetId="4" hidden="1">{#N/A,#N/A,TRUE,"constb"}</definedName>
    <definedName name="TB_2_2" localSheetId="11" hidden="1">{#N/A,#N/A,TRUE,"constb"}</definedName>
    <definedName name="TB_2_2" hidden="1">{#N/A,#N/A,TRUE,"constb"}</definedName>
    <definedName name="TB_3" localSheetId="4" hidden="1">{#N/A,#N/A,TRUE,"constb"}</definedName>
    <definedName name="TB_3" localSheetId="11" hidden="1">{#N/A,#N/A,TRUE,"constb"}</definedName>
    <definedName name="TB_3" hidden="1">{#N/A,#N/A,TRUE,"constb"}</definedName>
    <definedName name="TB_3_2" localSheetId="4" hidden="1">{#N/A,#N/A,TRUE,"constb"}</definedName>
    <definedName name="TB_3_2" localSheetId="11" hidden="1">{#N/A,#N/A,TRUE,"constb"}</definedName>
    <definedName name="TB_3_2" hidden="1">{#N/A,#N/A,TRUE,"constb"}</definedName>
    <definedName name="TB_5" localSheetId="4" hidden="1">{#N/A,#N/A,TRUE,"constb"}</definedName>
    <definedName name="TB_5" localSheetId="11" hidden="1">{#N/A,#N/A,TRUE,"constb"}</definedName>
    <definedName name="TB_5" hidden="1">{#N/A,#N/A,TRUE,"constb"}</definedName>
    <definedName name="TB360c6ad9_481b_4316_b72f_18beed828766" hidden="1">#REF!</definedName>
    <definedName name="TB5d80e062_165e_4237_9a39_b55e48e18f4e" hidden="1">#REF!</definedName>
    <definedName name="TB9dc604a9_932b_402d_8857_1966d7b16c2d" hidden="1">#REF!</definedName>
    <definedName name="TBe632b02f_fe87_4974_909f_cf1ef429e973" hidden="1">#REF!</definedName>
    <definedName name="tbl_cur_gl" localSheetId="19">#REF!</definedName>
    <definedName name="tbl_cur_gl">#REF!</definedName>
    <definedName name="tbl_hist_gl" localSheetId="19">#REF!</definedName>
    <definedName name="tbl_hist_gl">#REF!</definedName>
    <definedName name="tbl_ProdInfo" hidden="1">#REF!</definedName>
    <definedName name="tblData">#REF!</definedName>
    <definedName name="tblData2">#REF!</definedName>
    <definedName name="tblData3">#REF!</definedName>
    <definedName name="tblList">#REF!</definedName>
    <definedName name="tblMatchData">#REF!</definedName>
    <definedName name="tblMatchData2">#REF!</definedName>
    <definedName name="tblMatchData3">#REF!</definedName>
    <definedName name="tblMatchList">#REF!</definedName>
    <definedName name="tblMonthState">#REF!</definedName>
    <definedName name="tcaChangeFlag" hidden="1">"PITA"</definedName>
    <definedName name="tcaFBMD" hidden="1">"Cox"</definedName>
    <definedName name="tcaFDL" hidden="1">""</definedName>
    <definedName name="tcaMapBook" hidden="1">TRUE</definedName>
    <definedName name="tcase">#REF!</definedName>
    <definedName name="TCASH2">#REF!</definedName>
    <definedName name="tcaZeroSumStart" localSheetId="11" hidden="1">ROW(BExSCPHXHI7G20J5XF29SY583PKS)-ROW(BExSBUXFDC01G0YEMKCF8HYN56PL)</definedName>
    <definedName name="tcaZeroSumStart" hidden="1">ROW(BExSCPHXHI7G20J5XF29SY583PKS)-ROW(BExSBUXFDC01G0YEMKCF8HYN56PL)</definedName>
    <definedName name="TCIB_00001" hidden="1">#REF!</definedName>
    <definedName name="TCIB_00002" hidden="1">#REF!</definedName>
    <definedName name="TCIB_00003" hidden="1">#REF!</definedName>
    <definedName name="TCIB_00004" hidden="1">#REF!</definedName>
    <definedName name="TCIB_00005" hidden="1">#REF!</definedName>
    <definedName name="TCIB_00006" hidden="1">#REF!</definedName>
    <definedName name="TCredo" localSheetId="4" hidden="1">{#N/A,#N/A,FALSE,"ACQ_GRAPHS";#N/A,#N/A,FALSE,"T_1 GRAPHS";#N/A,#N/A,FALSE,"T_2 GRAPHS";#N/A,#N/A,FALSE,"COMB_GRAPHS"}</definedName>
    <definedName name="TCredo" localSheetId="11" hidden="1">{#N/A,#N/A,FALSE,"ACQ_GRAPHS";#N/A,#N/A,FALSE,"T_1 GRAPHS";#N/A,#N/A,FALSE,"T_2 GRAPHS";#N/A,#N/A,FALSE,"COMB_GRAPHS"}</definedName>
    <definedName name="TCredo" hidden="1">{#N/A,#N/A,FALSE,"ACQ_GRAPHS";#N/A,#N/A,FALSE,"T_1 GRAPHS";#N/A,#N/A,FALSE,"T_2 GRAPHS";#N/A,#N/A,FALSE,"COMB_GRAPHS"}</definedName>
    <definedName name="TCredo_1" localSheetId="4" hidden="1">{#N/A,#N/A,FALSE,"ACQ_GRAPHS";#N/A,#N/A,FALSE,"T_1 GRAPHS";#N/A,#N/A,FALSE,"T_2 GRAPHS";#N/A,#N/A,FALSE,"COMB_GRAPHS"}</definedName>
    <definedName name="TCredo_1" localSheetId="11" hidden="1">{#N/A,#N/A,FALSE,"ACQ_GRAPHS";#N/A,#N/A,FALSE,"T_1 GRAPHS";#N/A,#N/A,FALSE,"T_2 GRAPHS";#N/A,#N/A,FALSE,"COMB_GRAPHS"}</definedName>
    <definedName name="TCredo_1" hidden="1">{#N/A,#N/A,FALSE,"ACQ_GRAPHS";#N/A,#N/A,FALSE,"T_1 GRAPHS";#N/A,#N/A,FALSE,"T_2 GRAPHS";#N/A,#N/A,FALSE,"COMB_GRAPHS"}</definedName>
    <definedName name="TCwrn" localSheetId="4" hidden="1">{#N/A,#N/A,FALSE,"INPUTS";#N/A,#N/A,FALSE,"PROFORMA BSHEET";#N/A,#N/A,FALSE,"COMBINED";#N/A,#N/A,FALSE,"ACQUIROR";#N/A,#N/A,FALSE,"TARGET 1";#N/A,#N/A,FALSE,"TARGET 2";#N/A,#N/A,FALSE,"HIGH YIELD";#N/A,#N/A,FALSE,"OVERFUND"}</definedName>
    <definedName name="TCwrn" localSheetId="11" hidden="1">{#N/A,#N/A,FALSE,"INPUTS";#N/A,#N/A,FALSE,"PROFORMA BSHEET";#N/A,#N/A,FALSE,"COMBINED";#N/A,#N/A,FALSE,"ACQUIROR";#N/A,#N/A,FALSE,"TARGET 1";#N/A,#N/A,FALSE,"TARGET 2";#N/A,#N/A,FALSE,"HIGH YIELD";#N/A,#N/A,FALSE,"OVERFUND"}</definedName>
    <definedName name="TCwrn" hidden="1">{#N/A,#N/A,FALSE,"INPUTS";#N/A,#N/A,FALSE,"PROFORMA BSHEET";#N/A,#N/A,FALSE,"COMBINED";#N/A,#N/A,FALSE,"ACQUIROR";#N/A,#N/A,FALSE,"TARGET 1";#N/A,#N/A,FALSE,"TARGET 2";#N/A,#N/A,FALSE,"HIGH YIELD";#N/A,#N/A,FALSE,"OVERFUND"}</definedName>
    <definedName name="TCwrn.comb" localSheetId="4" hidden="1">{#N/A,#N/A,FALSE,"INPUTS";#N/A,#N/A,FALSE,"PROFORMA BSHEET";#N/A,#N/A,FALSE,"COMBINED";#N/A,#N/A,FALSE,"HIGH YIELD";#N/A,#N/A,FALSE,"COMB_GRAPHS"}</definedName>
    <definedName name="TCwrn.comb" localSheetId="11" hidden="1">{#N/A,#N/A,FALSE,"INPUTS";#N/A,#N/A,FALSE,"PROFORMA BSHEET";#N/A,#N/A,FALSE,"COMBINED";#N/A,#N/A,FALSE,"HIGH YIELD";#N/A,#N/A,FALSE,"COMB_GRAPHS"}</definedName>
    <definedName name="TCwrn.comb" hidden="1">{#N/A,#N/A,FALSE,"INPUTS";#N/A,#N/A,FALSE,"PROFORMA BSHEET";#N/A,#N/A,FALSE,"COMBINED";#N/A,#N/A,FALSE,"HIGH YIELD";#N/A,#N/A,FALSE,"COMB_GRAPHS"}</definedName>
    <definedName name="TCwrn.comb_1" localSheetId="4" hidden="1">{#N/A,#N/A,FALSE,"INPUTS";#N/A,#N/A,FALSE,"PROFORMA BSHEET";#N/A,#N/A,FALSE,"COMBINED";#N/A,#N/A,FALSE,"HIGH YIELD";#N/A,#N/A,FALSE,"COMB_GRAPHS"}</definedName>
    <definedName name="TCwrn.comb_1" localSheetId="11" hidden="1">{#N/A,#N/A,FALSE,"INPUTS";#N/A,#N/A,FALSE,"PROFORMA BSHEET";#N/A,#N/A,FALSE,"COMBINED";#N/A,#N/A,FALSE,"HIGH YIELD";#N/A,#N/A,FALSE,"COMB_GRAPHS"}</definedName>
    <definedName name="TCwrn.comb_1" hidden="1">{#N/A,#N/A,FALSE,"INPUTS";#N/A,#N/A,FALSE,"PROFORMA BSHEET";#N/A,#N/A,FALSE,"COMBINED";#N/A,#N/A,FALSE,"HIGH YIELD";#N/A,#N/A,FALSE,"COMB_GRAPHS"}</definedName>
    <definedName name="TCwrn.graphs" localSheetId="4" hidden="1">{#N/A,#N/A,FALSE,"ACQ_GRAPHS";#N/A,#N/A,FALSE,"T_1 GRAPHS";#N/A,#N/A,FALSE,"T_2 GRAPHS";#N/A,#N/A,FALSE,"COMB_GRAPHS"}</definedName>
    <definedName name="TCwrn.graphs" localSheetId="11" hidden="1">{#N/A,#N/A,FALSE,"ACQ_GRAPHS";#N/A,#N/A,FALSE,"T_1 GRAPHS";#N/A,#N/A,FALSE,"T_2 GRAPHS";#N/A,#N/A,FALSE,"COMB_GRAPHS"}</definedName>
    <definedName name="TCwrn.graphs" hidden="1">{#N/A,#N/A,FALSE,"ACQ_GRAPHS";#N/A,#N/A,FALSE,"T_1 GRAPHS";#N/A,#N/A,FALSE,"T_2 GRAPHS";#N/A,#N/A,FALSE,"COMB_GRAPHS"}</definedName>
    <definedName name="TCwrn.graphs_1" localSheetId="4" hidden="1">{#N/A,#N/A,FALSE,"ACQ_GRAPHS";#N/A,#N/A,FALSE,"T_1 GRAPHS";#N/A,#N/A,FALSE,"T_2 GRAPHS";#N/A,#N/A,FALSE,"COMB_GRAPHS"}</definedName>
    <definedName name="TCwrn.graphs_1" localSheetId="11" hidden="1">{#N/A,#N/A,FALSE,"ACQ_GRAPHS";#N/A,#N/A,FALSE,"T_1 GRAPHS";#N/A,#N/A,FALSE,"T_2 GRAPHS";#N/A,#N/A,FALSE,"COMB_GRAPHS"}</definedName>
    <definedName name="TCwrn.graphs_1" hidden="1">{#N/A,#N/A,FALSE,"ACQ_GRAPHS";#N/A,#N/A,FALSE,"T_1 GRAPHS";#N/A,#N/A,FALSE,"T_2 GRAPHS";#N/A,#N/A,FALSE,"COMB_GRAPHS"}</definedName>
    <definedName name="TCwrn.val" localSheetId="4" hidden="1">{#N/A,#N/A,FALSE,"Valuation Assumptions";#N/A,#N/A,FALSE,"Summary";#N/A,#N/A,FALSE,"DCF";#N/A,#N/A,FALSE,"Valuation";#N/A,#N/A,FALSE,"WACC";#N/A,#N/A,FALSE,"UBVH";#N/A,#N/A,FALSE,"Free Cash Flow"}</definedName>
    <definedName name="TCwrn.val" localSheetId="11" hidden="1">{#N/A,#N/A,FALSE,"Valuation Assumptions";#N/A,#N/A,FALSE,"Summary";#N/A,#N/A,FALSE,"DCF";#N/A,#N/A,FALSE,"Valuation";#N/A,#N/A,FALSE,"WACC";#N/A,#N/A,FALSE,"UBVH";#N/A,#N/A,FALSE,"Free Cash Flow"}</definedName>
    <definedName name="TCwrn.val" hidden="1">{#N/A,#N/A,FALSE,"Valuation Assumptions";#N/A,#N/A,FALSE,"Summary";#N/A,#N/A,FALSE,"DCF";#N/A,#N/A,FALSE,"Valuation";#N/A,#N/A,FALSE,"WACC";#N/A,#N/A,FALSE,"UBVH";#N/A,#N/A,FALSE,"Free Cash Flow"}</definedName>
    <definedName name="TCwrn.val_1" localSheetId="4" hidden="1">{#N/A,#N/A,FALSE,"Valuation Assumptions";#N/A,#N/A,FALSE,"Summary";#N/A,#N/A,FALSE,"DCF";#N/A,#N/A,FALSE,"Valuation";#N/A,#N/A,FALSE,"WACC";#N/A,#N/A,FALSE,"UBVH";#N/A,#N/A,FALSE,"Free Cash Flow"}</definedName>
    <definedName name="TCwrn.val_1" localSheetId="11" hidden="1">{#N/A,#N/A,FALSE,"Valuation Assumptions";#N/A,#N/A,FALSE,"Summary";#N/A,#N/A,FALSE,"DCF";#N/A,#N/A,FALSE,"Valuation";#N/A,#N/A,FALSE,"WACC";#N/A,#N/A,FALSE,"UBVH";#N/A,#N/A,FALSE,"Free Cash Flow"}</definedName>
    <definedName name="TCwrn.val_1" hidden="1">{#N/A,#N/A,FALSE,"Valuation Assumptions";#N/A,#N/A,FALSE,"Summary";#N/A,#N/A,FALSE,"DCF";#N/A,#N/A,FALSE,"Valuation";#N/A,#N/A,FALSE,"WACC";#N/A,#N/A,FALSE,"UBVH";#N/A,#N/A,FALSE,"Free Cash Flow"}</definedName>
    <definedName name="TCwrn_1" localSheetId="4" hidden="1">{#N/A,#N/A,FALSE,"INPUTS";#N/A,#N/A,FALSE,"PROFORMA BSHEET";#N/A,#N/A,FALSE,"COMBINED";#N/A,#N/A,FALSE,"ACQUIROR";#N/A,#N/A,FALSE,"TARGET 1";#N/A,#N/A,FALSE,"TARGET 2";#N/A,#N/A,FALSE,"HIGH YIELD";#N/A,#N/A,FALSE,"OVERFUND"}</definedName>
    <definedName name="TCwrn_1" localSheetId="11" hidden="1">{#N/A,#N/A,FALSE,"INPUTS";#N/A,#N/A,FALSE,"PROFORMA BSHEET";#N/A,#N/A,FALSE,"COMBINED";#N/A,#N/A,FALSE,"ACQUIROR";#N/A,#N/A,FALSE,"TARGET 1";#N/A,#N/A,FALSE,"TARGET 2";#N/A,#N/A,FALSE,"HIGH YIELD";#N/A,#N/A,FALSE,"OVERFUND"}</definedName>
    <definedName name="TCwrn_1" hidden="1">{#N/A,#N/A,FALSE,"INPUTS";#N/A,#N/A,FALSE,"PROFORMA BSHEET";#N/A,#N/A,FALSE,"COMBINED";#N/A,#N/A,FALSE,"ACQUIROR";#N/A,#N/A,FALSE,"TARGET 1";#N/A,#N/A,FALSE,"TARGET 2";#N/A,#N/A,FALSE,"HIGH YIELD";#N/A,#N/A,FALSE,"OVERFUND"}</definedName>
    <definedName name="T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c" localSheetId="4" hidden="1">{"'April 24'!$J$11"}</definedName>
    <definedName name="tdc" localSheetId="11" hidden="1">{"'April 24'!$J$11"}</definedName>
    <definedName name="tdc" hidden="1">{"'April 24'!$J$11"}</definedName>
    <definedName name="tdr" localSheetId="11" hidden="1">{"one",#N/A,FALSE,"SNIP&amp;L_2";"two",#N/A,FALSE,"SNIP&amp;L_2";"three",#N/A,FALSE,"SNIP&amp;L_2";"four",#N/A,FALSE,"SNIP&amp;L_2";"five",#N/A,FALSE,"SNIP&amp;L_2";"six",#N/A,FALSE,"SNIP&amp;L_2";"seven",#N/A,FALSE,"SNIP&amp;L_2";"eight",#N/A,FALSE,"SNIP&amp;L_2";"nine",#N/A,FALSE,"SNIP&amp;L_2"}</definedName>
    <definedName name="tdr" hidden="1">{"one",#N/A,FALSE,"SNIP&amp;L_2";"two",#N/A,FALSE,"SNIP&amp;L_2";"three",#N/A,FALSE,"SNIP&amp;L_2";"four",#N/A,FALSE,"SNIP&amp;L_2";"five",#N/A,FALSE,"SNIP&amp;L_2";"six",#N/A,FALSE,"SNIP&amp;L_2";"seven",#N/A,FALSE,"SNIP&amp;L_2";"eight",#N/A,FALSE,"SNIP&amp;L_2";"nine",#N/A,FALSE,"SNIP&amp;L_2"}</definedName>
    <definedName name="tdr_1" localSheetId="11" hidden="1">{"one",#N/A,FALSE,"SNIP&amp;L_2";"two",#N/A,FALSE,"SNIP&amp;L_2";"three",#N/A,FALSE,"SNIP&amp;L_2";"four",#N/A,FALSE,"SNIP&amp;L_2";"five",#N/A,FALSE,"SNIP&amp;L_2";"six",#N/A,FALSE,"SNIP&amp;L_2";"seven",#N/A,FALSE,"SNIP&amp;L_2";"eight",#N/A,FALSE,"SNIP&amp;L_2";"nine",#N/A,FALSE,"SNIP&amp;L_2"}</definedName>
    <definedName name="tdr_1" hidden="1">{"one",#N/A,FALSE,"SNIP&amp;L_2";"two",#N/A,FALSE,"SNIP&amp;L_2";"three",#N/A,FALSE,"SNIP&amp;L_2";"four",#N/A,FALSE,"SNIP&amp;L_2";"five",#N/A,FALSE,"SNIP&amp;L_2";"six",#N/A,FALSE,"SNIP&amp;L_2";"seven",#N/A,FALSE,"SNIP&amp;L_2";"eight",#N/A,FALSE,"SNIP&amp;L_2";"nine",#N/A,FALSE,"SNIP&amp;L_2"}</definedName>
    <definedName name="TDS" localSheetId="4" hidden="1">{#N/A,#N/A,TRUE,"constb"}</definedName>
    <definedName name="TDS" localSheetId="11" hidden="1">{#N/A,#N/A,TRUE,"constb"}</definedName>
    <definedName name="TDS" hidden="1">{#N/A,#N/A,TRUE,"constb"}</definedName>
    <definedName name="TDS_1" localSheetId="4" hidden="1">{#N/A,#N/A,TRUE,"constb"}</definedName>
    <definedName name="TDS_1" localSheetId="11" hidden="1">{#N/A,#N/A,TRUE,"constb"}</definedName>
    <definedName name="TDS_1" hidden="1">{#N/A,#N/A,TRUE,"constb"}</definedName>
    <definedName name="TDS_1_1" localSheetId="4" hidden="1">{#N/A,#N/A,TRUE,"constb"}</definedName>
    <definedName name="TDS_1_1" localSheetId="11" hidden="1">{#N/A,#N/A,TRUE,"constb"}</definedName>
    <definedName name="TDS_1_1" hidden="1">{#N/A,#N/A,TRUE,"constb"}</definedName>
    <definedName name="TDS_1_1_2" localSheetId="4" hidden="1">{#N/A,#N/A,TRUE,"constb"}</definedName>
    <definedName name="TDS_1_1_2" localSheetId="11" hidden="1">{#N/A,#N/A,TRUE,"constb"}</definedName>
    <definedName name="TDS_1_1_2" hidden="1">{#N/A,#N/A,TRUE,"constb"}</definedName>
    <definedName name="TDS_1_3" localSheetId="4" hidden="1">{#N/A,#N/A,TRUE,"constb"}</definedName>
    <definedName name="TDS_1_3" localSheetId="11" hidden="1">{#N/A,#N/A,TRUE,"constb"}</definedName>
    <definedName name="TDS_1_3" hidden="1">{#N/A,#N/A,TRUE,"constb"}</definedName>
    <definedName name="TDS_2" localSheetId="4" hidden="1">{#N/A,#N/A,TRUE,"constb"}</definedName>
    <definedName name="TDS_2" localSheetId="11" hidden="1">{#N/A,#N/A,TRUE,"constb"}</definedName>
    <definedName name="TDS_2" hidden="1">{#N/A,#N/A,TRUE,"constb"}</definedName>
    <definedName name="TDS_2_2" localSheetId="4" hidden="1">{#N/A,#N/A,TRUE,"constb"}</definedName>
    <definedName name="TDS_2_2" localSheetId="11" hidden="1">{#N/A,#N/A,TRUE,"constb"}</definedName>
    <definedName name="TDS_2_2" hidden="1">{#N/A,#N/A,TRUE,"constb"}</definedName>
    <definedName name="TDS_3" localSheetId="4" hidden="1">{#N/A,#N/A,TRUE,"constb"}</definedName>
    <definedName name="TDS_3" localSheetId="11" hidden="1">{#N/A,#N/A,TRUE,"constb"}</definedName>
    <definedName name="TDS_3" hidden="1">{#N/A,#N/A,TRUE,"constb"}</definedName>
    <definedName name="TDS_3_2" localSheetId="4" hidden="1">{#N/A,#N/A,TRUE,"constb"}</definedName>
    <definedName name="TDS_3_2" localSheetId="11" hidden="1">{#N/A,#N/A,TRUE,"constb"}</definedName>
    <definedName name="TDS_3_2" hidden="1">{#N/A,#N/A,TRUE,"constb"}</definedName>
    <definedName name="TDS_5" localSheetId="4" hidden="1">{#N/A,#N/A,TRUE,"constb"}</definedName>
    <definedName name="TDS_5" localSheetId="11" hidden="1">{#N/A,#N/A,TRUE,"constb"}</definedName>
    <definedName name="TDS_5" hidden="1">{#N/A,#N/A,TRUE,"constb"}</definedName>
    <definedName name="TDSEM"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2"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2"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b"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b"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b"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 localSheetId="11" hidden="1">{"Fcst by Qtr Full",#N/A,FALSE,"Tot PalmPalm";"Fcst by Qtr Full",#N/A,FALSE,"Tot Device";"Fcst by Qtr Full",#N/A,FALSE,"Platform";"Fcst by Qtr Full",#N/A,FALSE,"Palm.Net";"Fcst by Qtr Full",#N/A,FALSE,"Elim"}</definedName>
    <definedName name="te" hidden="1">{"Fcst by Qtr Full",#N/A,FALSE,"Tot PalmPalm";"Fcst by Qtr Full",#N/A,FALSE,"Tot Device";"Fcst by Qtr Full",#N/A,FALSE,"Platform";"Fcst by Qtr Full",#N/A,FALSE,"Palm.Net";"Fcst by Qtr Full",#N/A,FALSE,"Elim"}</definedName>
    <definedName name="Team_Member_1">#REF!</definedName>
    <definedName name="Team_Member_2">#REF!</definedName>
    <definedName name="teasy" localSheetId="11" hidden="1">{#N/A,#N/A,TRUE,"Regions"}</definedName>
    <definedName name="teasy" hidden="1">{#N/A,#N/A,TRUE,"Regions"}</definedName>
    <definedName name="TECh_WRTUP" localSheetId="4" hidden="1">{"CASH FLOW",#N/A,FALSE,"A"}</definedName>
    <definedName name="TECh_WRTUP" localSheetId="11" hidden="1">{"CASH FLOW",#N/A,FALSE,"A"}</definedName>
    <definedName name="TECh_WRTUP" hidden="1">{"CASH FLOW",#N/A,FALSE,"A"}</definedName>
    <definedName name="technumber">#REF!</definedName>
    <definedName name="TECNOFIBRAS" localSheetId="15" hidden="1">{"'PXR_6500'!$A$1:$I$124"}</definedName>
    <definedName name="TECNOFIBRAS" localSheetId="11" hidden="1">{"'PXR_6500'!$A$1:$I$124"}</definedName>
    <definedName name="TECNOFIBRAS" hidden="1">{"'PXR_6500'!$A$1:$I$124"}</definedName>
    <definedName name="TECNOFIBRAS2" localSheetId="15" hidden="1">{"'PXR_6500'!$A$1:$I$124"}</definedName>
    <definedName name="TECNOFIBRAS2" localSheetId="11" hidden="1">{"'PXR_6500'!$A$1:$I$124"}</definedName>
    <definedName name="TECNOFIBRAS2" hidden="1">{"'PXR_6500'!$A$1:$I$124"}</definedName>
    <definedName name="ted" localSheetId="11" hidden="1">{#N/A,#N/A,FALSE,"II.General ";#N/A,#N/A,FALSE,"III.Plan Design";#N/A,#N/A,FALSE,"IV.Delivery System";#N/A,#N/A,FALSE,"V.Reimbursement";#N/A,#N/A,FALSE,"VI.Manage-Satisf.";#N/A,#N/A,FALSE,"VII. &amp;VIII. Other";#N/A,#N/A,FALSE,"Appendix 2";#N/A,#N/A,FALSE,"Appendix 3a";#N/A,#N/A,FALSE,"Appendix 3b";#N/A,#N/A,FALSE,"Appendix 3b(cont.)"}</definedName>
    <definedName name="ted" hidden="1">{#N/A,#N/A,FALSE,"II.General ";#N/A,#N/A,FALSE,"III.Plan Design";#N/A,#N/A,FALSE,"IV.Delivery System";#N/A,#N/A,FALSE,"V.Reimbursement";#N/A,#N/A,FALSE,"VI.Manage-Satisf.";#N/A,#N/A,FALSE,"VII. &amp;VIII. Other";#N/A,#N/A,FALSE,"Appendix 2";#N/A,#N/A,FALSE,"Appendix 3a";#N/A,#N/A,FALSE,"Appendix 3b";#N/A,#N/A,FALSE,"Appendix 3b(cont.)"}</definedName>
    <definedName name="tel" localSheetId="11" hidden="1">{"DCF",#N/A,FALSE,"CF"}</definedName>
    <definedName name="tel" hidden="1">{"DCF",#N/A,FALSE,"CF"}</definedName>
    <definedName name="tel_1" localSheetId="11" hidden="1">{"DCF",#N/A,FALSE,"CF"}</definedName>
    <definedName name="tel_1" hidden="1">{"DCF",#N/A,FALSE,"CF"}</definedName>
    <definedName name="tel_2" localSheetId="11" hidden="1">{"DCF",#N/A,FALSE,"CF"}</definedName>
    <definedName name="tel_2" hidden="1">{"DCF",#N/A,FALSE,"CF"}</definedName>
    <definedName name="tel_3" localSheetId="11" hidden="1">{"DCF",#N/A,FALSE,"CF"}</definedName>
    <definedName name="tel_3" hidden="1">{"DCF",#N/A,FALSE,"CF"}</definedName>
    <definedName name="tel_4" localSheetId="11" hidden="1">{"DCF",#N/A,FALSE,"CF"}</definedName>
    <definedName name="tel_4" hidden="1">{"DCF",#N/A,FALSE,"CF"}</definedName>
    <definedName name="tel_5" localSheetId="11" hidden="1">{"DCF",#N/A,FALSE,"CF"}</definedName>
    <definedName name="tel_5" hidden="1">{"DCF",#N/A,FALSE,"CF"}</definedName>
    <definedName name="TelcoForecast">#REF!</definedName>
    <definedName name="TELE">#REF!</definedName>
    <definedName name="TELECOM" localSheetId="11" hidden="1">{#N/A,#N/A,FALSE,"MONTHDET";#N/A,#N/A,FALSE,"ACTUAL"}</definedName>
    <definedName name="TELECOM" hidden="1">{#N/A,#N/A,FALSE,"MONTHDET";#N/A,#N/A,FALSE,"ACTUAL"}</definedName>
    <definedName name="TELEPHONY">#REF!</definedName>
    <definedName name="Telesales" localSheetId="11" hidden="1">{"FORM16",#N/A,TRUE,"Personnel1";"FORM16.2",#N/A,TRUE,"Personnel2";"FORM16.2",#N/A,TRUE,"Personnel3";"FORM16.3",#N/A,TRUE,"Personnel4";"FORM16.4",#N/A,TRUE,"Personnel5"}</definedName>
    <definedName name="Telesales" hidden="1">{"FORM16",#N/A,TRUE,"Personnel1";"FORM16.2",#N/A,TRUE,"Personnel2";"FORM16.2",#N/A,TRUE,"Personnel3";"FORM16.3",#N/A,TRUE,"Personnel4";"FORM16.4",#N/A,TRUE,"Personnel5"}</definedName>
    <definedName name="Tem" localSheetId="4" hidden="1">{#N/A,#N/A,FALSE,"Pharm";#N/A,#N/A,FALSE,"WWCM"}</definedName>
    <definedName name="Tem" localSheetId="11" hidden="1">{#N/A,#N/A,FALSE,"Pharm";#N/A,#N/A,FALSE,"WWCM"}</definedName>
    <definedName name="Tem" hidden="1">{#N/A,#N/A,FALSE,"Pharm";#N/A,#N/A,FALSE,"WWCM"}</definedName>
    <definedName name="Tem_1" localSheetId="4" hidden="1">{#N/A,#N/A,FALSE,"Pharm";#N/A,#N/A,FALSE,"WWCM"}</definedName>
    <definedName name="Tem_1" localSheetId="11" hidden="1">{#N/A,#N/A,FALSE,"Pharm";#N/A,#N/A,FALSE,"WWCM"}</definedName>
    <definedName name="Tem_1" hidden="1">{#N/A,#N/A,FALSE,"Pharm";#N/A,#N/A,FALSE,"WWCM"}</definedName>
    <definedName name="temp">#REF!</definedName>
    <definedName name="temp.1" localSheetId="15" hidden="1">{"bs",#N/A,FALSE,"SCF"}</definedName>
    <definedName name="temp.1" localSheetId="11" hidden="1">{"bs",#N/A,FALSE,"SCF"}</definedName>
    <definedName name="temp.1" hidden="1">{"bs",#N/A,FALSE,"SCF"}</definedName>
    <definedName name="TEMP_1" localSheetId="4" hidden="1">{"PAGE 1",#N/A,FALSE,"WEST_OT"}</definedName>
    <definedName name="TEMP_1" localSheetId="11" hidden="1">{"PAGE 1",#N/A,FALSE,"WEST_OT"}</definedName>
    <definedName name="TEMP_1" hidden="1">{"PAGE 1",#N/A,FALSE,"WEST_OT"}</definedName>
    <definedName name="temp_10" localSheetId="11" hidden="1">{#N/A,#N/A,FALSE,"Extra2";#N/A,#N/A,FALSE,"Comp2";#N/A,#N/A,FALSE,"Ret-PL"}</definedName>
    <definedName name="temp_10" hidden="1">{#N/A,#N/A,FALSE,"Extra2";#N/A,#N/A,FALSE,"Comp2";#N/A,#N/A,FALSE,"Ret-PL"}</definedName>
    <definedName name="temp_12" localSheetId="11" hidden="1">{#N/A,#N/A,FALSE,"Extra2";#N/A,#N/A,FALSE,"Comp2";#N/A,#N/A,FALSE,"Ret-PL"}</definedName>
    <definedName name="temp_12" hidden="1">{#N/A,#N/A,FALSE,"Extra2";#N/A,#N/A,FALSE,"Comp2";#N/A,#N/A,FALSE,"Ret-PL"}</definedName>
    <definedName name="Temp_2" localSheetId="4" hidden="1">{#N/A,#N/A,FALSE,"Assessment";#N/A,#N/A,FALSE,"Staffing";#N/A,#N/A,FALSE,"Hires";#N/A,#N/A,FALSE,"Assumptions"}</definedName>
    <definedName name="Temp_2" localSheetId="11" hidden="1">{#N/A,#N/A,FALSE,"Assessment";#N/A,#N/A,FALSE,"Staffing";#N/A,#N/A,FALSE,"Hires";#N/A,#N/A,FALSE,"Assumptions"}</definedName>
    <definedName name="Temp_2" hidden="1">{#N/A,#N/A,FALSE,"Assessment";#N/A,#N/A,FALSE,"Staffing";#N/A,#N/A,FALSE,"Hires";#N/A,#N/A,FALSE,"Assumptions"}</definedName>
    <definedName name="Temp_2_1" localSheetId="4" hidden="1">{#N/A,#N/A,FALSE,"Assessment";#N/A,#N/A,FALSE,"Staffing";#N/A,#N/A,FALSE,"Hires";#N/A,#N/A,FALSE,"Assumptions"}</definedName>
    <definedName name="Temp_2_1" localSheetId="11" hidden="1">{#N/A,#N/A,FALSE,"Assessment";#N/A,#N/A,FALSE,"Staffing";#N/A,#N/A,FALSE,"Hires";#N/A,#N/A,FALSE,"Assumptions"}</definedName>
    <definedName name="Temp_2_1" hidden="1">{#N/A,#N/A,FALSE,"Assessment";#N/A,#N/A,FALSE,"Staffing";#N/A,#N/A,FALSE,"Hires";#N/A,#N/A,FALSE,"Assumptions"}</definedName>
    <definedName name="Temp_2_1_2" localSheetId="4" hidden="1">{#N/A,#N/A,FALSE,"Assessment";#N/A,#N/A,FALSE,"Staffing";#N/A,#N/A,FALSE,"Hires";#N/A,#N/A,FALSE,"Assumptions"}</definedName>
    <definedName name="Temp_2_1_2" localSheetId="11" hidden="1">{#N/A,#N/A,FALSE,"Assessment";#N/A,#N/A,FALSE,"Staffing";#N/A,#N/A,FALSE,"Hires";#N/A,#N/A,FALSE,"Assumptions"}</definedName>
    <definedName name="Temp_2_1_2" hidden="1">{#N/A,#N/A,FALSE,"Assessment";#N/A,#N/A,FALSE,"Staffing";#N/A,#N/A,FALSE,"Hires";#N/A,#N/A,FALSE,"Assumptions"}</definedName>
    <definedName name="Temp_2_2" localSheetId="4" hidden="1">{#N/A,#N/A,FALSE,"Assessment";#N/A,#N/A,FALSE,"Staffing";#N/A,#N/A,FALSE,"Hires";#N/A,#N/A,FALSE,"Assumptions"}</definedName>
    <definedName name="Temp_2_2" localSheetId="11" hidden="1">{#N/A,#N/A,FALSE,"Assessment";#N/A,#N/A,FALSE,"Staffing";#N/A,#N/A,FALSE,"Hires";#N/A,#N/A,FALSE,"Assumptions"}</definedName>
    <definedName name="Temp_2_2" hidden="1">{#N/A,#N/A,FALSE,"Assessment";#N/A,#N/A,FALSE,"Staffing";#N/A,#N/A,FALSE,"Hires";#N/A,#N/A,FALSE,"Assumptions"}</definedName>
    <definedName name="Temp_2_2_2" localSheetId="4" hidden="1">{#N/A,#N/A,FALSE,"Assessment";#N/A,#N/A,FALSE,"Staffing";#N/A,#N/A,FALSE,"Hires";#N/A,#N/A,FALSE,"Assumptions"}</definedName>
    <definedName name="Temp_2_2_2" localSheetId="11" hidden="1">{#N/A,#N/A,FALSE,"Assessment";#N/A,#N/A,FALSE,"Staffing";#N/A,#N/A,FALSE,"Hires";#N/A,#N/A,FALSE,"Assumptions"}</definedName>
    <definedName name="Temp_2_2_2" hidden="1">{#N/A,#N/A,FALSE,"Assessment";#N/A,#N/A,FALSE,"Staffing";#N/A,#N/A,FALSE,"Hires";#N/A,#N/A,FALSE,"Assumptions"}</definedName>
    <definedName name="Temp_2_3" localSheetId="4" hidden="1">{#N/A,#N/A,FALSE,"Assessment";#N/A,#N/A,FALSE,"Staffing";#N/A,#N/A,FALSE,"Hires";#N/A,#N/A,FALSE,"Assumptions"}</definedName>
    <definedName name="Temp_2_3" localSheetId="11" hidden="1">{#N/A,#N/A,FALSE,"Assessment";#N/A,#N/A,FALSE,"Staffing";#N/A,#N/A,FALSE,"Hires";#N/A,#N/A,FALSE,"Assumptions"}</definedName>
    <definedName name="Temp_2_3" hidden="1">{#N/A,#N/A,FALSE,"Assessment";#N/A,#N/A,FALSE,"Staffing";#N/A,#N/A,FALSE,"Hires";#N/A,#N/A,FALSE,"Assumptions"}</definedName>
    <definedName name="Temp_2_3_2" localSheetId="4" hidden="1">{#N/A,#N/A,FALSE,"Assessment";#N/A,#N/A,FALSE,"Staffing";#N/A,#N/A,FALSE,"Hires";#N/A,#N/A,FALSE,"Assumptions"}</definedName>
    <definedName name="Temp_2_3_2" localSheetId="11" hidden="1">{#N/A,#N/A,FALSE,"Assessment";#N/A,#N/A,FALSE,"Staffing";#N/A,#N/A,FALSE,"Hires";#N/A,#N/A,FALSE,"Assumptions"}</definedName>
    <definedName name="Temp_2_3_2" hidden="1">{#N/A,#N/A,FALSE,"Assessment";#N/A,#N/A,FALSE,"Staffing";#N/A,#N/A,FALSE,"Hires";#N/A,#N/A,FALSE,"Assumptions"}</definedName>
    <definedName name="Temp_2_4" localSheetId="4" hidden="1">{#N/A,#N/A,FALSE,"Assessment";#N/A,#N/A,FALSE,"Staffing";#N/A,#N/A,FALSE,"Hires";#N/A,#N/A,FALSE,"Assumptions"}</definedName>
    <definedName name="Temp_2_4" localSheetId="11" hidden="1">{#N/A,#N/A,FALSE,"Assessment";#N/A,#N/A,FALSE,"Staffing";#N/A,#N/A,FALSE,"Hires";#N/A,#N/A,FALSE,"Assumptions"}</definedName>
    <definedName name="Temp_2_4" hidden="1">{#N/A,#N/A,FALSE,"Assessment";#N/A,#N/A,FALSE,"Staffing";#N/A,#N/A,FALSE,"Hires";#N/A,#N/A,FALSE,"Assumptions"}</definedName>
    <definedName name="Temp_2_4_2" localSheetId="4" hidden="1">{#N/A,#N/A,FALSE,"Assessment";#N/A,#N/A,FALSE,"Staffing";#N/A,#N/A,FALSE,"Hires";#N/A,#N/A,FALSE,"Assumptions"}</definedName>
    <definedName name="Temp_2_4_2" localSheetId="11" hidden="1">{#N/A,#N/A,FALSE,"Assessment";#N/A,#N/A,FALSE,"Staffing";#N/A,#N/A,FALSE,"Hires";#N/A,#N/A,FALSE,"Assumptions"}</definedName>
    <definedName name="Temp_2_4_2" hidden="1">{#N/A,#N/A,FALSE,"Assessment";#N/A,#N/A,FALSE,"Staffing";#N/A,#N/A,FALSE,"Hires";#N/A,#N/A,FALSE,"Assumptions"}</definedName>
    <definedName name="Temp_2_5" localSheetId="4" hidden="1">{#N/A,#N/A,FALSE,"Assessment";#N/A,#N/A,FALSE,"Staffing";#N/A,#N/A,FALSE,"Hires";#N/A,#N/A,FALSE,"Assumptions"}</definedName>
    <definedName name="Temp_2_5" localSheetId="11" hidden="1">{#N/A,#N/A,FALSE,"Assessment";#N/A,#N/A,FALSE,"Staffing";#N/A,#N/A,FALSE,"Hires";#N/A,#N/A,FALSE,"Assumptions"}</definedName>
    <definedName name="Temp_2_5" hidden="1">{#N/A,#N/A,FALSE,"Assessment";#N/A,#N/A,FALSE,"Staffing";#N/A,#N/A,FALSE,"Hires";#N/A,#N/A,FALSE,"Assumptions"}</definedName>
    <definedName name="Temp_2_5_2" localSheetId="4" hidden="1">{#N/A,#N/A,FALSE,"Assessment";#N/A,#N/A,FALSE,"Staffing";#N/A,#N/A,FALSE,"Hires";#N/A,#N/A,FALSE,"Assumptions"}</definedName>
    <definedName name="Temp_2_5_2" localSheetId="11" hidden="1">{#N/A,#N/A,FALSE,"Assessment";#N/A,#N/A,FALSE,"Staffing";#N/A,#N/A,FALSE,"Hires";#N/A,#N/A,FALSE,"Assumptions"}</definedName>
    <definedName name="Temp_2_5_2" hidden="1">{#N/A,#N/A,FALSE,"Assessment";#N/A,#N/A,FALSE,"Staffing";#N/A,#N/A,FALSE,"Hires";#N/A,#N/A,FALSE,"Assumptions"}</definedName>
    <definedName name="Temp_3" localSheetId="4" hidden="1">{#N/A,#N/A,FALSE,"Assessment";#N/A,#N/A,FALSE,"Staffing";#N/A,#N/A,FALSE,"Hires";#N/A,#N/A,FALSE,"Assumptions"}</definedName>
    <definedName name="Temp_3" localSheetId="11" hidden="1">{#N/A,#N/A,FALSE,"Assessment";#N/A,#N/A,FALSE,"Staffing";#N/A,#N/A,FALSE,"Hires";#N/A,#N/A,FALSE,"Assumptions"}</definedName>
    <definedName name="Temp_3" hidden="1">{#N/A,#N/A,FALSE,"Assessment";#N/A,#N/A,FALSE,"Staffing";#N/A,#N/A,FALSE,"Hires";#N/A,#N/A,FALSE,"Assumptions"}</definedName>
    <definedName name="Temp_3_1" localSheetId="4" hidden="1">{#N/A,#N/A,FALSE,"Assessment";#N/A,#N/A,FALSE,"Staffing";#N/A,#N/A,FALSE,"Hires";#N/A,#N/A,FALSE,"Assumptions"}</definedName>
    <definedName name="Temp_3_1" localSheetId="11" hidden="1">{#N/A,#N/A,FALSE,"Assessment";#N/A,#N/A,FALSE,"Staffing";#N/A,#N/A,FALSE,"Hires";#N/A,#N/A,FALSE,"Assumptions"}</definedName>
    <definedName name="Temp_3_1" hidden="1">{#N/A,#N/A,FALSE,"Assessment";#N/A,#N/A,FALSE,"Staffing";#N/A,#N/A,FALSE,"Hires";#N/A,#N/A,FALSE,"Assumptions"}</definedName>
    <definedName name="Temp_3_1_2" localSheetId="4" hidden="1">{#N/A,#N/A,FALSE,"Assessment";#N/A,#N/A,FALSE,"Staffing";#N/A,#N/A,FALSE,"Hires";#N/A,#N/A,FALSE,"Assumptions"}</definedName>
    <definedName name="Temp_3_1_2" localSheetId="11" hidden="1">{#N/A,#N/A,FALSE,"Assessment";#N/A,#N/A,FALSE,"Staffing";#N/A,#N/A,FALSE,"Hires";#N/A,#N/A,FALSE,"Assumptions"}</definedName>
    <definedName name="Temp_3_1_2" hidden="1">{#N/A,#N/A,FALSE,"Assessment";#N/A,#N/A,FALSE,"Staffing";#N/A,#N/A,FALSE,"Hires";#N/A,#N/A,FALSE,"Assumptions"}</definedName>
    <definedName name="Temp_3_2" localSheetId="4" hidden="1">{#N/A,#N/A,FALSE,"Assessment";#N/A,#N/A,FALSE,"Staffing";#N/A,#N/A,FALSE,"Hires";#N/A,#N/A,FALSE,"Assumptions"}</definedName>
    <definedName name="Temp_3_2" localSheetId="11" hidden="1">{#N/A,#N/A,FALSE,"Assessment";#N/A,#N/A,FALSE,"Staffing";#N/A,#N/A,FALSE,"Hires";#N/A,#N/A,FALSE,"Assumptions"}</definedName>
    <definedName name="Temp_3_2" hidden="1">{#N/A,#N/A,FALSE,"Assessment";#N/A,#N/A,FALSE,"Staffing";#N/A,#N/A,FALSE,"Hires";#N/A,#N/A,FALSE,"Assumptions"}</definedName>
    <definedName name="Temp_3_2_2" localSheetId="4" hidden="1">{#N/A,#N/A,FALSE,"Assessment";#N/A,#N/A,FALSE,"Staffing";#N/A,#N/A,FALSE,"Hires";#N/A,#N/A,FALSE,"Assumptions"}</definedName>
    <definedName name="Temp_3_2_2" localSheetId="11" hidden="1">{#N/A,#N/A,FALSE,"Assessment";#N/A,#N/A,FALSE,"Staffing";#N/A,#N/A,FALSE,"Hires";#N/A,#N/A,FALSE,"Assumptions"}</definedName>
    <definedName name="Temp_3_2_2" hidden="1">{#N/A,#N/A,FALSE,"Assessment";#N/A,#N/A,FALSE,"Staffing";#N/A,#N/A,FALSE,"Hires";#N/A,#N/A,FALSE,"Assumptions"}</definedName>
    <definedName name="Temp_3_3" localSheetId="4" hidden="1">{#N/A,#N/A,FALSE,"Assessment";#N/A,#N/A,FALSE,"Staffing";#N/A,#N/A,FALSE,"Hires";#N/A,#N/A,FALSE,"Assumptions"}</definedName>
    <definedName name="Temp_3_3" localSheetId="11" hidden="1">{#N/A,#N/A,FALSE,"Assessment";#N/A,#N/A,FALSE,"Staffing";#N/A,#N/A,FALSE,"Hires";#N/A,#N/A,FALSE,"Assumptions"}</definedName>
    <definedName name="Temp_3_3" hidden="1">{#N/A,#N/A,FALSE,"Assessment";#N/A,#N/A,FALSE,"Staffing";#N/A,#N/A,FALSE,"Hires";#N/A,#N/A,FALSE,"Assumptions"}</definedName>
    <definedName name="Temp_3_3_2" localSheetId="4" hidden="1">{#N/A,#N/A,FALSE,"Assessment";#N/A,#N/A,FALSE,"Staffing";#N/A,#N/A,FALSE,"Hires";#N/A,#N/A,FALSE,"Assumptions"}</definedName>
    <definedName name="Temp_3_3_2" localSheetId="11" hidden="1">{#N/A,#N/A,FALSE,"Assessment";#N/A,#N/A,FALSE,"Staffing";#N/A,#N/A,FALSE,"Hires";#N/A,#N/A,FALSE,"Assumptions"}</definedName>
    <definedName name="Temp_3_3_2" hidden="1">{#N/A,#N/A,FALSE,"Assessment";#N/A,#N/A,FALSE,"Staffing";#N/A,#N/A,FALSE,"Hires";#N/A,#N/A,FALSE,"Assumptions"}</definedName>
    <definedName name="Temp_3_4" localSheetId="4" hidden="1">{#N/A,#N/A,FALSE,"Assessment";#N/A,#N/A,FALSE,"Staffing";#N/A,#N/A,FALSE,"Hires";#N/A,#N/A,FALSE,"Assumptions"}</definedName>
    <definedName name="Temp_3_4" localSheetId="11" hidden="1">{#N/A,#N/A,FALSE,"Assessment";#N/A,#N/A,FALSE,"Staffing";#N/A,#N/A,FALSE,"Hires";#N/A,#N/A,FALSE,"Assumptions"}</definedName>
    <definedName name="Temp_3_4" hidden="1">{#N/A,#N/A,FALSE,"Assessment";#N/A,#N/A,FALSE,"Staffing";#N/A,#N/A,FALSE,"Hires";#N/A,#N/A,FALSE,"Assumptions"}</definedName>
    <definedName name="Temp_3_4_2" localSheetId="4" hidden="1">{#N/A,#N/A,FALSE,"Assessment";#N/A,#N/A,FALSE,"Staffing";#N/A,#N/A,FALSE,"Hires";#N/A,#N/A,FALSE,"Assumptions"}</definedName>
    <definedName name="Temp_3_4_2" localSheetId="11" hidden="1">{#N/A,#N/A,FALSE,"Assessment";#N/A,#N/A,FALSE,"Staffing";#N/A,#N/A,FALSE,"Hires";#N/A,#N/A,FALSE,"Assumptions"}</definedName>
    <definedName name="Temp_3_4_2" hidden="1">{#N/A,#N/A,FALSE,"Assessment";#N/A,#N/A,FALSE,"Staffing";#N/A,#N/A,FALSE,"Hires";#N/A,#N/A,FALSE,"Assumptions"}</definedName>
    <definedName name="Temp_3_5" localSheetId="4" hidden="1">{#N/A,#N/A,FALSE,"Assessment";#N/A,#N/A,FALSE,"Staffing";#N/A,#N/A,FALSE,"Hires";#N/A,#N/A,FALSE,"Assumptions"}</definedName>
    <definedName name="Temp_3_5" localSheetId="11" hidden="1">{#N/A,#N/A,FALSE,"Assessment";#N/A,#N/A,FALSE,"Staffing";#N/A,#N/A,FALSE,"Hires";#N/A,#N/A,FALSE,"Assumptions"}</definedName>
    <definedName name="Temp_3_5" hidden="1">{#N/A,#N/A,FALSE,"Assessment";#N/A,#N/A,FALSE,"Staffing";#N/A,#N/A,FALSE,"Hires";#N/A,#N/A,FALSE,"Assumptions"}</definedName>
    <definedName name="Temp_3_5_2" localSheetId="4" hidden="1">{#N/A,#N/A,FALSE,"Assessment";#N/A,#N/A,FALSE,"Staffing";#N/A,#N/A,FALSE,"Hires";#N/A,#N/A,FALSE,"Assumptions"}</definedName>
    <definedName name="Temp_3_5_2" localSheetId="11" hidden="1">{#N/A,#N/A,FALSE,"Assessment";#N/A,#N/A,FALSE,"Staffing";#N/A,#N/A,FALSE,"Hires";#N/A,#N/A,FALSE,"Assumptions"}</definedName>
    <definedName name="Temp_3_5_2" hidden="1">{#N/A,#N/A,FALSE,"Assessment";#N/A,#N/A,FALSE,"Staffing";#N/A,#N/A,FALSE,"Hires";#N/A,#N/A,FALSE,"Assumptions"}</definedName>
    <definedName name="temp1" localSheetId="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19"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18"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1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1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 localSheetId="4" hidden="1">{"PAGE 1",#N/A,FALSE,"WEST_OT"}</definedName>
    <definedName name="temp1_1" localSheetId="11" hidden="1">{"PAGE 1",#N/A,FALSE,"WEST_OT"}</definedName>
    <definedName name="temp1_1" hidden="1">{"PAGE 1",#N/A,FALSE,"WEST_OT"}</definedName>
    <definedName name="temp1_1_1" localSheetId="4" hidden="1">{"PAGE 1",#N/A,FALSE,"WEST_OT"}</definedName>
    <definedName name="temp1_1_1" localSheetId="11" hidden="1">{"PAGE 1",#N/A,FALSE,"WEST_OT"}</definedName>
    <definedName name="temp1_1_1" hidden="1">{"PAGE 1",#N/A,FALSE,"WEST_OT"}</definedName>
    <definedName name="temp1_1_1_2" localSheetId="4" hidden="1">{"PAGE 1",#N/A,FALSE,"WEST_OT"}</definedName>
    <definedName name="temp1_1_1_2" localSheetId="11" hidden="1">{"PAGE 1",#N/A,FALSE,"WEST_OT"}</definedName>
    <definedName name="temp1_1_1_2" hidden="1">{"PAGE 1",#N/A,FALSE,"WEST_OT"}</definedName>
    <definedName name="temp1_1_3" localSheetId="4" hidden="1">{"PAGE 1",#N/A,FALSE,"WEST_OT"}</definedName>
    <definedName name="temp1_1_3" localSheetId="11" hidden="1">{"PAGE 1",#N/A,FALSE,"WEST_OT"}</definedName>
    <definedName name="temp1_1_3" hidden="1">{"PAGE 1",#N/A,FALSE,"WEST_OT"}</definedName>
    <definedName name="temp1_2" localSheetId="4" hidden="1">{"PAGE 1",#N/A,FALSE,"WEST_OT"}</definedName>
    <definedName name="temp1_2" localSheetId="11" hidden="1">{"PAGE 1",#N/A,FALSE,"WEST_OT"}</definedName>
    <definedName name="temp1_2" hidden="1">{"PAGE 1",#N/A,FALSE,"WEST_OT"}</definedName>
    <definedName name="temp1_2_2" localSheetId="4" hidden="1">{"PAGE 1",#N/A,FALSE,"WEST_OT"}</definedName>
    <definedName name="temp1_2_2" localSheetId="11" hidden="1">{"PAGE 1",#N/A,FALSE,"WEST_OT"}</definedName>
    <definedName name="temp1_2_2" hidden="1">{"PAGE 1",#N/A,FALSE,"WEST_OT"}</definedName>
    <definedName name="temp1_3" localSheetId="4" hidden="1">{"PAGE 1",#N/A,FALSE,"WEST_OT"}</definedName>
    <definedName name="temp1_3" localSheetId="11" hidden="1">{"PAGE 1",#N/A,FALSE,"WEST_OT"}</definedName>
    <definedName name="temp1_3" hidden="1">{"PAGE 1",#N/A,FALSE,"WEST_OT"}</definedName>
    <definedName name="temp1_3_2" localSheetId="4" hidden="1">{"PAGE 1",#N/A,FALSE,"WEST_OT"}</definedName>
    <definedName name="temp1_3_2" localSheetId="11" hidden="1">{"PAGE 1",#N/A,FALSE,"WEST_OT"}</definedName>
    <definedName name="temp1_3_2" hidden="1">{"PAGE 1",#N/A,FALSE,"WEST_OT"}</definedName>
    <definedName name="temp1_5" localSheetId="4" hidden="1">{"PAGE 1",#N/A,FALSE,"WEST_OT"}</definedName>
    <definedName name="temp1_5" localSheetId="11" hidden="1">{"PAGE 1",#N/A,FALSE,"WEST_OT"}</definedName>
    <definedName name="temp1_5" hidden="1">{"PAGE 1",#N/A,FALSE,"WEST_OT"}</definedName>
    <definedName name="temp12" localSheetId="11" hidden="1">{#N/A,#N/A,TRUE,"KEY DATA";#N/A,#N/A,TRUE,"KEY DATA Base Case";#N/A,#N/A,TRUE,"JULY";#N/A,#N/A,TRUE,"AUG";#N/A,#N/A,TRUE,"SEPT";#N/A,#N/A,TRUE,"3Q"}</definedName>
    <definedName name="temp12" hidden="1">{#N/A,#N/A,TRUE,"KEY DATA";#N/A,#N/A,TRUE,"KEY DATA Base Case";#N/A,#N/A,TRUE,"JULY";#N/A,#N/A,TRUE,"AUG";#N/A,#N/A,TRUE,"SEPT";#N/A,#N/A,TRUE,"3Q"}</definedName>
    <definedName name="temp2" localSheetId="2" hidden="1">{"Frequency Graph",#N/A,FALSE,"Trend";"Loss Cost Graph",#N/A,FALSE,"Trend";"Severity Trend Graph",#N/A,FALSE,"Trend"}</definedName>
    <definedName name="temp2" localSheetId="1" hidden="1">{"Frequency Graph",#N/A,FALSE,"Trend";"Loss Cost Graph",#N/A,FALSE,"Trend";"Severity Trend Graph",#N/A,FALSE,"Trend"}</definedName>
    <definedName name="temp2" localSheetId="19" hidden="1">{"Frequency Graph",#N/A,FALSE,"Trend";"Loss Cost Graph",#N/A,FALSE,"Trend";"Severity Trend Graph",#N/A,FALSE,"Trend"}</definedName>
    <definedName name="temp2" localSheetId="4" hidden="1">{"Frequency Graph",#N/A,FALSE,"Trend";"Loss Cost Graph",#N/A,FALSE,"Trend";"Severity Trend Graph",#N/A,FALSE,"Trend"}</definedName>
    <definedName name="temp2" localSheetId="18" hidden="1">{"Frequency Graph",#N/A,FALSE,"Trend";"Loss Cost Graph",#N/A,FALSE,"Trend";"Severity Trend Graph",#N/A,FALSE,"Trend"}</definedName>
    <definedName name="temp2" localSheetId="15" hidden="1">{"Frequency Graph",#N/A,FALSE,"Trend";"Loss Cost Graph",#N/A,FALSE,"Trend";"Severity Trend Graph",#N/A,FALSE,"Trend"}</definedName>
    <definedName name="temp2" localSheetId="11" hidden="1">{"Frequency Graph",#N/A,FALSE,"Trend";"Loss Cost Graph",#N/A,FALSE,"Trend";"Severity Trend Graph",#N/A,FALSE,"Trend"}</definedName>
    <definedName name="temp2" hidden="1">{"Frequency Graph",#N/A,FALSE,"Trend";"Loss Cost Graph",#N/A,FALSE,"Trend";"Severity Trend Graph",#N/A,FALSE,"Trend"}</definedName>
    <definedName name="temp2_1" localSheetId="4" hidden="1">{"PAGE 1",#N/A,FALSE,"WEST_OT"}</definedName>
    <definedName name="temp2_1" localSheetId="11" hidden="1">{"PAGE 1",#N/A,FALSE,"WEST_OT"}</definedName>
    <definedName name="temp2_1" hidden="1">{"PAGE 1",#N/A,FALSE,"WEST_OT"}</definedName>
    <definedName name="temp2_1_1" localSheetId="4" hidden="1">{"PAGE 1",#N/A,FALSE,"WEST_OT"}</definedName>
    <definedName name="temp2_1_1" localSheetId="11" hidden="1">{"PAGE 1",#N/A,FALSE,"WEST_OT"}</definedName>
    <definedName name="temp2_1_1" hidden="1">{"PAGE 1",#N/A,FALSE,"WEST_OT"}</definedName>
    <definedName name="temp2_1_1_2" localSheetId="4" hidden="1">{"PAGE 1",#N/A,FALSE,"WEST_OT"}</definedName>
    <definedName name="temp2_1_1_2" localSheetId="11" hidden="1">{"PAGE 1",#N/A,FALSE,"WEST_OT"}</definedName>
    <definedName name="temp2_1_1_2" hidden="1">{"PAGE 1",#N/A,FALSE,"WEST_OT"}</definedName>
    <definedName name="temp2_1_3" localSheetId="4" hidden="1">{"PAGE 1",#N/A,FALSE,"WEST_OT"}</definedName>
    <definedName name="temp2_1_3" localSheetId="11" hidden="1">{"PAGE 1",#N/A,FALSE,"WEST_OT"}</definedName>
    <definedName name="temp2_1_3" hidden="1">{"PAGE 1",#N/A,FALSE,"WEST_OT"}</definedName>
    <definedName name="temp2_2" localSheetId="4" hidden="1">{"PAGE 1",#N/A,FALSE,"WEST_OT"}</definedName>
    <definedName name="temp2_2" localSheetId="11" hidden="1">{"PAGE 1",#N/A,FALSE,"WEST_OT"}</definedName>
    <definedName name="temp2_2" hidden="1">{"PAGE 1",#N/A,FALSE,"WEST_OT"}</definedName>
    <definedName name="temp2_2_2" localSheetId="4" hidden="1">{"PAGE 1",#N/A,FALSE,"WEST_OT"}</definedName>
    <definedName name="temp2_2_2" localSheetId="11" hidden="1">{"PAGE 1",#N/A,FALSE,"WEST_OT"}</definedName>
    <definedName name="temp2_2_2" hidden="1">{"PAGE 1",#N/A,FALSE,"WEST_OT"}</definedName>
    <definedName name="temp2_3" localSheetId="4" hidden="1">{"PAGE 1",#N/A,FALSE,"WEST_OT"}</definedName>
    <definedName name="temp2_3" localSheetId="11" hidden="1">{"PAGE 1",#N/A,FALSE,"WEST_OT"}</definedName>
    <definedName name="temp2_3" hidden="1">{"PAGE 1",#N/A,FALSE,"WEST_OT"}</definedName>
    <definedName name="temp2_3_2" localSheetId="4" hidden="1">{"PAGE 1",#N/A,FALSE,"WEST_OT"}</definedName>
    <definedName name="temp2_3_2" localSheetId="11" hidden="1">{"PAGE 1",#N/A,FALSE,"WEST_OT"}</definedName>
    <definedName name="temp2_3_2" hidden="1">{"PAGE 1",#N/A,FALSE,"WEST_OT"}</definedName>
    <definedName name="temp2_5" localSheetId="4" hidden="1">{"PAGE 1",#N/A,FALSE,"WEST_OT"}</definedName>
    <definedName name="temp2_5" localSheetId="11" hidden="1">{"PAGE 1",#N/A,FALSE,"WEST_OT"}</definedName>
    <definedName name="temp2_5" hidden="1">{"PAGE 1",#N/A,FALSE,"WEST_OT"}</definedName>
    <definedName name="temp3" localSheetId="2" hidden="1">{"Reported Interpolated Dev Factors",#N/A,FALSE,"Interpolation";"Paid Interpolated Dev Factors",#N/A,FALSE,"Interpolation";"Reported Claim Interpolated Dev Factors",#N/A,FALSE,"Interpolation"}</definedName>
    <definedName name="temp3" localSheetId="1" hidden="1">{"Reported Interpolated Dev Factors",#N/A,FALSE,"Interpolation";"Paid Interpolated Dev Factors",#N/A,FALSE,"Interpolation";"Reported Claim Interpolated Dev Factors",#N/A,FALSE,"Interpolation"}</definedName>
    <definedName name="temp3" localSheetId="19" hidden="1">{"Reported Interpolated Dev Factors",#N/A,FALSE,"Interpolation";"Paid Interpolated Dev Factors",#N/A,FALSE,"Interpolation";"Reported Claim Interpolated Dev Factors",#N/A,FALSE,"Interpolation"}</definedName>
    <definedName name="temp3" localSheetId="4" hidden="1">{"Reported Interpolated Dev Factors",#N/A,FALSE,"Interpolation";"Paid Interpolated Dev Factors",#N/A,FALSE,"Interpolation";"Reported Claim Interpolated Dev Factors",#N/A,FALSE,"Interpolation"}</definedName>
    <definedName name="temp3" localSheetId="18" hidden="1">{"Reported Interpolated Dev Factors",#N/A,FALSE,"Interpolation";"Paid Interpolated Dev Factors",#N/A,FALSE,"Interpolation";"Reported Claim Interpolated Dev Factors",#N/A,FALSE,"Interpolation"}</definedName>
    <definedName name="temp3" localSheetId="15" hidden="1">{"Reported Interpolated Dev Factors",#N/A,FALSE,"Interpolation";"Paid Interpolated Dev Factors",#N/A,FALSE,"Interpolation";"Reported Claim Interpolated Dev Factors",#N/A,FALSE,"Interpolation"}</definedName>
    <definedName name="temp3" localSheetId="11" hidden="1">{"Reported Interpolated Dev Factors",#N/A,FALSE,"Interpolation";"Paid Interpolated Dev Factors",#N/A,FALSE,"Interpolation";"Reported Claim Interpolated Dev Factors",#N/A,FALSE,"Interpolation"}</definedName>
    <definedName name="temp3" hidden="1">{"Reported Interpolated Dev Factors",#N/A,FALSE,"Interpolation";"Paid Interpolated Dev Factors",#N/A,FALSE,"Interpolation";"Reported Claim Interpolated Dev Factors",#N/A,FALSE,"Interpolation"}</definedName>
    <definedName name="temp3_1" localSheetId="4" hidden="1">{"PAGE 1",#N/A,FALSE,"WEST_OT"}</definedName>
    <definedName name="temp3_1" localSheetId="11" hidden="1">{"PAGE 1",#N/A,FALSE,"WEST_OT"}</definedName>
    <definedName name="temp3_1" hidden="1">{"PAGE 1",#N/A,FALSE,"WEST_OT"}</definedName>
    <definedName name="temp3_1_1" localSheetId="4" hidden="1">{"PAGE 1",#N/A,FALSE,"WEST_OT"}</definedName>
    <definedName name="temp3_1_1" localSheetId="11" hidden="1">{"PAGE 1",#N/A,FALSE,"WEST_OT"}</definedName>
    <definedName name="temp3_1_1" hidden="1">{"PAGE 1",#N/A,FALSE,"WEST_OT"}</definedName>
    <definedName name="temp3_1_1_2" localSheetId="4" hidden="1">{"PAGE 1",#N/A,FALSE,"WEST_OT"}</definedName>
    <definedName name="temp3_1_1_2" localSheetId="11" hidden="1">{"PAGE 1",#N/A,FALSE,"WEST_OT"}</definedName>
    <definedName name="temp3_1_1_2" hidden="1">{"PAGE 1",#N/A,FALSE,"WEST_OT"}</definedName>
    <definedName name="temp3_1_3" localSheetId="4" hidden="1">{"PAGE 1",#N/A,FALSE,"WEST_OT"}</definedName>
    <definedName name="temp3_1_3" localSheetId="11" hidden="1">{"PAGE 1",#N/A,FALSE,"WEST_OT"}</definedName>
    <definedName name="temp3_1_3" hidden="1">{"PAGE 1",#N/A,FALSE,"WEST_OT"}</definedName>
    <definedName name="temp3_2" localSheetId="4" hidden="1">{"PAGE 1",#N/A,FALSE,"WEST_OT"}</definedName>
    <definedName name="temp3_2" localSheetId="11" hidden="1">{"PAGE 1",#N/A,FALSE,"WEST_OT"}</definedName>
    <definedName name="temp3_2" hidden="1">{"PAGE 1",#N/A,FALSE,"WEST_OT"}</definedName>
    <definedName name="temp3_2_2" localSheetId="4" hidden="1">{"PAGE 1",#N/A,FALSE,"WEST_OT"}</definedName>
    <definedName name="temp3_2_2" localSheetId="11" hidden="1">{"PAGE 1",#N/A,FALSE,"WEST_OT"}</definedName>
    <definedName name="temp3_2_2" hidden="1">{"PAGE 1",#N/A,FALSE,"WEST_OT"}</definedName>
    <definedName name="temp3_3" localSheetId="4" hidden="1">{"PAGE 1",#N/A,FALSE,"WEST_OT"}</definedName>
    <definedName name="temp3_3" localSheetId="11" hidden="1">{"PAGE 1",#N/A,FALSE,"WEST_OT"}</definedName>
    <definedName name="temp3_3" hidden="1">{"PAGE 1",#N/A,FALSE,"WEST_OT"}</definedName>
    <definedName name="temp3_3_2" localSheetId="4" hidden="1">{"PAGE 1",#N/A,FALSE,"WEST_OT"}</definedName>
    <definedName name="temp3_3_2" localSheetId="11" hidden="1">{"PAGE 1",#N/A,FALSE,"WEST_OT"}</definedName>
    <definedName name="temp3_3_2" hidden="1">{"PAGE 1",#N/A,FALSE,"WEST_OT"}</definedName>
    <definedName name="temp3_5" localSheetId="4" hidden="1">{"PAGE 1",#N/A,FALSE,"WEST_OT"}</definedName>
    <definedName name="temp3_5" localSheetId="11" hidden="1">{"PAGE 1",#N/A,FALSE,"WEST_OT"}</definedName>
    <definedName name="temp3_5" hidden="1">{"PAGE 1",#N/A,FALSE,"WEST_OT"}</definedName>
    <definedName name="temp4" localSheetId="2" hidden="1">{"Reported Loss Inverse Power Curve",#N/A,FALSE,"IPC";"Paid Inverse Power Curve",#N/A,FALSE,"IPC";"Reported Claim Inverse Power Curve",#N/A,FALSE,"IPC"}</definedName>
    <definedName name="temp4" localSheetId="1" hidden="1">{"Reported Loss Inverse Power Curve",#N/A,FALSE,"IPC";"Paid Inverse Power Curve",#N/A,FALSE,"IPC";"Reported Claim Inverse Power Curve",#N/A,FALSE,"IPC"}</definedName>
    <definedName name="temp4" localSheetId="19" hidden="1">{"Reported Loss Inverse Power Curve",#N/A,FALSE,"IPC";"Paid Inverse Power Curve",#N/A,FALSE,"IPC";"Reported Claim Inverse Power Curve",#N/A,FALSE,"IPC"}</definedName>
    <definedName name="temp4" localSheetId="4" hidden="1">{"Reported Loss Inverse Power Curve",#N/A,FALSE,"IPC";"Paid Inverse Power Curve",#N/A,FALSE,"IPC";"Reported Claim Inverse Power Curve",#N/A,FALSE,"IPC"}</definedName>
    <definedName name="temp4" localSheetId="18" hidden="1">{"Reported Loss Inverse Power Curve",#N/A,FALSE,"IPC";"Paid Inverse Power Curve",#N/A,FALSE,"IPC";"Reported Claim Inverse Power Curve",#N/A,FALSE,"IPC"}</definedName>
    <definedName name="temp4" localSheetId="15" hidden="1">{"Reported Loss Inverse Power Curve",#N/A,FALSE,"IPC";"Paid Inverse Power Curve",#N/A,FALSE,"IPC";"Reported Claim Inverse Power Curve",#N/A,FALSE,"IPC"}</definedName>
    <definedName name="temp4" localSheetId="11" hidden="1">{"Reported Loss Inverse Power Curve",#N/A,FALSE,"IPC";"Paid Inverse Power Curve",#N/A,FALSE,"IPC";"Reported Claim Inverse Power Curve",#N/A,FALSE,"IPC"}</definedName>
    <definedName name="temp4" hidden="1">{"Reported Loss Inverse Power Curve",#N/A,FALSE,"IPC";"Paid Inverse Power Curve",#N/A,FALSE,"IPC";"Reported Claim Inverse Power Curve",#N/A,FALSE,"IPC"}</definedName>
    <definedName name="temp5" localSheetId="2" hidden="1">{"PAIDLOSS",#N/A,FALSE,"PAIDLOSS";"INCLOSS",#N/A,FALSE,"INCLOSS";"pdcts",#N/A,FALSE,"PAIDCTS";"INCCTS",#N/A,FALSE,"INCCTS";"AVGCASE",#N/A,FALSE,"AVG CASE";"SUM",#N/A,FALSE,"SUM STAT";"UNPAID",#N/A,FALSE,"AVG UNPD 2"}</definedName>
    <definedName name="temp5" localSheetId="1" hidden="1">{"PAIDLOSS",#N/A,FALSE,"PAIDLOSS";"INCLOSS",#N/A,FALSE,"INCLOSS";"pdcts",#N/A,FALSE,"PAIDCTS";"INCCTS",#N/A,FALSE,"INCCTS";"AVGCASE",#N/A,FALSE,"AVG CASE";"SUM",#N/A,FALSE,"SUM STAT";"UNPAID",#N/A,FALSE,"AVG UNPD 2"}</definedName>
    <definedName name="temp5" localSheetId="19" hidden="1">{"PAIDLOSS",#N/A,FALSE,"PAIDLOSS";"INCLOSS",#N/A,FALSE,"INCLOSS";"pdcts",#N/A,FALSE,"PAIDCTS";"INCCTS",#N/A,FALSE,"INCCTS";"AVGCASE",#N/A,FALSE,"AVG CASE";"SUM",#N/A,FALSE,"SUM STAT";"UNPAID",#N/A,FALSE,"AVG UNPD 2"}</definedName>
    <definedName name="temp5" localSheetId="4" hidden="1">{"PAIDLOSS",#N/A,FALSE,"PAIDLOSS";"INCLOSS",#N/A,FALSE,"INCLOSS";"pdcts",#N/A,FALSE,"PAIDCTS";"INCCTS",#N/A,FALSE,"INCCTS";"AVGCASE",#N/A,FALSE,"AVG CASE";"SUM",#N/A,FALSE,"SUM STAT";"UNPAID",#N/A,FALSE,"AVG UNPD 2"}</definedName>
    <definedName name="temp5" localSheetId="18" hidden="1">{"PAIDLOSS",#N/A,FALSE,"PAIDLOSS";"INCLOSS",#N/A,FALSE,"INCLOSS";"pdcts",#N/A,FALSE,"PAIDCTS";"INCCTS",#N/A,FALSE,"INCCTS";"AVGCASE",#N/A,FALSE,"AVG CASE";"SUM",#N/A,FALSE,"SUM STAT";"UNPAID",#N/A,FALSE,"AVG UNPD 2"}</definedName>
    <definedName name="temp5" localSheetId="15" hidden="1">{"PAIDLOSS",#N/A,FALSE,"PAIDLOSS";"INCLOSS",#N/A,FALSE,"INCLOSS";"pdcts",#N/A,FALSE,"PAIDCTS";"INCCTS",#N/A,FALSE,"INCCTS";"AVGCASE",#N/A,FALSE,"AVG CASE";"SUM",#N/A,FALSE,"SUM STAT";"UNPAID",#N/A,FALSE,"AVG UNPD 2"}</definedName>
    <definedName name="temp5" localSheetId="11" hidden="1">{"PAIDLOSS",#N/A,FALSE,"PAIDLOSS";"INCLOSS",#N/A,FALSE,"INCLOSS";"pdcts",#N/A,FALSE,"PAIDCTS";"INCCTS",#N/A,FALSE,"INCCTS";"AVGCASE",#N/A,FALSE,"AVG CASE";"SUM",#N/A,FALSE,"SUM STAT";"UNPAID",#N/A,FALSE,"AVG UNPD 2"}</definedName>
    <definedName name="temp5" hidden="1">{"PAIDLOSS",#N/A,FALSE,"PAIDLOSS";"INCLOSS",#N/A,FALSE,"INCLOSS";"pdcts",#N/A,FALSE,"PAIDCTS";"INCCTS",#N/A,FALSE,"INCCTS";"AVGCASE",#N/A,FALSE,"AVG CASE";"SUM",#N/A,FALSE,"SUM STAT";"UNPAID",#N/A,FALSE,"AVG UNPD 2"}</definedName>
    <definedName name="temp6" localSheetId="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19"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18"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1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1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7" localSheetId="2" hidden="1">{"Summary",#N/A,FALSE,"Summary";"Summary Diagnotics",#N/A,FALSE,"Summary"}</definedName>
    <definedName name="temp7" localSheetId="1" hidden="1">{"Summary",#N/A,FALSE,"Summary";"Summary Diagnotics",#N/A,FALSE,"Summary"}</definedName>
    <definedName name="temp7" localSheetId="19" hidden="1">{"Summary",#N/A,FALSE,"Summary";"Summary Diagnotics",#N/A,FALSE,"Summary"}</definedName>
    <definedName name="temp7" localSheetId="4" hidden="1">{"Summary",#N/A,FALSE,"Summary";"Summary Diagnotics",#N/A,FALSE,"Summary"}</definedName>
    <definedName name="temp7" localSheetId="18" hidden="1">{"Summary",#N/A,FALSE,"Summary";"Summary Diagnotics",#N/A,FALSE,"Summary"}</definedName>
    <definedName name="temp7" localSheetId="15" hidden="1">{"Summary",#N/A,FALSE,"Summary";"Summary Diagnotics",#N/A,FALSE,"Summary"}</definedName>
    <definedName name="temp7" localSheetId="11" hidden="1">{"Summary",#N/A,FALSE,"Summary";"Summary Diagnotics",#N/A,FALSE,"Summary"}</definedName>
    <definedName name="temp7" hidden="1">{"Summary",#N/A,FALSE,"Summary";"Summary Diagnotics",#N/A,FALSE,"Summary"}</definedName>
    <definedName name="temp8" localSheetId="2" hidden="1">{"Frequency Trend Analysis",#N/A,FALSE,"Trend";"Frequency Graph",#N/A,FALSE,"Trend";"Loss Cost Trend Analysis",#N/A,FALSE,"Trend";"Loss Cost Graph",#N/A,FALSE,"Trend";"Severity Trend Analysis",#N/A,FALSE,"Trend";"Severity Trend Graph",#N/A,FALSE,"Trend";"Graphs",#N/A,FALSE,"Trend Methods"}</definedName>
    <definedName name="temp8" localSheetId="1" hidden="1">{"Frequency Trend Analysis",#N/A,FALSE,"Trend";"Frequency Graph",#N/A,FALSE,"Trend";"Loss Cost Trend Analysis",#N/A,FALSE,"Trend";"Loss Cost Graph",#N/A,FALSE,"Trend";"Severity Trend Analysis",#N/A,FALSE,"Trend";"Severity Trend Graph",#N/A,FALSE,"Trend";"Graphs",#N/A,FALSE,"Trend Methods"}</definedName>
    <definedName name="temp8" localSheetId="19" hidden="1">{"Frequency Trend Analysis",#N/A,FALSE,"Trend";"Frequency Graph",#N/A,FALSE,"Trend";"Loss Cost Trend Analysis",#N/A,FALSE,"Trend";"Loss Cost Graph",#N/A,FALSE,"Trend";"Severity Trend Analysis",#N/A,FALSE,"Trend";"Severity Trend Graph",#N/A,FALSE,"Trend";"Graphs",#N/A,FALSE,"Trend Methods"}</definedName>
    <definedName name="temp8" localSheetId="4" hidden="1">{"Frequency Trend Analysis",#N/A,FALSE,"Trend";"Frequency Graph",#N/A,FALSE,"Trend";"Loss Cost Trend Analysis",#N/A,FALSE,"Trend";"Loss Cost Graph",#N/A,FALSE,"Trend";"Severity Trend Analysis",#N/A,FALSE,"Trend";"Severity Trend Graph",#N/A,FALSE,"Trend";"Graphs",#N/A,FALSE,"Trend Methods"}</definedName>
    <definedName name="temp8" localSheetId="18" hidden="1">{"Frequency Trend Analysis",#N/A,FALSE,"Trend";"Frequency Graph",#N/A,FALSE,"Trend";"Loss Cost Trend Analysis",#N/A,FALSE,"Trend";"Loss Cost Graph",#N/A,FALSE,"Trend";"Severity Trend Analysis",#N/A,FALSE,"Trend";"Severity Trend Graph",#N/A,FALSE,"Trend";"Graphs",#N/A,FALSE,"Trend Methods"}</definedName>
    <definedName name="temp8" localSheetId="15" hidden="1">{"Frequency Trend Analysis",#N/A,FALSE,"Trend";"Frequency Graph",#N/A,FALSE,"Trend";"Loss Cost Trend Analysis",#N/A,FALSE,"Trend";"Loss Cost Graph",#N/A,FALSE,"Trend";"Severity Trend Analysis",#N/A,FALSE,"Trend";"Severity Trend Graph",#N/A,FALSE,"Trend";"Graphs",#N/A,FALSE,"Trend Methods"}</definedName>
    <definedName name="temp8" localSheetId="11" hidden="1">{"Frequency Trend Analysis",#N/A,FALSE,"Trend";"Frequency Graph",#N/A,FALSE,"Trend";"Loss Cost Trend Analysis",#N/A,FALSE,"Trend";"Loss Cost Graph",#N/A,FALSE,"Trend";"Severity Trend Analysis",#N/A,FALSE,"Trend";"Severity Trend Graph",#N/A,FALSE,"Trend";"Graphs",#N/A,FALSE,"Trend Methods"}</definedName>
    <definedName name="temp8" hidden="1">{"Frequency Trend Analysis",#N/A,FALSE,"Trend";"Frequency Graph",#N/A,FALSE,"Trend";"Loss Cost Trend Analysis",#N/A,FALSE,"Trend";"Loss Cost Graph",#N/A,FALSE,"Trend";"Severity Trend Analysis",#N/A,FALSE,"Trend";"Severity Trend Graph",#N/A,FALSE,"Trend";"Graphs",#N/A,FALSE,"Trend Methods"}</definedName>
    <definedName name="temp9" localSheetId="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19"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18"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1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1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late" localSheetId="11" hidden="1">{#N/A,#N/A,FALSE,"Summation";#N/A,#N/A,FALSE,"BSA";#N/A,#N/A,FALSE,"Detail1";#N/A,#N/A,FALSE,"Detail2";#N/A,#N/A,FALSE,"Detail3";#N/A,#N/A,FALSE,"WFTE_Summary";#N/A,#N/A,FALSE,"Funded_WFTE";#N/A,#N/A,FALSE,"PYADJ96"}</definedName>
    <definedName name="Template" hidden="1">{#N/A,#N/A,FALSE,"Summation";#N/A,#N/A,FALSE,"BSA";#N/A,#N/A,FALSE,"Detail1";#N/A,#N/A,FALSE,"Detail2";#N/A,#N/A,FALSE,"Detail3";#N/A,#N/A,FALSE,"WFTE_Summary";#N/A,#N/A,FALSE,"Funded_WFTE";#N/A,#N/A,FALSE,"PYADJ96"}</definedName>
    <definedName name="Template.WIRE">"DBACCESS"</definedName>
    <definedName name="Template3" hidden="1">#REF!</definedName>
    <definedName name="TemplateDate">32967</definedName>
    <definedName name="TEMPPRINT">#REF!</definedName>
    <definedName name="tempq"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1" hidden="1">{#N/A,#N/A,TRUE,"FD IV Portfolio Summary ";#N/A,#N/A,TRUE,"Western";#N/A,#N/A,TRUE,"Kranson";#N/A,#N/A,TRUE,"ARC";#N/A,#N/A,TRUE,"Precise";#N/A,#N/A,TRUE,"WNA"}</definedName>
    <definedName name="tempq6" hidden="1">{#N/A,#N/A,TRUE,"FD IV Portfolio Summary ";#N/A,#N/A,TRUE,"Western";#N/A,#N/A,TRUE,"Kranson";#N/A,#N/A,TRUE,"ARC";#N/A,#N/A,TRUE,"Precise";#N/A,#N/A,TRUE,"WNA"}</definedName>
    <definedName name="tempq7"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xxx" hidden="1">0</definedName>
    <definedName name="ten" localSheetId="19">#REF!</definedName>
    <definedName name="ten">#REF!</definedName>
    <definedName name="tenderdate">#REF!</definedName>
    <definedName name="tenyears">#REF!</definedName>
    <definedName name="teo"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q" localSheetId="4" hidden="1">{#N/A,#N/A,FALSE,"Pharm";#N/A,#N/A,FALSE,"WWCM"}</definedName>
    <definedName name="teq" localSheetId="11" hidden="1">{#N/A,#N/A,FALSE,"Pharm";#N/A,#N/A,FALSE,"WWCM"}</definedName>
    <definedName name="teq" hidden="1">{#N/A,#N/A,FALSE,"Pharm";#N/A,#N/A,FALSE,"WWCM"}</definedName>
    <definedName name="teq_1" localSheetId="4" hidden="1">{#N/A,#N/A,FALSE,"Pharm";#N/A,#N/A,FALSE,"WWCM"}</definedName>
    <definedName name="teq_1" localSheetId="11" hidden="1">{#N/A,#N/A,FALSE,"Pharm";#N/A,#N/A,FALSE,"WWCM"}</definedName>
    <definedName name="teq_1" hidden="1">{#N/A,#N/A,FALSE,"Pharm";#N/A,#N/A,FALSE,"WWCM"}</definedName>
    <definedName name="Tequin" localSheetId="4" hidden="1">{#N/A,#N/A,FALSE,"Pharm";#N/A,#N/A,FALSE,"WWCM"}</definedName>
    <definedName name="Tequin" localSheetId="11" hidden="1">{#N/A,#N/A,FALSE,"Pharm";#N/A,#N/A,FALSE,"WWCM"}</definedName>
    <definedName name="Tequin" hidden="1">{#N/A,#N/A,FALSE,"Pharm";#N/A,#N/A,FALSE,"WWCM"}</definedName>
    <definedName name="Tequin_1" localSheetId="4" hidden="1">{#N/A,#N/A,FALSE,"Pharm";#N/A,#N/A,FALSE,"WWCM"}</definedName>
    <definedName name="Tequin_1" localSheetId="11" hidden="1">{#N/A,#N/A,FALSE,"Pharm";#N/A,#N/A,FALSE,"WWCM"}</definedName>
    <definedName name="Tequin_1" hidden="1">{#N/A,#N/A,FALSE,"Pharm";#N/A,#N/A,FALSE,"WWCM"}</definedName>
    <definedName name="tequinol" localSheetId="4" hidden="1">{#N/A,#N/A,FALSE,"REPORT"}</definedName>
    <definedName name="tequinol" localSheetId="11" hidden="1">{#N/A,#N/A,FALSE,"REPORT"}</definedName>
    <definedName name="tequinol" hidden="1">{#N/A,#N/A,FALSE,"REPORT"}</definedName>
    <definedName name="tequinol_1" localSheetId="4" hidden="1">{#N/A,#N/A,FALSE,"REPORT"}</definedName>
    <definedName name="tequinol_1" localSheetId="11" hidden="1">{#N/A,#N/A,FALSE,"REPORT"}</definedName>
    <definedName name="tequinol_1" hidden="1">{#N/A,#N/A,FALSE,"REPORT"}</definedName>
    <definedName name="teqwrt" localSheetId="8">OFFSET([0]!START,0,0,1,1)</definedName>
    <definedName name="teqwrt" localSheetId="7">OFFSET([0]!START,0,0,1,1)</definedName>
    <definedName name="teqwrt" localSheetId="15">OFFSET([0]!START,0,0,1,1)</definedName>
    <definedName name="teqwrt" localSheetId="11">OFFSET([0]!START,0,0,1,1)</definedName>
    <definedName name="teqwrt">OFFSET([0]!START,0,0,1,1)</definedName>
    <definedName name="ter" localSheetId="11" hidden="1">{#N/A,#N/A,FALSE,"BidCo Assumptions";#N/A,#N/A,FALSE,"Credit Stats";#N/A,#N/A,FALSE,"Bidco Summary";#N/A,#N/A,FALSE,"BIDCO Consolidated"}</definedName>
    <definedName name="ter" hidden="1">{#N/A,#N/A,FALSE,"BidCo Assumptions";#N/A,#N/A,FALSE,"Credit Stats";#N/A,#N/A,FALSE,"Bidco Summary";#N/A,#N/A,FALSE,"BIDCO Consolidated"}</definedName>
    <definedName name="term">#REF!</definedName>
    <definedName name="term_cf">#REF!</definedName>
    <definedName name="term_eq">#REF!</definedName>
    <definedName name="term_value">#REF!</definedName>
    <definedName name="term_year">#REF!</definedName>
    <definedName name="TermA1">#REF!</definedName>
    <definedName name="TermB">#REF!</definedName>
    <definedName name="termgrowth_1">#REF!</definedName>
    <definedName name="termgrowth_2">#REF!</definedName>
    <definedName name="termgrowth_3">#REF!</definedName>
    <definedName name="terminal_growth">#REF!</definedName>
    <definedName name="terminal_year">#REF!</definedName>
    <definedName name="TermLoanB">#REF!</definedName>
    <definedName name="Terna" localSheetId="4">{"Client Name or Project Name"}</definedName>
    <definedName name="Terna" localSheetId="11">{"Client Name or Project Name"}</definedName>
    <definedName name="Terna">{"Client Name or Project Name"}</definedName>
    <definedName name="tert" localSheetId="11" hidden="1">{#N/A,#N/A,FALSE,"Valuation";#N/A,#N/A,FALSE,"Inputs";#N/A,#N/A,FALSE,"Financial Statements";#N/A,#N/A,FALSE,"MLP Impact";#N/A,#N/A,FALSE,"Revenues"}</definedName>
    <definedName name="tert" hidden="1">{#N/A,#N/A,FALSE,"Valuation";#N/A,#N/A,FALSE,"Inputs";#N/A,#N/A,FALSE,"Financial Statements";#N/A,#N/A,FALSE,"MLP Impact";#N/A,#N/A,FALSE,"Revenues"}</definedName>
    <definedName name="terterter.ter.t" localSheetId="11" hidden="1">{"adj95mult",#N/A,FALSE,"COMPCO";"adj95est",#N/A,FALSE,"COMPCO"}</definedName>
    <definedName name="terterter.ter.t" hidden="1">{"adj95mult",#N/A,FALSE,"COMPCO";"adj95est",#N/A,FALSE,"COMPCO"}</definedName>
    <definedName name="tertertert" localSheetId="11" hidden="1">{#N/A,#N/A,FALSE,"TOC";#N/A,#N/A,FALSE,"ASS";#N/A,#N/A,FALSE,"CF";#N/A,#N/A,FALSE,"FUEL&amp;MTC"}</definedName>
    <definedName name="tertertert" hidden="1">{#N/A,#N/A,FALSE,"TOC";#N/A,#N/A,FALSE,"ASS";#N/A,#N/A,FALSE,"CF";#N/A,#N/A,FALSE,"FUEL&amp;MTC"}</definedName>
    <definedName name="tertrete" localSheetId="11" hidden="1">{"20 Years",#N/A,FALSE,"P&amp;Ls";"2001",#N/A,FALSE,"P&amp;Ls"}</definedName>
    <definedName name="tertrete" hidden="1">{"20 Years",#N/A,FALSE,"P&amp;Ls";"2001",#N/A,FALSE,"P&amp;Ls"}</definedName>
    <definedName name="terztzareaf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rztzareaf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rztzareaf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sg4" localSheetId="4" hidden="1">{"PAGE 1",#N/A,FALSE,"WEST_OT"}</definedName>
    <definedName name="tesg4" localSheetId="11" hidden="1">{"PAGE 1",#N/A,FALSE,"WEST_OT"}</definedName>
    <definedName name="tesg4" hidden="1">{"PAGE 1",#N/A,FALSE,"WEST_OT"}</definedName>
    <definedName name="tesg4_1" localSheetId="4" hidden="1">{"PAGE 1",#N/A,FALSE,"WEST_OT"}</definedName>
    <definedName name="tesg4_1" localSheetId="11" hidden="1">{"PAGE 1",#N/A,FALSE,"WEST_OT"}</definedName>
    <definedName name="tesg4_1" hidden="1">{"PAGE 1",#N/A,FALSE,"WEST_OT"}</definedName>
    <definedName name="tesg4_1_1" localSheetId="4" hidden="1">{"PAGE 1",#N/A,FALSE,"WEST_OT"}</definedName>
    <definedName name="tesg4_1_1" localSheetId="11" hidden="1">{"PAGE 1",#N/A,FALSE,"WEST_OT"}</definedName>
    <definedName name="tesg4_1_1" hidden="1">{"PAGE 1",#N/A,FALSE,"WEST_OT"}</definedName>
    <definedName name="tesg4_1_1_2" localSheetId="4" hidden="1">{"PAGE 1",#N/A,FALSE,"WEST_OT"}</definedName>
    <definedName name="tesg4_1_1_2" localSheetId="11" hidden="1">{"PAGE 1",#N/A,FALSE,"WEST_OT"}</definedName>
    <definedName name="tesg4_1_1_2" hidden="1">{"PAGE 1",#N/A,FALSE,"WEST_OT"}</definedName>
    <definedName name="tesg4_1_3" localSheetId="4" hidden="1">{"PAGE 1",#N/A,FALSE,"WEST_OT"}</definedName>
    <definedName name="tesg4_1_3" localSheetId="11" hidden="1">{"PAGE 1",#N/A,FALSE,"WEST_OT"}</definedName>
    <definedName name="tesg4_1_3" hidden="1">{"PAGE 1",#N/A,FALSE,"WEST_OT"}</definedName>
    <definedName name="tesg4_2" localSheetId="4" hidden="1">{"PAGE 1",#N/A,FALSE,"WEST_OT"}</definedName>
    <definedName name="tesg4_2" localSheetId="11" hidden="1">{"PAGE 1",#N/A,FALSE,"WEST_OT"}</definedName>
    <definedName name="tesg4_2" hidden="1">{"PAGE 1",#N/A,FALSE,"WEST_OT"}</definedName>
    <definedName name="tesg4_2_2" localSheetId="4" hidden="1">{"PAGE 1",#N/A,FALSE,"WEST_OT"}</definedName>
    <definedName name="tesg4_2_2" localSheetId="11" hidden="1">{"PAGE 1",#N/A,FALSE,"WEST_OT"}</definedName>
    <definedName name="tesg4_2_2" hidden="1">{"PAGE 1",#N/A,FALSE,"WEST_OT"}</definedName>
    <definedName name="tesg4_3" localSheetId="4" hidden="1">{"PAGE 1",#N/A,FALSE,"WEST_OT"}</definedName>
    <definedName name="tesg4_3" localSheetId="11" hidden="1">{"PAGE 1",#N/A,FALSE,"WEST_OT"}</definedName>
    <definedName name="tesg4_3" hidden="1">{"PAGE 1",#N/A,FALSE,"WEST_OT"}</definedName>
    <definedName name="tesg4_3_2" localSheetId="4" hidden="1">{"PAGE 1",#N/A,FALSE,"WEST_OT"}</definedName>
    <definedName name="tesg4_3_2" localSheetId="11" hidden="1">{"PAGE 1",#N/A,FALSE,"WEST_OT"}</definedName>
    <definedName name="tesg4_3_2" hidden="1">{"PAGE 1",#N/A,FALSE,"WEST_OT"}</definedName>
    <definedName name="tesg4_5" localSheetId="4" hidden="1">{"PAGE 1",#N/A,FALSE,"WEST_OT"}</definedName>
    <definedName name="tesg4_5" localSheetId="11" hidden="1">{"PAGE 1",#N/A,FALSE,"WEST_OT"}</definedName>
    <definedName name="tesg4_5" hidden="1">{"PAGE 1",#N/A,FALSE,"WEST_OT"}</definedName>
    <definedName name="test" localSheetId="19">#REF!</definedName>
    <definedName name="test">#REF!</definedName>
    <definedName name="test.4" localSheetId="19" hidden="1">{"Padd I to III",#N/A,FALSE,"REFINERY";"Padd IV to US",#N/A,FALSE,"REFINERY";"Crude Balance I",#N/A,FALSE,"REFINERY";"Crude Balance II",#N/A,FALSE,"REFINERY"}</definedName>
    <definedName name="test.4" localSheetId="4" hidden="1">{"Padd I to III",#N/A,FALSE,"REFINERY";"Padd IV to US",#N/A,FALSE,"REFINERY";"Crude Balance I",#N/A,FALSE,"REFINERY";"Crude Balance II",#N/A,FALSE,"REFINERY"}</definedName>
    <definedName name="test.4" localSheetId="15" hidden="1">{"Padd I to III",#N/A,FALSE,"REFINERY";"Padd IV to US",#N/A,FALSE,"REFINERY";"Crude Balance I",#N/A,FALSE,"REFINERY";"Crude Balance II",#N/A,FALSE,"REFINERY"}</definedName>
    <definedName name="test.4" localSheetId="11" hidden="1">{"Padd I to III",#N/A,FALSE,"REFINERY";"Padd IV to US",#N/A,FALSE,"REFINERY";"Crude Balance I",#N/A,FALSE,"REFINERY";"Crude Balance II",#N/A,FALSE,"REFINERY"}</definedName>
    <definedName name="test.4" hidden="1">{"Padd I to III",#N/A,FALSE,"REFINERY";"Padd IV to US",#N/A,FALSE,"REFINERY";"Crude Balance I",#N/A,FALSE,"REFINERY";"Crude Balance II",#N/A,FALSE,"REFINERY"}</definedName>
    <definedName name="test.all" localSheetId="19" hidden="1">{"PAGE1",#N/A,FALSE,"YIELDS";"PAGE2",#N/A,FALSE,"YIELDS";"PAGE3",#N/A,FALSE,"YIELDS"}</definedName>
    <definedName name="test.all" localSheetId="4" hidden="1">{"PAGE1",#N/A,FALSE,"YIELDS";"PAGE2",#N/A,FALSE,"YIELDS";"PAGE3",#N/A,FALSE,"YIELDS"}</definedName>
    <definedName name="test.all" localSheetId="15" hidden="1">{"PAGE1",#N/A,FALSE,"YIELDS";"PAGE2",#N/A,FALSE,"YIELDS";"PAGE3",#N/A,FALSE,"YIELDS"}</definedName>
    <definedName name="test.all" localSheetId="11" hidden="1">{"PAGE1",#N/A,FALSE,"YIELDS";"PAGE2",#N/A,FALSE,"YIELDS";"PAGE3",#N/A,FALSE,"YIELDS"}</definedName>
    <definedName name="test.all" hidden="1">{"PAGE1",#N/A,FALSE,"YIELDS";"PAGE2",#N/A,FALSE,"YIELDS";"PAGE3",#N/A,FALSE,"YIELDS"}</definedName>
    <definedName name="test_1" localSheetId="4" hidden="1">{"Personal1",#N/A,TRUE,"Seiba";"Personal2",#N/A,TRUE,"Seiba";"Personal3",#N/A,TRUE,"Seiba";"Personal4",#N/A,TRUE,"Seiba"}</definedName>
    <definedName name="test_1" localSheetId="11" hidden="1">{"Personal1",#N/A,TRUE,"Seiba";"Personal2",#N/A,TRUE,"Seiba";"Personal3",#N/A,TRUE,"Seiba";"Personal4",#N/A,TRUE,"Seiba"}</definedName>
    <definedName name="test_1" hidden="1">{"Personal1",#N/A,TRUE,"Seiba";"Personal2",#N/A,TRUE,"Seiba";"Personal3",#N/A,TRUE,"Seiba";"Personal4",#N/A,TRUE,"Seiba"}</definedName>
    <definedName name="test_1_1" localSheetId="4" hidden="1">{#N/A,#N/A,TRUE,"TransPrcd 1";#N/A,#N/A,TRUE,"TransPrcd 2";#N/A,#N/A,TRUE,"TransPrcd 3"}</definedName>
    <definedName name="test_1_1" localSheetId="11" hidden="1">{#N/A,#N/A,TRUE,"TransPrcd 1";#N/A,#N/A,TRUE,"TransPrcd 2";#N/A,#N/A,TRUE,"TransPrcd 3"}</definedName>
    <definedName name="test_1_1" hidden="1">{#N/A,#N/A,TRUE,"TransPrcd 1";#N/A,#N/A,TRUE,"TransPrcd 2";#N/A,#N/A,TRUE,"TransPrcd 3"}</definedName>
    <definedName name="test_1_1_2" localSheetId="4" hidden="1">{#N/A,#N/A,TRUE,"TransPrcd 1";#N/A,#N/A,TRUE,"TransPrcd 2";#N/A,#N/A,TRUE,"TransPrcd 3"}</definedName>
    <definedName name="test_1_1_2" localSheetId="11" hidden="1">{#N/A,#N/A,TRUE,"TransPrcd 1";#N/A,#N/A,TRUE,"TransPrcd 2";#N/A,#N/A,TRUE,"TransPrcd 3"}</definedName>
    <definedName name="test_1_1_2" hidden="1">{#N/A,#N/A,TRUE,"TransPrcd 1";#N/A,#N/A,TRUE,"TransPrcd 2";#N/A,#N/A,TRUE,"TransPrcd 3"}</definedName>
    <definedName name="test_1_3" localSheetId="4" hidden="1">{#N/A,#N/A,TRUE,"TransPrcd 1";#N/A,#N/A,TRUE,"TransPrcd 2";#N/A,#N/A,TRUE,"TransPrcd 3"}</definedName>
    <definedName name="test_1_3" localSheetId="11" hidden="1">{#N/A,#N/A,TRUE,"TransPrcd 1";#N/A,#N/A,TRUE,"TransPrcd 2";#N/A,#N/A,TRUE,"TransPrcd 3"}</definedName>
    <definedName name="test_1_3" hidden="1">{#N/A,#N/A,TRUE,"TransPrcd 1";#N/A,#N/A,TRUE,"TransPrcd 2";#N/A,#N/A,TRUE,"TransPrcd 3"}</definedName>
    <definedName name="test_2" localSheetId="4" hidden="1">{#N/A,#N/A,TRUE,"TransPrcd 1";#N/A,#N/A,TRUE,"TransPrcd 2";#N/A,#N/A,TRUE,"TransPrcd 3"}</definedName>
    <definedName name="test_2" localSheetId="11" hidden="1">{#N/A,#N/A,TRUE,"TransPrcd 1";#N/A,#N/A,TRUE,"TransPrcd 2";#N/A,#N/A,TRUE,"TransPrcd 3"}</definedName>
    <definedName name="test_2" hidden="1">{#N/A,#N/A,TRUE,"TransPrcd 1";#N/A,#N/A,TRUE,"TransPrcd 2";#N/A,#N/A,TRUE,"TransPrcd 3"}</definedName>
    <definedName name="test_2_2" localSheetId="4" hidden="1">{#N/A,#N/A,TRUE,"TransPrcd 1";#N/A,#N/A,TRUE,"TransPrcd 2";#N/A,#N/A,TRUE,"TransPrcd 3"}</definedName>
    <definedName name="test_2_2" localSheetId="11" hidden="1">{#N/A,#N/A,TRUE,"TransPrcd 1";#N/A,#N/A,TRUE,"TransPrcd 2";#N/A,#N/A,TRUE,"TransPrcd 3"}</definedName>
    <definedName name="test_2_2" hidden="1">{#N/A,#N/A,TRUE,"TransPrcd 1";#N/A,#N/A,TRUE,"TransPrcd 2";#N/A,#N/A,TRUE,"TransPrcd 3"}</definedName>
    <definedName name="test_3" localSheetId="4" hidden="1">{#N/A,#N/A,TRUE,"TransPrcd 1";#N/A,#N/A,TRUE,"TransPrcd 2";#N/A,#N/A,TRUE,"TransPrcd 3"}</definedName>
    <definedName name="test_3" localSheetId="11" hidden="1">{#N/A,#N/A,TRUE,"TransPrcd 1";#N/A,#N/A,TRUE,"TransPrcd 2";#N/A,#N/A,TRUE,"TransPrcd 3"}</definedName>
    <definedName name="test_3" hidden="1">{#N/A,#N/A,TRUE,"TransPrcd 1";#N/A,#N/A,TRUE,"TransPrcd 2";#N/A,#N/A,TRUE,"TransPrcd 3"}</definedName>
    <definedName name="test_3_2" localSheetId="4" hidden="1">{#N/A,#N/A,TRUE,"TransPrcd 1";#N/A,#N/A,TRUE,"TransPrcd 2";#N/A,#N/A,TRUE,"TransPrcd 3"}</definedName>
    <definedName name="test_3_2" localSheetId="11" hidden="1">{#N/A,#N/A,TRUE,"TransPrcd 1";#N/A,#N/A,TRUE,"TransPrcd 2";#N/A,#N/A,TRUE,"TransPrcd 3"}</definedName>
    <definedName name="test_3_2" hidden="1">{#N/A,#N/A,TRUE,"TransPrcd 1";#N/A,#N/A,TRUE,"TransPrcd 2";#N/A,#N/A,TRUE,"TransPrcd 3"}</definedName>
    <definedName name="test_5" localSheetId="4" hidden="1">{#N/A,#N/A,TRUE,"TransPrcd 1";#N/A,#N/A,TRUE,"TransPrcd 2";#N/A,#N/A,TRUE,"TransPrcd 3"}</definedName>
    <definedName name="test_5" localSheetId="11" hidden="1">{#N/A,#N/A,TRUE,"TransPrcd 1";#N/A,#N/A,TRUE,"TransPrcd 2";#N/A,#N/A,TRUE,"TransPrcd 3"}</definedName>
    <definedName name="test_5" hidden="1">{#N/A,#N/A,TRUE,"TransPrcd 1";#N/A,#N/A,TRUE,"TransPrcd 2";#N/A,#N/A,TRUE,"TransPrcd 3"}</definedName>
    <definedName name="Test_Row">OFFSET(#REF!,#REF!,3,,)</definedName>
    <definedName name="test1" localSheetId="4" hidden="1">{#N/A,#N/A,FALSE,"INT INCOME";#N/A,#N/A,FALSE,"INT EXP"}</definedName>
    <definedName name="Test1" localSheetId="15" hidden="1">{"'SIVA Pricing Model'!$A$1:$F$39"}</definedName>
    <definedName name="Test1" localSheetId="11" hidden="1">{"'SIVA Pricing Model'!$A$1:$F$39"}</definedName>
    <definedName name="Test1" hidden="1">{"'SIVA Pricing Model'!$A$1:$F$39"}</definedName>
    <definedName name="test1_1" localSheetId="4" hidden="1">{#N/A,#N/A,FALSE,"INT INCOME";#N/A,#N/A,FALSE,"INT EXP"}</definedName>
    <definedName name="test1_1" localSheetId="11" hidden="1">{#N/A,#N/A,FALSE,"INT INCOME";#N/A,#N/A,FALSE,"INT EXP"}</definedName>
    <definedName name="test1_1" hidden="1">{#N/A,#N/A,FALSE,"INT INCOME";#N/A,#N/A,FALSE,"INT EXP"}</definedName>
    <definedName name="test1_1_1" localSheetId="4" hidden="1">{"PAGE 1",#N/A,FALSE,"WEST_OT"}</definedName>
    <definedName name="test1_1_1" localSheetId="11" hidden="1">{"PAGE 1",#N/A,FALSE,"WEST_OT"}</definedName>
    <definedName name="test1_1_1" hidden="1">{"PAGE 1",#N/A,FALSE,"WEST_OT"}</definedName>
    <definedName name="test1_1_1_2" localSheetId="4" hidden="1">{"PAGE 1",#N/A,FALSE,"WEST_OT"}</definedName>
    <definedName name="test1_1_1_2" localSheetId="11" hidden="1">{"PAGE 1",#N/A,FALSE,"WEST_OT"}</definedName>
    <definedName name="test1_1_1_2" hidden="1">{"PAGE 1",#N/A,FALSE,"WEST_OT"}</definedName>
    <definedName name="test1_1_3" localSheetId="4" hidden="1">{"PAGE 1",#N/A,FALSE,"WEST_OT"}</definedName>
    <definedName name="test1_1_3" localSheetId="11" hidden="1">{"PAGE 1",#N/A,FALSE,"WEST_OT"}</definedName>
    <definedName name="test1_1_3" hidden="1">{"PAGE 1",#N/A,FALSE,"WEST_OT"}</definedName>
    <definedName name="test1_2" localSheetId="4" hidden="1">{"PAGE 1",#N/A,FALSE,"WEST_OT"}</definedName>
    <definedName name="test1_2" localSheetId="11" hidden="1">{"PAGE 1",#N/A,FALSE,"WEST_OT"}</definedName>
    <definedName name="test1_2" hidden="1">{"PAGE 1",#N/A,FALSE,"WEST_OT"}</definedName>
    <definedName name="test1_2_2" localSheetId="4" hidden="1">{"PAGE 1",#N/A,FALSE,"WEST_OT"}</definedName>
    <definedName name="test1_2_2" localSheetId="11" hidden="1">{"PAGE 1",#N/A,FALSE,"WEST_OT"}</definedName>
    <definedName name="test1_2_2" hidden="1">{"PAGE 1",#N/A,FALSE,"WEST_OT"}</definedName>
    <definedName name="test1_3" localSheetId="4" hidden="1">{"PAGE 1",#N/A,FALSE,"WEST_OT"}</definedName>
    <definedName name="test1_3" localSheetId="11" hidden="1">{"PAGE 1",#N/A,FALSE,"WEST_OT"}</definedName>
    <definedName name="test1_3" hidden="1">{"PAGE 1",#N/A,FALSE,"WEST_OT"}</definedName>
    <definedName name="test1_3_2" localSheetId="4" hidden="1">{"PAGE 1",#N/A,FALSE,"WEST_OT"}</definedName>
    <definedName name="test1_3_2" localSheetId="11" hidden="1">{"PAGE 1",#N/A,FALSE,"WEST_OT"}</definedName>
    <definedName name="test1_3_2" hidden="1">{"PAGE 1",#N/A,FALSE,"WEST_OT"}</definedName>
    <definedName name="test1_5" localSheetId="4" hidden="1">{"PAGE 1",#N/A,FALSE,"WEST_OT"}</definedName>
    <definedName name="test1_5" localSheetId="11" hidden="1">{"PAGE 1",#N/A,FALSE,"WEST_OT"}</definedName>
    <definedName name="test1_5" hidden="1">{"PAGE 1",#N/A,FALSE,"WEST_OT"}</definedName>
    <definedName name="test10" localSheetId="4" hidden="1">{"PAGE 1",#N/A,FALSE,"WEST_OT"}</definedName>
    <definedName name="test10" localSheetId="11" hidden="1">{"PAGE 1",#N/A,FALSE,"WEST_OT"}</definedName>
    <definedName name="test10" hidden="1">{"PAGE 1",#N/A,FALSE,"WEST_OT"}</definedName>
    <definedName name="test10_1" localSheetId="4" hidden="1">{"PAGE 1",#N/A,FALSE,"WEST_OT"}</definedName>
    <definedName name="test10_1" localSheetId="11" hidden="1">{"PAGE 1",#N/A,FALSE,"WEST_OT"}</definedName>
    <definedName name="test10_1" hidden="1">{"PAGE 1",#N/A,FALSE,"WEST_OT"}</definedName>
    <definedName name="test10_1_1" localSheetId="4" hidden="1">{"PAGE 1",#N/A,FALSE,"WEST_OT"}</definedName>
    <definedName name="test10_1_1" localSheetId="11" hidden="1">{"PAGE 1",#N/A,FALSE,"WEST_OT"}</definedName>
    <definedName name="test10_1_1" hidden="1">{"PAGE 1",#N/A,FALSE,"WEST_OT"}</definedName>
    <definedName name="test10_1_1_2" localSheetId="4" hidden="1">{"PAGE 1",#N/A,FALSE,"WEST_OT"}</definedName>
    <definedName name="test10_1_1_2" localSheetId="11" hidden="1">{"PAGE 1",#N/A,FALSE,"WEST_OT"}</definedName>
    <definedName name="test10_1_1_2" hidden="1">{"PAGE 1",#N/A,FALSE,"WEST_OT"}</definedName>
    <definedName name="test10_1_3" localSheetId="4" hidden="1">{"PAGE 1",#N/A,FALSE,"WEST_OT"}</definedName>
    <definedName name="test10_1_3" localSheetId="11" hidden="1">{"PAGE 1",#N/A,FALSE,"WEST_OT"}</definedName>
    <definedName name="test10_1_3" hidden="1">{"PAGE 1",#N/A,FALSE,"WEST_OT"}</definedName>
    <definedName name="test10_2" localSheetId="4" hidden="1">{"PAGE 1",#N/A,FALSE,"WEST_OT"}</definedName>
    <definedName name="test10_2" localSheetId="11" hidden="1">{"PAGE 1",#N/A,FALSE,"WEST_OT"}</definedName>
    <definedName name="test10_2" hidden="1">{"PAGE 1",#N/A,FALSE,"WEST_OT"}</definedName>
    <definedName name="test10_2_2" localSheetId="4" hidden="1">{"PAGE 1",#N/A,FALSE,"WEST_OT"}</definedName>
    <definedName name="test10_2_2" localSheetId="11" hidden="1">{"PAGE 1",#N/A,FALSE,"WEST_OT"}</definedName>
    <definedName name="test10_2_2" hidden="1">{"PAGE 1",#N/A,FALSE,"WEST_OT"}</definedName>
    <definedName name="test10_3" localSheetId="4" hidden="1">{"PAGE 1",#N/A,FALSE,"WEST_OT"}</definedName>
    <definedName name="test10_3" localSheetId="11" hidden="1">{"PAGE 1",#N/A,FALSE,"WEST_OT"}</definedName>
    <definedName name="test10_3" hidden="1">{"PAGE 1",#N/A,FALSE,"WEST_OT"}</definedName>
    <definedName name="test10_3_2" localSheetId="4" hidden="1">{"PAGE 1",#N/A,FALSE,"WEST_OT"}</definedName>
    <definedName name="test10_3_2" localSheetId="11" hidden="1">{"PAGE 1",#N/A,FALSE,"WEST_OT"}</definedName>
    <definedName name="test10_3_2" hidden="1">{"PAGE 1",#N/A,FALSE,"WEST_OT"}</definedName>
    <definedName name="test10_5" localSheetId="4" hidden="1">{"PAGE 1",#N/A,FALSE,"WEST_OT"}</definedName>
    <definedName name="test10_5" localSheetId="11" hidden="1">{"PAGE 1",#N/A,FALSE,"WEST_OT"}</definedName>
    <definedName name="test10_5" hidden="1">{"PAGE 1",#N/A,FALSE,"WEST_OT"}</definedName>
    <definedName name="test11" localSheetId="4" hidden="1">{"PAGE 1",#N/A,FALSE,"WEST_OT"}</definedName>
    <definedName name="test11" localSheetId="11" hidden="1">{"PAGE 1",#N/A,FALSE,"WEST_OT"}</definedName>
    <definedName name="test11" hidden="1">{"PAGE 1",#N/A,FALSE,"WEST_OT"}</definedName>
    <definedName name="test11_1" localSheetId="4" hidden="1">{"PAGE 1",#N/A,FALSE,"WEST_OT"}</definedName>
    <definedName name="test11_1" localSheetId="11" hidden="1">{"PAGE 1",#N/A,FALSE,"WEST_OT"}</definedName>
    <definedName name="test11_1" hidden="1">{"PAGE 1",#N/A,FALSE,"WEST_OT"}</definedName>
    <definedName name="test11_1_1" localSheetId="4" hidden="1">{"PAGE 1",#N/A,FALSE,"WEST_OT"}</definedName>
    <definedName name="test11_1_1" localSheetId="11" hidden="1">{"PAGE 1",#N/A,FALSE,"WEST_OT"}</definedName>
    <definedName name="test11_1_1" hidden="1">{"PAGE 1",#N/A,FALSE,"WEST_OT"}</definedName>
    <definedName name="test11_1_1_2" localSheetId="4" hidden="1">{"PAGE 1",#N/A,FALSE,"WEST_OT"}</definedName>
    <definedName name="test11_1_1_2" localSheetId="11" hidden="1">{"PAGE 1",#N/A,FALSE,"WEST_OT"}</definedName>
    <definedName name="test11_1_1_2" hidden="1">{"PAGE 1",#N/A,FALSE,"WEST_OT"}</definedName>
    <definedName name="test11_1_3" localSheetId="4" hidden="1">{"PAGE 1",#N/A,FALSE,"WEST_OT"}</definedName>
    <definedName name="test11_1_3" localSheetId="11" hidden="1">{"PAGE 1",#N/A,FALSE,"WEST_OT"}</definedName>
    <definedName name="test11_1_3" hidden="1">{"PAGE 1",#N/A,FALSE,"WEST_OT"}</definedName>
    <definedName name="test11_2" localSheetId="4" hidden="1">{"PAGE 1",#N/A,FALSE,"WEST_OT"}</definedName>
    <definedName name="test11_2" localSheetId="11" hidden="1">{"PAGE 1",#N/A,FALSE,"WEST_OT"}</definedName>
    <definedName name="test11_2" hidden="1">{"PAGE 1",#N/A,FALSE,"WEST_OT"}</definedName>
    <definedName name="test11_2_2" localSheetId="4" hidden="1">{"PAGE 1",#N/A,FALSE,"WEST_OT"}</definedName>
    <definedName name="test11_2_2" localSheetId="11" hidden="1">{"PAGE 1",#N/A,FALSE,"WEST_OT"}</definedName>
    <definedName name="test11_2_2" hidden="1">{"PAGE 1",#N/A,FALSE,"WEST_OT"}</definedName>
    <definedName name="test11_3" localSheetId="4" hidden="1">{"PAGE 1",#N/A,FALSE,"WEST_OT"}</definedName>
    <definedName name="test11_3" localSheetId="11" hidden="1">{"PAGE 1",#N/A,FALSE,"WEST_OT"}</definedName>
    <definedName name="test11_3" hidden="1">{"PAGE 1",#N/A,FALSE,"WEST_OT"}</definedName>
    <definedName name="test11_3_2" localSheetId="4" hidden="1">{"PAGE 1",#N/A,FALSE,"WEST_OT"}</definedName>
    <definedName name="test11_3_2" localSheetId="11" hidden="1">{"PAGE 1",#N/A,FALSE,"WEST_OT"}</definedName>
    <definedName name="test11_3_2" hidden="1">{"PAGE 1",#N/A,FALSE,"WEST_OT"}</definedName>
    <definedName name="test11_5" localSheetId="4" hidden="1">{"PAGE 1",#N/A,FALSE,"WEST_OT"}</definedName>
    <definedName name="test11_5" localSheetId="11" hidden="1">{"PAGE 1",#N/A,FALSE,"WEST_OT"}</definedName>
    <definedName name="test11_5" hidden="1">{"PAGE 1",#N/A,FALSE,"WEST_OT"}</definedName>
    <definedName name="test12" localSheetId="4" hidden="1">{"PAGE 2",#N/A,FALSE,"WEST_OT"}</definedName>
    <definedName name="test12" localSheetId="11" hidden="1">{"PAGE 2",#N/A,FALSE,"WEST_OT"}</definedName>
    <definedName name="test12" hidden="1">{"PAGE 2",#N/A,FALSE,"WEST_OT"}</definedName>
    <definedName name="test12_1" localSheetId="4" hidden="1">{"PAGE 2",#N/A,FALSE,"WEST_OT"}</definedName>
    <definedName name="test12_1" localSheetId="11" hidden="1">{"PAGE 2",#N/A,FALSE,"WEST_OT"}</definedName>
    <definedName name="test12_1" hidden="1">{"PAGE 2",#N/A,FALSE,"WEST_OT"}</definedName>
    <definedName name="test12_1_1" localSheetId="4" hidden="1">{"PAGE 2",#N/A,FALSE,"WEST_OT"}</definedName>
    <definedName name="test12_1_1" localSheetId="11" hidden="1">{"PAGE 2",#N/A,FALSE,"WEST_OT"}</definedName>
    <definedName name="test12_1_1" hidden="1">{"PAGE 2",#N/A,FALSE,"WEST_OT"}</definedName>
    <definedName name="test12_1_1_2" localSheetId="4" hidden="1">{"PAGE 2",#N/A,FALSE,"WEST_OT"}</definedName>
    <definedName name="test12_1_1_2" localSheetId="11" hidden="1">{"PAGE 2",#N/A,FALSE,"WEST_OT"}</definedName>
    <definedName name="test12_1_1_2" hidden="1">{"PAGE 2",#N/A,FALSE,"WEST_OT"}</definedName>
    <definedName name="test12_1_3" localSheetId="4" hidden="1">{"PAGE 2",#N/A,FALSE,"WEST_OT"}</definedName>
    <definedName name="test12_1_3" localSheetId="11" hidden="1">{"PAGE 2",#N/A,FALSE,"WEST_OT"}</definedName>
    <definedName name="test12_1_3" hidden="1">{"PAGE 2",#N/A,FALSE,"WEST_OT"}</definedName>
    <definedName name="test12_2" localSheetId="4" hidden="1">{"PAGE 2",#N/A,FALSE,"WEST_OT"}</definedName>
    <definedName name="test12_2" localSheetId="11" hidden="1">{"PAGE 2",#N/A,FALSE,"WEST_OT"}</definedName>
    <definedName name="test12_2" hidden="1">{"PAGE 2",#N/A,FALSE,"WEST_OT"}</definedName>
    <definedName name="test12_2_2" localSheetId="4" hidden="1">{"PAGE 2",#N/A,FALSE,"WEST_OT"}</definedName>
    <definedName name="test12_2_2" localSheetId="11" hidden="1">{"PAGE 2",#N/A,FALSE,"WEST_OT"}</definedName>
    <definedName name="test12_2_2" hidden="1">{"PAGE 2",#N/A,FALSE,"WEST_OT"}</definedName>
    <definedName name="test12_3" localSheetId="4" hidden="1">{"PAGE 2",#N/A,FALSE,"WEST_OT"}</definedName>
    <definedName name="test12_3" localSheetId="11" hidden="1">{"PAGE 2",#N/A,FALSE,"WEST_OT"}</definedName>
    <definedName name="test12_3" hidden="1">{"PAGE 2",#N/A,FALSE,"WEST_OT"}</definedName>
    <definedName name="test12_3_2" localSheetId="4" hidden="1">{"PAGE 2",#N/A,FALSE,"WEST_OT"}</definedName>
    <definedName name="test12_3_2" localSheetId="11" hidden="1">{"PAGE 2",#N/A,FALSE,"WEST_OT"}</definedName>
    <definedName name="test12_3_2" hidden="1">{"PAGE 2",#N/A,FALSE,"WEST_OT"}</definedName>
    <definedName name="test12_5" localSheetId="4" hidden="1">{"PAGE 2",#N/A,FALSE,"WEST_OT"}</definedName>
    <definedName name="test12_5" localSheetId="11" hidden="1">{"PAGE 2",#N/A,FALSE,"WEST_OT"}</definedName>
    <definedName name="test12_5" hidden="1">{"PAGE 2",#N/A,FALSE,"WEST_OT"}</definedName>
    <definedName name="test1232" localSheetId="11" hidden="1">{#N/A,#N/A,FALSE,"CASH";#N/A,#N/A,FALSE,"ACCT REC";#N/A,#N/A,FALSE,"PP&amp;E";#N/A,#N/A,FALSE,"OTHER ASSETS";#N/A,#N/A,FALSE,"CP LTD";#N/A,#N/A,FALSE,"ACCT PAY";#N/A,#N/A,FALSE,"ACCRUED OTH AP";#N/A,#N/A,FALSE,"LTD";#N/A,#N/A,FALSE,"REVENUES &amp; EXPENSES"}</definedName>
    <definedName name="test1232" hidden="1">{#N/A,#N/A,FALSE,"CASH";#N/A,#N/A,FALSE,"ACCT REC";#N/A,#N/A,FALSE,"PP&amp;E";#N/A,#N/A,FALSE,"OTHER ASSETS";#N/A,#N/A,FALSE,"CP LTD";#N/A,#N/A,FALSE,"ACCT PAY";#N/A,#N/A,FALSE,"ACCRUED OTH AP";#N/A,#N/A,FALSE,"LTD";#N/A,#N/A,FALSE,"REVENUES &amp; EXPENSES"}</definedName>
    <definedName name="test1234567" localSheetId="11" hidden="1">{#N/A,#N/A,FALSE,"Aging Summary";#N/A,#N/A,FALSE,"Ratio Analysis";#N/A,#N/A,FALSE,"Test 120 Day Accts";#N/A,#N/A,FALSE,"Tickmarks"}</definedName>
    <definedName name="test1234567" hidden="1">{#N/A,#N/A,FALSE,"Aging Summary";#N/A,#N/A,FALSE,"Ratio Analysis";#N/A,#N/A,FALSE,"Test 120 Day Accts";#N/A,#N/A,FALSE,"Tickmarks"}</definedName>
    <definedName name="test13" localSheetId="4" hidden="1">{"PAGE 2",#N/A,FALSE,"WEST_OT"}</definedName>
    <definedName name="test13" localSheetId="11" hidden="1">{"PAGE 2",#N/A,FALSE,"WEST_OT"}</definedName>
    <definedName name="test13" hidden="1">{"PAGE 2",#N/A,FALSE,"WEST_OT"}</definedName>
    <definedName name="test13_1" localSheetId="4" hidden="1">{"PAGE 2",#N/A,FALSE,"WEST_OT"}</definedName>
    <definedName name="test13_1" localSheetId="11" hidden="1">{"PAGE 2",#N/A,FALSE,"WEST_OT"}</definedName>
    <definedName name="test13_1" hidden="1">{"PAGE 2",#N/A,FALSE,"WEST_OT"}</definedName>
    <definedName name="test13_1_1" localSheetId="4" hidden="1">{"PAGE 2",#N/A,FALSE,"WEST_OT"}</definedName>
    <definedName name="test13_1_1" localSheetId="11" hidden="1">{"PAGE 2",#N/A,FALSE,"WEST_OT"}</definedName>
    <definedName name="test13_1_1" hidden="1">{"PAGE 2",#N/A,FALSE,"WEST_OT"}</definedName>
    <definedName name="test13_1_1_2" localSheetId="4" hidden="1">{"PAGE 2",#N/A,FALSE,"WEST_OT"}</definedName>
    <definedName name="test13_1_1_2" localSheetId="11" hidden="1">{"PAGE 2",#N/A,FALSE,"WEST_OT"}</definedName>
    <definedName name="test13_1_1_2" hidden="1">{"PAGE 2",#N/A,FALSE,"WEST_OT"}</definedName>
    <definedName name="test13_1_3" localSheetId="4" hidden="1">{"PAGE 2",#N/A,FALSE,"WEST_OT"}</definedName>
    <definedName name="test13_1_3" localSheetId="11" hidden="1">{"PAGE 2",#N/A,FALSE,"WEST_OT"}</definedName>
    <definedName name="test13_1_3" hidden="1">{"PAGE 2",#N/A,FALSE,"WEST_OT"}</definedName>
    <definedName name="test13_2" localSheetId="4" hidden="1">{"PAGE 2",#N/A,FALSE,"WEST_OT"}</definedName>
    <definedName name="test13_2" localSheetId="11" hidden="1">{"PAGE 2",#N/A,FALSE,"WEST_OT"}</definedName>
    <definedName name="test13_2" hidden="1">{"PAGE 2",#N/A,FALSE,"WEST_OT"}</definedName>
    <definedName name="test13_2_2" localSheetId="4" hidden="1">{"PAGE 2",#N/A,FALSE,"WEST_OT"}</definedName>
    <definedName name="test13_2_2" localSheetId="11" hidden="1">{"PAGE 2",#N/A,FALSE,"WEST_OT"}</definedName>
    <definedName name="test13_2_2" hidden="1">{"PAGE 2",#N/A,FALSE,"WEST_OT"}</definedName>
    <definedName name="test13_3" localSheetId="4" hidden="1">{"PAGE 2",#N/A,FALSE,"WEST_OT"}</definedName>
    <definedName name="test13_3" localSheetId="11" hidden="1">{"PAGE 2",#N/A,FALSE,"WEST_OT"}</definedName>
    <definedName name="test13_3" hidden="1">{"PAGE 2",#N/A,FALSE,"WEST_OT"}</definedName>
    <definedName name="test13_3_2" localSheetId="4" hidden="1">{"PAGE 2",#N/A,FALSE,"WEST_OT"}</definedName>
    <definedName name="test13_3_2" localSheetId="11" hidden="1">{"PAGE 2",#N/A,FALSE,"WEST_OT"}</definedName>
    <definedName name="test13_3_2" hidden="1">{"PAGE 2",#N/A,FALSE,"WEST_OT"}</definedName>
    <definedName name="test13_5" localSheetId="4" hidden="1">{"PAGE 2",#N/A,FALSE,"WEST_OT"}</definedName>
    <definedName name="test13_5" localSheetId="11" hidden="1">{"PAGE 2",#N/A,FALSE,"WEST_OT"}</definedName>
    <definedName name="test13_5" hidden="1">{"PAGE 2",#N/A,FALSE,"WEST_OT"}</definedName>
    <definedName name="test14" localSheetId="4" hidden="1">{"PAGE 1",#N/A,FALSE,"WEST_OT"}</definedName>
    <definedName name="test14" localSheetId="11" hidden="1">{"PAGE 1",#N/A,FALSE,"WEST_OT"}</definedName>
    <definedName name="test14" hidden="1">{"PAGE 1",#N/A,FALSE,"WEST_OT"}</definedName>
    <definedName name="test14_1" localSheetId="4" hidden="1">{"PAGE 1",#N/A,FALSE,"WEST_OT"}</definedName>
    <definedName name="test14_1" localSheetId="11" hidden="1">{"PAGE 1",#N/A,FALSE,"WEST_OT"}</definedName>
    <definedName name="test14_1" hidden="1">{"PAGE 1",#N/A,FALSE,"WEST_OT"}</definedName>
    <definedName name="test14_1_1" localSheetId="4" hidden="1">{"PAGE 1",#N/A,FALSE,"WEST_OT"}</definedName>
    <definedName name="test14_1_1" localSheetId="11" hidden="1">{"PAGE 1",#N/A,FALSE,"WEST_OT"}</definedName>
    <definedName name="test14_1_1" hidden="1">{"PAGE 1",#N/A,FALSE,"WEST_OT"}</definedName>
    <definedName name="test14_1_1_2" localSheetId="4" hidden="1">{"PAGE 1",#N/A,FALSE,"WEST_OT"}</definedName>
    <definedName name="test14_1_1_2" localSheetId="11" hidden="1">{"PAGE 1",#N/A,FALSE,"WEST_OT"}</definedName>
    <definedName name="test14_1_1_2" hidden="1">{"PAGE 1",#N/A,FALSE,"WEST_OT"}</definedName>
    <definedName name="test14_1_3" localSheetId="4" hidden="1">{"PAGE 1",#N/A,FALSE,"WEST_OT"}</definedName>
    <definedName name="test14_1_3" localSheetId="11" hidden="1">{"PAGE 1",#N/A,FALSE,"WEST_OT"}</definedName>
    <definedName name="test14_1_3" hidden="1">{"PAGE 1",#N/A,FALSE,"WEST_OT"}</definedName>
    <definedName name="test14_2" localSheetId="4" hidden="1">{"PAGE 1",#N/A,FALSE,"WEST_OT"}</definedName>
    <definedName name="test14_2" localSheetId="11" hidden="1">{"PAGE 1",#N/A,FALSE,"WEST_OT"}</definedName>
    <definedName name="test14_2" hidden="1">{"PAGE 1",#N/A,FALSE,"WEST_OT"}</definedName>
    <definedName name="test14_2_2" localSheetId="4" hidden="1">{"PAGE 1",#N/A,FALSE,"WEST_OT"}</definedName>
    <definedName name="test14_2_2" localSheetId="11" hidden="1">{"PAGE 1",#N/A,FALSE,"WEST_OT"}</definedName>
    <definedName name="test14_2_2" hidden="1">{"PAGE 1",#N/A,FALSE,"WEST_OT"}</definedName>
    <definedName name="test14_3" localSheetId="4" hidden="1">{"PAGE 1",#N/A,FALSE,"WEST_OT"}</definedName>
    <definedName name="test14_3" localSheetId="11" hidden="1">{"PAGE 1",#N/A,FALSE,"WEST_OT"}</definedName>
    <definedName name="test14_3" hidden="1">{"PAGE 1",#N/A,FALSE,"WEST_OT"}</definedName>
    <definedName name="test14_3_2" localSheetId="4" hidden="1">{"PAGE 1",#N/A,FALSE,"WEST_OT"}</definedName>
    <definedName name="test14_3_2" localSheetId="11" hidden="1">{"PAGE 1",#N/A,FALSE,"WEST_OT"}</definedName>
    <definedName name="test14_3_2" hidden="1">{"PAGE 1",#N/A,FALSE,"WEST_OT"}</definedName>
    <definedName name="test14_5" localSheetId="4" hidden="1">{"PAGE 1",#N/A,FALSE,"WEST_OT"}</definedName>
    <definedName name="test14_5" localSheetId="11" hidden="1">{"PAGE 1",#N/A,FALSE,"WEST_OT"}</definedName>
    <definedName name="test14_5" hidden="1">{"PAGE 1",#N/A,FALSE,"WEST_OT"}</definedName>
    <definedName name="test15" localSheetId="4" hidden="1">{"PAGE 1",#N/A,FALSE,"WEST_OT"}</definedName>
    <definedName name="test15" localSheetId="11" hidden="1">{"PAGE 1",#N/A,FALSE,"WEST_OT"}</definedName>
    <definedName name="test15" hidden="1">{"PAGE 1",#N/A,FALSE,"WEST_OT"}</definedName>
    <definedName name="test15_1" localSheetId="4" hidden="1">{"PAGE 1",#N/A,FALSE,"WEST_OT"}</definedName>
    <definedName name="test15_1" localSheetId="11" hidden="1">{"PAGE 1",#N/A,FALSE,"WEST_OT"}</definedName>
    <definedName name="test15_1" hidden="1">{"PAGE 1",#N/A,FALSE,"WEST_OT"}</definedName>
    <definedName name="test15_1_1" localSheetId="4" hidden="1">{"PAGE 1",#N/A,FALSE,"WEST_OT"}</definedName>
    <definedName name="test15_1_1" localSheetId="11" hidden="1">{"PAGE 1",#N/A,FALSE,"WEST_OT"}</definedName>
    <definedName name="test15_1_1" hidden="1">{"PAGE 1",#N/A,FALSE,"WEST_OT"}</definedName>
    <definedName name="test15_1_1_2" localSheetId="4" hidden="1">{"PAGE 1",#N/A,FALSE,"WEST_OT"}</definedName>
    <definedName name="test15_1_1_2" localSheetId="11" hidden="1">{"PAGE 1",#N/A,FALSE,"WEST_OT"}</definedName>
    <definedName name="test15_1_1_2" hidden="1">{"PAGE 1",#N/A,FALSE,"WEST_OT"}</definedName>
    <definedName name="test15_1_3" localSheetId="4" hidden="1">{"PAGE 1",#N/A,FALSE,"WEST_OT"}</definedName>
    <definedName name="test15_1_3" localSheetId="11" hidden="1">{"PAGE 1",#N/A,FALSE,"WEST_OT"}</definedName>
    <definedName name="test15_1_3" hidden="1">{"PAGE 1",#N/A,FALSE,"WEST_OT"}</definedName>
    <definedName name="test15_2" localSheetId="4" hidden="1">{"PAGE 1",#N/A,FALSE,"WEST_OT"}</definedName>
    <definedName name="test15_2" localSheetId="11" hidden="1">{"PAGE 1",#N/A,FALSE,"WEST_OT"}</definedName>
    <definedName name="test15_2" hidden="1">{"PAGE 1",#N/A,FALSE,"WEST_OT"}</definedName>
    <definedName name="test15_2_2" localSheetId="4" hidden="1">{"PAGE 1",#N/A,FALSE,"WEST_OT"}</definedName>
    <definedName name="test15_2_2" localSheetId="11" hidden="1">{"PAGE 1",#N/A,FALSE,"WEST_OT"}</definedName>
    <definedName name="test15_2_2" hidden="1">{"PAGE 1",#N/A,FALSE,"WEST_OT"}</definedName>
    <definedName name="test15_3" localSheetId="4" hidden="1">{"PAGE 1",#N/A,FALSE,"WEST_OT"}</definedName>
    <definedName name="test15_3" localSheetId="11" hidden="1">{"PAGE 1",#N/A,FALSE,"WEST_OT"}</definedName>
    <definedName name="test15_3" hidden="1">{"PAGE 1",#N/A,FALSE,"WEST_OT"}</definedName>
    <definedName name="test15_3_2" localSheetId="4" hidden="1">{"PAGE 1",#N/A,FALSE,"WEST_OT"}</definedName>
    <definedName name="test15_3_2" localSheetId="11" hidden="1">{"PAGE 1",#N/A,FALSE,"WEST_OT"}</definedName>
    <definedName name="test15_3_2" hidden="1">{"PAGE 1",#N/A,FALSE,"WEST_OT"}</definedName>
    <definedName name="test15_5" localSheetId="4" hidden="1">{"PAGE 1",#N/A,FALSE,"WEST_OT"}</definedName>
    <definedName name="test15_5" localSheetId="11" hidden="1">{"PAGE 1",#N/A,FALSE,"WEST_OT"}</definedName>
    <definedName name="test15_5" hidden="1">{"PAGE 1",#N/A,FALSE,"WEST_OT"}</definedName>
    <definedName name="test2" localSheetId="4" hidden="1">{"Income Statement",#N/A,FALSE,"CFMODEL";"Balance Sheet",#N/A,FALSE,"CFMODEL"}</definedName>
    <definedName name="test2" localSheetId="15" hidden="1">{"'SIVA Pricing Model'!$A$1:$F$39"}</definedName>
    <definedName name="test2" localSheetId="11" hidden="1">{"'SIVA Pricing Model'!$A$1:$F$39"}</definedName>
    <definedName name="test2" hidden="1">{"'SIVA Pricing Model'!$A$1:$F$39"}</definedName>
    <definedName name="test2_1" localSheetId="4" hidden="1">{"Income Statement",#N/A,FALSE,"CFMODEL";"Balance Sheet",#N/A,FALSE,"CFMODEL"}</definedName>
    <definedName name="test2_1" localSheetId="11" hidden="1">{"Income Statement",#N/A,FALSE,"CFMODEL";"Balance Sheet",#N/A,FALSE,"CFMODEL"}</definedName>
    <definedName name="test2_1" hidden="1">{"Income Statement",#N/A,FALSE,"CFMODEL";"Balance Sheet",#N/A,FALSE,"CFMODEL"}</definedName>
    <definedName name="test2_1_1" localSheetId="4" hidden="1">{"PAGE 2",#N/A,FALSE,"WEST_OT"}</definedName>
    <definedName name="test2_1_1" localSheetId="11" hidden="1">{"PAGE 2",#N/A,FALSE,"WEST_OT"}</definedName>
    <definedName name="test2_1_1" hidden="1">{"PAGE 2",#N/A,FALSE,"WEST_OT"}</definedName>
    <definedName name="test2_1_1_2" localSheetId="4" hidden="1">{"PAGE 2",#N/A,FALSE,"WEST_OT"}</definedName>
    <definedName name="test2_1_1_2" localSheetId="11" hidden="1">{"PAGE 2",#N/A,FALSE,"WEST_OT"}</definedName>
    <definedName name="test2_1_1_2" hidden="1">{"PAGE 2",#N/A,FALSE,"WEST_OT"}</definedName>
    <definedName name="test2_1_3" localSheetId="4" hidden="1">{"PAGE 2",#N/A,FALSE,"WEST_OT"}</definedName>
    <definedName name="test2_1_3" localSheetId="11" hidden="1">{"PAGE 2",#N/A,FALSE,"WEST_OT"}</definedName>
    <definedName name="test2_1_3" hidden="1">{"PAGE 2",#N/A,FALSE,"WEST_OT"}</definedName>
    <definedName name="test2_2" localSheetId="4" hidden="1">{"PAGE 2",#N/A,FALSE,"WEST_OT"}</definedName>
    <definedName name="test2_2" localSheetId="11" hidden="1">{"PAGE 2",#N/A,FALSE,"WEST_OT"}</definedName>
    <definedName name="test2_2" hidden="1">{"PAGE 2",#N/A,FALSE,"WEST_OT"}</definedName>
    <definedName name="test2_2_2" localSheetId="4" hidden="1">{"PAGE 2",#N/A,FALSE,"WEST_OT"}</definedName>
    <definedName name="test2_2_2" localSheetId="11" hidden="1">{"PAGE 2",#N/A,FALSE,"WEST_OT"}</definedName>
    <definedName name="test2_2_2" hidden="1">{"PAGE 2",#N/A,FALSE,"WEST_OT"}</definedName>
    <definedName name="test2_3" localSheetId="4" hidden="1">{"PAGE 2",#N/A,FALSE,"WEST_OT"}</definedName>
    <definedName name="test2_3" localSheetId="11" hidden="1">{"PAGE 2",#N/A,FALSE,"WEST_OT"}</definedName>
    <definedName name="test2_3" hidden="1">{"PAGE 2",#N/A,FALSE,"WEST_OT"}</definedName>
    <definedName name="test2_3_2" localSheetId="4" hidden="1">{"PAGE 2",#N/A,FALSE,"WEST_OT"}</definedName>
    <definedName name="test2_3_2" localSheetId="11" hidden="1">{"PAGE 2",#N/A,FALSE,"WEST_OT"}</definedName>
    <definedName name="test2_3_2" hidden="1">{"PAGE 2",#N/A,FALSE,"WEST_OT"}</definedName>
    <definedName name="test2_5" localSheetId="4" hidden="1">{"PAGE 2",#N/A,FALSE,"WEST_OT"}</definedName>
    <definedName name="test2_5" localSheetId="11" hidden="1">{"PAGE 2",#N/A,FALSE,"WEST_OT"}</definedName>
    <definedName name="test2_5" hidden="1">{"PAGE 2",#N/A,FALSE,"WEST_OT"}</definedName>
    <definedName name="test20" localSheetId="4" hidden="1">{"PAGE 1",#N/A,FALSE,"WEST_OT"}</definedName>
    <definedName name="test20" localSheetId="11" hidden="1">{"PAGE 1",#N/A,FALSE,"WEST_OT"}</definedName>
    <definedName name="test20" hidden="1">{"PAGE 1",#N/A,FALSE,"WEST_OT"}</definedName>
    <definedName name="test20_1" localSheetId="4" hidden="1">{"PAGE 1",#N/A,FALSE,"WEST_OT"}</definedName>
    <definedName name="test20_1" localSheetId="11" hidden="1">{"PAGE 1",#N/A,FALSE,"WEST_OT"}</definedName>
    <definedName name="test20_1" hidden="1">{"PAGE 1",#N/A,FALSE,"WEST_OT"}</definedName>
    <definedName name="test20_1_1" localSheetId="4" hidden="1">{"PAGE 1",#N/A,FALSE,"WEST_OT"}</definedName>
    <definedName name="test20_1_1" localSheetId="11" hidden="1">{"PAGE 1",#N/A,FALSE,"WEST_OT"}</definedName>
    <definedName name="test20_1_1" hidden="1">{"PAGE 1",#N/A,FALSE,"WEST_OT"}</definedName>
    <definedName name="test20_1_1_2" localSheetId="4" hidden="1">{"PAGE 1",#N/A,FALSE,"WEST_OT"}</definedName>
    <definedName name="test20_1_1_2" localSheetId="11" hidden="1">{"PAGE 1",#N/A,FALSE,"WEST_OT"}</definedName>
    <definedName name="test20_1_1_2" hidden="1">{"PAGE 1",#N/A,FALSE,"WEST_OT"}</definedName>
    <definedName name="test20_1_3" localSheetId="4" hidden="1">{"PAGE 1",#N/A,FALSE,"WEST_OT"}</definedName>
    <definedName name="test20_1_3" localSheetId="11" hidden="1">{"PAGE 1",#N/A,FALSE,"WEST_OT"}</definedName>
    <definedName name="test20_1_3" hidden="1">{"PAGE 1",#N/A,FALSE,"WEST_OT"}</definedName>
    <definedName name="test20_2" localSheetId="4" hidden="1">{"PAGE 1",#N/A,FALSE,"WEST_OT"}</definedName>
    <definedName name="test20_2" localSheetId="11" hidden="1">{"PAGE 1",#N/A,FALSE,"WEST_OT"}</definedName>
    <definedName name="test20_2" hidden="1">{"PAGE 1",#N/A,FALSE,"WEST_OT"}</definedName>
    <definedName name="test20_2_2" localSheetId="4" hidden="1">{"PAGE 1",#N/A,FALSE,"WEST_OT"}</definedName>
    <definedName name="test20_2_2" localSheetId="11" hidden="1">{"PAGE 1",#N/A,FALSE,"WEST_OT"}</definedName>
    <definedName name="test20_2_2" hidden="1">{"PAGE 1",#N/A,FALSE,"WEST_OT"}</definedName>
    <definedName name="test20_3" localSheetId="4" hidden="1">{"PAGE 1",#N/A,FALSE,"WEST_OT"}</definedName>
    <definedName name="test20_3" localSheetId="11" hidden="1">{"PAGE 1",#N/A,FALSE,"WEST_OT"}</definedName>
    <definedName name="test20_3" hidden="1">{"PAGE 1",#N/A,FALSE,"WEST_OT"}</definedName>
    <definedName name="test20_3_2" localSheetId="4" hidden="1">{"PAGE 1",#N/A,FALSE,"WEST_OT"}</definedName>
    <definedName name="test20_3_2" localSheetId="11" hidden="1">{"PAGE 1",#N/A,FALSE,"WEST_OT"}</definedName>
    <definedName name="test20_3_2" hidden="1">{"PAGE 1",#N/A,FALSE,"WEST_OT"}</definedName>
    <definedName name="test20_5" localSheetId="4" hidden="1">{"PAGE 1",#N/A,FALSE,"WEST_OT"}</definedName>
    <definedName name="test20_5" localSheetId="11" hidden="1">{"PAGE 1",#N/A,FALSE,"WEST_OT"}</definedName>
    <definedName name="test20_5" hidden="1">{"PAGE 1",#N/A,FALSE,"WEST_OT"}</definedName>
    <definedName name="test21" localSheetId="4" hidden="1">{"PAGE 1",#N/A,FALSE,"WEST_OT"}</definedName>
    <definedName name="test21" localSheetId="11" hidden="1">{"PAGE 1",#N/A,FALSE,"WEST_OT"}</definedName>
    <definedName name="test21" hidden="1">{"PAGE 1",#N/A,FALSE,"WEST_OT"}</definedName>
    <definedName name="test21_1" localSheetId="4" hidden="1">{"PAGE 1",#N/A,FALSE,"WEST_OT"}</definedName>
    <definedName name="test21_1" localSheetId="11" hidden="1">{"PAGE 1",#N/A,FALSE,"WEST_OT"}</definedName>
    <definedName name="test21_1" hidden="1">{"PAGE 1",#N/A,FALSE,"WEST_OT"}</definedName>
    <definedName name="test21_1_1" localSheetId="4" hidden="1">{"PAGE 1",#N/A,FALSE,"WEST_OT"}</definedName>
    <definedName name="test21_1_1" localSheetId="11" hidden="1">{"PAGE 1",#N/A,FALSE,"WEST_OT"}</definedName>
    <definedName name="test21_1_1" hidden="1">{"PAGE 1",#N/A,FALSE,"WEST_OT"}</definedName>
    <definedName name="test21_1_1_2" localSheetId="4" hidden="1">{"PAGE 1",#N/A,FALSE,"WEST_OT"}</definedName>
    <definedName name="test21_1_1_2" localSheetId="11" hidden="1">{"PAGE 1",#N/A,FALSE,"WEST_OT"}</definedName>
    <definedName name="test21_1_1_2" hidden="1">{"PAGE 1",#N/A,FALSE,"WEST_OT"}</definedName>
    <definedName name="test21_1_3" localSheetId="4" hidden="1">{"PAGE 1",#N/A,FALSE,"WEST_OT"}</definedName>
    <definedName name="test21_1_3" localSheetId="11" hidden="1">{"PAGE 1",#N/A,FALSE,"WEST_OT"}</definedName>
    <definedName name="test21_1_3" hidden="1">{"PAGE 1",#N/A,FALSE,"WEST_OT"}</definedName>
    <definedName name="test21_2" localSheetId="4" hidden="1">{"PAGE 1",#N/A,FALSE,"WEST_OT"}</definedName>
    <definedName name="test21_2" localSheetId="11" hidden="1">{"PAGE 1",#N/A,FALSE,"WEST_OT"}</definedName>
    <definedName name="test21_2" hidden="1">{"PAGE 1",#N/A,FALSE,"WEST_OT"}</definedName>
    <definedName name="test21_2_2" localSheetId="4" hidden="1">{"PAGE 1",#N/A,FALSE,"WEST_OT"}</definedName>
    <definedName name="test21_2_2" localSheetId="11" hidden="1">{"PAGE 1",#N/A,FALSE,"WEST_OT"}</definedName>
    <definedName name="test21_2_2" hidden="1">{"PAGE 1",#N/A,FALSE,"WEST_OT"}</definedName>
    <definedName name="test21_3" localSheetId="4" hidden="1">{"PAGE 1",#N/A,FALSE,"WEST_OT"}</definedName>
    <definedName name="test21_3" localSheetId="11" hidden="1">{"PAGE 1",#N/A,FALSE,"WEST_OT"}</definedName>
    <definedName name="test21_3" hidden="1">{"PAGE 1",#N/A,FALSE,"WEST_OT"}</definedName>
    <definedName name="test21_3_2" localSheetId="4" hidden="1">{"PAGE 1",#N/A,FALSE,"WEST_OT"}</definedName>
    <definedName name="test21_3_2" localSheetId="11" hidden="1">{"PAGE 1",#N/A,FALSE,"WEST_OT"}</definedName>
    <definedName name="test21_3_2" hidden="1">{"PAGE 1",#N/A,FALSE,"WEST_OT"}</definedName>
    <definedName name="test21_5" localSheetId="4" hidden="1">{"PAGE 1",#N/A,FALSE,"WEST_OT"}</definedName>
    <definedName name="test21_5" localSheetId="11" hidden="1">{"PAGE 1",#N/A,FALSE,"WEST_OT"}</definedName>
    <definedName name="test21_5" hidden="1">{"PAGE 1",#N/A,FALSE,"WEST_OT"}</definedName>
    <definedName name="test22" localSheetId="4" hidden="1">{"PAGE 1",#N/A,FALSE,"WEST_OT"}</definedName>
    <definedName name="test22" localSheetId="15" hidden="1">{"'SIVA Pricing Model'!$A$1:$F$39"}</definedName>
    <definedName name="test22" localSheetId="11" hidden="1">{"'SIVA Pricing Model'!$A$1:$F$39"}</definedName>
    <definedName name="test22" hidden="1">{"'SIVA Pricing Model'!$A$1:$F$39"}</definedName>
    <definedName name="test22_1" localSheetId="4" hidden="1">{"PAGE 1",#N/A,FALSE,"WEST_OT"}</definedName>
    <definedName name="test22_1" localSheetId="11" hidden="1">{"PAGE 1",#N/A,FALSE,"WEST_OT"}</definedName>
    <definedName name="test22_1" hidden="1">{"PAGE 1",#N/A,FALSE,"WEST_OT"}</definedName>
    <definedName name="test22_1_1" localSheetId="4" hidden="1">{"PAGE 1",#N/A,FALSE,"WEST_OT"}</definedName>
    <definedName name="test22_1_1" localSheetId="11" hidden="1">{"PAGE 1",#N/A,FALSE,"WEST_OT"}</definedName>
    <definedName name="test22_1_1" hidden="1">{"PAGE 1",#N/A,FALSE,"WEST_OT"}</definedName>
    <definedName name="test22_1_1_2" localSheetId="4" hidden="1">{"PAGE 1",#N/A,FALSE,"WEST_OT"}</definedName>
    <definedName name="test22_1_1_2" localSheetId="11" hidden="1">{"PAGE 1",#N/A,FALSE,"WEST_OT"}</definedName>
    <definedName name="test22_1_1_2" hidden="1">{"PAGE 1",#N/A,FALSE,"WEST_OT"}</definedName>
    <definedName name="test22_1_3" localSheetId="4" hidden="1">{"PAGE 1",#N/A,FALSE,"WEST_OT"}</definedName>
    <definedName name="test22_1_3" localSheetId="11" hidden="1">{"PAGE 1",#N/A,FALSE,"WEST_OT"}</definedName>
    <definedName name="test22_1_3" hidden="1">{"PAGE 1",#N/A,FALSE,"WEST_OT"}</definedName>
    <definedName name="test22_2" localSheetId="4" hidden="1">{"PAGE 1",#N/A,FALSE,"WEST_OT"}</definedName>
    <definedName name="test22_2" localSheetId="11" hidden="1">{"PAGE 1",#N/A,FALSE,"WEST_OT"}</definedName>
    <definedName name="test22_2" hidden="1">{"PAGE 1",#N/A,FALSE,"WEST_OT"}</definedName>
    <definedName name="test22_2_2" localSheetId="4" hidden="1">{"PAGE 1",#N/A,FALSE,"WEST_OT"}</definedName>
    <definedName name="test22_2_2" localSheetId="11" hidden="1">{"PAGE 1",#N/A,FALSE,"WEST_OT"}</definedName>
    <definedName name="test22_2_2" hidden="1">{"PAGE 1",#N/A,FALSE,"WEST_OT"}</definedName>
    <definedName name="test22_3" localSheetId="4" hidden="1">{"PAGE 1",#N/A,FALSE,"WEST_OT"}</definedName>
    <definedName name="test22_3" localSheetId="11" hidden="1">{"PAGE 1",#N/A,FALSE,"WEST_OT"}</definedName>
    <definedName name="test22_3" hidden="1">{"PAGE 1",#N/A,FALSE,"WEST_OT"}</definedName>
    <definedName name="test22_3_2" localSheetId="4" hidden="1">{"PAGE 1",#N/A,FALSE,"WEST_OT"}</definedName>
    <definedName name="test22_3_2" localSheetId="11" hidden="1">{"PAGE 1",#N/A,FALSE,"WEST_OT"}</definedName>
    <definedName name="test22_3_2" hidden="1">{"PAGE 1",#N/A,FALSE,"WEST_OT"}</definedName>
    <definedName name="test22_5" localSheetId="4" hidden="1">{"PAGE 1",#N/A,FALSE,"WEST_OT"}</definedName>
    <definedName name="test22_5" localSheetId="11" hidden="1">{"PAGE 1",#N/A,FALSE,"WEST_OT"}</definedName>
    <definedName name="test22_5" hidden="1">{"PAGE 1",#N/A,FALSE,"WEST_OT"}</definedName>
    <definedName name="test222" localSheetId="15" hidden="1">{"'SIVA Pricing Model'!$A$1:$F$39"}</definedName>
    <definedName name="test222" localSheetId="11" hidden="1">{"'SIVA Pricing Model'!$A$1:$F$39"}</definedName>
    <definedName name="test222" hidden="1">{"'SIVA Pricing Model'!$A$1:$F$39"}</definedName>
    <definedName name="test23" localSheetId="4" hidden="1">{"PAGE 1",#N/A,FALSE,"WEST_OT"}</definedName>
    <definedName name="test23" localSheetId="11" hidden="1">{"PAGE 1",#N/A,FALSE,"WEST_OT"}</definedName>
    <definedName name="test23" hidden="1">{"PAGE 1",#N/A,FALSE,"WEST_OT"}</definedName>
    <definedName name="test23_1" localSheetId="4" hidden="1">{"PAGE 1",#N/A,FALSE,"WEST_OT"}</definedName>
    <definedName name="test23_1" localSheetId="11" hidden="1">{"PAGE 1",#N/A,FALSE,"WEST_OT"}</definedName>
    <definedName name="test23_1" hidden="1">{"PAGE 1",#N/A,FALSE,"WEST_OT"}</definedName>
    <definedName name="test23_1_1" localSheetId="4" hidden="1">{"PAGE 1",#N/A,FALSE,"WEST_OT"}</definedName>
    <definedName name="test23_1_1" localSheetId="11" hidden="1">{"PAGE 1",#N/A,FALSE,"WEST_OT"}</definedName>
    <definedName name="test23_1_1" hidden="1">{"PAGE 1",#N/A,FALSE,"WEST_OT"}</definedName>
    <definedName name="test23_1_1_2" localSheetId="4" hidden="1">{"PAGE 1",#N/A,FALSE,"WEST_OT"}</definedName>
    <definedName name="test23_1_1_2" localSheetId="11" hidden="1">{"PAGE 1",#N/A,FALSE,"WEST_OT"}</definedName>
    <definedName name="test23_1_1_2" hidden="1">{"PAGE 1",#N/A,FALSE,"WEST_OT"}</definedName>
    <definedName name="test23_1_3" localSheetId="4" hidden="1">{"PAGE 1",#N/A,FALSE,"WEST_OT"}</definedName>
    <definedName name="test23_1_3" localSheetId="11" hidden="1">{"PAGE 1",#N/A,FALSE,"WEST_OT"}</definedName>
    <definedName name="test23_1_3" hidden="1">{"PAGE 1",#N/A,FALSE,"WEST_OT"}</definedName>
    <definedName name="test23_2" localSheetId="4" hidden="1">{"PAGE 1",#N/A,FALSE,"WEST_OT"}</definedName>
    <definedName name="test23_2" localSheetId="11" hidden="1">{"PAGE 1",#N/A,FALSE,"WEST_OT"}</definedName>
    <definedName name="test23_2" hidden="1">{"PAGE 1",#N/A,FALSE,"WEST_OT"}</definedName>
    <definedName name="test23_2_2" localSheetId="4" hidden="1">{"PAGE 1",#N/A,FALSE,"WEST_OT"}</definedName>
    <definedName name="test23_2_2" localSheetId="11" hidden="1">{"PAGE 1",#N/A,FALSE,"WEST_OT"}</definedName>
    <definedName name="test23_2_2" hidden="1">{"PAGE 1",#N/A,FALSE,"WEST_OT"}</definedName>
    <definedName name="test23_3" localSheetId="4" hidden="1">{"PAGE 1",#N/A,FALSE,"WEST_OT"}</definedName>
    <definedName name="test23_3" localSheetId="11" hidden="1">{"PAGE 1",#N/A,FALSE,"WEST_OT"}</definedName>
    <definedName name="test23_3" hidden="1">{"PAGE 1",#N/A,FALSE,"WEST_OT"}</definedName>
    <definedName name="test23_3_2" localSheetId="4" hidden="1">{"PAGE 1",#N/A,FALSE,"WEST_OT"}</definedName>
    <definedName name="test23_3_2" localSheetId="11" hidden="1">{"PAGE 1",#N/A,FALSE,"WEST_OT"}</definedName>
    <definedName name="test23_3_2" hidden="1">{"PAGE 1",#N/A,FALSE,"WEST_OT"}</definedName>
    <definedName name="test23_5" localSheetId="4" hidden="1">{"PAGE 1",#N/A,FALSE,"WEST_OT"}</definedName>
    <definedName name="test23_5" localSheetId="11" hidden="1">{"PAGE 1",#N/A,FALSE,"WEST_OT"}</definedName>
    <definedName name="test23_5" hidden="1">{"PAGE 1",#N/A,FALSE,"WEST_OT"}</definedName>
    <definedName name="test2343543w" localSheetId="11" hidden="1">{"'Bellville Acetylene'!$A$1:$L$99"}</definedName>
    <definedName name="test2343543w" hidden="1">{"'Bellville Acetylene'!$A$1:$L$99"}</definedName>
    <definedName name="test24" localSheetId="4" hidden="1">{"PAGE 1",#N/A,FALSE,"WEST_OT"}</definedName>
    <definedName name="test24" localSheetId="11" hidden="1">{"PAGE 1",#N/A,FALSE,"WEST_OT"}</definedName>
    <definedName name="test24" hidden="1">{"PAGE 1",#N/A,FALSE,"WEST_OT"}</definedName>
    <definedName name="test24_1" localSheetId="4" hidden="1">{"PAGE 1",#N/A,FALSE,"WEST_OT"}</definedName>
    <definedName name="test24_1" localSheetId="11" hidden="1">{"PAGE 1",#N/A,FALSE,"WEST_OT"}</definedName>
    <definedName name="test24_1" hidden="1">{"PAGE 1",#N/A,FALSE,"WEST_OT"}</definedName>
    <definedName name="test24_1_1" localSheetId="4" hidden="1">{"PAGE 1",#N/A,FALSE,"WEST_OT"}</definedName>
    <definedName name="test24_1_1" localSheetId="11" hidden="1">{"PAGE 1",#N/A,FALSE,"WEST_OT"}</definedName>
    <definedName name="test24_1_1" hidden="1">{"PAGE 1",#N/A,FALSE,"WEST_OT"}</definedName>
    <definedName name="test24_1_1_2" localSheetId="4" hidden="1">{"PAGE 1",#N/A,FALSE,"WEST_OT"}</definedName>
    <definedName name="test24_1_1_2" localSheetId="11" hidden="1">{"PAGE 1",#N/A,FALSE,"WEST_OT"}</definedName>
    <definedName name="test24_1_1_2" hidden="1">{"PAGE 1",#N/A,FALSE,"WEST_OT"}</definedName>
    <definedName name="test24_1_3" localSheetId="4" hidden="1">{"PAGE 1",#N/A,FALSE,"WEST_OT"}</definedName>
    <definedName name="test24_1_3" localSheetId="11" hidden="1">{"PAGE 1",#N/A,FALSE,"WEST_OT"}</definedName>
    <definedName name="test24_1_3" hidden="1">{"PAGE 1",#N/A,FALSE,"WEST_OT"}</definedName>
    <definedName name="test24_2" localSheetId="4" hidden="1">{"PAGE 1",#N/A,FALSE,"WEST_OT"}</definedName>
    <definedName name="test24_2" localSheetId="11" hidden="1">{"PAGE 1",#N/A,FALSE,"WEST_OT"}</definedName>
    <definedName name="test24_2" hidden="1">{"PAGE 1",#N/A,FALSE,"WEST_OT"}</definedName>
    <definedName name="test24_2_2" localSheetId="4" hidden="1">{"PAGE 1",#N/A,FALSE,"WEST_OT"}</definedName>
    <definedName name="test24_2_2" localSheetId="11" hidden="1">{"PAGE 1",#N/A,FALSE,"WEST_OT"}</definedName>
    <definedName name="test24_2_2" hidden="1">{"PAGE 1",#N/A,FALSE,"WEST_OT"}</definedName>
    <definedName name="test24_3" localSheetId="4" hidden="1">{"PAGE 1",#N/A,FALSE,"WEST_OT"}</definedName>
    <definedName name="test24_3" localSheetId="11" hidden="1">{"PAGE 1",#N/A,FALSE,"WEST_OT"}</definedName>
    <definedName name="test24_3" hidden="1">{"PAGE 1",#N/A,FALSE,"WEST_OT"}</definedName>
    <definedName name="test24_3_2" localSheetId="4" hidden="1">{"PAGE 1",#N/A,FALSE,"WEST_OT"}</definedName>
    <definedName name="test24_3_2" localSheetId="11" hidden="1">{"PAGE 1",#N/A,FALSE,"WEST_OT"}</definedName>
    <definedName name="test24_3_2" hidden="1">{"PAGE 1",#N/A,FALSE,"WEST_OT"}</definedName>
    <definedName name="test24_5" localSheetId="4" hidden="1">{"PAGE 1",#N/A,FALSE,"WEST_OT"}</definedName>
    <definedName name="test24_5" localSheetId="11" hidden="1">{"PAGE 1",#N/A,FALSE,"WEST_OT"}</definedName>
    <definedName name="test24_5" hidden="1">{"PAGE 1",#N/A,FALSE,"WEST_OT"}</definedName>
    <definedName name="test25" localSheetId="4" hidden="1">{"PAGE 1",#N/A,FALSE,"WEST_OT"}</definedName>
    <definedName name="test25" localSheetId="11" hidden="1">{"PAGE 1",#N/A,FALSE,"WEST_OT"}</definedName>
    <definedName name="test25" hidden="1">{"PAGE 1",#N/A,FALSE,"WEST_OT"}</definedName>
    <definedName name="test25_1" localSheetId="4" hidden="1">{"PAGE 1",#N/A,FALSE,"WEST_OT"}</definedName>
    <definedName name="test25_1" localSheetId="11" hidden="1">{"PAGE 1",#N/A,FALSE,"WEST_OT"}</definedName>
    <definedName name="test25_1" hidden="1">{"PAGE 1",#N/A,FALSE,"WEST_OT"}</definedName>
    <definedName name="test25_1_1" localSheetId="4" hidden="1">{"PAGE 1",#N/A,FALSE,"WEST_OT"}</definedName>
    <definedName name="test25_1_1" localSheetId="11" hidden="1">{"PAGE 1",#N/A,FALSE,"WEST_OT"}</definedName>
    <definedName name="test25_1_1" hidden="1">{"PAGE 1",#N/A,FALSE,"WEST_OT"}</definedName>
    <definedName name="test25_1_1_2" localSheetId="4" hidden="1">{"PAGE 1",#N/A,FALSE,"WEST_OT"}</definedName>
    <definedName name="test25_1_1_2" localSheetId="11" hidden="1">{"PAGE 1",#N/A,FALSE,"WEST_OT"}</definedName>
    <definedName name="test25_1_1_2" hidden="1">{"PAGE 1",#N/A,FALSE,"WEST_OT"}</definedName>
    <definedName name="test25_1_3" localSheetId="4" hidden="1">{"PAGE 1",#N/A,FALSE,"WEST_OT"}</definedName>
    <definedName name="test25_1_3" localSheetId="11" hidden="1">{"PAGE 1",#N/A,FALSE,"WEST_OT"}</definedName>
    <definedName name="test25_1_3" hidden="1">{"PAGE 1",#N/A,FALSE,"WEST_OT"}</definedName>
    <definedName name="test25_2" localSheetId="4" hidden="1">{"PAGE 1",#N/A,FALSE,"WEST_OT"}</definedName>
    <definedName name="test25_2" localSheetId="11" hidden="1">{"PAGE 1",#N/A,FALSE,"WEST_OT"}</definedName>
    <definedName name="test25_2" hidden="1">{"PAGE 1",#N/A,FALSE,"WEST_OT"}</definedName>
    <definedName name="test25_2_2" localSheetId="4" hidden="1">{"PAGE 1",#N/A,FALSE,"WEST_OT"}</definedName>
    <definedName name="test25_2_2" localSheetId="11" hidden="1">{"PAGE 1",#N/A,FALSE,"WEST_OT"}</definedName>
    <definedName name="test25_2_2" hidden="1">{"PAGE 1",#N/A,FALSE,"WEST_OT"}</definedName>
    <definedName name="test25_3" localSheetId="4" hidden="1">{"PAGE 1",#N/A,FALSE,"WEST_OT"}</definedName>
    <definedName name="test25_3" localSheetId="11" hidden="1">{"PAGE 1",#N/A,FALSE,"WEST_OT"}</definedName>
    <definedName name="test25_3" hidden="1">{"PAGE 1",#N/A,FALSE,"WEST_OT"}</definedName>
    <definedName name="test25_3_2" localSheetId="4" hidden="1">{"PAGE 1",#N/A,FALSE,"WEST_OT"}</definedName>
    <definedName name="test25_3_2" localSheetId="11" hidden="1">{"PAGE 1",#N/A,FALSE,"WEST_OT"}</definedName>
    <definedName name="test25_3_2" hidden="1">{"PAGE 1",#N/A,FALSE,"WEST_OT"}</definedName>
    <definedName name="test25_5" localSheetId="4" hidden="1">{"PAGE 1",#N/A,FALSE,"WEST_OT"}</definedName>
    <definedName name="test25_5" localSheetId="11" hidden="1">{"PAGE 1",#N/A,FALSE,"WEST_OT"}</definedName>
    <definedName name="test25_5" hidden="1">{"PAGE 1",#N/A,FALSE,"WEST_OT"}</definedName>
    <definedName name="test26" localSheetId="4" hidden="1">{"PAGE 1",#N/A,FALSE,"WEST_OT"}</definedName>
    <definedName name="test26" localSheetId="11" hidden="1">{"PAGE 1",#N/A,FALSE,"WEST_OT"}</definedName>
    <definedName name="test26" hidden="1">{"PAGE 1",#N/A,FALSE,"WEST_OT"}</definedName>
    <definedName name="test26_1" localSheetId="4" hidden="1">{"PAGE 1",#N/A,FALSE,"WEST_OT"}</definedName>
    <definedName name="test26_1" localSheetId="11" hidden="1">{"PAGE 1",#N/A,FALSE,"WEST_OT"}</definedName>
    <definedName name="test26_1" hidden="1">{"PAGE 1",#N/A,FALSE,"WEST_OT"}</definedName>
    <definedName name="test26_1_1" localSheetId="4" hidden="1">{"PAGE 1",#N/A,FALSE,"WEST_OT"}</definedName>
    <definedName name="test26_1_1" localSheetId="11" hidden="1">{"PAGE 1",#N/A,FALSE,"WEST_OT"}</definedName>
    <definedName name="test26_1_1" hidden="1">{"PAGE 1",#N/A,FALSE,"WEST_OT"}</definedName>
    <definedName name="test26_1_1_2" localSheetId="4" hidden="1">{"PAGE 1",#N/A,FALSE,"WEST_OT"}</definedName>
    <definedName name="test26_1_1_2" localSheetId="11" hidden="1">{"PAGE 1",#N/A,FALSE,"WEST_OT"}</definedName>
    <definedName name="test26_1_1_2" hidden="1">{"PAGE 1",#N/A,FALSE,"WEST_OT"}</definedName>
    <definedName name="test26_1_3" localSheetId="4" hidden="1">{"PAGE 1",#N/A,FALSE,"WEST_OT"}</definedName>
    <definedName name="test26_1_3" localSheetId="11" hidden="1">{"PAGE 1",#N/A,FALSE,"WEST_OT"}</definedName>
    <definedName name="test26_1_3" hidden="1">{"PAGE 1",#N/A,FALSE,"WEST_OT"}</definedName>
    <definedName name="test26_2" localSheetId="4" hidden="1">{"PAGE 1",#N/A,FALSE,"WEST_OT"}</definedName>
    <definedName name="test26_2" localSheetId="11" hidden="1">{"PAGE 1",#N/A,FALSE,"WEST_OT"}</definedName>
    <definedName name="test26_2" hidden="1">{"PAGE 1",#N/A,FALSE,"WEST_OT"}</definedName>
    <definedName name="test26_2_2" localSheetId="4" hidden="1">{"PAGE 1",#N/A,FALSE,"WEST_OT"}</definedName>
    <definedName name="test26_2_2" localSheetId="11" hidden="1">{"PAGE 1",#N/A,FALSE,"WEST_OT"}</definedName>
    <definedName name="test26_2_2" hidden="1">{"PAGE 1",#N/A,FALSE,"WEST_OT"}</definedName>
    <definedName name="test26_3" localSheetId="4" hidden="1">{"PAGE 1",#N/A,FALSE,"WEST_OT"}</definedName>
    <definedName name="test26_3" localSheetId="11" hidden="1">{"PAGE 1",#N/A,FALSE,"WEST_OT"}</definedName>
    <definedName name="test26_3" hidden="1">{"PAGE 1",#N/A,FALSE,"WEST_OT"}</definedName>
    <definedName name="test26_3_2" localSheetId="4" hidden="1">{"PAGE 1",#N/A,FALSE,"WEST_OT"}</definedName>
    <definedName name="test26_3_2" localSheetId="11" hidden="1">{"PAGE 1",#N/A,FALSE,"WEST_OT"}</definedName>
    <definedName name="test26_3_2" hidden="1">{"PAGE 1",#N/A,FALSE,"WEST_OT"}</definedName>
    <definedName name="test26_5" localSheetId="4" hidden="1">{"PAGE 1",#N/A,FALSE,"WEST_OT"}</definedName>
    <definedName name="test26_5" localSheetId="11" hidden="1">{"PAGE 1",#N/A,FALSE,"WEST_OT"}</definedName>
    <definedName name="test26_5" hidden="1">{"PAGE 1",#N/A,FALSE,"WEST_OT"}</definedName>
    <definedName name="test27" localSheetId="4" hidden="1">{"PAGE 1",#N/A,FALSE,"WEST_OT"}</definedName>
    <definedName name="test27" localSheetId="11" hidden="1">{"PAGE 1",#N/A,FALSE,"WEST_OT"}</definedName>
    <definedName name="test27" hidden="1">{"PAGE 1",#N/A,FALSE,"WEST_OT"}</definedName>
    <definedName name="test27_1" localSheetId="4" hidden="1">{"PAGE 1",#N/A,FALSE,"WEST_OT"}</definedName>
    <definedName name="test27_1" localSheetId="11" hidden="1">{"PAGE 1",#N/A,FALSE,"WEST_OT"}</definedName>
    <definedName name="test27_1" hidden="1">{"PAGE 1",#N/A,FALSE,"WEST_OT"}</definedName>
    <definedName name="test27_1_1" localSheetId="4" hidden="1">{"PAGE 1",#N/A,FALSE,"WEST_OT"}</definedName>
    <definedName name="test27_1_1" localSheetId="11" hidden="1">{"PAGE 1",#N/A,FALSE,"WEST_OT"}</definedName>
    <definedName name="test27_1_1" hidden="1">{"PAGE 1",#N/A,FALSE,"WEST_OT"}</definedName>
    <definedName name="test27_1_1_2" localSheetId="4" hidden="1">{"PAGE 1",#N/A,FALSE,"WEST_OT"}</definedName>
    <definedName name="test27_1_1_2" localSheetId="11" hidden="1">{"PAGE 1",#N/A,FALSE,"WEST_OT"}</definedName>
    <definedName name="test27_1_1_2" hidden="1">{"PAGE 1",#N/A,FALSE,"WEST_OT"}</definedName>
    <definedName name="test27_1_3" localSheetId="4" hidden="1">{"PAGE 1",#N/A,FALSE,"WEST_OT"}</definedName>
    <definedName name="test27_1_3" localSheetId="11" hidden="1">{"PAGE 1",#N/A,FALSE,"WEST_OT"}</definedName>
    <definedName name="test27_1_3" hidden="1">{"PAGE 1",#N/A,FALSE,"WEST_OT"}</definedName>
    <definedName name="test27_2" localSheetId="4" hidden="1">{"PAGE 1",#N/A,FALSE,"WEST_OT"}</definedName>
    <definedName name="test27_2" localSheetId="11" hidden="1">{"PAGE 1",#N/A,FALSE,"WEST_OT"}</definedName>
    <definedName name="test27_2" hidden="1">{"PAGE 1",#N/A,FALSE,"WEST_OT"}</definedName>
    <definedName name="test27_2_2" localSheetId="4" hidden="1">{"PAGE 1",#N/A,FALSE,"WEST_OT"}</definedName>
    <definedName name="test27_2_2" localSheetId="11" hidden="1">{"PAGE 1",#N/A,FALSE,"WEST_OT"}</definedName>
    <definedName name="test27_2_2" hidden="1">{"PAGE 1",#N/A,FALSE,"WEST_OT"}</definedName>
    <definedName name="test27_3" localSheetId="4" hidden="1">{"PAGE 1",#N/A,FALSE,"WEST_OT"}</definedName>
    <definedName name="test27_3" localSheetId="11" hidden="1">{"PAGE 1",#N/A,FALSE,"WEST_OT"}</definedName>
    <definedName name="test27_3" hidden="1">{"PAGE 1",#N/A,FALSE,"WEST_OT"}</definedName>
    <definedName name="test27_3_2" localSheetId="4" hidden="1">{"PAGE 1",#N/A,FALSE,"WEST_OT"}</definedName>
    <definedName name="test27_3_2" localSheetId="11" hidden="1">{"PAGE 1",#N/A,FALSE,"WEST_OT"}</definedName>
    <definedName name="test27_3_2" hidden="1">{"PAGE 1",#N/A,FALSE,"WEST_OT"}</definedName>
    <definedName name="test27_5" localSheetId="4" hidden="1">{"PAGE 1",#N/A,FALSE,"WEST_OT"}</definedName>
    <definedName name="test27_5" localSheetId="11" hidden="1">{"PAGE 1",#N/A,FALSE,"WEST_OT"}</definedName>
    <definedName name="test27_5" hidden="1">{"PAGE 1",#N/A,FALSE,"WEST_OT"}</definedName>
    <definedName name="test28" localSheetId="4" hidden="1">{"PAGE 1",#N/A,FALSE,"WEST_OT"}</definedName>
    <definedName name="test28" localSheetId="11" hidden="1">{"PAGE 1",#N/A,FALSE,"WEST_OT"}</definedName>
    <definedName name="test28" hidden="1">{"PAGE 1",#N/A,FALSE,"WEST_OT"}</definedName>
    <definedName name="test28_1" localSheetId="4" hidden="1">{"PAGE 1",#N/A,FALSE,"WEST_OT"}</definedName>
    <definedName name="test28_1" localSheetId="11" hidden="1">{"PAGE 1",#N/A,FALSE,"WEST_OT"}</definedName>
    <definedName name="test28_1" hidden="1">{"PAGE 1",#N/A,FALSE,"WEST_OT"}</definedName>
    <definedName name="test28_1_1" localSheetId="4" hidden="1">{"PAGE 1",#N/A,FALSE,"WEST_OT"}</definedName>
    <definedName name="test28_1_1" localSheetId="11" hidden="1">{"PAGE 1",#N/A,FALSE,"WEST_OT"}</definedName>
    <definedName name="test28_1_1" hidden="1">{"PAGE 1",#N/A,FALSE,"WEST_OT"}</definedName>
    <definedName name="test28_1_1_2" localSheetId="4" hidden="1">{"PAGE 1",#N/A,FALSE,"WEST_OT"}</definedName>
    <definedName name="test28_1_1_2" localSheetId="11" hidden="1">{"PAGE 1",#N/A,FALSE,"WEST_OT"}</definedName>
    <definedName name="test28_1_1_2" hidden="1">{"PAGE 1",#N/A,FALSE,"WEST_OT"}</definedName>
    <definedName name="test28_1_3" localSheetId="4" hidden="1">{"PAGE 1",#N/A,FALSE,"WEST_OT"}</definedName>
    <definedName name="test28_1_3" localSheetId="11" hidden="1">{"PAGE 1",#N/A,FALSE,"WEST_OT"}</definedName>
    <definedName name="test28_1_3" hidden="1">{"PAGE 1",#N/A,FALSE,"WEST_OT"}</definedName>
    <definedName name="test28_2" localSheetId="4" hidden="1">{"PAGE 1",#N/A,FALSE,"WEST_OT"}</definedName>
    <definedName name="test28_2" localSheetId="11" hidden="1">{"PAGE 1",#N/A,FALSE,"WEST_OT"}</definedName>
    <definedName name="test28_2" hidden="1">{"PAGE 1",#N/A,FALSE,"WEST_OT"}</definedName>
    <definedName name="test28_2_2" localSheetId="4" hidden="1">{"PAGE 1",#N/A,FALSE,"WEST_OT"}</definedName>
    <definedName name="test28_2_2" localSheetId="11" hidden="1">{"PAGE 1",#N/A,FALSE,"WEST_OT"}</definedName>
    <definedName name="test28_2_2" hidden="1">{"PAGE 1",#N/A,FALSE,"WEST_OT"}</definedName>
    <definedName name="test28_3" localSheetId="4" hidden="1">{"PAGE 1",#N/A,FALSE,"WEST_OT"}</definedName>
    <definedName name="test28_3" localSheetId="11" hidden="1">{"PAGE 1",#N/A,FALSE,"WEST_OT"}</definedName>
    <definedName name="test28_3" hidden="1">{"PAGE 1",#N/A,FALSE,"WEST_OT"}</definedName>
    <definedName name="test28_3_2" localSheetId="4" hidden="1">{"PAGE 1",#N/A,FALSE,"WEST_OT"}</definedName>
    <definedName name="test28_3_2" localSheetId="11" hidden="1">{"PAGE 1",#N/A,FALSE,"WEST_OT"}</definedName>
    <definedName name="test28_3_2" hidden="1">{"PAGE 1",#N/A,FALSE,"WEST_OT"}</definedName>
    <definedName name="test28_5" localSheetId="4" hidden="1">{"PAGE 1",#N/A,FALSE,"WEST_OT"}</definedName>
    <definedName name="test28_5" localSheetId="11" hidden="1">{"PAGE 1",#N/A,FALSE,"WEST_OT"}</definedName>
    <definedName name="test28_5" hidden="1">{"PAGE 1",#N/A,FALSE,"WEST_OT"}</definedName>
    <definedName name="test29" localSheetId="4" hidden="1">{"PAGE 1",#N/A,FALSE,"WEST_OT"}</definedName>
    <definedName name="test29" localSheetId="11" hidden="1">{"PAGE 1",#N/A,FALSE,"WEST_OT"}</definedName>
    <definedName name="test29" hidden="1">{"PAGE 1",#N/A,FALSE,"WEST_OT"}</definedName>
    <definedName name="test29_1" localSheetId="4" hidden="1">{"PAGE 1",#N/A,FALSE,"WEST_OT"}</definedName>
    <definedName name="test29_1" localSheetId="11" hidden="1">{"PAGE 1",#N/A,FALSE,"WEST_OT"}</definedName>
    <definedName name="test29_1" hidden="1">{"PAGE 1",#N/A,FALSE,"WEST_OT"}</definedName>
    <definedName name="test29_1_1" localSheetId="4" hidden="1">{"PAGE 1",#N/A,FALSE,"WEST_OT"}</definedName>
    <definedName name="test29_1_1" localSheetId="11" hidden="1">{"PAGE 1",#N/A,FALSE,"WEST_OT"}</definedName>
    <definedName name="test29_1_1" hidden="1">{"PAGE 1",#N/A,FALSE,"WEST_OT"}</definedName>
    <definedName name="test29_1_1_2" localSheetId="4" hidden="1">{"PAGE 1",#N/A,FALSE,"WEST_OT"}</definedName>
    <definedName name="test29_1_1_2" localSheetId="11" hidden="1">{"PAGE 1",#N/A,FALSE,"WEST_OT"}</definedName>
    <definedName name="test29_1_1_2" hidden="1">{"PAGE 1",#N/A,FALSE,"WEST_OT"}</definedName>
    <definedName name="test29_1_3" localSheetId="4" hidden="1">{"PAGE 1",#N/A,FALSE,"WEST_OT"}</definedName>
    <definedName name="test29_1_3" localSheetId="11" hidden="1">{"PAGE 1",#N/A,FALSE,"WEST_OT"}</definedName>
    <definedName name="test29_1_3" hidden="1">{"PAGE 1",#N/A,FALSE,"WEST_OT"}</definedName>
    <definedName name="test29_2" localSheetId="4" hidden="1">{"PAGE 1",#N/A,FALSE,"WEST_OT"}</definedName>
    <definedName name="test29_2" localSheetId="11" hidden="1">{"PAGE 1",#N/A,FALSE,"WEST_OT"}</definedName>
    <definedName name="test29_2" hidden="1">{"PAGE 1",#N/A,FALSE,"WEST_OT"}</definedName>
    <definedName name="test29_2_2" localSheetId="4" hidden="1">{"PAGE 1",#N/A,FALSE,"WEST_OT"}</definedName>
    <definedName name="test29_2_2" localSheetId="11" hidden="1">{"PAGE 1",#N/A,FALSE,"WEST_OT"}</definedName>
    <definedName name="test29_2_2" hidden="1">{"PAGE 1",#N/A,FALSE,"WEST_OT"}</definedName>
    <definedName name="test29_3" localSheetId="4" hidden="1">{"PAGE 1",#N/A,FALSE,"WEST_OT"}</definedName>
    <definedName name="test29_3" localSheetId="11" hidden="1">{"PAGE 1",#N/A,FALSE,"WEST_OT"}</definedName>
    <definedName name="test29_3" hidden="1">{"PAGE 1",#N/A,FALSE,"WEST_OT"}</definedName>
    <definedName name="test29_3_2" localSheetId="4" hidden="1">{"PAGE 1",#N/A,FALSE,"WEST_OT"}</definedName>
    <definedName name="test29_3_2" localSheetId="11" hidden="1">{"PAGE 1",#N/A,FALSE,"WEST_OT"}</definedName>
    <definedName name="test29_3_2" hidden="1">{"PAGE 1",#N/A,FALSE,"WEST_OT"}</definedName>
    <definedName name="test29_5" localSheetId="4" hidden="1">{"PAGE 1",#N/A,FALSE,"WEST_OT"}</definedName>
    <definedName name="test29_5" localSheetId="11" hidden="1">{"PAGE 1",#N/A,FALSE,"WEST_OT"}</definedName>
    <definedName name="test29_5" hidden="1">{"PAGE 1",#N/A,FALSE,"WEST_OT"}</definedName>
    <definedName name="test3" localSheetId="19"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 localSheetId="4"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 localSheetId="15" hidden="1">{"'SIVA Pricing Model'!$A$1:$F$39"}</definedName>
    <definedName name="test3" localSheetId="11" hidden="1">{"'SIVA Pricing Model'!$A$1:$F$39"}</definedName>
    <definedName name="test3" hidden="1">{"'SIVA Pricing Model'!$A$1:$F$39"}</definedName>
    <definedName name="test3_1" localSheetId="4" hidden="1">{"Income Statement",#N/A,FALSE,"CFMODEL";"Balance Sheet",#N/A,FALSE,"CFMODEL"}</definedName>
    <definedName name="test3_1" localSheetId="11" hidden="1">{"Income Statement",#N/A,FALSE,"CFMODEL";"Balance Sheet",#N/A,FALSE,"CFMODEL"}</definedName>
    <definedName name="test3_1" hidden="1">{"Income Statement",#N/A,FALSE,"CFMODEL";"Balance Sheet",#N/A,FALSE,"CFMODEL"}</definedName>
    <definedName name="test3_1_1" localSheetId="4" hidden="1">{"PAGE 1",#N/A,FALSE,"WEST_OT"}</definedName>
    <definedName name="test3_1_1" localSheetId="11" hidden="1">{"PAGE 1",#N/A,FALSE,"WEST_OT"}</definedName>
    <definedName name="test3_1_1" hidden="1">{"PAGE 1",#N/A,FALSE,"WEST_OT"}</definedName>
    <definedName name="test3_1_1_2" localSheetId="4" hidden="1">{"PAGE 1",#N/A,FALSE,"WEST_OT"}</definedName>
    <definedName name="test3_1_1_2" localSheetId="11" hidden="1">{"PAGE 1",#N/A,FALSE,"WEST_OT"}</definedName>
    <definedName name="test3_1_1_2" hidden="1">{"PAGE 1",#N/A,FALSE,"WEST_OT"}</definedName>
    <definedName name="test3_1_3" localSheetId="4" hidden="1">{"PAGE 1",#N/A,FALSE,"WEST_OT"}</definedName>
    <definedName name="test3_1_3" localSheetId="11" hidden="1">{"PAGE 1",#N/A,FALSE,"WEST_OT"}</definedName>
    <definedName name="test3_1_3" hidden="1">{"PAGE 1",#N/A,FALSE,"WEST_OT"}</definedName>
    <definedName name="test3_2" localSheetId="4" hidden="1">{"PAGE 1",#N/A,FALSE,"WEST_OT"}</definedName>
    <definedName name="test3_2" localSheetId="11" hidden="1">{"PAGE 1",#N/A,FALSE,"WEST_OT"}</definedName>
    <definedName name="test3_2" hidden="1">{"PAGE 1",#N/A,FALSE,"WEST_OT"}</definedName>
    <definedName name="test3_2_2" localSheetId="4" hidden="1">{"PAGE 1",#N/A,FALSE,"WEST_OT"}</definedName>
    <definedName name="test3_2_2" localSheetId="11" hidden="1">{"PAGE 1",#N/A,FALSE,"WEST_OT"}</definedName>
    <definedName name="test3_2_2" hidden="1">{"PAGE 1",#N/A,FALSE,"WEST_OT"}</definedName>
    <definedName name="test3_3" localSheetId="4" hidden="1">{"PAGE 1",#N/A,FALSE,"WEST_OT"}</definedName>
    <definedName name="test3_3" localSheetId="11" hidden="1">{"PAGE 1",#N/A,FALSE,"WEST_OT"}</definedName>
    <definedName name="test3_3" hidden="1">{"PAGE 1",#N/A,FALSE,"WEST_OT"}</definedName>
    <definedName name="test3_3_2" localSheetId="4" hidden="1">{"PAGE 1",#N/A,FALSE,"WEST_OT"}</definedName>
    <definedName name="test3_3_2" localSheetId="11" hidden="1">{"PAGE 1",#N/A,FALSE,"WEST_OT"}</definedName>
    <definedName name="test3_3_2" hidden="1">{"PAGE 1",#N/A,FALSE,"WEST_OT"}</definedName>
    <definedName name="test3_5" localSheetId="4" hidden="1">{"PAGE 1",#N/A,FALSE,"WEST_OT"}</definedName>
    <definedName name="test3_5" localSheetId="11" hidden="1">{"PAGE 1",#N/A,FALSE,"WEST_OT"}</definedName>
    <definedName name="test3_5" hidden="1">{"PAGE 1",#N/A,FALSE,"WEST_OT"}</definedName>
    <definedName name="test30" localSheetId="4" hidden="1">{"PAGE 2",#N/A,FALSE,"WEST_OT"}</definedName>
    <definedName name="test30" localSheetId="11" hidden="1">{"PAGE 2",#N/A,FALSE,"WEST_OT"}</definedName>
    <definedName name="test30" hidden="1">{"PAGE 2",#N/A,FALSE,"WEST_OT"}</definedName>
    <definedName name="test30_1" localSheetId="4" hidden="1">{"PAGE 2",#N/A,FALSE,"WEST_OT"}</definedName>
    <definedName name="test30_1" localSheetId="11" hidden="1">{"PAGE 2",#N/A,FALSE,"WEST_OT"}</definedName>
    <definedName name="test30_1" hidden="1">{"PAGE 2",#N/A,FALSE,"WEST_OT"}</definedName>
    <definedName name="test30_1_1" localSheetId="4" hidden="1">{"PAGE 2",#N/A,FALSE,"WEST_OT"}</definedName>
    <definedName name="test30_1_1" localSheetId="11" hidden="1">{"PAGE 2",#N/A,FALSE,"WEST_OT"}</definedName>
    <definedName name="test30_1_1" hidden="1">{"PAGE 2",#N/A,FALSE,"WEST_OT"}</definedName>
    <definedName name="test30_1_1_2" localSheetId="4" hidden="1">{"PAGE 2",#N/A,FALSE,"WEST_OT"}</definedName>
    <definedName name="test30_1_1_2" localSheetId="11" hidden="1">{"PAGE 2",#N/A,FALSE,"WEST_OT"}</definedName>
    <definedName name="test30_1_1_2" hidden="1">{"PAGE 2",#N/A,FALSE,"WEST_OT"}</definedName>
    <definedName name="test30_1_3" localSheetId="4" hidden="1">{"PAGE 2",#N/A,FALSE,"WEST_OT"}</definedName>
    <definedName name="test30_1_3" localSheetId="11" hidden="1">{"PAGE 2",#N/A,FALSE,"WEST_OT"}</definedName>
    <definedName name="test30_1_3" hidden="1">{"PAGE 2",#N/A,FALSE,"WEST_OT"}</definedName>
    <definedName name="test30_2" localSheetId="4" hidden="1">{"PAGE 2",#N/A,FALSE,"WEST_OT"}</definedName>
    <definedName name="test30_2" localSheetId="11" hidden="1">{"PAGE 2",#N/A,FALSE,"WEST_OT"}</definedName>
    <definedName name="test30_2" hidden="1">{"PAGE 2",#N/A,FALSE,"WEST_OT"}</definedName>
    <definedName name="test30_2_2" localSheetId="4" hidden="1">{"PAGE 2",#N/A,FALSE,"WEST_OT"}</definedName>
    <definedName name="test30_2_2" localSheetId="11" hidden="1">{"PAGE 2",#N/A,FALSE,"WEST_OT"}</definedName>
    <definedName name="test30_2_2" hidden="1">{"PAGE 2",#N/A,FALSE,"WEST_OT"}</definedName>
    <definedName name="test30_3" localSheetId="4" hidden="1">{"PAGE 2",#N/A,FALSE,"WEST_OT"}</definedName>
    <definedName name="test30_3" localSheetId="11" hidden="1">{"PAGE 2",#N/A,FALSE,"WEST_OT"}</definedName>
    <definedName name="test30_3" hidden="1">{"PAGE 2",#N/A,FALSE,"WEST_OT"}</definedName>
    <definedName name="test30_3_2" localSheetId="4" hidden="1">{"PAGE 2",#N/A,FALSE,"WEST_OT"}</definedName>
    <definedName name="test30_3_2" localSheetId="11" hidden="1">{"PAGE 2",#N/A,FALSE,"WEST_OT"}</definedName>
    <definedName name="test30_3_2" hidden="1">{"PAGE 2",#N/A,FALSE,"WEST_OT"}</definedName>
    <definedName name="test30_5" localSheetId="4" hidden="1">{"PAGE 2",#N/A,FALSE,"WEST_OT"}</definedName>
    <definedName name="test30_5" localSheetId="11" hidden="1">{"PAGE 2",#N/A,FALSE,"WEST_OT"}</definedName>
    <definedName name="test30_5" hidden="1">{"PAGE 2",#N/A,FALSE,"WEST_OT"}</definedName>
    <definedName name="test31" localSheetId="4" hidden="1">{"PAGE 1",#N/A,FALSE,"WEST_OT"}</definedName>
    <definedName name="test31" localSheetId="11" hidden="1">{"PAGE 1",#N/A,FALSE,"WEST_OT"}</definedName>
    <definedName name="test31" hidden="1">{"PAGE 1",#N/A,FALSE,"WEST_OT"}</definedName>
    <definedName name="test31_1" localSheetId="4" hidden="1">{"PAGE 1",#N/A,FALSE,"WEST_OT"}</definedName>
    <definedName name="test31_1" localSheetId="11" hidden="1">{"PAGE 1",#N/A,FALSE,"WEST_OT"}</definedName>
    <definedName name="test31_1" hidden="1">{"PAGE 1",#N/A,FALSE,"WEST_OT"}</definedName>
    <definedName name="test31_1_1" localSheetId="4" hidden="1">{"PAGE 1",#N/A,FALSE,"WEST_OT"}</definedName>
    <definedName name="test31_1_1" localSheetId="11" hidden="1">{"PAGE 1",#N/A,FALSE,"WEST_OT"}</definedName>
    <definedName name="test31_1_1" hidden="1">{"PAGE 1",#N/A,FALSE,"WEST_OT"}</definedName>
    <definedName name="test31_1_1_2" localSheetId="4" hidden="1">{"PAGE 1",#N/A,FALSE,"WEST_OT"}</definedName>
    <definedName name="test31_1_1_2" localSheetId="11" hidden="1">{"PAGE 1",#N/A,FALSE,"WEST_OT"}</definedName>
    <definedName name="test31_1_1_2" hidden="1">{"PAGE 1",#N/A,FALSE,"WEST_OT"}</definedName>
    <definedName name="test31_1_3" localSheetId="4" hidden="1">{"PAGE 1",#N/A,FALSE,"WEST_OT"}</definedName>
    <definedName name="test31_1_3" localSheetId="11" hidden="1">{"PAGE 1",#N/A,FALSE,"WEST_OT"}</definedName>
    <definedName name="test31_1_3" hidden="1">{"PAGE 1",#N/A,FALSE,"WEST_OT"}</definedName>
    <definedName name="test31_2" localSheetId="4" hidden="1">{"PAGE 1",#N/A,FALSE,"WEST_OT"}</definedName>
    <definedName name="test31_2" localSheetId="11" hidden="1">{"PAGE 1",#N/A,FALSE,"WEST_OT"}</definedName>
    <definedName name="test31_2" hidden="1">{"PAGE 1",#N/A,FALSE,"WEST_OT"}</definedName>
    <definedName name="test31_2_2" localSheetId="4" hidden="1">{"PAGE 1",#N/A,FALSE,"WEST_OT"}</definedName>
    <definedName name="test31_2_2" localSheetId="11" hidden="1">{"PAGE 1",#N/A,FALSE,"WEST_OT"}</definedName>
    <definedName name="test31_2_2" hidden="1">{"PAGE 1",#N/A,FALSE,"WEST_OT"}</definedName>
    <definedName name="test31_3" localSheetId="4" hidden="1">{"PAGE 1",#N/A,FALSE,"WEST_OT"}</definedName>
    <definedName name="test31_3" localSheetId="11" hidden="1">{"PAGE 1",#N/A,FALSE,"WEST_OT"}</definedName>
    <definedName name="test31_3" hidden="1">{"PAGE 1",#N/A,FALSE,"WEST_OT"}</definedName>
    <definedName name="test31_3_2" localSheetId="4" hidden="1">{"PAGE 1",#N/A,FALSE,"WEST_OT"}</definedName>
    <definedName name="test31_3_2" localSheetId="11" hidden="1">{"PAGE 1",#N/A,FALSE,"WEST_OT"}</definedName>
    <definedName name="test31_3_2" hidden="1">{"PAGE 1",#N/A,FALSE,"WEST_OT"}</definedName>
    <definedName name="test31_5" localSheetId="4" hidden="1">{"PAGE 1",#N/A,FALSE,"WEST_OT"}</definedName>
    <definedName name="test31_5" localSheetId="11" hidden="1">{"PAGE 1",#N/A,FALSE,"WEST_OT"}</definedName>
    <definedName name="test31_5" hidden="1">{"PAGE 1",#N/A,FALSE,"WEST_OT"}</definedName>
    <definedName name="test32" localSheetId="4" hidden="1">{"PAGE 1",#N/A,FALSE,"WEST_OT"}</definedName>
    <definedName name="test32" localSheetId="11" hidden="1">{"PAGE 1",#N/A,FALSE,"WEST_OT"}</definedName>
    <definedName name="test32" hidden="1">{"PAGE 1",#N/A,FALSE,"WEST_OT"}</definedName>
    <definedName name="test32_1" localSheetId="4" hidden="1">{"PAGE 1",#N/A,FALSE,"WEST_OT"}</definedName>
    <definedName name="test32_1" localSheetId="11" hidden="1">{"PAGE 1",#N/A,FALSE,"WEST_OT"}</definedName>
    <definedName name="test32_1" hidden="1">{"PAGE 1",#N/A,FALSE,"WEST_OT"}</definedName>
    <definedName name="test32_1_1" localSheetId="4" hidden="1">{"PAGE 1",#N/A,FALSE,"WEST_OT"}</definedName>
    <definedName name="test32_1_1" localSheetId="11" hidden="1">{"PAGE 1",#N/A,FALSE,"WEST_OT"}</definedName>
    <definedName name="test32_1_1" hidden="1">{"PAGE 1",#N/A,FALSE,"WEST_OT"}</definedName>
    <definedName name="test32_1_1_2" localSheetId="4" hidden="1">{"PAGE 1",#N/A,FALSE,"WEST_OT"}</definedName>
    <definedName name="test32_1_1_2" localSheetId="11" hidden="1">{"PAGE 1",#N/A,FALSE,"WEST_OT"}</definedName>
    <definedName name="test32_1_1_2" hidden="1">{"PAGE 1",#N/A,FALSE,"WEST_OT"}</definedName>
    <definedName name="test32_1_3" localSheetId="4" hidden="1">{"PAGE 1",#N/A,FALSE,"WEST_OT"}</definedName>
    <definedName name="test32_1_3" localSheetId="11" hidden="1">{"PAGE 1",#N/A,FALSE,"WEST_OT"}</definedName>
    <definedName name="test32_1_3" hidden="1">{"PAGE 1",#N/A,FALSE,"WEST_OT"}</definedName>
    <definedName name="test32_2" localSheetId="4" hidden="1">{"PAGE 1",#N/A,FALSE,"WEST_OT"}</definedName>
    <definedName name="test32_2" localSheetId="11" hidden="1">{"PAGE 1",#N/A,FALSE,"WEST_OT"}</definedName>
    <definedName name="test32_2" hidden="1">{"PAGE 1",#N/A,FALSE,"WEST_OT"}</definedName>
    <definedName name="test32_2_2" localSheetId="4" hidden="1">{"PAGE 1",#N/A,FALSE,"WEST_OT"}</definedName>
    <definedName name="test32_2_2" localSheetId="11" hidden="1">{"PAGE 1",#N/A,FALSE,"WEST_OT"}</definedName>
    <definedName name="test32_2_2" hidden="1">{"PAGE 1",#N/A,FALSE,"WEST_OT"}</definedName>
    <definedName name="test32_3" localSheetId="4" hidden="1">{"PAGE 1",#N/A,FALSE,"WEST_OT"}</definedName>
    <definedName name="test32_3" localSheetId="11" hidden="1">{"PAGE 1",#N/A,FALSE,"WEST_OT"}</definedName>
    <definedName name="test32_3" hidden="1">{"PAGE 1",#N/A,FALSE,"WEST_OT"}</definedName>
    <definedName name="test32_3_2" localSheetId="4" hidden="1">{"PAGE 1",#N/A,FALSE,"WEST_OT"}</definedName>
    <definedName name="test32_3_2" localSheetId="11" hidden="1">{"PAGE 1",#N/A,FALSE,"WEST_OT"}</definedName>
    <definedName name="test32_3_2" hidden="1">{"PAGE 1",#N/A,FALSE,"WEST_OT"}</definedName>
    <definedName name="test32_5" localSheetId="4" hidden="1">{"PAGE 1",#N/A,FALSE,"WEST_OT"}</definedName>
    <definedName name="test32_5" localSheetId="11" hidden="1">{"PAGE 1",#N/A,FALSE,"WEST_OT"}</definedName>
    <definedName name="test32_5" hidden="1">{"PAGE 1",#N/A,FALSE,"WEST_OT"}</definedName>
    <definedName name="test324" localSheetId="11" hidden="1">{"Oct_Plan_Income_Month",#N/A,FALSE,"OctInc";"Oct_Month_Lastyear_Inc",#N/A,FALSE,"OctInc"}</definedName>
    <definedName name="test324" hidden="1">{"Oct_Plan_Income_Month",#N/A,FALSE,"OctInc";"Oct_Month_Lastyear_Inc",#N/A,FALSE,"OctInc"}</definedName>
    <definedName name="test33" localSheetId="4" hidden="1">{"PAGE 1",#N/A,FALSE,"WEST_OT"}</definedName>
    <definedName name="test33" localSheetId="11" hidden="1">{"PAGE 1",#N/A,FALSE,"WEST_OT"}</definedName>
    <definedName name="test33" hidden="1">{"PAGE 1",#N/A,FALSE,"WEST_OT"}</definedName>
    <definedName name="test33_1" localSheetId="4" hidden="1">{"PAGE 1",#N/A,FALSE,"WEST_OT"}</definedName>
    <definedName name="test33_1" localSheetId="11" hidden="1">{"PAGE 1",#N/A,FALSE,"WEST_OT"}</definedName>
    <definedName name="test33_1" hidden="1">{"PAGE 1",#N/A,FALSE,"WEST_OT"}</definedName>
    <definedName name="test33_1_1" localSheetId="4" hidden="1">{"PAGE 1",#N/A,FALSE,"WEST_OT"}</definedName>
    <definedName name="test33_1_1" localSheetId="11" hidden="1">{"PAGE 1",#N/A,FALSE,"WEST_OT"}</definedName>
    <definedName name="test33_1_1" hidden="1">{"PAGE 1",#N/A,FALSE,"WEST_OT"}</definedName>
    <definedName name="test33_1_1_2" localSheetId="4" hidden="1">{"PAGE 1",#N/A,FALSE,"WEST_OT"}</definedName>
    <definedName name="test33_1_1_2" localSheetId="11" hidden="1">{"PAGE 1",#N/A,FALSE,"WEST_OT"}</definedName>
    <definedName name="test33_1_1_2" hidden="1">{"PAGE 1",#N/A,FALSE,"WEST_OT"}</definedName>
    <definedName name="test33_1_3" localSheetId="4" hidden="1">{"PAGE 1",#N/A,FALSE,"WEST_OT"}</definedName>
    <definedName name="test33_1_3" localSheetId="11" hidden="1">{"PAGE 1",#N/A,FALSE,"WEST_OT"}</definedName>
    <definedName name="test33_1_3" hidden="1">{"PAGE 1",#N/A,FALSE,"WEST_OT"}</definedName>
    <definedName name="test33_2" localSheetId="4" hidden="1">{"PAGE 1",#N/A,FALSE,"WEST_OT"}</definedName>
    <definedName name="test33_2" localSheetId="11" hidden="1">{"PAGE 1",#N/A,FALSE,"WEST_OT"}</definedName>
    <definedName name="test33_2" hidden="1">{"PAGE 1",#N/A,FALSE,"WEST_OT"}</definedName>
    <definedName name="test33_2_2" localSheetId="4" hidden="1">{"PAGE 1",#N/A,FALSE,"WEST_OT"}</definedName>
    <definedName name="test33_2_2" localSheetId="11" hidden="1">{"PAGE 1",#N/A,FALSE,"WEST_OT"}</definedName>
    <definedName name="test33_2_2" hidden="1">{"PAGE 1",#N/A,FALSE,"WEST_OT"}</definedName>
    <definedName name="test33_3" localSheetId="4" hidden="1">{"PAGE 1",#N/A,FALSE,"WEST_OT"}</definedName>
    <definedName name="test33_3" localSheetId="11" hidden="1">{"PAGE 1",#N/A,FALSE,"WEST_OT"}</definedName>
    <definedName name="test33_3" hidden="1">{"PAGE 1",#N/A,FALSE,"WEST_OT"}</definedName>
    <definedName name="test33_3_2" localSheetId="4" hidden="1">{"PAGE 1",#N/A,FALSE,"WEST_OT"}</definedName>
    <definedName name="test33_3_2" localSheetId="11" hidden="1">{"PAGE 1",#N/A,FALSE,"WEST_OT"}</definedName>
    <definedName name="test33_3_2" hidden="1">{"PAGE 1",#N/A,FALSE,"WEST_OT"}</definedName>
    <definedName name="test33_5" localSheetId="4" hidden="1">{"PAGE 1",#N/A,FALSE,"WEST_OT"}</definedName>
    <definedName name="test33_5" localSheetId="11" hidden="1">{"PAGE 1",#N/A,FALSE,"WEST_OT"}</definedName>
    <definedName name="test33_5" hidden="1">{"PAGE 1",#N/A,FALSE,"WEST_OT"}</definedName>
    <definedName name="test34" localSheetId="4" hidden="1">{"PAGE 1",#N/A,FALSE,"WEST_OT"}</definedName>
    <definedName name="test34" localSheetId="11" hidden="1">{"PAGE 1",#N/A,FALSE,"WEST_OT"}</definedName>
    <definedName name="test34" hidden="1">{"PAGE 1",#N/A,FALSE,"WEST_OT"}</definedName>
    <definedName name="test34_1" localSheetId="4" hidden="1">{"PAGE 1",#N/A,FALSE,"WEST_OT"}</definedName>
    <definedName name="test34_1" localSheetId="11" hidden="1">{"PAGE 1",#N/A,FALSE,"WEST_OT"}</definedName>
    <definedName name="test34_1" hidden="1">{"PAGE 1",#N/A,FALSE,"WEST_OT"}</definedName>
    <definedName name="test34_1_1" localSheetId="4" hidden="1">{"PAGE 1",#N/A,FALSE,"WEST_OT"}</definedName>
    <definedName name="test34_1_1" localSheetId="11" hidden="1">{"PAGE 1",#N/A,FALSE,"WEST_OT"}</definedName>
    <definedName name="test34_1_1" hidden="1">{"PAGE 1",#N/A,FALSE,"WEST_OT"}</definedName>
    <definedName name="test34_1_1_2" localSheetId="4" hidden="1">{"PAGE 1",#N/A,FALSE,"WEST_OT"}</definedName>
    <definedName name="test34_1_1_2" localSheetId="11" hidden="1">{"PAGE 1",#N/A,FALSE,"WEST_OT"}</definedName>
    <definedName name="test34_1_1_2" hidden="1">{"PAGE 1",#N/A,FALSE,"WEST_OT"}</definedName>
    <definedName name="test34_1_3" localSheetId="4" hidden="1">{"PAGE 1",#N/A,FALSE,"WEST_OT"}</definedName>
    <definedName name="test34_1_3" localSheetId="11" hidden="1">{"PAGE 1",#N/A,FALSE,"WEST_OT"}</definedName>
    <definedName name="test34_1_3" hidden="1">{"PAGE 1",#N/A,FALSE,"WEST_OT"}</definedName>
    <definedName name="test34_2" localSheetId="4" hidden="1">{"PAGE 1",#N/A,FALSE,"WEST_OT"}</definedName>
    <definedName name="test34_2" localSheetId="11" hidden="1">{"PAGE 1",#N/A,FALSE,"WEST_OT"}</definedName>
    <definedName name="test34_2" hidden="1">{"PAGE 1",#N/A,FALSE,"WEST_OT"}</definedName>
    <definedName name="test34_2_2" localSheetId="4" hidden="1">{"PAGE 1",#N/A,FALSE,"WEST_OT"}</definedName>
    <definedName name="test34_2_2" localSheetId="11" hidden="1">{"PAGE 1",#N/A,FALSE,"WEST_OT"}</definedName>
    <definedName name="test34_2_2" hidden="1">{"PAGE 1",#N/A,FALSE,"WEST_OT"}</definedName>
    <definedName name="test34_3" localSheetId="4" hidden="1">{"PAGE 1",#N/A,FALSE,"WEST_OT"}</definedName>
    <definedName name="test34_3" localSheetId="11" hidden="1">{"PAGE 1",#N/A,FALSE,"WEST_OT"}</definedName>
    <definedName name="test34_3" hidden="1">{"PAGE 1",#N/A,FALSE,"WEST_OT"}</definedName>
    <definedName name="test34_3_2" localSheetId="4" hidden="1">{"PAGE 1",#N/A,FALSE,"WEST_OT"}</definedName>
    <definedName name="test34_3_2" localSheetId="11" hidden="1">{"PAGE 1",#N/A,FALSE,"WEST_OT"}</definedName>
    <definedName name="test34_3_2" hidden="1">{"PAGE 1",#N/A,FALSE,"WEST_OT"}</definedName>
    <definedName name="test34_5" localSheetId="4" hidden="1">{"PAGE 1",#N/A,FALSE,"WEST_OT"}</definedName>
    <definedName name="test34_5" localSheetId="11" hidden="1">{"PAGE 1",#N/A,FALSE,"WEST_OT"}</definedName>
    <definedName name="test34_5" hidden="1">{"PAGE 1",#N/A,FALSE,"WEST_OT"}</definedName>
    <definedName name="test3434" localSheetId="11" hidden="1">{"Oct_Plan_Income_Month",#N/A,FALSE,"OctInc";"Oct_Month_Lastyear_Inc",#N/A,FALSE,"OctInc"}</definedName>
    <definedName name="test3434" hidden="1">{"Oct_Plan_Income_Month",#N/A,FALSE,"OctInc";"Oct_Month_Lastyear_Inc",#N/A,FALSE,"OctInc"}</definedName>
    <definedName name="test35" localSheetId="4" hidden="1">{"PAGE 1",#N/A,FALSE,"WEST_OT"}</definedName>
    <definedName name="test35" localSheetId="11" hidden="1">{"PAGE 1",#N/A,FALSE,"WEST_OT"}</definedName>
    <definedName name="test35" hidden="1">{"PAGE 1",#N/A,FALSE,"WEST_OT"}</definedName>
    <definedName name="test35_1" localSheetId="4" hidden="1">{"PAGE 1",#N/A,FALSE,"WEST_OT"}</definedName>
    <definedName name="test35_1" localSheetId="11" hidden="1">{"PAGE 1",#N/A,FALSE,"WEST_OT"}</definedName>
    <definedName name="test35_1" hidden="1">{"PAGE 1",#N/A,FALSE,"WEST_OT"}</definedName>
    <definedName name="test35_1_1" localSheetId="4" hidden="1">{"PAGE 1",#N/A,FALSE,"WEST_OT"}</definedName>
    <definedName name="test35_1_1" localSheetId="11" hidden="1">{"PAGE 1",#N/A,FALSE,"WEST_OT"}</definedName>
    <definedName name="test35_1_1" hidden="1">{"PAGE 1",#N/A,FALSE,"WEST_OT"}</definedName>
    <definedName name="test35_1_1_2" localSheetId="4" hidden="1">{"PAGE 1",#N/A,FALSE,"WEST_OT"}</definedName>
    <definedName name="test35_1_1_2" localSheetId="11" hidden="1">{"PAGE 1",#N/A,FALSE,"WEST_OT"}</definedName>
    <definedName name="test35_1_1_2" hidden="1">{"PAGE 1",#N/A,FALSE,"WEST_OT"}</definedName>
    <definedName name="test35_1_3" localSheetId="4" hidden="1">{"PAGE 1",#N/A,FALSE,"WEST_OT"}</definedName>
    <definedName name="test35_1_3" localSheetId="11" hidden="1">{"PAGE 1",#N/A,FALSE,"WEST_OT"}</definedName>
    <definedName name="test35_1_3" hidden="1">{"PAGE 1",#N/A,FALSE,"WEST_OT"}</definedName>
    <definedName name="test35_2" localSheetId="4" hidden="1">{"PAGE 1",#N/A,FALSE,"WEST_OT"}</definedName>
    <definedName name="test35_2" localSheetId="11" hidden="1">{"PAGE 1",#N/A,FALSE,"WEST_OT"}</definedName>
    <definedName name="test35_2" hidden="1">{"PAGE 1",#N/A,FALSE,"WEST_OT"}</definedName>
    <definedName name="test35_2_2" localSheetId="4" hidden="1">{"PAGE 1",#N/A,FALSE,"WEST_OT"}</definedName>
    <definedName name="test35_2_2" localSheetId="11" hidden="1">{"PAGE 1",#N/A,FALSE,"WEST_OT"}</definedName>
    <definedName name="test35_2_2" hidden="1">{"PAGE 1",#N/A,FALSE,"WEST_OT"}</definedName>
    <definedName name="test35_3" localSheetId="4" hidden="1">{"PAGE 1",#N/A,FALSE,"WEST_OT"}</definedName>
    <definedName name="test35_3" localSheetId="11" hidden="1">{"PAGE 1",#N/A,FALSE,"WEST_OT"}</definedName>
    <definedName name="test35_3" hidden="1">{"PAGE 1",#N/A,FALSE,"WEST_OT"}</definedName>
    <definedName name="test35_3_2" localSheetId="4" hidden="1">{"PAGE 1",#N/A,FALSE,"WEST_OT"}</definedName>
    <definedName name="test35_3_2" localSheetId="11" hidden="1">{"PAGE 1",#N/A,FALSE,"WEST_OT"}</definedName>
    <definedName name="test35_3_2" hidden="1">{"PAGE 1",#N/A,FALSE,"WEST_OT"}</definedName>
    <definedName name="test35_5" localSheetId="4" hidden="1">{"PAGE 1",#N/A,FALSE,"WEST_OT"}</definedName>
    <definedName name="test35_5" localSheetId="11" hidden="1">{"PAGE 1",#N/A,FALSE,"WEST_OT"}</definedName>
    <definedName name="test35_5" hidden="1">{"PAGE 1",#N/A,FALSE,"WEST_OT"}</definedName>
    <definedName name="test36" localSheetId="4" hidden="1">{"PAGE 1",#N/A,FALSE,"WEST_OT"}</definedName>
    <definedName name="test36" localSheetId="11" hidden="1">{"PAGE 1",#N/A,FALSE,"WEST_OT"}</definedName>
    <definedName name="test36" hidden="1">{"PAGE 1",#N/A,FALSE,"WEST_OT"}</definedName>
    <definedName name="test36_1" localSheetId="4" hidden="1">{"PAGE 1",#N/A,FALSE,"WEST_OT"}</definedName>
    <definedName name="test36_1" localSheetId="11" hidden="1">{"PAGE 1",#N/A,FALSE,"WEST_OT"}</definedName>
    <definedName name="test36_1" hidden="1">{"PAGE 1",#N/A,FALSE,"WEST_OT"}</definedName>
    <definedName name="test36_1_1" localSheetId="4" hidden="1">{"PAGE 1",#N/A,FALSE,"WEST_OT"}</definedName>
    <definedName name="test36_1_1" localSheetId="11" hidden="1">{"PAGE 1",#N/A,FALSE,"WEST_OT"}</definedName>
    <definedName name="test36_1_1" hidden="1">{"PAGE 1",#N/A,FALSE,"WEST_OT"}</definedName>
    <definedName name="test36_1_1_2" localSheetId="4" hidden="1">{"PAGE 1",#N/A,FALSE,"WEST_OT"}</definedName>
    <definedName name="test36_1_1_2" localSheetId="11" hidden="1">{"PAGE 1",#N/A,FALSE,"WEST_OT"}</definedName>
    <definedName name="test36_1_1_2" hidden="1">{"PAGE 1",#N/A,FALSE,"WEST_OT"}</definedName>
    <definedName name="test36_1_3" localSheetId="4" hidden="1">{"PAGE 1",#N/A,FALSE,"WEST_OT"}</definedName>
    <definedName name="test36_1_3" localSheetId="11" hidden="1">{"PAGE 1",#N/A,FALSE,"WEST_OT"}</definedName>
    <definedName name="test36_1_3" hidden="1">{"PAGE 1",#N/A,FALSE,"WEST_OT"}</definedName>
    <definedName name="test36_2" localSheetId="4" hidden="1">{"PAGE 1",#N/A,FALSE,"WEST_OT"}</definedName>
    <definedName name="test36_2" localSheetId="11" hidden="1">{"PAGE 1",#N/A,FALSE,"WEST_OT"}</definedName>
    <definedName name="test36_2" hidden="1">{"PAGE 1",#N/A,FALSE,"WEST_OT"}</definedName>
    <definedName name="test36_2_2" localSheetId="4" hidden="1">{"PAGE 1",#N/A,FALSE,"WEST_OT"}</definedName>
    <definedName name="test36_2_2" localSheetId="11" hidden="1">{"PAGE 1",#N/A,FALSE,"WEST_OT"}</definedName>
    <definedName name="test36_2_2" hidden="1">{"PAGE 1",#N/A,FALSE,"WEST_OT"}</definedName>
    <definedName name="test36_3" localSheetId="4" hidden="1">{"PAGE 1",#N/A,FALSE,"WEST_OT"}</definedName>
    <definedName name="test36_3" localSheetId="11" hidden="1">{"PAGE 1",#N/A,FALSE,"WEST_OT"}</definedName>
    <definedName name="test36_3" hidden="1">{"PAGE 1",#N/A,FALSE,"WEST_OT"}</definedName>
    <definedName name="test36_3_2" localSheetId="4" hidden="1">{"PAGE 1",#N/A,FALSE,"WEST_OT"}</definedName>
    <definedName name="test36_3_2" localSheetId="11" hidden="1">{"PAGE 1",#N/A,FALSE,"WEST_OT"}</definedName>
    <definedName name="test36_3_2" hidden="1">{"PAGE 1",#N/A,FALSE,"WEST_OT"}</definedName>
    <definedName name="test36_5" localSheetId="4" hidden="1">{"PAGE 1",#N/A,FALSE,"WEST_OT"}</definedName>
    <definedName name="test36_5" localSheetId="11" hidden="1">{"PAGE 1",#N/A,FALSE,"WEST_OT"}</definedName>
    <definedName name="test36_5" hidden="1">{"PAGE 1",#N/A,FALSE,"WEST_OT"}</definedName>
    <definedName name="test37" localSheetId="4" hidden="1">{"PAGE 2",#N/A,FALSE,"WEST_OT"}</definedName>
    <definedName name="test37" localSheetId="11" hidden="1">{"PAGE 2",#N/A,FALSE,"WEST_OT"}</definedName>
    <definedName name="test37" hidden="1">{"PAGE 2",#N/A,FALSE,"WEST_OT"}</definedName>
    <definedName name="test37_1" localSheetId="4" hidden="1">{"PAGE 2",#N/A,FALSE,"WEST_OT"}</definedName>
    <definedName name="test37_1" localSheetId="11" hidden="1">{"PAGE 2",#N/A,FALSE,"WEST_OT"}</definedName>
    <definedName name="test37_1" hidden="1">{"PAGE 2",#N/A,FALSE,"WEST_OT"}</definedName>
    <definedName name="test37_1_1" localSheetId="4" hidden="1">{"PAGE 2",#N/A,FALSE,"WEST_OT"}</definedName>
    <definedName name="test37_1_1" localSheetId="11" hidden="1">{"PAGE 2",#N/A,FALSE,"WEST_OT"}</definedName>
    <definedName name="test37_1_1" hidden="1">{"PAGE 2",#N/A,FALSE,"WEST_OT"}</definedName>
    <definedName name="test37_1_1_2" localSheetId="4" hidden="1">{"PAGE 2",#N/A,FALSE,"WEST_OT"}</definedName>
    <definedName name="test37_1_1_2" localSheetId="11" hidden="1">{"PAGE 2",#N/A,FALSE,"WEST_OT"}</definedName>
    <definedName name="test37_1_1_2" hidden="1">{"PAGE 2",#N/A,FALSE,"WEST_OT"}</definedName>
    <definedName name="test37_1_3" localSheetId="4" hidden="1">{"PAGE 2",#N/A,FALSE,"WEST_OT"}</definedName>
    <definedName name="test37_1_3" localSheetId="11" hidden="1">{"PAGE 2",#N/A,FALSE,"WEST_OT"}</definedName>
    <definedName name="test37_1_3" hidden="1">{"PAGE 2",#N/A,FALSE,"WEST_OT"}</definedName>
    <definedName name="test37_2" localSheetId="4" hidden="1">{"PAGE 2",#N/A,FALSE,"WEST_OT"}</definedName>
    <definedName name="test37_2" localSheetId="11" hidden="1">{"PAGE 2",#N/A,FALSE,"WEST_OT"}</definedName>
    <definedName name="test37_2" hidden="1">{"PAGE 2",#N/A,FALSE,"WEST_OT"}</definedName>
    <definedName name="test37_2_2" localSheetId="4" hidden="1">{"PAGE 2",#N/A,FALSE,"WEST_OT"}</definedName>
    <definedName name="test37_2_2" localSheetId="11" hidden="1">{"PAGE 2",#N/A,FALSE,"WEST_OT"}</definedName>
    <definedName name="test37_2_2" hidden="1">{"PAGE 2",#N/A,FALSE,"WEST_OT"}</definedName>
    <definedName name="test37_3" localSheetId="4" hidden="1">{"PAGE 2",#N/A,FALSE,"WEST_OT"}</definedName>
    <definedName name="test37_3" localSheetId="11" hidden="1">{"PAGE 2",#N/A,FALSE,"WEST_OT"}</definedName>
    <definedName name="test37_3" hidden="1">{"PAGE 2",#N/A,FALSE,"WEST_OT"}</definedName>
    <definedName name="test37_3_2" localSheetId="4" hidden="1">{"PAGE 2",#N/A,FALSE,"WEST_OT"}</definedName>
    <definedName name="test37_3_2" localSheetId="11" hidden="1">{"PAGE 2",#N/A,FALSE,"WEST_OT"}</definedName>
    <definedName name="test37_3_2" hidden="1">{"PAGE 2",#N/A,FALSE,"WEST_OT"}</definedName>
    <definedName name="test37_5" localSheetId="4" hidden="1">{"PAGE 2",#N/A,FALSE,"WEST_OT"}</definedName>
    <definedName name="test37_5" localSheetId="11" hidden="1">{"PAGE 2",#N/A,FALSE,"WEST_OT"}</definedName>
    <definedName name="test37_5" hidden="1">{"PAGE 2",#N/A,FALSE,"WEST_OT"}</definedName>
    <definedName name="test38" localSheetId="4" hidden="1">{"PAGE 1",#N/A,FALSE,"WEST_OT"}</definedName>
    <definedName name="test38" localSheetId="11" hidden="1">{"PAGE 1",#N/A,FALSE,"WEST_OT"}</definedName>
    <definedName name="test38" hidden="1">{"PAGE 1",#N/A,FALSE,"WEST_OT"}</definedName>
    <definedName name="test38_1" localSheetId="4" hidden="1">{"PAGE 1",#N/A,FALSE,"WEST_OT"}</definedName>
    <definedName name="test38_1" localSheetId="11" hidden="1">{"PAGE 1",#N/A,FALSE,"WEST_OT"}</definedName>
    <definedName name="test38_1" hidden="1">{"PAGE 1",#N/A,FALSE,"WEST_OT"}</definedName>
    <definedName name="test38_1_1" localSheetId="4" hidden="1">{"PAGE 1",#N/A,FALSE,"WEST_OT"}</definedName>
    <definedName name="test38_1_1" localSheetId="11" hidden="1">{"PAGE 1",#N/A,FALSE,"WEST_OT"}</definedName>
    <definedName name="test38_1_1" hidden="1">{"PAGE 1",#N/A,FALSE,"WEST_OT"}</definedName>
    <definedName name="test38_1_1_2" localSheetId="4" hidden="1">{"PAGE 1",#N/A,FALSE,"WEST_OT"}</definedName>
    <definedName name="test38_1_1_2" localSheetId="11" hidden="1">{"PAGE 1",#N/A,FALSE,"WEST_OT"}</definedName>
    <definedName name="test38_1_1_2" hidden="1">{"PAGE 1",#N/A,FALSE,"WEST_OT"}</definedName>
    <definedName name="test38_1_3" localSheetId="4" hidden="1">{"PAGE 1",#N/A,FALSE,"WEST_OT"}</definedName>
    <definedName name="test38_1_3" localSheetId="11" hidden="1">{"PAGE 1",#N/A,FALSE,"WEST_OT"}</definedName>
    <definedName name="test38_1_3" hidden="1">{"PAGE 1",#N/A,FALSE,"WEST_OT"}</definedName>
    <definedName name="test38_2" localSheetId="4" hidden="1">{"PAGE 1",#N/A,FALSE,"WEST_OT"}</definedName>
    <definedName name="test38_2" localSheetId="11" hidden="1">{"PAGE 1",#N/A,FALSE,"WEST_OT"}</definedName>
    <definedName name="test38_2" hidden="1">{"PAGE 1",#N/A,FALSE,"WEST_OT"}</definedName>
    <definedName name="test38_2_2" localSheetId="4" hidden="1">{"PAGE 1",#N/A,FALSE,"WEST_OT"}</definedName>
    <definedName name="test38_2_2" localSheetId="11" hidden="1">{"PAGE 1",#N/A,FALSE,"WEST_OT"}</definedName>
    <definedName name="test38_2_2" hidden="1">{"PAGE 1",#N/A,FALSE,"WEST_OT"}</definedName>
    <definedName name="test38_3" localSheetId="4" hidden="1">{"PAGE 1",#N/A,FALSE,"WEST_OT"}</definedName>
    <definedName name="test38_3" localSheetId="11" hidden="1">{"PAGE 1",#N/A,FALSE,"WEST_OT"}</definedName>
    <definedName name="test38_3" hidden="1">{"PAGE 1",#N/A,FALSE,"WEST_OT"}</definedName>
    <definedName name="test38_3_2" localSheetId="4" hidden="1">{"PAGE 1",#N/A,FALSE,"WEST_OT"}</definedName>
    <definedName name="test38_3_2" localSheetId="11" hidden="1">{"PAGE 1",#N/A,FALSE,"WEST_OT"}</definedName>
    <definedName name="test38_3_2" hidden="1">{"PAGE 1",#N/A,FALSE,"WEST_OT"}</definedName>
    <definedName name="test38_5" localSheetId="4" hidden="1">{"PAGE 1",#N/A,FALSE,"WEST_OT"}</definedName>
    <definedName name="test38_5" localSheetId="11" hidden="1">{"PAGE 1",#N/A,FALSE,"WEST_OT"}</definedName>
    <definedName name="test38_5" hidden="1">{"PAGE 1",#N/A,FALSE,"WEST_OT"}</definedName>
    <definedName name="test39" localSheetId="4" hidden="1">{"PAGE 1",#N/A,FALSE,"WEST_OT"}</definedName>
    <definedName name="test39" localSheetId="11" hidden="1">{"PAGE 1",#N/A,FALSE,"WEST_OT"}</definedName>
    <definedName name="test39" hidden="1">{"PAGE 1",#N/A,FALSE,"WEST_OT"}</definedName>
    <definedName name="test39_1" localSheetId="4" hidden="1">{"PAGE 1",#N/A,FALSE,"WEST_OT"}</definedName>
    <definedName name="test39_1" localSheetId="11" hidden="1">{"PAGE 1",#N/A,FALSE,"WEST_OT"}</definedName>
    <definedName name="test39_1" hidden="1">{"PAGE 1",#N/A,FALSE,"WEST_OT"}</definedName>
    <definedName name="test39_1_1" localSheetId="4" hidden="1">{"PAGE 1",#N/A,FALSE,"WEST_OT"}</definedName>
    <definedName name="test39_1_1" localSheetId="11" hidden="1">{"PAGE 1",#N/A,FALSE,"WEST_OT"}</definedName>
    <definedName name="test39_1_1" hidden="1">{"PAGE 1",#N/A,FALSE,"WEST_OT"}</definedName>
    <definedName name="test39_1_1_2" localSheetId="4" hidden="1">{"PAGE 1",#N/A,FALSE,"WEST_OT"}</definedName>
    <definedName name="test39_1_1_2" localSheetId="11" hidden="1">{"PAGE 1",#N/A,FALSE,"WEST_OT"}</definedName>
    <definedName name="test39_1_1_2" hidden="1">{"PAGE 1",#N/A,FALSE,"WEST_OT"}</definedName>
    <definedName name="test39_1_3" localSheetId="4" hidden="1">{"PAGE 1",#N/A,FALSE,"WEST_OT"}</definedName>
    <definedName name="test39_1_3" localSheetId="11" hidden="1">{"PAGE 1",#N/A,FALSE,"WEST_OT"}</definedName>
    <definedName name="test39_1_3" hidden="1">{"PAGE 1",#N/A,FALSE,"WEST_OT"}</definedName>
    <definedName name="test39_2" localSheetId="4" hidden="1">{"PAGE 1",#N/A,FALSE,"WEST_OT"}</definedName>
    <definedName name="test39_2" localSheetId="11" hidden="1">{"PAGE 1",#N/A,FALSE,"WEST_OT"}</definedName>
    <definedName name="test39_2" hidden="1">{"PAGE 1",#N/A,FALSE,"WEST_OT"}</definedName>
    <definedName name="test39_2_2" localSheetId="4" hidden="1">{"PAGE 1",#N/A,FALSE,"WEST_OT"}</definedName>
    <definedName name="test39_2_2" localSheetId="11" hidden="1">{"PAGE 1",#N/A,FALSE,"WEST_OT"}</definedName>
    <definedName name="test39_2_2" hidden="1">{"PAGE 1",#N/A,FALSE,"WEST_OT"}</definedName>
    <definedName name="test39_3" localSheetId="4" hidden="1">{"PAGE 1",#N/A,FALSE,"WEST_OT"}</definedName>
    <definedName name="test39_3" localSheetId="11" hidden="1">{"PAGE 1",#N/A,FALSE,"WEST_OT"}</definedName>
    <definedName name="test39_3" hidden="1">{"PAGE 1",#N/A,FALSE,"WEST_OT"}</definedName>
    <definedName name="test39_3_2" localSheetId="4" hidden="1">{"PAGE 1",#N/A,FALSE,"WEST_OT"}</definedName>
    <definedName name="test39_3_2" localSheetId="11" hidden="1">{"PAGE 1",#N/A,FALSE,"WEST_OT"}</definedName>
    <definedName name="test39_3_2" hidden="1">{"PAGE 1",#N/A,FALSE,"WEST_OT"}</definedName>
    <definedName name="test39_5" localSheetId="4" hidden="1">{"PAGE 1",#N/A,FALSE,"WEST_OT"}</definedName>
    <definedName name="test39_5" localSheetId="11" hidden="1">{"PAGE 1",#N/A,FALSE,"WEST_OT"}</definedName>
    <definedName name="test39_5" hidden="1">{"PAGE 1",#N/A,FALSE,"WEST_OT"}</definedName>
    <definedName name="test4" hidden="1">#REF!</definedName>
    <definedName name="test4_1" localSheetId="4" hidden="1">{"PAGE 1",#N/A,FALSE,"WEST_OT"}</definedName>
    <definedName name="test4_1" localSheetId="11" hidden="1">{"PAGE 1",#N/A,FALSE,"WEST_OT"}</definedName>
    <definedName name="test4_1" hidden="1">{"PAGE 1",#N/A,FALSE,"WEST_OT"}</definedName>
    <definedName name="test4_1_1" localSheetId="4" hidden="1">{"PAGE 1",#N/A,FALSE,"WEST_OT"}</definedName>
    <definedName name="test4_1_1" localSheetId="11" hidden="1">{"PAGE 1",#N/A,FALSE,"WEST_OT"}</definedName>
    <definedName name="test4_1_1" hidden="1">{"PAGE 1",#N/A,FALSE,"WEST_OT"}</definedName>
    <definedName name="test4_1_1_2" localSheetId="4" hidden="1">{"PAGE 1",#N/A,FALSE,"WEST_OT"}</definedName>
    <definedName name="test4_1_1_2" localSheetId="11" hidden="1">{"PAGE 1",#N/A,FALSE,"WEST_OT"}</definedName>
    <definedName name="test4_1_1_2" hidden="1">{"PAGE 1",#N/A,FALSE,"WEST_OT"}</definedName>
    <definedName name="test4_1_3" localSheetId="4" hidden="1">{"PAGE 1",#N/A,FALSE,"WEST_OT"}</definedName>
    <definedName name="test4_1_3" localSheetId="11" hidden="1">{"PAGE 1",#N/A,FALSE,"WEST_OT"}</definedName>
    <definedName name="test4_1_3" hidden="1">{"PAGE 1",#N/A,FALSE,"WEST_OT"}</definedName>
    <definedName name="test4_2" localSheetId="4" hidden="1">{"PAGE 1",#N/A,FALSE,"WEST_OT"}</definedName>
    <definedName name="test4_2" localSheetId="11" hidden="1">{"PAGE 1",#N/A,FALSE,"WEST_OT"}</definedName>
    <definedName name="test4_2" hidden="1">{"PAGE 1",#N/A,FALSE,"WEST_OT"}</definedName>
    <definedName name="test4_2_2" localSheetId="4" hidden="1">{"PAGE 1",#N/A,FALSE,"WEST_OT"}</definedName>
    <definedName name="test4_2_2" localSheetId="11" hidden="1">{"PAGE 1",#N/A,FALSE,"WEST_OT"}</definedName>
    <definedName name="test4_2_2" hidden="1">{"PAGE 1",#N/A,FALSE,"WEST_OT"}</definedName>
    <definedName name="test4_3" localSheetId="4" hidden="1">{"PAGE 1",#N/A,FALSE,"WEST_OT"}</definedName>
    <definedName name="test4_3" localSheetId="11" hidden="1">{"PAGE 1",#N/A,FALSE,"WEST_OT"}</definedName>
    <definedName name="test4_3" hidden="1">{"PAGE 1",#N/A,FALSE,"WEST_OT"}</definedName>
    <definedName name="test4_3_2" localSheetId="4" hidden="1">{"PAGE 1",#N/A,FALSE,"WEST_OT"}</definedName>
    <definedName name="test4_3_2" localSheetId="11" hidden="1">{"PAGE 1",#N/A,FALSE,"WEST_OT"}</definedName>
    <definedName name="test4_3_2" hidden="1">{"PAGE 1",#N/A,FALSE,"WEST_OT"}</definedName>
    <definedName name="test4_5" localSheetId="4" hidden="1">{"PAGE 1",#N/A,FALSE,"WEST_OT"}</definedName>
    <definedName name="test4_5" localSheetId="11" hidden="1">{"PAGE 1",#N/A,FALSE,"WEST_OT"}</definedName>
    <definedName name="test4_5" hidden="1">{"PAGE 1",#N/A,FALSE,"WEST_OT"}</definedName>
    <definedName name="test40" localSheetId="4" hidden="1">{"PAGE 2",#N/A,FALSE,"WEST_OT"}</definedName>
    <definedName name="test40" localSheetId="11" hidden="1">{"PAGE 2",#N/A,FALSE,"WEST_OT"}</definedName>
    <definedName name="test40" hidden="1">{"PAGE 2",#N/A,FALSE,"WEST_OT"}</definedName>
    <definedName name="test40_1" localSheetId="4" hidden="1">{"PAGE 2",#N/A,FALSE,"WEST_OT"}</definedName>
    <definedName name="test40_1" localSheetId="11" hidden="1">{"PAGE 2",#N/A,FALSE,"WEST_OT"}</definedName>
    <definedName name="test40_1" hidden="1">{"PAGE 2",#N/A,FALSE,"WEST_OT"}</definedName>
    <definedName name="test40_1_1" localSheetId="4" hidden="1">{"PAGE 2",#N/A,FALSE,"WEST_OT"}</definedName>
    <definedName name="test40_1_1" localSheetId="11" hidden="1">{"PAGE 2",#N/A,FALSE,"WEST_OT"}</definedName>
    <definedName name="test40_1_1" hidden="1">{"PAGE 2",#N/A,FALSE,"WEST_OT"}</definedName>
    <definedName name="test40_1_1_2" localSheetId="4" hidden="1">{"PAGE 2",#N/A,FALSE,"WEST_OT"}</definedName>
    <definedName name="test40_1_1_2" localSheetId="11" hidden="1">{"PAGE 2",#N/A,FALSE,"WEST_OT"}</definedName>
    <definedName name="test40_1_1_2" hidden="1">{"PAGE 2",#N/A,FALSE,"WEST_OT"}</definedName>
    <definedName name="test40_1_3" localSheetId="4" hidden="1">{"PAGE 2",#N/A,FALSE,"WEST_OT"}</definedName>
    <definedName name="test40_1_3" localSheetId="11" hidden="1">{"PAGE 2",#N/A,FALSE,"WEST_OT"}</definedName>
    <definedName name="test40_1_3" hidden="1">{"PAGE 2",#N/A,FALSE,"WEST_OT"}</definedName>
    <definedName name="test40_2" localSheetId="4" hidden="1">{"PAGE 2",#N/A,FALSE,"WEST_OT"}</definedName>
    <definedName name="test40_2" localSheetId="11" hidden="1">{"PAGE 2",#N/A,FALSE,"WEST_OT"}</definedName>
    <definedName name="test40_2" hidden="1">{"PAGE 2",#N/A,FALSE,"WEST_OT"}</definedName>
    <definedName name="test40_2_2" localSheetId="4" hidden="1">{"PAGE 2",#N/A,FALSE,"WEST_OT"}</definedName>
    <definedName name="test40_2_2" localSheetId="11" hidden="1">{"PAGE 2",#N/A,FALSE,"WEST_OT"}</definedName>
    <definedName name="test40_2_2" hidden="1">{"PAGE 2",#N/A,FALSE,"WEST_OT"}</definedName>
    <definedName name="test40_3" localSheetId="4" hidden="1">{"PAGE 2",#N/A,FALSE,"WEST_OT"}</definedName>
    <definedName name="test40_3" localSheetId="11" hidden="1">{"PAGE 2",#N/A,FALSE,"WEST_OT"}</definedName>
    <definedName name="test40_3" hidden="1">{"PAGE 2",#N/A,FALSE,"WEST_OT"}</definedName>
    <definedName name="test40_3_2" localSheetId="4" hidden="1">{"PAGE 2",#N/A,FALSE,"WEST_OT"}</definedName>
    <definedName name="test40_3_2" localSheetId="11" hidden="1">{"PAGE 2",#N/A,FALSE,"WEST_OT"}</definedName>
    <definedName name="test40_3_2" hidden="1">{"PAGE 2",#N/A,FALSE,"WEST_OT"}</definedName>
    <definedName name="test40_5" localSheetId="4" hidden="1">{"PAGE 2",#N/A,FALSE,"WEST_OT"}</definedName>
    <definedName name="test40_5" localSheetId="11" hidden="1">{"PAGE 2",#N/A,FALSE,"WEST_OT"}</definedName>
    <definedName name="test40_5" hidden="1">{"PAGE 2",#N/A,FALSE,"WEST_OT"}</definedName>
    <definedName name="test41" localSheetId="4" hidden="1">{"PAGE 1",#N/A,FALSE,"WEST_OT"}</definedName>
    <definedName name="test41" localSheetId="11" hidden="1">{"PAGE 1",#N/A,FALSE,"WEST_OT"}</definedName>
    <definedName name="test41" hidden="1">{"PAGE 1",#N/A,FALSE,"WEST_OT"}</definedName>
    <definedName name="test41_1" localSheetId="4" hidden="1">{"PAGE 1",#N/A,FALSE,"WEST_OT"}</definedName>
    <definedName name="test41_1" localSheetId="11" hidden="1">{"PAGE 1",#N/A,FALSE,"WEST_OT"}</definedName>
    <definedName name="test41_1" hidden="1">{"PAGE 1",#N/A,FALSE,"WEST_OT"}</definedName>
    <definedName name="test41_1_1" localSheetId="4" hidden="1">{"PAGE 1",#N/A,FALSE,"WEST_OT"}</definedName>
    <definedName name="test41_1_1" localSheetId="11" hidden="1">{"PAGE 1",#N/A,FALSE,"WEST_OT"}</definedName>
    <definedName name="test41_1_1" hidden="1">{"PAGE 1",#N/A,FALSE,"WEST_OT"}</definedName>
    <definedName name="test41_1_1_2" localSheetId="4" hidden="1">{"PAGE 1",#N/A,FALSE,"WEST_OT"}</definedName>
    <definedName name="test41_1_1_2" localSheetId="11" hidden="1">{"PAGE 1",#N/A,FALSE,"WEST_OT"}</definedName>
    <definedName name="test41_1_1_2" hidden="1">{"PAGE 1",#N/A,FALSE,"WEST_OT"}</definedName>
    <definedName name="test41_1_3" localSheetId="4" hidden="1">{"PAGE 1",#N/A,FALSE,"WEST_OT"}</definedName>
    <definedName name="test41_1_3" localSheetId="11" hidden="1">{"PAGE 1",#N/A,FALSE,"WEST_OT"}</definedName>
    <definedName name="test41_1_3" hidden="1">{"PAGE 1",#N/A,FALSE,"WEST_OT"}</definedName>
    <definedName name="test41_2" localSheetId="4" hidden="1">{"PAGE 1",#N/A,FALSE,"WEST_OT"}</definedName>
    <definedName name="test41_2" localSheetId="11" hidden="1">{"PAGE 1",#N/A,FALSE,"WEST_OT"}</definedName>
    <definedName name="test41_2" hidden="1">{"PAGE 1",#N/A,FALSE,"WEST_OT"}</definedName>
    <definedName name="test41_2_2" localSheetId="4" hidden="1">{"PAGE 1",#N/A,FALSE,"WEST_OT"}</definedName>
    <definedName name="test41_2_2" localSheetId="11" hidden="1">{"PAGE 1",#N/A,FALSE,"WEST_OT"}</definedName>
    <definedName name="test41_2_2" hidden="1">{"PAGE 1",#N/A,FALSE,"WEST_OT"}</definedName>
    <definedName name="test41_3" localSheetId="4" hidden="1">{"PAGE 1",#N/A,FALSE,"WEST_OT"}</definedName>
    <definedName name="test41_3" localSheetId="11" hidden="1">{"PAGE 1",#N/A,FALSE,"WEST_OT"}</definedName>
    <definedName name="test41_3" hidden="1">{"PAGE 1",#N/A,FALSE,"WEST_OT"}</definedName>
    <definedName name="test41_3_2" localSheetId="4" hidden="1">{"PAGE 1",#N/A,FALSE,"WEST_OT"}</definedName>
    <definedName name="test41_3_2" localSheetId="11" hidden="1">{"PAGE 1",#N/A,FALSE,"WEST_OT"}</definedName>
    <definedName name="test41_3_2" hidden="1">{"PAGE 1",#N/A,FALSE,"WEST_OT"}</definedName>
    <definedName name="test41_5" localSheetId="4" hidden="1">{"PAGE 1",#N/A,FALSE,"WEST_OT"}</definedName>
    <definedName name="test41_5" localSheetId="11" hidden="1">{"PAGE 1",#N/A,FALSE,"WEST_OT"}</definedName>
    <definedName name="test41_5" hidden="1">{"PAGE 1",#N/A,FALSE,"WEST_OT"}</definedName>
    <definedName name="test42" localSheetId="4" hidden="1">{"PAGE 1",#N/A,FALSE,"WEST_OT"}</definedName>
    <definedName name="test42" localSheetId="11" hidden="1">{"PAGE 1",#N/A,FALSE,"WEST_OT"}</definedName>
    <definedName name="test42" hidden="1">{"PAGE 1",#N/A,FALSE,"WEST_OT"}</definedName>
    <definedName name="test42_1" localSheetId="4" hidden="1">{"PAGE 1",#N/A,FALSE,"WEST_OT"}</definedName>
    <definedName name="test42_1" localSheetId="11" hidden="1">{"PAGE 1",#N/A,FALSE,"WEST_OT"}</definedName>
    <definedName name="test42_1" hidden="1">{"PAGE 1",#N/A,FALSE,"WEST_OT"}</definedName>
    <definedName name="test42_1_1" localSheetId="4" hidden="1">{"PAGE 1",#N/A,FALSE,"WEST_OT"}</definedName>
    <definedName name="test42_1_1" localSheetId="11" hidden="1">{"PAGE 1",#N/A,FALSE,"WEST_OT"}</definedName>
    <definedName name="test42_1_1" hidden="1">{"PAGE 1",#N/A,FALSE,"WEST_OT"}</definedName>
    <definedName name="test42_1_1_2" localSheetId="4" hidden="1">{"PAGE 1",#N/A,FALSE,"WEST_OT"}</definedName>
    <definedName name="test42_1_1_2" localSheetId="11" hidden="1">{"PAGE 1",#N/A,FALSE,"WEST_OT"}</definedName>
    <definedName name="test42_1_1_2" hidden="1">{"PAGE 1",#N/A,FALSE,"WEST_OT"}</definedName>
    <definedName name="test42_1_3" localSheetId="4" hidden="1">{"PAGE 1",#N/A,FALSE,"WEST_OT"}</definedName>
    <definedName name="test42_1_3" localSheetId="11" hidden="1">{"PAGE 1",#N/A,FALSE,"WEST_OT"}</definedName>
    <definedName name="test42_1_3" hidden="1">{"PAGE 1",#N/A,FALSE,"WEST_OT"}</definedName>
    <definedName name="test42_2" localSheetId="4" hidden="1">{"PAGE 1",#N/A,FALSE,"WEST_OT"}</definedName>
    <definedName name="test42_2" localSheetId="11" hidden="1">{"PAGE 1",#N/A,FALSE,"WEST_OT"}</definedName>
    <definedName name="test42_2" hidden="1">{"PAGE 1",#N/A,FALSE,"WEST_OT"}</definedName>
    <definedName name="test42_2_2" localSheetId="4" hidden="1">{"PAGE 1",#N/A,FALSE,"WEST_OT"}</definedName>
    <definedName name="test42_2_2" localSheetId="11" hidden="1">{"PAGE 1",#N/A,FALSE,"WEST_OT"}</definedName>
    <definedName name="test42_2_2" hidden="1">{"PAGE 1",#N/A,FALSE,"WEST_OT"}</definedName>
    <definedName name="test42_3" localSheetId="4" hidden="1">{"PAGE 1",#N/A,FALSE,"WEST_OT"}</definedName>
    <definedName name="test42_3" localSheetId="11" hidden="1">{"PAGE 1",#N/A,FALSE,"WEST_OT"}</definedName>
    <definedName name="test42_3" hidden="1">{"PAGE 1",#N/A,FALSE,"WEST_OT"}</definedName>
    <definedName name="test42_3_2" localSheetId="4" hidden="1">{"PAGE 1",#N/A,FALSE,"WEST_OT"}</definedName>
    <definedName name="test42_3_2" localSheetId="11" hidden="1">{"PAGE 1",#N/A,FALSE,"WEST_OT"}</definedName>
    <definedName name="test42_3_2" hidden="1">{"PAGE 1",#N/A,FALSE,"WEST_OT"}</definedName>
    <definedName name="test42_5" localSheetId="4" hidden="1">{"PAGE 1",#N/A,FALSE,"WEST_OT"}</definedName>
    <definedName name="test42_5" localSheetId="11" hidden="1">{"PAGE 1",#N/A,FALSE,"WEST_OT"}</definedName>
    <definedName name="test42_5" hidden="1">{"PAGE 1",#N/A,FALSE,"WEST_OT"}</definedName>
    <definedName name="test43" localSheetId="4" hidden="1">{"PAGE 2",#N/A,FALSE,"WEST_OT"}</definedName>
    <definedName name="test43" localSheetId="11" hidden="1">{"PAGE 2",#N/A,FALSE,"WEST_OT"}</definedName>
    <definedName name="test43" hidden="1">{"PAGE 2",#N/A,FALSE,"WEST_OT"}</definedName>
    <definedName name="test43_1" localSheetId="4" hidden="1">{"PAGE 2",#N/A,FALSE,"WEST_OT"}</definedName>
    <definedName name="test43_1" localSheetId="11" hidden="1">{"PAGE 2",#N/A,FALSE,"WEST_OT"}</definedName>
    <definedName name="test43_1" hidden="1">{"PAGE 2",#N/A,FALSE,"WEST_OT"}</definedName>
    <definedName name="test43_1_1" localSheetId="4" hidden="1">{"PAGE 2",#N/A,FALSE,"WEST_OT"}</definedName>
    <definedName name="test43_1_1" localSheetId="11" hidden="1">{"PAGE 2",#N/A,FALSE,"WEST_OT"}</definedName>
    <definedName name="test43_1_1" hidden="1">{"PAGE 2",#N/A,FALSE,"WEST_OT"}</definedName>
    <definedName name="test43_1_1_2" localSheetId="4" hidden="1">{"PAGE 2",#N/A,FALSE,"WEST_OT"}</definedName>
    <definedName name="test43_1_1_2" localSheetId="11" hidden="1">{"PAGE 2",#N/A,FALSE,"WEST_OT"}</definedName>
    <definedName name="test43_1_1_2" hidden="1">{"PAGE 2",#N/A,FALSE,"WEST_OT"}</definedName>
    <definedName name="test43_1_3" localSheetId="4" hidden="1">{"PAGE 2",#N/A,FALSE,"WEST_OT"}</definedName>
    <definedName name="test43_1_3" localSheetId="11" hidden="1">{"PAGE 2",#N/A,FALSE,"WEST_OT"}</definedName>
    <definedName name="test43_1_3" hidden="1">{"PAGE 2",#N/A,FALSE,"WEST_OT"}</definedName>
    <definedName name="test43_2" localSheetId="4" hidden="1">{"PAGE 2",#N/A,FALSE,"WEST_OT"}</definedName>
    <definedName name="test43_2" localSheetId="11" hidden="1">{"PAGE 2",#N/A,FALSE,"WEST_OT"}</definedName>
    <definedName name="test43_2" hidden="1">{"PAGE 2",#N/A,FALSE,"WEST_OT"}</definedName>
    <definedName name="test43_2_2" localSheetId="4" hidden="1">{"PAGE 2",#N/A,FALSE,"WEST_OT"}</definedName>
    <definedName name="test43_2_2" localSheetId="11" hidden="1">{"PAGE 2",#N/A,FALSE,"WEST_OT"}</definedName>
    <definedName name="test43_2_2" hidden="1">{"PAGE 2",#N/A,FALSE,"WEST_OT"}</definedName>
    <definedName name="test43_3" localSheetId="4" hidden="1">{"PAGE 2",#N/A,FALSE,"WEST_OT"}</definedName>
    <definedName name="test43_3" localSheetId="11" hidden="1">{"PAGE 2",#N/A,FALSE,"WEST_OT"}</definedName>
    <definedName name="test43_3" hidden="1">{"PAGE 2",#N/A,FALSE,"WEST_OT"}</definedName>
    <definedName name="test43_3_2" localSheetId="4" hidden="1">{"PAGE 2",#N/A,FALSE,"WEST_OT"}</definedName>
    <definedName name="test43_3_2" localSheetId="11" hidden="1">{"PAGE 2",#N/A,FALSE,"WEST_OT"}</definedName>
    <definedName name="test43_3_2" hidden="1">{"PAGE 2",#N/A,FALSE,"WEST_OT"}</definedName>
    <definedName name="test43_5" localSheetId="4" hidden="1">{"PAGE 2",#N/A,FALSE,"WEST_OT"}</definedName>
    <definedName name="test43_5" localSheetId="11" hidden="1">{"PAGE 2",#N/A,FALSE,"WEST_OT"}</definedName>
    <definedName name="test43_5" hidden="1">{"PAGE 2",#N/A,FALSE,"WEST_OT"}</definedName>
    <definedName name="test44" localSheetId="4" hidden="1">{"PAGE 2",#N/A,FALSE,"WEST_OT"}</definedName>
    <definedName name="test44" localSheetId="11" hidden="1">{"PAGE 2",#N/A,FALSE,"WEST_OT"}</definedName>
    <definedName name="test44" hidden="1">{"PAGE 2",#N/A,FALSE,"WEST_OT"}</definedName>
    <definedName name="test44_1" localSheetId="4" hidden="1">{"PAGE 2",#N/A,FALSE,"WEST_OT"}</definedName>
    <definedName name="test44_1" localSheetId="11" hidden="1">{"PAGE 2",#N/A,FALSE,"WEST_OT"}</definedName>
    <definedName name="test44_1" hidden="1">{"PAGE 2",#N/A,FALSE,"WEST_OT"}</definedName>
    <definedName name="test44_1_1" localSheetId="4" hidden="1">{"PAGE 2",#N/A,FALSE,"WEST_OT"}</definedName>
    <definedName name="test44_1_1" localSheetId="11" hidden="1">{"PAGE 2",#N/A,FALSE,"WEST_OT"}</definedName>
    <definedName name="test44_1_1" hidden="1">{"PAGE 2",#N/A,FALSE,"WEST_OT"}</definedName>
    <definedName name="test44_1_1_2" localSheetId="4" hidden="1">{"PAGE 2",#N/A,FALSE,"WEST_OT"}</definedName>
    <definedName name="test44_1_1_2" localSheetId="11" hidden="1">{"PAGE 2",#N/A,FALSE,"WEST_OT"}</definedName>
    <definedName name="test44_1_1_2" hidden="1">{"PAGE 2",#N/A,FALSE,"WEST_OT"}</definedName>
    <definedName name="test44_1_3" localSheetId="4" hidden="1">{"PAGE 2",#N/A,FALSE,"WEST_OT"}</definedName>
    <definedName name="test44_1_3" localSheetId="11" hidden="1">{"PAGE 2",#N/A,FALSE,"WEST_OT"}</definedName>
    <definedName name="test44_1_3" hidden="1">{"PAGE 2",#N/A,FALSE,"WEST_OT"}</definedName>
    <definedName name="test44_2" localSheetId="4" hidden="1">{"PAGE 2",#N/A,FALSE,"WEST_OT"}</definedName>
    <definedName name="test44_2" localSheetId="11" hidden="1">{"PAGE 2",#N/A,FALSE,"WEST_OT"}</definedName>
    <definedName name="test44_2" hidden="1">{"PAGE 2",#N/A,FALSE,"WEST_OT"}</definedName>
    <definedName name="test44_2_2" localSheetId="4" hidden="1">{"PAGE 2",#N/A,FALSE,"WEST_OT"}</definedName>
    <definedName name="test44_2_2" localSheetId="11" hidden="1">{"PAGE 2",#N/A,FALSE,"WEST_OT"}</definedName>
    <definedName name="test44_2_2" hidden="1">{"PAGE 2",#N/A,FALSE,"WEST_OT"}</definedName>
    <definedName name="test44_3" localSheetId="4" hidden="1">{"PAGE 2",#N/A,FALSE,"WEST_OT"}</definedName>
    <definedName name="test44_3" localSheetId="11" hidden="1">{"PAGE 2",#N/A,FALSE,"WEST_OT"}</definedName>
    <definedName name="test44_3" hidden="1">{"PAGE 2",#N/A,FALSE,"WEST_OT"}</definedName>
    <definedName name="test44_3_2" localSheetId="4" hidden="1">{"PAGE 2",#N/A,FALSE,"WEST_OT"}</definedName>
    <definedName name="test44_3_2" localSheetId="11" hidden="1">{"PAGE 2",#N/A,FALSE,"WEST_OT"}</definedName>
    <definedName name="test44_3_2" hidden="1">{"PAGE 2",#N/A,FALSE,"WEST_OT"}</definedName>
    <definedName name="test44_5" localSheetId="4" hidden="1">{"PAGE 2",#N/A,FALSE,"WEST_OT"}</definedName>
    <definedName name="test44_5" localSheetId="11" hidden="1">{"PAGE 2",#N/A,FALSE,"WEST_OT"}</definedName>
    <definedName name="test44_5" hidden="1">{"PAGE 2",#N/A,FALSE,"WEST_OT"}</definedName>
    <definedName name="test45" localSheetId="4" hidden="1">{"PAGE 1",#N/A,FALSE,"WEST_OT"}</definedName>
    <definedName name="test45" localSheetId="11" hidden="1">{"PAGE 1",#N/A,FALSE,"WEST_OT"}</definedName>
    <definedName name="test45" hidden="1">{"PAGE 1",#N/A,FALSE,"WEST_OT"}</definedName>
    <definedName name="test45_1" localSheetId="4" hidden="1">{"PAGE 1",#N/A,FALSE,"WEST_OT"}</definedName>
    <definedName name="test45_1" localSheetId="11" hidden="1">{"PAGE 1",#N/A,FALSE,"WEST_OT"}</definedName>
    <definedName name="test45_1" hidden="1">{"PAGE 1",#N/A,FALSE,"WEST_OT"}</definedName>
    <definedName name="test45_1_1" localSheetId="4" hidden="1">{"PAGE 1",#N/A,FALSE,"WEST_OT"}</definedName>
    <definedName name="test45_1_1" localSheetId="11" hidden="1">{"PAGE 1",#N/A,FALSE,"WEST_OT"}</definedName>
    <definedName name="test45_1_1" hidden="1">{"PAGE 1",#N/A,FALSE,"WEST_OT"}</definedName>
    <definedName name="test45_1_1_2" localSheetId="4" hidden="1">{"PAGE 1",#N/A,FALSE,"WEST_OT"}</definedName>
    <definedName name="test45_1_1_2" localSheetId="11" hidden="1">{"PAGE 1",#N/A,FALSE,"WEST_OT"}</definedName>
    <definedName name="test45_1_1_2" hidden="1">{"PAGE 1",#N/A,FALSE,"WEST_OT"}</definedName>
    <definedName name="test45_1_3" localSheetId="4" hidden="1">{"PAGE 1",#N/A,FALSE,"WEST_OT"}</definedName>
    <definedName name="test45_1_3" localSheetId="11" hidden="1">{"PAGE 1",#N/A,FALSE,"WEST_OT"}</definedName>
    <definedName name="test45_1_3" hidden="1">{"PAGE 1",#N/A,FALSE,"WEST_OT"}</definedName>
    <definedName name="test45_2" localSheetId="4" hidden="1">{"PAGE 1",#N/A,FALSE,"WEST_OT"}</definedName>
    <definedName name="test45_2" localSheetId="11" hidden="1">{"PAGE 1",#N/A,FALSE,"WEST_OT"}</definedName>
    <definedName name="test45_2" hidden="1">{"PAGE 1",#N/A,FALSE,"WEST_OT"}</definedName>
    <definedName name="test45_2_2" localSheetId="4" hidden="1">{"PAGE 1",#N/A,FALSE,"WEST_OT"}</definedName>
    <definedName name="test45_2_2" localSheetId="11" hidden="1">{"PAGE 1",#N/A,FALSE,"WEST_OT"}</definedName>
    <definedName name="test45_2_2" hidden="1">{"PAGE 1",#N/A,FALSE,"WEST_OT"}</definedName>
    <definedName name="test45_3" localSheetId="4" hidden="1">{"PAGE 1",#N/A,FALSE,"WEST_OT"}</definedName>
    <definedName name="test45_3" localSheetId="11" hidden="1">{"PAGE 1",#N/A,FALSE,"WEST_OT"}</definedName>
    <definedName name="test45_3" hidden="1">{"PAGE 1",#N/A,FALSE,"WEST_OT"}</definedName>
    <definedName name="test45_3_2" localSheetId="4" hidden="1">{"PAGE 1",#N/A,FALSE,"WEST_OT"}</definedName>
    <definedName name="test45_3_2" localSheetId="11" hidden="1">{"PAGE 1",#N/A,FALSE,"WEST_OT"}</definedName>
    <definedName name="test45_3_2" hidden="1">{"PAGE 1",#N/A,FALSE,"WEST_OT"}</definedName>
    <definedName name="test45_5" localSheetId="4" hidden="1">{"PAGE 1",#N/A,FALSE,"WEST_OT"}</definedName>
    <definedName name="test45_5" localSheetId="11" hidden="1">{"PAGE 1",#N/A,FALSE,"WEST_OT"}</definedName>
    <definedName name="test45_5" hidden="1">{"PAGE 1",#N/A,FALSE,"WEST_OT"}</definedName>
    <definedName name="test46" localSheetId="4" hidden="1">{"PAGE 1",#N/A,FALSE,"WEST_OT"}</definedName>
    <definedName name="test46" localSheetId="11" hidden="1">{"PAGE 1",#N/A,FALSE,"WEST_OT"}</definedName>
    <definedName name="test46" hidden="1">{"PAGE 1",#N/A,FALSE,"WEST_OT"}</definedName>
    <definedName name="test46_1" localSheetId="4" hidden="1">{"PAGE 1",#N/A,FALSE,"WEST_OT"}</definedName>
    <definedName name="test46_1" localSheetId="11" hidden="1">{"PAGE 1",#N/A,FALSE,"WEST_OT"}</definedName>
    <definedName name="test46_1" hidden="1">{"PAGE 1",#N/A,FALSE,"WEST_OT"}</definedName>
    <definedName name="test46_1_1" localSheetId="4" hidden="1">{"PAGE 1",#N/A,FALSE,"WEST_OT"}</definedName>
    <definedName name="test46_1_1" localSheetId="11" hidden="1">{"PAGE 1",#N/A,FALSE,"WEST_OT"}</definedName>
    <definedName name="test46_1_1" hidden="1">{"PAGE 1",#N/A,FALSE,"WEST_OT"}</definedName>
    <definedName name="test46_1_1_2" localSheetId="4" hidden="1">{"PAGE 1",#N/A,FALSE,"WEST_OT"}</definedName>
    <definedName name="test46_1_1_2" localSheetId="11" hidden="1">{"PAGE 1",#N/A,FALSE,"WEST_OT"}</definedName>
    <definedName name="test46_1_1_2" hidden="1">{"PAGE 1",#N/A,FALSE,"WEST_OT"}</definedName>
    <definedName name="test46_1_3" localSheetId="4" hidden="1">{"PAGE 1",#N/A,FALSE,"WEST_OT"}</definedName>
    <definedName name="test46_1_3" localSheetId="11" hidden="1">{"PAGE 1",#N/A,FALSE,"WEST_OT"}</definedName>
    <definedName name="test46_1_3" hidden="1">{"PAGE 1",#N/A,FALSE,"WEST_OT"}</definedName>
    <definedName name="test46_2" localSheetId="4" hidden="1">{"PAGE 1",#N/A,FALSE,"WEST_OT"}</definedName>
    <definedName name="test46_2" localSheetId="11" hidden="1">{"PAGE 1",#N/A,FALSE,"WEST_OT"}</definedName>
    <definedName name="test46_2" hidden="1">{"PAGE 1",#N/A,FALSE,"WEST_OT"}</definedName>
    <definedName name="test46_2_2" localSheetId="4" hidden="1">{"PAGE 1",#N/A,FALSE,"WEST_OT"}</definedName>
    <definedName name="test46_2_2" localSheetId="11" hidden="1">{"PAGE 1",#N/A,FALSE,"WEST_OT"}</definedName>
    <definedName name="test46_2_2" hidden="1">{"PAGE 1",#N/A,FALSE,"WEST_OT"}</definedName>
    <definedName name="test46_3" localSheetId="4" hidden="1">{"PAGE 1",#N/A,FALSE,"WEST_OT"}</definedName>
    <definedName name="test46_3" localSheetId="11" hidden="1">{"PAGE 1",#N/A,FALSE,"WEST_OT"}</definedName>
    <definedName name="test46_3" hidden="1">{"PAGE 1",#N/A,FALSE,"WEST_OT"}</definedName>
    <definedName name="test46_3_2" localSheetId="4" hidden="1">{"PAGE 1",#N/A,FALSE,"WEST_OT"}</definedName>
    <definedName name="test46_3_2" localSheetId="11" hidden="1">{"PAGE 1",#N/A,FALSE,"WEST_OT"}</definedName>
    <definedName name="test46_3_2" hidden="1">{"PAGE 1",#N/A,FALSE,"WEST_OT"}</definedName>
    <definedName name="test46_5" localSheetId="4" hidden="1">{"PAGE 1",#N/A,FALSE,"WEST_OT"}</definedName>
    <definedName name="test46_5" localSheetId="11" hidden="1">{"PAGE 1",#N/A,FALSE,"WEST_OT"}</definedName>
    <definedName name="test46_5" hidden="1">{"PAGE 1",#N/A,FALSE,"WEST_OT"}</definedName>
    <definedName name="test4w" localSheetId="15" hidden="1">{"'SIVA Pricing Model'!$A$1:$F$39"}</definedName>
    <definedName name="test4w" localSheetId="11" hidden="1">{"'SIVA Pricing Model'!$A$1:$F$39"}</definedName>
    <definedName name="test4w" hidden="1">{"'SIVA Pricing Model'!$A$1:$F$39"}</definedName>
    <definedName name="test5" localSheetId="19" hidden="1">{"Current",#N/A,FALSE,"Currentcal";"Current B",#N/A,FALSE,"Currentcal";"Constant",#N/A,FALSE,"Constantcal";"Constant B",#N/A,FALSE,"Constantcal"}</definedName>
    <definedName name="test5" localSheetId="4" hidden="1">{"Current",#N/A,FALSE,"Currentcal";"Current B",#N/A,FALSE,"Currentcal";"Constant",#N/A,FALSE,"Constantcal";"Constant B",#N/A,FALSE,"Constantcal"}</definedName>
    <definedName name="Test5" localSheetId="15" hidden="1">{"'SIVA Pricing Model'!$A$1:$F$39"}</definedName>
    <definedName name="Test5" localSheetId="11" hidden="1">{"'SIVA Pricing Model'!$A$1:$F$39"}</definedName>
    <definedName name="Test5" hidden="1">{"'SIVA Pricing Model'!$A$1:$F$39"}</definedName>
    <definedName name="test5_1" localSheetId="4" hidden="1">{"PAGE 1",#N/A,FALSE,"WEST_OT"}</definedName>
    <definedName name="test5_1" localSheetId="11" hidden="1">{"PAGE 1",#N/A,FALSE,"WEST_OT"}</definedName>
    <definedName name="test5_1" hidden="1">{"PAGE 1",#N/A,FALSE,"WEST_OT"}</definedName>
    <definedName name="test5_1_1" localSheetId="4" hidden="1">{"PAGE 1",#N/A,FALSE,"WEST_OT"}</definedName>
    <definedName name="test5_1_1" localSheetId="11" hidden="1">{"PAGE 1",#N/A,FALSE,"WEST_OT"}</definedName>
    <definedName name="test5_1_1" hidden="1">{"PAGE 1",#N/A,FALSE,"WEST_OT"}</definedName>
    <definedName name="test5_1_1_2" localSheetId="4" hidden="1">{"PAGE 1",#N/A,FALSE,"WEST_OT"}</definedName>
    <definedName name="test5_1_1_2" localSheetId="11" hidden="1">{"PAGE 1",#N/A,FALSE,"WEST_OT"}</definedName>
    <definedName name="test5_1_1_2" hidden="1">{"PAGE 1",#N/A,FALSE,"WEST_OT"}</definedName>
    <definedName name="test5_1_3" localSheetId="4" hidden="1">{"PAGE 1",#N/A,FALSE,"WEST_OT"}</definedName>
    <definedName name="test5_1_3" localSheetId="11" hidden="1">{"PAGE 1",#N/A,FALSE,"WEST_OT"}</definedName>
    <definedName name="test5_1_3" hidden="1">{"PAGE 1",#N/A,FALSE,"WEST_OT"}</definedName>
    <definedName name="test5_2" localSheetId="4" hidden="1">{"PAGE 1",#N/A,FALSE,"WEST_OT"}</definedName>
    <definedName name="test5_2" localSheetId="11" hidden="1">{"PAGE 1",#N/A,FALSE,"WEST_OT"}</definedName>
    <definedName name="test5_2" hidden="1">{"PAGE 1",#N/A,FALSE,"WEST_OT"}</definedName>
    <definedName name="test5_2_2" localSheetId="4" hidden="1">{"PAGE 1",#N/A,FALSE,"WEST_OT"}</definedName>
    <definedName name="test5_2_2" localSheetId="11" hidden="1">{"PAGE 1",#N/A,FALSE,"WEST_OT"}</definedName>
    <definedName name="test5_2_2" hidden="1">{"PAGE 1",#N/A,FALSE,"WEST_OT"}</definedName>
    <definedName name="test5_3" localSheetId="4" hidden="1">{"PAGE 1",#N/A,FALSE,"WEST_OT"}</definedName>
    <definedName name="test5_3" localSheetId="11" hidden="1">{"PAGE 1",#N/A,FALSE,"WEST_OT"}</definedName>
    <definedName name="test5_3" hidden="1">{"PAGE 1",#N/A,FALSE,"WEST_OT"}</definedName>
    <definedName name="test5_3_2" localSheetId="4" hidden="1">{"PAGE 1",#N/A,FALSE,"WEST_OT"}</definedName>
    <definedName name="test5_3_2" localSheetId="11" hidden="1">{"PAGE 1",#N/A,FALSE,"WEST_OT"}</definedName>
    <definedName name="test5_3_2" hidden="1">{"PAGE 1",#N/A,FALSE,"WEST_OT"}</definedName>
    <definedName name="test5_5" localSheetId="4" hidden="1">{"PAGE 1",#N/A,FALSE,"WEST_OT"}</definedName>
    <definedName name="test5_5" localSheetId="11" hidden="1">{"PAGE 1",#N/A,FALSE,"WEST_OT"}</definedName>
    <definedName name="test5_5" hidden="1">{"PAGE 1",#N/A,FALSE,"WEST_OT"}</definedName>
    <definedName name="test546667" localSheetId="11" hidden="1">{#N/A,#N/A,TRUE,"Summary";#N/A,#N/A,TRUE,"Financials"}</definedName>
    <definedName name="test546667" hidden="1">{#N/A,#N/A,TRUE,"Summary";#N/A,#N/A,TRUE,"Financials"}</definedName>
    <definedName name="test6" localSheetId="4" hidden="1">{"PAGE 2",#N/A,FALSE,"WEST_OT"}</definedName>
    <definedName name="test6" localSheetId="11" hidden="1">{"PAGE 2",#N/A,FALSE,"WEST_OT"}</definedName>
    <definedName name="test6" hidden="1">{"PAGE 2",#N/A,FALSE,"WEST_OT"}</definedName>
    <definedName name="test6_1" localSheetId="4" hidden="1">{"PAGE 2",#N/A,FALSE,"WEST_OT"}</definedName>
    <definedName name="test6_1" localSheetId="11" hidden="1">{"PAGE 2",#N/A,FALSE,"WEST_OT"}</definedName>
    <definedName name="test6_1" hidden="1">{"PAGE 2",#N/A,FALSE,"WEST_OT"}</definedName>
    <definedName name="test6_1_1" localSheetId="4" hidden="1">{"PAGE 2",#N/A,FALSE,"WEST_OT"}</definedName>
    <definedName name="test6_1_1" localSheetId="11" hidden="1">{"PAGE 2",#N/A,FALSE,"WEST_OT"}</definedName>
    <definedName name="test6_1_1" hidden="1">{"PAGE 2",#N/A,FALSE,"WEST_OT"}</definedName>
    <definedName name="test6_1_1_2" localSheetId="4" hidden="1">{"PAGE 2",#N/A,FALSE,"WEST_OT"}</definedName>
    <definedName name="test6_1_1_2" localSheetId="11" hidden="1">{"PAGE 2",#N/A,FALSE,"WEST_OT"}</definedName>
    <definedName name="test6_1_1_2" hidden="1">{"PAGE 2",#N/A,FALSE,"WEST_OT"}</definedName>
    <definedName name="test6_1_3" localSheetId="4" hidden="1">{"PAGE 2",#N/A,FALSE,"WEST_OT"}</definedName>
    <definedName name="test6_1_3" localSheetId="11" hidden="1">{"PAGE 2",#N/A,FALSE,"WEST_OT"}</definedName>
    <definedName name="test6_1_3" hidden="1">{"PAGE 2",#N/A,FALSE,"WEST_OT"}</definedName>
    <definedName name="test6_2" localSheetId="4" hidden="1">{"PAGE 2",#N/A,FALSE,"WEST_OT"}</definedName>
    <definedName name="test6_2" localSheetId="11" hidden="1">{"PAGE 2",#N/A,FALSE,"WEST_OT"}</definedName>
    <definedName name="test6_2" hidden="1">{"PAGE 2",#N/A,FALSE,"WEST_OT"}</definedName>
    <definedName name="test6_2_2" localSheetId="4" hidden="1">{"PAGE 2",#N/A,FALSE,"WEST_OT"}</definedName>
    <definedName name="test6_2_2" localSheetId="11" hidden="1">{"PAGE 2",#N/A,FALSE,"WEST_OT"}</definedName>
    <definedName name="test6_2_2" hidden="1">{"PAGE 2",#N/A,FALSE,"WEST_OT"}</definedName>
    <definedName name="test6_3" localSheetId="4" hidden="1">{"PAGE 2",#N/A,FALSE,"WEST_OT"}</definedName>
    <definedName name="test6_3" localSheetId="11" hidden="1">{"PAGE 2",#N/A,FALSE,"WEST_OT"}</definedName>
    <definedName name="test6_3" hidden="1">{"PAGE 2",#N/A,FALSE,"WEST_OT"}</definedName>
    <definedName name="test6_3_2" localSheetId="4" hidden="1">{"PAGE 2",#N/A,FALSE,"WEST_OT"}</definedName>
    <definedName name="test6_3_2" localSheetId="11" hidden="1">{"PAGE 2",#N/A,FALSE,"WEST_OT"}</definedName>
    <definedName name="test6_3_2" hidden="1">{"PAGE 2",#N/A,FALSE,"WEST_OT"}</definedName>
    <definedName name="test6_5" localSheetId="4" hidden="1">{"PAGE 2",#N/A,FALSE,"WEST_OT"}</definedName>
    <definedName name="test6_5" localSheetId="11" hidden="1">{"PAGE 2",#N/A,FALSE,"WEST_OT"}</definedName>
    <definedName name="test6_5" hidden="1">{"PAGE 2",#N/A,FALSE,"WEST_OT"}</definedName>
    <definedName name="test7" localSheetId="4" hidden="1">{"PAGE 2",#N/A,FALSE,"WEST_OT"}</definedName>
    <definedName name="test7" localSheetId="11" hidden="1">{"PAGE 2",#N/A,FALSE,"WEST_OT"}</definedName>
    <definedName name="test7" hidden="1">{"PAGE 2",#N/A,FALSE,"WEST_OT"}</definedName>
    <definedName name="test7_1" localSheetId="4" hidden="1">{"PAGE 2",#N/A,FALSE,"WEST_OT"}</definedName>
    <definedName name="test7_1" localSheetId="11" hidden="1">{"PAGE 2",#N/A,FALSE,"WEST_OT"}</definedName>
    <definedName name="test7_1" hidden="1">{"PAGE 2",#N/A,FALSE,"WEST_OT"}</definedName>
    <definedName name="test7_1_1" localSheetId="4" hidden="1">{"PAGE 2",#N/A,FALSE,"WEST_OT"}</definedName>
    <definedName name="test7_1_1" localSheetId="11" hidden="1">{"PAGE 2",#N/A,FALSE,"WEST_OT"}</definedName>
    <definedName name="test7_1_1" hidden="1">{"PAGE 2",#N/A,FALSE,"WEST_OT"}</definedName>
    <definedName name="test7_1_1_2" localSheetId="4" hidden="1">{"PAGE 2",#N/A,FALSE,"WEST_OT"}</definedName>
    <definedName name="test7_1_1_2" localSheetId="11" hidden="1">{"PAGE 2",#N/A,FALSE,"WEST_OT"}</definedName>
    <definedName name="test7_1_1_2" hidden="1">{"PAGE 2",#N/A,FALSE,"WEST_OT"}</definedName>
    <definedName name="test7_1_3" localSheetId="4" hidden="1">{"PAGE 2",#N/A,FALSE,"WEST_OT"}</definedName>
    <definedName name="test7_1_3" localSheetId="11" hidden="1">{"PAGE 2",#N/A,FALSE,"WEST_OT"}</definedName>
    <definedName name="test7_1_3" hidden="1">{"PAGE 2",#N/A,FALSE,"WEST_OT"}</definedName>
    <definedName name="test7_2" localSheetId="4" hidden="1">{"PAGE 2",#N/A,FALSE,"WEST_OT"}</definedName>
    <definedName name="test7_2" localSheetId="11" hidden="1">{"PAGE 2",#N/A,FALSE,"WEST_OT"}</definedName>
    <definedName name="test7_2" hidden="1">{"PAGE 2",#N/A,FALSE,"WEST_OT"}</definedName>
    <definedName name="test7_2_2" localSheetId="4" hidden="1">{"PAGE 2",#N/A,FALSE,"WEST_OT"}</definedName>
    <definedName name="test7_2_2" localSheetId="11" hidden="1">{"PAGE 2",#N/A,FALSE,"WEST_OT"}</definedName>
    <definedName name="test7_2_2" hidden="1">{"PAGE 2",#N/A,FALSE,"WEST_OT"}</definedName>
    <definedName name="test7_3" localSheetId="4" hidden="1">{"PAGE 2",#N/A,FALSE,"WEST_OT"}</definedName>
    <definedName name="test7_3" localSheetId="11" hidden="1">{"PAGE 2",#N/A,FALSE,"WEST_OT"}</definedName>
    <definedName name="test7_3" hidden="1">{"PAGE 2",#N/A,FALSE,"WEST_OT"}</definedName>
    <definedName name="test7_3_2" localSheetId="4" hidden="1">{"PAGE 2",#N/A,FALSE,"WEST_OT"}</definedName>
    <definedName name="test7_3_2" localSheetId="11" hidden="1">{"PAGE 2",#N/A,FALSE,"WEST_OT"}</definedName>
    <definedName name="test7_3_2" hidden="1">{"PAGE 2",#N/A,FALSE,"WEST_OT"}</definedName>
    <definedName name="test7_5" localSheetId="4" hidden="1">{"PAGE 2",#N/A,FALSE,"WEST_OT"}</definedName>
    <definedName name="test7_5" localSheetId="11" hidden="1">{"PAGE 2",#N/A,FALSE,"WEST_OT"}</definedName>
    <definedName name="test7_5" hidden="1">{"PAGE 2",#N/A,FALSE,"WEST_OT"}</definedName>
    <definedName name="test8" localSheetId="4" hidden="1">{"PAGE 1",#N/A,FALSE,"WEST_OT"}</definedName>
    <definedName name="test8" localSheetId="11" hidden="1">{"PAGE 1",#N/A,FALSE,"WEST_OT"}</definedName>
    <definedName name="test8" hidden="1">{"PAGE 1",#N/A,FALSE,"WEST_OT"}</definedName>
    <definedName name="test8_1" localSheetId="4" hidden="1">{"PAGE 1",#N/A,FALSE,"WEST_OT"}</definedName>
    <definedName name="test8_1" localSheetId="11" hidden="1">{"PAGE 1",#N/A,FALSE,"WEST_OT"}</definedName>
    <definedName name="test8_1" hidden="1">{"PAGE 1",#N/A,FALSE,"WEST_OT"}</definedName>
    <definedName name="test8_1_1" localSheetId="4" hidden="1">{"PAGE 1",#N/A,FALSE,"WEST_OT"}</definedName>
    <definedName name="test8_1_1" localSheetId="11" hidden="1">{"PAGE 1",#N/A,FALSE,"WEST_OT"}</definedName>
    <definedName name="test8_1_1" hidden="1">{"PAGE 1",#N/A,FALSE,"WEST_OT"}</definedName>
    <definedName name="test8_1_1_2" localSheetId="4" hidden="1">{"PAGE 1",#N/A,FALSE,"WEST_OT"}</definedName>
    <definedName name="test8_1_1_2" localSheetId="11" hidden="1">{"PAGE 1",#N/A,FALSE,"WEST_OT"}</definedName>
    <definedName name="test8_1_1_2" hidden="1">{"PAGE 1",#N/A,FALSE,"WEST_OT"}</definedName>
    <definedName name="test8_1_3" localSheetId="4" hidden="1">{"PAGE 1",#N/A,FALSE,"WEST_OT"}</definedName>
    <definedName name="test8_1_3" localSheetId="11" hidden="1">{"PAGE 1",#N/A,FALSE,"WEST_OT"}</definedName>
    <definedName name="test8_1_3" hidden="1">{"PAGE 1",#N/A,FALSE,"WEST_OT"}</definedName>
    <definedName name="test8_2" localSheetId="4" hidden="1">{"PAGE 1",#N/A,FALSE,"WEST_OT"}</definedName>
    <definedName name="test8_2" localSheetId="11" hidden="1">{"PAGE 1",#N/A,FALSE,"WEST_OT"}</definedName>
    <definedName name="test8_2" hidden="1">{"PAGE 1",#N/A,FALSE,"WEST_OT"}</definedName>
    <definedName name="test8_2_2" localSheetId="4" hidden="1">{"PAGE 1",#N/A,FALSE,"WEST_OT"}</definedName>
    <definedName name="test8_2_2" localSheetId="11" hidden="1">{"PAGE 1",#N/A,FALSE,"WEST_OT"}</definedName>
    <definedName name="test8_2_2" hidden="1">{"PAGE 1",#N/A,FALSE,"WEST_OT"}</definedName>
    <definedName name="test8_3" localSheetId="4" hidden="1">{"PAGE 1",#N/A,FALSE,"WEST_OT"}</definedName>
    <definedName name="test8_3" localSheetId="11" hidden="1">{"PAGE 1",#N/A,FALSE,"WEST_OT"}</definedName>
    <definedName name="test8_3" hidden="1">{"PAGE 1",#N/A,FALSE,"WEST_OT"}</definedName>
    <definedName name="test8_3_2" localSheetId="4" hidden="1">{"PAGE 1",#N/A,FALSE,"WEST_OT"}</definedName>
    <definedName name="test8_3_2" localSheetId="11" hidden="1">{"PAGE 1",#N/A,FALSE,"WEST_OT"}</definedName>
    <definedName name="test8_3_2" hidden="1">{"PAGE 1",#N/A,FALSE,"WEST_OT"}</definedName>
    <definedName name="test8_5" localSheetId="4" hidden="1">{"PAGE 1",#N/A,FALSE,"WEST_OT"}</definedName>
    <definedName name="test8_5" localSheetId="11" hidden="1">{"PAGE 1",#N/A,FALSE,"WEST_OT"}</definedName>
    <definedName name="test8_5" hidden="1">{"PAGE 1",#N/A,FALSE,"WEST_OT"}</definedName>
    <definedName name="test9" localSheetId="4" hidden="1">{"PAGE 1",#N/A,FALSE,"WEST_OT"}</definedName>
    <definedName name="test9" localSheetId="11" hidden="1">{"PAGE 1",#N/A,FALSE,"WEST_OT"}</definedName>
    <definedName name="test9" hidden="1">{"PAGE 1",#N/A,FALSE,"WEST_OT"}</definedName>
    <definedName name="test9_1" localSheetId="4" hidden="1">{"PAGE 1",#N/A,FALSE,"WEST_OT"}</definedName>
    <definedName name="test9_1" localSheetId="11" hidden="1">{"PAGE 1",#N/A,FALSE,"WEST_OT"}</definedName>
    <definedName name="test9_1" hidden="1">{"PAGE 1",#N/A,FALSE,"WEST_OT"}</definedName>
    <definedName name="test9_1_1" localSheetId="4" hidden="1">{"PAGE 1",#N/A,FALSE,"WEST_OT"}</definedName>
    <definedName name="test9_1_1" localSheetId="11" hidden="1">{"PAGE 1",#N/A,FALSE,"WEST_OT"}</definedName>
    <definedName name="test9_1_1" hidden="1">{"PAGE 1",#N/A,FALSE,"WEST_OT"}</definedName>
    <definedName name="test9_1_1_2" localSheetId="4" hidden="1">{"PAGE 1",#N/A,FALSE,"WEST_OT"}</definedName>
    <definedName name="test9_1_1_2" localSheetId="11" hidden="1">{"PAGE 1",#N/A,FALSE,"WEST_OT"}</definedName>
    <definedName name="test9_1_1_2" hidden="1">{"PAGE 1",#N/A,FALSE,"WEST_OT"}</definedName>
    <definedName name="test9_1_3" localSheetId="4" hidden="1">{"PAGE 1",#N/A,FALSE,"WEST_OT"}</definedName>
    <definedName name="test9_1_3" localSheetId="11" hidden="1">{"PAGE 1",#N/A,FALSE,"WEST_OT"}</definedName>
    <definedName name="test9_1_3" hidden="1">{"PAGE 1",#N/A,FALSE,"WEST_OT"}</definedName>
    <definedName name="test9_2" localSheetId="4" hidden="1">{"PAGE 1",#N/A,FALSE,"WEST_OT"}</definedName>
    <definedName name="test9_2" localSheetId="11" hidden="1">{"PAGE 1",#N/A,FALSE,"WEST_OT"}</definedName>
    <definedName name="test9_2" hidden="1">{"PAGE 1",#N/A,FALSE,"WEST_OT"}</definedName>
    <definedName name="test9_2_2" localSheetId="4" hidden="1">{"PAGE 1",#N/A,FALSE,"WEST_OT"}</definedName>
    <definedName name="test9_2_2" localSheetId="11" hidden="1">{"PAGE 1",#N/A,FALSE,"WEST_OT"}</definedName>
    <definedName name="test9_2_2" hidden="1">{"PAGE 1",#N/A,FALSE,"WEST_OT"}</definedName>
    <definedName name="test9_3" localSheetId="4" hidden="1">{"PAGE 1",#N/A,FALSE,"WEST_OT"}</definedName>
    <definedName name="test9_3" localSheetId="11" hidden="1">{"PAGE 1",#N/A,FALSE,"WEST_OT"}</definedName>
    <definedName name="test9_3" hidden="1">{"PAGE 1",#N/A,FALSE,"WEST_OT"}</definedName>
    <definedName name="test9_3_2" localSheetId="4" hidden="1">{"PAGE 1",#N/A,FALSE,"WEST_OT"}</definedName>
    <definedName name="test9_3_2" localSheetId="11" hidden="1">{"PAGE 1",#N/A,FALSE,"WEST_OT"}</definedName>
    <definedName name="test9_3_2" hidden="1">{"PAGE 1",#N/A,FALSE,"WEST_OT"}</definedName>
    <definedName name="test9_5" localSheetId="4" hidden="1">{"PAGE 1",#N/A,FALSE,"WEST_OT"}</definedName>
    <definedName name="test9_5" localSheetId="11" hidden="1">{"PAGE 1",#N/A,FALSE,"WEST_OT"}</definedName>
    <definedName name="test9_5" hidden="1">{"PAGE 1",#N/A,FALSE,"WEST_OT"}</definedName>
    <definedName name="TestAdd">"Test RefersTo1"</definedName>
    <definedName name="teste" localSheetId="4" hidden="1">{#N/A,#N/A,FALSE,"Pharm";#N/A,#N/A,FALSE,"WWCM"}</definedName>
    <definedName name="teste" localSheetId="11" hidden="1">{#N/A,#N/A,FALSE,"Pharm";#N/A,#N/A,FALSE,"WWCM"}</definedName>
    <definedName name="teste" hidden="1">{#N/A,#N/A,FALSE,"Pharm";#N/A,#N/A,FALSE,"WWCM"}</definedName>
    <definedName name="teste_1" localSheetId="4" hidden="1">{#N/A,#N/A,FALSE,"Pharm";#N/A,#N/A,FALSE,"WWCM"}</definedName>
    <definedName name="teste_1" localSheetId="11" hidden="1">{#N/A,#N/A,FALSE,"Pharm";#N/A,#N/A,FALSE,"WWCM"}</definedName>
    <definedName name="teste_1" hidden="1">{#N/A,#N/A,FALSE,"Pharm";#N/A,#N/A,FALSE,"WWCM"}</definedName>
    <definedName name="teste16"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1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1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1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 localSheetId="11" hidden="1">{"Fecha_Novembro",#N/A,FALSE,"FECHAMENTO-2002 ";"Defer_Novembro",#N/A,FALSE,"DIFERIDO";"Pis_Novembro",#N/A,FALSE,"PIS COFINS";"Iss_Novembro",#N/A,FALSE,"ISS"}</definedName>
    <definedName name="teste2" hidden="1">{"Fecha_Novembro",#N/A,FALSE,"FECHAMENTO-2002 ";"Defer_Novembro",#N/A,FALSE,"DIFERIDO";"Pis_Novembro",#N/A,FALSE,"PIS COFINS";"Iss_Novembro",#N/A,FALSE,"ISS"}</definedName>
    <definedName name="teste25"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 localSheetId="11" hidden="1">{"Fecha_Outubro",#N/A,FALSE,"FECHAMENTO-2002 ";"Defer_Outubro",#N/A,FALSE,"DIFERIDO";"Pis_Outubro",#N/A,FALSE,"PIS COFINS";"Iss_Outubro",#N/A,FALSE,"ISS"}</definedName>
    <definedName name="teste3" hidden="1">{"Fecha_Outubro",#N/A,FALSE,"FECHAMENTO-2002 ";"Defer_Outubro",#N/A,FALSE,"DIFERIDO";"Pis_Outubro",#N/A,FALSE,"PIS COFINS";"Iss_Outubro",#N/A,FALSE,"ISS"}</definedName>
    <definedName name="teste30" localSheetId="1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 localSheetId="11" hidden="1">{#N/A,#N/A,FALSE,"HONORÁRIOS"}</definedName>
    <definedName name="teste4" hidden="1">{#N/A,#N/A,FALSE,"HONORÁRIOS"}</definedName>
    <definedName name="teste40" localSheetId="1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5" localSheetId="11" hidden="1">{"Fecha_Setembro",#N/A,FALSE,"FECHAMENTO-2002 ";"Defer_Setembro",#N/A,FALSE,"DIFERIDO";"Pis_Setembro",#N/A,FALSE,"PIS COFINS";"Iss_Setembro",#N/A,FALSE,"ISS"}</definedName>
    <definedName name="teste5" hidden="1">{"Fecha_Setembro",#N/A,FALSE,"FECHAMENTO-2002 ";"Defer_Setembro",#N/A,FALSE,"DIFERIDO";"Pis_Setembro",#N/A,FALSE,"PIS COFINS";"Iss_Setembro",#N/A,FALSE,"ISS"}</definedName>
    <definedName name="Testing" localSheetId="11" hidden="1">{#N/A,#N/A,TRUE,"index";#N/A,#N/A,TRUE,"Summary";#N/A,#N/A,TRUE,"Continuing Business";#N/A,#N/A,TRUE,"Disposals";#N/A,#N/A,TRUE,"Acquisitions";#N/A,#N/A,TRUE,"Actual &amp; Plan Reconciliation"}</definedName>
    <definedName name="Testing" hidden="1">{#N/A,#N/A,TRUE,"index";#N/A,#N/A,TRUE,"Summary";#N/A,#N/A,TRUE,"Continuing Business";#N/A,#N/A,TRUE,"Disposals";#N/A,#N/A,TRUE,"Acquisitions";#N/A,#N/A,TRUE,"Actual &amp; Plan Reconciliation"}</definedName>
    <definedName name="Testing_Comps" localSheetId="19">#REF!</definedName>
    <definedName name="Testing_Comps">#REF!</definedName>
    <definedName name="tests" localSheetId="15" hidden="1">{"'SIVA Pricing Model'!$A$1:$F$39"}</definedName>
    <definedName name="tests" localSheetId="11" hidden="1">{"'SIVA Pricing Model'!$A$1:$F$39"}</definedName>
    <definedName name="tests" hidden="1">{"'SIVA Pricing Model'!$A$1:$F$39"}</definedName>
    <definedName name="TEsts6" localSheetId="15" hidden="1">{"'SIVA Pricing Model'!$A$1:$F$39"}</definedName>
    <definedName name="TEsts6" localSheetId="11" hidden="1">{"'SIVA Pricing Model'!$A$1:$F$39"}</definedName>
    <definedName name="TEsts6" hidden="1">{"'SIVA Pricing Model'!$A$1:$F$39"}</definedName>
    <definedName name="testss" localSheetId="15" hidden="1">{"'SIVA Pricing Model'!$A$1:$F$39"}</definedName>
    <definedName name="testss" localSheetId="11" hidden="1">{"'SIVA Pricing Model'!$A$1:$F$39"}</definedName>
    <definedName name="testss" hidden="1">{"'SIVA Pricing Model'!$A$1:$F$39"}</definedName>
    <definedName name="testsss" localSheetId="15" hidden="1">{"'SIVA Pricing Model'!$A$1:$F$39"}</definedName>
    <definedName name="testsss" localSheetId="11" hidden="1">{"'SIVA Pricing Model'!$A$1:$F$39"}</definedName>
    <definedName name="testsss" hidden="1">{"'SIVA Pricing Model'!$A$1:$F$39"}</definedName>
    <definedName name="testst234" localSheetId="11" hidden="1">{"Oct_Plan_Income_Month",#N/A,FALSE,"OctInc";"Oct_Month_Lastyear_Inc",#N/A,FALSE,"OctInc"}</definedName>
    <definedName name="testst234" hidden="1">{"Oct_Plan_Income_Month",#N/A,FALSE,"OctInc";"Oct_Month_Lastyear_Inc",#N/A,FALSE,"OctInc"}</definedName>
    <definedName name="testsw" localSheetId="15" hidden="1">{"'SIVA Pricing Model'!$A$1:$F$39"}</definedName>
    <definedName name="testsw" localSheetId="11" hidden="1">{"'SIVA Pricing Model'!$A$1:$F$39"}</definedName>
    <definedName name="testsw" hidden="1">{"'SIVA Pricing Model'!$A$1:$F$39"}</definedName>
    <definedName name="testterrwe" localSheetId="11" hidden="1">{"ConInc",#N/A,FALSE,"FinStmt";"ConBal",#N/A,FALSE,"FinStmt";"ConCash",#N/A,FALSE,"FinStmt"}</definedName>
    <definedName name="testterrwe" hidden="1">{"ConInc",#N/A,FALSE,"FinStmt";"ConBal",#N/A,FALSE,"FinStmt";"ConCash",#N/A,FALSE,"FinStmt"}</definedName>
    <definedName name="testw" localSheetId="15" hidden="1">{"'SIVA Pricing Model'!$A$1:$F$39"}</definedName>
    <definedName name="testw" localSheetId="11" hidden="1">{"'SIVA Pricing Model'!$A$1:$F$39"}</definedName>
    <definedName name="testw" hidden="1">{"'SIVA Pricing Model'!$A$1:$F$39"}</definedName>
    <definedName name="testww" localSheetId="15" hidden="1">{"'SIVA Pricing Model'!$A$1:$F$39"}</definedName>
    <definedName name="testww" localSheetId="11" hidden="1">{"'SIVA Pricing Model'!$A$1:$F$39"}</definedName>
    <definedName name="testww" hidden="1">{"'SIVA Pricing Model'!$A$1:$F$39"}</definedName>
    <definedName name="testwww" localSheetId="15" hidden="1">{"'SIVA Pricing Model'!$A$1:$F$39"}</definedName>
    <definedName name="testwww" localSheetId="11" hidden="1">{"'SIVA Pricing Model'!$A$1:$F$39"}</definedName>
    <definedName name="testwww" hidden="1">{"'SIVA Pricing Model'!$A$1:$F$39"}</definedName>
    <definedName name="TET"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e" localSheetId="4" hidden="1">{#N/A,#N/A,FALSE,"Calc";#N/A,#N/A,FALSE,"Sensitivity";#N/A,#N/A,FALSE,"LT Earn.Dil.";#N/A,#N/A,FALSE,"Dil. AVP"}</definedName>
    <definedName name="tete" localSheetId="11" hidden="1">{#N/A,#N/A,FALSE,"Calc";#N/A,#N/A,FALSE,"Sensitivity";#N/A,#N/A,FALSE,"LT Earn.Dil.";#N/A,#N/A,FALSE,"Dil. AVP"}</definedName>
    <definedName name="tete" hidden="1">{#N/A,#N/A,FALSE,"Calc";#N/A,#N/A,FALSE,"Sensitivity";#N/A,#N/A,FALSE,"LT Earn.Dil.";#N/A,#N/A,FALSE,"Dil. AVP"}</definedName>
    <definedName name="tetete" localSheetId="11" hidden="1">{"PA1",#N/A,TRUE,"BORDMW";"pa2",#N/A,TRUE,"BORDMW";"PA3",#N/A,TRUE,"BORDMW";"PA4",#N/A,TRUE,"BORDMW"}</definedName>
    <definedName name="tetete" hidden="1">{"PA1",#N/A,TRUE,"BORDMW";"pa2",#N/A,TRUE,"BORDMW";"PA3",#N/A,TRUE,"BORDMW";"PA4",#N/A,TRUE,"BORDMW"}</definedName>
    <definedName name="teteter" localSheetId="11" hidden="1">{"LBO Summary",#N/A,FALSE,"Summary";"Income Statement",#N/A,FALSE,"Model";"Cash Flow",#N/A,FALSE,"Model";"Balance Sheet",#N/A,FALSE,"Model";"Working Capital",#N/A,FALSE,"Model";"Pro Forma Balance Sheets",#N/A,FALSE,"PFBS";"Debt Balances",#N/A,FALSE,"Model";"Fee Schedules",#N/A,FALSE,"Model"}</definedName>
    <definedName name="teteter" hidden="1">{"LBO Summary",#N/A,FALSE,"Summary";"Income Statement",#N/A,FALSE,"Model";"Cash Flow",#N/A,FALSE,"Model";"Balance Sheet",#N/A,FALSE,"Model";"Working Capital",#N/A,FALSE,"Model";"Pro Forma Balance Sheets",#N/A,FALSE,"PFBS";"Debt Balances",#N/A,FALSE,"Model";"Fee Schedules",#N/A,FALSE,"Model"}</definedName>
    <definedName name="tets" localSheetId="19">#REF!</definedName>
    <definedName name="tets">#REF!</definedName>
    <definedName name="TETS1" localSheetId="19">#REF!</definedName>
    <definedName name="TETS1">#REF!</definedName>
    <definedName name="TETS2" localSheetId="19">#REF!</definedName>
    <definedName name="TETS2">#REF!</definedName>
    <definedName name="TETS3">#REF!</definedName>
    <definedName name="TETS4">#REF!</definedName>
    <definedName name="TETS5">#REF!</definedName>
    <definedName name="TETS6">#REF!</definedName>
    <definedName name="teXT" hidden="1">6</definedName>
    <definedName name="TextRefCopy1">#REF!</definedName>
    <definedName name="TextRefCopy10">#REF!</definedName>
    <definedName name="TextRefCopy101">#REF!</definedName>
    <definedName name="TextRefCopy1010">#REF!</definedName>
    <definedName name="TextRefCopy104">#REF!</definedName>
    <definedName name="TextRefCopy11">#REF!</definedName>
    <definedName name="TextRefCopy111">#REF!</definedName>
    <definedName name="TextRefCopy1122">#REF!</definedName>
    <definedName name="TextRefCopy12">#REF!</definedName>
    <definedName name="TextRefCopy1213">#REF!</definedName>
    <definedName name="TextRefCopy123">#REF!</definedName>
    <definedName name="TextRefCopy13">#REF!</definedName>
    <definedName name="TextRefCopy14">#REF!</definedName>
    <definedName name="TextRefCopy15">#REF!</definedName>
    <definedName name="TextRefCopy16">#REF!</definedName>
    <definedName name="TextRefCopy2">#REF!</definedName>
    <definedName name="TextRefCopy202">#REF!</definedName>
    <definedName name="TextRefCopy2020">#REF!</definedName>
    <definedName name="TextRefCopy3">#REF!</definedName>
    <definedName name="TextRefCopy333">#REF!</definedName>
    <definedName name="TextRefCopy35">#REF!</definedName>
    <definedName name="TextRefCopy36">#REF!</definedName>
    <definedName name="TextRefCopy4">#REF!</definedName>
    <definedName name="TextRefCopy40">#REF!</definedName>
    <definedName name="TextRefCopy404">#REF!</definedName>
    <definedName name="TextRefCopy42">#REF!</definedName>
    <definedName name="TextRefCopy43">#REF!</definedName>
    <definedName name="TextRefCopy44">#REF!</definedName>
    <definedName name="TextRefCopy444">#REF!</definedName>
    <definedName name="TextRefCopy45">#REF!</definedName>
    <definedName name="TextRefCopy47">#REF!</definedName>
    <definedName name="TextRefCopy48">#REF!</definedName>
    <definedName name="TextRefCopy5">#REF!</definedName>
    <definedName name="TextRefCopy555">#REF!</definedName>
    <definedName name="TextRefCopy6">#REF!</definedName>
    <definedName name="TextRefCopy61">#REF!</definedName>
    <definedName name="TextRefCopy666">#REF!</definedName>
    <definedName name="TextRefCopy7">#REF!</definedName>
    <definedName name="TextRefcopy777">#REF!</definedName>
    <definedName name="TextRefCopy778">#REF!</definedName>
    <definedName name="TextRefCopy8">#REF!</definedName>
    <definedName name="TextRefCopy82">#REF!</definedName>
    <definedName name="TextRefCopy83">#REF!</definedName>
    <definedName name="TextRefCopy888">#REF!</definedName>
    <definedName name="TextRefCopy889">#REF!</definedName>
    <definedName name="TextRefCopy9">#REF!</definedName>
    <definedName name="TextRefCopy96">#REF!</definedName>
    <definedName name="TextRefCopy97">#REF!</definedName>
    <definedName name="TextRefCopy999">#REF!</definedName>
    <definedName name="TextRefCopyo2">#REF!</definedName>
    <definedName name="TextRefCopyo221">#REF!</definedName>
    <definedName name="TextRefCopyo222">#REF!</definedName>
    <definedName name="TextRefCopyRangeCount" hidden="1">37</definedName>
    <definedName name="tezatea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zatea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zatea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zatezateaz" localSheetId="4" hidden="1">{#N/A,#N/A,FALSE,"BS";#N/A,#N/A,FALSE,"IS";#N/A,#N/A,FALSE,"ISYTD";#N/A,#N/A,FALSE,"ARINV";#N/A,#N/A,FALSE,"PPD";#N/A,#N/A,FALSE,"FA";#N/A,#N/A,FALSE,"CAPEXP";#N/A,#N/A,FALSE,"INCTAX";#N/A,#N/A,FALSE,"DEBT";#N/A,#N/A,FALSE,"CFMTH"}</definedName>
    <definedName name="tezatezateaz" localSheetId="11" hidden="1">{#N/A,#N/A,FALSE,"BS";#N/A,#N/A,FALSE,"IS";#N/A,#N/A,FALSE,"ISYTD";#N/A,#N/A,FALSE,"ARINV";#N/A,#N/A,FALSE,"PPD";#N/A,#N/A,FALSE,"FA";#N/A,#N/A,FALSE,"CAPEXP";#N/A,#N/A,FALSE,"INCTAX";#N/A,#N/A,FALSE,"DEBT";#N/A,#N/A,FALSE,"CFMTH"}</definedName>
    <definedName name="tezatezateaz" hidden="1">{#N/A,#N/A,FALSE,"BS";#N/A,#N/A,FALSE,"IS";#N/A,#N/A,FALSE,"ISYTD";#N/A,#N/A,FALSE,"ARINV";#N/A,#N/A,FALSE,"PPD";#N/A,#N/A,FALSE,"FA";#N/A,#N/A,FALSE,"CAPEXP";#N/A,#N/A,FALSE,"INCTAX";#N/A,#N/A,FALSE,"DEBT";#N/A,#N/A,FALSE,"CFMTH"}</definedName>
    <definedName name="TFACTOR">#REF!</definedName>
    <definedName name="tfhfthft" hidden="1">#REF!</definedName>
    <definedName name="tfill" hidden="1">#REF!</definedName>
    <definedName name="tfv">#REF!</definedName>
    <definedName name="tgbnbj" localSheetId="11" hidden="1">{#N/A,#N/A,TRUE,"Proposal";#N/A,#N/A,TRUE,"Assumptions";#N/A,#N/A,TRUE,"Net Income";#N/A,#N/A,TRUE,"Balsheet";#N/A,#N/A,TRUE,"Capex";#N/A,#N/A,TRUE,"Volumes";#N/A,#N/A,TRUE,"Revenues";#N/A,#N/A,TRUE,"Var.Costs";#N/A,#N/A,TRUE,"Personnel";#N/A,#N/A,TRUE,"Other costs";#N/A,#N/A,TRUE,"MKTG and G&amp;A"}</definedName>
    <definedName name="tgbnbj" hidden="1">{#N/A,#N/A,TRUE,"Proposal";#N/A,#N/A,TRUE,"Assumptions";#N/A,#N/A,TRUE,"Net Income";#N/A,#N/A,TRUE,"Balsheet";#N/A,#N/A,TRUE,"Capex";#N/A,#N/A,TRUE,"Volumes";#N/A,#N/A,TRUE,"Revenues";#N/A,#N/A,TRUE,"Var.Costs";#N/A,#N/A,TRUE,"Personnel";#N/A,#N/A,TRUE,"Other costs";#N/A,#N/A,TRUE,"MKTG and G&amp;A"}</definedName>
    <definedName name="TGHG" localSheetId="4" hidden="1">{#N/A,#N/A,FALSE,"SUMMARY";#N/A,#N/A,FALSE,"SUMMARY"}</definedName>
    <definedName name="TGHG" localSheetId="11" hidden="1">{#N/A,#N/A,FALSE,"SUMMARY";#N/A,#N/A,FALSE,"SUMMARY"}</definedName>
    <definedName name="TGHG" hidden="1">{#N/A,#N/A,FALSE,"SUMMARY";#N/A,#N/A,FALSE,"SUMMARY"}</definedName>
    <definedName name="TGTF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1000</definedName>
    <definedName name="THALREVISED" localSheetId="11" hidden="1">{"ENBREL",#N/A,FALSE,"Sheet1";"RenaGel",#N/A,FALSE,"Sheet1";"HIV PI",#N/A,FALSE,"Sheet1";"MS",#N/A,FALSE,"Sheet1"}</definedName>
    <definedName name="THALREVISED" hidden="1">{"ENBREL",#N/A,FALSE,"Sheet1";"RenaGel",#N/A,FALSE,"Sheet1";"HIV PI",#N/A,FALSE,"Sheet1";"MS",#N/A,FALSE,"Sheet1"}</definedName>
    <definedName name="thbjtpbjpèbjp" localSheetId="4">{"Client Name or Project Name"}</definedName>
    <definedName name="thbjtpbjpèbjp" localSheetId="11">{"Client Name or Project Name"}</definedName>
    <definedName name="thbjtpbjpèbjp">{"Client Name or Project Name"}</definedName>
    <definedName name="the">#REF!,#REF!,#REF!,#REF!</definedName>
    <definedName name="ThemeSTARnew" localSheetId="11" hidden="1">{"cover",#N/A,FALSE,"Cover Sheet";"cash",#N/A,FALSE,"Cash Recon";"rent",#N/A,FALSE,"Rent Page";"ADVERT",#N/A,FALSE,"Promo Costs";"LOCAL1",#N/A,FALSE,"Local Costs"}</definedName>
    <definedName name="ThemeSTARnew" hidden="1">{"cover",#N/A,FALSE,"Cover Sheet";"cash",#N/A,FALSE,"Cash Recon";"rent",#N/A,FALSE,"Rent Page";"ADVERT",#N/A,FALSE,"Promo Costs";"LOCAL1",#N/A,FALSE,"Local Costs"}</definedName>
    <definedName name="ThemeSTARnew_1" localSheetId="11" hidden="1">{"cover",#N/A,FALSE,"Cover Sheet";"cash",#N/A,FALSE,"Cash Recon";"rent",#N/A,FALSE,"Rent Page";"ADVERT",#N/A,FALSE,"Promo Costs";"LOCAL1",#N/A,FALSE,"Local Costs"}</definedName>
    <definedName name="ThemeSTARnew_1" hidden="1">{"cover",#N/A,FALSE,"Cover Sheet";"cash",#N/A,FALSE,"Cash Recon";"rent",#N/A,FALSE,"Rent Page";"ADVERT",#N/A,FALSE,"Promo Costs";"LOCAL1",#N/A,FALSE,"Local Costs"}</definedName>
    <definedName name="thhshsh" localSheetId="4">{"Client Name or Project Name"}</definedName>
    <definedName name="thhshsh" localSheetId="11">{"Client Name or Project Name"}</definedName>
    <definedName name="thhshsh">{"Client Name or Project Name"}</definedName>
    <definedName name="thierry" localSheetId="11" hidden="1">{"Totax",#N/A,FALSE,"Sheet1";#N/A,#N/A,FALSE,"Law Output"}</definedName>
    <definedName name="thierry" hidden="1">{"Totax",#N/A,FALSE,"Sheet1";#N/A,#N/A,FALSE,"Law Output"}</definedName>
    <definedName name="thierry_1" localSheetId="11" hidden="1">{"Totax",#N/A,FALSE,"Sheet1";#N/A,#N/A,FALSE,"Law Output"}</definedName>
    <definedName name="thierry_1" hidden="1">{"Totax",#N/A,FALSE,"Sheet1";#N/A,#N/A,FALSE,"Law Output"}</definedName>
    <definedName name="thierry_2" localSheetId="11" hidden="1">{"Totax",#N/A,FALSE,"Sheet1";#N/A,#N/A,FALSE,"Law Output"}</definedName>
    <definedName name="thierry_2" hidden="1">{"Totax",#N/A,FALSE,"Sheet1";#N/A,#N/A,FALSE,"Law Output"}</definedName>
    <definedName name="thierry_3" localSheetId="11" hidden="1">{"Totax",#N/A,FALSE,"Sheet1";#N/A,#N/A,FALSE,"Law Output"}</definedName>
    <definedName name="thierry_3" hidden="1">{"Totax",#N/A,FALSE,"Sheet1";#N/A,#N/A,FALSE,"Law Output"}</definedName>
    <definedName name="thierry_4" localSheetId="11" hidden="1">{"Totax",#N/A,FALSE,"Sheet1";#N/A,#N/A,FALSE,"Law Output"}</definedName>
    <definedName name="thierry_4" hidden="1">{"Totax",#N/A,FALSE,"Sheet1";#N/A,#N/A,FALSE,"Law Output"}</definedName>
    <definedName name="thierry_5" localSheetId="11" hidden="1">{"Totax",#N/A,FALSE,"Sheet1";#N/A,#N/A,FALSE,"Law Output"}</definedName>
    <definedName name="thierry_5" hidden="1">{"Totax",#N/A,FALSE,"Sheet1";#N/A,#N/A,FALSE,"Law Output"}</definedName>
    <definedName name="This_Year">"1998E"</definedName>
    <definedName name="ThisBook">#REF!</definedName>
    <definedName name="thomas" localSheetId="19" hidden="1">#REF!</definedName>
    <definedName name="thomas" hidden="1">#REF!</definedName>
    <definedName name="Thous">#REF!</definedName>
    <definedName name="thpuhjhòljsh" localSheetId="4">{"Client Name or Project Name"}</definedName>
    <definedName name="thpuhjhòljsh" localSheetId="11">{"Client Name or Project Name"}</definedName>
    <definedName name="thpuhjhòljsh">{"Client Name or Project Name"}</definedName>
    <definedName name="three" localSheetId="19">#REF!</definedName>
    <definedName name="three">#REF!</definedName>
    <definedName name="thrthjethj" localSheetId="4">{"Client Name or Project Name"}</definedName>
    <definedName name="thrthjethj" localSheetId="11">{"Client Name or Project Name"}</definedName>
    <definedName name="thrthjethj">{"Client Name or Project Name"}</definedName>
    <definedName name="thshshsh" localSheetId="4">{"Client Name or Project Name"}</definedName>
    <definedName name="thshshsh" localSheetId="11">{"Client Name or Project Name"}</definedName>
    <definedName name="thshshsh">{"Client Name or Project Name"}</definedName>
    <definedName name="THSHSHSHSH" localSheetId="4">{"Client Name or Project Name"}</definedName>
    <definedName name="THSHSHSHSH" localSheetId="11">{"Client Name or Project Name"}</definedName>
    <definedName name="THSHSHSHSH">{"Client Name or Project Name"}</definedName>
    <definedName name="thsrthrthtrh" localSheetId="4">{"Client Name or Project Name"}</definedName>
    <definedName name="thsrthrthtrh" localSheetId="11">{"Client Name or Project Name"}</definedName>
    <definedName name="thsrthrthtrh">{"Client Name or Project Name"}</definedName>
    <definedName name="thth" localSheetId="4" hidden="1">{#N/A,#N/A,FALSE,"Calc";#N/A,#N/A,FALSE,"Sensitivity";#N/A,#N/A,FALSE,"LT Earn.Dil.";#N/A,#N/A,FALSE,"Dil. AVP"}</definedName>
    <definedName name="thth" localSheetId="11" hidden="1">{#N/A,#N/A,FALSE,"Calc";#N/A,#N/A,FALSE,"Sensitivity";#N/A,#N/A,FALSE,"LT Earn.Dil.";#N/A,#N/A,FALSE,"Dil. AVP"}</definedName>
    <definedName name="thth" hidden="1">{#N/A,#N/A,FALSE,"Calc";#N/A,#N/A,FALSE,"Sensitivity";#N/A,#N/A,FALSE,"LT Earn.Dil.";#N/A,#N/A,FALSE,"Dil. AVP"}</definedName>
    <definedName name="thth_1" localSheetId="4" hidden="1">{#N/A,#N/A,FALSE,"Calc";#N/A,#N/A,FALSE,"Sensitivity";#N/A,#N/A,FALSE,"LT Earn.Dil.";#N/A,#N/A,FALSE,"Dil. AVP"}</definedName>
    <definedName name="thth_1" localSheetId="11" hidden="1">{#N/A,#N/A,FALSE,"Calc";#N/A,#N/A,FALSE,"Sensitivity";#N/A,#N/A,FALSE,"LT Earn.Dil.";#N/A,#N/A,FALSE,"Dil. AVP"}</definedName>
    <definedName name="thth_1" hidden="1">{#N/A,#N/A,FALSE,"Calc";#N/A,#N/A,FALSE,"Sensitivity";#N/A,#N/A,FALSE,"LT Earn.Dil.";#N/A,#N/A,FALSE,"Dil. AVP"}</definedName>
    <definedName name="ththt" localSheetId="11" hidden="1">{#N/A,"DR",FALSE,"increm pf";#N/A,"MAMSI",FALSE,"increm pf";#N/A,"MAXI",FALSE,"increm pf";#N/A,"PCAM",FALSE,"increm pf";#N/A,"PHSV",FALSE,"increm pf";#N/A,"SIE",FALSE,"increm pf"}</definedName>
    <definedName name="ththt" hidden="1">{#N/A,"DR",FALSE,"increm pf";#N/A,"MAMSI",FALSE,"increm pf";#N/A,"MAXI",FALSE,"increm pf";#N/A,"PCAM",FALSE,"increm pf";#N/A,"PHSV",FALSE,"increm pf";#N/A,"SIE",FALSE,"increm pf"}</definedName>
    <definedName name="thwh5h5h" localSheetId="4">{"Client Name or Project Name"}</definedName>
    <definedName name="thwh5h5h" localSheetId="11">{"Client Name or Project Name"}</definedName>
    <definedName name="thwh5h5h">{"Client Name or Project Name"}</definedName>
    <definedName name="THX" localSheetId="11" hidden="1">{#N/A,#N/A,FALSE,"Sheet1"}</definedName>
    <definedName name="THX" hidden="1">{#N/A,#N/A,FALSE,"Sheet1"}</definedName>
    <definedName name="thytryty" localSheetId="11" hidden="1">{"adj95mult",#N/A,FALSE,"COMPCO";"adj95est",#N/A,FALSE,"COMPCO"}</definedName>
    <definedName name="thytryty" hidden="1">{"adj95mult",#N/A,FALSE,"COMPCO";"adj95est",#N/A,FALSE,"COMPCO"}</definedName>
    <definedName name="ti" localSheetId="19" hidden="1">{"bs",#N/A,FALSE,"SCF"}</definedName>
    <definedName name="ti" localSheetId="4" hidden="1">{"bs",#N/A,FALSE,"SCF"}</definedName>
    <definedName name="ti" localSheetId="15" hidden="1">{"bs",#N/A,FALSE,"SCF"}</definedName>
    <definedName name="ti" localSheetId="11" hidden="1">{"bs",#N/A,FALSE,"SCF"}</definedName>
    <definedName name="ti" hidden="1">{"bs",#N/A,FALSE,"SCF"}</definedName>
    <definedName name="Ticker" localSheetId="19">#REF!</definedName>
    <definedName name="Ticker">#REF!</definedName>
    <definedName name="TickerCell" localSheetId="19">#REF!</definedName>
    <definedName name="TickerCell">#REF!</definedName>
    <definedName name="tickers">#REF!</definedName>
    <definedName name="Tier1Ret">#REF!</definedName>
    <definedName name="Tier2Ret">#REF!</definedName>
    <definedName name="Tiger" localSheetId="11" hidden="1">{#N/A,#N/A,FALSE,"TS";#N/A,#N/A,FALSE,"Combo";#N/A,#N/A,FALSE,"FAIR";#N/A,#N/A,FALSE,"RBC";#N/A,#N/A,FALSE,"xxxx";#N/A,#N/A,FALSE,"A_D";#N/A,#N/A,FALSE,"WACC";#N/A,#N/A,FALSE,"DCF";#N/A,#N/A,FALSE,"LBO";#N/A,#N/A,FALSE,"AcqMults";#N/A,#N/A,FALSE,"CompMults"}</definedName>
    <definedName name="Tiger" hidden="1">{#N/A,#N/A,FALSE,"TS";#N/A,#N/A,FALSE,"Combo";#N/A,#N/A,FALSE,"FAIR";#N/A,#N/A,FALSE,"RBC";#N/A,#N/A,FALSE,"xxxx";#N/A,#N/A,FALSE,"A_D";#N/A,#N/A,FALSE,"WACC";#N/A,#N/A,FALSE,"DCF";#N/A,#N/A,FALSE,"LBO";#N/A,#N/A,FALSE,"AcqMults";#N/A,#N/A,FALSE,"CompMults"}</definedName>
    <definedName name="TIL"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IL"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IL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IL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imber" localSheetId="4">{"Client Name or Project Name"}</definedName>
    <definedName name="timber" localSheetId="11">{"Client Name or Project Name"}</definedName>
    <definedName name="timber">{"Client Name or Project Name"}</definedName>
    <definedName name="Time" hidden="1">#REF!</definedName>
    <definedName name="Timestamp" hidden="1">#REF!</definedName>
    <definedName name="tina" localSheetId="11" hidden="1">{"cover",#N/A,TRUE,"Cover";"toc3",#N/A,TRUE,"TOC";"over",#N/A,TRUE,"Overview";"ts2",#N/A,TRUE,"Det_Trans_Sum";"ei1c",#N/A,TRUE,"Earnings Impact";"ad1",#N/A,TRUE,"accretion dilution";"pfis1",#N/A,TRUE,"Pro Forma Income Statement";"acq1c",#N/A,TRUE,"Acquirer";"tar1c",#N/A,TRUE,"Target"}</definedName>
    <definedName name="tina" hidden="1">{"cover",#N/A,TRUE,"Cover";"toc3",#N/A,TRUE,"TOC";"over",#N/A,TRUE,"Overview";"ts2",#N/A,TRUE,"Det_Trans_Sum";"ei1c",#N/A,TRUE,"Earnings Impact";"ad1",#N/A,TRUE,"accretion dilution";"pfis1",#N/A,TRUE,"Pro Forma Income Statement";"acq1c",#N/A,TRUE,"Acquirer";"tar1c",#N/A,TRUE,"Target"}</definedName>
    <definedName name="tip" localSheetId="19">#REF!</definedName>
    <definedName name="tip">#REF!</definedName>
    <definedName name="title" localSheetId="19">#REF!</definedName>
    <definedName name="title">#REF!</definedName>
    <definedName name="TITLE_POLAR">#REF!</definedName>
    <definedName name="Title1" localSheetId="19">#REF!</definedName>
    <definedName name="Title1">#REF!</definedName>
    <definedName name="Title2" localSheetId="19">#REF!</definedName>
    <definedName name="Title2">#REF!</definedName>
    <definedName name="Title2Spot" hidden="1">#REF!</definedName>
    <definedName name="Title3" localSheetId="19">#REF!</definedName>
    <definedName name="Title3">#REF!</definedName>
    <definedName name="Title4" localSheetId="19">#REF!</definedName>
    <definedName name="Title4">#REF!</definedName>
    <definedName name="tix_rev_ebita" localSheetId="11" hidden="1">{#N/A,#N/A,TRUE,"DCF Summary (2)";#N/A,#N/A,TRUE,"DCF Summary";#N/A,"Middle Case Drivers",TRUE,"DCF"}</definedName>
    <definedName name="tix_rev_ebita" hidden="1">{#N/A,#N/A,TRUE,"DCF Summary (2)";#N/A,#N/A,TRUE,"DCF Summary";#N/A,"Middle Case Drivers",TRUE,"DCF"}</definedName>
    <definedName name="tix_rev_ebita_1" localSheetId="11" hidden="1">{#N/A,#N/A,TRUE,"DCF Summary (2)";#N/A,#N/A,TRUE,"DCF Summary";#N/A,"Middle Case Drivers",TRUE,"DCF"}</definedName>
    <definedName name="tix_rev_ebita_1" hidden="1">{#N/A,#N/A,TRUE,"DCF Summary (2)";#N/A,#N/A,TRUE,"DCF Summary";#N/A,"Middle Case Drivers",TRUE,"DCF"}</definedName>
    <definedName name="TIZIANA" hidden="1">#REF!</definedName>
    <definedName name="TIZIANAMN" hidden="1">#REF!</definedName>
    <definedName name="tjgjgfjfjfj" localSheetId="4">{"Client Name or Project Name"}</definedName>
    <definedName name="tjgjgfjfjfj" localSheetId="11">{"Client Name or Project Name"}</definedName>
    <definedName name="tjgjgfjfjfj">{"Client Name or Project Name"}</definedName>
    <definedName name="TJRTJTETJ" hidden="1">#REF!</definedName>
    <definedName name="TJSJSJSJ" localSheetId="4">{"Client Name or Project Name"}</definedName>
    <definedName name="TJSJSJSJ" localSheetId="11">{"Client Name or Project Name"}</definedName>
    <definedName name="TJSJSJSJ">{"Client Name or Project Name"}</definedName>
    <definedName name="TJSJSRTJTR" localSheetId="4">{"Client Name or Project Name"}</definedName>
    <definedName name="TJSJSRTJTR" localSheetId="11">{"Client Name or Project Name"}</definedName>
    <definedName name="TJSJSRTJTR">{"Client Name or Project Name"}</definedName>
    <definedName name="TJSRT56U5U" localSheetId="4">{"Client Name or Project Name"}</definedName>
    <definedName name="TJSRT56U5U" localSheetId="11">{"Client Name or Project Name"}</definedName>
    <definedName name="TJSRT56U5U">{"Client Name or Project Name"}</definedName>
    <definedName name="tl" localSheetId="19" hidden="1">{"bs",#N/A,FALSE,"SCF"}</definedName>
    <definedName name="tl" localSheetId="4" hidden="1">{"bs",#N/A,FALSE,"SCF"}</definedName>
    <definedName name="tl" localSheetId="15" hidden="1">{"bs",#N/A,FALSE,"SCF"}</definedName>
    <definedName name="tl" localSheetId="11" hidden="1">{"bs",#N/A,FALSE,"SCF"}</definedName>
    <definedName name="tl" hidden="1">{"bs",#N/A,FALSE,"SCF"}</definedName>
    <definedName name="TLA.003" hidden="1">#REF!</definedName>
    <definedName name="TLA.004" hidden="1">#REF!</definedName>
    <definedName name="TLA.008" hidden="1">#REF!</definedName>
    <definedName name="TLA.015" hidden="1">#REF!</definedName>
    <definedName name="TLA.024" hidden="1">#REF!</definedName>
    <definedName name="TLA.027" hidden="1">#REF!</definedName>
    <definedName name="TLA.028" hidden="1">#REF!</definedName>
    <definedName name="TLA.056" hidden="1">#REF!</definedName>
    <definedName name="tlb" hidden="1">#REF!</definedName>
    <definedName name="tlc" hidden="1">#REF!</definedName>
    <definedName name="tlf" hidden="1">#REF!</definedName>
    <definedName name="tlg" hidden="1">#REF!</definedName>
    <definedName name="TLGBE" localSheetId="15" hidden="1">{"bs",#N/A,FALSE,"SCF"}</definedName>
    <definedName name="TLGBE" localSheetId="11" hidden="1">{"bs",#N/A,FALSE,"SCF"}</definedName>
    <definedName name="TLGBE" hidden="1">{"bs",#N/A,FALSE,"SCF"}</definedName>
    <definedName name="TLME" localSheetId="4" hidden="1">{"'Actual'!$A$1:$F$25"}</definedName>
    <definedName name="TLME" localSheetId="11" hidden="1">{"'Actual'!$A$1:$F$25"}</definedName>
    <definedName name="TLME" hidden="1">{"'Actual'!$A$1:$F$25"}</definedName>
    <definedName name="tlv" hidden="1">#REF!</definedName>
    <definedName name="TM1REBUILDOPTION">1</definedName>
    <definedName name="tml" hidden="1">#REF!</definedName>
    <definedName name="TNRENT">#REF!</definedName>
    <definedName name="TO">#REF!</definedName>
    <definedName name="TOC_Hdg_1" hidden="1">#REF!</definedName>
    <definedName name="TOC_Hdg_10" hidden="1">#REF!</definedName>
    <definedName name="TOC_Hdg_11" hidden="1">#REF!</definedName>
    <definedName name="TOC_Hdg_12" hidden="1">#REF!</definedName>
    <definedName name="TOC_Hdg_13" hidden="1">#REF!</definedName>
    <definedName name="TOC_Hdg_14" hidden="1">#REF!</definedName>
    <definedName name="TOC_Hdg_15" hidden="1">#REF!</definedName>
    <definedName name="TOC_Hdg_16" hidden="1">#REF!</definedName>
    <definedName name="TOC_Hdg_17" hidden="1">#REF!</definedName>
    <definedName name="TOC_Hdg_2" hidden="1">#REF!</definedName>
    <definedName name="TOC_Hdg_21" hidden="1">#REF!</definedName>
    <definedName name="TOC_Hdg_24" hidden="1">#REF!</definedName>
    <definedName name="TOC_Hdg_3" hidden="1">#REF!</definedName>
    <definedName name="TOC_Hdg_32" hidden="1">#REF!</definedName>
    <definedName name="TOC_Hdg_35" hidden="1">#REF!</definedName>
    <definedName name="TOC_Hdg_36" hidden="1">#REF!</definedName>
    <definedName name="TOC_Hdg_5" hidden="1">#REF!</definedName>
    <definedName name="TOC_Hdg_6" hidden="1">#REF!</definedName>
    <definedName name="TOC_Hdg_7" hidden="1">#REF!</definedName>
    <definedName name="TOC_Hdg_8" hidden="1">#REF!</definedName>
    <definedName name="TOC_Hdg_9" hidden="1">#REF!</definedName>
    <definedName name="TOClicensefee">#REF!</definedName>
    <definedName name="TOCshare">#REF!</definedName>
    <definedName name="TOHD">#REF!</definedName>
    <definedName name="tolff" localSheetId="19">#REF!</definedName>
    <definedName name="tolff">#REF!</definedName>
    <definedName name="tolvoh" localSheetId="19">#REF!</definedName>
    <definedName name="tolvoh">#REF!</definedName>
    <definedName name="tom" localSheetId="11" hidden="1">{#N/A,#N/A,FALSE,"Sheet1"}</definedName>
    <definedName name="tom" hidden="1">{#N/A,#N/A,FALSE,"Sheet1"}</definedName>
    <definedName name="TOM_2" localSheetId="11" hidden="1">{#N/A,#N/A,TRUE,"Main Issues";#N/A,#N/A,TRUE,"Income statement ($)"}</definedName>
    <definedName name="TOM_2" hidden="1">{#N/A,#N/A,TRUE,"Main Issues";#N/A,#N/A,TRUE,"Income statement ($)"}</definedName>
    <definedName name="tombstone" localSheetId="19">#REF!</definedName>
    <definedName name="tombstone">#REF!</definedName>
    <definedName name="tomxxx" localSheetId="11" hidden="1">{#N/A,#N/A,FALSE,"INSTRUCTIONS";#N/A,#N/A,FALSE,"1997 CapEx By Qtr."}</definedName>
    <definedName name="tomxxx" hidden="1">{#N/A,#N/A,FALSE,"INSTRUCTIONS";#N/A,#N/A,FALSE,"1997 CapEx By Qtr."}</definedName>
    <definedName name="tomxxxb" localSheetId="11" hidden="1">{#N/A,#N/A,FALSE,"INSTRUCTIONS";#N/A,#N/A,FALSE,"1997 CapEx By Qtr."}</definedName>
    <definedName name="tomxxxb" hidden="1">{#N/A,#N/A,FALSE,"INSTRUCTIONS";#N/A,#N/A,FALSE,"1997 CapEx By Qtr."}</definedName>
    <definedName name="tomxxxc" localSheetId="11" hidden="1">{#N/A,#N/A,FALSE,"INSTRUCTIONS";#N/A,#N/A,FALSE,"1997 CapEx By Qtr."}</definedName>
    <definedName name="tomxxxc" hidden="1">{#N/A,#N/A,FALSE,"INSTRUCTIONS";#N/A,#N/A,FALSE,"1997 CapEx By Qtr."}</definedName>
    <definedName name="Tonage">#REF!</definedName>
    <definedName name="Tonage1">#REF!</definedName>
    <definedName name="tony" localSheetId="11" hidden="1">{"Summary analysis",#N/A,FALSE,"Total";"OCPH analysis",#N/A,FALSE,"Total";"detail analysis",#N/A,FALSE,"Total"}</definedName>
    <definedName name="tony" hidden="1">{"Summary analysis",#N/A,FALSE,"Total";"OCPH analysis",#N/A,FALSE,"Total";"detail analysis",#N/A,FALSE,"Total"}</definedName>
    <definedName name="tony2" localSheetId="11" hidden="1">{"Summary analysis",#N/A,FALSE,"Total";"OCPH analysis",#N/A,FALSE,"Total";"detail analysis",#N/A,FALSE,"Total"}</definedName>
    <definedName name="tony2" hidden="1">{"Summary analysis",#N/A,FALSE,"Total";"OCPH analysis",#N/A,FALSE,"Total";"detail analysis",#N/A,FALSE,"Total"}</definedName>
    <definedName name="ToolDeveloper" hidden="1">"Martin Brett"</definedName>
    <definedName name="ToolID" hidden="1">303</definedName>
    <definedName name="ToolUpdateDate" hidden="1">"'03/07/2013"</definedName>
    <definedName name="ToolVersion" hidden="1">"ACE DesignTools v0008"</definedName>
    <definedName name="TOP" localSheetId="19">#REF!</definedName>
    <definedName name="TOP">#REF!</definedName>
    <definedName name="Top25_Services_by_Dollar_Dental_Range" hidden="1">#REF!</definedName>
    <definedName name="TOPFBTDEC0506" localSheetId="4" hidden="1">{#N/A,#N/A,FALSE,"PMTABB";#N/A,#N/A,FALSE,"PMTABB"}</definedName>
    <definedName name="TOPFBTDEC0506" localSheetId="11" hidden="1">{#N/A,#N/A,FALSE,"PMTABB";#N/A,#N/A,FALSE,"PMTABB"}</definedName>
    <definedName name="TOPFBTDEC0506" hidden="1">{#N/A,#N/A,FALSE,"PMTABB";#N/A,#N/A,FALSE,"PMTABB"}</definedName>
    <definedName name="Tot_ass">#REF!</definedName>
    <definedName name="Tot_asseq">#REF!</definedName>
    <definedName name="Tot_book">#REF!</definedName>
    <definedName name="Tot_bookeq">#REF!</definedName>
    <definedName name="TOTAL">3</definedName>
    <definedName name="TOTAL_ASSETS" hidden="1">"TOTAL_ASSETS"</definedName>
    <definedName name="Total_Assets_2">#REF!</definedName>
    <definedName name="Total_Assets_F">#REF!</definedName>
    <definedName name="Total_Book_Equity_2">#REF!</definedName>
    <definedName name="Total_Book_Equity_F">#REF!</definedName>
    <definedName name="Total_CA">#REF!</definedName>
    <definedName name="Total_CAeq">#REF!</definedName>
    <definedName name="Total_Calls">#REF!</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L">#REF!</definedName>
    <definedName name="Total_CLeq">#REF!</definedName>
    <definedName name="TOTAL_COMMON" hidden="1">"TOTAL_COMMON"</definedName>
    <definedName name="Total_common_shares">#REF!</definedName>
    <definedName name="Total_common_shareseq">#REF!</definedName>
    <definedName name="Total_Cost" localSheetId="19">#REF!</definedName>
    <definedName name="Total_Cost">#REF!</definedName>
    <definedName name="TOTAL_CURRENT_ASSETS" hidden="1">"TOTAL_CURRENT_ASSETS"</definedName>
    <definedName name="Total_Current_Assets_2">#REF!</definedName>
    <definedName name="Total_Current_Assets_F">#REF!</definedName>
    <definedName name="TOTAL_CURRENT_LIAB" hidden="1">"TOTAL_CURRENT_LIAB"</definedName>
    <definedName name="Total_Current_Liabilities_2">#REF!</definedName>
    <definedName name="Total_Current_Liabilities_F">#REF!</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#REF!</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number_of_Common_Shares_2">#REF!</definedName>
    <definedName name="Total_number_of_Common_Shares_F">#REF!</definedName>
    <definedName name="TOTAL_OPER_EXPEN" hidden="1">"TOTAL_OPER_EXPEN"</definedName>
    <definedName name="Total_Pay">#REF!</definedName>
    <definedName name="Total_Payment" localSheetId="8">SCHEDULED_PAYMENT+EXTRA_PAYMENT</definedName>
    <definedName name="Total_Payment" localSheetId="7">SCHEDULED_PAYMENT+EXTRA_PAYMENT</definedName>
    <definedName name="Total_Payment" localSheetId="15">SCHEDULED_PAYMENT+EXTRA_PAYMENT</definedName>
    <definedName name="Total_Payment" localSheetId="11">SCHEDULED_PAYMENT+EXTRA_PAYMENT</definedName>
    <definedName name="Total_Payment">SCHEDULED_PAYMENT+EXTRA_PAYMENT</definedName>
    <definedName name="Total_payments" localSheetId="8">[0]!Payments_per_year*[0]!_____2______123Graph_ACHART_10</definedName>
    <definedName name="Total_payments" localSheetId="7">[0]!Payments_per_year*[0]!_____2______123Graph_ACHART_10</definedName>
    <definedName name="Total_payments" localSheetId="15">[0]!Payments_per_year*[0]!Term_in_years</definedName>
    <definedName name="Total_payments" localSheetId="11">[0]!Payments_per_year*[0]!_____2______123Graph_ACHART_10</definedName>
    <definedName name="Total_payments">[0]!Payments_per_year*[0]!_____2______123Graph_ACHART_10</definedName>
    <definedName name="Total_pref">#REF!</definedName>
    <definedName name="Total_pref._Equity_2">#REF!</definedName>
    <definedName name="Total_pref._Equity_F">#REF!</definedName>
    <definedName name="Total_prefeq">#REF!</definedName>
    <definedName name="Total_RailWorks___note_5">#REF!</definedName>
    <definedName name="TOTAL_RECEIV" hidden="1">"TOTAL_RECEIV"</definedName>
    <definedName name="TOTAL_REVENUE" hidden="1">"TOTAL_REVENUE"</definedName>
    <definedName name="TOTAL_SPECIAL" hidden="1">"TOTAL_SPECIAL"</definedName>
    <definedName name="Total_Track__note_3">#REF!</definedName>
    <definedName name="Total_Transit___note_2">#REF!</definedName>
    <definedName name="total2" localSheetId="4">{"Client Name or Project Name"}</definedName>
    <definedName name="total2" localSheetId="11">{"Client Name or Project Name"}</definedName>
    <definedName name="total2">{"Client Name or Project Name"}</definedName>
    <definedName name="total22" localSheetId="4">{"Client Name or Project Name"}</definedName>
    <definedName name="total22" localSheetId="11">{"Client Name or Project Name"}</definedName>
    <definedName name="total22">{"Client Name or Project Name"}</definedName>
    <definedName name="total222" localSheetId="4">{"Client Name or Project Name"}</definedName>
    <definedName name="total222" localSheetId="11">{"Client Name or Project Name"}</definedName>
    <definedName name="total222">{"Client Name or Project Name"}</definedName>
    <definedName name="TotalEarlyPayments">#REF!</definedName>
    <definedName name="totalgross" localSheetId="19">#REF!</definedName>
    <definedName name="totalgross">#REF!</definedName>
    <definedName name="TotalInterest">#REF!</definedName>
    <definedName name="TotalNonunion401k">#REF!</definedName>
    <definedName name="TotalNonunionHealth">#REF!</definedName>
    <definedName name="TotalPRtax">#REF!</definedName>
    <definedName name="Totals">"Retainage/Pending Final Closeout Total"</definedName>
    <definedName name="TotalUnion401k">#REF!</definedName>
    <definedName name="TotalUnionHealth">#REF!</definedName>
    <definedName name="TotalVol" localSheetId="19">#REF!</definedName>
    <definedName name="TotalVol">#REF!</definedName>
    <definedName name="totcap" hidden="1">#REF!,#REF!,#REF!,#REF!</definedName>
    <definedName name="totchk"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t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tComp">#REF!</definedName>
    <definedName name="TotCosV">#REF!</definedName>
    <definedName name="TOTSF">#REF!</definedName>
    <definedName name="toups" localSheetId="11" hidden="1">{#N/A,#N/A,FALSE,"INSTRUCTIONS";#N/A,#N/A,FALSE,"1997 CapEx By Qtr."}</definedName>
    <definedName name="toups" hidden="1">{#N/A,#N/A,FALSE,"INSTRUCTIONS";#N/A,#N/A,FALSE,"1997 CapEx By Qtr."}</definedName>
    <definedName name="tp" localSheetId="19">#REF!</definedName>
    <definedName name="tp">#REF!</definedName>
    <definedName name="TP_Footer_Path" hidden="1">"S:\74639\03RET\(417) 2004 Cost Projection\"</definedName>
    <definedName name="TP_Footer_Path1" hidden="1">"S:\74639\03RET\(852) Pension Val - OOS\Contribution Allocations\"</definedName>
    <definedName name="tqmp10" localSheetId="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19"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18"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1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1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r" hidden="1">#REF!</definedName>
    <definedName name="Trace">FALSE</definedName>
    <definedName name="track">#REF!</definedName>
    <definedName name="Track_Canada__PNR">#REF!</definedName>
    <definedName name="track_category">#REF!</definedName>
    <definedName name="Track_Management_Group">#REF!</definedName>
    <definedName name="Track_Management_Group_Pool">#REF!</definedName>
    <definedName name="Track_Operations">#REF!</definedName>
    <definedName name="track_pipe">#REF!</definedName>
    <definedName name="Track_South">#REF!</definedName>
    <definedName name="Track_Transit">#REF!</definedName>
    <definedName name="Track_West">#REF!</definedName>
    <definedName name="tradcomp" localSheetId="11" hidden="1">{#N/A,#N/A,FALSE,"Trading-Mult ";#N/A,#N/A,FALSE,"Trading-Cap";#N/A,#N/A,FALSE,"Trading-Inc";#N/A,#N/A,FALSE,"Cash Flow";#N/A,#N/A,FALSE,"M&amp;A info"}</definedName>
    <definedName name="tradcomp" hidden="1">{#N/A,#N/A,FALSE,"Trading-Mult ";#N/A,#N/A,FALSE,"Trading-Cap";#N/A,#N/A,FALSE,"Trading-Inc";#N/A,#N/A,FALSE,"Cash Flow";#N/A,#N/A,FALSE,"M&amp;A info"}</definedName>
    <definedName name="tradcompar" localSheetId="11" hidden="1">{#N/A,#N/A,FALSE,"Trading-Mult ";#N/A,#N/A,FALSE,"Trading-Cap";#N/A,#N/A,FALSE,"Trading-Inc";#N/A,#N/A,FALSE,"Cash Flow";#N/A,#N/A,FALSE,"M&amp;A info"}</definedName>
    <definedName name="tradcompar" hidden="1">{#N/A,#N/A,FALSE,"Trading-Mult ";#N/A,#N/A,FALSE,"Trading-Cap";#N/A,#N/A,FALSE,"Trading-Inc";#N/A,#N/A,FALSE,"Cash Flow";#N/A,#N/A,FALSE,"M&amp;A info"}</definedName>
    <definedName name="TRADE_AR" hidden="1">"TRADE_AR"</definedName>
    <definedName name="Tradecharge">#REF!</definedName>
    <definedName name="tradecommission">#REF!</definedName>
    <definedName name="Trading" localSheetId="11" hidden="1">{"FHLB_2(FHLB)",#N/A,FALSE,"FHLB";"union_2",#N/A,FALSE,"Union";"frb_2",#N/A,FALSE,"FRB";"interest_2(Interest)",#N/A,FALSE,"Interest"}</definedName>
    <definedName name="Trading" hidden="1">{"FHLB_2(FHLB)",#N/A,FALSE,"FHLB";"union_2",#N/A,FALSE,"Union";"frb_2",#N/A,FALSE,"FRB";"interest_2(Interest)",#N/A,FALSE,"Interest"}</definedName>
    <definedName name="tradingcompar" localSheetId="19" hidden="1">{#N/A,#N/A,FALSE,"Trading-Mult ";#N/A,#N/A,FALSE,"Trading-Cap";#N/A,#N/A,FALSE,"Trading-Inc";#N/A,#N/A,FALSE,"Cash Flow";#N/A,#N/A,FALSE,"M&amp;A info"}</definedName>
    <definedName name="tradingcompar" localSheetId="4" hidden="1">{#N/A,#N/A,FALSE,"Trading-Mult ";#N/A,#N/A,FALSE,"Trading-Cap";#N/A,#N/A,FALSE,"Trading-Inc";#N/A,#N/A,FALSE,"Cash Flow";#N/A,#N/A,FALSE,"M&amp;A info"}</definedName>
    <definedName name="tradingcompar" localSheetId="15" hidden="1">{#N/A,#N/A,FALSE,"Trading-Mult ";#N/A,#N/A,FALSE,"Trading-Cap";#N/A,#N/A,FALSE,"Trading-Inc";#N/A,#N/A,FALSE,"Cash Flow";#N/A,#N/A,FALSE,"M&amp;A info"}</definedName>
    <definedName name="tradingcompar" localSheetId="11" hidden="1">{#N/A,#N/A,FALSE,"Trading-Mult ";#N/A,#N/A,FALSE,"Trading-Cap";#N/A,#N/A,FALSE,"Trading-Inc";#N/A,#N/A,FALSE,"Cash Flow";#N/A,#N/A,FALSE,"M&amp;A info"}</definedName>
    <definedName name="tradingcompar" hidden="1">{#N/A,#N/A,FALSE,"Trading-Mult ";#N/A,#N/A,FALSE,"Trading-Cap";#N/A,#N/A,FALSE,"Trading-Inc";#N/A,#N/A,FALSE,"Cash Flow";#N/A,#N/A,FALSE,"M&amp;A info"}</definedName>
    <definedName name="traditonal">#REF!</definedName>
    <definedName name="TRAILER_TOP_1">#N/A</definedName>
    <definedName name="Trans_Reg">#REF!</definedName>
    <definedName name="TRANS1">#N/A</definedName>
    <definedName name="Transaction" localSheetId="19">#REF!</definedName>
    <definedName name="Transaction">#REF!</definedName>
    <definedName name="transcost" localSheetId="19">#REF!</definedName>
    <definedName name="transcost">#REF!</definedName>
    <definedName name="TransferToRptNew" localSheetId="15">'Tariff Slide'!TransferToRptNew</definedName>
    <definedName name="TransferToRptNew" localSheetId="11">[0]!__123Graph_AEXH3B</definedName>
    <definedName name="TransferToRptNew">[0]!__123Graph_AEXH3B</definedName>
    <definedName name="TransferToRptOld" localSheetId="15">'Tariff Slide'!TransferToRptOld</definedName>
    <definedName name="TransferToRptOld" localSheetId="11">[0]!__123Graph_AFIXBAR</definedName>
    <definedName name="TransferToRptOld">[0]!__123Graph_AFIXBAR</definedName>
    <definedName name="transit_category">#REF!</definedName>
    <definedName name="Transit_Systems_Management_Group">#REF!</definedName>
    <definedName name="Transit_Systems_Operations">#REF!</definedName>
    <definedName name="trbtrbb" hidden="1">#REF!</definedName>
    <definedName name="trc_XLS_DATASHEET_ProtectDate" localSheetId="4">36888.4816550926</definedName>
    <definedName name="trc_XLS_DATASHEET_ProtectDate">36970.5316782407</definedName>
    <definedName name="trcpcfml" hidden="1">IF(LEN(#REF!)=6,1,IF(LEN(#REF!)=10,2,IF(LEN(#REF!)=12,3,4)))</definedName>
    <definedName name="trcpcfml2" hidden="1">IF(LEN(#REF!)=6,1,IF(LEN(#REF!)=10,2,IF(LEN(#REF!)=12,3,4)))</definedName>
    <definedName name="trcpcfml3" hidden="1">IF(LEN(#REF!)=6,1,IF(LEN(#REF!)=10,2,IF(LEN(#REF!)=12,3,4)))</definedName>
    <definedName name="tre" hidden="1">#REF!</definedName>
    <definedName name="Treasury">#REF!</definedName>
    <definedName name="TREASURY_STOCK" hidden="1">"TREASURY_STOCK"</definedName>
    <definedName name="treeList" hidden="1">"00000000000000000000000000000000000000000000000000000000000000000000000000000000000000000000000000000000000000000000000000000000000000000000000000000000000000000000000000000000000000000000000000000000"</definedName>
    <definedName name="trend" localSheetId="19">#REF!</definedName>
    <definedName name="trend">#REF!</definedName>
    <definedName name="Trend_Analysis_Dental_Range" hidden="1">#REF!</definedName>
    <definedName name="Trend_Analysis_Medical_Range" hidden="1">#REF!</definedName>
    <definedName name="trends">#REF!</definedName>
    <definedName name="tres" localSheetId="11" hidden="1">{#N/A,#N/A,FALSE,"30 de Abril 2001 CARVIG"}</definedName>
    <definedName name="tres" hidden="1">{#N/A,#N/A,FALSE,"30 de Abril 2001 CARVIG"}</definedName>
    <definedName name="treute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ute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ut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W" localSheetId="11" hidden="1">{#N/A,#N/A,TRUE,"Proposal";#N/A,#N/A,TRUE,"Assumptions";#N/A,#N/A,TRUE,"Net Income";#N/A,#N/A,TRUE,"Balsheet";#N/A,#N/A,TRUE,"Capex";#N/A,#N/A,TRUE,"Volumes";#N/A,#N/A,TRUE,"Revenues";#N/A,#N/A,TRUE,"Var.Costs";#N/A,#N/A,TRUE,"Personnel";#N/A,#N/A,TRUE,"Other costs";#N/A,#N/A,TRUE,"MKTG and G&amp;A"}</definedName>
    <definedName name="TREW" hidden="1">{#N/A,#N/A,TRUE,"Proposal";#N/A,#N/A,TRUE,"Assumptions";#N/A,#N/A,TRUE,"Net Income";#N/A,#N/A,TRUE,"Balsheet";#N/A,#N/A,TRUE,"Capex";#N/A,#N/A,TRUE,"Volumes";#N/A,#N/A,TRUE,"Revenues";#N/A,#N/A,TRUE,"Var.Costs";#N/A,#N/A,TRUE,"Personnel";#N/A,#N/A,TRUE,"Other costs";#N/A,#N/A,TRUE,"MKTG and G&amp;A"}</definedName>
    <definedName name="treyteyer" localSheetId="4" hidden="1">{#N/A,#N/A,FALSE,"BS";#N/A,#N/A,FALSE,"IS";#N/A,#N/A,FALSE,"ISYTD";#N/A,#N/A,FALSE,"ARINV";#N/A,#N/A,FALSE,"PPD";#N/A,#N/A,FALSE,"FA";#N/A,#N/A,FALSE,"CAPEXP";#N/A,#N/A,FALSE,"INCTAX";#N/A,#N/A,FALSE,"DEBT";#N/A,#N/A,FALSE,"CFMTH"}</definedName>
    <definedName name="treyteyer" localSheetId="11" hidden="1">{#N/A,#N/A,FALSE,"BS";#N/A,#N/A,FALSE,"IS";#N/A,#N/A,FALSE,"ISYTD";#N/A,#N/A,FALSE,"ARINV";#N/A,#N/A,FALSE,"PPD";#N/A,#N/A,FALSE,"FA";#N/A,#N/A,FALSE,"CAPEXP";#N/A,#N/A,FALSE,"INCTAX";#N/A,#N/A,FALSE,"DEBT";#N/A,#N/A,FALSE,"CFMTH"}</definedName>
    <definedName name="treyteyer" hidden="1">{#N/A,#N/A,FALSE,"BS";#N/A,#N/A,FALSE,"IS";#N/A,#N/A,FALSE,"ISYTD";#N/A,#N/A,FALSE,"ARINV";#N/A,#N/A,FALSE,"PPD";#N/A,#N/A,FALSE,"FA";#N/A,#N/A,FALSE,"CAPEXP";#N/A,#N/A,FALSE,"INCTAX";#N/A,#N/A,FALSE,"DEBT";#N/A,#N/A,FALSE,"CFMTH"}</definedName>
    <definedName name="TREZTR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tz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tz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t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ddd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ddd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ddd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sxds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sxds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sxds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hdthdgjdjkty" localSheetId="11" hidden="1">{"'Directory'!$A$72:$E$91"}</definedName>
    <definedName name="trhdthdgjdjkty" hidden="1">{"'Directory'!$A$72:$E$91"}</definedName>
    <definedName name="trhj" localSheetId="11" hidden="1">{"Page1",#N/A,FALSE,"CompCo";"Page2",#N/A,FALSE,"CompCo"}</definedName>
    <definedName name="trhj" hidden="1">{"Page1",#N/A,FALSE,"CompCo";"Page2",#N/A,FALSE,"CompCo"}</definedName>
    <definedName name="Tristan" localSheetId="4">{392}</definedName>
    <definedName name="Tristan" localSheetId="11">{392}</definedName>
    <definedName name="Tristan">{392}</definedName>
    <definedName name="TRJEAJ" hidden="1">#REF!</definedName>
    <definedName name="TrkSysMgmt">#REF!</definedName>
    <definedName name="TRLBAL" localSheetId="19">#REF!</definedName>
    <definedName name="TRLBAL">#REF!</definedName>
    <definedName name="trout"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Prov" localSheetId="11" hidden="1">{#N/A,#N/A,FALSE,"Aging Summary";#N/A,#N/A,FALSE,"Ratio Analysis";#N/A,#N/A,FALSE,"Test 120 Day Accts";#N/A,#N/A,FALSE,"Tickmarks"}</definedName>
    <definedName name="TRProv" hidden="1">{#N/A,#N/A,FALSE,"Aging Summary";#N/A,#N/A,FALSE,"Ratio Analysis";#N/A,#N/A,FALSE,"Test 120 Day Accts";#N/A,#N/A,FALSE,"Tickmarks"}</definedName>
    <definedName name="TRSTJSJ" localSheetId="4">{"Client Name or Project Name"}</definedName>
    <definedName name="TRSTJSJ" localSheetId="11">{"Client Name or Project Name"}</definedName>
    <definedName name="TRSTJSJ">{"Client Name or Project Name"}</definedName>
    <definedName name="trtyr" localSheetId="11" hidden="1">{"graph",#N/A,FALSE,"WWJU";"graph",#N/A,FALSE,"WWSEM";"graph",#N/A,FALSE,"GOMJU";"graph",#N/A,FALSE,"GOMSEM";"graph",#N/A,FALSE,"NSJU";"graph",#N/A,FALSE,"NSSEM";"graph",#N/A,FALSE,"WAJU";"graph",#N/A,FALSE,"STOCKPRI";"graph",#N/A,FALSE,"CFTEV";"graph",#N/A,FALSE,"NAV-RCV";"graph",#N/A,FALSE,"CRUDEWW"}</definedName>
    <definedName name="trtyr" hidden="1">{"graph",#N/A,FALSE,"WWJU";"graph",#N/A,FALSE,"WWSEM";"graph",#N/A,FALSE,"GOMJU";"graph",#N/A,FALSE,"GOMSEM";"graph",#N/A,FALSE,"NSJU";"graph",#N/A,FALSE,"NSSEM";"graph",#N/A,FALSE,"WAJU";"graph",#N/A,FALSE,"STOCKPRI";"graph",#N/A,FALSE,"CFTEV";"graph",#N/A,FALSE,"NAV-RCV";"graph",#N/A,FALSE,"CRUDEWW"}</definedName>
    <definedName name="trw" hidden="1">#REF!</definedName>
    <definedName name="try" localSheetId="11" hidden="1">{#N/A,#N/A,FALSE,"Sheet1"}</definedName>
    <definedName name="try" hidden="1">{#N/A,#N/A,FALSE,"Sheet1"}</definedName>
    <definedName name="TRYAGAIN" hidden="1">#REF!</definedName>
    <definedName name="tryeuyit" localSheetId="4" hidden="1">{#N/A,#N/A,FALSE,"Pharm";#N/A,#N/A,FALSE,"WWCM"}</definedName>
    <definedName name="tryeuyit" localSheetId="11" hidden="1">{#N/A,#N/A,FALSE,"Pharm";#N/A,#N/A,FALSE,"WWCM"}</definedName>
    <definedName name="tryeuyit" hidden="1">{#N/A,#N/A,FALSE,"Pharm";#N/A,#N/A,FALSE,"WWCM"}</definedName>
    <definedName name="tryeuyit_1" localSheetId="4" hidden="1">{#N/A,#N/A,FALSE,"Pharm";#N/A,#N/A,FALSE,"WWCM"}</definedName>
    <definedName name="tryeuyit_1" localSheetId="11" hidden="1">{#N/A,#N/A,FALSE,"Pharm";#N/A,#N/A,FALSE,"WWCM"}</definedName>
    <definedName name="tryeuyit_1" hidden="1">{#N/A,#N/A,FALSE,"Pharm";#N/A,#N/A,FALSE,"WWCM"}</definedName>
    <definedName name="tryreaa"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reaa"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rea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eytreytrye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eytreytrye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eytreytrye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reye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reye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rey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uryuy" localSheetId="11" hidden="1">{"'Directory'!$A$72:$E$91"}</definedName>
    <definedName name="tryuryuy" hidden="1">{"'Directory'!$A$72:$E$91"}</definedName>
    <definedName name="TRZL" hidden="1">#REF!</definedName>
    <definedName name="ts" localSheetId="11" hidden="1">{#N/A,#N/A,FALSE,"Stores";#N/A,#N/A,FALSE,"InvCost"}</definedName>
    <definedName name="ts" hidden="1">{#N/A,#N/A,FALSE,"Stores";#N/A,#N/A,FALSE,"InvCost"}</definedName>
    <definedName name="TSMshares" localSheetId="19">#REF!</definedName>
    <definedName name="TSMshares">#REF!</definedName>
    <definedName name="TSO_CL" localSheetId="4">{348.79264}</definedName>
    <definedName name="TSO_CL" localSheetId="11">{348.79264}</definedName>
    <definedName name="TSO_CL">{348.79264}</definedName>
    <definedName name="tss" localSheetId="4" hidden="1">{#N/A,#N/A,TRUE,"ProFormaProfit";#N/A,#N/A,TRUE,"ProFormaCash";#N/A,#N/A,TRUE,"Depreciation";#N/A,#N/A,TRUE,"Assets";#N/A,#N/A,TRUE,"Revenue";#N/A,#N/A,TRUE,"EstimatedPurchase"}</definedName>
    <definedName name="tss" localSheetId="11" hidden="1">{#N/A,#N/A,TRUE,"ProFormaProfit";#N/A,#N/A,TRUE,"ProFormaCash";#N/A,#N/A,TRUE,"Depreciation";#N/A,#N/A,TRUE,"Assets";#N/A,#N/A,TRUE,"Revenue";#N/A,#N/A,TRUE,"EstimatedPurchase"}</definedName>
    <definedName name="tss" hidden="1">{#N/A,#N/A,TRUE,"ProFormaProfit";#N/A,#N/A,TRUE,"ProFormaCash";#N/A,#N/A,TRUE,"Depreciation";#N/A,#N/A,TRUE,"Assets";#N/A,#N/A,TRUE,"Revenue";#N/A,#N/A,TRUE,"EstimatedPurchase"}</definedName>
    <definedName name="tss_1" localSheetId="4" hidden="1">{#N/A,#N/A,TRUE,"ProFormaProfit";#N/A,#N/A,TRUE,"ProFormaCash";#N/A,#N/A,TRUE,"Depreciation";#N/A,#N/A,TRUE,"Assets";#N/A,#N/A,TRUE,"Revenue";#N/A,#N/A,TRUE,"EstimatedPurchase"}</definedName>
    <definedName name="tss_1" localSheetId="11" hidden="1">{#N/A,#N/A,TRUE,"ProFormaProfit";#N/A,#N/A,TRUE,"ProFormaCash";#N/A,#N/A,TRUE,"Depreciation";#N/A,#N/A,TRUE,"Assets";#N/A,#N/A,TRUE,"Revenue";#N/A,#N/A,TRUE,"EstimatedPurchase"}</definedName>
    <definedName name="tss_1" hidden="1">{#N/A,#N/A,TRUE,"ProFormaProfit";#N/A,#N/A,TRUE,"ProFormaCash";#N/A,#N/A,TRUE,"Depreciation";#N/A,#N/A,TRUE,"Assets";#N/A,#N/A,TRUE,"Revenue";#N/A,#N/A,TRUE,"EstimatedPurchase"}</definedName>
    <definedName name="tss_1_1" localSheetId="4" hidden="1">{#N/A,#N/A,TRUE,"ProFormaProfit";#N/A,#N/A,TRUE,"ProFormaCash";#N/A,#N/A,TRUE,"Depreciation";#N/A,#N/A,TRUE,"Assets";#N/A,#N/A,TRUE,"Revenue";#N/A,#N/A,TRUE,"EstimatedPurchase"}</definedName>
    <definedName name="tss_1_1" localSheetId="11" hidden="1">{#N/A,#N/A,TRUE,"ProFormaProfit";#N/A,#N/A,TRUE,"ProFormaCash";#N/A,#N/A,TRUE,"Depreciation";#N/A,#N/A,TRUE,"Assets";#N/A,#N/A,TRUE,"Revenue";#N/A,#N/A,TRUE,"EstimatedPurchase"}</definedName>
    <definedName name="tss_1_1" hidden="1">{#N/A,#N/A,TRUE,"ProFormaProfit";#N/A,#N/A,TRUE,"ProFormaCash";#N/A,#N/A,TRUE,"Depreciation";#N/A,#N/A,TRUE,"Assets";#N/A,#N/A,TRUE,"Revenue";#N/A,#N/A,TRUE,"EstimatedPurchase"}</definedName>
    <definedName name="tss_1_1_2" localSheetId="4" hidden="1">{#N/A,#N/A,TRUE,"ProFormaProfit";#N/A,#N/A,TRUE,"ProFormaCash";#N/A,#N/A,TRUE,"Depreciation";#N/A,#N/A,TRUE,"Assets";#N/A,#N/A,TRUE,"Revenue";#N/A,#N/A,TRUE,"EstimatedPurchase"}</definedName>
    <definedName name="tss_1_1_2" localSheetId="11" hidden="1">{#N/A,#N/A,TRUE,"ProFormaProfit";#N/A,#N/A,TRUE,"ProFormaCash";#N/A,#N/A,TRUE,"Depreciation";#N/A,#N/A,TRUE,"Assets";#N/A,#N/A,TRUE,"Revenue";#N/A,#N/A,TRUE,"EstimatedPurchase"}</definedName>
    <definedName name="tss_1_1_2" hidden="1">{#N/A,#N/A,TRUE,"ProFormaProfit";#N/A,#N/A,TRUE,"ProFormaCash";#N/A,#N/A,TRUE,"Depreciation";#N/A,#N/A,TRUE,"Assets";#N/A,#N/A,TRUE,"Revenue";#N/A,#N/A,TRUE,"EstimatedPurchase"}</definedName>
    <definedName name="tss_1_3" localSheetId="4" hidden="1">{#N/A,#N/A,TRUE,"ProFormaProfit";#N/A,#N/A,TRUE,"ProFormaCash";#N/A,#N/A,TRUE,"Depreciation";#N/A,#N/A,TRUE,"Assets";#N/A,#N/A,TRUE,"Revenue";#N/A,#N/A,TRUE,"EstimatedPurchase"}</definedName>
    <definedName name="tss_1_3" localSheetId="11" hidden="1">{#N/A,#N/A,TRUE,"ProFormaProfit";#N/A,#N/A,TRUE,"ProFormaCash";#N/A,#N/A,TRUE,"Depreciation";#N/A,#N/A,TRUE,"Assets";#N/A,#N/A,TRUE,"Revenue";#N/A,#N/A,TRUE,"EstimatedPurchase"}</definedName>
    <definedName name="tss_1_3" hidden="1">{#N/A,#N/A,TRUE,"ProFormaProfit";#N/A,#N/A,TRUE,"ProFormaCash";#N/A,#N/A,TRUE,"Depreciation";#N/A,#N/A,TRUE,"Assets";#N/A,#N/A,TRUE,"Revenue";#N/A,#N/A,TRUE,"EstimatedPurchase"}</definedName>
    <definedName name="tss_2" localSheetId="4" hidden="1">{#N/A,#N/A,TRUE,"ProFormaProfit";#N/A,#N/A,TRUE,"ProFormaCash";#N/A,#N/A,TRUE,"Depreciation";#N/A,#N/A,TRUE,"Assets";#N/A,#N/A,TRUE,"Revenue";#N/A,#N/A,TRUE,"EstimatedPurchase"}</definedName>
    <definedName name="tss_2" localSheetId="11" hidden="1">{#N/A,#N/A,TRUE,"ProFormaProfit";#N/A,#N/A,TRUE,"ProFormaCash";#N/A,#N/A,TRUE,"Depreciation";#N/A,#N/A,TRUE,"Assets";#N/A,#N/A,TRUE,"Revenue";#N/A,#N/A,TRUE,"EstimatedPurchase"}</definedName>
    <definedName name="tss_2" hidden="1">{#N/A,#N/A,TRUE,"ProFormaProfit";#N/A,#N/A,TRUE,"ProFormaCash";#N/A,#N/A,TRUE,"Depreciation";#N/A,#N/A,TRUE,"Assets";#N/A,#N/A,TRUE,"Revenue";#N/A,#N/A,TRUE,"EstimatedPurchase"}</definedName>
    <definedName name="tss_2_2" localSheetId="4" hidden="1">{#N/A,#N/A,TRUE,"ProFormaProfit";#N/A,#N/A,TRUE,"ProFormaCash";#N/A,#N/A,TRUE,"Depreciation";#N/A,#N/A,TRUE,"Assets";#N/A,#N/A,TRUE,"Revenue";#N/A,#N/A,TRUE,"EstimatedPurchase"}</definedName>
    <definedName name="tss_2_2" localSheetId="11" hidden="1">{#N/A,#N/A,TRUE,"ProFormaProfit";#N/A,#N/A,TRUE,"ProFormaCash";#N/A,#N/A,TRUE,"Depreciation";#N/A,#N/A,TRUE,"Assets";#N/A,#N/A,TRUE,"Revenue";#N/A,#N/A,TRUE,"EstimatedPurchase"}</definedName>
    <definedName name="tss_2_2" hidden="1">{#N/A,#N/A,TRUE,"ProFormaProfit";#N/A,#N/A,TRUE,"ProFormaCash";#N/A,#N/A,TRUE,"Depreciation";#N/A,#N/A,TRUE,"Assets";#N/A,#N/A,TRUE,"Revenue";#N/A,#N/A,TRUE,"EstimatedPurchase"}</definedName>
    <definedName name="tss_3" localSheetId="4" hidden="1">{#N/A,#N/A,TRUE,"ProFormaProfit";#N/A,#N/A,TRUE,"ProFormaCash";#N/A,#N/A,TRUE,"Depreciation";#N/A,#N/A,TRUE,"Assets";#N/A,#N/A,TRUE,"Revenue";#N/A,#N/A,TRUE,"EstimatedPurchase"}</definedName>
    <definedName name="tss_3" localSheetId="11" hidden="1">{#N/A,#N/A,TRUE,"ProFormaProfit";#N/A,#N/A,TRUE,"ProFormaCash";#N/A,#N/A,TRUE,"Depreciation";#N/A,#N/A,TRUE,"Assets";#N/A,#N/A,TRUE,"Revenue";#N/A,#N/A,TRUE,"EstimatedPurchase"}</definedName>
    <definedName name="tss_3" hidden="1">{#N/A,#N/A,TRUE,"ProFormaProfit";#N/A,#N/A,TRUE,"ProFormaCash";#N/A,#N/A,TRUE,"Depreciation";#N/A,#N/A,TRUE,"Assets";#N/A,#N/A,TRUE,"Revenue";#N/A,#N/A,TRUE,"EstimatedPurchase"}</definedName>
    <definedName name="tss_3_2" localSheetId="4" hidden="1">{#N/A,#N/A,TRUE,"ProFormaProfit";#N/A,#N/A,TRUE,"ProFormaCash";#N/A,#N/A,TRUE,"Depreciation";#N/A,#N/A,TRUE,"Assets";#N/A,#N/A,TRUE,"Revenue";#N/A,#N/A,TRUE,"EstimatedPurchase"}</definedName>
    <definedName name="tss_3_2" localSheetId="11" hidden="1">{#N/A,#N/A,TRUE,"ProFormaProfit";#N/A,#N/A,TRUE,"ProFormaCash";#N/A,#N/A,TRUE,"Depreciation";#N/A,#N/A,TRUE,"Assets";#N/A,#N/A,TRUE,"Revenue";#N/A,#N/A,TRUE,"EstimatedPurchase"}</definedName>
    <definedName name="tss_3_2" hidden="1">{#N/A,#N/A,TRUE,"ProFormaProfit";#N/A,#N/A,TRUE,"ProFormaCash";#N/A,#N/A,TRUE,"Depreciation";#N/A,#N/A,TRUE,"Assets";#N/A,#N/A,TRUE,"Revenue";#N/A,#N/A,TRUE,"EstimatedPurchase"}</definedName>
    <definedName name="tss_5" localSheetId="4" hidden="1">{#N/A,#N/A,TRUE,"ProFormaProfit";#N/A,#N/A,TRUE,"ProFormaCash";#N/A,#N/A,TRUE,"Depreciation";#N/A,#N/A,TRUE,"Assets";#N/A,#N/A,TRUE,"Revenue";#N/A,#N/A,TRUE,"EstimatedPurchase"}</definedName>
    <definedName name="tss_5" localSheetId="11" hidden="1">{#N/A,#N/A,TRUE,"ProFormaProfit";#N/A,#N/A,TRUE,"ProFormaCash";#N/A,#N/A,TRUE,"Depreciation";#N/A,#N/A,TRUE,"Assets";#N/A,#N/A,TRUE,"Revenue";#N/A,#N/A,TRUE,"EstimatedPurchase"}</definedName>
    <definedName name="tss_5" hidden="1">{#N/A,#N/A,TRUE,"ProFormaProfit";#N/A,#N/A,TRUE,"ProFormaCash";#N/A,#N/A,TRUE,"Depreciation";#N/A,#N/A,TRUE,"Assets";#N/A,#N/A,TRUE,"Revenue";#N/A,#N/A,TRUE,"EstimatedPurchase"}</definedName>
    <definedName name="tst" localSheetId="4" hidden="1">{"Income Statement",#N/A,FALSE,"CFMODEL";"Balance Sheet",#N/A,FALSE,"CFMODEL"}</definedName>
    <definedName name="tst" localSheetId="11" hidden="1">{"Income Statement",#N/A,FALSE,"CFMODEL";"Balance Sheet",#N/A,FALSE,"CFMODEL"}</definedName>
    <definedName name="tst" hidden="1">{"Income Statement",#N/A,FALSE,"CFMODEL";"Balance Sheet",#N/A,FALSE,"CFMODEL"}</definedName>
    <definedName name="tst_1" localSheetId="4" hidden="1">{"Income Statement",#N/A,FALSE,"CFMODEL";"Balance Sheet",#N/A,FALSE,"CFMODEL"}</definedName>
    <definedName name="tst_1" localSheetId="11" hidden="1">{"Income Statement",#N/A,FALSE,"CFMODEL";"Balance Sheet",#N/A,FALSE,"CFMODEL"}</definedName>
    <definedName name="tst_1" hidden="1">{"Income Statement",#N/A,FALSE,"CFMODEL";"Balance Sheet",#N/A,FALSE,"CFMODEL"}</definedName>
    <definedName name="tt" localSheetId="19" hidden="1">{"bs",#N/A,FALSE,"SCF"}</definedName>
    <definedName name="tt" localSheetId="4" hidden="1">{"bs",#N/A,FALSE,"SCF"}</definedName>
    <definedName name="tt" localSheetId="15" hidden="1">{"bs",#N/A,FALSE,"SCF"}</definedName>
    <definedName name="tt" localSheetId="11" hidden="1">{"bs",#N/A,FALSE,"SCF"}</definedName>
    <definedName name="tt" hidden="1">{"bs",#N/A,FALSE,"SCF"}</definedName>
    <definedName name="tt_1" localSheetId="4" hidden="1">{"away stand alones",#N/A,FALSE,"Target"}</definedName>
    <definedName name="tt_1" localSheetId="11" hidden="1">{"away stand alones",#N/A,FALSE,"Target"}</definedName>
    <definedName name="tt_1" hidden="1">{"away stand alones",#N/A,FALSE,"Target"}</definedName>
    <definedName name="ttax">#REF!</definedName>
    <definedName name="ttcase">#REF!</definedName>
    <definedName name="ttempfind">#REF!</definedName>
    <definedName name="ttjt" localSheetId="11" hidden="1">{"Co1statements",#N/A,FALSE,"Cmpy1";"Co2statement",#N/A,FALSE,"Cmpy2";"co1pm",#N/A,FALSE,"Co1PM";"co2PM",#N/A,FALSE,"Co2PM";"value",#N/A,FALSE,"value";"opco",#N/A,FALSE,"NewSparkle";"adjusts",#N/A,FALSE,"Adjustments"}</definedName>
    <definedName name="ttjt" hidden="1">{"Co1statements",#N/A,FALSE,"Cmpy1";"Co2statement",#N/A,FALSE,"Cmpy2";"co1pm",#N/A,FALSE,"Co1PM";"co2PM",#N/A,FALSE,"Co2PM";"value",#N/A,FALSE,"value";"opco",#N/A,FALSE,"NewSparkle";"adjusts",#N/A,FALSE,"Adjustments"}</definedName>
    <definedName name="ttssdtsdg" localSheetId="11" hidden="1">{"EVA",#N/A,FALSE,"EVA";"WACC",#N/A,FALSE,"WACC"}</definedName>
    <definedName name="ttssdtsdg" hidden="1">{"EVA",#N/A,FALSE,"EVA";"WACC",#N/A,FALSE,"WACC"}</definedName>
    <definedName name="TTT">#REF!</definedName>
    <definedName name="ttt_1" localSheetId="4" hidden="1">{"VMCs",#N/A,FALSE,"Flash PL"}</definedName>
    <definedName name="ttt_1" localSheetId="11" hidden="1">{"VMCs",#N/A,FALSE,"Flash PL"}</definedName>
    <definedName name="ttt_1" hidden="1">{"VMCs",#N/A,FALSE,"Flash PL"}</definedName>
    <definedName name="ttt_1_1" localSheetId="4" hidden="1">{"VMCs",#N/A,FALSE,"Flash PL"}</definedName>
    <definedName name="ttt_1_1" localSheetId="11" hidden="1">{"VMCs",#N/A,FALSE,"Flash PL"}</definedName>
    <definedName name="ttt_1_1" hidden="1">{"VMCs",#N/A,FALSE,"Flash PL"}</definedName>
    <definedName name="ttt_1_1_2" localSheetId="4" hidden="1">{"VMCs",#N/A,FALSE,"Flash PL"}</definedName>
    <definedName name="ttt_1_1_2" localSheetId="11" hidden="1">{"VMCs",#N/A,FALSE,"Flash PL"}</definedName>
    <definedName name="ttt_1_1_2" hidden="1">{"VMCs",#N/A,FALSE,"Flash PL"}</definedName>
    <definedName name="ttt_1_3" localSheetId="4" hidden="1">{"VMCs",#N/A,FALSE,"Flash PL"}</definedName>
    <definedName name="ttt_1_3" localSheetId="11" hidden="1">{"VMCs",#N/A,FALSE,"Flash PL"}</definedName>
    <definedName name="ttt_1_3" hidden="1">{"VMCs",#N/A,FALSE,"Flash PL"}</definedName>
    <definedName name="ttt_2" localSheetId="4" hidden="1">{"VMCs",#N/A,FALSE,"Flash PL"}</definedName>
    <definedName name="ttt_2" localSheetId="11" hidden="1">{"VMCs",#N/A,FALSE,"Flash PL"}</definedName>
    <definedName name="ttt_2" hidden="1">{"VMCs",#N/A,FALSE,"Flash PL"}</definedName>
    <definedName name="ttt_2_2" localSheetId="4" hidden="1">{"VMCs",#N/A,FALSE,"Flash PL"}</definedName>
    <definedName name="ttt_2_2" localSheetId="11" hidden="1">{"VMCs",#N/A,FALSE,"Flash PL"}</definedName>
    <definedName name="ttt_2_2" hidden="1">{"VMCs",#N/A,FALSE,"Flash PL"}</definedName>
    <definedName name="ttt_3" localSheetId="4" hidden="1">{"VMCs",#N/A,FALSE,"Flash PL"}</definedName>
    <definedName name="ttt_3" localSheetId="11" hidden="1">{"VMCs",#N/A,FALSE,"Flash PL"}</definedName>
    <definedName name="ttt_3" hidden="1">{"VMCs",#N/A,FALSE,"Flash PL"}</definedName>
    <definedName name="ttt_3_2" localSheetId="4" hidden="1">{"VMCs",#N/A,FALSE,"Flash PL"}</definedName>
    <definedName name="ttt_3_2" localSheetId="11" hidden="1">{"VMCs",#N/A,FALSE,"Flash PL"}</definedName>
    <definedName name="ttt_3_2" hidden="1">{"VMCs",#N/A,FALSE,"Flash PL"}</definedName>
    <definedName name="ttt_5" localSheetId="4" hidden="1">{"VMCs",#N/A,FALSE,"Flash PL"}</definedName>
    <definedName name="ttt_5" localSheetId="11" hidden="1">{"VMCs",#N/A,FALSE,"Flash PL"}</definedName>
    <definedName name="ttt_5" hidden="1">{"VMCs",#N/A,FALSE,"Flash PL"}</definedName>
    <definedName name="ttthtr" localSheetId="4" hidden="1">{#N/A,#N/A,FALSE,"TOWNSHIP"}</definedName>
    <definedName name="ttthtr" localSheetId="11" hidden="1">{#N/A,#N/A,FALSE,"TOWNSHIP"}</definedName>
    <definedName name="ttthtr" hidden="1">{#N/A,#N/A,FALSE,"TOWNSHIP"}</definedName>
    <definedName name="tttoot"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t" localSheetId="4" hidden="1">{"PRINT WK",#N/A,FALSE,"wk";"PRINT ASSP",#N/A,FALSE,"assump"}</definedName>
    <definedName name="tttt" localSheetId="11" hidden="1">{"PRINT WK",#N/A,FALSE,"wk";"PRINT ASSP",#N/A,FALSE,"assump"}</definedName>
    <definedName name="tttt" hidden="1">{"PRINT WK",#N/A,FALSE,"wk";"PRINT ASSP",#N/A,FALSE,"assump"}</definedName>
    <definedName name="tttt_1" localSheetId="4" hidden="1">{"PRINT WK",#N/A,FALSE,"wk";"PRINT ASSP",#N/A,FALSE,"assump"}</definedName>
    <definedName name="tttt_1" localSheetId="11" hidden="1">{"PRINT WK",#N/A,FALSE,"wk";"PRINT ASSP",#N/A,FALSE,"assump"}</definedName>
    <definedName name="tttt_1" hidden="1">{"PRINT WK",#N/A,FALSE,"wk";"PRINT ASSP",#N/A,FALSE,"assump"}</definedName>
    <definedName name="TTTT_1_1" localSheetId="4" hidden="1">{"PAGE 1",#N/A,FALSE,"WEST_OT"}</definedName>
    <definedName name="TTTT_1_1" localSheetId="11" hidden="1">{"PAGE 1",#N/A,FALSE,"WEST_OT"}</definedName>
    <definedName name="TTTT_1_1" hidden="1">{"PAGE 1",#N/A,FALSE,"WEST_OT"}</definedName>
    <definedName name="TTTT_1_1_2" localSheetId="4" hidden="1">{"PAGE 1",#N/A,FALSE,"WEST_OT"}</definedName>
    <definedName name="TTTT_1_1_2" localSheetId="11" hidden="1">{"PAGE 1",#N/A,FALSE,"WEST_OT"}</definedName>
    <definedName name="TTTT_1_1_2" hidden="1">{"PAGE 1",#N/A,FALSE,"WEST_OT"}</definedName>
    <definedName name="TTTT_1_3" localSheetId="4" hidden="1">{"PAGE 1",#N/A,FALSE,"WEST_OT"}</definedName>
    <definedName name="TTTT_1_3" localSheetId="11" hidden="1">{"PAGE 1",#N/A,FALSE,"WEST_OT"}</definedName>
    <definedName name="TTTT_1_3" hidden="1">{"PAGE 1",#N/A,FALSE,"WEST_OT"}</definedName>
    <definedName name="TTTT_2" localSheetId="4" hidden="1">{"PAGE 1",#N/A,FALSE,"WEST_OT"}</definedName>
    <definedName name="TTTT_2" localSheetId="11" hidden="1">{"PAGE 1",#N/A,FALSE,"WEST_OT"}</definedName>
    <definedName name="TTTT_2" hidden="1">{"PAGE 1",#N/A,FALSE,"WEST_OT"}</definedName>
    <definedName name="TTTT_2_2" localSheetId="4" hidden="1">{"PAGE 1",#N/A,FALSE,"WEST_OT"}</definedName>
    <definedName name="TTTT_2_2" localSheetId="11" hidden="1">{"PAGE 1",#N/A,FALSE,"WEST_OT"}</definedName>
    <definedName name="TTTT_2_2" hidden="1">{"PAGE 1",#N/A,FALSE,"WEST_OT"}</definedName>
    <definedName name="TTTT_3" localSheetId="4" hidden="1">{"PAGE 1",#N/A,FALSE,"WEST_OT"}</definedName>
    <definedName name="TTTT_3" localSheetId="11" hidden="1">{"PAGE 1",#N/A,FALSE,"WEST_OT"}</definedName>
    <definedName name="TTTT_3" hidden="1">{"PAGE 1",#N/A,FALSE,"WEST_OT"}</definedName>
    <definedName name="TTTT_3_2" localSheetId="4" hidden="1">{"PAGE 1",#N/A,FALSE,"WEST_OT"}</definedName>
    <definedName name="TTTT_3_2" localSheetId="11" hidden="1">{"PAGE 1",#N/A,FALSE,"WEST_OT"}</definedName>
    <definedName name="TTTT_3_2" hidden="1">{"PAGE 1",#N/A,FALSE,"WEST_OT"}</definedName>
    <definedName name="TTTT_5" localSheetId="4" hidden="1">{"PAGE 1",#N/A,FALSE,"WEST_OT"}</definedName>
    <definedName name="TTTT_5" localSheetId="11" hidden="1">{"PAGE 1",#N/A,FALSE,"WEST_OT"}</definedName>
    <definedName name="TTTT_5" hidden="1">{"PAGE 1",#N/A,FALSE,"WEST_OT"}</definedName>
    <definedName name="ttttt" localSheetId="8" hidden="1">1/EUReXToESP</definedName>
    <definedName name="ttttt" localSheetId="11" hidden="1">1/EUReXToESP</definedName>
    <definedName name="ttttt" localSheetId="10" hidden="1">1/EUReXToESP</definedName>
    <definedName name="ttttt" hidden="1">1/EUReXToESP</definedName>
    <definedName name="ttttt_1" localSheetId="11" hidden="1">{"Year1996",#N/A,FALSE,"1996-1998 Analyst Models";"Year1997",#N/A,FALSE,"1996-1998 Analyst Models";"Year1998",#N/A,FALSE,"1996-1998 Analyst Models"}</definedName>
    <definedName name="ttttt_1" hidden="1">{"Year1996",#N/A,FALSE,"1996-1998 Analyst Models";"Year1997",#N/A,FALSE,"1996-1998 Analyst Models";"Year1998",#N/A,FALSE,"1996-1998 Analyst Models"}</definedName>
    <definedName name="ttttttt" hidden="1">#REF!</definedName>
    <definedName name="ttttttt_1" localSheetId="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localSheetId="1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tt" hidden="1">#REF!</definedName>
    <definedName name="ttttttttttt" hidden="1">#REF!</definedName>
    <definedName name="tttttttttttttttt" hidden="1">#REF!</definedName>
    <definedName name="ttttttttttyyyyy" localSheetId="11" hidden="1">{#N/A,#N/A,TRUE,"Proposal";#N/A,#N/A,TRUE,"Assumptions";#N/A,#N/A,TRUE,"Net Income";#N/A,#N/A,TRUE,"Balsheet";#N/A,#N/A,TRUE,"Capex";#N/A,#N/A,TRUE,"Volumes";#N/A,#N/A,TRUE,"Revenues";#N/A,#N/A,TRUE,"Var.Costs";#N/A,#N/A,TRUE,"Personnel";#N/A,#N/A,TRUE,"Other costs";#N/A,#N/A,TRUE,"MKTG and G&amp;A"}</definedName>
    <definedName name="ttttttttttyyyyy" hidden="1">{#N/A,#N/A,TRUE,"Proposal";#N/A,#N/A,TRUE,"Assumptions";#N/A,#N/A,TRUE,"Net Income";#N/A,#N/A,TRUE,"Balsheet";#N/A,#N/A,TRUE,"Capex";#N/A,#N/A,TRUE,"Volumes";#N/A,#N/A,TRUE,"Revenues";#N/A,#N/A,TRUE,"Var.Costs";#N/A,#N/A,TRUE,"Personnel";#N/A,#N/A,TRUE,"Other costs";#N/A,#N/A,TRUE,"MKTG and G&amp;A"}</definedName>
    <definedName name="tu" localSheetId="19" hidden="1">{"bs",#N/A,FALSE,"SCF"}</definedName>
    <definedName name="tu" localSheetId="4" hidden="1">{"bs",#N/A,FALSE,"SCF"}</definedName>
    <definedName name="tu" localSheetId="15" hidden="1">{"bs",#N/A,FALSE,"SCF"}</definedName>
    <definedName name="tu" localSheetId="11" hidden="1">{"bs",#N/A,FALSE,"SCF"}</definedName>
    <definedName name="tu" hidden="1">{"bs",#N/A,FALSE,"SCF"}</definedName>
    <definedName name="tuio" localSheetId="11" hidden="1">{"SourcesUses",#N/A,TRUE,"CFMODEL";"TransOverview",#N/A,TRUE,"CFMODEL"}</definedName>
    <definedName name="tuio" hidden="1">{"SourcesUses",#N/A,TRUE,"CFMODEL";"TransOverview",#N/A,TRUE,"CFMODEL"}</definedName>
    <definedName name="tuitu" hidden="1">#REF!</definedName>
    <definedName name="Tulsa" localSheetId="11" hidden="1">{#N/A,#N/A,FALSE,"Report Data";#N/A,#N/A,FALSE,"COMP POOL";#N/A,#N/A,FALSE,"COMP POOL NB95";#N/A,#N/A,FALSE,"COMP POOL NB94"}</definedName>
    <definedName name="Tulsa" hidden="1">{#N/A,#N/A,FALSE,"Report Data";#N/A,#N/A,FALSE,"COMP POOL";#N/A,#N/A,FALSE,"COMP POOL NB95";#N/A,#N/A,FALSE,"COMP POOL NB94"}</definedName>
    <definedName name="Tulsa_1" localSheetId="11" hidden="1">{#N/A,#N/A,FALSE,"Report Data";#N/A,#N/A,FALSE,"COMP POOL";#N/A,#N/A,FALSE,"COMP POOL NB95";#N/A,#N/A,FALSE,"COMP POOL NB94"}</definedName>
    <definedName name="Tulsa_1" hidden="1">{#N/A,#N/A,FALSE,"Report Data";#N/A,#N/A,FALSE,"COMP POOL";#N/A,#N/A,FALSE,"COMP POOL NB95";#N/A,#N/A,FALSE,"COMP POOL NB94"}</definedName>
    <definedName name="Tunica">#REF!</definedName>
    <definedName name="Turnkey">#REF!</definedName>
    <definedName name="tut" localSheetId="4" hidden="1">{#N/A,#N/A,TRUE,"ProFormaProfit";#N/A,#N/A,TRUE,"ProFormaCash";#N/A,#N/A,TRUE,"Depreciation";#N/A,#N/A,TRUE,"Assets";#N/A,#N/A,TRUE,"Revenue";#N/A,#N/A,TRUE,"EstimatedPurchase"}</definedName>
    <definedName name="tut" localSheetId="11" hidden="1">{#N/A,#N/A,TRUE,"ProFormaProfit";#N/A,#N/A,TRUE,"ProFormaCash";#N/A,#N/A,TRUE,"Depreciation";#N/A,#N/A,TRUE,"Assets";#N/A,#N/A,TRUE,"Revenue";#N/A,#N/A,TRUE,"EstimatedPurchase"}</definedName>
    <definedName name="tut" hidden="1">{#N/A,#N/A,TRUE,"ProFormaProfit";#N/A,#N/A,TRUE,"ProFormaCash";#N/A,#N/A,TRUE,"Depreciation";#N/A,#N/A,TRUE,"Assets";#N/A,#N/A,TRUE,"Revenue";#N/A,#N/A,TRUE,"EstimatedPurchase"}</definedName>
    <definedName name="tut_1" localSheetId="4" hidden="1">{#N/A,#N/A,TRUE,"ProFormaProfit";#N/A,#N/A,TRUE,"ProFormaCash";#N/A,#N/A,TRUE,"Depreciation";#N/A,#N/A,TRUE,"Assets";#N/A,#N/A,TRUE,"Revenue";#N/A,#N/A,TRUE,"EstimatedPurchase"}</definedName>
    <definedName name="tut_1" localSheetId="11" hidden="1">{#N/A,#N/A,TRUE,"ProFormaProfit";#N/A,#N/A,TRUE,"ProFormaCash";#N/A,#N/A,TRUE,"Depreciation";#N/A,#N/A,TRUE,"Assets";#N/A,#N/A,TRUE,"Revenue";#N/A,#N/A,TRUE,"EstimatedPurchase"}</definedName>
    <definedName name="tut_1" hidden="1">{#N/A,#N/A,TRUE,"ProFormaProfit";#N/A,#N/A,TRUE,"ProFormaCash";#N/A,#N/A,TRUE,"Depreciation";#N/A,#N/A,TRUE,"Assets";#N/A,#N/A,TRUE,"Revenue";#N/A,#N/A,TRUE,"EstimatedPurchase"}</definedName>
    <definedName name="tut_1_1" localSheetId="4" hidden="1">{#N/A,#N/A,TRUE,"ProFormaProfit";#N/A,#N/A,TRUE,"ProFormaCash";#N/A,#N/A,TRUE,"Depreciation";#N/A,#N/A,TRUE,"Assets";#N/A,#N/A,TRUE,"Revenue";#N/A,#N/A,TRUE,"EstimatedPurchase"}</definedName>
    <definedName name="tut_1_1" localSheetId="11" hidden="1">{#N/A,#N/A,TRUE,"ProFormaProfit";#N/A,#N/A,TRUE,"ProFormaCash";#N/A,#N/A,TRUE,"Depreciation";#N/A,#N/A,TRUE,"Assets";#N/A,#N/A,TRUE,"Revenue";#N/A,#N/A,TRUE,"EstimatedPurchase"}</definedName>
    <definedName name="tut_1_1" hidden="1">{#N/A,#N/A,TRUE,"ProFormaProfit";#N/A,#N/A,TRUE,"ProFormaCash";#N/A,#N/A,TRUE,"Depreciation";#N/A,#N/A,TRUE,"Assets";#N/A,#N/A,TRUE,"Revenue";#N/A,#N/A,TRUE,"EstimatedPurchase"}</definedName>
    <definedName name="tut_1_1_2" localSheetId="4" hidden="1">{#N/A,#N/A,TRUE,"ProFormaProfit";#N/A,#N/A,TRUE,"ProFormaCash";#N/A,#N/A,TRUE,"Depreciation";#N/A,#N/A,TRUE,"Assets";#N/A,#N/A,TRUE,"Revenue";#N/A,#N/A,TRUE,"EstimatedPurchase"}</definedName>
    <definedName name="tut_1_1_2" localSheetId="11" hidden="1">{#N/A,#N/A,TRUE,"ProFormaProfit";#N/A,#N/A,TRUE,"ProFormaCash";#N/A,#N/A,TRUE,"Depreciation";#N/A,#N/A,TRUE,"Assets";#N/A,#N/A,TRUE,"Revenue";#N/A,#N/A,TRUE,"EstimatedPurchase"}</definedName>
    <definedName name="tut_1_1_2" hidden="1">{#N/A,#N/A,TRUE,"ProFormaProfit";#N/A,#N/A,TRUE,"ProFormaCash";#N/A,#N/A,TRUE,"Depreciation";#N/A,#N/A,TRUE,"Assets";#N/A,#N/A,TRUE,"Revenue";#N/A,#N/A,TRUE,"EstimatedPurchase"}</definedName>
    <definedName name="tut_1_3" localSheetId="4" hidden="1">{#N/A,#N/A,TRUE,"ProFormaProfit";#N/A,#N/A,TRUE,"ProFormaCash";#N/A,#N/A,TRUE,"Depreciation";#N/A,#N/A,TRUE,"Assets";#N/A,#N/A,TRUE,"Revenue";#N/A,#N/A,TRUE,"EstimatedPurchase"}</definedName>
    <definedName name="tut_1_3" localSheetId="11" hidden="1">{#N/A,#N/A,TRUE,"ProFormaProfit";#N/A,#N/A,TRUE,"ProFormaCash";#N/A,#N/A,TRUE,"Depreciation";#N/A,#N/A,TRUE,"Assets";#N/A,#N/A,TRUE,"Revenue";#N/A,#N/A,TRUE,"EstimatedPurchase"}</definedName>
    <definedName name="tut_1_3" hidden="1">{#N/A,#N/A,TRUE,"ProFormaProfit";#N/A,#N/A,TRUE,"ProFormaCash";#N/A,#N/A,TRUE,"Depreciation";#N/A,#N/A,TRUE,"Assets";#N/A,#N/A,TRUE,"Revenue";#N/A,#N/A,TRUE,"EstimatedPurchase"}</definedName>
    <definedName name="tut_2" localSheetId="4" hidden="1">{#N/A,#N/A,TRUE,"ProFormaProfit";#N/A,#N/A,TRUE,"ProFormaCash";#N/A,#N/A,TRUE,"Depreciation";#N/A,#N/A,TRUE,"Assets";#N/A,#N/A,TRUE,"Revenue";#N/A,#N/A,TRUE,"EstimatedPurchase"}</definedName>
    <definedName name="tut_2" localSheetId="11" hidden="1">{#N/A,#N/A,TRUE,"ProFormaProfit";#N/A,#N/A,TRUE,"ProFormaCash";#N/A,#N/A,TRUE,"Depreciation";#N/A,#N/A,TRUE,"Assets";#N/A,#N/A,TRUE,"Revenue";#N/A,#N/A,TRUE,"EstimatedPurchase"}</definedName>
    <definedName name="tut_2" hidden="1">{#N/A,#N/A,TRUE,"ProFormaProfit";#N/A,#N/A,TRUE,"ProFormaCash";#N/A,#N/A,TRUE,"Depreciation";#N/A,#N/A,TRUE,"Assets";#N/A,#N/A,TRUE,"Revenue";#N/A,#N/A,TRUE,"EstimatedPurchase"}</definedName>
    <definedName name="tut_2_2" localSheetId="4" hidden="1">{#N/A,#N/A,TRUE,"ProFormaProfit";#N/A,#N/A,TRUE,"ProFormaCash";#N/A,#N/A,TRUE,"Depreciation";#N/A,#N/A,TRUE,"Assets";#N/A,#N/A,TRUE,"Revenue";#N/A,#N/A,TRUE,"EstimatedPurchase"}</definedName>
    <definedName name="tut_2_2" localSheetId="11" hidden="1">{#N/A,#N/A,TRUE,"ProFormaProfit";#N/A,#N/A,TRUE,"ProFormaCash";#N/A,#N/A,TRUE,"Depreciation";#N/A,#N/A,TRUE,"Assets";#N/A,#N/A,TRUE,"Revenue";#N/A,#N/A,TRUE,"EstimatedPurchase"}</definedName>
    <definedName name="tut_2_2" hidden="1">{#N/A,#N/A,TRUE,"ProFormaProfit";#N/A,#N/A,TRUE,"ProFormaCash";#N/A,#N/A,TRUE,"Depreciation";#N/A,#N/A,TRUE,"Assets";#N/A,#N/A,TRUE,"Revenue";#N/A,#N/A,TRUE,"EstimatedPurchase"}</definedName>
    <definedName name="tut_3" localSheetId="4" hidden="1">{#N/A,#N/A,TRUE,"ProFormaProfit";#N/A,#N/A,TRUE,"ProFormaCash";#N/A,#N/A,TRUE,"Depreciation";#N/A,#N/A,TRUE,"Assets";#N/A,#N/A,TRUE,"Revenue";#N/A,#N/A,TRUE,"EstimatedPurchase"}</definedName>
    <definedName name="tut_3" localSheetId="11" hidden="1">{#N/A,#N/A,TRUE,"ProFormaProfit";#N/A,#N/A,TRUE,"ProFormaCash";#N/A,#N/A,TRUE,"Depreciation";#N/A,#N/A,TRUE,"Assets";#N/A,#N/A,TRUE,"Revenue";#N/A,#N/A,TRUE,"EstimatedPurchase"}</definedName>
    <definedName name="tut_3" hidden="1">{#N/A,#N/A,TRUE,"ProFormaProfit";#N/A,#N/A,TRUE,"ProFormaCash";#N/A,#N/A,TRUE,"Depreciation";#N/A,#N/A,TRUE,"Assets";#N/A,#N/A,TRUE,"Revenue";#N/A,#N/A,TRUE,"EstimatedPurchase"}</definedName>
    <definedName name="tut_3_2" localSheetId="4" hidden="1">{#N/A,#N/A,TRUE,"ProFormaProfit";#N/A,#N/A,TRUE,"ProFormaCash";#N/A,#N/A,TRUE,"Depreciation";#N/A,#N/A,TRUE,"Assets";#N/A,#N/A,TRUE,"Revenue";#N/A,#N/A,TRUE,"EstimatedPurchase"}</definedName>
    <definedName name="tut_3_2" localSheetId="11" hidden="1">{#N/A,#N/A,TRUE,"ProFormaProfit";#N/A,#N/A,TRUE,"ProFormaCash";#N/A,#N/A,TRUE,"Depreciation";#N/A,#N/A,TRUE,"Assets";#N/A,#N/A,TRUE,"Revenue";#N/A,#N/A,TRUE,"EstimatedPurchase"}</definedName>
    <definedName name="tut_3_2" hidden="1">{#N/A,#N/A,TRUE,"ProFormaProfit";#N/A,#N/A,TRUE,"ProFormaCash";#N/A,#N/A,TRUE,"Depreciation";#N/A,#N/A,TRUE,"Assets";#N/A,#N/A,TRUE,"Revenue";#N/A,#N/A,TRUE,"EstimatedPurchase"}</definedName>
    <definedName name="tut_5" localSheetId="4" hidden="1">{#N/A,#N/A,TRUE,"ProFormaProfit";#N/A,#N/A,TRUE,"ProFormaCash";#N/A,#N/A,TRUE,"Depreciation";#N/A,#N/A,TRUE,"Assets";#N/A,#N/A,TRUE,"Revenue";#N/A,#N/A,TRUE,"EstimatedPurchase"}</definedName>
    <definedName name="tut_5" localSheetId="11" hidden="1">{#N/A,#N/A,TRUE,"ProFormaProfit";#N/A,#N/A,TRUE,"ProFormaCash";#N/A,#N/A,TRUE,"Depreciation";#N/A,#N/A,TRUE,"Assets";#N/A,#N/A,TRUE,"Revenue";#N/A,#N/A,TRUE,"EstimatedPurchase"}</definedName>
    <definedName name="tut_5" hidden="1">{#N/A,#N/A,TRUE,"ProFormaProfit";#N/A,#N/A,TRUE,"ProFormaCash";#N/A,#N/A,TRUE,"Depreciation";#N/A,#N/A,TRUE,"Assets";#N/A,#N/A,TRUE,"Revenue";#N/A,#N/A,TRUE,"EstimatedPurchase"}</definedName>
    <definedName name="tv">#REF!</definedName>
    <definedName name="TW" localSheetId="11" hidden="1">{#N/A,#N/A,TRUE,"DCF Summary (2)";#N/A,#N/A,TRUE,"DCF Summary";#N/A,"Middle Case Drivers",TRUE,"DCF"}</definedName>
    <definedName name="TW" hidden="1">{#N/A,#N/A,TRUE,"DCF Summary (2)";#N/A,#N/A,TRUE,"DCF Summary";#N/A,"Middle Case Drivers",TRUE,"DCF"}</definedName>
    <definedName name="TW_1" localSheetId="11" hidden="1">{#N/A,#N/A,TRUE,"DCF Summary (2)";#N/A,#N/A,TRUE,"DCF Summary";#N/A,"Middle Case Drivers",TRUE,"DCF"}</definedName>
    <definedName name="TW_1" hidden="1">{#N/A,#N/A,TRUE,"DCF Summary (2)";#N/A,#N/A,TRUE,"DCF Summary";#N/A,"Middle Case Drivers",TRUE,"DCF"}</definedName>
    <definedName name="twert" localSheetId="19" hidden="1">{"by_month",#N/A,TRUE,"template";"destec_month",#N/A,TRUE,"template";"by_quarter",#N/A,TRUE,"template";"destec_quarter",#N/A,TRUE,"template";"by_year",#N/A,TRUE,"template";"destec_annual",#N/A,TRUE,"template"}</definedName>
    <definedName name="twert" localSheetId="4" hidden="1">{"by_month",#N/A,TRUE,"template";"destec_month",#N/A,TRUE,"template";"by_quarter",#N/A,TRUE,"template";"destec_quarter",#N/A,TRUE,"template";"by_year",#N/A,TRUE,"template";"destec_annual",#N/A,TRUE,"template"}</definedName>
    <definedName name="twert" localSheetId="15" hidden="1">{"by_month",#N/A,TRUE,"template";"destec_month",#N/A,TRUE,"template";"by_quarter",#N/A,TRUE,"template";"destec_quarter",#N/A,TRUE,"template";"by_year",#N/A,TRUE,"template";"destec_annual",#N/A,TRUE,"template"}</definedName>
    <definedName name="twert" localSheetId="11" hidden="1">{"by_month",#N/A,TRUE,"template";"destec_month",#N/A,TRUE,"template";"by_quarter",#N/A,TRUE,"template";"destec_quarter",#N/A,TRUE,"template";"by_year",#N/A,TRUE,"template";"destec_annual",#N/A,TRUE,"template"}</definedName>
    <definedName name="twert" hidden="1">{"by_month",#N/A,TRUE,"template";"destec_month",#N/A,TRUE,"template";"by_quarter",#N/A,TRUE,"template";"destec_quarter",#N/A,TRUE,"template";"by_year",#N/A,TRUE,"template";"destec_annual",#N/A,TRUE,"template"}</definedName>
    <definedName name="TWMC" hidden="1">#REF!</definedName>
    <definedName name="two" localSheetId="19">#REF!</definedName>
    <definedName name="two">#REF!</definedName>
    <definedName name="two.print" localSheetId="11" hidden="1">{"month",#N/A,FALSE,"LOPL594";"ytd",#N/A,FALSE,"LOPL594"}</definedName>
    <definedName name="two.print" hidden="1">{"month",#N/A,FALSE,"LOPL594";"ytd",#N/A,FALSE,"LOPL594"}</definedName>
    <definedName name="twodrdlx">#REF!</definedName>
    <definedName name="twodrint">#REF!</definedName>
    <definedName name="tww" localSheetId="11" hidden="1">{"Build1",#N/A,FALSE,"Buildup";"Build2",#N/A,FALSE,"Buildup";"Build3",#N/A,FALSE,"Buildup"}</definedName>
    <definedName name="tww" hidden="1">{"Build1",#N/A,FALSE,"Buildup";"Build2",#N/A,FALSE,"Buildup";"Build3",#N/A,FALSE,"Buildup"}</definedName>
    <definedName name="twwetwet" hidden="1">#N/A</definedName>
    <definedName name="ty" localSheetId="11" hidden="1">{#N/A,#N/A,FALSE,"Aging Summary";#N/A,#N/A,FALSE,"Ratio Analysis";#N/A,#N/A,FALSE,"Test 120 Day Accts";#N/A,#N/A,FALSE,"Tickmarks"}</definedName>
    <definedName name="ty" hidden="1">{#N/A,#N/A,FALSE,"Aging Summary";#N/A,#N/A,FALSE,"Ratio Analysis";#N/A,#N/A,FALSE,"Test 120 Day Accts";#N/A,#N/A,FALSE,"Tickmarks"}</definedName>
    <definedName name="ty2ywrth" localSheetId="11" hidden="1">{#N/A,#N/A,FALSE,"Hoja10";#N/A,#N/A,FALSE,"Hoja9";#N/A,#N/A,FALSE,"Hoja8";#N/A,#N/A,FALSE,"Hoja7";#N/A,#N/A,FALSE,"Hoja6";#N/A,#N/A,FALSE,"Hoja5";#N/A,#N/A,FALSE,"Hoja4";#N/A,#N/A,FALSE,"Hoja2";#N/A,#N/A,FALSE,"Hoja3";#N/A,#N/A,FALSE,"HOJA1";#N/A,#N/A,FALSE,"CashFlow";#N/A,#N/A,FALSE,"FinStmts"}</definedName>
    <definedName name="ty2ywrth" hidden="1">{#N/A,#N/A,FALSE,"Hoja10";#N/A,#N/A,FALSE,"Hoja9";#N/A,#N/A,FALSE,"Hoja8";#N/A,#N/A,FALSE,"Hoja7";#N/A,#N/A,FALSE,"Hoja6";#N/A,#N/A,FALSE,"Hoja5";#N/A,#N/A,FALSE,"Hoja4";#N/A,#N/A,FALSE,"Hoja2";#N/A,#N/A,FALSE,"Hoja3";#N/A,#N/A,FALSE,"HOJA1";#N/A,#N/A,FALSE,"CashFlow";#N/A,#N/A,FALSE,"FinStmts"}</definedName>
    <definedName name="ty2ywrth_1" localSheetId="11" hidden="1">{#N/A,#N/A,FALSE,"Hoja10";#N/A,#N/A,FALSE,"Hoja9";#N/A,#N/A,FALSE,"Hoja8";#N/A,#N/A,FALSE,"Hoja7";#N/A,#N/A,FALSE,"Hoja6";#N/A,#N/A,FALSE,"Hoja5";#N/A,#N/A,FALSE,"Hoja4";#N/A,#N/A,FALSE,"Hoja2";#N/A,#N/A,FALSE,"Hoja3";#N/A,#N/A,FALSE,"HOJA1";#N/A,#N/A,FALSE,"CashFlow";#N/A,#N/A,FALSE,"FinStmts"}</definedName>
    <definedName name="ty2ywrth_1" hidden="1">{#N/A,#N/A,FALSE,"Hoja10";#N/A,#N/A,FALSE,"Hoja9";#N/A,#N/A,FALSE,"Hoja8";#N/A,#N/A,FALSE,"Hoja7";#N/A,#N/A,FALSE,"Hoja6";#N/A,#N/A,FALSE,"Hoja5";#N/A,#N/A,FALSE,"Hoja4";#N/A,#N/A,FALSE,"Hoja2";#N/A,#N/A,FALSE,"Hoja3";#N/A,#N/A,FALSE,"HOJA1";#N/A,#N/A,FALSE,"CashFlow";#N/A,#N/A,FALSE,"FinStmts"}</definedName>
    <definedName name="tyff" localSheetId="4" hidden="1">{#N/A,#N/A,FALSE,"PGW"}</definedName>
    <definedName name="tyff" localSheetId="11" hidden="1">{#N/A,#N/A,FALSE,"PGW"}</definedName>
    <definedName name="tyff" hidden="1">{#N/A,#N/A,FALSE,"PGW"}</definedName>
    <definedName name="tyhu" localSheetId="11" hidden="1">{#N/A,#N/A,FALSE,"Aging Summary";#N/A,#N/A,FALSE,"Ratio Analysis";#N/A,#N/A,FALSE,"Test 120 Day Accts";#N/A,#N/A,FALSE,"Tickmarks"}</definedName>
    <definedName name="tyhu" hidden="1">{#N/A,#N/A,FALSE,"Aging Summary";#N/A,#N/A,FALSE,"Ratio Analysis";#N/A,#N/A,FALSE,"Test 120 Day Accts";#N/A,#N/A,FALSE,"Tickmarks"}</definedName>
    <definedName name="tyityit" localSheetId="11" hidden="1">{"EVA",#N/A,FALSE,"EVA";"WACC",#N/A,FALSE,"WACC"}</definedName>
    <definedName name="tyityit" hidden="1">{"EVA",#N/A,FALSE,"EVA";"WACC",#N/A,FALSE,"WACC"}</definedName>
    <definedName name="tyiyig" localSheetId="11" hidden="1">{"DCF","UPSIDE CASE",FALSE,"Sheet1";"DCF","BASE CASE",FALSE,"Sheet1";"DCF","DOWNSIDE CASE",FALSE,"Sheet1"}</definedName>
    <definedName name="tyiyig" hidden="1">{"DCF","UPSIDE CASE",FALSE,"Sheet1";"DCF","BASE CASE",FALSE,"Sheet1";"DCF","DOWNSIDE CASE",FALSE,"Sheet1"}</definedName>
    <definedName name="TYJDJDJ" localSheetId="4">{"Client Name or Project Name"}</definedName>
    <definedName name="TYJDJDJ" localSheetId="11">{"Client Name or Project Name"}</definedName>
    <definedName name="TYJDJDJ">{"Client Name or Project Name"}</definedName>
    <definedName name="tykidft" localSheetId="11" hidden="1">{"one",#N/A,FALSE,"SNIP&amp;L_2";"two",#N/A,FALSE,"SNIP&amp;L_2";"three",#N/A,FALSE,"SNIP&amp;L_2";"four",#N/A,FALSE,"SNIP&amp;L_2";"five",#N/A,FALSE,"SNIP&amp;L_2";"six",#N/A,FALSE,"SNIP&amp;L_2";"seven",#N/A,FALSE,"SNIP&amp;L_2";"eight",#N/A,FALSE,"SNIP&amp;L_2";"nine",#N/A,FALSE,"SNIP&amp;L_2"}</definedName>
    <definedName name="tykidft" hidden="1">{"one",#N/A,FALSE,"SNIP&amp;L_2";"two",#N/A,FALSE,"SNIP&amp;L_2";"three",#N/A,FALSE,"SNIP&amp;L_2";"four",#N/A,FALSE,"SNIP&amp;L_2";"five",#N/A,FALSE,"SNIP&amp;L_2";"six",#N/A,FALSE,"SNIP&amp;L_2";"seven",#N/A,FALSE,"SNIP&amp;L_2";"eight",#N/A,FALSE,"SNIP&amp;L_2";"nine",#N/A,FALSE,"SNIP&amp;L_2"}</definedName>
    <definedName name="tykidft_1" localSheetId="11" hidden="1">{"one",#N/A,FALSE,"SNIP&amp;L_2";"two",#N/A,FALSE,"SNIP&amp;L_2";"three",#N/A,FALSE,"SNIP&amp;L_2";"four",#N/A,FALSE,"SNIP&amp;L_2";"five",#N/A,FALSE,"SNIP&amp;L_2";"six",#N/A,FALSE,"SNIP&amp;L_2";"seven",#N/A,FALSE,"SNIP&amp;L_2";"eight",#N/A,FALSE,"SNIP&amp;L_2";"nine",#N/A,FALSE,"SNIP&amp;L_2"}</definedName>
    <definedName name="tykidft_1" hidden="1">{"one",#N/A,FALSE,"SNIP&amp;L_2";"two",#N/A,FALSE,"SNIP&amp;L_2";"three",#N/A,FALSE,"SNIP&amp;L_2";"four",#N/A,FALSE,"SNIP&amp;L_2";"five",#N/A,FALSE,"SNIP&amp;L_2";"six",#N/A,FALSE,"SNIP&amp;L_2";"seven",#N/A,FALSE,"SNIP&amp;L_2";"eight",#N/A,FALSE,"SNIP&amp;L_2";"nine",#N/A,FALSE,"SNIP&amp;L_2"}</definedName>
    <definedName name="tyler"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y" hidden="1">#REF!</definedName>
    <definedName name="tytuyryujyru" localSheetId="4">{"Client Name or Project Name"}</definedName>
    <definedName name="tytuyryujyru" localSheetId="11">{"Client Name or Project Name"}</definedName>
    <definedName name="tytuyryujyru">{"Client Name or Project Name"}</definedName>
    <definedName name="tyu"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yu"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yu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yu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yuiktyu" localSheetId="4" hidden="1">{#N/A,#N/A,FALSE,"COVER";#N/A,#N/A,FALSE,"Index";#N/A,#N/A,FALSE,"Non-Earning";#N/A,#N/A,FALSE,"Mortgage_Legal";#N/A,#N/A,FALSE,"Mortgages"}</definedName>
    <definedName name="tyuiktyu" localSheetId="11" hidden="1">{#N/A,#N/A,FALSE,"COVER";#N/A,#N/A,FALSE,"Index";#N/A,#N/A,FALSE,"Non-Earning";#N/A,#N/A,FALSE,"Mortgage_Legal";#N/A,#N/A,FALSE,"Mortgages"}</definedName>
    <definedName name="tyuiktyu" hidden="1">{#N/A,#N/A,FALSE,"COVER";#N/A,#N/A,FALSE,"Index";#N/A,#N/A,FALSE,"Non-Earning";#N/A,#N/A,FALSE,"Mortgage_Legal";#N/A,#N/A,FALSE,"Mortgages"}</definedName>
    <definedName name="tyukiuklhj" localSheetId="11" hidden="1">{"inc.ann",#N/A,FALSE,"WAG";"inc.quart",#N/A,FALSE,"WAG"}</definedName>
    <definedName name="tyukiuklhj" hidden="1">{"inc.ann",#N/A,FALSE,"WAG";"inc.quart",#N/A,FALSE,"WAG"}</definedName>
    <definedName name="tyutytyi" localSheetId="4" hidden="1">{#N/A,#N/A,FALSE,"Pharm";#N/A,#N/A,FALSE,"WWCM"}</definedName>
    <definedName name="tyutytyi" localSheetId="11" hidden="1">{#N/A,#N/A,FALSE,"Pharm";#N/A,#N/A,FALSE,"WWCM"}</definedName>
    <definedName name="tyutytyi" hidden="1">{#N/A,#N/A,FALSE,"Pharm";#N/A,#N/A,FALSE,"WWCM"}</definedName>
    <definedName name="tyutytyi_1" localSheetId="4" hidden="1">{#N/A,#N/A,FALSE,"Pharm";#N/A,#N/A,FALSE,"WWCM"}</definedName>
    <definedName name="tyutytyi_1" localSheetId="11" hidden="1">{#N/A,#N/A,FALSE,"Pharm";#N/A,#N/A,FALSE,"WWCM"}</definedName>
    <definedName name="tyutytyi_1" hidden="1">{#N/A,#N/A,FALSE,"Pharm";#N/A,#N/A,FALSE,"WWCM"}</definedName>
    <definedName name="tyyufkjkhjd" localSheetId="4" hidden="1">{#N/A,#N/A,FALSE,"Pharm";#N/A,#N/A,FALSE,"WWCM"}</definedName>
    <definedName name="tyyufkjkhjd" localSheetId="11" hidden="1">{#N/A,#N/A,FALSE,"Pharm";#N/A,#N/A,FALSE,"WWCM"}</definedName>
    <definedName name="tyyufkjkhjd" hidden="1">{#N/A,#N/A,FALSE,"Pharm";#N/A,#N/A,FALSE,"WWCM"}</definedName>
    <definedName name="tyyufkjkhjd_1" localSheetId="4" hidden="1">{#N/A,#N/A,FALSE,"Pharm";#N/A,#N/A,FALSE,"WWCM"}</definedName>
    <definedName name="tyyufkjkhjd_1" localSheetId="11" hidden="1">{#N/A,#N/A,FALSE,"Pharm";#N/A,#N/A,FALSE,"WWCM"}</definedName>
    <definedName name="tyyufkjkhjd_1" hidden="1">{#N/A,#N/A,FALSE,"Pharm";#N/A,#N/A,FALSE,"WWCM"}</definedName>
    <definedName name="tyyuui" localSheetId="11" hidden="1">{#N/A,#N/A,FALSE,"Aging Summary";#N/A,#N/A,FALSE,"Ratio Analysis";#N/A,#N/A,FALSE,"Test 120 Day Accts";#N/A,#N/A,FALSE,"Tickmarks"}</definedName>
    <definedName name="tyyuui" hidden="1">{#N/A,#N/A,FALSE,"Aging Summary";#N/A,#N/A,FALSE,"Ratio Analysis";#N/A,#N/A,FALSE,"Test 120 Day Accts";#N/A,#N/A,FALSE,"Tickmarks"}</definedName>
    <definedName name="TYYYIEY" localSheetId="4">{"Client Name or Project Name"}</definedName>
    <definedName name="TYYYIEY" localSheetId="11">{"Client Name or Project Name"}</definedName>
    <definedName name="TYYYIEY">{"Client Name or Project Name"}</definedName>
    <definedName name="TYZE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YZE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YZ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ZKTRKTR" hidden="1">#REF!</definedName>
    <definedName name="TZLSDTZ" hidden="1">#REF!</definedName>
    <definedName name="u" localSheetId="19">{0;0;0;0;1;#N/A;0.75;0.75;0.25;0.25;2;FALSE;FALSE;FALSE;FALSE;FALSE;#N/A;1;#N/A;1;1;"";"&amp;L&amp;""Arial,Italic""&amp;8&amp;F Page &amp;P of &amp;N &amp;D &amp;T "}</definedName>
    <definedName name="u" localSheetId="4">{0;0;0;0;1;#N/A;0.75;0.75;0.25;0.25;2;FALSE;FALSE;FALSE;FALSE;FALSE;#N/A;1;#N/A;1;1;"";"&amp;L&amp;""Arial,Italic""&amp;8&amp;F Page &amp;P of &amp;N &amp;D &amp;T "}</definedName>
    <definedName name="u" localSheetId="15">{0;0;0;0;1;#N/A;0.75;0.75;0.25;0.25;2;FALSE;FALSE;FALSE;FALSE;FALSE;#N/A;1;#N/A;1;1;"";"&amp;L&amp;""Arial,Italic""&amp;8&amp;F Page &amp;P of &amp;N &amp;D &amp;T "}</definedName>
    <definedName name="u" localSheetId="11">{0;0;0;0;1;#N/A;0.75;0.75;0.25;0.25;2;FALSE;FALSE;FALSE;FALSE;FALSE;#N/A;1;#N/A;1;1;"";"&amp;L&amp;""Arial,Italic""&amp;8&amp;F Page &amp;P of &amp;N &amp;D &amp;T "}</definedName>
    <definedName name="u">{0;0;0;0;1;#N/A;0.75;0.75;0.25;0.25;2;FALSE;FALSE;FALSE;FALSE;FALSE;#N/A;1;#N/A;1;1;"";"&amp;L&amp;""Arial,Italic""&amp;8&amp;F Page &amp;P of &amp;N &amp;D &amp;T "}</definedName>
    <definedName name="u_1" localSheetId="4" hidden="1">{#N/A,#N/A,TRUE,"constb"}</definedName>
    <definedName name="u_1" localSheetId="11" hidden="1">{#N/A,#N/A,TRUE,"constb"}</definedName>
    <definedName name="u_1" hidden="1">{#N/A,#N/A,TRUE,"constb"}</definedName>
    <definedName name="u_1_1" localSheetId="4" hidden="1">{#N/A,#N/A,TRUE,"constb"}</definedName>
    <definedName name="u_1_1" localSheetId="11" hidden="1">{#N/A,#N/A,TRUE,"constb"}</definedName>
    <definedName name="u_1_1" hidden="1">{#N/A,#N/A,TRUE,"constb"}</definedName>
    <definedName name="u_1_1_2" localSheetId="4" hidden="1">{#N/A,#N/A,TRUE,"constb"}</definedName>
    <definedName name="u_1_1_2" localSheetId="11" hidden="1">{#N/A,#N/A,TRUE,"constb"}</definedName>
    <definedName name="u_1_1_2" hidden="1">{#N/A,#N/A,TRUE,"constb"}</definedName>
    <definedName name="u_1_3" localSheetId="4" hidden="1">{#N/A,#N/A,TRUE,"constb"}</definedName>
    <definedName name="u_1_3" localSheetId="11" hidden="1">{#N/A,#N/A,TRUE,"constb"}</definedName>
    <definedName name="u_1_3" hidden="1">{#N/A,#N/A,TRUE,"constb"}</definedName>
    <definedName name="u_2" localSheetId="4" hidden="1">{#N/A,#N/A,TRUE,"constb"}</definedName>
    <definedName name="u_2" localSheetId="11" hidden="1">{#N/A,#N/A,TRUE,"constb"}</definedName>
    <definedName name="u_2" hidden="1">{#N/A,#N/A,TRUE,"constb"}</definedName>
    <definedName name="u_2_2" localSheetId="4" hidden="1">{#N/A,#N/A,TRUE,"constb"}</definedName>
    <definedName name="u_2_2" localSheetId="11" hidden="1">{#N/A,#N/A,TRUE,"constb"}</definedName>
    <definedName name="u_2_2" hidden="1">{#N/A,#N/A,TRUE,"constb"}</definedName>
    <definedName name="u_3" localSheetId="4" hidden="1">{#N/A,#N/A,TRUE,"constb"}</definedName>
    <definedName name="u_3" localSheetId="11" hidden="1">{#N/A,#N/A,TRUE,"constb"}</definedName>
    <definedName name="u_3" hidden="1">{#N/A,#N/A,TRUE,"constb"}</definedName>
    <definedName name="u_3_2" localSheetId="4" hidden="1">{#N/A,#N/A,TRUE,"constb"}</definedName>
    <definedName name="u_3_2" localSheetId="11" hidden="1">{#N/A,#N/A,TRUE,"constb"}</definedName>
    <definedName name="u_3_2" hidden="1">{#N/A,#N/A,TRUE,"constb"}</definedName>
    <definedName name="u_5" localSheetId="4" hidden="1">{#N/A,#N/A,TRUE,"constb"}</definedName>
    <definedName name="u_5" localSheetId="11" hidden="1">{#N/A,#N/A,TRUE,"constb"}</definedName>
    <definedName name="u_5" hidden="1">{#N/A,#N/A,TRUE,"constb"}</definedName>
    <definedName name="ua" localSheetId="11" hidden="1">{#N/A,#N/A,FALSE,"Aging Summary";#N/A,#N/A,FALSE,"Ratio Analysis";#N/A,#N/A,FALSE,"Test 120 Day Accts";#N/A,#N/A,FALSE,"Tickmarks"}</definedName>
    <definedName name="ua" hidden="1">{#N/A,#N/A,FALSE,"Aging Summary";#N/A,#N/A,FALSE,"Ratio Analysis";#N/A,#N/A,FALSE,"Test 120 Day Accts";#N/A,#N/A,FALSE,"Tickmarks"}</definedName>
    <definedName name="ubjyubjybyu" hidden="1">#REF!</definedName>
    <definedName name="UDC">#REF!</definedName>
    <definedName name="uei">#REF!</definedName>
    <definedName name="uej" localSheetId="19">#REF!</definedName>
    <definedName name="uej">#REF!</definedName>
    <definedName name="UGG_Data">#REF!</definedName>
    <definedName name="UGIG" localSheetId="11" hidden="1">{#N/A,#N/A,FALSE,"Aging Summary";#N/A,#N/A,FALSE,"Ratio Analysis";#N/A,#N/A,FALSE,"Test 120 Day Accts";#N/A,#N/A,FALSE,"Tickmarks"}</definedName>
    <definedName name="UGIG" hidden="1">{#N/A,#N/A,FALSE,"Aging Summary";#N/A,#N/A,FALSE,"Ratio Analysis";#N/A,#N/A,FALSE,"Test 120 Day Accts";#N/A,#N/A,FALSE,"Tickmarks"}</definedName>
    <definedName name="ugyi" localSheetId="4" hidden="1">{#N/A,#N/A,FALSE,"output";#N/A,#N/A,FALSE,"contrib";#N/A,#N/A,FALSE,"profile";#N/A,#N/A,FALSE,"comps"}</definedName>
    <definedName name="ugyi" localSheetId="15" hidden="1">{#N/A,#N/A,FALSE,"output";#N/A,#N/A,FALSE,"contrib";#N/A,#N/A,FALSE,"profile";#N/A,#N/A,FALSE,"comps"}</definedName>
    <definedName name="ugyi" localSheetId="11" hidden="1">{#N/A,#N/A,FALSE,"output";#N/A,#N/A,FALSE,"contrib";#N/A,#N/A,FALSE,"profile";#N/A,#N/A,FALSE,"comps"}</definedName>
    <definedName name="ugyi" hidden="1">{#N/A,#N/A,FALSE,"output";#N/A,#N/A,FALSE,"contrib";#N/A,#N/A,FALSE,"profile";#N/A,#N/A,FALSE,"comps"}</definedName>
    <definedName name="ugyi_1" localSheetId="4" hidden="1">{#N/A,#N/A,FALSE,"output";#N/A,#N/A,FALSE,"contrib";#N/A,#N/A,FALSE,"profile";#N/A,#N/A,FALSE,"comps"}</definedName>
    <definedName name="ugyi_1" localSheetId="11" hidden="1">{#N/A,#N/A,FALSE,"output";#N/A,#N/A,FALSE,"contrib";#N/A,#N/A,FALSE,"profile";#N/A,#N/A,FALSE,"comps"}</definedName>
    <definedName name="ugyi_1" hidden="1">{#N/A,#N/A,FALSE,"output";#N/A,#N/A,FALSE,"contrib";#N/A,#N/A,FALSE,"profile";#N/A,#N/A,FALSE,"comps"}</definedName>
    <definedName name="uh" localSheetId="4" hidden="1">{#N/A,#N/A,FALSE,"1- Cover";#N/A,#N/A,FALSE,"2 - TSF Headcount Summary";#N/A,#N/A,FALSE,"3 - New Total Population"}</definedName>
    <definedName name="uh" localSheetId="11" hidden="1">{#N/A,#N/A,FALSE,"1- Cover";#N/A,#N/A,FALSE,"2 - TSF Headcount Summary";#N/A,#N/A,FALSE,"3 - New Total Population"}</definedName>
    <definedName name="uh" hidden="1">{#N/A,#N/A,FALSE,"1- Cover";#N/A,#N/A,FALSE,"2 - TSF Headcount Summary";#N/A,#N/A,FALSE,"3 - New Total Population"}</definedName>
    <definedName name="uh_1" localSheetId="4" hidden="1">{#N/A,#N/A,FALSE,"1- Cover";#N/A,#N/A,FALSE,"2 - TSF Headcount Summary";#N/A,#N/A,FALSE,"3 - New Total Population"}</definedName>
    <definedName name="uh_1" localSheetId="11" hidden="1">{#N/A,#N/A,FALSE,"1- Cover";#N/A,#N/A,FALSE,"2 - TSF Headcount Summary";#N/A,#N/A,FALSE,"3 - New Total Population"}</definedName>
    <definedName name="uh_1" hidden="1">{#N/A,#N/A,FALSE,"1- Cover";#N/A,#N/A,FALSE,"2 - TSF Headcount Summary";#N/A,#N/A,FALSE,"3 - New Total Population"}</definedName>
    <definedName name="uhiuk" localSheetId="11" hidden="1">{"adj95mult",#N/A,FALSE,"COMPCO";"adj95est",#N/A,FALSE,"COMPCO"}</definedName>
    <definedName name="uhiuk" hidden="1">{"adj95mult",#N/A,FALSE,"COMPCO";"adj95est",#N/A,FALSE,"COMPCO"}</definedName>
    <definedName name="uhokj" localSheetId="11" hidden="1">{#N/A,#N/A,FALSE,"Aging Summary";#N/A,#N/A,FALSE,"Ratio Analysis";#N/A,#N/A,FALSE,"Test 120 Day Accts";#N/A,#N/A,FALSE,"Tickmarks"}</definedName>
    <definedName name="uhokj" hidden="1">{#N/A,#N/A,FALSE,"Aging Summary";#N/A,#N/A,FALSE,"Ratio Analysis";#N/A,#N/A,FALSE,"Test 120 Day Accts";#N/A,#N/A,FALSE,"Tickmarks"}</definedName>
    <definedName name="ui" localSheetId="11" hidden="1">{"Total",#N/A,FALSE,"Total Proved";"PDP",#N/A,FALSE,"Total Proved";"PNP",#N/A,FALSE,"Total Proved";"PUD",#N/A,FALSE,"Total Proved"}</definedName>
    <definedName name="ui" hidden="1">{"Total",#N/A,FALSE,"Total Proved";"PDP",#N/A,FALSE,"Total Proved";"PNP",#N/A,FALSE,"Total Proved";"PUD",#N/A,FALSE,"Total Proved"}</definedName>
    <definedName name="uiasdfyiasdu" localSheetId="19">{0;0;0;0;1;#N/A;0.25;0.25;0.25;0.25;2;FALSE;FALSE;FALSE;FALSE;FALSE;#N/A;1;#N/A;1;1;"";""}</definedName>
    <definedName name="uiasdfyiasdu" localSheetId="4">{0;0;0;0;1;#N/A;0.25;0.25;0.25;0.25;2;FALSE;FALSE;FALSE;FALSE;FALSE;#N/A;1;#N/A;1;1;"";""}</definedName>
    <definedName name="uiasdfyiasdu" localSheetId="15">{0;0;0;0;1;#N/A;0.25;0.25;0.25;0.25;2;FALSE;FALSE;FALSE;FALSE;FALSE;#N/A;1;#N/A;1;1;"";""}</definedName>
    <definedName name="uiasdfyiasdu" localSheetId="11">{0;0;0;0;1;#N/A;0.25;0.25;0.25;0.25;2;FALSE;FALSE;FALSE;FALSE;FALSE;#N/A;1;#N/A;1;1;"";""}</definedName>
    <definedName name="uiasdfyiasdu">{0;0;0;0;1;#N/A;0.25;0.25;0.25;0.25;2;FALSE;FALSE;FALSE;FALSE;FALSE;#N/A;1;#N/A;1;1;"";""}</definedName>
    <definedName name="uiioo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ioo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ioo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knu"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o" localSheetId="11" hidden="1">{"mgmt forecast",#N/A,FALSE,"Mgmt Forecast";"dcf table",#N/A,FALSE,"Mgmt Forecast";"sensitivity",#N/A,FALSE,"Mgmt Forecast";"table inputs",#N/A,FALSE,"Mgmt Forecast";"calculations",#N/A,FALSE,"Mgmt Forecast"}</definedName>
    <definedName name="uio" hidden="1">{"mgmt forecast",#N/A,FALSE,"Mgmt Forecast";"dcf table",#N/A,FALSE,"Mgmt Forecast";"sensitivity",#N/A,FALSE,"Mgmt Forecast";"table inputs",#N/A,FALSE,"Mgmt Forecast";"calculations",#N/A,FALSE,"Mgmt Forecast"}</definedName>
    <definedName name="UIO49X"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yuiyui" localSheetId="11" hidden="1">{#N/A,#N/A,FALSE,"Valuation";#N/A,#N/A,FALSE,"MLP Impact"}</definedName>
    <definedName name="uioyuiyui" hidden="1">{#N/A,#N/A,FALSE,"Valuation";#N/A,#N/A,FALSE,"MLP Impact"}</definedName>
    <definedName name="uitiuti"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tiuti"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tiuti"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ugyoigt" localSheetId="11" hidden="1">{#N/A,#N/A,FALSE,"Aging Summary";#N/A,#N/A,FALSE,"Ratio Analysis";#N/A,#N/A,FALSE,"Test 120 Day Accts";#N/A,#N/A,FALSE,"Tickmarks"}</definedName>
    <definedName name="uiugyoigt" hidden="1">{#N/A,#N/A,FALSE,"Aging Summary";#N/A,#N/A,FALSE,"Ratio Analysis";#N/A,#N/A,FALSE,"Test 120 Day Accts";#N/A,#N/A,FALSE,"Tickmarks"}</definedName>
    <definedName name="uiuo\" localSheetId="11" hidden="1">{"Fecha_Novembro",#N/A,FALSE,"FECHAMENTO-2002 ";"Defer_Novembro",#N/A,FALSE,"DIFERIDO";"Pis_Novembro",#N/A,FALSE,"PIS COFINS";"Iss_Novembro",#N/A,FALSE,"ISS"}</definedName>
    <definedName name="uiuo\" hidden="1">{"Fecha_Novembro",#N/A,FALSE,"FECHAMENTO-2002 ";"Defer_Novembro",#N/A,FALSE,"DIFERIDO";"Pis_Novembro",#N/A,FALSE,"PIS COFINS";"Iss_Novembro",#N/A,FALSE,"ISS"}</definedName>
    <definedName name="UJB_B_S">#REF!</definedName>
    <definedName name="UKCON">#REF!</definedName>
    <definedName name="UKREV">#REF!</definedName>
    <definedName name="uktuy" hidden="1">#REF!</definedName>
    <definedName name="ULZUL" hidden="1">#REF!</definedName>
    <definedName name="umy" localSheetId="4" hidden="1">{"comps",#N/A,FALSE,"comps";"notes",#N/A,FALSE,"comps"}</definedName>
    <definedName name="umy" localSheetId="15" hidden="1">{"comps",#N/A,FALSE,"comps";"notes",#N/A,FALSE,"comps"}</definedName>
    <definedName name="umy" localSheetId="11" hidden="1">{"comps",#N/A,FALSE,"comps";"notes",#N/A,FALSE,"comps"}</definedName>
    <definedName name="umy" hidden="1">{"comps",#N/A,FALSE,"comps";"notes",#N/A,FALSE,"comps"}</definedName>
    <definedName name="umy_1" localSheetId="4" hidden="1">{"comps",#N/A,FALSE,"comps";"notes",#N/A,FALSE,"comps"}</definedName>
    <definedName name="umy_1" localSheetId="11" hidden="1">{"comps",#N/A,FALSE,"comps";"notes",#N/A,FALSE,"comps"}</definedName>
    <definedName name="umy_1" hidden="1">{"comps",#N/A,FALSE,"comps";"notes",#N/A,FALSE,"comps"}</definedName>
    <definedName name="UNI_AA_VERSION" localSheetId="4" hidden="1">"150.2.0"</definedName>
    <definedName name="UNI_AA_VERSION">"202.1.0"</definedName>
    <definedName name="UNI_FILT_END">8</definedName>
    <definedName name="UNI_FILT_OFFSPEC">2</definedName>
    <definedName name="UNI_FILT_ONSPEC">1</definedName>
    <definedName name="UNI_FILT_START">4</definedName>
    <definedName name="UNI_NOTHING">0</definedName>
    <definedName name="UNI_PRES_CLOSEST">512</definedName>
    <definedName name="UNI_PRES_FILTER">1</definedName>
    <definedName name="UNI_PRES_HEADINGS">16</definedName>
    <definedName name="UNI_PRES_INVERT">2</definedName>
    <definedName name="UNI_PRES_MATRIX">4</definedName>
    <definedName name="UNI_PRES_MERGED">8</definedName>
    <definedName name="UNI_PRES_MRECORD">64</definedName>
    <definedName name="UNI_PRES_OUTLIERS">32</definedName>
    <definedName name="UNI_PRES_POST">256</definedName>
    <definedName name="UNI_PRES_PRIOR">2048</definedName>
    <definedName name="UNI_PRES_RECENT">1024</definedName>
    <definedName name="UNI_PRES_STATIC">128</definedName>
    <definedName name="UNI_PRES_TRANSPOSE">4096</definedName>
    <definedName name="UNI_RET_ATTRIB">64</definedName>
    <definedName name="UNI_RET_CONF">32</definedName>
    <definedName name="UNI_RET_DESC">4</definedName>
    <definedName name="UNI_RET_END">16384</definedName>
    <definedName name="UNI_RET_EQUIP" localSheetId="19" hidden="1">1</definedName>
    <definedName name="UNI_RET_EQUIP" localSheetId="4" hidden="1">1</definedName>
    <definedName name="UNI_RET_EQUIP">32768</definedName>
    <definedName name="UNI_RET_EVENT">4096</definedName>
    <definedName name="UNI_RET_OFFSPEC">512</definedName>
    <definedName name="UNI_RET_ONSPEC">256</definedName>
    <definedName name="UNI_RET_PROP" localSheetId="19" hidden="1">32</definedName>
    <definedName name="UNI_RET_PROP" localSheetId="4" hidden="1">32</definedName>
    <definedName name="UNI_RET_PROP">131072</definedName>
    <definedName name="UNI_RET_PROPDESC" localSheetId="19" hidden="1">64</definedName>
    <definedName name="UNI_RET_PROPDESC" localSheetId="4" hidden="1">64</definedName>
    <definedName name="UNI_RET_PROPDESC">262144</definedName>
    <definedName name="UNI_RET_SMPLPNT" localSheetId="19" hidden="1">4</definedName>
    <definedName name="UNI_RET_SMPLPNT" localSheetId="4" hidden="1">4</definedName>
    <definedName name="UNI_RET_SMPLPNT">65536</definedName>
    <definedName name="UNI_RET_SPECMAX">2048</definedName>
    <definedName name="UNI_RET_SPECMIN">1024</definedName>
    <definedName name="UNI_RET_START">8192</definedName>
    <definedName name="UNI_RET_TAG">1</definedName>
    <definedName name="UNI_RET_TESTTIME">128</definedName>
    <definedName name="UNI_RET_TIME">8</definedName>
    <definedName name="UNI_RET_UNIT">2</definedName>
    <definedName name="UNI_RET_VALUE">16</definedName>
    <definedName name="UNIFORMANCES4R108C2" hidden="1">#REF!</definedName>
    <definedName name="UNIFORMANCES4R16C2" hidden="1">#REF!</definedName>
    <definedName name="UNIFORMANCES4R212C2" hidden="1">#REF!</definedName>
    <definedName name="UNIFORMANCES4R220C13" hidden="1">#REF!</definedName>
    <definedName name="UNIFORMANCES4R220C2" hidden="1">#REF!</definedName>
    <definedName name="UNIFORMANCES4R23C2" hidden="1">#REF!</definedName>
    <definedName name="UNIFORMANCES4R30C2" hidden="1">#REF!</definedName>
    <definedName name="UNIFORMANCES4R43C2" hidden="1">#REF!</definedName>
    <definedName name="UNIFORMANCES4R53C2" hidden="1">#REF!</definedName>
    <definedName name="UNIFORMANCES4R61C2" hidden="1">#REF!</definedName>
    <definedName name="UNIFORMANCES4R80C2" hidden="1">#REF!</definedName>
    <definedName name="UNIFORMANCES4R86C2" hidden="1">#REF!</definedName>
    <definedName name="UNIFORMANCES4R93C2" hidden="1">#REF!</definedName>
    <definedName name="UNIFORMANCES4R9C2" hidden="1">#REF!</definedName>
    <definedName name="UNIFORMANCES5R105C2" hidden="1">#REF!</definedName>
    <definedName name="UNIFORMANCES5R119C2" hidden="1">#REF!</definedName>
    <definedName name="UNIFORMANCES5R133C2" hidden="1">#REF!</definedName>
    <definedName name="UNIFORMANCES5R147C2" hidden="1">#REF!</definedName>
    <definedName name="UNIFORMANCES5R161C2" hidden="1">#REF!</definedName>
    <definedName name="UNIFORMANCES5R186C2" hidden="1">#REF!</definedName>
    <definedName name="UNIFORMANCES5R194C2" hidden="1">#REF!</definedName>
    <definedName name="UNIFORMANCES5R208C2" hidden="1">#REF!</definedName>
    <definedName name="UNIFORMANCES5R222C2" hidden="1">#REF!</definedName>
    <definedName name="UNIFORMANCES5R236C2" hidden="1">#REF!</definedName>
    <definedName name="UNIFORMANCES5R250C2" hidden="1">#REF!</definedName>
    <definedName name="UNIFORMANCES5R264C2" hidden="1">#REF!</definedName>
    <definedName name="UNIFORMANCES5R278C2" hidden="1">#REF!</definedName>
    <definedName name="UNIFORMANCES5R292C2" hidden="1">#REF!</definedName>
    <definedName name="UNIFORMANCES5R306C2" hidden="1">#REF!</definedName>
    <definedName name="UNIFORMANCES5R320C2" hidden="1">#REF!</definedName>
    <definedName name="UNIFORMANCES5R334C2" hidden="1">#REF!</definedName>
    <definedName name="UNIFORMANCES5R348C2" hidden="1">#REF!</definedName>
    <definedName name="UNIFORMANCES5R35C2" hidden="1">#REF!</definedName>
    <definedName name="UNIFORMANCES5R362C2" hidden="1">#REF!</definedName>
    <definedName name="UNIFORMANCES5R49C2" hidden="1">#REF!</definedName>
    <definedName name="UNIFORMANCES5R63C2" hidden="1">#REF!</definedName>
    <definedName name="UNIFORMANCES5R77C2" hidden="1">#REF!</definedName>
    <definedName name="UNIFORMANCES5R91C2" hidden="1">#REF!</definedName>
    <definedName name="UNIFORMANCES5R9C2" hidden="1">#REF!</definedName>
    <definedName name="UNIFORMANCES6R4C4" hidden="1">#REF!</definedName>
    <definedName name="Union401k">#REF!</definedName>
    <definedName name="UnionHealth">#REF!</definedName>
    <definedName name="UNISYS">#REF!</definedName>
    <definedName name="unit" localSheetId="19">#REF!</definedName>
    <definedName name="unit">#REF!</definedName>
    <definedName name="Unit_1" localSheetId="4" hidden="1">{#N/A,#N/A,FALSE,"Pharm";#N/A,#N/A,FALSE,"WWCM"}</definedName>
    <definedName name="Unit_1" localSheetId="11" hidden="1">{#N/A,#N/A,FALSE,"Pharm";#N/A,#N/A,FALSE,"WWCM"}</definedName>
    <definedName name="Unit_1" hidden="1">{#N/A,#N/A,FALSE,"Pharm";#N/A,#N/A,FALSE,"WWCM"}</definedName>
    <definedName name="Unit1">"Unit"</definedName>
    <definedName name="Unit2">"Unit"</definedName>
    <definedName name="Unit3">"Unit"</definedName>
    <definedName name="Unit4">"Unit"</definedName>
    <definedName name="Unit5">"Unit"</definedName>
    <definedName name="Unit6">"Unit"</definedName>
    <definedName name="United"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OfMeasure">#REF!</definedName>
    <definedName name="units" localSheetId="19">#REF!</definedName>
    <definedName name="units">#REF!</definedName>
    <definedName name="Units1">#REF!</definedName>
    <definedName name="units2">#REF!</definedName>
    <definedName name="UnitVolSales20042008">#REF!,#REF!</definedName>
    <definedName name="Unknown" localSheetId="4" hidden="1">{#N/A,#N/A,FALSE,"Aging Summary";#N/A,#N/A,FALSE,"Ratio Analysis";#N/A,#N/A,FALSE,"Test 120 Day Accts";#N/A,#N/A,FALSE,"Tickmarks"}</definedName>
    <definedName name="Unknown" localSheetId="11" hidden="1">{#N/A,#N/A,FALSE,"Aging Summary";#N/A,#N/A,FALSE,"Ratio Analysis";#N/A,#N/A,FALSE,"Test 120 Day Accts";#N/A,#N/A,FALSE,"Tickmarks"}</definedName>
    <definedName name="Unknown" hidden="1">{#N/A,#N/A,FALSE,"Aging Summary";#N/A,#N/A,FALSE,"Ratio Analysis";#N/A,#N/A,FALSE,"Test 120 Day Accts";#N/A,#N/A,FALSE,"Tickmarks"}</definedName>
    <definedName name="unknown2" localSheetId="4" hidden="1">{#N/A,#N/A,FALSE,"Aging Summary";#N/A,#N/A,FALSE,"Ratio Analysis";#N/A,#N/A,FALSE,"Test 120 Day Accts";#N/A,#N/A,FALSE,"Tickmarks"}</definedName>
    <definedName name="unknown2" localSheetId="11" hidden="1">{#N/A,#N/A,FALSE,"Aging Summary";#N/A,#N/A,FALSE,"Ratio Analysis";#N/A,#N/A,FALSE,"Test 120 Day Accts";#N/A,#N/A,FALSE,"Tickmarks"}</definedName>
    <definedName name="unknown2" hidden="1">{#N/A,#N/A,FALSE,"Aging Summary";#N/A,#N/A,FALSE,"Ratio Analysis";#N/A,#N/A,FALSE,"Test 120 Day Accts";#N/A,#N/A,FALSE,"Tickmarks"}</definedName>
    <definedName name="Unknown3" localSheetId="4" hidden="1">{#N/A,#N/A,FALSE,"Aging Summary";#N/A,#N/A,FALSE,"Ratio Analysis";#N/A,#N/A,FALSE,"Test 120 Day Accts";#N/A,#N/A,FALSE,"Tickmarks"}</definedName>
    <definedName name="Unknown3" localSheetId="11" hidden="1">{#N/A,#N/A,FALSE,"Aging Summary";#N/A,#N/A,FALSE,"Ratio Analysis";#N/A,#N/A,FALSE,"Test 120 Day Accts";#N/A,#N/A,FALSE,"Tickmarks"}</definedName>
    <definedName name="Unknown3" hidden="1">{#N/A,#N/A,FALSE,"Aging Summary";#N/A,#N/A,FALSE,"Ratio Analysis";#N/A,#N/A,FALSE,"Test 120 Day Accts";#N/A,#N/A,FALSE,"Tickmarks"}</definedName>
    <definedName name="unlev_fcf_rate" localSheetId="19">#REF!</definedName>
    <definedName name="unlev_fcf_rate">#REF!</definedName>
    <definedName name="UnleveredBetas" localSheetId="19">#REF!</definedName>
    <definedName name="UnleveredBetas">#REF!</definedName>
    <definedName name="UNO" localSheetId="11" hidden="1">{#N/A,#N/A,FALSE,"30 de Abril 2001 CARVIG"}</definedName>
    <definedName name="UNO" hidden="1">{#N/A,#N/A,FALSE,"30 de Abril 2001 CARVIG"}</definedName>
    <definedName name="UNREALIZED_GAIN" hidden="1">"UNREALIZED_GAIN"</definedName>
    <definedName name="Untitled">#REF!</definedName>
    <definedName name="unused">#REF!</definedName>
    <definedName name="UNUSUAL_EXP" hidden="1">"UNUSUAL_EXP"</definedName>
    <definedName name="Update">#REF!</definedName>
    <definedName name="Update_Date">#REF!</definedName>
    <definedName name="UPDATELOGICTYPE1">#REF!</definedName>
    <definedName name="UPDATELOGICTYPE6">#REF!</definedName>
    <definedName name="UPDATESUMMARY" localSheetId="11" hidden="1">{#N/A,#N/A,FALSE,"FACTSHEETS";#N/A,#N/A,FALSE,"pump";#N/A,#N/A,FALSE,"filter"}</definedName>
    <definedName name="UPDATESUMMARY" hidden="1">{#N/A,#N/A,FALSE,"FACTSHEETS";#N/A,#N/A,FALSE,"pump";#N/A,#N/A,FALSE,"filter"}</definedName>
    <definedName name="UpgradeVersion">"v2.35"</definedName>
    <definedName name="upuphjòlhn" localSheetId="4">{"Client Name or Project Name"}</definedName>
    <definedName name="upuphjòlhn" localSheetId="11">{"Client Name or Project Name"}</definedName>
    <definedName name="upuphjòlhn">{"Client Name or Project Name"}</definedName>
    <definedName name="US_CAD">#REF!</definedName>
    <definedName name="US_Demand" localSheetId="19">#REF!</definedName>
    <definedName name="US_Demand">#REF!</definedName>
    <definedName name="US_GAAP" hidden="1">"US_GAAP"</definedName>
    <definedName name="USA_NET">109</definedName>
    <definedName name="USD">#REF!</definedName>
    <definedName name="USDollar" hidden="1">#REF!</definedName>
    <definedName name="UseAllCash">2</definedName>
    <definedName name="Useful_Life">#REF!</definedName>
    <definedName name="uspg" localSheetId="4" hidden="1">{"SourcesUses",#N/A,TRUE,#N/A;"TransOverview",#N/A,TRUE,"CFMODEL"}</definedName>
    <definedName name="uspg" localSheetId="11" hidden="1">{"SourcesUses",#N/A,TRUE,#N/A;"TransOverview",#N/A,TRUE,"CFMODEL"}</definedName>
    <definedName name="uspg" hidden="1">{"SourcesUses",#N/A,TRUE,#N/A;"TransOverview",#N/A,TRUE,"CFMODEL"}</definedName>
    <definedName name="uspg_1" localSheetId="4" hidden="1">{"SourcesUses",#N/A,TRUE,#N/A;"TransOverview",#N/A,TRUE,"CFMODEL"}</definedName>
    <definedName name="uspg_1" localSheetId="11" hidden="1">{"SourcesUses",#N/A,TRUE,#N/A;"TransOverview",#N/A,TRUE,"CFMODEL"}</definedName>
    <definedName name="uspg_1" hidden="1">{"SourcesUses",#N/A,TRUE,#N/A;"TransOverview",#N/A,TRUE,"CFMODEL"}</definedName>
    <definedName name="ut" localSheetId="19">#REF!</definedName>
    <definedName name="ut">#REF!</definedName>
    <definedName name="UT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UT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UT_NPA_DATA" localSheetId="19">#REF!</definedName>
    <definedName name="UT_NPA_DATA">#REF!</definedName>
    <definedName name="utdjgfdj"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tdjgfdj"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tdjgfd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til" localSheetId="11" hidden="1">{#N/A,#N/A,FALSE,"INSTRUCTIONS";#N/A,#N/A,FALSE,"1997 CapEx By Qtr."}</definedName>
    <definedName name="util" hidden="1">{#N/A,#N/A,FALSE,"INSTRUCTIONS";#N/A,#N/A,FALSE,"1997 CapEx By Qtr."}</definedName>
    <definedName name="util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util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Util_Proc_Dental_Range" hidden="1">#REF!</definedName>
    <definedName name="UtilCap" hidden="1">#REF!,#REF!,#REF!,#REF!,#REF!,#REF!,#REF!,#REF!</definedName>
    <definedName name="Utilization">#REF!</definedName>
    <definedName name="UtilProd" hidden="1">#REF!,#REF!,#REF!,#REF!,#REF!,#REF!,#REF!,#REF!</definedName>
    <definedName name="utir" localSheetId="11" hidden="1">{#N/A,#N/A,FALSE,"Aging Summary";#N/A,#N/A,FALSE,"Ratio Analysis";#N/A,#N/A,FALSE,"Test 120 Day Accts";#N/A,#N/A,FALSE,"Tickmarks"}</definedName>
    <definedName name="utir" hidden="1">{#N/A,#N/A,FALSE,"Aging Summary";#N/A,#N/A,FALSE,"Ratio Analysis";#N/A,#N/A,FALSE,"Test 120 Day Accts";#N/A,#N/A,FALSE,"Tickmarks"}</definedName>
    <definedName name="uty" localSheetId="11" hidden="1">{#N/A,#N/A,FALSE,0;#N/A,#N/A,FALSE,0;#N/A,#N/A,FALSE,0;#N/A,#N/A,FALSE,0}</definedName>
    <definedName name="uty" hidden="1">{#N/A,#N/A,FALSE,0;#N/A,#N/A,FALSE,0;#N/A,#N/A,FALSE,0;#N/A,#N/A,FALSE,0}</definedName>
    <definedName name="uu" localSheetId="4" hidden="1">{"away stand alones",#N/A,FALSE,"Target"}</definedName>
    <definedName name="uu" localSheetId="15" hidden="1">{"'Sheet1'!$A$1:$E$287"}</definedName>
    <definedName name="uu" localSheetId="11" hidden="1">{"'Sheet1'!$A$1:$E$287"}</definedName>
    <definedName name="uu" hidden="1">{"'Sheet1'!$A$1:$E$287"}</definedName>
    <definedName name="ùù" localSheetId="11" hidden="1">{#N/A,#N/A,TRUE,"Proposal";#N/A,#N/A,TRUE,"Assumptions";#N/A,#N/A,TRUE,"Net Income";#N/A,#N/A,TRUE,"Balsheet";#N/A,#N/A,TRUE,"Capex";#N/A,#N/A,TRUE,"Volumes";#N/A,#N/A,TRUE,"Revenues";#N/A,#N/A,TRUE,"Var.Costs";#N/A,#N/A,TRUE,"Personnel";#N/A,#N/A,TRUE,"Other costs";#N/A,#N/A,TRUE,"MKTG and G&amp;A"}</definedName>
    <definedName name="ùù" hidden="1">{#N/A,#N/A,TRUE,"Proposal";#N/A,#N/A,TRUE,"Assumptions";#N/A,#N/A,TRUE,"Net Income";#N/A,#N/A,TRUE,"Balsheet";#N/A,#N/A,TRUE,"Capex";#N/A,#N/A,TRUE,"Volumes";#N/A,#N/A,TRUE,"Revenues";#N/A,#N/A,TRUE,"Var.Costs";#N/A,#N/A,TRUE,"Personnel";#N/A,#N/A,TRUE,"Other costs";#N/A,#N/A,TRUE,"MKTG and G&amp;A"}</definedName>
    <definedName name="uu_1" localSheetId="4" hidden="1">{"away stand alones",#N/A,FALSE,"Target"}</definedName>
    <definedName name="uu_1" localSheetId="11" hidden="1">{"away stand alones",#N/A,FALSE,"Target"}</definedName>
    <definedName name="uu_1" hidden="1">{"away stand alones",#N/A,FALSE,"Target"}</definedName>
    <definedName name="UUNetPSUs">#REF!</definedName>
    <definedName name="uuu" localSheetId="4" hidden="1">{#N/A,#N/A,FALSE,"summary";#N/A,#N/A,FALSE,"capacity";#N/A,#N/A,FALSE,"liquidation";#N/A,#N/A,FALSE,"assumptions";#N/A,#N/A,FALSE,"stats"}</definedName>
    <definedName name="uuu" localSheetId="11" hidden="1">{#N/A,#N/A,FALSE,"summary";#N/A,#N/A,FALSE,"capacity";#N/A,#N/A,FALSE,"liquidation";#N/A,#N/A,FALSE,"assumptions";#N/A,#N/A,FALSE,"stats"}</definedName>
    <definedName name="uuu" hidden="1">{#N/A,#N/A,FALSE,"summary";#N/A,#N/A,FALSE,"capacity";#N/A,#N/A,FALSE,"liquidation";#N/A,#N/A,FALSE,"assumptions";#N/A,#N/A,FALSE,"stats"}</definedName>
    <definedName name="uuu_1" localSheetId="4" hidden="1">{#N/A,#N/A,FALSE,"summary";#N/A,#N/A,FALSE,"capacity";#N/A,#N/A,FALSE,"liquidation";#N/A,#N/A,FALSE,"assumptions";#N/A,#N/A,FALSE,"stats"}</definedName>
    <definedName name="uuu_1" localSheetId="11" hidden="1">{#N/A,#N/A,FALSE,"summary";#N/A,#N/A,FALSE,"capacity";#N/A,#N/A,FALSE,"liquidation";#N/A,#N/A,FALSE,"assumptions";#N/A,#N/A,FALSE,"stats"}</definedName>
    <definedName name="uuu_1" hidden="1">{#N/A,#N/A,FALSE,"summary";#N/A,#N/A,FALSE,"capacity";#N/A,#N/A,FALSE,"liquidation";#N/A,#N/A,FALSE,"assumptions";#N/A,#N/A,FALSE,"stats"}</definedName>
    <definedName name="uuuu" localSheetId="11" hidden="1">{#N/A,#N/A,TRUE,"KEY DATA";#N/A,#N/A,TRUE,"KEY DATA Base Case";#N/A,#N/A,TRUE,"JULY";#N/A,#N/A,TRUE,"AUG";#N/A,#N/A,TRUE,"SEPT";#N/A,#N/A,TRUE,"3Q"}</definedName>
    <definedName name="uuuu" hidden="1">{#N/A,#N/A,TRUE,"KEY DATA";#N/A,#N/A,TRUE,"KEY DATA Base Case";#N/A,#N/A,TRUE,"JULY";#N/A,#N/A,TRUE,"AUG";#N/A,#N/A,TRUE,"SEPT";#N/A,#N/A,TRUE,"3Q"}</definedName>
    <definedName name="uuuu9" localSheetId="11" hidden="1">{#N/A,#N/A,FALSE,"MAY";#N/A,#N/A,FALSE,"Q2";#N/A,#N/A,FALSE,"YTD"}</definedName>
    <definedName name="uuuu9" hidden="1">{#N/A,#N/A,FALSE,"MAY";#N/A,#N/A,FALSE,"Q2";#N/A,#N/A,FALSE,"YTD"}</definedName>
    <definedName name="uuuuu" localSheetId="11" hidden="1">{#N/A,#N/A,FALSE,"MAY";#N/A,#N/A,FALSE,"Q2";#N/A,#N/A,FALSE,"YTD"}</definedName>
    <definedName name="uuuuu" hidden="1">{#N/A,#N/A,FALSE,"MAY";#N/A,#N/A,FALSE,"Q2";#N/A,#N/A,FALSE,"YTD"}</definedName>
    <definedName name="uuuuu1" localSheetId="11" hidden="1">{#N/A,#N/A,FALSE,"MAY";#N/A,#N/A,FALSE,"Q2";#N/A,#N/A,FALSE,"YTD"}</definedName>
    <definedName name="uuuuu1" hidden="1">{#N/A,#N/A,FALSE,"MAY";#N/A,#N/A,FALSE,"Q2";#N/A,#N/A,FALSE,"YTD"}</definedName>
    <definedName name="uuuuuu" hidden="1">#REF!</definedName>
    <definedName name="uuuuuuuuu" hidden="1">#REF!</definedName>
    <definedName name="uuuuuuuuuu" hidden="1">40803.6263310185</definedName>
    <definedName name="uuuuuuuuuuuuuu" localSheetId="11" hidden="1">{#N/A,#N/A,FALSE,"bs_cons";#N/A,#N/A,FALSE,"bs_grup";#N/A,#N/A,FALSE,"bs_umpl";#N/A,#N/A,FALSE,"bs_bim";#N/A,#N/A,FALSE,"bs_bdb";#N/A,#N/A,FALSE,"bs_mq32";#N/A,#N/A,FALSE,"bs_bsrl"}</definedName>
    <definedName name="uuuuuuuuuuuuuu" hidden="1">{#N/A,#N/A,FALSE,"bs_cons";#N/A,#N/A,FALSE,"bs_grup";#N/A,#N/A,FALSE,"bs_umpl";#N/A,#N/A,FALSE,"bs_bim";#N/A,#N/A,FALSE,"bs_bdb";#N/A,#N/A,FALSE,"bs_mq32";#N/A,#N/A,FALSE,"bs_bsrl"}</definedName>
    <definedName name="uuuuuuuuuuuuuuu" hidden="1">#REF!</definedName>
    <definedName name="uuuuuuuuuuuuuuuuuuuuuu" localSheetId="11" hidden="1">{#N/A,#N/A,TRUE,"Main Issues";#N/A,#N/A,TRUE,"Income statement ($)"}</definedName>
    <definedName name="uuuuuuuuuuuuuuuuuuuuuu" hidden="1">{#N/A,#N/A,TRUE,"Main Issues";#N/A,#N/A,TRUE,"Income statement ($)"}</definedName>
    <definedName name="uuuuuuuuuuuuuuuuuuuuuuuuuuuuuuu" localSheetId="4">{"Client Name or Project Name"}</definedName>
    <definedName name="uuuuuuuuuuuuuuuuuuuuuuuuuuuuuuu" localSheetId="11">{"Client Name or Project Name"}</definedName>
    <definedName name="uuuuuuuuuuuuuuuuuuuuuuuuuuuuuuu">{"Client Name or Project Name"}</definedName>
    <definedName name="uy" hidden="1">#N/A</definedName>
    <definedName name="uyfkf"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hg" localSheetId="2" hidden="1">{"Frequency Trend Analysis",#N/A,FALSE,"Trend";"Frequency Graph",#N/A,FALSE,"Trend";"Loss Cost Trend Analysis",#N/A,FALSE,"Trend";"Loss Cost Graph",#N/A,FALSE,"Trend";"Severity Trend Analysis",#N/A,FALSE,"Trend";"Severity Trend Graph",#N/A,FALSE,"Trend";"Graphs",#N/A,FALSE,"Trend Methods"}</definedName>
    <definedName name="uyhg" localSheetId="1" hidden="1">{"Frequency Trend Analysis",#N/A,FALSE,"Trend";"Frequency Graph",#N/A,FALSE,"Trend";"Loss Cost Trend Analysis",#N/A,FALSE,"Trend";"Loss Cost Graph",#N/A,FALSE,"Trend";"Severity Trend Analysis",#N/A,FALSE,"Trend";"Severity Trend Graph",#N/A,FALSE,"Trend";"Graphs",#N/A,FALSE,"Trend Methods"}</definedName>
    <definedName name="uyhg" localSheetId="19" hidden="1">{"Frequency Trend Analysis",#N/A,FALSE,"Trend";"Frequency Graph",#N/A,FALSE,"Trend";"Loss Cost Trend Analysis",#N/A,FALSE,"Trend";"Loss Cost Graph",#N/A,FALSE,"Trend";"Severity Trend Analysis",#N/A,FALSE,"Trend";"Severity Trend Graph",#N/A,FALSE,"Trend";"Graphs",#N/A,FALSE,"Trend Methods"}</definedName>
    <definedName name="uyhg" localSheetId="4" hidden="1">{"Frequency Trend Analysis",#N/A,FALSE,"Trend";"Frequency Graph",#N/A,FALSE,"Trend";"Loss Cost Trend Analysis",#N/A,FALSE,"Trend";"Loss Cost Graph",#N/A,FALSE,"Trend";"Severity Trend Analysis",#N/A,FALSE,"Trend";"Severity Trend Graph",#N/A,FALSE,"Trend";"Graphs",#N/A,FALSE,"Trend Methods"}</definedName>
    <definedName name="uyhg" localSheetId="18" hidden="1">{"Frequency Trend Analysis",#N/A,FALSE,"Trend";"Frequency Graph",#N/A,FALSE,"Trend";"Loss Cost Trend Analysis",#N/A,FALSE,"Trend";"Loss Cost Graph",#N/A,FALSE,"Trend";"Severity Trend Analysis",#N/A,FALSE,"Trend";"Severity Trend Graph",#N/A,FALSE,"Trend";"Graphs",#N/A,FALSE,"Trend Methods"}</definedName>
    <definedName name="uyhg" localSheetId="15" hidden="1">{"Frequency Trend Analysis",#N/A,FALSE,"Trend";"Frequency Graph",#N/A,FALSE,"Trend";"Loss Cost Trend Analysis",#N/A,FALSE,"Trend";"Loss Cost Graph",#N/A,FALSE,"Trend";"Severity Trend Analysis",#N/A,FALSE,"Trend";"Severity Trend Graph",#N/A,FALSE,"Trend";"Graphs",#N/A,FALSE,"Trend Methods"}</definedName>
    <definedName name="uyhg" localSheetId="11" hidden="1">{"Frequency Trend Analysis",#N/A,FALSE,"Trend";"Frequency Graph",#N/A,FALSE,"Trend";"Loss Cost Trend Analysis",#N/A,FALSE,"Trend";"Loss Cost Graph",#N/A,FALSE,"Trend";"Severity Trend Analysis",#N/A,FALSE,"Trend";"Severity Trend Graph",#N/A,FALSE,"Trend";"Graphs",#N/A,FALSE,"Trend Methods"}</definedName>
    <definedName name="uyhg" hidden="1">{"Frequency Trend Analysis",#N/A,FALSE,"Trend";"Frequency Graph",#N/A,FALSE,"Trend";"Loss Cost Trend Analysis",#N/A,FALSE,"Trend";"Loss Cost Graph",#N/A,FALSE,"Trend";"Severity Trend Analysis",#N/A,FALSE,"Trend";"Severity Trend Graph",#N/A,FALSE,"Trend";"Graphs",#N/A,FALSE,"Trend Methods"}</definedName>
    <definedName name="UYR"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TR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uytr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uytr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u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yry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yry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yr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tu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tu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tu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y" localSheetId="11" hidden="1">{"mgmt forecast",#N/A,FALSE,"Mgmt Forecast";"dcf table",#N/A,FALSE,"Mgmt Forecast";"sensitivity",#N/A,FALSE,"Mgmt Forecast";"table inputs",#N/A,FALSE,"Mgmt Forecast";"calculations",#N/A,FALSE,"Mgmt Forecast"}</definedName>
    <definedName name="uytry" hidden="1">{"mgmt forecast",#N/A,FALSE,"Mgmt Forecast";"dcf table",#N/A,FALSE,"Mgmt Forecast";"sensitivity",#N/A,FALSE,"Mgmt Forecast";"table inputs",#N/A,FALSE,"Mgmt Forecast";"calculations",#N/A,FALSE,"Mgmt Forecast"}</definedName>
    <definedName name="uyturyuyrtzz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uryuyrtzz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uryuyrtz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ukyu" hidden="1">#REF!</definedName>
    <definedName name="UYYK" localSheetId="11" hidden="1">{#N/A,#N/A,FALSE,"Aging Summary";#N/A,#N/A,FALSE,"Ratio Analysis";#N/A,#N/A,FALSE,"Test 120 Day Accts";#N/A,#N/A,FALSE,"Tickmarks"}</definedName>
    <definedName name="UYYK" hidden="1">{#N/A,#N/A,FALSE,"Aging Summary";#N/A,#N/A,FALSE,"Ratio Analysis";#N/A,#N/A,FALSE,"Test 120 Day Accts";#N/A,#N/A,FALSE,"Tickmarks"}</definedName>
    <definedName name="V" localSheetId="4" hidden="1">{#N/A,#N/A,FALSE,"BANNERS";#N/A,#N/A,FALSE,"Market";#N/A,#N/A,FALSE,"# of POP MAN";#N/A,#N/A,FALSE,"Penet Input";#N/A,#N/A,FALSE,"Tel Rev";#N/A,#N/A,FALSE,"Invest";#N/A,#N/A,FALSE,"Op Cost1";#N/A,#N/A,FALSE,"Op Cost2";#N/A,#N/A,FALSE,"Oth_&amp;_Tot_Revenues";#N/A,#N/A,FALSE,"Fin Mod";#N/A,#N/A,FALSE,"P&amp;E Burocrat";#N/A,#N/A,FALSE,"cash flow"}</definedName>
    <definedName name="v" localSheetId="15" hidden="1">{"'SIVA Pricing Model'!$A$1:$F$39"}</definedName>
    <definedName name="v" localSheetId="11" hidden="1">{"'SIVA Pricing Model'!$A$1:$F$39"}</definedName>
    <definedName name="v" hidden="1">{"'SIVA Pricing Model'!$A$1:$F$39"}</definedName>
    <definedName name="v_1" localSheetId="4" hidden="1">{#N/A,#N/A,TRUE,"BALANCE SHEET";#N/A,#N/A,TRUE,"INCOME STATEMENT";#N/A,#N/A,TRUE,"CASH FLOW STATEMENT";#N/A,#N/A,TRUE,"MONTHLY DEPT. P&amp;L"}</definedName>
    <definedName name="v_1" localSheetId="11" hidden="1">{#N/A,#N/A,TRUE,"BALANCE SHEET";#N/A,#N/A,TRUE,"INCOME STATEMENT";#N/A,#N/A,TRUE,"CASH FLOW STATEMENT";#N/A,#N/A,TRUE,"MONTHLY DEPT. P&amp;L"}</definedName>
    <definedName name="v_1" hidden="1">{#N/A,#N/A,TRUE,"BALANCE SHEET";#N/A,#N/A,TRUE,"INCOME STATEMENT";#N/A,#N/A,TRUE,"CASH FLOW STATEMENT";#N/A,#N/A,TRUE,"MONTHLY DEPT. P&amp;L"}</definedName>
    <definedName name="v_1_2" localSheetId="4" hidden="1">{#N/A,#N/A,TRUE,"BALANCE SHEET";#N/A,#N/A,TRUE,"INCOME STATEMENT";#N/A,#N/A,TRUE,"CASH FLOW STATEMENT";#N/A,#N/A,TRUE,"MONTHLY DEPT. P&amp;L"}</definedName>
    <definedName name="v_1_2" localSheetId="11" hidden="1">{#N/A,#N/A,TRUE,"BALANCE SHEET";#N/A,#N/A,TRUE,"INCOME STATEMENT";#N/A,#N/A,TRUE,"CASH FLOW STATEMENT";#N/A,#N/A,TRUE,"MONTHLY DEPT. P&amp;L"}</definedName>
    <definedName name="v_1_2" hidden="1">{#N/A,#N/A,TRUE,"BALANCE SHEET";#N/A,#N/A,TRUE,"INCOME STATEMENT";#N/A,#N/A,TRUE,"CASH FLOW STATEMENT";#N/A,#N/A,TRUE,"MONTHLY DEPT. P&amp;L"}</definedName>
    <definedName name="v_2" localSheetId="4" hidden="1">{#N/A,#N/A,TRUE,"BALANCE SHEET";#N/A,#N/A,TRUE,"INCOME STATEMENT";#N/A,#N/A,TRUE,"CASH FLOW STATEMENT";#N/A,#N/A,TRUE,"MONTHLY DEPT. P&amp;L"}</definedName>
    <definedName name="v_2" localSheetId="11" hidden="1">{#N/A,#N/A,TRUE,"BALANCE SHEET";#N/A,#N/A,TRUE,"INCOME STATEMENT";#N/A,#N/A,TRUE,"CASH FLOW STATEMENT";#N/A,#N/A,TRUE,"MONTHLY DEPT. P&amp;L"}</definedName>
    <definedName name="v_2" hidden="1">{#N/A,#N/A,TRUE,"BALANCE SHEET";#N/A,#N/A,TRUE,"INCOME STATEMENT";#N/A,#N/A,TRUE,"CASH FLOW STATEMENT";#N/A,#N/A,TRUE,"MONTHLY DEPT. P&amp;L"}</definedName>
    <definedName name="v_2_2" localSheetId="4" hidden="1">{#N/A,#N/A,TRUE,"BALANCE SHEET";#N/A,#N/A,TRUE,"INCOME STATEMENT";#N/A,#N/A,TRUE,"CASH FLOW STATEMENT";#N/A,#N/A,TRUE,"MONTHLY DEPT. P&amp;L"}</definedName>
    <definedName name="v_2_2" localSheetId="11" hidden="1">{#N/A,#N/A,TRUE,"BALANCE SHEET";#N/A,#N/A,TRUE,"INCOME STATEMENT";#N/A,#N/A,TRUE,"CASH FLOW STATEMENT";#N/A,#N/A,TRUE,"MONTHLY DEPT. P&amp;L"}</definedName>
    <definedName name="v_2_2" hidden="1">{#N/A,#N/A,TRUE,"BALANCE SHEET";#N/A,#N/A,TRUE,"INCOME STATEMENT";#N/A,#N/A,TRUE,"CASH FLOW STATEMENT";#N/A,#N/A,TRUE,"MONTHLY DEPT. P&amp;L"}</definedName>
    <definedName name="v_3" localSheetId="4" hidden="1">{#N/A,#N/A,TRUE,"BALANCE SHEET";#N/A,#N/A,TRUE,"INCOME STATEMENT";#N/A,#N/A,TRUE,"CASH FLOW STATEMENT";#N/A,#N/A,TRUE,"MONTHLY DEPT. P&amp;L"}</definedName>
    <definedName name="v_3" localSheetId="11" hidden="1">{#N/A,#N/A,TRUE,"BALANCE SHEET";#N/A,#N/A,TRUE,"INCOME STATEMENT";#N/A,#N/A,TRUE,"CASH FLOW STATEMENT";#N/A,#N/A,TRUE,"MONTHLY DEPT. P&amp;L"}</definedName>
    <definedName name="v_3" hidden="1">{#N/A,#N/A,TRUE,"BALANCE SHEET";#N/A,#N/A,TRUE,"INCOME STATEMENT";#N/A,#N/A,TRUE,"CASH FLOW STATEMENT";#N/A,#N/A,TRUE,"MONTHLY DEPT. P&amp;L"}</definedName>
    <definedName name="v_3_2" localSheetId="4" hidden="1">{#N/A,#N/A,TRUE,"BALANCE SHEET";#N/A,#N/A,TRUE,"INCOME STATEMENT";#N/A,#N/A,TRUE,"CASH FLOW STATEMENT";#N/A,#N/A,TRUE,"MONTHLY DEPT. P&amp;L"}</definedName>
    <definedName name="v_3_2" localSheetId="11" hidden="1">{#N/A,#N/A,TRUE,"BALANCE SHEET";#N/A,#N/A,TRUE,"INCOME STATEMENT";#N/A,#N/A,TRUE,"CASH FLOW STATEMENT";#N/A,#N/A,TRUE,"MONTHLY DEPT. P&amp;L"}</definedName>
    <definedName name="v_3_2" hidden="1">{#N/A,#N/A,TRUE,"BALANCE SHEET";#N/A,#N/A,TRUE,"INCOME STATEMENT";#N/A,#N/A,TRUE,"CASH FLOW STATEMENT";#N/A,#N/A,TRUE,"MONTHLY DEPT. P&amp;L"}</definedName>
    <definedName name="v_4" localSheetId="4" hidden="1">{#N/A,#N/A,TRUE,"BALANCE SHEET";#N/A,#N/A,TRUE,"INCOME STATEMENT";#N/A,#N/A,TRUE,"CASH FLOW STATEMENT";#N/A,#N/A,TRUE,"MONTHLY DEPT. P&amp;L"}</definedName>
    <definedName name="v_4" localSheetId="11" hidden="1">{#N/A,#N/A,TRUE,"BALANCE SHEET";#N/A,#N/A,TRUE,"INCOME STATEMENT";#N/A,#N/A,TRUE,"CASH FLOW STATEMENT";#N/A,#N/A,TRUE,"MONTHLY DEPT. P&amp;L"}</definedName>
    <definedName name="v_4" hidden="1">{#N/A,#N/A,TRUE,"BALANCE SHEET";#N/A,#N/A,TRUE,"INCOME STATEMENT";#N/A,#N/A,TRUE,"CASH FLOW STATEMENT";#N/A,#N/A,TRUE,"MONTHLY DEPT. P&amp;L"}</definedName>
    <definedName name="v_4_2" localSheetId="4" hidden="1">{#N/A,#N/A,TRUE,"BALANCE SHEET";#N/A,#N/A,TRUE,"INCOME STATEMENT";#N/A,#N/A,TRUE,"CASH FLOW STATEMENT";#N/A,#N/A,TRUE,"MONTHLY DEPT. P&amp;L"}</definedName>
    <definedName name="v_4_2" localSheetId="11" hidden="1">{#N/A,#N/A,TRUE,"BALANCE SHEET";#N/A,#N/A,TRUE,"INCOME STATEMENT";#N/A,#N/A,TRUE,"CASH FLOW STATEMENT";#N/A,#N/A,TRUE,"MONTHLY DEPT. P&amp;L"}</definedName>
    <definedName name="v_4_2" hidden="1">{#N/A,#N/A,TRUE,"BALANCE SHEET";#N/A,#N/A,TRUE,"INCOME STATEMENT";#N/A,#N/A,TRUE,"CASH FLOW STATEMENT";#N/A,#N/A,TRUE,"MONTHLY DEPT. P&amp;L"}</definedName>
    <definedName name="v_5" localSheetId="4" hidden="1">{#N/A,#N/A,TRUE,"BALANCE SHEET";#N/A,#N/A,TRUE,"INCOME STATEMENT";#N/A,#N/A,TRUE,"CASH FLOW STATEMENT";#N/A,#N/A,TRUE,"MONTHLY DEPT. P&amp;L"}</definedName>
    <definedName name="v_5" localSheetId="11" hidden="1">{#N/A,#N/A,TRUE,"BALANCE SHEET";#N/A,#N/A,TRUE,"INCOME STATEMENT";#N/A,#N/A,TRUE,"CASH FLOW STATEMENT";#N/A,#N/A,TRUE,"MONTHLY DEPT. P&amp;L"}</definedName>
    <definedName name="v_5" hidden="1">{#N/A,#N/A,TRUE,"BALANCE SHEET";#N/A,#N/A,TRUE,"INCOME STATEMENT";#N/A,#N/A,TRUE,"CASH FLOW STATEMENT";#N/A,#N/A,TRUE,"MONTHLY DEPT. P&amp;L"}</definedName>
    <definedName name="v_5_2" localSheetId="4" hidden="1">{#N/A,#N/A,TRUE,"BALANCE SHEET";#N/A,#N/A,TRUE,"INCOME STATEMENT";#N/A,#N/A,TRUE,"CASH FLOW STATEMENT";#N/A,#N/A,TRUE,"MONTHLY DEPT. P&amp;L"}</definedName>
    <definedName name="v_5_2" localSheetId="11" hidden="1">{#N/A,#N/A,TRUE,"BALANCE SHEET";#N/A,#N/A,TRUE,"INCOME STATEMENT";#N/A,#N/A,TRUE,"CASH FLOW STATEMENT";#N/A,#N/A,TRUE,"MONTHLY DEPT. P&amp;L"}</definedName>
    <definedName name="v_5_2" hidden="1">{#N/A,#N/A,TRUE,"BALANCE SHEET";#N/A,#N/A,TRUE,"INCOME STATEMENT";#N/A,#N/A,TRUE,"CASH FLOW STATEMENT";#N/A,#N/A,TRUE,"MONTHLY DEPT. P&amp;L"}</definedName>
    <definedName name="V_LAST_DAY" localSheetId="19">#REF!</definedName>
    <definedName name="V_LAST_DAY">#REF!</definedName>
    <definedName name="V_REQ_DY" localSheetId="19">#REF!</definedName>
    <definedName name="V_REQ_DY">#REF!</definedName>
    <definedName name="V_REQ_MO" localSheetId="19">#REF!</definedName>
    <definedName name="V_REQ_MO">#REF!</definedName>
    <definedName name="V_REQ_YR" localSheetId="19">#REF!</definedName>
    <definedName name="V_REQ_YR">#REF!</definedName>
    <definedName name="V_SUm" localSheetId="4" hidden="1">{#N/A,#N/A,FALSE,"Summary";#N/A,#N/A,FALSE,"Base Materials";#N/A,#N/A,FALSE,"Construction";#N/A,#N/A,FALSE,"Packaging";#N/A,#N/A,FALSE,"Transportation"}</definedName>
    <definedName name="V_SUm" localSheetId="11" hidden="1">{#N/A,#N/A,FALSE,"Summary";#N/A,#N/A,FALSE,"Base Materials";#N/A,#N/A,FALSE,"Construction";#N/A,#N/A,FALSE,"Packaging";#N/A,#N/A,FALSE,"Transportation"}</definedName>
    <definedName name="V_SUm" hidden="1">{#N/A,#N/A,FALSE,"Summary";#N/A,#N/A,FALSE,"Base Materials";#N/A,#N/A,FALSE,"Construction";#N/A,#N/A,FALSE,"Packaging";#N/A,#N/A,FALSE,"Transportation"}</definedName>
    <definedName name="V_USE_DY" localSheetId="19">#REF!</definedName>
    <definedName name="V_USE_DY">#REF!</definedName>
    <definedName name="V_USE_MO" localSheetId="19">#REF!</definedName>
    <definedName name="V_USE_MO">#REF!</definedName>
    <definedName name="V_USE_YR" localSheetId="19">#REF!</definedName>
    <definedName name="V_USE_YR">#REF!</definedName>
    <definedName name="Vacholidays" localSheetId="19">#REF!</definedName>
    <definedName name="Vacholidays">#REF!</definedName>
    <definedName name="vagfasgf" localSheetId="4">{"Client Name or Project Name"}</definedName>
    <definedName name="vagfasgf" localSheetId="11">{"Client Name or Project Name"}</definedName>
    <definedName name="vagfasgf">{"Client Name or Project Name"}</definedName>
    <definedName name="Vail" localSheetId="11" hidden="1">{"PVGraph2",#N/A,FALSE,"PV Data"}</definedName>
    <definedName name="Vail" hidden="1">{"PVGraph2",#N/A,FALSE,"PV Data"}</definedName>
    <definedName name="val" localSheetId="4" hidden="1">{#N/A,#N/A,FALSE,"Valuation Assumptions";#N/A,#N/A,FALSE,"Summary";#N/A,#N/A,FALSE,"DCF";#N/A,#N/A,FALSE,"Valuation";#N/A,#N/A,FALSE,"WACC";#N/A,#N/A,FALSE,"UBVH";#N/A,#N/A,FALSE,"Free Cash Flow"}</definedName>
    <definedName name="val" localSheetId="11" hidden="1">{#N/A,#N/A,FALSE,"Valuation Assumptions";#N/A,#N/A,FALSE,"Summary";#N/A,#N/A,FALSE,"DCF";#N/A,#N/A,FALSE,"Valuation";#N/A,#N/A,FALSE,"WACC";#N/A,#N/A,FALSE,"UBVH";#N/A,#N/A,FALSE,"Free Cash Flow"}</definedName>
    <definedName name="val" hidden="1">{#N/A,#N/A,FALSE,"Valuation Assumptions";#N/A,#N/A,FALSE,"Summary";#N/A,#N/A,FALSE,"DCF";#N/A,#N/A,FALSE,"Valuation";#N/A,#N/A,FALSE,"WACC";#N/A,#N/A,FALSE,"UBVH";#N/A,#N/A,FALSE,"Free Cash Flow"}</definedName>
    <definedName name="val\" localSheetId="4" hidden="1">{#N/A,#N/A,FALSE,"Summary";#N/A,#N/A,FALSE,"Base Materials";#N/A,#N/A,FALSE,"Construction";#N/A,#N/A,FALSE,"Packaging";#N/A,#N/A,FALSE,"Transportation"}</definedName>
    <definedName name="val\" localSheetId="11" hidden="1">{#N/A,#N/A,FALSE,"Summary";#N/A,#N/A,FALSE,"Base Materials";#N/A,#N/A,FALSE,"Construction";#N/A,#N/A,FALSE,"Packaging";#N/A,#N/A,FALSE,"Transportation"}</definedName>
    <definedName name="val\" hidden="1">{#N/A,#N/A,FALSE,"Summary";#N/A,#N/A,FALSE,"Base Materials";#N/A,#N/A,FALSE,"Construction";#N/A,#N/A,FALSE,"Packaging";#N/A,#N/A,FALSE,"Transportation"}</definedName>
    <definedName name="val_date">#REF!</definedName>
    <definedName name="Val1___4">#REF!</definedName>
    <definedName name="Val2___4">#REF!</definedName>
    <definedName name="valdate" localSheetId="19">#REF!</definedName>
    <definedName name="valdate">#REF!</definedName>
    <definedName name="valdelete" hidden="1">#REF!</definedName>
    <definedName name="valid">"3MOH0LG884O7D525EH4P44ER9"</definedName>
    <definedName name="Validation">"MAM"</definedName>
    <definedName name="valsum" localSheetId="19">#REF!</definedName>
    <definedName name="valsum">#REF!</definedName>
    <definedName name="Valuation2" localSheetId="15" hidden="1">{"PR1","pr1",TRUE,"Sch PR-1"}</definedName>
    <definedName name="Valuation2" localSheetId="11" hidden="1">{"PR1","pr1",TRUE,"Sch PR-1"}</definedName>
    <definedName name="Valuation2" hidden="1">{"PR1","pr1",TRUE,"Sch PR-1"}</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luationYear" localSheetId="19">#REF!</definedName>
    <definedName name="ValuationYear">#REF!</definedName>
    <definedName name="value" localSheetId="19" hidden="1">OFFSET(#REF!,5,0,COUNTA(#REF!)-COUNTA(#REF!),1)</definedName>
    <definedName name="value" localSheetId="4" hidden="1">OFFSET(#REF!,5,0,COUNTA(#REF!)-COUNTA(#REF!),1)</definedName>
    <definedName name="value" localSheetId="6" hidden="1">OFFSET(#REF!,5,0,COUNTA(#REF!)-COUNTA(#REF!),1)</definedName>
    <definedName name="value" localSheetId="7" hidden="1">OFFSET(#REF!,5,0,COUNTA(#REF!)-COUNTA(#REF!),1)</definedName>
    <definedName name="value" hidden="1">OFFSET(#REF!,5,0,COUNTA(#REF!)-COUNTA(#REF!),1)</definedName>
    <definedName name="value_date" localSheetId="19">#REF!</definedName>
    <definedName name="value_date">#REF!</definedName>
    <definedName name="value_sum1">#REF!</definedName>
    <definedName name="value_sum2">#REF!</definedName>
    <definedName name="value_sum3">#REF!</definedName>
    <definedName name="Values_Entered" localSheetId="19">IF(Holders!Loan_Amount*Holders!Interest_Rate*Holders!Loan_Years*Holders!Loan_Start&gt;0,1,0)</definedName>
    <definedName name="Values_Entered" localSheetId="4">IF(Loan_Amount*Interest_Rate*Loan_Years*'Liquidity Model'!Loan_Start&gt;0,1,0)</definedName>
    <definedName name="Values_Entered" localSheetId="15">IF(Loan_Amount*Interest_Rate*Loan_Years*Loan_Start&gt;0,1,0)</definedName>
    <definedName name="Values_Entered" localSheetId="11">IF(Loan_Amount*Interest_Rate*Loan_Years*Loan_Start&gt;0,1,0)</definedName>
    <definedName name="Values_Entered">IF(Loan_Amount*Interest_Rate*Loan_Years*Loan_Start&gt;0,1,0)</definedName>
    <definedName name="Varanalysis2001" localSheetId="11"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argear" localSheetId="11" hidden="1">{#N/A,#N/A,TRUE,"Proposal";#N/A,#N/A,TRUE,"Assumptions";#N/A,#N/A,TRUE,"Net Income";#N/A,#N/A,TRUE,"Balsheet";#N/A,#N/A,TRUE,"Capex";#N/A,#N/A,TRUE,"Volumes";#N/A,#N/A,TRUE,"Revenues";#N/A,#N/A,TRUE,"Var.Costs";#N/A,#N/A,TRUE,"Personnel";#N/A,#N/A,TRUE,"Other costs";#N/A,#N/A,TRUE,"MKTG and G&amp;A"}</definedName>
    <definedName name="vargear" hidden="1">{#N/A,#N/A,TRUE,"Proposal";#N/A,#N/A,TRUE,"Assumptions";#N/A,#N/A,TRUE,"Net Income";#N/A,#N/A,TRUE,"Balsheet";#N/A,#N/A,TRUE,"Capex";#N/A,#N/A,TRUE,"Volumes";#N/A,#N/A,TRUE,"Revenues";#N/A,#N/A,TRUE,"Var.Costs";#N/A,#N/A,TRUE,"Personnel";#N/A,#N/A,TRUE,"Other costs";#N/A,#N/A,TRUE,"MKTG and G&amp;A"}</definedName>
    <definedName name="VariantMatch">#REF!</definedName>
    <definedName name="vatre" hidden="1">#N/A</definedName>
    <definedName name="vbh" hidden="1">#REF!</definedName>
    <definedName name="vbhg" localSheetId="11" hidden="1">{#N/A,#N/A,FALSE,"Aging Summary";#N/A,#N/A,FALSE,"Ratio Analysis";#N/A,#N/A,FALSE,"Test 120 Day Accts";#N/A,#N/A,FALSE,"Tickmarks"}</definedName>
    <definedName name="vbhg" hidden="1">{#N/A,#N/A,FALSE,"Aging Summary";#N/A,#N/A,FALSE,"Ratio Analysis";#N/A,#N/A,FALSE,"Test 120 Day Accts";#N/A,#N/A,FALSE,"Tickmarks"}</definedName>
    <definedName name="vbn"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vbn"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vbn"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vbnnvxvb" localSheetId="11" hidden="1">{#N/A,#N/A,FALSE,"WEEK (2)"}</definedName>
    <definedName name="vbnnvxvb" hidden="1">{#N/A,#N/A,FALSE,"WEEK (2)"}</definedName>
    <definedName name="vbnnvxvb_1" localSheetId="11" hidden="1">{#N/A,#N/A,FALSE,"WEEK (2)"}</definedName>
    <definedName name="vbnnvxvb_1" hidden="1">{#N/A,#N/A,FALSE,"WEEK (2)"}</definedName>
    <definedName name="VBVBVB" localSheetId="11" hidden="1">{#N/A,#N/A,FALSE,"Aging Summary";#N/A,#N/A,FALSE,"Ratio Analysis";#N/A,#N/A,FALSE,"Test 120 Day Accts";#N/A,#N/A,FALSE,"Tickmarks"}</definedName>
    <definedName name="VBVBVB" hidden="1">{#N/A,#N/A,FALSE,"Aging Summary";#N/A,#N/A,FALSE,"Ratio Analysis";#N/A,#N/A,FALSE,"Test 120 Day Accts";#N/A,#N/A,FALSE,"Tickmarks"}</definedName>
    <definedName name="vbvn" hidden="1">"c116"</definedName>
    <definedName name="VCF"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VCF"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vcv" localSheetId="11" hidden="1">{#N/A,#N/A,FALSE,"Aging Summary";#N/A,#N/A,FALSE,"Ratio Analysis";#N/A,#N/A,FALSE,"Test 120 Day Accts";#N/A,#N/A,FALSE,"Tickmarks"}</definedName>
    <definedName name="vcv" hidden="1">{#N/A,#N/A,FALSE,"Aging Summary";#N/A,#N/A,FALSE,"Ratio Analysis";#N/A,#N/A,FALSE,"Test 120 Day Accts";#N/A,#N/A,FALSE,"Tickmarks"}</definedName>
    <definedName name="vcvc"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fgs" hidden="1">#REF!</definedName>
    <definedName name="vcxwgezat"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gezat"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geza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gvdsf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gvdsf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gvdsf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vcxw"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vcxw"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vcx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zx" localSheetId="11" hidden="1">{"'Grill_Objective'!$A$1:$AF$101"}</definedName>
    <definedName name="vczx" hidden="1">{"'Grill_Objective'!$A$1:$AF$101"}</definedName>
    <definedName name="vdfgwfwef" hidden="1">#REF!</definedName>
    <definedName name="vdfvrfrw3" hidden="1">#REF!</definedName>
    <definedName name="ve" localSheetId="11" hidden="1">{"Olk by Qtr Full",#N/A,FALSE,"Tot PalmPalm";"Olk by Qtr Full",#N/A,FALSE,"Tot Device";"Olk by Qtr Full",#N/A,FALSE,"Platform";"Olk by Qtr Full",#N/A,FALSE,"Palm.Net";"Olk by Qtr Full",#N/A,FALSE,"Elim"}</definedName>
    <definedName name="ve" hidden="1">{"Olk by Qtr Full",#N/A,FALSE,"Tot PalmPalm";"Olk by Qtr Full",#N/A,FALSE,"Tot Device";"Olk by Qtr Full",#N/A,FALSE,"Platform";"Olk by Qtr Full",#N/A,FALSE,"Palm.Net";"Olk by Qtr Full",#N/A,FALSE,"Elim"}</definedName>
    <definedName name="VECTOR">#REF!</definedName>
    <definedName name="vefs">#REF!</definedName>
    <definedName name="vehiclefs">#REF!</definedName>
    <definedName name="vehiclenbv">#REF!</definedName>
    <definedName name="venbv">#REF!</definedName>
    <definedName name="vendors" hidden="1">#N/A</definedName>
    <definedName name="venezuela" localSheetId="11" hidden="1">{#N/A,#N/A,FALSE,"Summary";#N/A,#N/A,FALSE,"DCF US$";#N/A,#N/A,FALSE,"WACC"}</definedName>
    <definedName name="venezuela" hidden="1">{#N/A,#N/A,FALSE,"Summary";#N/A,#N/A,FALSE,"DCF US$";#N/A,#N/A,FALSE,"WACC"}</definedName>
    <definedName name="VentureTrigger">#REF!</definedName>
    <definedName name="VERLUCRO" localSheetId="11"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VERLUCRO"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Version" localSheetId="4">"Comparables Summary Model Version 2.1 2/8/91"</definedName>
    <definedName name="Version" hidden="1">1.45</definedName>
    <definedName name="Version.WIRE">1</definedName>
    <definedName name="version___0">#REF!</definedName>
    <definedName name="Version_2.0_to_3.0" hidden="1">#REF!,#REF!,#REF!,#REF!,#REF!,#REF!,#REF!,#REF!</definedName>
    <definedName name="version1" localSheetId="11" hidden="1">{"'Internat.oper.netti'!$B$1:$J$25"}</definedName>
    <definedName name="version1" hidden="1">{"'Internat.oper.netti'!$B$1:$J$25"}</definedName>
    <definedName name="version2" localSheetId="4" hidden="1">{#N/A,#N/A,FALSE,"1998"}</definedName>
    <definedName name="version2" localSheetId="11" hidden="1">{#N/A,#N/A,FALSE,"1998"}</definedName>
    <definedName name="version2" hidden="1">{#N/A,#N/A,FALSE,"1998"}</definedName>
    <definedName name="version2_1" localSheetId="4" hidden="1">{#N/A,#N/A,FALSE,"1998"}</definedName>
    <definedName name="version2_1" localSheetId="11" hidden="1">{#N/A,#N/A,FALSE,"1998"}</definedName>
    <definedName name="version2_1" hidden="1">{#N/A,#N/A,FALSE,"1998"}</definedName>
    <definedName name="VersionNo">1</definedName>
    <definedName name="VersionNumber" hidden="1">"4.6.6198"</definedName>
    <definedName name="VertPos" localSheetId="19">#REF!</definedName>
    <definedName name="VertPos">#REF!</definedName>
    <definedName name="vfdfrgr" hidden="1">#REF!</definedName>
    <definedName name="VG" localSheetId="11" hidden="1">{#N/A,#N/A,FALSE,"Aging Summary";#N/A,#N/A,FALSE,"Ratio Analysis";#N/A,#N/A,FALSE,"Test 120 Day Accts";#N/A,#N/A,FALSE,"Tickmarks"}</definedName>
    <definedName name="VG" hidden="1">{#N/A,#N/A,FALSE,"Aging Summary";#N/A,#N/A,FALSE,"Ratio Analysis";#N/A,#N/A,FALSE,"Test 120 Day Accts";#N/A,#N/A,FALSE,"Tickmarks"}</definedName>
    <definedName name="vghkiihy" localSheetId="11" hidden="1">{#N/A,#N/A,FALSE,"Aging Summary";#N/A,#N/A,FALSE,"Ratio Analysis";#N/A,#N/A,FALSE,"Test 120 Day Accts";#N/A,#N/A,FALSE,"Tickmarks"}</definedName>
    <definedName name="vghkiihy" hidden="1">{#N/A,#N/A,FALSE,"Aging Summary";#N/A,#N/A,FALSE,"Ratio Analysis";#N/A,#N/A,FALSE,"Test 120 Day Accts";#N/A,#N/A,FALSE,"Tickmarks"}</definedName>
    <definedName name="vhj" localSheetId="11" hidden="1">{#N/A,#N/A,FALSE,"Aging Summary";#N/A,#N/A,FALSE,"Ratio Analysis";#N/A,#N/A,FALSE,"Test 120 Day Accts";#N/A,#N/A,FALSE,"Tickmarks"}</definedName>
    <definedName name="vhj" hidden="1">{#N/A,#N/A,FALSE,"Aging Summary";#N/A,#N/A,FALSE,"Ratio Analysis";#N/A,#N/A,FALSE,"Test 120 Day Accts";#N/A,#N/A,FALSE,"Tickmarks"}</definedName>
    <definedName name="VHKCVHKVKCH" hidden="1">#REF!</definedName>
    <definedName name="VHKVHKCVHKVHKCVHK" hidden="1">#REF!</definedName>
    <definedName name="viaggi" localSheetId="11" hidden="1">{#N/A,#N/A,FALSE,"HIGHNEW";#N/A,#N/A,FALSE,"HIGHOLD";#N/A,#N/A,FALSE,"MTHDET";#N/A,#N/A,FALSE,"ACTDET"}</definedName>
    <definedName name="viaggi" hidden="1">{#N/A,#N/A,FALSE,"HIGHNEW";#N/A,#N/A,FALSE,"HIGHOLD";#N/A,#N/A,FALSE,"MTHDET";#N/A,#N/A,FALSE,"ACTDET"}</definedName>
    <definedName name="viaggi2" localSheetId="11" hidden="1">{#N/A,#N/A,FALSE,"PRESENT";#N/A,#N/A,FALSE,"INDICE";#N/A,#N/A,FALSE,"DIV_CONS";#N/A,#N/A,FALSE,"DIV_GRUP";#N/A,#N/A,FALSE,"DIV_BIM";#N/A,#N/A,FALSE,"DIV_UMPL";#N/A,#N/A,FALSE,"DIV_BDBAS";#N/A,#N/A,FALSE,"B_SRL";#N/A,#N/A,FALSE,"MQ_SRL"}</definedName>
    <definedName name="viaggi2" hidden="1">{#N/A,#N/A,FALSE,"PRESENT";#N/A,#N/A,FALSE,"INDICE";#N/A,#N/A,FALSE,"DIV_CONS";#N/A,#N/A,FALSE,"DIV_GRUP";#N/A,#N/A,FALSE,"DIV_BIM";#N/A,#N/A,FALSE,"DIV_UMPL";#N/A,#N/A,FALSE,"DIV_BDBAS";#N/A,#N/A,FALSE,"B_SRL";#N/A,#N/A,FALSE,"MQ_SRL"}</definedName>
    <definedName name="Viastar" localSheetId="4" hidden="1">{#N/A,#N/A,FALSE,"Assumptions";#N/A,#N/A,FALSE,"N-IS-Sum";#N/A,#N/A,FALSE,"N-St-Sum";#N/A,#N/A,FALSE,"Inc Stmt";#N/A,#N/A,FALSE,"Stats"}</definedName>
    <definedName name="Viastar" localSheetId="11" hidden="1">{#N/A,#N/A,FALSE,"Assumptions";#N/A,#N/A,FALSE,"N-IS-Sum";#N/A,#N/A,FALSE,"N-St-Sum";#N/A,#N/A,FALSE,"Inc Stmt";#N/A,#N/A,FALSE,"Stats"}</definedName>
    <definedName name="Viastar" hidden="1">{#N/A,#N/A,FALSE,"Assumptions";#N/A,#N/A,FALSE,"N-IS-Sum";#N/A,#N/A,FALSE,"N-St-Sum";#N/A,#N/A,FALSE,"Inc Stmt";#N/A,#N/A,FALSE,"Stats"}</definedName>
    <definedName name="Viastar_1" localSheetId="4" hidden="1">{#N/A,#N/A,FALSE,"Assumptions";#N/A,#N/A,FALSE,"N-IS-Sum";#N/A,#N/A,FALSE,"N-St-Sum";#N/A,#N/A,FALSE,"Inc Stmt";#N/A,#N/A,FALSE,"Stats"}</definedName>
    <definedName name="Viastar_1" localSheetId="11" hidden="1">{#N/A,#N/A,FALSE,"Assumptions";#N/A,#N/A,FALSE,"N-IS-Sum";#N/A,#N/A,FALSE,"N-St-Sum";#N/A,#N/A,FALSE,"Inc Stmt";#N/A,#N/A,FALSE,"Stats"}</definedName>
    <definedName name="Viastar_1" hidden="1">{#N/A,#N/A,FALSE,"Assumptions";#N/A,#N/A,FALSE,"N-IS-Sum";#N/A,#N/A,FALSE,"N-St-Sum";#N/A,#N/A,FALSE,"Inc Stmt";#N/A,#N/A,FALSE,"Stats"}</definedName>
    <definedName name="Viastar_1_1" localSheetId="4" hidden="1">{#N/A,#N/A,FALSE,"Assumptions";#N/A,#N/A,FALSE,"N-IS-Sum";#N/A,#N/A,FALSE,"N-St-Sum";#N/A,#N/A,FALSE,"Inc Stmt";#N/A,#N/A,FALSE,"Stats"}</definedName>
    <definedName name="Viastar_1_1" localSheetId="11" hidden="1">{#N/A,#N/A,FALSE,"Assumptions";#N/A,#N/A,FALSE,"N-IS-Sum";#N/A,#N/A,FALSE,"N-St-Sum";#N/A,#N/A,FALSE,"Inc Stmt";#N/A,#N/A,FALSE,"Stats"}</definedName>
    <definedName name="Viastar_1_1" hidden="1">{#N/A,#N/A,FALSE,"Assumptions";#N/A,#N/A,FALSE,"N-IS-Sum";#N/A,#N/A,FALSE,"N-St-Sum";#N/A,#N/A,FALSE,"Inc Stmt";#N/A,#N/A,FALSE,"Stats"}</definedName>
    <definedName name="Viastar_1_1_2" localSheetId="4" hidden="1">{#N/A,#N/A,FALSE,"Assumptions";#N/A,#N/A,FALSE,"N-IS-Sum";#N/A,#N/A,FALSE,"N-St-Sum";#N/A,#N/A,FALSE,"Inc Stmt";#N/A,#N/A,FALSE,"Stats"}</definedName>
    <definedName name="Viastar_1_1_2" localSheetId="11" hidden="1">{#N/A,#N/A,FALSE,"Assumptions";#N/A,#N/A,FALSE,"N-IS-Sum";#N/A,#N/A,FALSE,"N-St-Sum";#N/A,#N/A,FALSE,"Inc Stmt";#N/A,#N/A,FALSE,"Stats"}</definedName>
    <definedName name="Viastar_1_1_2" hidden="1">{#N/A,#N/A,FALSE,"Assumptions";#N/A,#N/A,FALSE,"N-IS-Sum";#N/A,#N/A,FALSE,"N-St-Sum";#N/A,#N/A,FALSE,"Inc Stmt";#N/A,#N/A,FALSE,"Stats"}</definedName>
    <definedName name="Viastar_1_3" localSheetId="4" hidden="1">{#N/A,#N/A,FALSE,"Assumptions";#N/A,#N/A,FALSE,"N-IS-Sum";#N/A,#N/A,FALSE,"N-St-Sum";#N/A,#N/A,FALSE,"Inc Stmt";#N/A,#N/A,FALSE,"Stats"}</definedName>
    <definedName name="Viastar_1_3" localSheetId="11" hidden="1">{#N/A,#N/A,FALSE,"Assumptions";#N/A,#N/A,FALSE,"N-IS-Sum";#N/A,#N/A,FALSE,"N-St-Sum";#N/A,#N/A,FALSE,"Inc Stmt";#N/A,#N/A,FALSE,"Stats"}</definedName>
    <definedName name="Viastar_1_3" hidden="1">{#N/A,#N/A,FALSE,"Assumptions";#N/A,#N/A,FALSE,"N-IS-Sum";#N/A,#N/A,FALSE,"N-St-Sum";#N/A,#N/A,FALSE,"Inc Stmt";#N/A,#N/A,FALSE,"Stats"}</definedName>
    <definedName name="Viastar_2" localSheetId="4" hidden="1">{#N/A,#N/A,FALSE,"Assumptions";#N/A,#N/A,FALSE,"N-IS-Sum";#N/A,#N/A,FALSE,"N-St-Sum";#N/A,#N/A,FALSE,"Inc Stmt";#N/A,#N/A,FALSE,"Stats"}</definedName>
    <definedName name="Viastar_2" localSheetId="11" hidden="1">{#N/A,#N/A,FALSE,"Assumptions";#N/A,#N/A,FALSE,"N-IS-Sum";#N/A,#N/A,FALSE,"N-St-Sum";#N/A,#N/A,FALSE,"Inc Stmt";#N/A,#N/A,FALSE,"Stats"}</definedName>
    <definedName name="Viastar_2" hidden="1">{#N/A,#N/A,FALSE,"Assumptions";#N/A,#N/A,FALSE,"N-IS-Sum";#N/A,#N/A,FALSE,"N-St-Sum";#N/A,#N/A,FALSE,"Inc Stmt";#N/A,#N/A,FALSE,"Stats"}</definedName>
    <definedName name="Viastar_2_2" localSheetId="4" hidden="1">{#N/A,#N/A,FALSE,"Assumptions";#N/A,#N/A,FALSE,"N-IS-Sum";#N/A,#N/A,FALSE,"N-St-Sum";#N/A,#N/A,FALSE,"Inc Stmt";#N/A,#N/A,FALSE,"Stats"}</definedName>
    <definedName name="Viastar_2_2" localSheetId="11" hidden="1">{#N/A,#N/A,FALSE,"Assumptions";#N/A,#N/A,FALSE,"N-IS-Sum";#N/A,#N/A,FALSE,"N-St-Sum";#N/A,#N/A,FALSE,"Inc Stmt";#N/A,#N/A,FALSE,"Stats"}</definedName>
    <definedName name="Viastar_2_2" hidden="1">{#N/A,#N/A,FALSE,"Assumptions";#N/A,#N/A,FALSE,"N-IS-Sum";#N/A,#N/A,FALSE,"N-St-Sum";#N/A,#N/A,FALSE,"Inc Stmt";#N/A,#N/A,FALSE,"Stats"}</definedName>
    <definedName name="Viastar_3" localSheetId="4" hidden="1">{#N/A,#N/A,FALSE,"Assumptions";#N/A,#N/A,FALSE,"N-IS-Sum";#N/A,#N/A,FALSE,"N-St-Sum";#N/A,#N/A,FALSE,"Inc Stmt";#N/A,#N/A,FALSE,"Stats"}</definedName>
    <definedName name="Viastar_3" localSheetId="11" hidden="1">{#N/A,#N/A,FALSE,"Assumptions";#N/A,#N/A,FALSE,"N-IS-Sum";#N/A,#N/A,FALSE,"N-St-Sum";#N/A,#N/A,FALSE,"Inc Stmt";#N/A,#N/A,FALSE,"Stats"}</definedName>
    <definedName name="Viastar_3" hidden="1">{#N/A,#N/A,FALSE,"Assumptions";#N/A,#N/A,FALSE,"N-IS-Sum";#N/A,#N/A,FALSE,"N-St-Sum";#N/A,#N/A,FALSE,"Inc Stmt";#N/A,#N/A,FALSE,"Stats"}</definedName>
    <definedName name="Viastar_3_2" localSheetId="4" hidden="1">{#N/A,#N/A,FALSE,"Assumptions";#N/A,#N/A,FALSE,"N-IS-Sum";#N/A,#N/A,FALSE,"N-St-Sum";#N/A,#N/A,FALSE,"Inc Stmt";#N/A,#N/A,FALSE,"Stats"}</definedName>
    <definedName name="Viastar_3_2" localSheetId="11" hidden="1">{#N/A,#N/A,FALSE,"Assumptions";#N/A,#N/A,FALSE,"N-IS-Sum";#N/A,#N/A,FALSE,"N-St-Sum";#N/A,#N/A,FALSE,"Inc Stmt";#N/A,#N/A,FALSE,"Stats"}</definedName>
    <definedName name="Viastar_3_2" hidden="1">{#N/A,#N/A,FALSE,"Assumptions";#N/A,#N/A,FALSE,"N-IS-Sum";#N/A,#N/A,FALSE,"N-St-Sum";#N/A,#N/A,FALSE,"Inc Stmt";#N/A,#N/A,FALSE,"Stats"}</definedName>
    <definedName name="Viastar_5" localSheetId="4" hidden="1">{#N/A,#N/A,FALSE,"Assumptions";#N/A,#N/A,FALSE,"N-IS-Sum";#N/A,#N/A,FALSE,"N-St-Sum";#N/A,#N/A,FALSE,"Inc Stmt";#N/A,#N/A,FALSE,"Stats"}</definedName>
    <definedName name="Viastar_5" localSheetId="11" hidden="1">{#N/A,#N/A,FALSE,"Assumptions";#N/A,#N/A,FALSE,"N-IS-Sum";#N/A,#N/A,FALSE,"N-St-Sum";#N/A,#N/A,FALSE,"Inc Stmt";#N/A,#N/A,FALSE,"Stats"}</definedName>
    <definedName name="Viastar_5" hidden="1">{#N/A,#N/A,FALSE,"Assumptions";#N/A,#N/A,FALSE,"N-IS-Sum";#N/A,#N/A,FALSE,"N-St-Sum";#N/A,#N/A,FALSE,"Inc Stmt";#N/A,#N/A,FALSE,"Stats"}</definedName>
    <definedName name="victor_1" localSheetId="4" hidden="1">{"multiple",#N/A,FALSE,"client";"margins",#N/A,FALSE,"client";"data",#N/A,FALSE,"client"}</definedName>
    <definedName name="victor_1" localSheetId="11" hidden="1">{"multiple",#N/A,FALSE,"client";"margins",#N/A,FALSE,"client";"data",#N/A,FALSE,"client"}</definedName>
    <definedName name="victor_1" hidden="1">{"multiple",#N/A,FALSE,"client";"margins",#N/A,FALSE,"client";"data",#N/A,FALSE,"client"}</definedName>
    <definedName name="VIDATA98">#REF!</definedName>
    <definedName name="VIGUESTPCT">#REF!</definedName>
    <definedName name="VIGUESTS">#REF!</definedName>
    <definedName name="VIKEYS">#REF!</definedName>
    <definedName name="VIMONTHTABLE">#REF!</definedName>
    <definedName name="Vinay" localSheetId="11" hidden="1">{#N/A,#N/A,FALSE,"OXHP"}</definedName>
    <definedName name="Vinay" hidden="1">{#N/A,#N/A,FALSE,"OXHP"}</definedName>
    <definedName name="VineJobList">#REF!</definedName>
    <definedName name="vini" localSheetId="11" hidden="1">{"TotalGeralDespesasPorArea",#N/A,FALSE,"VinculosAccessEfetivo"}</definedName>
    <definedName name="vini" hidden="1">{"TotalGeralDespesasPorArea",#N/A,FALSE,"VinculosAccessEfetivo"}</definedName>
    <definedName name="VIPIEPCT">#REF!</definedName>
    <definedName name="VIPIES">#REF!</definedName>
    <definedName name="VIPOSSDAYS">#REF!</definedName>
    <definedName name="VIPOSSPCT">#REF!</definedName>
    <definedName name="VISTOREDAYPCT">#REF!</definedName>
    <definedName name="VISTOREDAYS">#REF!</definedName>
    <definedName name="vito" localSheetId="11" hidden="1">{"Summary analysis",#N/A,FALSE,"Total";"OCPH analysis",#N/A,FALSE,"Total";"detail analysis",#N/A,FALSE,"Total"}</definedName>
    <definedName name="vito" hidden="1">{"Summary analysis",#N/A,FALSE,"Total";"OCPH analysis",#N/A,FALSE,"Total";"detail analysis",#N/A,FALSE,"Total"}</definedName>
    <definedName name="vjh" localSheetId="11" hidden="1">{#N/A,#N/A,TRUE,"Proposal";#N/A,#N/A,TRUE,"Assumptions";#N/A,#N/A,TRUE,"Net Income";#N/A,#N/A,TRUE,"Balsheet";#N/A,#N/A,TRUE,"Capex";#N/A,#N/A,TRUE,"Volumes";#N/A,#N/A,TRUE,"Revenues";#N/A,#N/A,TRUE,"Var.Costs";#N/A,#N/A,TRUE,"Personnel";#N/A,#N/A,TRUE,"Other costs";#N/A,#N/A,TRUE,"MKTG and G&amp;A"}</definedName>
    <definedName name="vjh" hidden="1">{#N/A,#N/A,TRUE,"Proposal";#N/A,#N/A,TRUE,"Assumptions";#N/A,#N/A,TRUE,"Net Income";#N/A,#N/A,TRUE,"Balsheet";#N/A,#N/A,TRUE,"Capex";#N/A,#N/A,TRUE,"Volumes";#N/A,#N/A,TRUE,"Revenues";#N/A,#N/A,TRUE,"Var.Costs";#N/A,#N/A,TRUE,"Personnel";#N/A,#N/A,TRUE,"Other costs";#N/A,#N/A,TRUE,"MKTG and G&amp;A"}</definedName>
    <definedName name="vk" localSheetId="19" hidden="1">{"bs",#N/A,FALSE,"SCF"}</definedName>
    <definedName name="vk" localSheetId="4" hidden="1">{"bs",#N/A,FALSE,"SCF"}</definedName>
    <definedName name="vk" localSheetId="15" hidden="1">{"bs",#N/A,FALSE,"SCF"}</definedName>
    <definedName name="vk" localSheetId="11" hidden="1">{"bs",#N/A,FALSE,"SCF"}</definedName>
    <definedName name="vk" hidden="1">{"bs",#N/A,FALSE,"SCF"}</definedName>
    <definedName name="VKKVHHK" hidden="1">#REF!</definedName>
    <definedName name="vl" localSheetId="19" hidden="1">{"bs",#N/A,FALSE,"SCF"}</definedName>
    <definedName name="vl" localSheetId="4" hidden="1">{"bs",#N/A,FALSE,"SCF"}</definedName>
    <definedName name="vl" localSheetId="15" hidden="1">{"bs",#N/A,FALSE,"SCF"}</definedName>
    <definedName name="vl" localSheetId="11" hidden="1">{"bs",#N/A,FALSE,"SCF"}</definedName>
    <definedName name="vl" hidden="1">{"bs",#N/A,FALSE,"SCF"}</definedName>
    <definedName name="vnbs" localSheetId="11" hidden="1">{"FCB_ALL",#N/A,FALSE,"FCB"}</definedName>
    <definedName name="vnbs" hidden="1">{"FCB_ALL",#N/A,FALSE,"FCB"}</definedName>
    <definedName name="vnbv" localSheetId="11" hidden="1">{"Quarterly Income",#N/A,FALSE,"TLB";"Quarterly Margins",#N/A,FALSE,"TLB";"Q Sales",#N/A,FALSE,"TLB";"SQFT",#N/A,FALSE,"TLB";"Units",#N/A,FALSE,"TLB";"Comps",#N/A,FALSE,"TLB"}</definedName>
    <definedName name="vnbv" hidden="1">{"Quarterly Income",#N/A,FALSE,"TLB";"Quarterly Margins",#N/A,FALSE,"TLB";"Q Sales",#N/A,FALSE,"TLB";"SQFT",#N/A,FALSE,"TLB";"Units",#N/A,FALSE,"TLB";"Comps",#N/A,FALSE,"TLB"}</definedName>
    <definedName name="vnbvn" localSheetId="11" hidden="1">{"Title",#N/A,TRUE,"Title";"Content",#N/A,TRUE,"Title";"Section1",#N/A,TRUE,"Title";"Output1",#N/A,TRUE,"Output";"Section2",#N/A,TRUE,"Title";"Graph1",#N/A,TRUE,"Output";"Section3",#N/A,TRUE,"Title";"Graph2",#N/A,TRUE,"Output";"Section4",#N/A,TRUE,"Title";"Gap1",#N/A,TRUE,"Output";"Section5",#N/A,TRUE,"Title";"Model_all",#N/A,TRUE,"Autostrade S.p.A."}</definedName>
    <definedName name="vnbvn" hidden="1">{"Title",#N/A,TRUE,"Title";"Content",#N/A,TRUE,"Title";"Section1",#N/A,TRUE,"Title";"Output1",#N/A,TRUE,"Output";"Section2",#N/A,TRUE,"Title";"Graph1",#N/A,TRUE,"Output";"Section3",#N/A,TRUE,"Title";"Graph2",#N/A,TRUE,"Output";"Section4",#N/A,TRUE,"Title";"Gap1",#N/A,TRUE,"Output";"Section5",#N/A,TRUE,"Title";"Model_all",#N/A,TRUE,"Autostrade S.p.A."}</definedName>
    <definedName name="vnbvn1" localSheetId="11" hidden="1">{"Title",#N/A,TRUE,"Title";"Content",#N/A,TRUE,"Title";"Section1",#N/A,TRUE,"Title";"Output1",#N/A,TRUE,"Output";"Section2",#N/A,TRUE,"Title";"Graph1",#N/A,TRUE,"Output";"Section3",#N/A,TRUE,"Title";"Graph2",#N/A,TRUE,"Output";"Section4",#N/A,TRUE,"Title";"Gap1",#N/A,TRUE,"Output";"Section5",#N/A,TRUE,"Title";"Model_all",#N/A,TRUE,"Autostrade S.p.A."}</definedName>
    <definedName name="vnbvn1" hidden="1">{"Title",#N/A,TRUE,"Title";"Content",#N/A,TRUE,"Title";"Section1",#N/A,TRUE,"Title";"Output1",#N/A,TRUE,"Output";"Section2",#N/A,TRUE,"Title";"Graph1",#N/A,TRUE,"Output";"Section3",#N/A,TRUE,"Title";"Graph2",#N/A,TRUE,"Output";"Section4",#N/A,TRUE,"Title";"Gap1",#N/A,TRUE,"Output";"Section5",#N/A,TRUE,"Title";"Model_all",#N/A,TRUE,"Autostrade S.p.A."}</definedName>
    <definedName name="VNV" hidden="1">#REF!</definedName>
    <definedName name="vnvfkvnkfdnvkfnvkfnvkfvnkf">#REF!</definedName>
    <definedName name="vo" localSheetId="4" hidden="1">{"consolidated",#N/A,FALSE,"Sheet1";"cms",#N/A,FALSE,"Sheet1";"fse",#N/A,FALSE,"Sheet1"}</definedName>
    <definedName name="vo" localSheetId="11" hidden="1">{"consolidated",#N/A,FALSE,"Sheet1";"cms",#N/A,FALSE,"Sheet1";"fse",#N/A,FALSE,"Sheet1"}</definedName>
    <definedName name="vo" hidden="1">{"consolidated",#N/A,FALSE,"Sheet1";"cms",#N/A,FALSE,"Sheet1";"fse",#N/A,FALSE,"Sheet1"}</definedName>
    <definedName name="vo_1" localSheetId="4" hidden="1">{"consolidated",#N/A,FALSE,"Sheet1";"cms",#N/A,FALSE,"Sheet1";"fse",#N/A,FALSE,"Sheet1"}</definedName>
    <definedName name="vo_1" localSheetId="11" hidden="1">{"consolidated",#N/A,FALSE,"Sheet1";"cms",#N/A,FALSE,"Sheet1";"fse",#N/A,FALSE,"Sheet1"}</definedName>
    <definedName name="vo_1" hidden="1">{"consolidated",#N/A,FALSE,"Sheet1";"cms",#N/A,FALSE,"Sheet1";"fse",#N/A,FALSE,"Sheet1"}</definedName>
    <definedName name="vohdata" localSheetId="19">#REF!</definedName>
    <definedName name="vohdata">#REF!</definedName>
    <definedName name="Volume">"Chart 8"</definedName>
    <definedName name="VolumeCell" localSheetId="19">#REF!</definedName>
    <definedName name="VolumeCell">#REF!</definedName>
    <definedName name="VolumeCell2">#REF!</definedName>
    <definedName name="VolumeComplement" localSheetId="19">#REF!</definedName>
    <definedName name="VolumeComplement">#REF!</definedName>
    <definedName name="votl"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qe" localSheetId="11" hidden="1">{#VALUE!,#N/A,FALSE,0;#N/A,#N/A,FALSE,0;#N/A,#N/A,FALSE,0;#N/A,#N/A,FALSE,0;#N/A,#N/A,FALSE,0;#N/A,#N/A,FALSE,0;#N/A,#N/A,FALSE,0;#N/A,#N/A,FALSE,0;#N/A,#N/A,FALSE,0;#N/A,#N/A,FALSE,0;#N/A,#N/A,FALSE,0;#N/A,#N/A,FALSE,0}</definedName>
    <definedName name="vqe" hidden="1">{#VALUE!,#N/A,FALSE,0;#N/A,#N/A,FALSE,0;#N/A,#N/A,FALSE,0;#N/A,#N/A,FALSE,0;#N/A,#N/A,FALSE,0;#N/A,#N/A,FALSE,0;#N/A,#N/A,FALSE,0;#N/A,#N/A,FALSE,0;#N/A,#N/A,FALSE,0;#N/A,#N/A,FALSE,0;#N/A,#N/A,FALSE,0;#N/A,#N/A,FALSE,0}</definedName>
    <definedName name="vqe_1" localSheetId="11" hidden="1">{#VALUE!,#N/A,FALSE,0;#N/A,#N/A,FALSE,0;#N/A,#N/A,FALSE,0;#N/A,#N/A,FALSE,0;#N/A,#N/A,FALSE,0;#N/A,#N/A,FALSE,0;#N/A,#N/A,FALSE,0;#N/A,#N/A,FALSE,0;#N/A,#N/A,FALSE,0;#N/A,#N/A,FALSE,0;#N/A,#N/A,FALSE,0;#N/A,#N/A,FALSE,0}</definedName>
    <definedName name="vqe_1" hidden="1">{#VALUE!,#N/A,FALSE,0;#N/A,#N/A,FALSE,0;#N/A,#N/A,FALSE,0;#N/A,#N/A,FALSE,0;#N/A,#N/A,FALSE,0;#N/A,#N/A,FALSE,0;#N/A,#N/A,FALSE,0;#N/A,#N/A,FALSE,0;#N/A,#N/A,FALSE,0;#N/A,#N/A,FALSE,0;#N/A,#N/A,FALSE,0;#N/A,#N/A,FALSE,0}</definedName>
    <definedName name="vrn2.book." localSheetId="11" hidden="1">{#N/A,#N/A,FALSE,"PRESENT";#N/A,#N/A,FALSE,"INDICE";#N/A,#N/A,FALSE,"DIV_CONS";#N/A,#N/A,FALSE,"DIV_GRUP";#N/A,#N/A,FALSE,"DIV_BIM";#N/A,#N/A,FALSE,"DIV_UMPL";#N/A,#N/A,FALSE,"DIV_BDBAS";#N/A,#N/A,FALSE,"B_SRL";#N/A,#N/A,FALSE,"MQ_SRL"}</definedName>
    <definedName name="vrn2.book." hidden="1">{#N/A,#N/A,FALSE,"PRESENT";#N/A,#N/A,FALSE,"INDICE";#N/A,#N/A,FALSE,"DIV_CONS";#N/A,#N/A,FALSE,"DIV_GRUP";#N/A,#N/A,FALSE,"DIV_BIM";#N/A,#N/A,FALSE,"DIV_UMPL";#N/A,#N/A,FALSE,"DIV_BDBAS";#N/A,#N/A,FALSE,"B_SRL";#N/A,#N/A,FALSE,"MQ_SRL"}</definedName>
    <definedName name="vrnn"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_1"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_1"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vre" localSheetId="11" hidden="1">{"adj95mult",#N/A,FALSE,"COMPCO";"adj95est",#N/A,FALSE,"COMPCO"}</definedName>
    <definedName name="vrvre" hidden="1">{"adj95mult",#N/A,FALSE,"COMPCO";"adj95est",#N/A,FALSE,"COMPCO"}</definedName>
    <definedName name="vsdkfj" localSheetId="19" hidden="1">{"bs",#N/A,FALSE,"SCF"}</definedName>
    <definedName name="vsdkfj" localSheetId="4" hidden="1">{"bs",#N/A,FALSE,"SCF"}</definedName>
    <definedName name="vsdkfj" localSheetId="15" hidden="1">{"bs",#N/A,FALSE,"SCF"}</definedName>
    <definedName name="vsdkfj" localSheetId="11" hidden="1">{"bs",#N/A,FALSE,"SCF"}</definedName>
    <definedName name="vsdkfj" hidden="1">{"bs",#N/A,FALSE,"SCF"}</definedName>
    <definedName name="vslv" localSheetId="19" hidden="1">{"bs",#N/A,FALSE,"SCF"}</definedName>
    <definedName name="vslv" localSheetId="4" hidden="1">{"bs",#N/A,FALSE,"SCF"}</definedName>
    <definedName name="vslv" localSheetId="15" hidden="1">{"bs",#N/A,FALSE,"SCF"}</definedName>
    <definedName name="vslv" localSheetId="11" hidden="1">{"bs",#N/A,FALSE,"SCF"}</definedName>
    <definedName name="vslv" hidden="1">{"bs",#N/A,FALSE,"SCF"}</definedName>
    <definedName name="Vsn" hidden="1">25</definedName>
    <definedName name="vsr" localSheetId="11" hidden="1">{"FCB_ALL",#N/A,FALSE,"FCB"}</definedName>
    <definedName name="vsr" hidden="1">{"FCB_ALL",#N/A,FALSE,"FCB"}</definedName>
    <definedName name="vsv" localSheetId="4" hidden="1">{"comp",#N/A,FALSE,"SPEC";"footnotes",#N/A,FALSE,"SPEC"}</definedName>
    <definedName name="vsv" localSheetId="11" hidden="1">{"comp",#N/A,FALSE,"SPEC";"footnotes",#N/A,FALSE,"SPEC"}</definedName>
    <definedName name="vsv" hidden="1">{"comp",#N/A,FALSE,"SPEC";"footnotes",#N/A,FALSE,"SPEC"}</definedName>
    <definedName name="vsv_1" localSheetId="4" hidden="1">{"comp",#N/A,FALSE,"SPEC";"footnotes",#N/A,FALSE,"SPEC"}</definedName>
    <definedName name="vsv_1" localSheetId="11" hidden="1">{"comp",#N/A,FALSE,"SPEC";"footnotes",#N/A,FALSE,"SPEC"}</definedName>
    <definedName name="vsv_1" hidden="1">{"comp",#N/A,FALSE,"SPEC";"footnotes",#N/A,FALSE,"SPEC"}</definedName>
    <definedName name="vsvxc" localSheetId="11" hidden="1">{#N/A,#N/A,FALSE,"Aging Summary";#N/A,#N/A,FALSE,"Ratio Analysis";#N/A,#N/A,FALSE,"Test 120 Day Accts";#N/A,#N/A,FALSE,"Tickmarks"}</definedName>
    <definedName name="vsvxc" hidden="1">{#N/A,#N/A,FALSE,"Aging Summary";#N/A,#N/A,FALSE,"Ratio Analysis";#N/A,#N/A,FALSE,"Test 120 Day Accts";#N/A,#N/A,FALSE,"Tickmarks"}</definedName>
    <definedName name="vtrvtr" hidden="1">#REF!</definedName>
    <definedName name="vt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localSheetId="4" hidden="1">#REF!</definedName>
    <definedName name="vv" localSheetId="15" hidden="1">{"'Tilte'!$E$23"}</definedName>
    <definedName name="vv" localSheetId="11" hidden="1">{"'Tilte'!$E$23"}</definedName>
    <definedName name="vv" hidden="1">{"'Tilte'!$E$23"}</definedName>
    <definedName name="VVa" localSheetId="11" hidden="1">{#N/A,#N/A,FALSE,"Aging Summary";#N/A,#N/A,FALSE,"Ratio Analysis";#N/A,#N/A,FALSE,"Test 120 Day Accts";#N/A,#N/A,FALSE,"Tickmarks"}</definedName>
    <definedName name="VVa" hidden="1">{#N/A,#N/A,FALSE,"Aging Summary";#N/A,#N/A,FALSE,"Ratio Analysis";#N/A,#N/A,FALSE,"Test 120 Day Accts";#N/A,#N/A,FALSE,"Tickmarks"}</definedName>
    <definedName name="vvcrrr"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#REF!</definedName>
    <definedName name="vvv.dd"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4" hidden="1">{#N/A,#N/A,FALSE,"TOWNSHIP"}</definedName>
    <definedName name="vvv.ss" localSheetId="11" hidden="1">{#N/A,#N/A,FALSE,"TOWNSHIP"}</definedName>
    <definedName name="vvv.ss" hidden="1">{#N/A,#N/A,FALSE,"TOWNSHIP"}</definedName>
    <definedName name="vvv.xxx" localSheetId="4" hidden="1">{#N/A,#N/A,FALSE,"SUMMARY";#N/A,#N/A,FALSE,"SUMMARY"}</definedName>
    <definedName name="vvv.xxx" localSheetId="11" hidden="1">{#N/A,#N/A,FALSE,"SUMMARY";#N/A,#N/A,FALSE,"SUMMARY"}</definedName>
    <definedName name="vvv.xxx" hidden="1">{#N/A,#N/A,FALSE,"SUMMARY";#N/A,#N/A,FALSE,"SUMMARY"}</definedName>
    <definedName name="vvv_1" localSheetId="11" hidden="1">{#N/A,#N/A,FALSE,"Hoja10";#N/A,#N/A,FALSE,"Hoja9";#N/A,#N/A,FALSE,"Hoja8";#N/A,#N/A,FALSE,"Hoja7";#N/A,#N/A,FALSE,"Hoja6";#N/A,#N/A,FALSE,"Hoja5";#N/A,#N/A,FALSE,"Hoja4";#N/A,#N/A,FALSE,"Hoja2";#N/A,#N/A,FALSE,"Hoja3";#N/A,#N/A,FALSE,"HOJA1";#N/A,#N/A,FALSE,"CashFlow";#N/A,#N/A,FALSE,"FinStmts"}</definedName>
    <definedName name="vvv_1" hidden="1">{#N/A,#N/A,FALSE,"Hoja10";#N/A,#N/A,FALSE,"Hoja9";#N/A,#N/A,FALSE,"Hoja8";#N/A,#N/A,FALSE,"Hoja7";#N/A,#N/A,FALSE,"Hoja6";#N/A,#N/A,FALSE,"Hoja5";#N/A,#N/A,FALSE,"Hoja4";#N/A,#N/A,FALSE,"Hoja2";#N/A,#N/A,FALSE,"Hoja3";#N/A,#N/A,FALSE,"HOJA1";#N/A,#N/A,FALSE,"CashFlow";#N/A,#N/A,FALSE,"FinStmts"}</definedName>
    <definedName name="vvvv" localSheetId="4">{"bbtday",#N/A,FALSE,"ban0930";"banksday",#N/A,FALSE,"ban0930";"compday",#N/A,FALSE,"ban0930"}</definedName>
    <definedName name="vvvv" localSheetId="11">{"bbtday",#N/A,FALSE,"ban0930";"banksday",#N/A,FALSE,"ban0930";"compday",#N/A,FALSE,"ban0930"}</definedName>
    <definedName name="vvvv">{"bbtday",#N/A,FALSE,"ban0930";"banksday",#N/A,FALSE,"ban0930";"compday",#N/A,FALSE,"ban0930"}</definedName>
    <definedName name="vvvv4" hidden="1">#REF!</definedName>
    <definedName name="vvvvv" localSheetId="15" hidden="1">{"'Tilte'!$E$23"}</definedName>
    <definedName name="vvvvv" localSheetId="11" hidden="1">{"'Tilte'!$E$23"}</definedName>
    <definedName name="vvvvv" hidden="1">{"'Tilte'!$E$23"}</definedName>
    <definedName name="vvvvvvv"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vvvvv" localSheetId="15" hidden="1">{"'Tilte'!$E$23"}</definedName>
    <definedName name="vvvvvvv" localSheetId="11" hidden="1">{"'Tilte'!$E$23"}</definedName>
    <definedName name="vvvvvvv" hidden="1">{"'Tilte'!$E$23"}</definedName>
    <definedName name="vvvvvvvvv" localSheetId="15" hidden="1">{"'Tilte'!$E$23"}</definedName>
    <definedName name="vvvvvvvvv" localSheetId="11" hidden="1">{"'Tilte'!$E$23"}</definedName>
    <definedName name="vvvvvvvvv" hidden="1">{"'Tilte'!$E$23"}</definedName>
    <definedName name="vvvvvvvvvvv" hidden="1">#REF!</definedName>
    <definedName name="vvvvvvvvvvvv" localSheetId="15" hidden="1">{"'Tilte'!$E$23"}</definedName>
    <definedName name="vvvvvvvvvvvv" localSheetId="11" hidden="1">{"'Tilte'!$E$23"}</definedName>
    <definedName name="vvvvvvvvvvvv" hidden="1">{"'Tilte'!$E$23"}</definedName>
    <definedName name="vvvvvvvvvvvvvvvv" localSheetId="15" hidden="1">{"'Tilte'!$E$23"}</definedName>
    <definedName name="vvvvvvvvvvvvvvvv" localSheetId="11" hidden="1">{"'Tilte'!$E$23"}</definedName>
    <definedName name="vvvvvvvvvvvvvvvv" hidden="1">{"'Tilte'!$E$23"}</definedName>
    <definedName name="vvvvvvvvvvvvvvvvv"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vvvvvvvvvvvvvvvvv" localSheetId="15" hidden="1">{"'Tilte'!$E$23"}</definedName>
    <definedName name="vvvvvvvvvvvvvvvvv" localSheetId="11" hidden="1">{"'Tilte'!$E$23"}</definedName>
    <definedName name="vvvvvvvvvvvvvvvvv" hidden="1">{"'Tilte'!$E$23"}</definedName>
    <definedName name="vvvvvvvvvvvvvvvvvvvv" localSheetId="15" hidden="1">{"'Tilte'!$E$23"}</definedName>
    <definedName name="vvvvvvvvvvvvvvvvvvvv" localSheetId="11" hidden="1">{"'Tilte'!$E$23"}</definedName>
    <definedName name="vvvvvvvvvvvvvvvvvvvv" hidden="1">{"'Tilte'!$E$23"}</definedName>
    <definedName name="vvvvvvvvvvvvvvvvvvvvvv" localSheetId="15" hidden="1">{"'Tilte'!$E$23"}</definedName>
    <definedName name="vvvvvvvvvvvvvvvvvvvvvv" localSheetId="11" hidden="1">{"'Tilte'!$E$23"}</definedName>
    <definedName name="vvvvvvvvvvvvvvvvvvvvvv" hidden="1">{"'Tilte'!$E$23"}</definedName>
    <definedName name="vvvvvvvvvvvvvvvvvvvvvvvvvv" localSheetId="15" hidden="1">{"'Tilte'!$E$23"}</definedName>
    <definedName name="vvvvvvvvvvvvvvvvvvvvvvvvvv" localSheetId="11" hidden="1">{"'Tilte'!$E$23"}</definedName>
    <definedName name="vvvvvvvvvvvvvvvvvvvvvvvvvv" hidden="1">{"'Tilte'!$E$23"}</definedName>
    <definedName name="vvxwfqGQ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xwfqGQ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xwfqGQ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cxwvdsa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cxwvdsa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cxwvdsa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ew32" localSheetId="11" hidden="1">{"Assumptions",#N/A,TRUE,"Assumptions";"Income",#N/A,TRUE,"Income";"Balance",#N/A,TRUE,"Balance"}</definedName>
    <definedName name="vwew32" hidden="1">{"Assumptions",#N/A,TRUE,"Assumptions";"Income",#N/A,TRUE,"Income";"Balance",#N/A,TRUE,"Balance"}</definedName>
    <definedName name="vww"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ww"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ww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ww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xb" hidden="1">#REF!</definedName>
    <definedName name="vxdv" localSheetId="11" hidden="1">{#N/A,#N/A,FALSE,"plan";#N/A,#N/A,FALSE,"history";#N/A,#N/A,FALSE,"Prodinv";#N/A,#N/A,FALSE,"HISTGRAPH"}</definedName>
    <definedName name="vxdv" hidden="1">{#N/A,#N/A,FALSE,"plan";#N/A,#N/A,FALSE,"history";#N/A,#N/A,FALSE,"Prodinv";#N/A,#N/A,FALSE,"HISTGRAPH"}</definedName>
    <definedName name="vxdv_1" localSheetId="11" hidden="1">{#N/A,#N/A,FALSE,"plan";#N/A,#N/A,FALSE,"history";#N/A,#N/A,FALSE,"Prodinv";#N/A,#N/A,FALSE,"HISTGRAPH"}</definedName>
    <definedName name="vxdv_1" hidden="1">{#N/A,#N/A,FALSE,"plan";#N/A,#N/A,FALSE,"history";#N/A,#N/A,FALSE,"Prodinv";#N/A,#N/A,FALSE,"HISTGRAPH"}</definedName>
    <definedName name="VYTVYU" localSheetId="11" hidden="1">{#VALUE!,#N/A,FALSE,0;#N/A,#N/A,FALSE,0;#N/A,#N/A,FALSE,0;#N/A,#N/A,FALSE,0;#N/A,#N/A,FALSE,0;#N/A,#N/A,FALSE,0;#N/A,#N/A,FALSE,0;#N/A,#N/A,FALSE,0;#N/A,#N/A,FALSE,0;#N/A,#N/A,FALSE,0;#N/A,#N/A,FALSE,0;#N/A,#N/A,FALSE,0}</definedName>
    <definedName name="VYTVYU" hidden="1">{#VALUE!,#N/A,FALSE,0;#N/A,#N/A,FALSE,0;#N/A,#N/A,FALSE,0;#N/A,#N/A,FALSE,0;#N/A,#N/A,FALSE,0;#N/A,#N/A,FALSE,0;#N/A,#N/A,FALSE,0;#N/A,#N/A,FALSE,0;#N/A,#N/A,FALSE,0;#N/A,#N/A,FALSE,0;#N/A,#N/A,FALSE,0;#N/A,#N/A,FALSE,0}</definedName>
    <definedName name="VYTVYU_1" localSheetId="11" hidden="1">{#VALUE!,#N/A,FALSE,0;#N/A,#N/A,FALSE,0;#N/A,#N/A,FALSE,0;#N/A,#N/A,FALSE,0;#N/A,#N/A,FALSE,0;#N/A,#N/A,FALSE,0;#N/A,#N/A,FALSE,0;#N/A,#N/A,FALSE,0;#N/A,#N/A,FALSE,0;#N/A,#N/A,FALSE,0;#N/A,#N/A,FALSE,0;#N/A,#N/A,FALSE,0}</definedName>
    <definedName name="VYTVYU_1" hidden="1">{#VALUE!,#N/A,FALSE,0;#N/A,#N/A,FALSE,0;#N/A,#N/A,FALSE,0;#N/A,#N/A,FALSE,0;#N/A,#N/A,FALSE,0;#N/A,#N/A,FALSE,0;#N/A,#N/A,FALSE,0;#N/A,#N/A,FALSE,0;#N/A,#N/A,FALSE,0;#N/A,#N/A,FALSE,0;#N/A,#N/A,FALSE,0;#N/A,#N/A,FALSE,0}</definedName>
    <definedName name="vz" localSheetId="11" hidden="1">{"mgmt forecast",#N/A,FALSE,"Mgmt Forecast";"dcf table",#N/A,FALSE,"Mgmt Forecast";"sensitivity",#N/A,FALSE,"Mgmt Forecast";"table inputs",#N/A,FALSE,"Mgmt Forecast";"calculations",#N/A,FALSE,"Mgmt Forecast"}</definedName>
    <definedName name="vz" hidden="1">{"mgmt forecast",#N/A,FALSE,"Mgmt Forecast";"dcf table",#N/A,FALSE,"Mgmt Forecast";"sensitivity",#N/A,FALSE,"Mgmt Forecast";"table inputs",#N/A,FALSE,"Mgmt Forecast";"calculations",#N/A,FALSE,"Mgmt Forecast"}</definedName>
    <definedName name="vzbz"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zbz"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zbz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zbz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VZDX"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ssw" localSheetId="11" hidden="1">{#N/A,#N/A,FALSE,"Projections";#N/A,#N/A,FALSE,"Acq Mult";#N/A,#N/A,FALSE,"TWER Mult";#N/A,#N/A,FALSE,"DCF EBITDA";#N/A,#N/A,FALSE,"DCF EBIT";#N/A,#N/A,FALSE,"Debt Accr";#N/A,#N/A,FALSE,"Stock Accr";#N/A,#N/A,FALSE,"Debt Stock Accr";#N/A,#N/A,FALSE,"Accr Dil Sensi"}</definedName>
    <definedName name="vzssw" hidden="1">{#N/A,#N/A,FALSE,"Projections";#N/A,#N/A,FALSE,"Acq Mult";#N/A,#N/A,FALSE,"TWER Mult";#N/A,#N/A,FALSE,"DCF EBITDA";#N/A,#N/A,FALSE,"DCF EBIT";#N/A,#N/A,FALSE,"Debt Accr";#N/A,#N/A,FALSE,"Stock Accr";#N/A,#N/A,FALSE,"Debt Stock Accr";#N/A,#N/A,FALSE,"Accr Dil Sensi"}</definedName>
    <definedName name="vzv" hidden="1">#REF!</definedName>
    <definedName name="vzx" localSheetId="11"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w" localSheetId="19" hidden="1">{"bs",#N/A,FALSE,"SCF"}</definedName>
    <definedName name="w" localSheetId="4" hidden="1">{"bs",#N/A,FALSE,"SCF"}</definedName>
    <definedName name="w" localSheetId="15" hidden="1">{"bs",#N/A,FALSE,"SCF"}</definedName>
    <definedName name="w" localSheetId="11" hidden="1">{"bs",#N/A,FALSE,"SCF"}</definedName>
    <definedName name="w" hidden="1">{"bs",#N/A,FALSE,"SCF"}</definedName>
    <definedName name="w.capi" localSheetId="4" hidden="1">{"'Int.-Cem.unit -SUMMARY'!$A$1:$J$25"}</definedName>
    <definedName name="w.capi" localSheetId="11" hidden="1">{"'Int.-Cem.unit -SUMMARY'!$A$1:$J$25"}</definedName>
    <definedName name="w.capi" hidden="1">{"'Int.-Cem.unit -SUMMARY'!$A$1:$J$25"}</definedName>
    <definedName name="w_1" localSheetId="4" hidden="1">{"comp1",#N/A,FALSE,"COMPS";"footnotes",#N/A,FALSE,"COMPS"}</definedName>
    <definedName name="w_1" localSheetId="11" hidden="1">{"comp1",#N/A,FALSE,"COMPS";"footnotes",#N/A,FALSE,"COMPS"}</definedName>
    <definedName name="w_1" hidden="1">{"comp1",#N/A,FALSE,"COMPS";"footnotes",#N/A,FALSE,"COMPS"}</definedName>
    <definedName name="w_1_2" localSheetId="4" hidden="1">{#N/A,#N/A,FALSE,"Assessment";#N/A,#N/A,FALSE,"Staffing";#N/A,#N/A,FALSE,"Hires";#N/A,#N/A,FALSE,"Assumptions"}</definedName>
    <definedName name="w_1_2" localSheetId="11" hidden="1">{#N/A,#N/A,FALSE,"Assessment";#N/A,#N/A,FALSE,"Staffing";#N/A,#N/A,FALSE,"Hires";#N/A,#N/A,FALSE,"Assumptions"}</definedName>
    <definedName name="w_1_2" hidden="1">{#N/A,#N/A,FALSE,"Assessment";#N/A,#N/A,FALSE,"Staffing";#N/A,#N/A,FALSE,"Hires";#N/A,#N/A,FALSE,"Assumptions"}</definedName>
    <definedName name="w_2" localSheetId="4">{"Comps"}</definedName>
    <definedName name="w_2" localSheetId="11">{"Comps"}</definedName>
    <definedName name="w_2">{"Comps"}</definedName>
    <definedName name="w_2_2" localSheetId="4" hidden="1">{#N/A,#N/A,FALSE,"Assessment";#N/A,#N/A,FALSE,"Staffing";#N/A,#N/A,FALSE,"Hires";#N/A,#N/A,FALSE,"Assumptions"}</definedName>
    <definedName name="w_2_2" localSheetId="11" hidden="1">{#N/A,#N/A,FALSE,"Assessment";#N/A,#N/A,FALSE,"Staffing";#N/A,#N/A,FALSE,"Hires";#N/A,#N/A,FALSE,"Assumptions"}</definedName>
    <definedName name="w_2_2" hidden="1">{#N/A,#N/A,FALSE,"Assessment";#N/A,#N/A,FALSE,"Staffing";#N/A,#N/A,FALSE,"Hires";#N/A,#N/A,FALSE,"Assumptions"}</definedName>
    <definedName name="w_3" localSheetId="4" hidden="1">{#N/A,#N/A,FALSE,"Assessment";#N/A,#N/A,FALSE,"Staffing";#N/A,#N/A,FALSE,"Hires";#N/A,#N/A,FALSE,"Assumptions"}</definedName>
    <definedName name="w_3" localSheetId="11" hidden="1">{#N/A,#N/A,FALSE,"Assessment";#N/A,#N/A,FALSE,"Staffing";#N/A,#N/A,FALSE,"Hires";#N/A,#N/A,FALSE,"Assumptions"}</definedName>
    <definedName name="w_3" hidden="1">{#N/A,#N/A,FALSE,"Assessment";#N/A,#N/A,FALSE,"Staffing";#N/A,#N/A,FALSE,"Hires";#N/A,#N/A,FALSE,"Assumptions"}</definedName>
    <definedName name="w_3_2" localSheetId="4" hidden="1">{#N/A,#N/A,FALSE,"Assessment";#N/A,#N/A,FALSE,"Staffing";#N/A,#N/A,FALSE,"Hires";#N/A,#N/A,FALSE,"Assumptions"}</definedName>
    <definedName name="w_3_2" localSheetId="11" hidden="1">{#N/A,#N/A,FALSE,"Assessment";#N/A,#N/A,FALSE,"Staffing";#N/A,#N/A,FALSE,"Hires";#N/A,#N/A,FALSE,"Assumptions"}</definedName>
    <definedName name="w_3_2" hidden="1">{#N/A,#N/A,FALSE,"Assessment";#N/A,#N/A,FALSE,"Staffing";#N/A,#N/A,FALSE,"Hires";#N/A,#N/A,FALSE,"Assumptions"}</definedName>
    <definedName name="w_4" localSheetId="4" hidden="1">{#N/A,#N/A,FALSE,"Assessment";#N/A,#N/A,FALSE,"Staffing";#N/A,#N/A,FALSE,"Hires";#N/A,#N/A,FALSE,"Assumptions"}</definedName>
    <definedName name="w_4" localSheetId="11" hidden="1">{#N/A,#N/A,FALSE,"Assessment";#N/A,#N/A,FALSE,"Staffing";#N/A,#N/A,FALSE,"Hires";#N/A,#N/A,FALSE,"Assumptions"}</definedName>
    <definedName name="w_4" hidden="1">{#N/A,#N/A,FALSE,"Assessment";#N/A,#N/A,FALSE,"Staffing";#N/A,#N/A,FALSE,"Hires";#N/A,#N/A,FALSE,"Assumptions"}</definedName>
    <definedName name="w_4_2" localSheetId="4" hidden="1">{#N/A,#N/A,FALSE,"Assessment";#N/A,#N/A,FALSE,"Staffing";#N/A,#N/A,FALSE,"Hires";#N/A,#N/A,FALSE,"Assumptions"}</definedName>
    <definedName name="w_4_2" localSheetId="11" hidden="1">{#N/A,#N/A,FALSE,"Assessment";#N/A,#N/A,FALSE,"Staffing";#N/A,#N/A,FALSE,"Hires";#N/A,#N/A,FALSE,"Assumptions"}</definedName>
    <definedName name="w_4_2" hidden="1">{#N/A,#N/A,FALSE,"Assessment";#N/A,#N/A,FALSE,"Staffing";#N/A,#N/A,FALSE,"Hires";#N/A,#N/A,FALSE,"Assumptions"}</definedName>
    <definedName name="w_5" localSheetId="4" hidden="1">{#N/A,#N/A,FALSE,"Assessment";#N/A,#N/A,FALSE,"Staffing";#N/A,#N/A,FALSE,"Hires";#N/A,#N/A,FALSE,"Assumptions"}</definedName>
    <definedName name="w_5" localSheetId="11" hidden="1">{#N/A,#N/A,FALSE,"Assessment";#N/A,#N/A,FALSE,"Staffing";#N/A,#N/A,FALSE,"Hires";#N/A,#N/A,FALSE,"Assumptions"}</definedName>
    <definedName name="w_5" hidden="1">{#N/A,#N/A,FALSE,"Assessment";#N/A,#N/A,FALSE,"Staffing";#N/A,#N/A,FALSE,"Hires";#N/A,#N/A,FALSE,"Assumptions"}</definedName>
    <definedName name="w_5_2" localSheetId="4" hidden="1">{#N/A,#N/A,FALSE,"Assessment";#N/A,#N/A,FALSE,"Staffing";#N/A,#N/A,FALSE,"Hires";#N/A,#N/A,FALSE,"Assumptions"}</definedName>
    <definedName name="w_5_2" localSheetId="11" hidden="1">{#N/A,#N/A,FALSE,"Assessment";#N/A,#N/A,FALSE,"Staffing";#N/A,#N/A,FALSE,"Hires";#N/A,#N/A,FALSE,"Assumptions"}</definedName>
    <definedName name="w_5_2" hidden="1">{#N/A,#N/A,FALSE,"Assessment";#N/A,#N/A,FALSE,"Staffing";#N/A,#N/A,FALSE,"Hires";#N/A,#N/A,FALSE,"Assumptions"}</definedName>
    <definedName name="w45ty45t54" localSheetId="11" hidden="1">{"'Directory'!$A$72:$E$91"}</definedName>
    <definedName name="w45ty45t54" hidden="1">{"'Directory'!$A$72:$E$91"}</definedName>
    <definedName name="W5HH55H5H" localSheetId="4">{"Client Name or Project Name"}</definedName>
    <definedName name="W5HH55H5H" localSheetId="11">{"Client Name or Project Name"}</definedName>
    <definedName name="W5HH55H5H">{"Client Name or Project Name"}</definedName>
    <definedName name="w64u64u64u" localSheetId="4">{"Client Name or Project Name"}</definedName>
    <definedName name="w64u64u64u" localSheetId="11">{"Client Name or Project Name"}</definedName>
    <definedName name="w64u64u64u">{"Client Name or Project Name"}</definedName>
    <definedName name="W6JW6JSWJ" localSheetId="4">{"Client Name or Project Name"}</definedName>
    <definedName name="W6JW6JSWJ" localSheetId="11">{"Client Name or Project Name"}</definedName>
    <definedName name="W6JW6JSWJ">{"Client Name or Project Name"}</definedName>
    <definedName name="W6JWJWJ" localSheetId="4">{"Client Name or Project Name"}</definedName>
    <definedName name="W6JWJWJ" localSheetId="11">{"Client Name or Project Name"}</definedName>
    <definedName name="W6JWJWJ">{"Client Name or Project Name"}</definedName>
    <definedName name="wa" localSheetId="11" hidden="1">{#N/A,#N/A,TRUE,"Regions"}</definedName>
    <definedName name="wa" hidden="1">{#N/A,#N/A,TRUE,"Regions"}</definedName>
    <definedName name="WACC" localSheetId="19">#REF!</definedName>
    <definedName name="WACC">#REF!</definedName>
    <definedName name="wacc_euronext" localSheetId="19">#REF!</definedName>
    <definedName name="wacc_euronext">#REF!</definedName>
    <definedName name="wacc_nyse" localSheetId="19">#REF!</definedName>
    <definedName name="wacc_nyse">#REF!</definedName>
    <definedName name="WACC_sen" localSheetId="19">#REF!</definedName>
    <definedName name="WACC_sen">#REF!</definedName>
    <definedName name="Wacc2" localSheetId="19">#REF!</definedName>
    <definedName name="Wacc2">#REF!</definedName>
    <definedName name="WACC3" localSheetId="11" hidden="1">{"adj95mult",#N/A,FALSE,"COMPCO";"adj95est",#N/A,FALSE,"COMPCO"}</definedName>
    <definedName name="WACC3" hidden="1">{"adj95mult",#N/A,FALSE,"COMPCO";"adj95est",#N/A,FALSE,"COMPCO"}</definedName>
    <definedName name="wacost">#REF!</definedName>
    <definedName name="waefar" localSheetId="1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wehh" localSheetId="11" hidden="1">{0,0,0,0;0,0,0,0;0,0,0,0;0,0,0,0;0,0,0,0;0,0,0,0;0,0,0,#VALUE!;-15,-15,-15,-15;-15,-15,-15,-15;-15,-15,-15,-15;-180,#VALUE!,FALSE,0;#N/A,#N/A,FALSE,0}</definedName>
    <definedName name="waefwehh" hidden="1">{0,0,0,0;0,0,0,0;0,0,0,0;0,0,0,0;0,0,0,0;0,0,0,0;0,0,0,#VALUE!;-15,-15,-15,-15;-15,-15,-15,-15;-15,-15,-15,-15;-180,#VALUE!,FALSE,0;#N/A,#N/A,FALSE,0}</definedName>
    <definedName name="waefwehh_1" localSheetId="11" hidden="1">{0,0,0,0;0,0,0,0;0,0,0,0;0,0,0,0;0,0,0,0;0,0,0,0;0,0,0,#VALUE!;-15,-15,-15,-15;-15,-15,-15,-15;-15,-15,-15,-15;-180,#VALUE!,FALSE,0;#N/A,#N/A,FALSE,0}</definedName>
    <definedName name="waefwehh_1" hidden="1">{0,0,0,0;0,0,0,0;0,0,0,0;0,0,0,0;0,0,0,0;0,0,0,0;0,0,0,#VALUE!;-15,-15,-15,-15;-15,-15,-15,-15;-15,-15,-15,-15;-180,#VALUE!,FALSE,0;#N/A,#N/A,FALSE,0}</definedName>
    <definedName name="wafe" localSheetId="11" hidden="1">{"summary1",#N/A,TRUE,"Comps";"summary2",#N/A,TRUE,"Comps";"summary3",#N/A,TRUE,"Comps"}</definedName>
    <definedName name="wafe" hidden="1">{"summary1",#N/A,TRUE,"Comps";"summary2",#N/A,TRUE,"Comps";"summary3",#N/A,TRUE,"Comps"}</definedName>
    <definedName name="wafv">#REF!</definedName>
    <definedName name="Wage" localSheetId="19">#REF!</definedName>
    <definedName name="Wage">#REF!</definedName>
    <definedName name="wahk" localSheetId="11" hidden="1">{#N/A,#N/A,FALSE,"Aging Summary";#N/A,#N/A,FALSE,"Ratio Analysis";#N/A,#N/A,FALSE,"Test 120 Day Accts";#N/A,#N/A,FALSE,"Tickmarks"}</definedName>
    <definedName name="wahk" hidden="1">{#N/A,#N/A,FALSE,"Aging Summary";#N/A,#N/A,FALSE,"Ratio Analysis";#N/A,#N/A,FALSE,"Test 120 Day Accts";#N/A,#N/A,FALSE,"Tickmarks"}</definedName>
    <definedName name="WalkYTDBudNEW" localSheetId="11" hidden="1">{"FIXVARIANCE",#N/A,FALSE,"COSTPHSE";"SOURCING",#N/A,FALSE,"COSTPHSE"}</definedName>
    <definedName name="WalkYTDBudNEW" hidden="1">{"FIXVARIANCE",#N/A,FALSE,"COSTPHSE";"SOURCING",#N/A,FALSE,"COSTPHSE"}</definedName>
    <definedName name="WalkYTDBudNEW_1" localSheetId="4" hidden="1">{"FIXVARIANCE",#N/A,FALSE,"COSTPHSE";"SOURCING",#N/A,FALSE,"COSTPHSE"}</definedName>
    <definedName name="WalkYTDBudNEW_1" localSheetId="11" hidden="1">{"FIXVARIANCE",#N/A,FALSE,"COSTPHSE";"SOURCING",#N/A,FALSE,"COSTPHSE"}</definedName>
    <definedName name="WalkYTDBudNEW_1" hidden="1">{"FIXVARIANCE",#N/A,FALSE,"COSTPHSE";"SOURCING",#N/A,FALSE,"COSTPHSE"}</definedName>
    <definedName name="wan" localSheetId="11" hidden="1">{"COMBINED",#N/A,FALSE,"BALANCE SHEET 2";"KRONE",#N/A,FALSE,"BALANCE SHEET 2";"INTERSYSTEMS",#N/A,FALSE,"BALANCE SHEET 2"}</definedName>
    <definedName name="wan" hidden="1">{"COMBINED",#N/A,FALSE,"BALANCE SHEET 2";"KRONE",#N/A,FALSE,"BALANCE SHEET 2";"INTERSYSTEMS",#N/A,FALSE,"BALANCE SHEET 2"}</definedName>
    <definedName name="wan_1" localSheetId="11" hidden="1">{"COMBINED",#N/A,FALSE,"BALANCE SHEET 2";"KRONE",#N/A,FALSE,"BALANCE SHEET 2";"INTERSYSTEMS",#N/A,FALSE,"BALANCE SHEET 2"}</definedName>
    <definedName name="wan_1" hidden="1">{"COMBINED",#N/A,FALSE,"BALANCE SHEET 2";"KRONE",#N/A,FALSE,"BALANCE SHEET 2";"INTERSYSTEMS",#N/A,FALSE,"BALANCE SHEET 2"}</definedName>
    <definedName name="waresd" localSheetId="11" hidden="1">{#N/A,#N/A,FALSE,"Aging Summary";#N/A,#N/A,FALSE,"Ratio Analysis";#N/A,#N/A,FALSE,"Test 120 Day Accts";#N/A,#N/A,FALSE,"Tickmarks"}</definedName>
    <definedName name="waresd" hidden="1">{#N/A,#N/A,FALSE,"Aging Summary";#N/A,#N/A,FALSE,"Ratio Analysis";#N/A,#N/A,FALSE,"Test 120 Day Accts";#N/A,#N/A,FALSE,"Tickmarks"}</definedName>
    <definedName name="waresda" localSheetId="11" hidden="1">{#N/A,#N/A,FALSE,"Aging Summary";#N/A,#N/A,FALSE,"Ratio Analysis";#N/A,#N/A,FALSE,"Test 120 Day Accts";#N/A,#N/A,FALSE,"Tickmarks"}</definedName>
    <definedName name="waresda" hidden="1">{#N/A,#N/A,FALSE,"Aging Summary";#N/A,#N/A,FALSE,"Ratio Analysis";#N/A,#N/A,FALSE,"Test 120 Day Accts";#N/A,#N/A,FALSE,"Tickmarks"}</definedName>
    <definedName name="WARR" hidden="1">#REF!</definedName>
    <definedName name="warrants">#REF!</definedName>
    <definedName name="Warranty">#REF!</definedName>
    <definedName name="WARZ" hidden="1">#REF!</definedName>
    <definedName name="was" localSheetId="4" hidden="1">{#N/A,#N/A,FALSE,"Sales Graph";#N/A,#N/A,FALSE,"BUC Graph";#N/A,#N/A,FALSE,"P&amp;L - YTD"}</definedName>
    <definedName name="was" localSheetId="11" hidden="1">{#N/A,#N/A,FALSE,"Sales Graph";#N/A,#N/A,FALSE,"BUC Graph";#N/A,#N/A,FALSE,"P&amp;L - YTD"}</definedName>
    <definedName name="was" hidden="1">{#N/A,#N/A,FALSE,"Sales Graph";#N/A,#N/A,FALSE,"BUC Graph";#N/A,#N/A,FALSE,"P&amp;L - YTD"}</definedName>
    <definedName name="was_1" localSheetId="4" hidden="1">{#N/A,#N/A,FALSE,"Sales Graph";#N/A,#N/A,FALSE,"BUC Graph";#N/A,#N/A,FALSE,"P&amp;L - YTD"}</definedName>
    <definedName name="was_1" localSheetId="11" hidden="1">{#N/A,#N/A,FALSE,"Sales Graph";#N/A,#N/A,FALSE,"BUC Graph";#N/A,#N/A,FALSE,"P&amp;L - YTD"}</definedName>
    <definedName name="was_1" hidden="1">{#N/A,#N/A,FALSE,"Sales Graph";#N/A,#N/A,FALSE,"BUC Graph";#N/A,#N/A,FALSE,"P&amp;L - YTD"}</definedName>
    <definedName name="Waterfall" localSheetId="4" hidden="1">{#N/A,#N/A,FALSE,"Assumptions";#N/A,#N/A,FALSE,"N-IS-Sum";#N/A,#N/A,FALSE,"N-St-Sum";#N/A,#N/A,FALSE,"Inc Stmt";#N/A,#N/A,FALSE,"Stats"}</definedName>
    <definedName name="Waterfall" localSheetId="11" hidden="1">{#N/A,#N/A,FALSE,"Assumptions";#N/A,#N/A,FALSE,"N-IS-Sum";#N/A,#N/A,FALSE,"N-St-Sum";#N/A,#N/A,FALSE,"Inc Stmt";#N/A,#N/A,FALSE,"Stats"}</definedName>
    <definedName name="Waterfall" hidden="1">{#N/A,#N/A,FALSE,"Assumptions";#N/A,#N/A,FALSE,"N-IS-Sum";#N/A,#N/A,FALSE,"N-St-Sum";#N/A,#N/A,FALSE,"Inc Stmt";#N/A,#N/A,FALSE,"Stats"}</definedName>
    <definedName name="Waterfall_1" localSheetId="4" hidden="1">{#N/A,#N/A,FALSE,"Assumptions";#N/A,#N/A,FALSE,"N-IS-Sum";#N/A,#N/A,FALSE,"N-St-Sum";#N/A,#N/A,FALSE,"Inc Stmt";#N/A,#N/A,FALSE,"Stats"}</definedName>
    <definedName name="Waterfall_1" localSheetId="11" hidden="1">{#N/A,#N/A,FALSE,"Assumptions";#N/A,#N/A,FALSE,"N-IS-Sum";#N/A,#N/A,FALSE,"N-St-Sum";#N/A,#N/A,FALSE,"Inc Stmt";#N/A,#N/A,FALSE,"Stats"}</definedName>
    <definedName name="Waterfall_1" hidden="1">{#N/A,#N/A,FALSE,"Assumptions";#N/A,#N/A,FALSE,"N-IS-Sum";#N/A,#N/A,FALSE,"N-St-Sum";#N/A,#N/A,FALSE,"Inc Stmt";#N/A,#N/A,FALSE,"Stats"}</definedName>
    <definedName name="Waterfall_1_1" localSheetId="4" hidden="1">{#N/A,#N/A,FALSE,"Assumptions";#N/A,#N/A,FALSE,"N-IS-Sum";#N/A,#N/A,FALSE,"N-St-Sum";#N/A,#N/A,FALSE,"Inc Stmt";#N/A,#N/A,FALSE,"Stats"}</definedName>
    <definedName name="Waterfall_1_1" localSheetId="11" hidden="1">{#N/A,#N/A,FALSE,"Assumptions";#N/A,#N/A,FALSE,"N-IS-Sum";#N/A,#N/A,FALSE,"N-St-Sum";#N/A,#N/A,FALSE,"Inc Stmt";#N/A,#N/A,FALSE,"Stats"}</definedName>
    <definedName name="Waterfall_1_1" hidden="1">{#N/A,#N/A,FALSE,"Assumptions";#N/A,#N/A,FALSE,"N-IS-Sum";#N/A,#N/A,FALSE,"N-St-Sum";#N/A,#N/A,FALSE,"Inc Stmt";#N/A,#N/A,FALSE,"Stats"}</definedName>
    <definedName name="Waterfall_1_1_2" localSheetId="4" hidden="1">{#N/A,#N/A,FALSE,"Assumptions";#N/A,#N/A,FALSE,"N-IS-Sum";#N/A,#N/A,FALSE,"N-St-Sum";#N/A,#N/A,FALSE,"Inc Stmt";#N/A,#N/A,FALSE,"Stats"}</definedName>
    <definedName name="Waterfall_1_1_2" localSheetId="11" hidden="1">{#N/A,#N/A,FALSE,"Assumptions";#N/A,#N/A,FALSE,"N-IS-Sum";#N/A,#N/A,FALSE,"N-St-Sum";#N/A,#N/A,FALSE,"Inc Stmt";#N/A,#N/A,FALSE,"Stats"}</definedName>
    <definedName name="Waterfall_1_1_2" hidden="1">{#N/A,#N/A,FALSE,"Assumptions";#N/A,#N/A,FALSE,"N-IS-Sum";#N/A,#N/A,FALSE,"N-St-Sum";#N/A,#N/A,FALSE,"Inc Stmt";#N/A,#N/A,FALSE,"Stats"}</definedName>
    <definedName name="Waterfall_1_3" localSheetId="4" hidden="1">{#N/A,#N/A,FALSE,"Assumptions";#N/A,#N/A,FALSE,"N-IS-Sum";#N/A,#N/A,FALSE,"N-St-Sum";#N/A,#N/A,FALSE,"Inc Stmt";#N/A,#N/A,FALSE,"Stats"}</definedName>
    <definedName name="Waterfall_1_3" localSheetId="11" hidden="1">{#N/A,#N/A,FALSE,"Assumptions";#N/A,#N/A,FALSE,"N-IS-Sum";#N/A,#N/A,FALSE,"N-St-Sum";#N/A,#N/A,FALSE,"Inc Stmt";#N/A,#N/A,FALSE,"Stats"}</definedName>
    <definedName name="Waterfall_1_3" hidden="1">{#N/A,#N/A,FALSE,"Assumptions";#N/A,#N/A,FALSE,"N-IS-Sum";#N/A,#N/A,FALSE,"N-St-Sum";#N/A,#N/A,FALSE,"Inc Stmt";#N/A,#N/A,FALSE,"Stats"}</definedName>
    <definedName name="Waterfall_2" localSheetId="4" hidden="1">{#N/A,#N/A,FALSE,"Assumptions";#N/A,#N/A,FALSE,"N-IS-Sum";#N/A,#N/A,FALSE,"N-St-Sum";#N/A,#N/A,FALSE,"Inc Stmt";#N/A,#N/A,FALSE,"Stats"}</definedName>
    <definedName name="Waterfall_2" localSheetId="11" hidden="1">{#N/A,#N/A,FALSE,"Assumptions";#N/A,#N/A,FALSE,"N-IS-Sum";#N/A,#N/A,FALSE,"N-St-Sum";#N/A,#N/A,FALSE,"Inc Stmt";#N/A,#N/A,FALSE,"Stats"}</definedName>
    <definedName name="Waterfall_2" hidden="1">{#N/A,#N/A,FALSE,"Assumptions";#N/A,#N/A,FALSE,"N-IS-Sum";#N/A,#N/A,FALSE,"N-St-Sum";#N/A,#N/A,FALSE,"Inc Stmt";#N/A,#N/A,FALSE,"Stats"}</definedName>
    <definedName name="Waterfall_2_2" localSheetId="4" hidden="1">{#N/A,#N/A,FALSE,"Assumptions";#N/A,#N/A,FALSE,"N-IS-Sum";#N/A,#N/A,FALSE,"N-St-Sum";#N/A,#N/A,FALSE,"Inc Stmt";#N/A,#N/A,FALSE,"Stats"}</definedName>
    <definedName name="Waterfall_2_2" localSheetId="11" hidden="1">{#N/A,#N/A,FALSE,"Assumptions";#N/A,#N/A,FALSE,"N-IS-Sum";#N/A,#N/A,FALSE,"N-St-Sum";#N/A,#N/A,FALSE,"Inc Stmt";#N/A,#N/A,FALSE,"Stats"}</definedName>
    <definedName name="Waterfall_2_2" hidden="1">{#N/A,#N/A,FALSE,"Assumptions";#N/A,#N/A,FALSE,"N-IS-Sum";#N/A,#N/A,FALSE,"N-St-Sum";#N/A,#N/A,FALSE,"Inc Stmt";#N/A,#N/A,FALSE,"Stats"}</definedName>
    <definedName name="Waterfall_3" localSheetId="4" hidden="1">{#N/A,#N/A,FALSE,"Assumptions";#N/A,#N/A,FALSE,"N-IS-Sum";#N/A,#N/A,FALSE,"N-St-Sum";#N/A,#N/A,FALSE,"Inc Stmt";#N/A,#N/A,FALSE,"Stats"}</definedName>
    <definedName name="Waterfall_3" localSheetId="11" hidden="1">{#N/A,#N/A,FALSE,"Assumptions";#N/A,#N/A,FALSE,"N-IS-Sum";#N/A,#N/A,FALSE,"N-St-Sum";#N/A,#N/A,FALSE,"Inc Stmt";#N/A,#N/A,FALSE,"Stats"}</definedName>
    <definedName name="Waterfall_3" hidden="1">{#N/A,#N/A,FALSE,"Assumptions";#N/A,#N/A,FALSE,"N-IS-Sum";#N/A,#N/A,FALSE,"N-St-Sum";#N/A,#N/A,FALSE,"Inc Stmt";#N/A,#N/A,FALSE,"Stats"}</definedName>
    <definedName name="Waterfall_3_2" localSheetId="4" hidden="1">{#N/A,#N/A,FALSE,"Assumptions";#N/A,#N/A,FALSE,"N-IS-Sum";#N/A,#N/A,FALSE,"N-St-Sum";#N/A,#N/A,FALSE,"Inc Stmt";#N/A,#N/A,FALSE,"Stats"}</definedName>
    <definedName name="Waterfall_3_2" localSheetId="11" hidden="1">{#N/A,#N/A,FALSE,"Assumptions";#N/A,#N/A,FALSE,"N-IS-Sum";#N/A,#N/A,FALSE,"N-St-Sum";#N/A,#N/A,FALSE,"Inc Stmt";#N/A,#N/A,FALSE,"Stats"}</definedName>
    <definedName name="Waterfall_3_2" hidden="1">{#N/A,#N/A,FALSE,"Assumptions";#N/A,#N/A,FALSE,"N-IS-Sum";#N/A,#N/A,FALSE,"N-St-Sum";#N/A,#N/A,FALSE,"Inc Stmt";#N/A,#N/A,FALSE,"Stats"}</definedName>
    <definedName name="Waterfall_5" localSheetId="4" hidden="1">{#N/A,#N/A,FALSE,"Assumptions";#N/A,#N/A,FALSE,"N-IS-Sum";#N/A,#N/A,FALSE,"N-St-Sum";#N/A,#N/A,FALSE,"Inc Stmt";#N/A,#N/A,FALSE,"Stats"}</definedName>
    <definedName name="Waterfall_5" localSheetId="11" hidden="1">{#N/A,#N/A,FALSE,"Assumptions";#N/A,#N/A,FALSE,"N-IS-Sum";#N/A,#N/A,FALSE,"N-St-Sum";#N/A,#N/A,FALSE,"Inc Stmt";#N/A,#N/A,FALSE,"Stats"}</definedName>
    <definedName name="Waterfall_5" hidden="1">{#N/A,#N/A,FALSE,"Assumptions";#N/A,#N/A,FALSE,"N-IS-Sum";#N/A,#N/A,FALSE,"N-St-Sum";#N/A,#N/A,FALSE,"Inc Stmt";#N/A,#N/A,FALSE,"Stats"}</definedName>
    <definedName name="wayne"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0" localSheetId="4" hidden="1">{"Asset Information",#N/A,FALSE,"Asset Information";"Fixed Lease Cost",#N/A,FALSE,"Asset Information";"Maintenance",#N/A,FALSE,"Asset Information";"Depreciation",#N/A,FALSE,"Asset Information"}</definedName>
    <definedName name="Wayne10" localSheetId="11" hidden="1">{"Asset Information",#N/A,FALSE,"Asset Information";"Fixed Lease Cost",#N/A,FALSE,"Asset Information";"Maintenance",#N/A,FALSE,"Asset Information";"Depreciation",#N/A,FALSE,"Asset Information"}</definedName>
    <definedName name="Wayne10" hidden="1">{"Asset Information",#N/A,FALSE,"Asset Information";"Fixed Lease Cost",#N/A,FALSE,"Asset Information";"Maintenance",#N/A,FALSE,"Asset Information";"Depreciation",#N/A,FALSE,"Asset Information"}</definedName>
    <definedName name="Wayne11"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11"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12"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2"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2"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3"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3"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4" localSheetId="4"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14" localSheetId="1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14"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15"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5"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6"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6"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6"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7" localSheetId="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Information";"8x11Canada-Insurance",#N/A,TRUE,"Canada -Insurance";"8x11SYSTEMS(PAGE1)",#N/A,TRUE,"Generic Systems Sheet";"8x11SYSTEMS(PAGE2)",#N/A,TRUE,"Generic Systems Sheet";"8x11Furniture",#N/A,TRUE,"Furniture";"8x11Fuel",#N/A,TRUE,"Fuel Tax";"8x11MOE",#N/A,TRUE,"MOE";"8x11LHOwnerOperator(Page1)",#N/A,TRUE,"LH Owner Operator";"8x11LHOwnerOperator(Page2)",#N/A,TRUE,"LH Owner Operator";"8x11IRR",#N/A,TRUE,"IRR";"8x11startup",#N/A,TRUE,"Startup Cost"}</definedName>
    <definedName name="Wayne17" localSheetId="1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Information";"8x11Canada-Insurance",#N/A,TRUE,"Canada -Insurance";"8x11SYSTEMS(PAGE1)",#N/A,TRUE,"Generic Systems Sheet";"8x11SYSTEMS(PAGE2)",#N/A,TRUE,"Generic Systems Sheet";"8x11Furniture",#N/A,TRUE,"Furniture";"8x11Fuel",#N/A,TRUE,"Fuel Tax";"8x11MOE",#N/A,TRUE,"MOE";"8x11LHOwnerOperator(Page1)",#N/A,TRUE,"LH Owner Operator";"8x11LHOwnerOperator(Page2)",#N/A,TRUE,"LH Owner Operator";"8x11IRR",#N/A,TRUE,"IRR";"8x11startup",#N/A,TRUE,"Startup Cost"}</definedName>
    <definedName name="Wayne17"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Information";"8x11Canada-Insurance",#N/A,TRUE,"Canada -Insurance";"8x11SYSTEMS(PAGE1)",#N/A,TRUE,"Generic Systems Sheet";"8x11SYSTEMS(PAGE2)",#N/A,TRUE,"Generic Systems Sheet";"8x11Furniture",#N/A,TRUE,"Furniture";"8x11Fuel",#N/A,TRUE,"Fuel Tax";"8x11MOE",#N/A,TRUE,"MOE";"8x11LHOwnerOperator(Page1)",#N/A,TRUE,"LH Owner Operator";"8x11LHOwnerOperator(Page2)",#N/A,TRUE,"LH Owner Operator";"8x11IRR",#N/A,TRUE,"IRR";"8x11startup",#N/A,TRUE,"Startup Cost"}</definedName>
    <definedName name="Wayne18" localSheetId="4" hidden="1">{"Asset Information",#N/A,FALSE,"Asset Information";"Fixed Lease Cost",#N/A,FALSE,"Asset Information";"Maintenance",#N/A,FALSE,"Asset Information";"Depreciation",#N/A,FALSE,"Asset Information"}</definedName>
    <definedName name="Wayne18" localSheetId="11" hidden="1">{"Asset Information",#N/A,FALSE,"Asset Information";"Fixed Lease Cost",#N/A,FALSE,"Asset Information";"Maintenance",#N/A,FALSE,"Asset Information";"Depreciation",#N/A,FALSE,"Asset Information"}</definedName>
    <definedName name="Wayne18" hidden="1">{"Asset Information",#N/A,FALSE,"Asset Information";"Fixed Lease Cost",#N/A,FALSE,"Asset Information";"Maintenance",#N/A,FALSE,"Asset Information";"Depreciation",#N/A,FALSE,"Asset Information"}</definedName>
    <definedName name="wayne19"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9"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9"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0" localSheetId="4"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20" localSheetId="1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20"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21"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21"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2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22"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22"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2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23" localSheetId="4" hidden="1">{"Asset Information",#N/A,FALSE,"Asset Information";"Fixed Lease Cost",#N/A,FALSE,"Asset Information";"Maintenance",#N/A,FALSE,"Asset Information";"Depreciation",#N/A,FALSE,"Asset Information"}</definedName>
    <definedName name="Wayne23" localSheetId="11" hidden="1">{"Asset Information",#N/A,FALSE,"Asset Information";"Fixed Lease Cost",#N/A,FALSE,"Asset Information";"Maintenance",#N/A,FALSE,"Asset Information";"Depreciation",#N/A,FALSE,"Asset Information"}</definedName>
    <definedName name="Wayne23" hidden="1">{"Asset Information",#N/A,FALSE,"Asset Information";"Fixed Lease Cost",#N/A,FALSE,"Asset Information";"Maintenance",#N/A,FALSE,"Asset Information";"Depreciation",#N/A,FALSE,"Asset Information"}</definedName>
    <definedName name="Wayne24" localSheetId="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24" localSheetId="1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2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3"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3"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4"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4"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5"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5"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6"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6"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6"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7" localSheetId="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7" localSheetId="1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7"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8"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8"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8"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9"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9"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9"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b" localSheetId="4" hidden="1">{#N/A,#N/A,FALSE,"Pharm";#N/A,#N/A,FALSE,"WWCM"}</definedName>
    <definedName name="wb" localSheetId="11" hidden="1">{#N/A,#N/A,FALSE,"Pharm";#N/A,#N/A,FALSE,"WWCM"}</definedName>
    <definedName name="wb" hidden="1">{#N/A,#N/A,FALSE,"Pharm";#N/A,#N/A,FALSE,"WWCM"}</definedName>
    <definedName name="wb_1" localSheetId="4" hidden="1">{#N/A,#N/A,FALSE,"Pharm";#N/A,#N/A,FALSE,"WWCM"}</definedName>
    <definedName name="wb_1" localSheetId="11" hidden="1">{#N/A,#N/A,FALSE,"Pharm";#N/A,#N/A,FALSE,"WWCM"}</definedName>
    <definedName name="wb_1" hidden="1">{#N/A,#N/A,FALSE,"Pharm";#N/A,#N/A,FALSE,"WWCM"}</definedName>
    <definedName name="WBFR">"WBFR57.XLS"</definedName>
    <definedName name="WBI" localSheetId="11" hidden="1">{#N/A,#N/A,FALSE,"PRESENT";#N/A,#N/A,FALSE,"INDICE";#N/A,#N/A,FALSE,"DIV_CONS";#N/A,#N/A,FALSE,"DIV_GRUP";#N/A,#N/A,FALSE,"DIV_BIM";#N/A,#N/A,FALSE,"DIV_UMPL";#N/A,#N/A,FALSE,"DIV_BDBAS"}</definedName>
    <definedName name="WBI" hidden="1">{#N/A,#N/A,FALSE,"PRESENT";#N/A,#N/A,FALSE,"INDICE";#N/A,#N/A,FALSE,"DIV_CONS";#N/A,#N/A,FALSE,"DIV_GRUP";#N/A,#N/A,FALSE,"DIV_BIM";#N/A,#N/A,FALSE,"DIV_UMPL";#N/A,#N/A,FALSE,"DIV_BDBAS"}</definedName>
    <definedName name="WBTO">"WBTO57.XLS"</definedName>
    <definedName name="wbwbwbwbwb" localSheetId="4">{"Client Name or Project Name"}</definedName>
    <definedName name="wbwbwbwbwb" localSheetId="11">{"Client Name or Project Name"}</definedName>
    <definedName name="wbwbwbwbwb">{"Client Name or Project Name"}</definedName>
    <definedName name="wc">#REF!</definedName>
    <definedName name="wc_1" localSheetId="4" hidden="1">{#N/A,#N/A,FALSE,"Pharm";#N/A,#N/A,FALSE,"WWCM"}</definedName>
    <definedName name="wc_1" localSheetId="11" hidden="1">{#N/A,#N/A,FALSE,"Pharm";#N/A,#N/A,FALSE,"WWCM"}</definedName>
    <definedName name="wc_1" hidden="1">{#N/A,#N/A,FALSE,"Pharm";#N/A,#N/A,FALSE,"WWCM"}</definedName>
    <definedName name="WCDATA98">#REF!</definedName>
    <definedName name="WCGUESTPCT">#REF!</definedName>
    <definedName name="WCGUESTS">#REF!</definedName>
    <definedName name="WCKEYS">#REF!</definedName>
    <definedName name="WCMONTHTABLE">#REF!</definedName>
    <definedName name="wcom" localSheetId="11" hidden="1">{"IS",#N/A,FALSE,"IS";"RPTIS",#N/A,FALSE,"RPTIS";"STATS",#N/A,FALSE,"STATS";"BS",#N/A,FALSE,"BS"}</definedName>
    <definedName name="wcom" hidden="1">{"IS",#N/A,FALSE,"IS";"RPTIS",#N/A,FALSE,"RPTIS";"STATS",#N/A,FALSE,"STATS";"BS",#N/A,FALSE,"BS"}</definedName>
    <definedName name="WCPIEPCT">#REF!</definedName>
    <definedName name="WCPIES">#REF!</definedName>
    <definedName name="WCPOSSDAYS">#REF!</definedName>
    <definedName name="WCPOSSPCT">#REF!</definedName>
    <definedName name="WCSTOREDAYPCT">#REF!</definedName>
    <definedName name="WCSTOREDAYS">#REF!</definedName>
    <definedName name="WDESAX" localSheetId="4" hidden="1">{#N/A,#N/A,FALSE,"SUMMARY";#N/A,#N/A,FALSE,"SUMMARY"}</definedName>
    <definedName name="WDESAX" localSheetId="11" hidden="1">{#N/A,#N/A,FALSE,"SUMMARY";#N/A,#N/A,FALSE,"SUMMARY"}</definedName>
    <definedName name="WDESAX" hidden="1">{#N/A,#N/A,FALSE,"SUMMARY";#N/A,#N/A,FALSE,"SUMMARY"}</definedName>
    <definedName name="wdqdqew" localSheetId="4" hidden="1">{#N/A,#N/A,FALSE,"NET INT EXP"}</definedName>
    <definedName name="wdqdqew" localSheetId="11" hidden="1">{#N/A,#N/A,FALSE,"NET INT EXP"}</definedName>
    <definedName name="wdqdqew" hidden="1">{#N/A,#N/A,FALSE,"NET INT EXP"}</definedName>
    <definedName name="wdqdqew_1" localSheetId="4" hidden="1">{#N/A,#N/A,FALSE,"NET INT EXP"}</definedName>
    <definedName name="wdqdqew_1" localSheetId="11" hidden="1">{#N/A,#N/A,FALSE,"NET INT EXP"}</definedName>
    <definedName name="wdqdqew_1" hidden="1">{#N/A,#N/A,FALSE,"NET INT EXP"}</definedName>
    <definedName name="wdqdqew1" localSheetId="4" hidden="1">{#N/A,#N/A,FALSE,"NET INT EXP"}</definedName>
    <definedName name="wdqdqew1" localSheetId="11" hidden="1">{#N/A,#N/A,FALSE,"NET INT EXP"}</definedName>
    <definedName name="wdqdqew1" hidden="1">{#N/A,#N/A,FALSE,"NET INT EXP"}</definedName>
    <definedName name="wdqdqew1_1" localSheetId="4" hidden="1">{#N/A,#N/A,FALSE,"NET INT EXP"}</definedName>
    <definedName name="wdqdqew1_1" localSheetId="11" hidden="1">{#N/A,#N/A,FALSE,"NET INT EXP"}</definedName>
    <definedName name="wdqdqew1_1" hidden="1">{#N/A,#N/A,FALSE,"NET INT EXP"}</definedName>
    <definedName name="WDSX" localSheetId="4" hidden="1">{#N/A,#N/A,FALSE,"PGW"}</definedName>
    <definedName name="WDSX" localSheetId="11" hidden="1">{#N/A,#N/A,FALSE,"PGW"}</definedName>
    <definedName name="WDSX" hidden="1">{#N/A,#N/A,FALSE,"PGW"}</definedName>
    <definedName name="WDWD" localSheetId="4" hidden="1">{#N/A,#N/A,FALSE,"PGW"}</definedName>
    <definedName name="WDWD" localSheetId="11" hidden="1">{#N/A,#N/A,FALSE,"PGW"}</definedName>
    <definedName name="WDWD" hidden="1">{#N/A,#N/A,FALSE,"PGW"}</definedName>
    <definedName name="we" localSheetId="4" hidden="1">{#N/A,#N/A,FALSE,"Pharm";#N/A,#N/A,FALSE,"WWCM"}</definedName>
    <definedName name="we" localSheetId="15" hidden="1">{#N/A,#N/A,TRUE,"Acq-Ass";#N/A,#N/A,TRUE,"Acq-IS";#N/A,#N/A,TRUE,"Acq-BS";#N/A,#N/A,TRUE,"Acq-CF"}</definedName>
    <definedName name="we" localSheetId="11" hidden="1">{#N/A,#N/A,TRUE,"Acq-Ass";#N/A,#N/A,TRUE,"Acq-IS";#N/A,#N/A,TRUE,"Acq-BS";#N/A,#N/A,TRUE,"Acq-CF"}</definedName>
    <definedName name="we" hidden="1">{#N/A,#N/A,TRUE,"Acq-Ass";#N/A,#N/A,TRUE,"Acq-IS";#N/A,#N/A,TRUE,"Acq-BS";#N/A,#N/A,TRUE,"Acq-CF"}</definedName>
    <definedName name="we_1" localSheetId="4" hidden="1">{#N/A,#N/A,FALSE,"Pharm";#N/A,#N/A,FALSE,"WWCM"}</definedName>
    <definedName name="we_1" localSheetId="11" hidden="1">{#N/A,#N/A,FALSE,"Pharm";#N/A,#N/A,FALSE,"WWCM"}</definedName>
    <definedName name="we_1" hidden="1">{#N/A,#N/A,FALSE,"Pharm";#N/A,#N/A,FALSE,"WWCM"}</definedName>
    <definedName name="WEA"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biParam_enter_reporting_month_633534476589308332" hidden="1">#REF!</definedName>
    <definedName name="WebiParam_enter_reporting_month_633553538905312500" hidden="1">#REF!</definedName>
    <definedName name="WebiParam_enter_value_s__for__report_month__633468754015414880" hidden="1">#REF!</definedName>
    <definedName name="WebiParam_enter_value_s__for__report_month__634067656993180756" hidden="1">#REF!</definedName>
    <definedName name="WebiParam_enter_value_s__for__report_year__633468753941848960" hidden="1">#REF!</definedName>
    <definedName name="WebiParam_enter_value_s__for__year__633534476662586299" hidden="1">#REF!</definedName>
    <definedName name="WebiParam_enter_value_s__for__year__633552748867392165" hidden="1">#REF!</definedName>
    <definedName name="WebiParam_enter_value_s__for__year__633553538823906250" hidden="1">#REF!</definedName>
    <definedName name="wed" localSheetId="11" hidden="1">{"orixcsc",#N/A,FALSE,"ORIX CSC";"orixcsc2",#N/A,FALSE,"ORIX CSC"}</definedName>
    <definedName name="wed" hidden="1">{"orixcsc",#N/A,FALSE,"ORIX CSC";"orixcsc2",#N/A,FALSE,"ORIX CSC"}</definedName>
    <definedName name="Wedge">#REF!</definedName>
    <definedName name="WEDWQDX" localSheetId="4" hidden="1">{#N/A,#N/A,FALSE,"OSBL"}</definedName>
    <definedName name="WEDWQDX" localSheetId="11" hidden="1">{#N/A,#N/A,FALSE,"OSBL"}</definedName>
    <definedName name="WEDWQDX" hidden="1">{#N/A,#N/A,FALSE,"OSBL"}</definedName>
    <definedName name="wee" localSheetId="11" hidden="1">{#N/A,#N/A,FALSE,"Prodotti"}</definedName>
    <definedName name="wee" hidden="1">{#N/A,#N/A,FALSE,"Prodotti"}</definedName>
    <definedName name="WEEEEE" localSheetId="11" hidden="1">{#N/A,#N/A,FALSE,"Minors";#N/A,#N/A,FALSE,"96CAPREV"}</definedName>
    <definedName name="WEEEEE" hidden="1">{#N/A,#N/A,FALSE,"Minors";#N/A,#N/A,FALSE,"96CAPREV"}</definedName>
    <definedName name="Week_Ending">#REF!</definedName>
    <definedName name="weetraion" hidden="1">#N/A</definedName>
    <definedName name="wef" hidden="1">#REF!</definedName>
    <definedName name="wefaf"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4" hidden="1">{#N/A,#N/A,FALSE,"Assum";#N/A,#N/A,FALSE,"IS";#N/A,#N/A,FALSE,"Op-BS";#N/A,#N/A,FALSE,"BSCF";#N/A,#N/A,FALSE,"Brad_IS";#N/A,#N/A,FALSE,"Brad_BSCF";#N/A,#N/A,FALSE,"Nick_IS";#N/A,#N/A,FALSE,"Nick_BSCF";#N/A,#N/A,FALSE,"Mobile_IS";#N/A,#N/A,FALSE,"Mobile_BSCF";#N/A,#N/A,FALSE,"Syn+Elim";#N/A,#N/A,FALSE,"Ratings"}</definedName>
    <definedName name="wefaff" localSheetId="11" hidden="1">{#N/A,#N/A,FALSE,"Assum";#N/A,#N/A,FALSE,"IS";#N/A,#N/A,FALSE,"Op-BS";#N/A,#N/A,FALSE,"BSCF";#N/A,#N/A,FALSE,"Brad_IS";#N/A,#N/A,FALSE,"Brad_BSCF";#N/A,#N/A,FALSE,"Nick_IS";#N/A,#N/A,FALSE,"Nick_BSCF";#N/A,#N/A,FALSE,"Mobile_IS";#N/A,#N/A,FALSE,"Mobile_BSCF";#N/A,#N/A,FALSE,"Syn+Elim";#N/A,#N/A,FALSE,"Ratings"}</definedName>
    <definedName name="wefaff" hidden="1">{#N/A,#N/A,FALSE,"Assum";#N/A,#N/A,FALSE,"IS";#N/A,#N/A,FALSE,"Op-BS";#N/A,#N/A,FALSE,"BSCF";#N/A,#N/A,FALSE,"Brad_IS";#N/A,#N/A,FALSE,"Brad_BSCF";#N/A,#N/A,FALSE,"Nick_IS";#N/A,#N/A,FALSE,"Nick_BSCF";#N/A,#N/A,FALSE,"Mobile_IS";#N/A,#N/A,FALSE,"Mobile_BSCF";#N/A,#N/A,FALSE,"Syn+Elim";#N/A,#N/A,FALSE,"Ratings"}</definedName>
    <definedName name="wefaff_1" localSheetId="4" hidden="1">{#N/A,#N/A,FALSE,"Assum";#N/A,#N/A,FALSE,"IS";#N/A,#N/A,FALSE,"Op-BS";#N/A,#N/A,FALSE,"BSCF";#N/A,#N/A,FALSE,"Brad_IS";#N/A,#N/A,FALSE,"Brad_BSCF";#N/A,#N/A,FALSE,"Nick_IS";#N/A,#N/A,FALSE,"Nick_BSCF";#N/A,#N/A,FALSE,"Mobile_IS";#N/A,#N/A,FALSE,"Mobile_BSCF";#N/A,#N/A,FALSE,"Syn+Elim";#N/A,#N/A,FALSE,"Ratings"}</definedName>
    <definedName name="wefaff_1" localSheetId="11" hidden="1">{#N/A,#N/A,FALSE,"Assum";#N/A,#N/A,FALSE,"IS";#N/A,#N/A,FALSE,"Op-BS";#N/A,#N/A,FALSE,"BSCF";#N/A,#N/A,FALSE,"Brad_IS";#N/A,#N/A,FALSE,"Brad_BSCF";#N/A,#N/A,FALSE,"Nick_IS";#N/A,#N/A,FALSE,"Nick_BSCF";#N/A,#N/A,FALSE,"Mobile_IS";#N/A,#N/A,FALSE,"Mobile_BSCF";#N/A,#N/A,FALSE,"Syn+Elim";#N/A,#N/A,FALSE,"Ratings"}</definedName>
    <definedName name="wefaff_1" hidden="1">{#N/A,#N/A,FALSE,"Assum";#N/A,#N/A,FALSE,"IS";#N/A,#N/A,FALSE,"Op-BS";#N/A,#N/A,FALSE,"BSCF";#N/A,#N/A,FALSE,"Brad_IS";#N/A,#N/A,FALSE,"Brad_BSCF";#N/A,#N/A,FALSE,"Nick_IS";#N/A,#N/A,FALSE,"Nick_BSCF";#N/A,#N/A,FALSE,"Mobile_IS";#N/A,#N/A,FALSE,"Mobile_BSCF";#N/A,#N/A,FALSE,"Syn+Elim";#N/A,#N/A,FALSE,"Ratings"}</definedName>
    <definedName name="wefsdfasdf" localSheetId="4" hidden="1">{"equity comps",#N/A,FALSE,"CS Comps";"equity comps",#N/A,FALSE,"PS Comps";"equity comps",#N/A,FALSE,"GIC_Comps";"equity comps",#N/A,FALSE,"GIC2_Comps";"debt comps",#N/A,FALSE,"CS Comps";"debt comps",#N/A,FALSE,"PS Comps";"debt comps",#N/A,FALSE,"GIC_Comps";"debt comps",#N/A,FALSE,"GIC2_Comps"}</definedName>
    <definedName name="wefsdfasdf" localSheetId="11" hidden="1">{"equity comps",#N/A,FALSE,"CS Comps";"equity comps",#N/A,FALSE,"PS Comps";"equity comps",#N/A,FALSE,"GIC_Comps";"equity comps",#N/A,FALSE,"GIC2_Comps";"debt comps",#N/A,FALSE,"CS Comps";"debt comps",#N/A,FALSE,"PS Comps";"debt comps",#N/A,FALSE,"GIC_Comps";"debt comps",#N/A,FALSE,"GIC2_Comps"}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fsdfasdf_1" localSheetId="4" hidden="1">{"equity comps",#N/A,FALSE,"CS Comps";"equity comps",#N/A,FALSE,"PS Comps";"equity comps",#N/A,FALSE,"GIC_Comps";"equity comps",#N/A,FALSE,"GIC2_Comps";"debt comps",#N/A,FALSE,"CS Comps";"debt comps",#N/A,FALSE,"PS Comps";"debt comps",#N/A,FALSE,"GIC_Comps";"debt comps",#N/A,FALSE,"GIC2_Comps"}</definedName>
    <definedName name="wefsdfasdf_1" localSheetId="11" hidden="1">{"equity comps",#N/A,FALSE,"CS Comps";"equity comps",#N/A,FALSE,"PS Comps";"equity comps",#N/A,FALSE,"GIC_Comps";"equity comps",#N/A,FALSE,"GIC2_Comps";"debt comps",#N/A,FALSE,"CS Comps";"debt comps",#N/A,FALSE,"PS Comps";"debt comps",#N/A,FALSE,"GIC_Comps";"debt comps",#N/A,FALSE,"GIC2_Comps"}</definedName>
    <definedName name="wefsdfasdf_1" hidden="1">{"equity comps",#N/A,FALSE,"CS Comps";"equity comps",#N/A,FALSE,"PS Comps";"equity comps",#N/A,FALSE,"GIC_Comps";"equity comps",#N/A,FALSE,"GIC2_Comps";"debt comps",#N/A,FALSE,"CS Comps";"debt comps",#N/A,FALSE,"PS Comps";"debt comps",#N/A,FALSE,"GIC_Comps";"debt comps",#N/A,FALSE,"GIC2_Comps"}</definedName>
    <definedName name="wefwe" localSheetId="11" hidden="1">{#N/A,#N/A,TRUE,"Main Issues";#N/A,#N/A,TRUE,"Income statement ($)"}</definedName>
    <definedName name="wefwe" hidden="1">{#N/A,#N/A,TRUE,"Main Issues";#N/A,#N/A,TRUE,"Income statement ($)"}</definedName>
    <definedName name="wefwerwerewrwer" localSheetId="11" hidden="1">{#N/A,#N/A,FALSE,"MONTHDET";#N/A,#N/A,FALSE,"ACTUAL"}</definedName>
    <definedName name="wefwerwerewrwer" hidden="1">{#N/A,#N/A,FALSE,"MONTHDET";#N/A,#N/A,FALSE,"ACTUAL"}</definedName>
    <definedName name="weg" localSheetId="4"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g" localSheetId="15"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g" localSheetId="11"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g"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ight" localSheetId="19">#REF!</definedName>
    <definedName name="Weight">#REF!</definedName>
    <definedName name="Weight_List" localSheetId="19">#REF!</definedName>
    <definedName name="Weight_List">#REF!</definedName>
    <definedName name="weign" localSheetId="11" hidden="1">{#N/A,#N/A,FALSE,"cpt"}</definedName>
    <definedName name="weign" hidden="1">{#N/A,#N/A,FALSE,"cpt"}</definedName>
    <definedName name="weq" localSheetId="11" hidden="1">{"Annual",#N/A,FALSE,"PSS";"Quarterly Earnings",#N/A,FALSE,"PSS";"Quarterly Margins",#N/A,FALSE,"PSS";"Balance Sheet",#N/A,FALSE,"PSS";"Funds Flow",#N/A,FALSE,"PSS";"Q Sales",#N/A,FALSE,"PSS";"Unit Analysis",#N/A,FALSE,"PSS";"Ratio Analysis",#N/A,FALSE,"PSS";"Comps",#N/A,FALSE,"PSS";"Valuation",#N/A,FALSE,"PSS";"Inventory Analysis",#N/A,FALSE,"PSS"}</definedName>
    <definedName name="weq" hidden="1">{"Annual",#N/A,FALSE,"PSS";"Quarterly Earnings",#N/A,FALSE,"PSS";"Quarterly Margins",#N/A,FALSE,"PSS";"Balance Sheet",#N/A,FALSE,"PSS";"Funds Flow",#N/A,FALSE,"PSS";"Q Sales",#N/A,FALSE,"PSS";"Unit Analysis",#N/A,FALSE,"PSS";"Ratio Analysis",#N/A,FALSE,"PSS";"Comps",#N/A,FALSE,"PSS";"Valuation",#N/A,FALSE,"PSS";"Inventory Analysis",#N/A,FALSE,"PSS"}</definedName>
    <definedName name="weqasd" localSheetId="11" hidden="1">{"Quarterly Income",#N/A,FALSE,"TLB";"Quarterly Margins",#N/A,FALSE,"TLB";"Q Sales",#N/A,FALSE,"TLB";"SQFT",#N/A,FALSE,"TLB";"Units",#N/A,FALSE,"TLB";"Comps",#N/A,FALSE,"TLB"}</definedName>
    <definedName name="weqasd" hidden="1">{"Quarterly Income",#N/A,FALSE,"TLB";"Quarterly Margins",#N/A,FALSE,"TLB";"Q Sales",#N/A,FALSE,"TLB";"SQFT",#N/A,FALSE,"TLB";"Units",#N/A,FALSE,"TLB";"Comps",#N/A,FALSE,"TLB"}</definedName>
    <definedName name="WEQQE" localSheetId="11" hidden="1">{"summary1",#N/A,TRUE,"Comps";"summary2",#N/A,TRUE,"Comps";"summary3",#N/A,TRUE,"Comps"}</definedName>
    <definedName name="WEQQE" hidden="1">{"summary1",#N/A,TRUE,"Comps";"summary2",#N/A,TRUE,"Comps";"summary3",#N/A,TRUE,"Comps"}</definedName>
    <definedName name="weqwer" localSheetId="11" hidden="1">{#N/A,#N/A,FALSE,"Initial Year";#N/A,#N/A,FALSE,"Historical";#N/A,#N/A,FALSE,"balsheet";#N/A,#N/A,FALSE,"incstate";#N/A,#N/A,FALSE,"Fleet"}</definedName>
    <definedName name="weqwer" hidden="1">{#N/A,#N/A,FALSE,"Initial Year";#N/A,#N/A,FALSE,"Historical";#N/A,#N/A,FALSE,"balsheet";#N/A,#N/A,FALSE,"incstate";#N/A,#N/A,FALSE,"Fleet"}</definedName>
    <definedName name="wer" localSheetId="19">#REF!</definedName>
    <definedName name="wer">#REF!</definedName>
    <definedName name="wera" localSheetId="11" hidden="1">{#N/A,#N/A,FALSE,"3mos";#N/A,#N/A,FALSE,"dedicated"}</definedName>
    <definedName name="wera" hidden="1">{#N/A,#N/A,FALSE,"3mos";#N/A,#N/A,FALSE,"dedicated"}</definedName>
    <definedName name="weraw" localSheetId="11" hidden="1">{"mgmt forecast",#N/A,FALSE,"Mgmt Forecast";"dcf table",#N/A,FALSE,"Mgmt Forecast";"sensitivity",#N/A,FALSE,"Mgmt Forecast";"table inputs",#N/A,FALSE,"Mgmt Forecast";"calculations",#N/A,FALSE,"Mgmt Forecast"}</definedName>
    <definedName name="weraw" hidden="1">{"mgmt forecast",#N/A,FALSE,"Mgmt Forecast";"dcf table",#N/A,FALSE,"Mgmt Forecast";"sensitivity",#N/A,FALSE,"Mgmt Forecast";"table inputs",#N/A,FALSE,"Mgmt Forecast";"calculations",#N/A,FALSE,"Mgmt Forecast"}</definedName>
    <definedName name="were" localSheetId="4" hidden="1">{#N/A,#N/A,FALSE,"EXP97"}</definedName>
    <definedName name="were" localSheetId="11" hidden="1">{#N/A,#N/A,FALSE,"EXP97"}</definedName>
    <definedName name="were" hidden="1">{#N/A,#N/A,FALSE,"EXP97"}</definedName>
    <definedName name="wererwer" localSheetId="11" hidden="1">{"cover",#N/A,TRUE,"Cover";"toc5",#N/A,TRUE,"TOC";"over",#N/A,TRUE,"Overview";"ts2",#N/A,TRUE,"Det_Trans_Sum";"ei",#N/A,TRUE,"Earnings Impact";"ad",#N/A,TRUE,"accretion dilution";"pfis",#N/A,TRUE,"Pro Forma Income Statement";"ca",#N/A,TRUE,"Contribution_Analysis";"acq",#N/A,TRUE,"Acquirer";"tar",#N/A,TRUE,"Target"}</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ew" localSheetId="11" hidden="1">{0,0,0,0;0,0,0,0;0,0,0,0;0,0,0,0}</definedName>
    <definedName name="werew" hidden="1">{0,0,0,0;0,0,0,0;0,0,0,0;0,0,0,0}</definedName>
    <definedName name="werffsdvffs" localSheetId="11" hidden="1">{#N/A,#N/A,FALSE,"PRESENT";#N/A,#N/A,FALSE,"INDICE";#N/A,#N/A,FALSE,"DIV_CONS";#N/A,#N/A,FALSE,"DIV_GRUP";#N/A,#N/A,FALSE,"DIV_BIM";#N/A,#N/A,FALSE,"DIV_UMPL";#N/A,#N/A,FALSE,"DIV_BDBAS"}</definedName>
    <definedName name="werffsdvffs" hidden="1">{#N/A,#N/A,FALSE,"PRESENT";#N/A,#N/A,FALSE,"INDICE";#N/A,#N/A,FALSE,"DIV_CONS";#N/A,#N/A,FALSE,"DIV_GRUP";#N/A,#N/A,FALSE,"DIV_BIM";#N/A,#N/A,FALSE,"DIV_UMPL";#N/A,#N/A,FALSE,"DIV_BDBAS"}</definedName>
    <definedName name="WERFWEFWE" hidden="1">#REF!</definedName>
    <definedName name="WERH" hidden="1">#REF!</definedName>
    <definedName name="wern" localSheetId="11" hidden="1">{"cover",#N/A,TRUE,"Cover";"toc6",#N/A,TRUE,"TOC";"over",#N/A,TRUE,"Overview";"ts2",#N/A,TRUE,"Det_Trans_Sum";"ei2",#N/A,TRUE,"Earnings Impact";"ad2",#N/A,TRUE,"accretion dilution";"hg2",#N/A,TRUE,"Has-Gets";"pfis2",#N/A,TRUE,"Pro Forma Income Statement";"ca2",#N/A,TRUE,"Contribution_Analysis";"acq2",#N/A,TRUE,"Acquirer";"tar2",#N/A,TRUE,"Target"}</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rqwer" hidden="1">#REF!</definedName>
    <definedName name="werrr" localSheetId="4" hidden="1">{#N/A,#N/A,FALSE,"Pharm";#N/A,#N/A,FALSE,"WWCM"}</definedName>
    <definedName name="werrr" localSheetId="11" hidden="1">{#N/A,#N/A,FALSE,"Pharm";#N/A,#N/A,FALSE,"WWCM"}</definedName>
    <definedName name="werrr" hidden="1">{#N/A,#N/A,FALSE,"Pharm";#N/A,#N/A,FALSE,"WWCM"}</definedName>
    <definedName name="werrr_1" localSheetId="4" hidden="1">{#N/A,#N/A,FALSE,"Pharm";#N/A,#N/A,FALSE,"WWCM"}</definedName>
    <definedName name="werrr_1" localSheetId="11" hidden="1">{#N/A,#N/A,FALSE,"Pharm";#N/A,#N/A,FALSE,"WWCM"}</definedName>
    <definedName name="werrr_1" hidden="1">{#N/A,#N/A,FALSE,"Pharm";#N/A,#N/A,FALSE,"WWCM"}</definedName>
    <definedName name="wertret" localSheetId="19">{0;0;0;0;1;#N/A;0.75;0.75;1;1;2;FALSE;FALSE;FALSE;FALSE;FALSE;#N/A;1;#N/A;1;1;"";"&amp;L&amp;""Arial,Italic""&amp;8&amp;F Page &amp;P of &amp;N &amp;D &amp;T "}</definedName>
    <definedName name="wertret" localSheetId="4">{0;0;0;0;1;#N/A;0.75;0.75;1;1;2;FALSE;FALSE;FALSE;FALSE;FALSE;#N/A;1;#N/A;1;1;"";"&amp;L&amp;""Arial,Italic""&amp;8&amp;F Page &amp;P of &amp;N &amp;D &amp;T "}</definedName>
    <definedName name="wertret" localSheetId="15">{0;0;0;0;1;#N/A;0.75;0.75;1;1;2;FALSE;FALSE;FALSE;FALSE;FALSE;#N/A;1;#N/A;1;1;"";"&amp;L&amp;""Arial,Italic""&amp;8&amp;F Page &amp;P of &amp;N &amp;D &amp;T "}</definedName>
    <definedName name="wertret" localSheetId="11">{0;0;0;0;1;#N/A;0.75;0.75;1;1;2;FALSE;FALSE;FALSE;FALSE;FALSE;#N/A;1;#N/A;1;1;"";"&amp;L&amp;""Arial,Italic""&amp;8&amp;F Page &amp;P of &amp;N &amp;D &amp;T "}</definedName>
    <definedName name="wertret">{0;0;0;0;1;#N/A;0.75;0.75;1;1;2;FALSE;FALSE;FALSE;FALSE;FALSE;#N/A;1;#N/A;1;1;"";"&amp;L&amp;""Arial,Italic""&amp;8&amp;F Page &amp;P of &amp;N &amp;D &amp;T "}</definedName>
    <definedName name="wertt2" localSheetId="19">{0;0;0;0;1;#N/A;0.75;0.75;0.25;0.25;2;FALSE;FALSE;FALSE;FALSE;FALSE;#N/A;1;#N/A;1;1;"";"&amp;L&amp;""Arial,Italic""&amp;8&amp;F Page &amp;P of &amp;N &amp;D &amp;T "}</definedName>
    <definedName name="wertt2" localSheetId="4">{0;0;0;0;1;#N/A;0.75;0.75;0.25;0.25;2;FALSE;FALSE;FALSE;FALSE;FALSE;#N/A;1;#N/A;1;1;"";"&amp;L&amp;""Arial,Italic""&amp;8&amp;F Page &amp;P of &amp;N &amp;D &amp;T "}</definedName>
    <definedName name="wertt2" localSheetId="15">{0;0;0;0;1;#N/A;0.75;0.75;0.25;0.25;2;FALSE;FALSE;FALSE;FALSE;FALSE;#N/A;1;#N/A;1;1;"";"&amp;L&amp;""Arial,Italic""&amp;8&amp;F Page &amp;P of &amp;N &amp;D &amp;T "}</definedName>
    <definedName name="wertt2" localSheetId="11">{0;0;0;0;1;#N/A;0.75;0.75;0.25;0.25;2;FALSE;FALSE;FALSE;FALSE;FALSE;#N/A;1;#N/A;1;1;"";"&amp;L&amp;""Arial,Italic""&amp;8&amp;F Page &amp;P of &amp;N &amp;D &amp;T "}</definedName>
    <definedName name="wertt2">{0;0;0;0;1;#N/A;0.75;0.75;0.25;0.25;2;FALSE;FALSE;FALSE;FALSE;FALSE;#N/A;1;#N/A;1;1;"";"&amp;L&amp;""Arial,Italic""&amp;8&amp;F Page &amp;P of &amp;N &amp;D &amp;T "}</definedName>
    <definedName name="werwe" localSheetId="11" hidden="1">{#N/A,#N/A,FALSE,"HIGHNEW";#N/A,#N/A,FALSE,"HIGHOLD";#N/A,#N/A,FALSE,"MTHDET";#N/A,#N/A,FALSE,"ACTDET"}</definedName>
    <definedName name="werwe" hidden="1">{#N/A,#N/A,FALSE,"HIGHNEW";#N/A,#N/A,FALSE,"HIGHOLD";#N/A,#N/A,FALSE,"MTHDET";#N/A,#N/A,FALSE,"ACTDET"}</definedName>
    <definedName name="werwef" hidden="1">#REF!</definedName>
    <definedName name="werwer" localSheetId="11" hidden="1">{#N/A,#N/A,FALSE,"MONTHDET";#N/A,#N/A,FALSE,"ACTUAL"}</definedName>
    <definedName name="werwer" hidden="1">{#N/A,#N/A,FALSE,"MONTHDET";#N/A,#N/A,FALSE,"ACTUAL"}</definedName>
    <definedName name="werwerewrew">#REF!,#REF!</definedName>
    <definedName name="WERWW" hidden="1">#REF!</definedName>
    <definedName name="WERZ" hidden="1">#REF!</definedName>
    <definedName name="WEST">#REF!</definedName>
    <definedName name="Westburne" localSheetId="11"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eston" localSheetId="4">{"Client Name or Project Name"}</definedName>
    <definedName name="Weston" localSheetId="11">{"Client Name or Project Name"}</definedName>
    <definedName name="Weston">{"Client Name or Project Name"}</definedName>
    <definedName name="WET" hidden="1">#REF!</definedName>
    <definedName name="wetetwwet" localSheetId="11" hidden="1">{#N/A,#N/A,FALSE,"Valuation";#N/A,#N/A,FALSE,"Financial Statements";#N/A,#N/A,FALSE,"MLP Impact";#N/A,#N/A,FALSE,"Inputs";#N/A,#N/A,FALSE,"Contracts";#N/A,#N/A,FALSE,"Financing";#N/A,#N/A,FALSE,"Depreciation";#N/A,#N/A,FALSE,"Income Taxes";#N/A,#N/A,FALSE,"Revenues"}</definedName>
    <definedName name="wetetwwet" hidden="1">{#N/A,#N/A,FALSE,"Valuation";#N/A,#N/A,FALSE,"Financial Statements";#N/A,#N/A,FALSE,"MLP Impact";#N/A,#N/A,FALSE,"Inputs";#N/A,#N/A,FALSE,"Contracts";#N/A,#N/A,FALSE,"Financing";#N/A,#N/A,FALSE,"Depreciation";#N/A,#N/A,FALSE,"Income Taxes";#N/A,#N/A,FALSE,"Revenues"}</definedName>
    <definedName name="wetqwrr" localSheetId="11" hidden="1">{"FUZ_INC_A",#N/A,FALSE,"NOBE";"FUZ_INC_Q",#N/A,FALSE,"NOBE";"FUZ_BAL_A",#N/A,FALSE,"NOBE";"FUZ_CASH_A",#N/A,FALSE,"NOBE";"FUZ_PROD_A",#N/A,FALSE,"NOBE"}</definedName>
    <definedName name="wetqwrr" hidden="1">{"FUZ_INC_A",#N/A,FALSE,"NOBE";"FUZ_INC_Q",#N/A,FALSE,"NOBE";"FUZ_BAL_A",#N/A,FALSE,"NOBE";"FUZ_CASH_A",#N/A,FALSE,"NOBE";"FUZ_PROD_A",#N/A,FALSE,"NOBE"}</definedName>
    <definedName name="wetrt" hidden="1">"KPISales,B_ALL,ACTUAL,C_ALL,LC,E_QuikEur,2006.OCT10,PERIODIC,"</definedName>
    <definedName name="wetsdgsgdsdg" localSheetId="11" hidden="1">{"Area1",#N/A,FALSE,"OREWACC";"Area2",#N/A,FALSE,"OREWACC"}</definedName>
    <definedName name="wetsdgsgdsdg" hidden="1">{"Area1",#N/A,FALSE,"OREWACC";"Area2",#N/A,FALSE,"OREWACC"}</definedName>
    <definedName name="wetw" localSheetId="11"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etw"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etwe" localSheetId="11" hidden="1">{"LBO Summary",#N/A,FALSE,"Summary";"Income Statement",#N/A,FALSE,"Model";"Cash Flow",#N/A,FALSE,"Model";"Balance Sheet",#N/A,FALSE,"Model";"Working Capital",#N/A,FALSE,"Model";"Pro Forma Balance Sheets",#N/A,FALSE,"PFBS";"Debt Balances",#N/A,FALSE,"Model";"Fee Schedules",#N/A,FALSE,"Model"}</definedName>
    <definedName name="wetwe" hidden="1">{"LBO Summary",#N/A,FALSE,"Summary";"Income Statement",#N/A,FALSE,"Model";"Cash Flow",#N/A,FALSE,"Model";"Balance Sheet",#N/A,FALSE,"Model";"Working Capital",#N/A,FALSE,"Model";"Pro Forma Balance Sheets",#N/A,FALSE,"PFBS";"Debt Balances",#N/A,FALSE,"Model";"Fee Schedules",#N/A,FALSE,"Model"}</definedName>
    <definedName name="wetwetdfh" localSheetId="11" hidden="1">{#N/A,#N/A,FALSE,"Summary";#N/A,#N/A,FALSE,"Base Materials";#N/A,#N/A,FALSE,"Construction";#N/A,#N/A,FALSE,"Packaging";#N/A,#N/A,FALSE,"Transportation"}</definedName>
    <definedName name="wetwetdfh" hidden="1">{#N/A,#N/A,FALSE,"Summary";#N/A,#N/A,FALSE,"Base Materials";#N/A,#N/A,FALSE,"Construction";#N/A,#N/A,FALSE,"Packaging";#N/A,#N/A,FALSE,"Transportation"}</definedName>
    <definedName name="wetwetetwwet" localSheetId="11" hidden="1">{#N/A,#N/A,FALSE,"Summary";#N/A,#N/A,FALSE,"Base Materials";#N/A,#N/A,FALSE,"Construction";#N/A,#N/A,FALSE,"Packaging";#N/A,#N/A,FALSE,"Transportation"}</definedName>
    <definedName name="wetwetetwwet" hidden="1">{#N/A,#N/A,FALSE,"Summary";#N/A,#N/A,FALSE,"Base Materials";#N/A,#N/A,FALSE,"Construction";#N/A,#N/A,FALSE,"Packaging";#N/A,#N/A,FALSE,"Transportation"}</definedName>
    <definedName name="wetwettwe" localSheetId="11" hidden="1">{"page1",#N/A,FALSE,"A";"page2",#N/A,FALSE,"A"}</definedName>
    <definedName name="wetwettwe" hidden="1">{"page1",#N/A,FALSE,"A";"page2",#N/A,FALSE,"A"}</definedName>
    <definedName name="wetwettwewet" localSheetId="11" hidden="1">{"GasDistVar",#N/A,FALSE,"Variance";"ElecDist to ElecTransVar",#N/A,FALSE,"Variance";"SGuard to CompEnergyVar",#N/A,FALSE,"Variance";"NonRegVar",#N/A,FALSE,"Variance";"ENA to TotalVAR",#N/A,FALSE,"Variance";"GenCoVar",#N/A,FALSE,"Variance"}</definedName>
    <definedName name="wetwettwewet" hidden="1">{"GasDistVar",#N/A,FALSE,"Variance";"ElecDist to ElecTransVar",#N/A,FALSE,"Variance";"SGuard to CompEnergyVar",#N/A,FALSE,"Variance";"NonRegVar",#N/A,FALSE,"Variance";"ENA to TotalVAR",#N/A,FALSE,"Variance";"GenCoVar",#N/A,FALSE,"Variance"}</definedName>
    <definedName name="wetwetwet" localSheetId="11" hidden="1">{"Before",#N/A,FALSE,"LTD";"After",#N/A,FALSE,"LTD";"Credit",#N/A,FALSE,"LTD"}</definedName>
    <definedName name="wetwetwet" hidden="1">{"Before",#N/A,FALSE,"LTD";"After",#N/A,FALSE,"LTD";"Credit",#N/A,FALSE,"LTD"}</definedName>
    <definedName name="wew" localSheetId="4" hidden="1">{#N/A,#N/A,FALSE,"Sheet1"}</definedName>
    <definedName name="wew" localSheetId="15" hidden="1">{#N/A,#N/A,TRUE,"Acq-Ass";#N/A,#N/A,TRUE,"Acq-IS";#N/A,#N/A,TRUE,"Acq-BS";#N/A,#N/A,TRUE,"Acq-CF"}</definedName>
    <definedName name="wew" localSheetId="11" hidden="1">{#N/A,#N/A,TRUE,"Acq-Ass";#N/A,#N/A,TRUE,"Acq-IS";#N/A,#N/A,TRUE,"Acq-BS";#N/A,#N/A,TRUE,"Acq-CF"}</definedName>
    <definedName name="wew" hidden="1">{#N/A,#N/A,TRUE,"Acq-Ass";#N/A,#N/A,TRUE,"Acq-IS";#N/A,#N/A,TRUE,"Acq-BS";#N/A,#N/A,TRUE,"Acq-CF"}</definedName>
    <definedName name="wewe" localSheetId="11" hidden="1">{#N/A,#N/A,FALSE,"MONTHDET";#N/A,#N/A,FALSE,"ACTUAL"}</definedName>
    <definedName name="wewe" hidden="1">{#N/A,#N/A,FALSE,"MONTHDET";#N/A,#N/A,FALSE,"ACTUAL"}</definedName>
    <definedName name="wewew" localSheetId="11" hidden="1">{#N/A,#N/A,FALSE,"pl_cons";#N/A,#N/A,FALSE,"pl_grup";#N/A,#N/A,FALSE,"pl_umpl";#N/A,#N/A,FALSE,"pl_bim";#N/A,#N/A,FALSE,"pl_bdb";#N/A,#N/A,FALSE,"pl_mq32";#N/A,#N/A,FALSE,"pl_bsrl"}</definedName>
    <definedName name="wewew" hidden="1">{#N/A,#N/A,FALSE,"pl_cons";#N/A,#N/A,FALSE,"pl_grup";#N/A,#N/A,FALSE,"pl_umpl";#N/A,#N/A,FALSE,"pl_bim";#N/A,#N/A,FALSE,"pl_bdb";#N/A,#N/A,FALSE,"pl_mq32";#N/A,#N/A,FALSE,"pl_bsrl"}</definedName>
    <definedName name="wewewe" localSheetId="11" hidden="1">{#N/A,#N/A,TRUE,"Cover";#N/A,#N/A,TRUE,"Sum";#N/A,#N/A,TRUE,"SubsRev";#N/A,#N/A,TRUE,"CapEx";#N/A,#N/A,TRUE,"OpEx";#N/A,#N/A,TRUE,"SUs";#N/A,#N/A,TRUE,"OrgChart";#N/A,#N/A,TRUE,"Staff";#N/A,#N/A,TRUE,"P&amp;L";#N/A,#N/A,TRUE,"Cash";#N/A,#N/A,TRUE,"BS";#N/A,#N/A,TRUE,"Valuation";#N/A,#N/A,TRUE,"CapEx-Assumptions";#N/A,#N/A,TRUE,"OpEx-Assumptions"}</definedName>
    <definedName name="wewewe" hidden="1">{#N/A,#N/A,TRUE,"Cover";#N/A,#N/A,TRUE,"Sum";#N/A,#N/A,TRUE,"SubsRev";#N/A,#N/A,TRUE,"CapEx";#N/A,#N/A,TRUE,"OpEx";#N/A,#N/A,TRUE,"SUs";#N/A,#N/A,TRUE,"OrgChart";#N/A,#N/A,TRUE,"Staff";#N/A,#N/A,TRUE,"P&amp;L";#N/A,#N/A,TRUE,"Cash";#N/A,#N/A,TRUE,"BS";#N/A,#N/A,TRUE,"Valuation";#N/A,#N/A,TRUE,"CapEx-Assumptions";#N/A,#N/A,TRUE,"OpEx-Assumptions"}</definedName>
    <definedName name="WEWEWTWETWET" hidden="1">#REF!</definedName>
    <definedName name="wewf" localSheetId="11" hidden="1">{#N/A,#N/A,TRUE,"Proposal";#N/A,#N/A,TRUE,"Assumptions";#N/A,#N/A,TRUE,"Net Income";#N/A,#N/A,TRUE,"Balsheet";#N/A,#N/A,TRUE,"Capex";#N/A,#N/A,TRUE,"Volumes";#N/A,#N/A,TRUE,"Revenues";#N/A,#N/A,TRUE,"Var.Costs";#N/A,#N/A,TRUE,"Personnel";#N/A,#N/A,TRUE,"Other costs";#N/A,#N/A,TRUE,"MKTG and G&amp;A"}</definedName>
    <definedName name="wewf" hidden="1">{#N/A,#N/A,TRUE,"Proposal";#N/A,#N/A,TRUE,"Assumptions";#N/A,#N/A,TRUE,"Net Income";#N/A,#N/A,TRUE,"Balsheet";#N/A,#N/A,TRUE,"Capex";#N/A,#N/A,TRUE,"Volumes";#N/A,#N/A,TRUE,"Revenues";#N/A,#N/A,TRUE,"Var.Costs";#N/A,#N/A,TRUE,"Personnel";#N/A,#N/A,TRUE,"Other costs";#N/A,#N/A,TRUE,"MKTG and G&amp;A"}</definedName>
    <definedName name="weyerye" localSheetId="11" hidden="1">{#N/A,#N/A,TRUE,"Summary";#N/A,"1",TRUE,"Summary";#N/A,"2",TRUE,"Summary";#N/A,"3",TRUE,"Summary";#N/A,"4",TRUE,"Summary";#N/A,"5",TRUE,"Summary";#N/A,"6",TRUE,"Summary";#N/A,"7",TRUE,"Summary";#N/A,"8",TRUE,"Summary";#N/A,"9",TRUE,"Summary";#N/A,"10",TRUE,"Summary";#N/A,"11",TRUE,"Summary"}</definedName>
    <definedName name="weyerye" hidden="1">{#N/A,#N/A,TRUE,"Summary";#N/A,"1",TRUE,"Summary";#N/A,"2",TRUE,"Summary";#N/A,"3",TRUE,"Summary";#N/A,"4",TRUE,"Summary";#N/A,"5",TRUE,"Summary";#N/A,"6",TRUE,"Summary";#N/A,"7",TRUE,"Summary";#N/A,"8",TRUE,"Summary";#N/A,"9",TRUE,"Summary";#N/A,"10",TRUE,"Summary";#N/A,"11",TRUE,"Summary"}</definedName>
    <definedName name="WFT" localSheetId="11" hidden="1">{"Area1",#N/A,FALSE,"OREWACC";"Area2",#N/A,FALSE,"OREWACC"}</definedName>
    <definedName name="WFT" hidden="1">{"Area1",#N/A,FALSE,"OREWACC";"Area2",#N/A,FALSE,"OREWACC"}</definedName>
    <definedName name="wgbwbwbwb" localSheetId="4">{"Client Name or Project Name"}</definedName>
    <definedName name="wgbwbwbwb" localSheetId="11">{"Client Name or Project Name"}</definedName>
    <definedName name="wgbwbwbwb">{"Client Name or Project Name"}</definedName>
    <definedName name="wgbwt" localSheetId="4" hidden="1">{#N/A,#N/A,FALSE,"ISBL"}</definedName>
    <definedName name="wgbwt" localSheetId="11" hidden="1">{#N/A,#N/A,FALSE,"ISBL"}</definedName>
    <definedName name="wgbwt" hidden="1">{#N/A,#N/A,FALSE,"ISBL"}</definedName>
    <definedName name="what" localSheetId="19">#REF!</definedName>
    <definedName name="what">#REF!</definedName>
    <definedName name="what?" localSheetId="11" hidden="1">{"Fcst by Qtr Full",#N/A,FALSE,"Tot PalmPalm";"Fcst by Qtr Full",#N/A,FALSE,"Tot Device";"Fcst by Qtr Full",#N/A,FALSE,"Platform";"Fcst by Qtr Full",#N/A,FALSE,"Palm.Net";"Fcst by Qtr Full",#N/A,FALSE,"Elim"}</definedName>
    <definedName name="what?" hidden="1">{"Fcst by Qtr Full",#N/A,FALSE,"Tot PalmPalm";"Fcst by Qtr Full",#N/A,FALSE,"Tot Device";"Fcst by Qtr Full",#N/A,FALSE,"Platform";"Fcst by Qtr Full",#N/A,FALSE,"Palm.Net";"Fcst by Qtr Full",#N/A,FALSE,"Elim"}</definedName>
    <definedName name="what_1"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_1"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1" localSheetId="4" hidden="1">{"clp_bs_doc",#N/A,FALSE,"CLP";"clp_is_doc",#N/A,FALSE,"CLP";"clp_cf_doc",#N/A,FALSE,"CLP";"clp_fr_doc",#N/A,FALSE,"CLP"}</definedName>
    <definedName name="what1" localSheetId="11" hidden="1">{"clp_bs_doc",#N/A,FALSE,"CLP";"clp_is_doc",#N/A,FALSE,"CLP";"clp_cf_doc",#N/A,FALSE,"CLP";"clp_fr_doc",#N/A,FALSE,"CLP"}</definedName>
    <definedName name="what1" hidden="1">{"clp_bs_doc",#N/A,FALSE,"CLP";"clp_is_doc",#N/A,FALSE,"CLP";"clp_cf_doc",#N/A,FALSE,"CLP";"clp_fr_doc",#N/A,FALSE,"CLP"}</definedName>
    <definedName name="what1_1" localSheetId="4" hidden="1">{"clp_bs_doc",#N/A,FALSE,"CLP";"clp_is_doc",#N/A,FALSE,"CLP";"clp_cf_doc",#N/A,FALSE,"CLP";"clp_fr_doc",#N/A,FALSE,"CLP"}</definedName>
    <definedName name="what1_1" localSheetId="11" hidden="1">{"clp_bs_doc",#N/A,FALSE,"CLP";"clp_is_doc",#N/A,FALSE,"CLP";"clp_cf_doc",#N/A,FALSE,"CLP";"clp_fr_doc",#N/A,FALSE,"CLP"}</definedName>
    <definedName name="what1_1" hidden="1">{"clp_bs_doc",#N/A,FALSE,"CLP";"clp_is_doc",#N/A,FALSE,"CLP";"clp_cf_doc",#N/A,FALSE,"CLP";"clp_fr_doc",#N/A,FALSE,"CLP"}</definedName>
    <definedName name="what12" localSheetId="4" hidden="1">{"clp_bs_doc",#N/A,FALSE,"CLP";"clp_is_doc",#N/A,FALSE,"CLP";"clp_cf_doc",#N/A,FALSE,"CLP";"clp_fr_doc",#N/A,FALSE,"CLP"}</definedName>
    <definedName name="what12" localSheetId="11" hidden="1">{"clp_bs_doc",#N/A,FALSE,"CLP";"clp_is_doc",#N/A,FALSE,"CLP";"clp_cf_doc",#N/A,FALSE,"CLP";"clp_fr_doc",#N/A,FALSE,"CLP"}</definedName>
    <definedName name="what12" hidden="1">{"clp_bs_doc",#N/A,FALSE,"CLP";"clp_is_doc",#N/A,FALSE,"CLP";"clp_cf_doc",#N/A,FALSE,"CLP";"clp_fr_doc",#N/A,FALSE,"CLP"}</definedName>
    <definedName name="what12_1" localSheetId="4" hidden="1">{"clp_bs_doc",#N/A,FALSE,"CLP";"clp_is_doc",#N/A,FALSE,"CLP";"clp_cf_doc",#N/A,FALSE,"CLP";"clp_fr_doc",#N/A,FALSE,"CLP"}</definedName>
    <definedName name="what12_1" localSheetId="11" hidden="1">{"clp_bs_doc",#N/A,FALSE,"CLP";"clp_is_doc",#N/A,FALSE,"CLP";"clp_cf_doc",#N/A,FALSE,"CLP";"clp_fr_doc",#N/A,FALSE,"CLP"}</definedName>
    <definedName name="what12_1" hidden="1">{"clp_bs_doc",#N/A,FALSE,"CLP";"clp_is_doc",#N/A,FALSE,"CLP";"clp_cf_doc",#N/A,FALSE,"CLP";"clp_fr_doc",#N/A,FALSE,"CLP"}</definedName>
    <definedName name="what2" localSheetId="4" hidden="1">{"clp_bs_doc",#N/A,FALSE,"CLP";"clp_is_doc",#N/A,FALSE,"CLP";"clp_cf_doc",#N/A,FALSE,"CLP";"clp_fr_doc",#N/A,FALSE,"CLP"}</definedName>
    <definedName name="what2" localSheetId="11" hidden="1">{"clp_bs_doc",#N/A,FALSE,"CLP";"clp_is_doc",#N/A,FALSE,"CLP";"clp_cf_doc",#N/A,FALSE,"CLP";"clp_fr_doc",#N/A,FALSE,"CLP"}</definedName>
    <definedName name="what2" hidden="1">{"clp_bs_doc",#N/A,FALSE,"CLP";"clp_is_doc",#N/A,FALSE,"CLP";"clp_cf_doc",#N/A,FALSE,"CLP";"clp_fr_doc",#N/A,FALSE,"CLP"}</definedName>
    <definedName name="what2_1" localSheetId="4" hidden="1">{"clp_bs_doc",#N/A,FALSE,"CLP";"clp_is_doc",#N/A,FALSE,"CLP";"clp_cf_doc",#N/A,FALSE,"CLP";"clp_fr_doc",#N/A,FALSE,"CLP"}</definedName>
    <definedName name="what2_1" localSheetId="11" hidden="1">{"clp_bs_doc",#N/A,FALSE,"CLP";"clp_is_doc",#N/A,FALSE,"CLP";"clp_cf_doc",#N/A,FALSE,"CLP";"clp_fr_doc",#N/A,FALSE,"CLP"}</definedName>
    <definedName name="what2_1" hidden="1">{"clp_bs_doc",#N/A,FALSE,"CLP";"clp_is_doc",#N/A,FALSE,"CLP";"clp_cf_doc",#N/A,FALSE,"CLP";"clp_fr_doc",#N/A,FALSE,"CLP"}</definedName>
    <definedName name="whateva" localSheetId="15" hidden="1">{"bs",#N/A,FALSE,"SCF"}</definedName>
    <definedName name="whateva" localSheetId="11" hidden="1">{"bs",#N/A,FALSE,"SCF"}</definedName>
    <definedName name="whateva" hidden="1">{"bs",#N/A,FALSE,"SCF"}</definedName>
    <definedName name="WHATEVER"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goingon" localSheetId="11" hidden="1">{#N/A,#N/A,FALSE,"Projections";#N/A,#N/A,FALSE,"Multiples Valuation";#N/A,#N/A,FALSE,"LBO";#N/A,#N/A,FALSE,"Multiples_Sensitivity";#N/A,#N/A,FALSE,"Summary"}</definedName>
    <definedName name="Whatisgoingon" hidden="1">{#N/A,#N/A,FALSE,"Projections";#N/A,#N/A,FALSE,"Multiples Valuation";#N/A,#N/A,FALSE,"LBO";#N/A,#N/A,FALSE,"Multiples_Sensitivity";#N/A,#N/A,FALSE,"Summary"}</definedName>
    <definedName name="whatisthis" localSheetId="4" hidden="1">{"MO BUDGET",#N/A,FALSE,"MO CIP"}</definedName>
    <definedName name="whatisthis" localSheetId="11" hidden="1">{"MO BUDGET",#N/A,FALSE,"MO CIP"}</definedName>
    <definedName name="whatisthis" hidden="1">{"MO BUDGET",#N/A,FALSE,"MO CIP"}</definedName>
    <definedName name="whatisthissss" localSheetId="11"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11"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hatthefuck" localSheetId="4">{"'Server Configuration'!$A$1:$DB$281"}</definedName>
    <definedName name="whatthefuck" localSheetId="11">{"'Server Configuration'!$A$1:$DB$281"}</definedName>
    <definedName name="whatthefuck">{"'Server Configuration'!$A$1:$DB$281"}</definedName>
    <definedName name="whe" localSheetId="19">#REF!</definedName>
    <definedName name="whe">#REF!</definedName>
    <definedName name="who" localSheetId="4" hidden="1">{"REV 1 YR LIT",#N/A,FALSE,"Rev 1 yr";"REV 1 YR COMM SERV",#N/A,FALSE,"Rev 1 yr";"REV 1 YR HC",#N/A,FALSE,"Rev 1 yr";"REV 1 YR INVEST SERV",#N/A,FALSE,"Rev 1 yr"}</definedName>
    <definedName name="who" localSheetId="11" hidden="1">{"REV 1 YR LIT",#N/A,FALSE,"Rev 1 yr";"REV 1 YR COMM SERV",#N/A,FALSE,"Rev 1 yr";"REV 1 YR HC",#N/A,FALSE,"Rev 1 yr";"REV 1 YR INVEST SERV",#N/A,FALSE,"Rev 1 yr"}</definedName>
    <definedName name="who" hidden="1">{"REV 1 YR LIT",#N/A,FALSE,"Rev 1 yr";"REV 1 YR COMM SERV",#N/A,FALSE,"Rev 1 yr";"REV 1 YR HC",#N/A,FALSE,"Rev 1 yr";"REV 1 YR INVEST SERV",#N/A,FALSE,"Rev 1 yr"}</definedName>
    <definedName name="who_1" localSheetId="4" hidden="1">{"REV 1 YR LIT",#N/A,FALSE,"Rev 1 yr";"REV 1 YR COMM SERV",#N/A,FALSE,"Rev 1 yr";"REV 1 YR HC",#N/A,FALSE,"Rev 1 yr";"REV 1 YR INVEST SERV",#N/A,FALSE,"Rev 1 yr"}</definedName>
    <definedName name="who_1" localSheetId="11" hidden="1">{"REV 1 YR LIT",#N/A,FALSE,"Rev 1 yr";"REV 1 YR COMM SERV",#N/A,FALSE,"Rev 1 yr";"REV 1 YR HC",#N/A,FALSE,"Rev 1 yr";"REV 1 YR INVEST SERV",#N/A,FALSE,"Rev 1 yr"}</definedName>
    <definedName name="who_1" hidden="1">{"REV 1 YR LIT",#N/A,FALSE,"Rev 1 yr";"REV 1 YR COMM SERV",#N/A,FALSE,"Rev 1 yr";"REV 1 YR HC",#N/A,FALSE,"Rev 1 yr";"REV 1 YR INVEST SERV",#N/A,FALSE,"Rev 1 yr"}</definedName>
    <definedName name="who_cares" localSheetId="11" hidden="1">{0,0,0,0,5,-4105,25.2,14.4,37.44,25.2,2,FALSE,FALSE,FALSE,FALSE,FALSE,#N/A,1,FALSE,2,1,"&amp;16ADIRONDACK RESOURCE RECOVERY PROJECT","Page &amp;P","","&amp;D &amp;T","","&amp;F",FALSE}</definedName>
    <definedName name="who_cares" hidden="1">{0,0,0,0,5,-4105,25.2,14.4,37.44,25.2,2,FALSE,FALSE,FALSE,FALSE,FALSE,#N/A,1,FALSE,2,1,"&amp;16ADIRONDACK RESOURCE RECOVERY PROJECT","Page &amp;P","","&amp;D &amp;T","","&amp;F",FALSE}</definedName>
    <definedName name="whoknows" localSheetId="11" hidden="1">{#N/A,#N/A,FALSE,"Aging Summary";#N/A,#N/A,FALSE,"Ratio Analysis";#N/A,#N/A,FALSE,"Test 120 Day Accts";#N/A,#N/A,FALSE,"Tickmarks"}</definedName>
    <definedName name="whoknows" hidden="1">{#N/A,#N/A,FALSE,"Aging Summary";#N/A,#N/A,FALSE,"Ratio Analysis";#N/A,#N/A,FALSE,"Test 120 Day Accts";#N/A,#N/A,FALSE,"Tickmarks"}</definedName>
    <definedName name="whoknows23" localSheetId="11" hidden="1">{#N/A,#N/A,FALSE,"Aging Summary";#N/A,#N/A,FALSE,"Ratio Analysis";#N/A,#N/A,FALSE,"Test 120 Day Accts";#N/A,#N/A,FALSE,"Tickmarks"}</definedName>
    <definedName name="whoknows23" hidden="1">{#N/A,#N/A,FALSE,"Aging Summary";#N/A,#N/A,FALSE,"Ratio Analysis";#N/A,#N/A,FALSE,"Test 120 Day Accts";#N/A,#N/A,FALSE,"Tickmarks"}</definedName>
    <definedName name="whoknowsagain14" localSheetId="11" hidden="1">{"PAGE1",#N/A,FALSE,"BID (3)";"PAGE2",#N/A,FALSE,"BID (3)"}</definedName>
    <definedName name="whoknowsagain14" hidden="1">{"PAGE1",#N/A,FALSE,"BID (3)";"PAGE2",#N/A,FALSE,"BID (3)"}</definedName>
    <definedName name="whoknowsagain4" localSheetId="11" hidden="1">{"PAGE1",#N/A,FALSE,"BID (3)";"PAGE2",#N/A,FALSE,"BID (3)"}</definedName>
    <definedName name="whoknowsagain4" hidden="1">{"PAGE1",#N/A,FALSE,"BID (3)";"PAGE2",#N/A,FALSE,"BID (3)"}</definedName>
    <definedName name="whtjwhwhwhwqhwhwh" localSheetId="4">{"Client Name or Project Name"}</definedName>
    <definedName name="whtjwhwhwhwqhwhwh" localSheetId="11">{"Client Name or Project Name"}</definedName>
    <definedName name="whtjwhwhwhwqhwhwh">{"Client Name or Project Name"}</definedName>
    <definedName name="wicksequity">#REF!</definedName>
    <definedName name="will" localSheetId="1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ill"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illiam"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IN" localSheetId="2" hidden="1">{"' calendrier 2000'!$A$1:$Q$38"}</definedName>
    <definedName name="WIN" localSheetId="19" hidden="1">{"' calendrier 2000'!$A$1:$Q$38"}</definedName>
    <definedName name="WIN" localSheetId="4" hidden="1">{"' calendrier 2000'!$A$1:$Q$38"}</definedName>
    <definedName name="WIN" localSheetId="15" hidden="1">{"' calendrier 2000'!$A$1:$Q$38"}</definedName>
    <definedName name="WIN" localSheetId="11" hidden="1">{"' calendrier 2000'!$A$1:$Q$38"}</definedName>
    <definedName name="WIN" hidden="1">{"' calendrier 2000'!$A$1:$Q$38"}</definedName>
    <definedName name="winndixie">#REF!</definedName>
    <definedName name="WipDohTokCan">#REF!</definedName>
    <definedName name="WipDohTokGas">#REF!</definedName>
    <definedName name="WipDohTokInt">#REF!</definedName>
    <definedName name="WipDohTokOth">#REF!</definedName>
    <definedName name="WipDohTokSer">#REF!</definedName>
    <definedName name="WipDohTokUs">#REF!</definedName>
    <definedName name="WITT">#REF!</definedName>
    <definedName name="wjhat"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jha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K" localSheetId="11" hidden="1">{#N/A,#N/A,FALSE,"Aging Summary";#N/A,#N/A,FALSE,"Ratio Analysis";#N/A,#N/A,FALSE,"Test 120 Day Accts";#N/A,#N/A,FALSE,"Tickmarks"}</definedName>
    <definedName name="WK" hidden="1">{#N/A,#N/A,FALSE,"Aging Summary";#N/A,#N/A,FALSE,"Ratio Analysis";#N/A,#N/A,FALSE,"Test 120 Day Accts";#N/A,#N/A,FALSE,"Tickmarks"}</definedName>
    <definedName name="wkrp" localSheetId="11" hidden="1">{"Area1",#N/A,FALSE,"OREWACC";"Area2",#N/A,FALSE,"OREWACC"}</definedName>
    <definedName name="wkrp" hidden="1">{"Area1",#N/A,FALSE,"OREWACC";"Area2",#N/A,FALSE,"OREWACC"}</definedName>
    <definedName name="wlkednjfc" localSheetId="11" hidden="1">{#N/A,#N/A,FALSE,"Aging Summary";#N/A,#N/A,FALSE,"Ratio Analysis";#N/A,#N/A,FALSE,"Test 120 Day Accts";#N/A,#N/A,FALSE,"Tickmarks"}</definedName>
    <definedName name="wlkednjfc" hidden="1">{#N/A,#N/A,FALSE,"Aging Summary";#N/A,#N/A,FALSE,"Ratio Analysis";#N/A,#N/A,FALSE,"Test 120 Day Accts";#N/A,#N/A,FALSE,"Tickmarks"}</definedName>
    <definedName name="wlkednjfc_1" localSheetId="11" hidden="1">{#N/A,#N/A,FALSE,"Aging Summary";#N/A,#N/A,FALSE,"Ratio Analysis";#N/A,#N/A,FALSE,"Test 120 Day Accts";#N/A,#N/A,FALSE,"Tickmarks"}</definedName>
    <definedName name="wlkednjfc_1" hidden="1">{#N/A,#N/A,FALSE,"Aging Summary";#N/A,#N/A,FALSE,"Ratio Analysis";#N/A,#N/A,FALSE,"Test 120 Day Accts";#N/A,#N/A,FALSE,"Tickmarks"}</definedName>
    <definedName name="wlkednjfca" localSheetId="11" hidden="1">{#N/A,#N/A,FALSE,"Aging Summary";#N/A,#N/A,FALSE,"Ratio Analysis";#N/A,#N/A,FALSE,"Test 120 Day Accts";#N/A,#N/A,FALSE,"Tickmarks"}</definedName>
    <definedName name="wlkednjfca" hidden="1">{#N/A,#N/A,FALSE,"Aging Summary";#N/A,#N/A,FALSE,"Ratio Analysis";#N/A,#N/A,FALSE,"Test 120 Day Accts";#N/A,#N/A,FALSE,"Tickmarks"}</definedName>
    <definedName name="wlll" localSheetId="19" hidden="1">{"bs",#N/A,FALSE,"SCF"}</definedName>
    <definedName name="wlll" localSheetId="4" hidden="1">{"bs",#N/A,FALSE,"SCF"}</definedName>
    <definedName name="wlll" localSheetId="15" hidden="1">{"bs",#N/A,FALSE,"SCF"}</definedName>
    <definedName name="wlll" localSheetId="11" hidden="1">{"bs",#N/A,FALSE,"SCF"}</definedName>
    <definedName name="wlll" hidden="1">{"bs",#N/A,FALSE,"SCF"}</definedName>
    <definedName name="WMO_RD_New" localSheetId="15" hidden="1">{"'SGI_Opex'!$A$1:$O$187"}</definedName>
    <definedName name="WMO_RD_New" localSheetId="11" hidden="1">{"'SGI_Opex'!$A$1:$O$187"}</definedName>
    <definedName name="WMO_RD_New" hidden="1">{"'SGI_Opex'!$A$1:$O$187"}</definedName>
    <definedName name="woob" hidden="1">"Warning! Out of Balance!"</definedName>
    <definedName name="Woods" hidden="1">#REF!</definedName>
    <definedName name="Workcap4" localSheetId="11" hidden="1">{#N/A,#N/A,FALSE,"Aging Summary";#N/A,#N/A,FALSE,"Ratio Analysis";#N/A,#N/A,FALSE,"Test 120 Day Accts";#N/A,#N/A,FALSE,"Tickmarks"}</definedName>
    <definedName name="Workcap4" hidden="1">{#N/A,#N/A,FALSE,"Aging Summary";#N/A,#N/A,FALSE,"Ratio Analysis";#N/A,#N/A,FALSE,"Test 120 Day Accts";#N/A,#N/A,FALSE,"Tickmarks"}</definedName>
    <definedName name="Workforce2" localSheetId="11" hidden="1">{"assumptions1",#N/A,FALSE,"Valuation Analysis";"assumptions2",#N/A,FALSE,"Valuation Analysis"}</definedName>
    <definedName name="Workforce2" hidden="1">{"assumptions1",#N/A,FALSE,"Valuation Analysis";"assumptions2",#N/A,FALSE,"Valuation Analysis"}</definedName>
    <definedName name="Workforce2_1" localSheetId="11" hidden="1">{"assumptions1",#N/A,FALSE,"Valuation Analysis";"assumptions2",#N/A,FALSE,"Valuation Analysis"}</definedName>
    <definedName name="Workforce2_1" hidden="1">{"assumptions1",#N/A,FALSE,"Valuation Analysis";"assumptions2",#N/A,FALSE,"Valuation Analysis"}</definedName>
    <definedName name="WorkforceCharge">#REF!</definedName>
    <definedName name="working" localSheetId="4" hidden="1">{#N/A,#N/A,FALSE,"REPORT"}</definedName>
    <definedName name="working" localSheetId="11" hidden="1">{#N/A,#N/A,FALSE,"REPORT"}</definedName>
    <definedName name="working" hidden="1">{#N/A,#N/A,FALSE,"REPORT"}</definedName>
    <definedName name="working_1" localSheetId="4" hidden="1">{#N/A,#N/A,FALSE,"REPORT"}</definedName>
    <definedName name="working_1" localSheetId="11" hidden="1">{#N/A,#N/A,FALSE,"REPORT"}</definedName>
    <definedName name="working_1" hidden="1">{#N/A,#N/A,FALSE,"REPORT"}</definedName>
    <definedName name="Working_Cap_toggle">#REF!</definedName>
    <definedName name="working_capital" localSheetId="11" hidden="1">{#N/A,#N/A,FALSE,"Aging Summary";#N/A,#N/A,FALSE,"Ratio Analysis";#N/A,#N/A,FALSE,"Test 120 Day Accts";#N/A,#N/A,FALSE,"Tickmarks"}</definedName>
    <definedName name="working_capital" hidden="1">{#N/A,#N/A,FALSE,"Aging Summary";#N/A,#N/A,FALSE,"Ratio Analysis";#N/A,#N/A,FALSE,"Test 120 Day Accts";#N/A,#N/A,FALSE,"Tickmarks"}</definedName>
    <definedName name="workingcap">#REF!</definedName>
    <definedName name="workpaper"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paper"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SHEET">#REF!</definedName>
    <definedName name="Worldwide" localSheetId="1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orldwide"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orstchart">"Chart 5"</definedName>
    <definedName name="WOS_IQ_Div_payment_date" hidden="1">"c2205"</definedName>
    <definedName name="WOS_IQ_Div_record_date" hidden="1">"c2204"</definedName>
    <definedName name="WOS_IQ_xdiv_date" hidden="1">"c2203"</definedName>
    <definedName name="WPList" localSheetId="11" hidden="1">OFFSET(BLPR18420040303143550698_1_2,0,0,COUNTA(#REF!)-1,1)</definedName>
    <definedName name="WPList" hidden="1">OFFSET(BLPR18420040303143550698_1_2,0,0,COUNTA(#REF!)-1,1)</definedName>
    <definedName name="WPListBegin" hidden="1">#REF!</definedName>
    <definedName name="wpp" localSheetId="4">{"Comps"}</definedName>
    <definedName name="wpp" localSheetId="11">{"Comps"}</definedName>
    <definedName name="wpp">{"Comps"}</definedName>
    <definedName name="wq" localSheetId="15" hidden="1">{"'PXR_6500'!$A$1:$I$124"}</definedName>
    <definedName name="wq" localSheetId="11" hidden="1">{"'PXR_6500'!$A$1:$I$124"}</definedName>
    <definedName name="wq" hidden="1">{"'PXR_6500'!$A$1:$I$124"}</definedName>
    <definedName name="WQA" localSheetId="11" hidden="1">{#N/A,#N/A,TRUE,"Proposal";#N/A,#N/A,TRUE,"Assumptions";#N/A,#N/A,TRUE,"Net Income";#N/A,#N/A,TRUE,"Balsheet";#N/A,#N/A,TRUE,"Capex";#N/A,#N/A,TRUE,"Volumes";#N/A,#N/A,TRUE,"Revenues";#N/A,#N/A,TRUE,"Var.Costs";#N/A,#N/A,TRUE,"Personnel";#N/A,#N/A,TRUE,"Other costs";#N/A,#N/A,TRUE,"MKTG and G&amp;A"}</definedName>
    <definedName name="WQA" hidden="1">{#N/A,#N/A,TRUE,"Proposal";#N/A,#N/A,TRUE,"Assumptions";#N/A,#N/A,TRUE,"Net Income";#N/A,#N/A,TRUE,"Balsheet";#N/A,#N/A,TRUE,"Capex";#N/A,#N/A,TRUE,"Volumes";#N/A,#N/A,TRUE,"Revenues";#N/A,#N/A,TRUE,"Var.Costs";#N/A,#N/A,TRUE,"Personnel";#N/A,#N/A,TRUE,"Other costs";#N/A,#N/A,TRUE,"MKTG and G&amp;A"}</definedName>
    <definedName name="WQDAW" localSheetId="4" hidden="1">{#N/A,#N/A,FALSE,"ISBL"}</definedName>
    <definedName name="WQDAW" localSheetId="11" hidden="1">{#N/A,#N/A,FALSE,"ISBL"}</definedName>
    <definedName name="WQDAW" hidden="1">{#N/A,#N/A,FALSE,"ISBL"}</definedName>
    <definedName name="WQDSA" localSheetId="4" hidden="1">{#N/A,#N/A,FALSE,"PGW"}</definedName>
    <definedName name="WQDSA" localSheetId="11" hidden="1">{#N/A,#N/A,FALSE,"PGW"}</definedName>
    <definedName name="WQDSA" hidden="1">{#N/A,#N/A,FALSE,"PGW"}</definedName>
    <definedName name="WQ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_1" localSheetId="11" hidden="1">{#N/A,#N/A,FALSE,"UNIT";#N/A,#N/A,FALSE,"UNIT";#N/A,#N/A,FALSE,"계정"}</definedName>
    <definedName name="WQE_1" hidden="1">{#N/A,#N/A,FALSE,"UNIT";#N/A,#N/A,FALSE,"UNIT";#N/A,#N/A,FALSE,"계정"}</definedName>
    <definedName name="wqeeqwew" localSheetId="11" hidden="1">{"Area1",#N/A,FALSE,"OREWACC";"Area2",#N/A,FALSE,"OREWACC"}</definedName>
    <definedName name="wqeeqwew" hidden="1">{"Area1",#N/A,FALSE,"OREWACC";"Area2",#N/A,FALSE,"OREWACC"}</definedName>
    <definedName name="WQEFAS" localSheetId="4" hidden="1">{#N/A,#N/A,FALSE,"FREE"}</definedName>
    <definedName name="WQEFAS" localSheetId="11" hidden="1">{#N/A,#N/A,FALSE,"FREE"}</definedName>
    <definedName name="WQEFAS" hidden="1">{#N/A,#N/A,FALSE,"FREE"}</definedName>
    <definedName name="wqeqw" localSheetId="11" hidden="1">{"Income Statement",#N/A,FALSE,"CFMODEL";"Balance Sheet",#N/A,FALSE,"CFMODEL"}</definedName>
    <definedName name="wqeqw" hidden="1">{"Income Statement",#N/A,FALSE,"CFMODEL";"Balance Sheet",#N/A,FALSE,"CFMODEL"}</definedName>
    <definedName name="wqrq3" localSheetId="11" hidden="1">{"Cover",#N/A,FALSE,"Cover";"Summary",#N/A,FALSE,"Summarpage"}</definedName>
    <definedName name="wqrq3" hidden="1">{"Cover",#N/A,FALSE,"Cover";"Summary",#N/A,FALSE,"Summarpage"}</definedName>
    <definedName name="wqw" localSheetId="11" hidden="1">{#N/A,#N/A,FALSE,"bs_cons";#N/A,#N/A,FALSE,"bs_grup";#N/A,#N/A,FALSE,"bs_umpl";#N/A,#N/A,FALSE,"bs_bim";#N/A,#N/A,FALSE,"bs_bdb";#N/A,#N/A,FALSE,"bs_mq32";#N/A,#N/A,FALSE,"bs_bsrl"}</definedName>
    <definedName name="wqw" hidden="1">{#N/A,#N/A,FALSE,"bs_cons";#N/A,#N/A,FALSE,"bs_grup";#N/A,#N/A,FALSE,"bs_umpl";#N/A,#N/A,FALSE,"bs_bim";#N/A,#N/A,FALSE,"bs_bdb";#N/A,#N/A,FALSE,"bs_mq32";#N/A,#N/A,FALSE,"bs_bsrl"}</definedName>
    <definedName name="wqwt" localSheetId="11" hidden="1">{#N/A,#N/A,FALSE,"Projections";#N/A,#N/A,FALSE,"Contribution_Stock";#N/A,#N/A,FALSE,"PF_Combo_Stock";#N/A,#N/A,FALSE,"Projections";#N/A,#N/A,FALSE,"Contribution_Cash";#N/A,#N/A,FALSE,"PF_Combo_Cash";#N/A,#N/A,FALSE,"IPO_Cash"}</definedName>
    <definedName name="wqwt" hidden="1">{#N/A,#N/A,FALSE,"Projections";#N/A,#N/A,FALSE,"Contribution_Stock";#N/A,#N/A,FALSE,"PF_Combo_Stock";#N/A,#N/A,FALSE,"Projections";#N/A,#N/A,FALSE,"Contribution_Cash";#N/A,#N/A,FALSE,"PF_Combo_Cash";#N/A,#N/A,FALSE,"IPO_Cash"}</definedName>
    <definedName name="wr" localSheetId="11" hidden="1">{#N/A,#N/A,FALSE,"Stores";#N/A,#N/A,FALSE,"InvCost"}</definedName>
    <definedName name="wr" hidden="1">{#N/A,#N/A,FALSE,"Stores";#N/A,#N/A,FALSE,"InvCost"}</definedName>
    <definedName name="WR6J6J6" localSheetId="4">{"Client Name or Project Name"}</definedName>
    <definedName name="WR6J6J6" localSheetId="11">{"Client Name or Project Name"}</definedName>
    <definedName name="WR6J6J6">{"Client Name or Project Name"}</definedName>
    <definedName name="wrb" localSheetId="4" hidden="1">{#N/A,#N/A,TRUE,"P&amp;L comparatives - summary_per";#N/A,#N/A,TRUE,"P&amp;L comparatives - detail_per";#N/A,#N/A,TRUE,"P&amp;L comparatives - summary_ytd";#N/A,#N/A,TRUE,"P&amp;L comparatives - detail_ytd"}</definedName>
    <definedName name="wrb" localSheetId="11" hidden="1">{#N/A,#N/A,TRUE,"P&amp;L comparatives - summary_per";#N/A,#N/A,TRUE,"P&amp;L comparatives - detail_per";#N/A,#N/A,TRUE,"P&amp;L comparatives - summary_ytd";#N/A,#N/A,TRUE,"P&amp;L comparatives - detail_ytd"}</definedName>
    <definedName name="wrb" hidden="1">{#N/A,#N/A,TRUE,"P&amp;L comparatives - summary_per";#N/A,#N/A,TRUE,"P&amp;L comparatives - detail_per";#N/A,#N/A,TRUE,"P&amp;L comparatives - summary_ytd";#N/A,#N/A,TRUE,"P&amp;L comparatives - detail_ytd"}</definedName>
    <definedName name="wrb_1" localSheetId="4" hidden="1">{#N/A,#N/A,TRUE,"P&amp;L comparatives - summary_per";#N/A,#N/A,TRUE,"P&amp;L comparatives - detail_per";#N/A,#N/A,TRUE,"P&amp;L comparatives - summary_ytd";#N/A,#N/A,TRUE,"P&amp;L comparatives - detail_ytd"}</definedName>
    <definedName name="wrb_1" localSheetId="11" hidden="1">{#N/A,#N/A,TRUE,"P&amp;L comparatives - summary_per";#N/A,#N/A,TRUE,"P&amp;L comparatives - detail_per";#N/A,#N/A,TRUE,"P&amp;L comparatives - summary_ytd";#N/A,#N/A,TRUE,"P&amp;L comparatives - detail_ytd"}</definedName>
    <definedName name="wrb_1" hidden="1">{#N/A,#N/A,TRUE,"P&amp;L comparatives - summary_per";#N/A,#N/A,TRUE,"P&amp;L comparatives - detail_per";#N/A,#N/A,TRUE,"P&amp;L comparatives - summary_ytd";#N/A,#N/A,TRUE,"P&amp;L comparatives - detail_ytd"}</definedName>
    <definedName name="wrd" localSheetId="4" hidden="1">{#N/A,#N/A,FALSE,"INPUTS";#N/A,#N/A,FALSE,"PROFORMA BSHEET";#N/A,#N/A,FALSE,"COMBINED";#N/A,#N/A,FALSE,"HIGH YIELD";#N/A,#N/A,FALSE,"COMB_GRAPHS"}</definedName>
    <definedName name="wrd" localSheetId="11" hidden="1">{#N/A,#N/A,FALSE,"INPUTS";#N/A,#N/A,FALSE,"PROFORMA BSHEET";#N/A,#N/A,FALSE,"COMBINED";#N/A,#N/A,FALSE,"HIGH YIELD";#N/A,#N/A,FALSE,"COMB_GRAPHS"}</definedName>
    <definedName name="wrd" hidden="1">{#N/A,#N/A,FALSE,"INPUTS";#N/A,#N/A,FALSE,"PROFORMA BSHEET";#N/A,#N/A,FALSE,"COMBINED";#N/A,#N/A,FALSE,"HIGH YIELD";#N/A,#N/A,FALSE,"COMB_GRAPHS"}</definedName>
    <definedName name="wrd.2._.pagers.3" localSheetId="2" hidden="1">{"Cover",#N/A,FALSE,"Cover";"Summary",#N/A,FALSE,"Summarpage"}</definedName>
    <definedName name="wrd.2._.pagers.3" localSheetId="1" hidden="1">{"Cover",#N/A,FALSE,"Cover";"Summary",#N/A,FALSE,"Summarpage"}</definedName>
    <definedName name="wrd.2._.pagers.3" localSheetId="19" hidden="1">{"Cover",#N/A,FALSE,"Cover";"Summary",#N/A,FALSE,"Summarpage"}</definedName>
    <definedName name="wrd.2._.pagers.3" localSheetId="4" hidden="1">{"Cover",#N/A,FALSE,"Cover";"Summary",#N/A,FALSE,"Summarpage"}</definedName>
    <definedName name="wrd.2._.pagers.3" localSheetId="18" hidden="1">{"Cover",#N/A,FALSE,"Cover";"Summary",#N/A,FALSE,"Summarpage"}</definedName>
    <definedName name="wrd.2._.pagers.3" localSheetId="15" hidden="1">{"Cover",#N/A,FALSE,"Cover";"Summary",#N/A,FALSE,"Summarpage"}</definedName>
    <definedName name="wrd.2._.pagers.3" localSheetId="11" hidden="1">{"Cover",#N/A,FALSE,"Cover";"Summary",#N/A,FALSE,"Summarpage"}</definedName>
    <definedName name="wrd.2._.pagers.3" hidden="1">{"Cover",#N/A,FALSE,"Cover";"Summary",#N/A,FALSE,"Summarpage"}</definedName>
    <definedName name="wrd.2._.pagers.3_1" localSheetId="4" hidden="1">{"Cover",#N/A,FALSE,"Cover";"Summary",#N/A,FALSE,"Summarpage"}</definedName>
    <definedName name="wrd.2._.pagers.3_1" localSheetId="11" hidden="1">{"Cover",#N/A,FALSE,"Cover";"Summary",#N/A,FALSE,"Summarpage"}</definedName>
    <definedName name="wrd.2._.pagers.3_1" hidden="1">{"Cover",#N/A,FALSE,"Cover";"Summary",#N/A,FALSE,"Summarpage"}</definedName>
    <definedName name="wrd.2._.pagers.3_1_1" localSheetId="4" hidden="1">{"Cover",#N/A,FALSE,"Cover";"Summary",#N/A,FALSE,"Summarpage"}</definedName>
    <definedName name="wrd.2._.pagers.3_1_1" localSheetId="11" hidden="1">{"Cover",#N/A,FALSE,"Cover";"Summary",#N/A,FALSE,"Summarpage"}</definedName>
    <definedName name="wrd.2._.pagers.3_1_1" hidden="1">{"Cover",#N/A,FALSE,"Cover";"Summary",#N/A,FALSE,"Summarpage"}</definedName>
    <definedName name="wrd.2._.pagers.3_1_1_2" localSheetId="4" hidden="1">{"Cover",#N/A,FALSE,"Cover";"Summary",#N/A,FALSE,"Summarpage"}</definedName>
    <definedName name="wrd.2._.pagers.3_1_1_2" localSheetId="11" hidden="1">{"Cover",#N/A,FALSE,"Cover";"Summary",#N/A,FALSE,"Summarpage"}</definedName>
    <definedName name="wrd.2._.pagers.3_1_1_2" hidden="1">{"Cover",#N/A,FALSE,"Cover";"Summary",#N/A,FALSE,"Summarpage"}</definedName>
    <definedName name="wrd.2._.pagers.3_1_3" localSheetId="4" hidden="1">{"Cover",#N/A,FALSE,"Cover";"Summary",#N/A,FALSE,"Summarpage"}</definedName>
    <definedName name="wrd.2._.pagers.3_1_3" localSheetId="11" hidden="1">{"Cover",#N/A,FALSE,"Cover";"Summary",#N/A,FALSE,"Summarpage"}</definedName>
    <definedName name="wrd.2._.pagers.3_1_3" hidden="1">{"Cover",#N/A,FALSE,"Cover";"Summary",#N/A,FALSE,"Summarpage"}</definedName>
    <definedName name="wrd.2._.pagers.3_2" localSheetId="4" hidden="1">{"Cover",#N/A,FALSE,"Cover";"Summary",#N/A,FALSE,"Summarpage"}</definedName>
    <definedName name="wrd.2._.pagers.3_2" localSheetId="11" hidden="1">{"Cover",#N/A,FALSE,"Cover";"Summary",#N/A,FALSE,"Summarpage"}</definedName>
    <definedName name="wrd.2._.pagers.3_2" hidden="1">{"Cover",#N/A,FALSE,"Cover";"Summary",#N/A,FALSE,"Summarpage"}</definedName>
    <definedName name="wrd.2._.pagers.3_2_2" localSheetId="4" hidden="1">{"Cover",#N/A,FALSE,"Cover";"Summary",#N/A,FALSE,"Summarpage"}</definedName>
    <definedName name="wrd.2._.pagers.3_2_2" localSheetId="11" hidden="1">{"Cover",#N/A,FALSE,"Cover";"Summary",#N/A,FALSE,"Summarpage"}</definedName>
    <definedName name="wrd.2._.pagers.3_2_2" hidden="1">{"Cover",#N/A,FALSE,"Cover";"Summary",#N/A,FALSE,"Summarpage"}</definedName>
    <definedName name="wrd.2._.pagers.3_3" localSheetId="4" hidden="1">{"Cover",#N/A,FALSE,"Cover";"Summary",#N/A,FALSE,"Summarpage"}</definedName>
    <definedName name="wrd.2._.pagers.3_3" localSheetId="11" hidden="1">{"Cover",#N/A,FALSE,"Cover";"Summary",#N/A,FALSE,"Summarpage"}</definedName>
    <definedName name="wrd.2._.pagers.3_3" hidden="1">{"Cover",#N/A,FALSE,"Cover";"Summary",#N/A,FALSE,"Summarpage"}</definedName>
    <definedName name="wrd.2._.pagers.3_3_2" localSheetId="4" hidden="1">{"Cover",#N/A,FALSE,"Cover";"Summary",#N/A,FALSE,"Summarpage"}</definedName>
    <definedName name="wrd.2._.pagers.3_3_2" localSheetId="11" hidden="1">{"Cover",#N/A,FALSE,"Cover";"Summary",#N/A,FALSE,"Summarpage"}</definedName>
    <definedName name="wrd.2._.pagers.3_3_2" hidden="1">{"Cover",#N/A,FALSE,"Cover";"Summary",#N/A,FALSE,"Summarpage"}</definedName>
    <definedName name="wrd.2._.pagers.3_5" localSheetId="4" hidden="1">{"Cover",#N/A,FALSE,"Cover";"Summary",#N/A,FALSE,"Summarpage"}</definedName>
    <definedName name="wrd.2._.pagers.3_5" localSheetId="11" hidden="1">{"Cover",#N/A,FALSE,"Cover";"Summary",#N/A,FALSE,"Summarpage"}</definedName>
    <definedName name="wrd.2._.pagers.3_5" hidden="1">{"Cover",#N/A,FALSE,"Cover";"Summary",#N/A,FALSE,"Summarpage"}</definedName>
    <definedName name="wregf" localSheetId="11" hidden="1">{#N/A,#N/A,FALSE,"bs_cons";#N/A,#N/A,FALSE,"bs_grup";#N/A,#N/A,FALSE,"bs_umpl";#N/A,#N/A,FALSE,"bs_bim";#N/A,#N/A,FALSE,"bs_bdb";#N/A,#N/A,FALSE,"bs_mq32";#N/A,#N/A,FALSE,"bs_bsrl"}</definedName>
    <definedName name="wregf" hidden="1">{#N/A,#N/A,FALSE,"bs_cons";#N/A,#N/A,FALSE,"bs_grup";#N/A,#N/A,FALSE,"bs_umpl";#N/A,#N/A,FALSE,"bs_bim";#N/A,#N/A,FALSE,"bs_bdb";#N/A,#N/A,FALSE,"bs_mq32";#N/A,#N/A,FALSE,"bs_bsrl"}</definedName>
    <definedName name="wrhs">#REF!</definedName>
    <definedName name="WriteUp_inventories">#REF!</definedName>
    <definedName name="WriteUp_otherCA">#REF!</definedName>
    <definedName name="WriteUp_otherCL">#REF!</definedName>
    <definedName name="WriteUp_otherLTA">#REF!</definedName>
    <definedName name="WriteUp_otherLTL">#REF!</definedName>
    <definedName name="WriteUp_payables">#REF!</definedName>
    <definedName name="WriteUP_PPE">#REF!</definedName>
    <definedName name="WriteUp_receivables">#REF!</definedName>
    <definedName name="writeupdeprec">#REF!</definedName>
    <definedName name="wrm.81" localSheetId="11" hidden="1">{"cover",#N/A,TRUE,"Cover";"toc3",#N/A,TRUE,"TOC";"over",#N/A,TRUE,"Overview";"ts2",#N/A,TRUE,"Det_Trans_Sum";"ei1",#N/A,TRUE,"Earnings Impact";"ad1",#N/A,TRUE,"accretion dilution";"pfis1",#N/A,TRUE,"Pro Forma Income Statement";"acq1",#N/A,TRUE,"Acquirer";"tar1",#N/A,TRUE,"Target"}</definedName>
    <definedName name="wrm.81" hidden="1">{"cover",#N/A,TRUE,"Cover";"toc3",#N/A,TRUE,"TOC";"over",#N/A,TRUE,"Overview";"ts2",#N/A,TRUE,"Det_Trans_Sum";"ei1",#N/A,TRUE,"Earnings Impact";"ad1",#N/A,TRUE,"accretion dilution";"pfis1",#N/A,TRUE,"Pro Forma Income Statement";"acq1",#N/A,TRUE,"Acquirer";"tar1",#N/A,TRUE,"Target"}</definedName>
    <definedName name="wrn"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 localSheetId="11" hidden="1">{#N/A,#N/A,TRUE,"Sales";#N/A,#N/A,TRUE,"Margin";#N/A,#N/A,TRUE,"Inventory";#N/A,#N/A,TRUE,"Income";#N/A,#N/A,TRUE,"Score";#N/A,#N/A,TRUE,"SpringScore";#N/A,#N/A,TRUE,"Catalogue";#N/A,#N/A,TRUE,"InvRoll";#N/A,#N/A,TRUE,"BOM";#N/A,#N/A,TRUE,"WkTrend";#N/A,#N/A,TRUE,"StockSales";#N/A,#N/A,TRUE,"SalesTrend";#N/A,#N/A,TRUE,"WkChange"}</definedName>
    <definedName name="wrn." hidden="1">{#N/A,#N/A,TRUE,"Sales";#N/A,#N/A,TRUE,"Margin";#N/A,#N/A,TRUE,"Inventory";#N/A,#N/A,TRUE,"Income";#N/A,#N/A,TRUE,"Score";#N/A,#N/A,TRUE,"SpringScore";#N/A,#N/A,TRUE,"Catalogue";#N/A,#N/A,TRUE,"InvRoll";#N/A,#N/A,TRUE,"BOM";#N/A,#N/A,TRUE,"WkTrend";#N/A,#N/A,TRUE,"StockSales";#N/A,#N/A,TRUE,"SalesTrend";#N/A,#N/A,TRUE,"WkChange"}</definedName>
    <definedName name="wrn.." localSheetId="11" hidden="1">{#N/A,#N/A,TRUE,"Sales";#N/A,#N/A,TRUE,"Margin";#N/A,#N/A,TRUE,"Inventory";#N/A,#N/A,TRUE,"Income";#N/A,#N/A,TRUE,"Score";#N/A,#N/A,TRUE,"SpringScore";#N/A,#N/A,TRUE,"Catalogue";#N/A,#N/A,TRUE,"InvRoll";#N/A,#N/A,TRUE,"BOM";#N/A,#N/A,TRUE,"WkTrend";#N/A,#N/A,TRUE,"StockSales";#N/A,#N/A,TRUE,"SalesTrend";#N/A,#N/A,TRUE,"WkChange"}</definedName>
    <definedName name="wrn.." hidden="1">{#N/A,#N/A,TRUE,"Sales";#N/A,#N/A,TRUE,"Margin";#N/A,#N/A,TRUE,"Inventory";#N/A,#N/A,TRUE,"Income";#N/A,#N/A,TRUE,"Score";#N/A,#N/A,TRUE,"SpringScore";#N/A,#N/A,TRUE,"Catalogue";#N/A,#N/A,TRUE,"InvRoll";#N/A,#N/A,TRUE,"BOM";#N/A,#N/A,TRUE,"WkTrend";#N/A,#N/A,TRUE,"StockSales";#N/A,#N/A,TRUE,"SalesTrend";#N/A,#N/A,TRUE,"WkChange"}</definedName>
    <definedName name="wrn.01_All_Package." localSheetId="11"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Print._.Footstar._.Book." localSheetId="4"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 localSheetId="11"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_.2." localSheetId="4"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 localSheetId="11"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_1" localSheetId="4"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_1" localSheetId="11"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_1"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1" localSheetId="4"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_1" localSheetId="11"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_1"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2_PCS." localSheetId="1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PrintAppendix." localSheetId="4"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 localSheetId="11"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_1" localSheetId="4"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_1" localSheetId="11"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_1"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3_Corporate." localSheetId="11" hidden="1">{#N/A,#N/A,FALSE,"BS_CORPORATE"}</definedName>
    <definedName name="wrn.03_Corporate." hidden="1">{#N/A,#N/A,FALSE,"BS_CORPORATE"}</definedName>
    <definedName name="wrn.03_NSS." localSheetId="1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4_ESG." localSheetId="11" hidden="1">{#N/A,#N/A,FALSE,"BS_ESG ";#N/A,#N/A,FALSE,"P&amp;L_ESG"}</definedName>
    <definedName name="wrn.04_ESG." hidden="1">{#N/A,#N/A,FALSE,"BS_ESG ";#N/A,#N/A,FALSE,"P&amp;L_ESG"}</definedName>
    <definedName name="wrn.05_SPS." localSheetId="11" hidden="1">{#N/A,#N/A,FALSE,"Balance SPS";#N/A,#N/A,FALSE,"P&amp;L_SPS"}</definedName>
    <definedName name="wrn.05_SPS." hidden="1">{#N/A,#N/A,FALSE,"Balance SPS";#N/A,#N/A,FALSE,"P&amp;L_SPS"}</definedName>
    <definedName name="wrn.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4" hidden="1">{#N/A,#N/A,FALSE,"Calc";#N/A,#N/A,FALSE,"Sensitivity";#N/A,#N/A,FALSE,"LT Earn.Dil.";#N/A,#N/A,FALSE,"Dil. AVP"}</definedName>
    <definedName name="wrn.1." localSheetId="15" hidden="1">{#N/A,#N/A,FALSE,"Calc";#N/A,#N/A,FALSE,"Sensitivity";#N/A,#N/A,FALSE,"LT Earn.Dil.";#N/A,#N/A,FALSE,"Dil. AVP"}</definedName>
    <definedName name="wrn.1." localSheetId="11" hidden="1">{#N/A,#N/A,FALSE,"Calc";#N/A,#N/A,FALSE,"Sensitivity";#N/A,#N/A,FALSE,"LT Earn.Dil.";#N/A,#N/A,FALSE,"Dil. AVP"}</definedName>
    <definedName name="wrn.1." hidden="1">{#N/A,#N/A,FALSE,"Calc";#N/A,#N/A,FALSE,"Sensitivity";#N/A,#N/A,FALSE,"LT Earn.Dil.";#N/A,#N/A,FALSE,"Dil. AVP"}</definedName>
    <definedName name="wrn.1._1" localSheetId="4" hidden="1">{#N/A,#N/A,FALSE,"Calc";#N/A,#N/A,FALSE,"Sensitivity";#N/A,#N/A,FALSE,"LT Earn.Dil.";#N/A,#N/A,FALSE,"Dil. AVP"}</definedName>
    <definedName name="wrn.1._1" localSheetId="11" hidden="1">{#N/A,#N/A,FALSE,"Calc";#N/A,#N/A,FALSE,"Sensitivity";#N/A,#N/A,FALSE,"LT Earn.Dil.";#N/A,#N/A,FALSE,"Dil. AVP"}</definedName>
    <definedName name="wrn.1._1" hidden="1">{#N/A,#N/A,FALSE,"Calc";#N/A,#N/A,FALSE,"Sensitivity";#N/A,#N/A,FALSE,"LT Earn.Dil.";#N/A,#N/A,FALSE,"Dil. AVP"}</definedName>
    <definedName name="wrn.1.1" localSheetId="4" hidden="1">{#N/A,#N/A,FALSE,"Calc";#N/A,#N/A,FALSE,"Sensitivity";#N/A,#N/A,FALSE,"LT Earn.Dil.";#N/A,#N/A,FALSE,"Dil. AVP"}</definedName>
    <definedName name="wrn.1.1" localSheetId="11" hidden="1">{#N/A,#N/A,FALSE,"Calc";#N/A,#N/A,FALSE,"Sensitivity";#N/A,#N/A,FALSE,"LT Earn.Dil.";#N/A,#N/A,FALSE,"Dil. AVP"}</definedName>
    <definedName name="wrn.1.1" hidden="1">{#N/A,#N/A,FALSE,"Calc";#N/A,#N/A,FALSE,"Sensitivity";#N/A,#N/A,FALSE,"LT Earn.Dil.";#N/A,#N/A,FALSE,"Dil. AVP"}</definedName>
    <definedName name="wrn.1.1.2" localSheetId="4" hidden="1">{#N/A,#N/A,FALSE,"Calc";#N/A,#N/A,FALSE,"Sensitivity";#N/A,#N/A,FALSE,"LT Earn.Dil.";#N/A,#N/A,FALSE,"Dil. AVP"}</definedName>
    <definedName name="wrn.1.1.2" localSheetId="11" hidden="1">{#N/A,#N/A,FALSE,"Calc";#N/A,#N/A,FALSE,"Sensitivity";#N/A,#N/A,FALSE,"LT Earn.Dil.";#N/A,#N/A,FALSE,"Dil. AVP"}</definedName>
    <definedName name="wrn.1.1.2" hidden="1">{#N/A,#N/A,FALSE,"Calc";#N/A,#N/A,FALSE,"Sensitivity";#N/A,#N/A,FALSE,"LT Earn.Dil.";#N/A,#N/A,FALSE,"Dil. AVP"}</definedName>
    <definedName name="wrn.1.1.2_1" localSheetId="4" hidden="1">{#N/A,#N/A,FALSE,"Calc";#N/A,#N/A,FALSE,"Sensitivity";#N/A,#N/A,FALSE,"LT Earn.Dil.";#N/A,#N/A,FALSE,"Dil. AVP"}</definedName>
    <definedName name="wrn.1.1.2_1" localSheetId="11" hidden="1">{#N/A,#N/A,FALSE,"Calc";#N/A,#N/A,FALSE,"Sensitivity";#N/A,#N/A,FALSE,"LT Earn.Dil.";#N/A,#N/A,FALSE,"Dil. AVP"}</definedName>
    <definedName name="wrn.1.1.2_1" hidden="1">{#N/A,#N/A,FALSE,"Calc";#N/A,#N/A,FALSE,"Sensitivity";#N/A,#N/A,FALSE,"LT Earn.Dil.";#N/A,#N/A,FALSE,"Dil. AVP"}</definedName>
    <definedName name="wrn.1.1.3" localSheetId="4" hidden="1">{#N/A,#N/A,FALSE,"Calc";#N/A,#N/A,FALSE,"Sensitivity";#N/A,#N/A,FALSE,"LT Earn.Dil.";#N/A,#N/A,FALSE,"Dil. AVP"}</definedName>
    <definedName name="wrn.1.1.3" localSheetId="11" hidden="1">{#N/A,#N/A,FALSE,"Calc";#N/A,#N/A,FALSE,"Sensitivity";#N/A,#N/A,FALSE,"LT Earn.Dil.";#N/A,#N/A,FALSE,"Dil. AVP"}</definedName>
    <definedName name="wrn.1.1.3" hidden="1">{#N/A,#N/A,FALSE,"Calc";#N/A,#N/A,FALSE,"Sensitivity";#N/A,#N/A,FALSE,"LT Earn.Dil.";#N/A,#N/A,FALSE,"Dil. AVP"}</definedName>
    <definedName name="wrn.1.1.3_1" localSheetId="4" hidden="1">{#N/A,#N/A,FALSE,"Calc";#N/A,#N/A,FALSE,"Sensitivity";#N/A,#N/A,FALSE,"LT Earn.Dil.";#N/A,#N/A,FALSE,"Dil. AVP"}</definedName>
    <definedName name="wrn.1.1.3_1" localSheetId="11" hidden="1">{#N/A,#N/A,FALSE,"Calc";#N/A,#N/A,FALSE,"Sensitivity";#N/A,#N/A,FALSE,"LT Earn.Dil.";#N/A,#N/A,FALSE,"Dil. AVP"}</definedName>
    <definedName name="wrn.1.1.3_1" hidden="1">{#N/A,#N/A,FALSE,"Calc";#N/A,#N/A,FALSE,"Sensitivity";#N/A,#N/A,FALSE,"LT Earn.Dil.";#N/A,#N/A,FALSE,"Dil. AVP"}</definedName>
    <definedName name="wrn.1.1_1" localSheetId="4" hidden="1">{#N/A,#N/A,FALSE,"Calc";#N/A,#N/A,FALSE,"Sensitivity";#N/A,#N/A,FALSE,"LT Earn.Dil.";#N/A,#N/A,FALSE,"Dil. AVP"}</definedName>
    <definedName name="wrn.1.1_1" localSheetId="11" hidden="1">{#N/A,#N/A,FALSE,"Calc";#N/A,#N/A,FALSE,"Sensitivity";#N/A,#N/A,FALSE,"LT Earn.Dil.";#N/A,#N/A,FALSE,"Dil. AVP"}</definedName>
    <definedName name="wrn.1.1_1" hidden="1">{#N/A,#N/A,FALSE,"Calc";#N/A,#N/A,FALSE,"Sensitivity";#N/A,#N/A,FALSE,"LT Earn.Dil.";#N/A,#N/A,FALSE,"Dil. AVP"}</definedName>
    <definedName name="wrn.1.2" localSheetId="4" hidden="1">{#N/A,#N/A,FALSE,"Calc";#N/A,#N/A,FALSE,"Sensitivity";#N/A,#N/A,FALSE,"LT Earn.Dil.";#N/A,#N/A,FALSE,"Dil. AVP"}</definedName>
    <definedName name="wrn.1.2" localSheetId="11" hidden="1">{#N/A,#N/A,FALSE,"Calc";#N/A,#N/A,FALSE,"Sensitivity";#N/A,#N/A,FALSE,"LT Earn.Dil.";#N/A,#N/A,FALSE,"Dil. AVP"}</definedName>
    <definedName name="wrn.1.2" hidden="1">{#N/A,#N/A,FALSE,"Calc";#N/A,#N/A,FALSE,"Sensitivity";#N/A,#N/A,FALSE,"LT Earn.Dil.";#N/A,#N/A,FALSE,"Dil. AVP"}</definedName>
    <definedName name="wrn.1.2_1" localSheetId="4" hidden="1">{#N/A,#N/A,FALSE,"Calc";#N/A,#N/A,FALSE,"Sensitivity";#N/A,#N/A,FALSE,"LT Earn.Dil.";#N/A,#N/A,FALSE,"Dil. AVP"}</definedName>
    <definedName name="wrn.1.2_1" localSheetId="11" hidden="1">{#N/A,#N/A,FALSE,"Calc";#N/A,#N/A,FALSE,"Sensitivity";#N/A,#N/A,FALSE,"LT Earn.Dil.";#N/A,#N/A,FALSE,"Dil. AVP"}</definedName>
    <definedName name="wrn.1.2_1" hidden="1">{#N/A,#N/A,FALSE,"Calc";#N/A,#N/A,FALSE,"Sensitivity";#N/A,#N/A,FALSE,"LT Earn.Dil.";#N/A,#N/A,FALSE,"Dil. AVP"}</definedName>
    <definedName name="wrn.1.3" localSheetId="4" hidden="1">{#N/A,#N/A,FALSE,"Calc";#N/A,#N/A,FALSE,"Sensitivity";#N/A,#N/A,FALSE,"LT Earn.Dil.";#N/A,#N/A,FALSE,"Dil. AVP"}</definedName>
    <definedName name="wrn.1.3" localSheetId="11" hidden="1">{#N/A,#N/A,FALSE,"Calc";#N/A,#N/A,FALSE,"Sensitivity";#N/A,#N/A,FALSE,"LT Earn.Dil.";#N/A,#N/A,FALSE,"Dil. AVP"}</definedName>
    <definedName name="wrn.1.3" hidden="1">{#N/A,#N/A,FALSE,"Calc";#N/A,#N/A,FALSE,"Sensitivity";#N/A,#N/A,FALSE,"LT Earn.Dil.";#N/A,#N/A,FALSE,"Dil. AVP"}</definedName>
    <definedName name="wrn.1.3_1" localSheetId="4" hidden="1">{#N/A,#N/A,FALSE,"Calc";#N/A,#N/A,FALSE,"Sensitivity";#N/A,#N/A,FALSE,"LT Earn.Dil.";#N/A,#N/A,FALSE,"Dil. AVP"}</definedName>
    <definedName name="wrn.1.3_1" localSheetId="11" hidden="1">{#N/A,#N/A,FALSE,"Calc";#N/A,#N/A,FALSE,"Sensitivity";#N/A,#N/A,FALSE,"LT Earn.Dil.";#N/A,#N/A,FALSE,"Dil. AVP"}</definedName>
    <definedName name="wrn.1.3_1" hidden="1">{#N/A,#N/A,FALSE,"Calc";#N/A,#N/A,FALSE,"Sensitivity";#N/A,#N/A,FALSE,"LT Earn.Dil.";#N/A,#N/A,FALSE,"Dil. AVP"}</definedName>
    <definedName name="wrn.1.a" localSheetId="4" hidden="1">{#N/A,#N/A,FALSE,"Calc";#N/A,#N/A,FALSE,"Sensitivity";#N/A,#N/A,FALSE,"LT Earn.Dil.";#N/A,#N/A,FALSE,"Dil. AVP"}</definedName>
    <definedName name="wrn.1.a" localSheetId="11" hidden="1">{#N/A,#N/A,FALSE,"Calc";#N/A,#N/A,FALSE,"Sensitivity";#N/A,#N/A,FALSE,"LT Earn.Dil.";#N/A,#N/A,FALSE,"Dil. AVP"}</definedName>
    <definedName name="wrn.1.a" hidden="1">{#N/A,#N/A,FALSE,"Calc";#N/A,#N/A,FALSE,"Sensitivity";#N/A,#N/A,FALSE,"LT Earn.Dil.";#N/A,#N/A,FALSE,"Dil. AVP"}</definedName>
    <definedName name="wrn.1.a_1" localSheetId="4" hidden="1">{#N/A,#N/A,FALSE,"Calc";#N/A,#N/A,FALSE,"Sensitivity";#N/A,#N/A,FALSE,"LT Earn.Dil.";#N/A,#N/A,FALSE,"Dil. AVP"}</definedName>
    <definedName name="wrn.1.a_1" localSheetId="11" hidden="1">{#N/A,#N/A,FALSE,"Calc";#N/A,#N/A,FALSE,"Sensitivity";#N/A,#N/A,FALSE,"LT Earn.Dil.";#N/A,#N/A,FALSE,"Dil. AVP"}</definedName>
    <definedName name="wrn.1.a_1" hidden="1">{#N/A,#N/A,FALSE,"Calc";#N/A,#N/A,FALSE,"Sensitivity";#N/A,#N/A,FALSE,"LT Earn.Dil.";#N/A,#N/A,FALSE,"Dil. AVP"}</definedName>
    <definedName name="wrn.1_Complete._.Package._.less._.Backup." localSheetId="11"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0." localSheetId="11"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0._.Monthly._.Package." localSheetId="11"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5" localSheetId="1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K._.FS._.AND._.TABLES."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4" hidden="1">{#N/A,#N/A,FALSE,"TABLE_1 YTD";#N/A,#N/A,FALSE,"TABLE_1A QTD"}</definedName>
    <definedName name="wrn.10Q._.TABLES." localSheetId="11" hidden="1">{#N/A,#N/A,FALSE,"TABLE_1 YTD";#N/A,#N/A,FALSE,"TABLE_1A QTD"}</definedName>
    <definedName name="wrn.10Q._.TABLES." hidden="1">{#N/A,#N/A,FALSE,"TABLE_1 YTD";#N/A,#N/A,FALSE,"TABLE_1A QTD"}</definedName>
    <definedName name="wrn.11." localSheetId="11"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4" hidden="1">{#N/A,#N/A,FALSE,"Pharm";#N/A,#N/A,FALSE,"WWCM"}</definedName>
    <definedName name="wrn.111111" localSheetId="11" hidden="1">{#N/A,#N/A,FALSE,"Pharm";#N/A,#N/A,FALSE,"WWCM"}</definedName>
    <definedName name="wrn.111111" hidden="1">{#N/A,#N/A,FALSE,"Pharm";#N/A,#N/A,FALSE,"WWCM"}</definedName>
    <definedName name="wrn.111111_1" localSheetId="4" hidden="1">{#N/A,#N/A,FALSE,"Pharm";#N/A,#N/A,FALSE,"WWCM"}</definedName>
    <definedName name="wrn.111111_1" localSheetId="11" hidden="1">{#N/A,#N/A,FALSE,"Pharm";#N/A,#N/A,FALSE,"WWCM"}</definedName>
    <definedName name="wrn.111111_1" hidden="1">{#N/A,#N/A,FALSE,"Pharm";#N/A,#N/A,FALSE,"WWCM"}</definedName>
    <definedName name="wrn.1130trds." localSheetId="11" hidden="1">{#N/A,#N/A,FALSE,"RECEIVABLES";#N/A,#N/A,FALSE,"TRADE RECEIVABLES";#N/A,#N/A,FALSE,"COLLECTION DAYS";#N/A,#N/A,FALSE,"PRODUCTION INVENTORY";#N/A,#N/A,FALSE,"PITO";#N/A,#N/A,FALSE,"NOA"}</definedName>
    <definedName name="wrn.1130trds." hidden="1">{#N/A,#N/A,FALSE,"RECEIVABLES";#N/A,#N/A,FALSE,"TRADE RECEIVABLES";#N/A,#N/A,FALSE,"COLLECTION DAYS";#N/A,#N/A,FALSE,"PRODUCTION INVENTORY";#N/A,#N/A,FALSE,"PITO";#N/A,#N/A,FALSE,"NOA"}</definedName>
    <definedName name="wrn.1130trds._1" localSheetId="11" hidden="1">{#N/A,#N/A,FALSE,"RECEIVABLES";#N/A,#N/A,FALSE,"TRADE RECEIVABLES";#N/A,#N/A,FALSE,"COLLECTION DAYS";#N/A,#N/A,FALSE,"PRODUCTION INVENTORY";#N/A,#N/A,FALSE,"PITO";#N/A,#N/A,FALSE,"NOA"}</definedName>
    <definedName name="wrn.1130trds._1" hidden="1">{#N/A,#N/A,FALSE,"RECEIVABLES";#N/A,#N/A,FALSE,"TRADE RECEIVABLES";#N/A,#N/A,FALSE,"COLLECTION DAYS";#N/A,#N/A,FALSE,"PRODUCTION INVENTORY";#N/A,#N/A,FALSE,"PITO";#N/A,#N/A,FALSE,"NOA"}</definedName>
    <definedName name="wrn.12." localSheetId="11"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2_30._.Adv._.Book." localSheetId="1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3." localSheetId="1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1"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1"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1"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4" hidden="1">{"SUMMARY",#N/A,TRUE,"SUMMARY";"compare",#N/A,TRUE,"Vs. Bus Plan";"ratios",#N/A,TRUE,"Ratios";"REVENUE",#N/A,TRUE,"Revenue";"expenses",#N/A,TRUE,"1996 budget";"payroll",#N/A,TRUE,"Payroll"}</definedName>
    <definedName name="wrn.1996._.BUDGET." localSheetId="11"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TO._.2004." localSheetId="4" hidden="1">{"ten year ratios",#N/A,TRUE,"PROFIT_LOSS";"ten year ratios",#N/A,TRUE,"Ratios";"ten yr opex and capex",#N/A,TRUE,"1996 budget";"ten year revenues",#N/A,TRUE,"Revenue_1996-2004";"ten year payroll",#N/A,TRUE,"Payroll"}</definedName>
    <definedName name="wrn.1996._.TO._.2004." localSheetId="11"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7" localSheetId="11" hidden="1">{"INTRON97",#N/A,FALSE,"REVCDLR";"MERCK1997",#N/A,FALSE,"REVCDLR";"SKB1997",#N/A,FALSE,"REVCDLR"}</definedName>
    <definedName name="wrn.1997" hidden="1">{"INTRON97",#N/A,FALSE,"REVCDLR";"MERCK1997",#N/A,FALSE,"REVCDLR";"SKB1997",#N/A,FALSE,"REVCDLR"}</definedName>
    <definedName name="wrn.1997." localSheetId="11" hidden="1">{"INTRON97",#N/A,FALSE,"REVCDLR";"MERCK1997",#N/A,FALSE,"REVCDLR";"SKB1997",#N/A,FALSE,"REVCDLR"}</definedName>
    <definedName name="wrn.1997." hidden="1">{"INTRON97",#N/A,FALSE,"REVCDLR";"MERCK1997",#N/A,FALSE,"REVCDLR";"SKB1997",#N/A,FALSE,"REVCDLR"}</definedName>
    <definedName name="wrn.1997._1" localSheetId="11" hidden="1">{"INTRON97",#N/A,FALSE,"REVCDLR";"MERCK1997",#N/A,FALSE,"REVCDLR";"SKB1997",#N/A,FALSE,"REVCDLR"}</definedName>
    <definedName name="wrn.1997._1" hidden="1">{"INTRON97",#N/A,FALSE,"REVCDLR";"MERCK1997",#N/A,FALSE,"REVCDLR";"SKB1997",#N/A,FALSE,"REVCDLR"}</definedName>
    <definedName name="wrn.1997_1" localSheetId="11" hidden="1">{"INTRON97",#N/A,FALSE,"REVCDLR";"MERCK1997",#N/A,FALSE,"REVCDLR";"SKB1997",#N/A,FALSE,"REVCDLR"}</definedName>
    <definedName name="wrn.1997_1" hidden="1">{"INTRON97",#N/A,FALSE,"REVCDLR";"MERCK1997",#N/A,FALSE,"REVCDLR";"SKB1997",#N/A,FALSE,"REVCDLR"}</definedName>
    <definedName name="wrn.1997budget." localSheetId="11" hidden="1">{#N/A,#N/A,TRUE,"SCHEDULE D";#N/A,#N/A,TRUE,"SUMMARY P&amp;L";#N/A,#N/A,TRUE,"INCOME STATEMENT";#N/A,#N/A,TRUE,"LSS REVENUE";#N/A,#N/A,TRUE,"PRIMESTAR";#N/A,#N/A,TRUE,"DIRECTV";#N/A,#N/A,TRUE,"NETWORK RIGHTS";#N/A,#N/A,TRUE,"TOTAL RIGHTS";#N/A,#N/A,TRUE,"MUSIC FEES";#N/A,#N/A,TRUE,"G&amp;A EXPENSE";#N/A,#N/A,TRUE,"G&amp;A EXPL.";#N/A,#N/A,TRUE,"RES SALES";#N/A,#N/A,TRUE,"RES SALES EXPL.";#N/A,#N/A,TRUE,"AFFILIATE SERVICES";#N/A,#N/A,TRUE,"AFFILIATE SERVICES EXPL";#N/A,#N/A,TRUE,"SPORTS ACCESS";#N/A,#N/A,TRUE,"SPORTS ACC. EXPL.";#N/A,#N/A,TRUE,"MARKETING";#N/A,#N/A,TRUE,"MARKETING EXPL.";#N/A,#N/A,TRUE,"COMM. SALES";#N/A,#N/A,TRUE,"KU COMM. SALES EXPL. ";#N/A,#N/A,TRUE,"SPORTSCASTER";#N/A,#N/A,TRUE,"SPORTSCASTER EXPL.";#N/A,#N/A,TRUE,"NETWORK OPS";#N/A,#N/A,TRUE,"NETWORK OPS EXPL.";#N/A,#N/A,TRUE,"DEPRECIATION";#N/A,#N/A,TRUE,"CAPITAL ";#N/A,#N/A,TRUE,"PAYROLL";#N/A,#N/A,TRUE,"PAYROLL SUMMARY"}</definedName>
    <definedName name="wrn.1997budget." hidden="1">{#N/A,#N/A,TRUE,"SCHEDULE D";#N/A,#N/A,TRUE,"SUMMARY P&amp;L";#N/A,#N/A,TRUE,"INCOME STATEMENT";#N/A,#N/A,TRUE,"LSS REVENUE";#N/A,#N/A,TRUE,"PRIMESTAR";#N/A,#N/A,TRUE,"DIRECTV";#N/A,#N/A,TRUE,"NETWORK RIGHTS";#N/A,#N/A,TRUE,"TOTAL RIGHTS";#N/A,#N/A,TRUE,"MUSIC FEES";#N/A,#N/A,TRUE,"G&amp;A EXPENSE";#N/A,#N/A,TRUE,"G&amp;A EXPL.";#N/A,#N/A,TRUE,"RES SALES";#N/A,#N/A,TRUE,"RES SALES EXPL.";#N/A,#N/A,TRUE,"AFFILIATE SERVICES";#N/A,#N/A,TRUE,"AFFILIATE SERVICES EXPL";#N/A,#N/A,TRUE,"SPORTS ACCESS";#N/A,#N/A,TRUE,"SPORTS ACC. EXPL.";#N/A,#N/A,TRUE,"MARKETING";#N/A,#N/A,TRUE,"MARKETING EXPL.";#N/A,#N/A,TRUE,"COMM. SALES";#N/A,#N/A,TRUE,"KU COMM. SALES EXPL. ";#N/A,#N/A,TRUE,"SPORTSCASTER";#N/A,#N/A,TRUE,"SPORTSCASTER EXPL.";#N/A,#N/A,TRUE,"NETWORK OPS";#N/A,#N/A,TRUE,"NETWORK OPS EXPL.";#N/A,#N/A,TRUE,"DEPRECIATION";#N/A,#N/A,TRUE,"CAPITAL ";#N/A,#N/A,TRUE,"PAYROLL";#N/A,#N/A,TRUE,"PAYROLL SUMMARY"}</definedName>
    <definedName name="wrn.1998" localSheetId="11" hidden="1">{"INTRON97",#N/A,FALSE,"REVCDLR";"MERCK1997",#N/A,FALSE,"REVCDLR";"SKB1997",#N/A,FALSE,"REVCDLR"}</definedName>
    <definedName name="wrn.1998" hidden="1">{"INTRON97",#N/A,FALSE,"REVCDLR";"MERCK1997",#N/A,FALSE,"REVCDLR";"SKB1997",#N/A,FALSE,"REVCDLR"}</definedName>
    <definedName name="wrn.1998." localSheetId="4" hidden="1">{#N/A,#N/A,FALSE,"1998"}</definedName>
    <definedName name="wrn.1998." localSheetId="11" hidden="1">{#N/A,#N/A,FALSE,"1998"}</definedName>
    <definedName name="wrn.1998." hidden="1">{#N/A,#N/A,FALSE,"1998"}</definedName>
    <definedName name="wrn.1998.." localSheetId="11" hidden="1">{"INTRON98",#N/A,FALSE,"REVCDLR";"MERCK98",#N/A,FALSE,"REVCDLR";"SKB98",#N/A,FALSE,"REVCDLR"}</definedName>
    <definedName name="wrn.1998.." hidden="1">{"INTRON98",#N/A,FALSE,"REVCDLR";"MERCK98",#N/A,FALSE,"REVCDLR";"SKB98",#N/A,FALSE,"REVCDLR"}</definedName>
    <definedName name="wrn.1998.._1" localSheetId="11" hidden="1">{"INTRON98",#N/A,FALSE,"REVCDLR";"MERCK98",#N/A,FALSE,"REVCDLR";"SKB98",#N/A,FALSE,"REVCDLR"}</definedName>
    <definedName name="wrn.1998.._1" hidden="1">{"INTRON98",#N/A,FALSE,"REVCDLR";"MERCK98",#N/A,FALSE,"REVCDLR";"SKB98",#N/A,FALSE,"REVCDLR"}</definedName>
    <definedName name="wrn.1998._.Budget." localSheetId="11" hidden="1">{#N/A,#N/A,TRUE,"5 Column";#N/A,#N/A,TRUE,"SUMMARY P&amp;L";#N/A,#N/A,TRUE,"INCOME STATEMENT";#N/A,#N/A,TRUE,"TOTAL REVENUE";#N/A,#N/A,TRUE,"ad rev ";#N/A,#N/A,TRUE,"OTHER REVENUE";#N/A,#N/A,TRUE,"RIGHTS";#N/A,#N/A,TRUE,"MUSIC FEES";#N/A,#N/A,TRUE,"G&amp;A EXPENSE";#N/A,#N/A,TRUE,"PROGRAMMING";#N/A,#N/A,TRUE,"REMOTE PROD. EXP.";#N/A,#N/A,TRUE,"EVENTS";#N/A,#N/A,TRUE,"REMOTE SUPPORT";#N/A,#N/A,TRUE,"DISTRIBUTION";#N/A,#N/A,TRUE,"SPORTSCOM";#N/A,#N/A,TRUE,"AFFILIATE SALES";#N/A,#N/A,TRUE,"AFF SALES EXPL.";#N/A,#N/A,TRUE,"MARKETING";#N/A,#N/A,TRUE,"MARKTETING EXPL.";#N/A,#N/A,TRUE,"AD SALES";#N/A,#N/A,TRUE,"AD SALES EXPL.";#N/A,#N/A,TRUE,"MEDIA";#N/A,#N/A,TRUE,"MEDIA EXPL.";#N/A,#N/A,TRUE,"PPV EXPENSE";#N/A,#N/A,TRUE,"PLAYOFFS";#N/A,#N/A,TRUE,"FOX FEE";#N/A,#N/A,TRUE,"DEPRECIATION";#N/A,#N/A,TRUE,"CAPITAL "}</definedName>
    <definedName name="wrn.1998._.Budget." hidden="1">{#N/A,#N/A,TRUE,"5 Column";#N/A,#N/A,TRUE,"SUMMARY P&amp;L";#N/A,#N/A,TRUE,"INCOME STATEMENT";#N/A,#N/A,TRUE,"TOTAL REVENUE";#N/A,#N/A,TRUE,"ad rev ";#N/A,#N/A,TRUE,"OTHER REVENUE";#N/A,#N/A,TRUE,"RIGHTS";#N/A,#N/A,TRUE,"MUSIC FEES";#N/A,#N/A,TRUE,"G&amp;A EXPENSE";#N/A,#N/A,TRUE,"PROGRAMMING";#N/A,#N/A,TRUE,"REMOTE PROD. EXP.";#N/A,#N/A,TRUE,"EVENTS";#N/A,#N/A,TRUE,"REMOTE SUPPORT";#N/A,#N/A,TRUE,"DISTRIBUTION";#N/A,#N/A,TRUE,"SPORTSCOM";#N/A,#N/A,TRUE,"AFFILIATE SALES";#N/A,#N/A,TRUE,"AFF SALES EXPL.";#N/A,#N/A,TRUE,"MARKETING";#N/A,#N/A,TRUE,"MARKTETING EXPL.";#N/A,#N/A,TRUE,"AD SALES";#N/A,#N/A,TRUE,"AD SALES EXPL.";#N/A,#N/A,TRUE,"MEDIA";#N/A,#N/A,TRUE,"MEDIA EXPL.";#N/A,#N/A,TRUE,"PPV EXPENSE";#N/A,#N/A,TRUE,"PLAYOFFS";#N/A,#N/A,TRUE,"FOX FEE";#N/A,#N/A,TRUE,"DEPRECIATION";#N/A,#N/A,TRUE,"CAPITAL "}</definedName>
    <definedName name="wrn.1998._.detail" localSheetId="11" hidden="1">{"MERCK",#N/A,FALSE,"SKB&amp;MERCK (HepB vaccine)";"SKB",#N/A,FALSE,"SKB&amp;MERCK (HepB vaccine)"}</definedName>
    <definedName name="wrn.1998._.detail" hidden="1">{"MERCK",#N/A,FALSE,"SKB&amp;MERCK (HepB vaccine)";"SKB",#N/A,FALSE,"SKB&amp;MERCK (HepB vaccine)"}</definedName>
    <definedName name="wrn.1998._.Detail." localSheetId="11" hidden="1">{"MERCK",#N/A,FALSE,"SKB&amp;MERCK (HepB vaccine)";"SKB",#N/A,FALSE,"SKB&amp;MERCK (HepB vaccine)"}</definedName>
    <definedName name="wrn.1998._.Detail." hidden="1">{"MERCK",#N/A,FALSE,"SKB&amp;MERCK (HepB vaccine)";"SKB",#N/A,FALSE,"SKB&amp;MERCK (HepB vaccine)"}</definedName>
    <definedName name="wrn.1998._.Detail._1" localSheetId="11" hidden="1">{"MERCK",#N/A,FALSE,"SKB&amp;MERCK (HepB vaccine)";"SKB",#N/A,FALSE,"SKB&amp;MERCK (HepB vaccine)"}</definedName>
    <definedName name="wrn.1998._.Detail._1" hidden="1">{"MERCK",#N/A,FALSE,"SKB&amp;MERCK (HepB vaccine)";"SKB",#N/A,FALSE,"SKB&amp;MERCK (HepB vaccine)"}</definedName>
    <definedName name="wrn.1998._.detail_1" localSheetId="11" hidden="1">{"MERCK",#N/A,FALSE,"SKB&amp;MERCK (HepB vaccine)";"SKB",#N/A,FALSE,"SKB&amp;MERCK (HepB vaccine)"}</definedName>
    <definedName name="wrn.1998._.detail_1" hidden="1">{"MERCK",#N/A,FALSE,"SKB&amp;MERCK (HepB vaccine)";"SKB",#N/A,FALSE,"SKB&amp;MERCK (HepB vaccine)"}</definedName>
    <definedName name="wrn.1998._.FINANCIAL._.STATEMENTS." localSheetId="11"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1" localSheetId="4" hidden="1">{#N/A,#N/A,FALSE,"1998"}</definedName>
    <definedName name="wrn.1998._1" localSheetId="11" hidden="1">{#N/A,#N/A,FALSE,"1998"}</definedName>
    <definedName name="wrn.1998._1" hidden="1">{#N/A,#N/A,FALSE,"1998"}</definedName>
    <definedName name="wrn.1998.1" localSheetId="11" hidden="1">{"INTRON97",#N/A,FALSE,"REVCDLR";"MERCK1997",#N/A,FALSE,"REVCDLR";"SKB1997",#N/A,FALSE,"REVCDLR"}</definedName>
    <definedName name="wrn.1998.1" hidden="1">{"INTRON97",#N/A,FALSE,"REVCDLR";"MERCK1997",#N/A,FALSE,"REVCDLR";"SKB1997",#N/A,FALSE,"REVCDLR"}</definedName>
    <definedName name="wrn.1998.1_1" localSheetId="11" hidden="1">{"INTRON97",#N/A,FALSE,"REVCDLR";"MERCK1997",#N/A,FALSE,"REVCDLR";"SKB1997",#N/A,FALSE,"REVCDLR"}</definedName>
    <definedName name="wrn.1998.1_1" hidden="1">{"INTRON97",#N/A,FALSE,"REVCDLR";"MERCK1997",#N/A,FALSE,"REVCDLR";"SKB1997",#N/A,FALSE,"REVCDLR"}</definedName>
    <definedName name="wrn.1998_1" localSheetId="11" hidden="1">{"INTRON97",#N/A,FALSE,"REVCDLR";"MERCK1997",#N/A,FALSE,"REVCDLR";"SKB1997",#N/A,FALSE,"REVCDLR"}</definedName>
    <definedName name="wrn.1998_1" hidden="1">{"INTRON97",#N/A,FALSE,"REVCDLR";"MERCK1997",#N/A,FALSE,"REVCDLR";"SKB1997",#N/A,FALSE,"REVCDLR"}</definedName>
    <definedName name="wrn.1999" localSheetId="4"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 localSheetId="2" hidden="1">{"common_pl",#N/A,FALSE,"Commonized PL";"analyst",#N/A,FALSE,"Budget to Analyst";"sec",#N/A,FALSE,"SEC PL";"summary",#N/A,FALSE,"Summary";"detail",#N/A,FALSE,"Detail"}</definedName>
    <definedName name="wrn.1999._.budget." localSheetId="1" hidden="1">{"common_pl",#N/A,FALSE,"Commonized PL";"analyst",#N/A,FALSE,"Budget to Analyst";"sec",#N/A,FALSE,"SEC PL";"summary",#N/A,FALSE,"Summary";"detail",#N/A,FALSE,"Detail"}</definedName>
    <definedName name="wrn.1999._.budget." localSheetId="19" hidden="1">{"common_pl",#N/A,FALSE,"Commonized PL";"analyst",#N/A,FALSE,"Budget to Analyst";"sec",#N/A,FALSE,"SEC PL";"summary",#N/A,FALSE,"Summary";"detail",#N/A,FALSE,"Detail"}</definedName>
    <definedName name="wrn.1999._.budget." localSheetId="4" hidden="1">{"common_pl",#N/A,FALSE,"Commonized PL";"analyst",#N/A,FALSE,"Budget to Analyst";"sec",#N/A,FALSE,"SEC PL";"summary",#N/A,FALSE,"Summary";"detail",#N/A,FALSE,"Detail"}</definedName>
    <definedName name="wrn.1999._.budget." localSheetId="18" hidden="1">{"common_pl",#N/A,FALSE,"Commonized PL";"analyst",#N/A,FALSE,"Budget to Analyst";"sec",#N/A,FALSE,"SEC PL";"summary",#N/A,FALSE,"Summary";"detail",#N/A,FALSE,"Detail"}</definedName>
    <definedName name="wrn.1999._.budget." localSheetId="15" hidden="1">{"common_pl",#N/A,FALSE,"Commonized PL";"analyst",#N/A,FALSE,"Budget to Analyst";"sec",#N/A,FALSE,"SEC PL";"summary",#N/A,FALSE,"Summary";"detail",#N/A,FALSE,"Detail"}</definedName>
    <definedName name="wrn.1999._.budget." localSheetId="11" hidden="1">{"common_pl",#N/A,FALSE,"Commonized PL";"analyst",#N/A,FALSE,"Budget to Analyst";"sec",#N/A,FALSE,"SEC PL";"summary",#N/A,FALSE,"Summary";"detail",#N/A,FALSE,"Detail"}</definedName>
    <definedName name="wrn.1999._.budget." hidden="1">{"common_pl",#N/A,FALSE,"Commonized PL";"analyst",#N/A,FALSE,"Budget to Analyst";"sec",#N/A,FALSE,"SEC PL";"summary",#N/A,FALSE,"Summary";"detail",#N/A,FALSE,"Detail"}</definedName>
    <definedName name="wrn.1999._.Budget._.Supplementary." localSheetId="4"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 localSheetId="1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calc." localSheetId="11" hidden="1">{#N/A,#N/A,FALSE,"A";#N/A,#N/A,FALSE,"B-TOT";#N/A,#N/A,FALSE,"Declaration1";#N/A,#N/A,FALSE,"Spravka1";#N/A,#N/A,FALSE,"A (2)";#N/A,#N/A,FALSE,"B-TOT (2)"}</definedName>
    <definedName name="wrn.1999calc." hidden="1">{#N/A,#N/A,FALSE,"A";#N/A,#N/A,FALSE,"B-TOT";#N/A,#N/A,FALSE,"Declaration1";#N/A,#N/A,FALSE,"Spravka1";#N/A,#N/A,FALSE,"A (2)";#N/A,#N/A,FALSE,"B-TOT (2)"}</definedName>
    <definedName name="wrn.1footstar." localSheetId="4"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 localSheetId="11"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_1" localSheetId="4"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_1" localSheetId="11"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_1"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2" localSheetId="11"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4" hidden="1">{#N/A,#N/A,FALSE,"Calc";#N/A,#N/A,FALSE,"Sensitivity";#N/A,#N/A,FALSE,"LT Earn.Dil.";#N/A,#N/A,FALSE,"Dil. AVP"}</definedName>
    <definedName name="WRN.2." localSheetId="15" hidden="1">{#N/A,#N/A,FALSE,"Calc";#N/A,#N/A,FALSE,"Sensitivity";#N/A,#N/A,FALSE,"LT Earn.Dil.";#N/A,#N/A,FALSE,"Dil. AVP"}</definedName>
    <definedName name="WRN.2." localSheetId="11" hidden="1">{#N/A,#N/A,FALSE,"Calc";#N/A,#N/A,FALSE,"Sensitivity";#N/A,#N/A,FALSE,"LT Earn.Dil.";#N/A,#N/A,FALSE,"Dil. AVP"}</definedName>
    <definedName name="WRN.2." hidden="1">{#N/A,#N/A,FALSE,"Calc";#N/A,#N/A,FALSE,"Sensitivity";#N/A,#N/A,FALSE,"LT Earn.Dil.";#N/A,#N/A,FALSE,"Dil. AVP"}</definedName>
    <definedName name="wrn.2._.pagers." localSheetId="2" hidden="1">{"Cover",#N/A,FALSE,"Cover";"Summary",#N/A,FALSE,"Summarpage"}</definedName>
    <definedName name="wrn.2._.pagers." localSheetId="1" hidden="1">{"Cover",#N/A,FALSE,"Cover";"Summary",#N/A,FALSE,"Summarpage"}</definedName>
    <definedName name="wrn.2._.pagers." localSheetId="19" hidden="1">{"Cover",#N/A,FALSE,"Cover";"Summary",#N/A,FALSE,"Summarpage"}</definedName>
    <definedName name="wrn.2._.pagers." localSheetId="4" hidden="1">{"Cover",#N/A,FALSE,"Cover";"Summary",#N/A,FALSE,"Summarpage"}</definedName>
    <definedName name="wrn.2._.pagers." localSheetId="18" hidden="1">{"Cover",#N/A,FALSE,"Cover";"Summary",#N/A,FALSE,"Summarpage"}</definedName>
    <definedName name="wrn.2._.pagers." localSheetId="15" hidden="1">{"Cover",#N/A,FALSE,"Cover";"Summary",#N/A,FALSE,"Summarpage"}</definedName>
    <definedName name="wrn.2._.pagers." localSheetId="11" hidden="1">{"Cover",#N/A,FALSE,"Cover";"Summary",#N/A,FALSE,"Summarpage"}</definedName>
    <definedName name="wrn.2._.pagers." hidden="1">{"Cover",#N/A,FALSE,"Cover";"Summary",#N/A,FALSE,"Summarpage"}</definedName>
    <definedName name="wrn.2._.pagers._1" localSheetId="4" hidden="1">{"Cover",#N/A,FALSE,"Cover";"Summary",#N/A,FALSE,"Summarpage"}</definedName>
    <definedName name="wrn.2._.pagers._1" localSheetId="11" hidden="1">{"Cover",#N/A,FALSE,"Cover";"Summary",#N/A,FALSE,"Summarpage"}</definedName>
    <definedName name="wrn.2._.pagers._1" hidden="1">{"Cover",#N/A,FALSE,"Cover";"Summary",#N/A,FALSE,"Summarpage"}</definedName>
    <definedName name="wrn.2._.pagers._1_1" localSheetId="4" hidden="1">{"Cover",#N/A,FALSE,"Cover";"Summary",#N/A,FALSE,"Summarpage"}</definedName>
    <definedName name="wrn.2._.pagers._1_1" localSheetId="11" hidden="1">{"Cover",#N/A,FALSE,"Cover";"Summary",#N/A,FALSE,"Summarpage"}</definedName>
    <definedName name="wrn.2._.pagers._1_1" hidden="1">{"Cover",#N/A,FALSE,"Cover";"Summary",#N/A,FALSE,"Summarpage"}</definedName>
    <definedName name="wrn.2._.pagers._1_1_2" localSheetId="4" hidden="1">{"Cover",#N/A,FALSE,"Cover";"Summary",#N/A,FALSE,"Summarpage"}</definedName>
    <definedName name="wrn.2._.pagers._1_1_2" localSheetId="11" hidden="1">{"Cover",#N/A,FALSE,"Cover";"Summary",#N/A,FALSE,"Summarpage"}</definedName>
    <definedName name="wrn.2._.pagers._1_1_2" hidden="1">{"Cover",#N/A,FALSE,"Cover";"Summary",#N/A,FALSE,"Summarpage"}</definedName>
    <definedName name="wrn.2._.pagers._1_3" localSheetId="4" hidden="1">{"Cover",#N/A,FALSE,"Cover";"Summary",#N/A,FALSE,"Summarpage"}</definedName>
    <definedName name="wrn.2._.pagers._1_3" localSheetId="11" hidden="1">{"Cover",#N/A,FALSE,"Cover";"Summary",#N/A,FALSE,"Summarpage"}</definedName>
    <definedName name="wrn.2._.pagers._1_3" hidden="1">{"Cover",#N/A,FALSE,"Cover";"Summary",#N/A,FALSE,"Summarpage"}</definedName>
    <definedName name="wrn.2._.pagers._2" localSheetId="4" hidden="1">{"Cover",#N/A,FALSE,"Cover";"Summary",#N/A,FALSE,"Summarpage"}</definedName>
    <definedName name="wrn.2._.pagers._2" localSheetId="11" hidden="1">{"Cover",#N/A,FALSE,"Cover";"Summary",#N/A,FALSE,"Summarpage"}</definedName>
    <definedName name="wrn.2._.pagers._2" hidden="1">{"Cover",#N/A,FALSE,"Cover";"Summary",#N/A,FALSE,"Summarpage"}</definedName>
    <definedName name="wrn.2._.pagers._2_2" localSheetId="4" hidden="1">{"Cover",#N/A,FALSE,"Cover";"Summary",#N/A,FALSE,"Summarpage"}</definedName>
    <definedName name="wrn.2._.pagers._2_2" localSheetId="11" hidden="1">{"Cover",#N/A,FALSE,"Cover";"Summary",#N/A,FALSE,"Summarpage"}</definedName>
    <definedName name="wrn.2._.pagers._2_2" hidden="1">{"Cover",#N/A,FALSE,"Cover";"Summary",#N/A,FALSE,"Summarpage"}</definedName>
    <definedName name="wrn.2._.pagers._3" localSheetId="4" hidden="1">{"Cover",#N/A,FALSE,"Cover";"Summary",#N/A,FALSE,"Summarpage"}</definedName>
    <definedName name="wrn.2._.pagers._3" localSheetId="11" hidden="1">{"Cover",#N/A,FALSE,"Cover";"Summary",#N/A,FALSE,"Summarpage"}</definedName>
    <definedName name="wrn.2._.pagers._3" hidden="1">{"Cover",#N/A,FALSE,"Cover";"Summary",#N/A,FALSE,"Summarpage"}</definedName>
    <definedName name="wrn.2._.pagers._3_2" localSheetId="4" hidden="1">{"Cover",#N/A,FALSE,"Cover";"Summary",#N/A,FALSE,"Summarpage"}</definedName>
    <definedName name="wrn.2._.pagers._3_2" localSheetId="11" hidden="1">{"Cover",#N/A,FALSE,"Cover";"Summary",#N/A,FALSE,"Summarpage"}</definedName>
    <definedName name="wrn.2._.pagers._3_2" hidden="1">{"Cover",#N/A,FALSE,"Cover";"Summary",#N/A,FALSE,"Summarpage"}</definedName>
    <definedName name="wrn.2._.pagers._5" localSheetId="4" hidden="1">{"Cover",#N/A,FALSE,"Cover";"Summary",#N/A,FALSE,"Summarpage"}</definedName>
    <definedName name="wrn.2._.pagers._5" localSheetId="11" hidden="1">{"Cover",#N/A,FALSE,"Cover";"Summary",#N/A,FALSE,"Summarpage"}</definedName>
    <definedName name="wrn.2._.pagers._5" hidden="1">{"Cover",#N/A,FALSE,"Cover";"Summary",#N/A,FALSE,"Summarpage"}</definedName>
    <definedName name="wrn.2._.pagers.2" localSheetId="2" hidden="1">{"Cover",#N/A,FALSE,"Cover";"Summary",#N/A,FALSE,"Summarpage"}</definedName>
    <definedName name="wrn.2._.pagers.2" localSheetId="1" hidden="1">{"Cover",#N/A,FALSE,"Cover";"Summary",#N/A,FALSE,"Summarpage"}</definedName>
    <definedName name="wrn.2._.pagers.2" localSheetId="19" hidden="1">{"Cover",#N/A,FALSE,"Cover";"Summary",#N/A,FALSE,"Summarpage"}</definedName>
    <definedName name="wrn.2._.pagers.2" localSheetId="4" hidden="1">{"Cover",#N/A,FALSE,"Cover";"Summary",#N/A,FALSE,"Summarpage"}</definedName>
    <definedName name="wrn.2._.pagers.2" localSheetId="18" hidden="1">{"Cover",#N/A,FALSE,"Cover";"Summary",#N/A,FALSE,"Summarpage"}</definedName>
    <definedName name="wrn.2._.pagers.2" localSheetId="15" hidden="1">{"Cover",#N/A,FALSE,"Cover";"Summary",#N/A,FALSE,"Summarpage"}</definedName>
    <definedName name="wrn.2._.pagers.2" localSheetId="11" hidden="1">{"Cover",#N/A,FALSE,"Cover";"Summary",#N/A,FALSE,"Summarpage"}</definedName>
    <definedName name="wrn.2._.pagers.2" hidden="1">{"Cover",#N/A,FALSE,"Cover";"Summary",#N/A,FALSE,"Summarpage"}</definedName>
    <definedName name="wrn.2._.pagers.2_1" localSheetId="4" hidden="1">{"Cover",#N/A,FALSE,"Cover";"Summary",#N/A,FALSE,"Summarpage"}</definedName>
    <definedName name="wrn.2._.pagers.2_1" localSheetId="11" hidden="1">{"Cover",#N/A,FALSE,"Cover";"Summary",#N/A,FALSE,"Summarpage"}</definedName>
    <definedName name="wrn.2._.pagers.2_1" hidden="1">{"Cover",#N/A,FALSE,"Cover";"Summary",#N/A,FALSE,"Summarpage"}</definedName>
    <definedName name="wrn.2._.pagers.2_1_1" localSheetId="4" hidden="1">{"Cover",#N/A,FALSE,"Cover";"Summary",#N/A,FALSE,"Summarpage"}</definedName>
    <definedName name="wrn.2._.pagers.2_1_1" localSheetId="11" hidden="1">{"Cover",#N/A,FALSE,"Cover";"Summary",#N/A,FALSE,"Summarpage"}</definedName>
    <definedName name="wrn.2._.pagers.2_1_1" hidden="1">{"Cover",#N/A,FALSE,"Cover";"Summary",#N/A,FALSE,"Summarpage"}</definedName>
    <definedName name="wrn.2._.pagers.2_1_1_2" localSheetId="4" hidden="1">{"Cover",#N/A,FALSE,"Cover";"Summary",#N/A,FALSE,"Summarpage"}</definedName>
    <definedName name="wrn.2._.pagers.2_1_1_2" localSheetId="11" hidden="1">{"Cover",#N/A,FALSE,"Cover";"Summary",#N/A,FALSE,"Summarpage"}</definedName>
    <definedName name="wrn.2._.pagers.2_1_1_2" hidden="1">{"Cover",#N/A,FALSE,"Cover";"Summary",#N/A,FALSE,"Summarpage"}</definedName>
    <definedName name="wrn.2._.pagers.2_1_3" localSheetId="4" hidden="1">{"Cover",#N/A,FALSE,"Cover";"Summary",#N/A,FALSE,"Summarpage"}</definedName>
    <definedName name="wrn.2._.pagers.2_1_3" localSheetId="11" hidden="1">{"Cover",#N/A,FALSE,"Cover";"Summary",#N/A,FALSE,"Summarpage"}</definedName>
    <definedName name="wrn.2._.pagers.2_1_3" hidden="1">{"Cover",#N/A,FALSE,"Cover";"Summary",#N/A,FALSE,"Summarpage"}</definedName>
    <definedName name="wrn.2._.pagers.2_2" localSheetId="4" hidden="1">{"Cover",#N/A,FALSE,"Cover";"Summary",#N/A,FALSE,"Summarpage"}</definedName>
    <definedName name="wrn.2._.pagers.2_2" localSheetId="11" hidden="1">{"Cover",#N/A,FALSE,"Cover";"Summary",#N/A,FALSE,"Summarpage"}</definedName>
    <definedName name="wrn.2._.pagers.2_2" hidden="1">{"Cover",#N/A,FALSE,"Cover";"Summary",#N/A,FALSE,"Summarpage"}</definedName>
    <definedName name="wrn.2._.pagers.2_2_2" localSheetId="4" hidden="1">{"Cover",#N/A,FALSE,"Cover";"Summary",#N/A,FALSE,"Summarpage"}</definedName>
    <definedName name="wrn.2._.pagers.2_2_2" localSheetId="11" hidden="1">{"Cover",#N/A,FALSE,"Cover";"Summary",#N/A,FALSE,"Summarpage"}</definedName>
    <definedName name="wrn.2._.pagers.2_2_2" hidden="1">{"Cover",#N/A,FALSE,"Cover";"Summary",#N/A,FALSE,"Summarpage"}</definedName>
    <definedName name="wrn.2._.pagers.2_3" localSheetId="4" hidden="1">{"Cover",#N/A,FALSE,"Cover";"Summary",#N/A,FALSE,"Summarpage"}</definedName>
    <definedName name="wrn.2._.pagers.2_3" localSheetId="11" hidden="1">{"Cover",#N/A,FALSE,"Cover";"Summary",#N/A,FALSE,"Summarpage"}</definedName>
    <definedName name="wrn.2._.pagers.2_3" hidden="1">{"Cover",#N/A,FALSE,"Cover";"Summary",#N/A,FALSE,"Summarpage"}</definedName>
    <definedName name="wrn.2._.pagers.2_3_2" localSheetId="4" hidden="1">{"Cover",#N/A,FALSE,"Cover";"Summary",#N/A,FALSE,"Summarpage"}</definedName>
    <definedName name="wrn.2._.pagers.2_3_2" localSheetId="11" hidden="1">{"Cover",#N/A,FALSE,"Cover";"Summary",#N/A,FALSE,"Summarpage"}</definedName>
    <definedName name="wrn.2._.pagers.2_3_2" hidden="1">{"Cover",#N/A,FALSE,"Cover";"Summary",#N/A,FALSE,"Summarpage"}</definedName>
    <definedName name="wrn.2._.pagers.2_5" localSheetId="4" hidden="1">{"Cover",#N/A,FALSE,"Cover";"Summary",#N/A,FALSE,"Summarpage"}</definedName>
    <definedName name="wrn.2._.pagers.2_5" localSheetId="11" hidden="1">{"Cover",#N/A,FALSE,"Cover";"Summary",#N/A,FALSE,"Summarpage"}</definedName>
    <definedName name="wrn.2._.pagers.2_5" hidden="1">{"Cover",#N/A,FALSE,"Cover";"Summary",#N/A,FALSE,"Summarpage"}</definedName>
    <definedName name="WRN.2._1" localSheetId="4" hidden="1">{#N/A,#N/A,FALSE,"Calc";#N/A,#N/A,FALSE,"Sensitivity";#N/A,#N/A,FALSE,"LT Earn.Dil.";#N/A,#N/A,FALSE,"Dil. AVP"}</definedName>
    <definedName name="WRN.2._1" localSheetId="11" hidden="1">{#N/A,#N/A,FALSE,"Calc";#N/A,#N/A,FALSE,"Sensitivity";#N/A,#N/A,FALSE,"LT Earn.Dil.";#N/A,#N/A,FALSE,"Dil. AVP"}</definedName>
    <definedName name="WRN.2._1" hidden="1">{#N/A,#N/A,FALSE,"Calc";#N/A,#N/A,FALSE,"Sensitivity";#N/A,#N/A,FALSE,"LT Earn.Dil.";#N/A,#N/A,FALSE,"Dil. AVP"}</definedName>
    <definedName name="wrn.2.a" localSheetId="4" hidden="1">{#N/A,#N/A,FALSE,"Calc";#N/A,#N/A,FALSE,"Sensitivity";#N/A,#N/A,FALSE,"LT Earn.Dil.";#N/A,#N/A,FALSE,"Dil. AVP"}</definedName>
    <definedName name="wrn.2.a" localSheetId="11" hidden="1">{#N/A,#N/A,FALSE,"Calc";#N/A,#N/A,FALSE,"Sensitivity";#N/A,#N/A,FALSE,"LT Earn.Dil.";#N/A,#N/A,FALSE,"Dil. AVP"}</definedName>
    <definedName name="wrn.2.a" hidden="1">{#N/A,#N/A,FALSE,"Calc";#N/A,#N/A,FALSE,"Sensitivity";#N/A,#N/A,FALSE,"LT Earn.Dil.";#N/A,#N/A,FALSE,"Dil. AVP"}</definedName>
    <definedName name="wrn.2.a_1" localSheetId="4" hidden="1">{#N/A,#N/A,FALSE,"Calc";#N/A,#N/A,FALSE,"Sensitivity";#N/A,#N/A,FALSE,"LT Earn.Dil.";#N/A,#N/A,FALSE,"Dil. AVP"}</definedName>
    <definedName name="wrn.2.a_1" localSheetId="11" hidden="1">{#N/A,#N/A,FALSE,"Calc";#N/A,#N/A,FALSE,"Sensitivity";#N/A,#N/A,FALSE,"LT Earn.Dil.";#N/A,#N/A,FALSE,"Dil. AVP"}</definedName>
    <definedName name="wrn.2.a_1" hidden="1">{#N/A,#N/A,FALSE,"Calc";#N/A,#N/A,FALSE,"Sensitivity";#N/A,#N/A,FALSE,"LT Earn.Dil.";#N/A,#N/A,FALSE,"Dil. AVP"}</definedName>
    <definedName name="wrn.2_PCS." localSheetId="11" hidden="1">{#N/A,#N/A,FALSE,"Cover";#N/A,#N/A,FALSE,"General Assumptions";#N/A,#N/A,FALSE,"Comments CCS";#N/A,#N/A,FALSE,"BS CSS";#N/A,#N/A,FALSE,"P&amp;L CSS";#N/A,#N/A,FALSE,"Cash Flow CSS";#N/A,#N/A,FALSE,"MBR CSS";#N/A,#N/A,FALSE,"Headcount - CSS";#N/A,#N/A,FALSE,"CSS MFG";#N/A,#N/A,FALSE,"CSS Distr ";#N/A,#N/A,FALSE,"CSS Inventory";#N/A,#N/A,FALSE,"Capital CSS"}</definedName>
    <definedName name="wrn.2_PCS." hidden="1">{#N/A,#N/A,FALSE,"Cover";#N/A,#N/A,FALSE,"General Assumptions";#N/A,#N/A,FALSE,"Comments CCS";#N/A,#N/A,FALSE,"BS CSS";#N/A,#N/A,FALSE,"P&amp;L CSS";#N/A,#N/A,FALSE,"Cash Flow CSS";#N/A,#N/A,FALSE,"MBR CSS";#N/A,#N/A,FALSE,"Headcount - CSS";#N/A,#N/A,FALSE,"CSS MFG";#N/A,#N/A,FALSE,"CSS Distr ";#N/A,#N/A,FALSE,"CSS Inventory";#N/A,#N/A,FALSE,"Capital CSS"}</definedName>
    <definedName name="wrn.20." localSheetId="11"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Budget." localSheetId="1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Short." localSheetId="1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1._.Budget." localSheetId="11" hidden="1">{"MFG",#N/A,FALSE,"Man";"SER",#N/A,FALSE,"Service"}</definedName>
    <definedName name="wrn.2001._.Budget." hidden="1">{"MFG",#N/A,FALSE,"Man";"SER",#N/A,FALSE,"Service"}</definedName>
    <definedName name="wrn.2003._.Detail._.in._.Dollars._1" localSheetId="4" hidden="1">{#N/A,#N/A,FALSE,"2003 Est";#N/A,#N/A,FALSE,"2003 Pr";#N/A,#N/A,FALSE,"2003 Plan"}</definedName>
    <definedName name="wrn.2003._.Detail._.in._.Dollars._1" localSheetId="11" hidden="1">{#N/A,#N/A,FALSE,"2003 Est";#N/A,#N/A,FALSE,"2003 Pr";#N/A,#N/A,FALSE,"2003 Plan"}</definedName>
    <definedName name="wrn.2003._.Detail._.in._.Dollars._1" hidden="1">{#N/A,#N/A,FALSE,"2003 Est";#N/A,#N/A,FALSE,"2003 Pr";#N/A,#N/A,FALSE,"2003 Plan"}</definedName>
    <definedName name="wrn.2003._.Detail._.per._.pax._1" localSheetId="4" hidden="1">{#N/A,#N/A,FALSE,"2003 Est per pax";#N/A,#N/A,FALSE,"2003 Pr per pax";#N/A,#N/A,FALSE,"2003 Plan per pax"}</definedName>
    <definedName name="wrn.2003._.Detail._.per._.pax._1" localSheetId="11" hidden="1">{#N/A,#N/A,FALSE,"2003 Est per pax";#N/A,#N/A,FALSE,"2003 Pr per pax";#N/A,#N/A,FALSE,"2003 Plan per pax"}</definedName>
    <definedName name="wrn.2003._.Detail._.per._.pax._1" hidden="1">{#N/A,#N/A,FALSE,"2003 Est per pax";#N/A,#N/A,FALSE,"2003 Pr per pax";#N/A,#N/A,FALSE,"2003 Plan per pax"}</definedName>
    <definedName name="wrn.2003._.RM._.Reports._1" localSheetId="4" hidden="1">{#N/A,#N/A,FALSE,"Prd Summ 03Prvs03E";#N/A,#N/A,FALSE,"Prd Summ 03Pvs03E"}</definedName>
    <definedName name="wrn.2003._.RM._.Reports._1" localSheetId="11" hidden="1">{#N/A,#N/A,FALSE,"Prd Summ 03Prvs03E";#N/A,#N/A,FALSE,"Prd Summ 03Pvs03E"}</definedName>
    <definedName name="wrn.2003._.RM._.Reports._1" hidden="1">{#N/A,#N/A,FALSE,"Prd Summ 03Prvs03E";#N/A,#N/A,FALSE,"Prd Summ 03Pvs03E"}</definedName>
    <definedName name="wrn.2004._.Detail._.in._.Dollars._1" localSheetId="4" hidden="1">{#N/A,#N/A,FALSE,"2004 Est";#N/A,#N/A,FALSE,"2004 Pr Est";#N/A,#N/A,FALSE,"2004 Plan"}</definedName>
    <definedName name="wrn.2004._.Detail._.in._.Dollars._1" localSheetId="11" hidden="1">{#N/A,#N/A,FALSE,"2004 Est";#N/A,#N/A,FALSE,"2004 Pr Est";#N/A,#N/A,FALSE,"2004 Plan"}</definedName>
    <definedName name="wrn.2004._.Detail._.in._.Dollars._1" hidden="1">{#N/A,#N/A,FALSE,"2004 Est";#N/A,#N/A,FALSE,"2004 Pr Est";#N/A,#N/A,FALSE,"2004 Plan"}</definedName>
    <definedName name="wrn.2004._.Detail._.per._.pax._1" localSheetId="4" hidden="1">{#N/A,#N/A,FALSE,"2004 Est per pax";#N/A,#N/A,FALSE,"2004 Pr per pax";#N/A,#N/A,FALSE,"2004 Plan per pax"}</definedName>
    <definedName name="wrn.2004._.Detail._.per._.pax._1" localSheetId="11" hidden="1">{#N/A,#N/A,FALSE,"2004 Est per pax";#N/A,#N/A,FALSE,"2004 Pr per pax";#N/A,#N/A,FALSE,"2004 Plan per pax"}</definedName>
    <definedName name="wrn.2004._.Detail._.per._.pax._1" hidden="1">{#N/A,#N/A,FALSE,"2004 Est per pax";#N/A,#N/A,FALSE,"2004 Pr per pax";#N/A,#N/A,FALSE,"2004 Plan per pax"}</definedName>
    <definedName name="wrn.2004._.Full._.Report." localSheetId="4"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 localSheetId="1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_1" localSheetId="4"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_1" localSheetId="1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_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RM._.Reports._1" localSheetId="4" hidden="1">{#N/A,#N/A,FALSE,"Prd Summ 04Pvs04E";#N/A,#N/A,FALSE,"Prd Summ 04Prvs04E";#N/A,#N/A,FALSE,"Prd Summ 03Evs04E"}</definedName>
    <definedName name="wrn.2004._.RM._.Reports._1" localSheetId="11" hidden="1">{#N/A,#N/A,FALSE,"Prd Summ 04Pvs04E";#N/A,#N/A,FALSE,"Prd Summ 04Prvs04E";#N/A,#N/A,FALSE,"Prd Summ 03Evs04E"}</definedName>
    <definedName name="wrn.2004._.RM._.Reports._1" hidden="1">{#N/A,#N/A,FALSE,"Prd Summ 04Pvs04E";#N/A,#N/A,FALSE,"Prd Summ 04Prvs04E";#N/A,#N/A,FALSE,"Prd Summ 03Evs04E"}</definedName>
    <definedName name="wrn.2004_.Full._.Report.New" localSheetId="4"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 localSheetId="1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_1" localSheetId="4"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_1" localSheetId="1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_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5." localSheetId="11"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005."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005.." localSheetId="11"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005.."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005.._1" localSheetId="11"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005.._1"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005._1" localSheetId="11"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005._1" hidden="1">{"lrp",#N/A,FALSE,"3_5_98lrp";"assump",#N/A,FALSE,"ASSUMP";"INTRON2005",#N/A,FALSE,"REVCDLR";"MERCK2005",#N/A,FALSE,"REVCDLR";"skb2005",#N/A,FALSE,"REVCDLR";"SKB1",#N/A,FALSE,"SKB&amp;MERCK (HepB vaccine)";"SKB2",#N/A,FALSE,"SKB&amp;MERCK (HepB vaccine)";"MERCKDETAIL",#N/A,FALSE,"SKB&amp;MERCK (HepB vaccine)";"INTRONDETAIL",#N/A,FALSE,"SHPLOUGH (Intron-A)";"licensee",#N/A,FALSE,"LICENSEE";"lic1997",#N/A,FALSE,"LIC Detail";"lic1998",#N/A,FALSE,"LIC Detail";"lic2005",#N/A,FALSE,"LIC Detail";"ext",#N/A,FALSE,"EXTENTIONS";#N/A,#N/A,FALSE,"VLA4";"intron2005",#N/A,FALSE," INTRON"}</definedName>
    <definedName name="wrn.21." localSheetId="11"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1"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1"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1"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1"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monthly" localSheetId="11" hidden="1">{#N/A,#N/A,FALSE,"mfg - consol";#N/A,#N/A,FALSE,"mfg - flo";#N/A,#N/A,FALSE,"mfg - lindsay"}</definedName>
    <definedName name="wrn.2monthly" hidden="1">{#N/A,#N/A,FALSE,"mfg - consol";#N/A,#N/A,FALSE,"mfg - flo";#N/A,#N/A,FALSE,"mfg - lindsay"}</definedName>
    <definedName name="wrn.3." localSheetId="11"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31._.02._.Financials." localSheetId="11" hidden="1">{#N/A,#N/A,TRUE,"Port Valuation Summary IV";#N/A,#N/A,TRUE,"BV Valuation";#N/A,#N/A,TRUE,"MV Valuation";#N/A,#N/A,TRUE,"Western";#N/A,#N/A,TRUE,"Kranson";#N/A,#N/A,TRUE,"ARC";#N/A,#N/A,TRUE,"Precise";#N/A,#N/A,TRUE,"WNA";#N/A,#N/A,TRUE,"Berkline"}</definedName>
    <definedName name="wrn.3._.31._.02._.Financials." hidden="1">{#N/A,#N/A,TRUE,"Port Valuation Summary IV";#N/A,#N/A,TRUE,"BV Valuation";#N/A,#N/A,TRUE,"MV Valuation";#N/A,#N/A,TRUE,"Western";#N/A,#N/A,TRUE,"Kranson";#N/A,#N/A,TRUE,"ARC";#N/A,#N/A,TRUE,"Precise";#N/A,#N/A,TRUE,"WNA";#N/A,#N/A,TRUE,"Berkline"}</definedName>
    <definedName name="wrn.3._.month._.budget." localSheetId="4"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localSheetId="1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localSheetId="4"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localSheetId="1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Scenarios." localSheetId="4" hidden="1">{"full model","100% Stock",FALSE,"PROFORMA";"full model","50/50",FALSE,"PROFORMA";"full model","100% Cash",FALSE,"PROFORMA"}</definedName>
    <definedName name="wrn.3._.Scenarios." localSheetId="11" hidden="1">{"full model","100% Stock",FALSE,"PROFORMA";"full model","50/50",FALSE,"PROFORMA";"full model","100% Cash",FALSE,"PROFORMA"}</definedName>
    <definedName name="wrn.3._.Scenarios." hidden="1">{"full model","100% Stock",FALSE,"PROFORMA";"full model","50/50",FALSE,"PROFORMA";"full model","100% Cash",FALSE,"PROFORMA"}</definedName>
    <definedName name="wrn.3._.Scenarios._1" localSheetId="4" hidden="1">{"full model","100% Stock",FALSE,"PROFORMA";"full model","50/50",FALSE,"PROFORMA";"full model","100% Cash",FALSE,"PROFORMA"}</definedName>
    <definedName name="wrn.3._.Scenarios._1" localSheetId="11" hidden="1">{"full model","100% Stock",FALSE,"PROFORMA";"full model","50/50",FALSE,"PROFORMA";"full model","100% Cash",FALSE,"PROFORMA"}</definedName>
    <definedName name="wrn.3._.Scenarios._1" hidden="1">{"full model","100% Stock",FALSE,"PROFORMA";"full model","50/50",FALSE,"PROFORMA";"full model","100% Cash",FALSE,"PROFORMA"}</definedName>
    <definedName name="wrn.3._.Scenarios._3" localSheetId="4">{"full model","100% Stock",FALSE,"PROFORMA";"full model","50/50",FALSE,"PROFORMA";"full model","100% Cash",FALSE,"PROFORMA"}</definedName>
    <definedName name="wrn.3._.Scenarios._3" localSheetId="11">{"full model","100% Stock",FALSE,"PROFORMA";"full model","50/50",FALSE,"PROFORMA";"full model","100% Cash",FALSE,"PROFORMA"}</definedName>
    <definedName name="wrn.3._.Scenarios._3">{"full model","100% Stock",FALSE,"PROFORMA";"full model","50/50",FALSE,"PROFORMA";"full model","100% Cash",FALSE,"PROFORMA"}</definedName>
    <definedName name="wrn.3.00._.Adv.._.Board." localSheetId="1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_CIG." localSheetId="11" hidden="1">{#N/A,#N/A,FALSE,"Cover";#N/A,#N/A,FALSE,"General Assumptions";#N/A,#N/A,FALSE,"Comments CIG";#N/A,#N/A,FALSE,"BS CIG";#N/A,#N/A,FALSE,"P&amp;L CIG";#N/A,#N/A,FALSE,"Cash Flow CIG";#N/A,#N/A,FALSE,"MBR CIG";#N/A,#N/A,FALSE,"Headcount - CIG";#N/A,#N/A,FALSE,"CIG MFG";#N/A,#N/A,FALSE,"CIG Inventory";#N/A,#N/A,FALSE,"Capital CIG"}</definedName>
    <definedName name="wrn.3_CIG." hidden="1">{#N/A,#N/A,FALSE,"Cover";#N/A,#N/A,FALSE,"General Assumptions";#N/A,#N/A,FALSE,"Comments CIG";#N/A,#N/A,FALSE,"BS CIG";#N/A,#N/A,FALSE,"P&amp;L CIG";#N/A,#N/A,FALSE,"Cash Flow CIG";#N/A,#N/A,FALSE,"MBR CIG";#N/A,#N/A,FALSE,"Headcount - CIG";#N/A,#N/A,FALSE,"CIG MFG";#N/A,#N/A,FALSE,"CIG Inventory";#N/A,#N/A,FALSE,"Capital CIG"}</definedName>
    <definedName name="wrn.30." localSheetId="1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1"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1"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11"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1"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1"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4" hidden="1">{#N/A,"Base",FALSE,"Dividend";#N/A,"Conservative",FALSE,"Dividend";#N/A,"Downside",FALSE,"Dividend"}</definedName>
    <definedName name="wrn.3cases." localSheetId="11" hidden="1">{#N/A,"Base",FALSE,"Dividend";#N/A,"Conservative",FALSE,"Dividend";#N/A,"Downside",FALSE,"Dividend"}</definedName>
    <definedName name="wrn.3cases." hidden="1">{#N/A,"Base",FALSE,"Dividend";#N/A,"Conservative",FALSE,"Dividend";#N/A,"Downside",FALSE,"Dividend"}</definedName>
    <definedName name="wrn.3cases._1" localSheetId="4" hidden="1">{#N/A,"Base",FALSE,"Dividend";#N/A,"Conservative",FALSE,"Dividend";#N/A,"Downside",FALSE,"Dividend"}</definedName>
    <definedName name="wrn.3cases._1" localSheetId="11" hidden="1">{#N/A,"Base",FALSE,"Dividend";#N/A,"Conservative",FALSE,"Dividend";#N/A,"Downside",FALSE,"Dividend"}</definedName>
    <definedName name="wrn.3cases._1" hidden="1">{#N/A,"Base",FALSE,"Dividend";#N/A,"Conservative",FALSE,"Dividend";#N/A,"Downside",FALSE,"Dividend"}</definedName>
    <definedName name="WRN.3monthly" localSheetId="11" hidden="1">{#N/A,#N/A,FALSE,"mfg - consol";#N/A,#N/A,FALSE,"mfg - flo";#N/A,#N/A,FALSE,"mfg - lindsay"}</definedName>
    <definedName name="WRN.3monthly" hidden="1">{#N/A,#N/A,FALSE,"mfg - consol";#N/A,#N/A,FALSE,"mfg - flo";#N/A,#N/A,FALSE,"mfg - lindsay"}</definedName>
    <definedName name="wrn.4." localSheetId="11"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_iDEN." localSheetId="11"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0." localSheetId="1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1"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1"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1"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1"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11"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 localSheetId="4" hidden="1">{#N/A,#N/A,FALSE,"Cover";"Bal 1",#N/A,FALSE,"Balance Sheet";"Inc 1",#N/A,FALSE,"Income Statement";"CF 1",#N/A,FALSE,"Cashflow";"Bal 2",#N/A,FALSE,"Balance Sheet";"Inc 2",#N/A,FALSE,"Income Statement";"CF 2",#N/A,FALSE,"Cashflow";"Other 1",#N/A,FALSE,"Additional Info"}</definedName>
    <definedName name="wrn.5._.Year." localSheetId="11" hidden="1">{#N/A,#N/A,FALSE,"Cover";"Bal 1",#N/A,FALSE,"Balance Sheet";"Inc 1",#N/A,FALSE,"Income Statement";"CF 1",#N/A,FALSE,"Cashflow";"Bal 2",#N/A,FALSE,"Balance Sheet";"Inc 2",#N/A,FALSE,"Income Statement";"CF 2",#N/A,FALSE,"Cashflow";"Other 1",#N/A,FALSE,"Additional Info"}</definedName>
    <definedName name="wrn.5._.Year." hidden="1">{#N/A,#N/A,FALSE,"Cover";"Bal 1",#N/A,FALSE,"Balance Sheet";"Inc 1",#N/A,FALSE,"Income Statement";"CF 1",#N/A,FALSE,"Cashflow";"Bal 2",#N/A,FALSE,"Balance Sheet";"Inc 2",#N/A,FALSE,"Income Statement";"CF 2",#N/A,FALSE,"Cashflow";"Other 1",#N/A,FALSE,"Additional Info"}</definedName>
    <definedName name="wrn.5._.Year._1" localSheetId="4" hidden="1">{#N/A,#N/A,FALSE,"Cover";"Bal 1",#N/A,FALSE,"Balance Sheet";"Inc 1",#N/A,FALSE,"Income Statement";"CF 1",#N/A,FALSE,"Cashflow";"Bal 2",#N/A,FALSE,"Balance Sheet";"Inc 2",#N/A,FALSE,"Income Statement";"CF 2",#N/A,FALSE,"Cashflow";"Other 1",#N/A,FALSE,"Additional Info"}</definedName>
    <definedName name="wrn.5._.Year._1" localSheetId="11" hidden="1">{#N/A,#N/A,FALSE,"Cover";"Bal 1",#N/A,FALSE,"Balance Sheet";"Inc 1",#N/A,FALSE,"Income Statement";"CF 1",#N/A,FALSE,"Cashflow";"Bal 2",#N/A,FALSE,"Balance Sheet";"Inc 2",#N/A,FALSE,"Income Statement";"CF 2",#N/A,FALSE,"Cashflow";"Other 1",#N/A,FALSE,"Additional Info"}</definedName>
    <definedName name="wrn.5._.Year._1" hidden="1">{#N/A,#N/A,FALSE,"Cover";"Bal 1",#N/A,FALSE,"Balance Sheet";"Inc 1",#N/A,FALSE,"Income Statement";"CF 1",#N/A,FALSE,"Cashflow";"Bal 2",#N/A,FALSE,"Balance Sheet";"Inc 2",#N/A,FALSE,"Income Statement";"CF 2",#N/A,FALSE,"Cashflow";"Other 1",#N/A,FALSE,"Additional Info"}</definedName>
    <definedName name="wrn.5._.Year._1_1" localSheetId="4" hidden="1">{#N/A,#N/A,FALSE,"Cover";"Bal 1",#N/A,FALSE,"Balance Sheet";"Inc 1",#N/A,FALSE,"Income Statement";"CF 1",#N/A,FALSE,"Cashflow";"Bal 2",#N/A,FALSE,"Balance Sheet";"Inc 2",#N/A,FALSE,"Income Statement";"CF 2",#N/A,FALSE,"Cashflow";"Other 1",#N/A,FALSE,"Additional Info"}</definedName>
    <definedName name="wrn.5._.Year._1_1" localSheetId="11" hidden="1">{#N/A,#N/A,FALSE,"Cover";"Bal 1",#N/A,FALSE,"Balance Sheet";"Inc 1",#N/A,FALSE,"Income Statement";"CF 1",#N/A,FALSE,"Cashflow";"Bal 2",#N/A,FALSE,"Balance Sheet";"Inc 2",#N/A,FALSE,"Income Statement";"CF 2",#N/A,FALSE,"Cashflow";"Other 1",#N/A,FALSE,"Additional Info"}</definedName>
    <definedName name="wrn.5._.Year._1_1" hidden="1">{#N/A,#N/A,FALSE,"Cover";"Bal 1",#N/A,FALSE,"Balance Sheet";"Inc 1",#N/A,FALSE,"Income Statement";"CF 1",#N/A,FALSE,"Cashflow";"Bal 2",#N/A,FALSE,"Balance Sheet";"Inc 2",#N/A,FALSE,"Income Statement";"CF 2",#N/A,FALSE,"Cashflow";"Other 1",#N/A,FALSE,"Additional Info"}</definedName>
    <definedName name="wrn.5._.Year._1_1_2" localSheetId="4" hidden="1">{#N/A,#N/A,FALSE,"Cover";"Bal 1",#N/A,FALSE,"Balance Sheet";"Inc 1",#N/A,FALSE,"Income Statement";"CF 1",#N/A,FALSE,"Cashflow";"Bal 2",#N/A,FALSE,"Balance Sheet";"Inc 2",#N/A,FALSE,"Income Statement";"CF 2",#N/A,FALSE,"Cashflow";"Other 1",#N/A,FALSE,"Additional Info"}</definedName>
    <definedName name="wrn.5._.Year._1_1_2" localSheetId="11" hidden="1">{#N/A,#N/A,FALSE,"Cover";"Bal 1",#N/A,FALSE,"Balance Sheet";"Inc 1",#N/A,FALSE,"Income Statement";"CF 1",#N/A,FALSE,"Cashflow";"Bal 2",#N/A,FALSE,"Balance Sheet";"Inc 2",#N/A,FALSE,"Income Statement";"CF 2",#N/A,FALSE,"Cashflow";"Other 1",#N/A,FALSE,"Additional Info"}</definedName>
    <definedName name="wrn.5._.Year._1_1_2" hidden="1">{#N/A,#N/A,FALSE,"Cover";"Bal 1",#N/A,FALSE,"Balance Sheet";"Inc 1",#N/A,FALSE,"Income Statement";"CF 1",#N/A,FALSE,"Cashflow";"Bal 2",#N/A,FALSE,"Balance Sheet";"Inc 2",#N/A,FALSE,"Income Statement";"CF 2",#N/A,FALSE,"Cashflow";"Other 1",#N/A,FALSE,"Additional Info"}</definedName>
    <definedName name="wrn.5._.Year._1_3" localSheetId="4" hidden="1">{#N/A,#N/A,FALSE,"Cover";"Bal 1",#N/A,FALSE,"Balance Sheet";"Inc 1",#N/A,FALSE,"Income Statement";"CF 1",#N/A,FALSE,"Cashflow";"Bal 2",#N/A,FALSE,"Balance Sheet";"Inc 2",#N/A,FALSE,"Income Statement";"CF 2",#N/A,FALSE,"Cashflow";"Other 1",#N/A,FALSE,"Additional Info"}</definedName>
    <definedName name="wrn.5._.Year._1_3" localSheetId="11" hidden="1">{#N/A,#N/A,FALSE,"Cover";"Bal 1",#N/A,FALSE,"Balance Sheet";"Inc 1",#N/A,FALSE,"Income Statement";"CF 1",#N/A,FALSE,"Cashflow";"Bal 2",#N/A,FALSE,"Balance Sheet";"Inc 2",#N/A,FALSE,"Income Statement";"CF 2",#N/A,FALSE,"Cashflow";"Other 1",#N/A,FALSE,"Additional Info"}</definedName>
    <definedName name="wrn.5._.Year._1_3" hidden="1">{#N/A,#N/A,FALSE,"Cover";"Bal 1",#N/A,FALSE,"Balance Sheet";"Inc 1",#N/A,FALSE,"Income Statement";"CF 1",#N/A,FALSE,"Cashflow";"Bal 2",#N/A,FALSE,"Balance Sheet";"Inc 2",#N/A,FALSE,"Income Statement";"CF 2",#N/A,FALSE,"Cashflow";"Other 1",#N/A,FALSE,"Additional Info"}</definedName>
    <definedName name="wrn.5._.Year._2" localSheetId="4" hidden="1">{#N/A,#N/A,FALSE,"Cover";"Bal 1",#N/A,FALSE,"Balance Sheet";"Inc 1",#N/A,FALSE,"Income Statement";"CF 1",#N/A,FALSE,"Cashflow";"Bal 2",#N/A,FALSE,"Balance Sheet";"Inc 2",#N/A,FALSE,"Income Statement";"CF 2",#N/A,FALSE,"Cashflow";"Other 1",#N/A,FALSE,"Additional Info"}</definedName>
    <definedName name="wrn.5._.Year._2" localSheetId="11" hidden="1">{#N/A,#N/A,FALSE,"Cover";"Bal 1",#N/A,FALSE,"Balance Sheet";"Inc 1",#N/A,FALSE,"Income Statement";"CF 1",#N/A,FALSE,"Cashflow";"Bal 2",#N/A,FALSE,"Balance Sheet";"Inc 2",#N/A,FALSE,"Income Statement";"CF 2",#N/A,FALSE,"Cashflow";"Other 1",#N/A,FALSE,"Additional Info"}</definedName>
    <definedName name="wrn.5._.Year._2" hidden="1">{#N/A,#N/A,FALSE,"Cover";"Bal 1",#N/A,FALSE,"Balance Sheet";"Inc 1",#N/A,FALSE,"Income Statement";"CF 1",#N/A,FALSE,"Cashflow";"Bal 2",#N/A,FALSE,"Balance Sheet";"Inc 2",#N/A,FALSE,"Income Statement";"CF 2",#N/A,FALSE,"Cashflow";"Other 1",#N/A,FALSE,"Additional Info"}</definedName>
    <definedName name="wrn.5._.Year._2_2" localSheetId="4" hidden="1">{#N/A,#N/A,FALSE,"Cover";"Bal 1",#N/A,FALSE,"Balance Sheet";"Inc 1",#N/A,FALSE,"Income Statement";"CF 1",#N/A,FALSE,"Cashflow";"Bal 2",#N/A,FALSE,"Balance Sheet";"Inc 2",#N/A,FALSE,"Income Statement";"CF 2",#N/A,FALSE,"Cashflow";"Other 1",#N/A,FALSE,"Additional Info"}</definedName>
    <definedName name="wrn.5._.Year._2_2" localSheetId="11" hidden="1">{#N/A,#N/A,FALSE,"Cover";"Bal 1",#N/A,FALSE,"Balance Sheet";"Inc 1",#N/A,FALSE,"Income Statement";"CF 1",#N/A,FALSE,"Cashflow";"Bal 2",#N/A,FALSE,"Balance Sheet";"Inc 2",#N/A,FALSE,"Income Statement";"CF 2",#N/A,FALSE,"Cashflow";"Other 1",#N/A,FALSE,"Additional Info"}</definedName>
    <definedName name="wrn.5._.Year._2_2" hidden="1">{#N/A,#N/A,FALSE,"Cover";"Bal 1",#N/A,FALSE,"Balance Sheet";"Inc 1",#N/A,FALSE,"Income Statement";"CF 1",#N/A,FALSE,"Cashflow";"Bal 2",#N/A,FALSE,"Balance Sheet";"Inc 2",#N/A,FALSE,"Income Statement";"CF 2",#N/A,FALSE,"Cashflow";"Other 1",#N/A,FALSE,"Additional Info"}</definedName>
    <definedName name="wrn.5._.Year._3" localSheetId="4" hidden="1">{#N/A,#N/A,FALSE,"Cover";"Bal 1",#N/A,FALSE,"Balance Sheet";"Inc 1",#N/A,FALSE,"Income Statement";"CF 1",#N/A,FALSE,"Cashflow";"Bal 2",#N/A,FALSE,"Balance Sheet";"Inc 2",#N/A,FALSE,"Income Statement";"CF 2",#N/A,FALSE,"Cashflow";"Other 1",#N/A,FALSE,"Additional Info"}</definedName>
    <definedName name="wrn.5._.Year._3" localSheetId="11" hidden="1">{#N/A,#N/A,FALSE,"Cover";"Bal 1",#N/A,FALSE,"Balance Sheet";"Inc 1",#N/A,FALSE,"Income Statement";"CF 1",#N/A,FALSE,"Cashflow";"Bal 2",#N/A,FALSE,"Balance Sheet";"Inc 2",#N/A,FALSE,"Income Statement";"CF 2",#N/A,FALSE,"Cashflow";"Other 1",#N/A,FALSE,"Additional Info"}</definedName>
    <definedName name="wrn.5._.Year._3" hidden="1">{#N/A,#N/A,FALSE,"Cover";"Bal 1",#N/A,FALSE,"Balance Sheet";"Inc 1",#N/A,FALSE,"Income Statement";"CF 1",#N/A,FALSE,"Cashflow";"Bal 2",#N/A,FALSE,"Balance Sheet";"Inc 2",#N/A,FALSE,"Income Statement";"CF 2",#N/A,FALSE,"Cashflow";"Other 1",#N/A,FALSE,"Additional Info"}</definedName>
    <definedName name="wrn.5._.Year._3_2" localSheetId="4" hidden="1">{#N/A,#N/A,FALSE,"Cover";"Bal 1",#N/A,FALSE,"Balance Sheet";"Inc 1",#N/A,FALSE,"Income Statement";"CF 1",#N/A,FALSE,"Cashflow";"Bal 2",#N/A,FALSE,"Balance Sheet";"Inc 2",#N/A,FALSE,"Income Statement";"CF 2",#N/A,FALSE,"Cashflow";"Other 1",#N/A,FALSE,"Additional Info"}</definedName>
    <definedName name="wrn.5._.Year._3_2" localSheetId="11" hidden="1">{#N/A,#N/A,FALSE,"Cover";"Bal 1",#N/A,FALSE,"Balance Sheet";"Inc 1",#N/A,FALSE,"Income Statement";"CF 1",#N/A,FALSE,"Cashflow";"Bal 2",#N/A,FALSE,"Balance Sheet";"Inc 2",#N/A,FALSE,"Income Statement";"CF 2",#N/A,FALSE,"Cashflow";"Other 1",#N/A,FALSE,"Additional Info"}</definedName>
    <definedName name="wrn.5._.Year._3_2" hidden="1">{#N/A,#N/A,FALSE,"Cover";"Bal 1",#N/A,FALSE,"Balance Sheet";"Inc 1",#N/A,FALSE,"Income Statement";"CF 1",#N/A,FALSE,"Cashflow";"Bal 2",#N/A,FALSE,"Balance Sheet";"Inc 2",#N/A,FALSE,"Income Statement";"CF 2",#N/A,FALSE,"Cashflow";"Other 1",#N/A,FALSE,"Additional Info"}</definedName>
    <definedName name="wrn.5._.Year._5" localSheetId="4" hidden="1">{#N/A,#N/A,FALSE,"Cover";"Bal 1",#N/A,FALSE,"Balance Sheet";"Inc 1",#N/A,FALSE,"Income Statement";"CF 1",#N/A,FALSE,"Cashflow";"Bal 2",#N/A,FALSE,"Balance Sheet";"Inc 2",#N/A,FALSE,"Income Statement";"CF 2",#N/A,FALSE,"Cashflow";"Other 1",#N/A,FALSE,"Additional Info"}</definedName>
    <definedName name="wrn.5._.Year._5" localSheetId="11" hidden="1">{#N/A,#N/A,FALSE,"Cover";"Bal 1",#N/A,FALSE,"Balance Sheet";"Inc 1",#N/A,FALSE,"Income Statement";"CF 1",#N/A,FALSE,"Cashflow";"Bal 2",#N/A,FALSE,"Balance Sheet";"Inc 2",#N/A,FALSE,"Income Statement";"CF 2",#N/A,FALSE,"Cashflow";"Other 1",#N/A,FALSE,"Additional Info"}</definedName>
    <definedName name="wrn.5._.Year._5" hidden="1">{#N/A,#N/A,FALSE,"Cover";"Bal 1",#N/A,FALSE,"Balance Sheet";"Inc 1",#N/A,FALSE,"Income Statement";"CF 1",#N/A,FALSE,"Cashflow";"Bal 2",#N/A,FALSE,"Balance Sheet";"Inc 2",#N/A,FALSE,"Income Statement";"CF 2",#N/A,FALSE,"Cashflow";"Other 1",#N/A,FALSE,"Additional Info"}</definedName>
    <definedName name="wrn.5._.yrs." localSheetId="11" hidden="1">{"P&amp;L 5 yrs",#N/A,FALSE,"P&amp;L";"P&amp;L 2",#N/A,FALSE,"P&amp;L 2";"BS 5 yrs",#N/A,FALSE,"Balance Sheet";"CF 5 yrs",#N/A,FALSE,"Balance Sheet";"Ratios",#N/A,FALSE,"Ratios"}</definedName>
    <definedName name="wrn.5._.yrs." hidden="1">{"P&amp;L 5 yrs",#N/A,FALSE,"P&amp;L";"P&amp;L 2",#N/A,FALSE,"P&amp;L 2";"BS 5 yrs",#N/A,FALSE,"Balance Sheet";"CF 5 yrs",#N/A,FALSE,"Balance Sheet";"Ratios",#N/A,FALSE,"Ratios"}</definedName>
    <definedName name="wrn.5._.yrs._1" localSheetId="11" hidden="1">{"P&amp;L 5 yrs",#N/A,FALSE,"P&amp;L";"P&amp;L 2",#N/A,FALSE,"P&amp;L 2";"BS 5 yrs",#N/A,FALSE,"Balance Sheet";"CF 5 yrs",#N/A,FALSE,"Balance Sheet";"Ratios",#N/A,FALSE,"Ratios"}</definedName>
    <definedName name="wrn.5._.yrs._1" hidden="1">{"P&amp;L 5 yrs",#N/A,FALSE,"P&amp;L";"P&amp;L 2",#N/A,FALSE,"P&amp;L 2";"BS 5 yrs",#N/A,FALSE,"Balance Sheet";"CF 5 yrs",#N/A,FALSE,"Balance Sheet";"Ratios",#N/A,FALSE,"Ratios"}</definedName>
    <definedName name="wrn.5_Total._.Back._.Up." localSheetId="11" hidden="1">{#N/A,#N/A,FALSE,"BACK UP CIG";#N/A,#N/A,FALSE,"BACK UP Balance FDM";#N/A,#N/A,FALSE,"BACK UP ASP nsad";#N/A,#N/A,FALSE,"BACK UP CORPORATE"}</definedName>
    <definedName name="wrn.5_Total._.Back._.Up." hidden="1">{#N/A,#N/A,FALSE,"BACK UP CIG";#N/A,#N/A,FALSE,"BACK UP Balance FDM";#N/A,#N/A,FALSE,"BACK UP ASP nsad";#N/A,#N/A,FALSE,"BACK UP CORPORATE"}</definedName>
    <definedName name="wrn.50." localSheetId="1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localSheetId="4" hidden="1">{"assumption 50 50",#N/A,TRUE,"Merger";"has gets cash",#N/A,TRUE,"Merger";"accretion dilution",#N/A,TRUE,"Merger";"comparison credit stats",#N/A,TRUE,"Merger";"pf credit stats",#N/A,TRUE,"Merger";"pf sheets",#N/A,TRUE,"Merger"}</definedName>
    <definedName name="wrn.50._.50." localSheetId="15" hidden="1">{"assumption 50 50",#N/A,TRUE,"Merger";"has gets cash",#N/A,TRUE,"Merger";"accretion dilution",#N/A,TRUE,"Merger";"comparison credit stats",#N/A,TRUE,"Merger";"pf credit stats",#N/A,TRUE,"Merger";"pf sheets",#N/A,TRUE,"Merger"}</definedName>
    <definedName name="wrn.50._.50." localSheetId="11"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0._.50._1" localSheetId="4" hidden="1">{"assumption 50 50",#N/A,TRUE,"Merger";"has gets cash",#N/A,TRUE,"Merger";"accretion dilution",#N/A,TRUE,"Merger";"comparison credit stats",#N/A,TRUE,"Merger";"pf credit stats",#N/A,TRUE,"Merger";"pf sheets",#N/A,TRUE,"Merger"}</definedName>
    <definedName name="wrn.50._.50._1" localSheetId="11" hidden="1">{"assumption 50 50",#N/A,TRUE,"Merger";"has gets cash",#N/A,TRUE,"Merger";"accretion dilution",#N/A,TRUE,"Merger";"comparison credit stats",#N/A,TRUE,"Merger";"pf credit stats",#N/A,TRUE,"Merger";"pf sheets",#N/A,TRUE,"Merger"}</definedName>
    <definedName name="wrn.50._.50._1" hidden="1">{"assumption 50 50",#N/A,TRUE,"Merger";"has gets cash",#N/A,TRUE,"Merger";"accretion dilution",#N/A,TRUE,"Merger";"comparison credit stats",#N/A,TRUE,"Merger";"pf credit stats",#N/A,TRUE,"Merger";"pf sheets",#N/A,TRUE,"Merger"}</definedName>
    <definedName name="wrn.50.2" localSheetId="4" hidden="1">{"assumption 50 50",#N/A,TRUE,"Merger";"has gets cash",#N/A,TRUE,"Merger";"accretion dilution",#N/A,TRUE,"Merger";"comparison credit stats",#N/A,TRUE,"Merger";"pf credit stats",#N/A,TRUE,"Merger";"pf sheets",#N/A,TRUE,"Merger"}</definedName>
    <definedName name="wrn.50.2" localSheetId="11"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2_1" localSheetId="4" hidden="1">{"assumption 50 50",#N/A,TRUE,"Merger";"has gets cash",#N/A,TRUE,"Merger";"accretion dilution",#N/A,TRUE,"Merger";"comparison credit stats",#N/A,TRUE,"Merger";"pf credit stats",#N/A,TRUE,"Merger";"pf sheets",#N/A,TRUE,"Merger"}</definedName>
    <definedName name="wrn.50.2_1" localSheetId="11" hidden="1">{"assumption 50 50",#N/A,TRUE,"Merger";"has gets cash",#N/A,TRUE,"Merger";"accretion dilution",#N/A,TRUE,"Merger";"comparison credit stats",#N/A,TRUE,"Merger";"pf credit stats",#N/A,TRUE,"Merger";"pf sheets",#N/A,TRUE,"Merger"}</definedName>
    <definedName name="wrn.50.2_1" hidden="1">{"assumption 50 50",#N/A,TRUE,"Merger";"has gets cash",#N/A,TRUE,"Merger";"accretion dilution",#N/A,TRUE,"Merger";"comparison credit stats",#N/A,TRUE,"Merger";"pf credit stats",#N/A,TRUE,"Merger";"pf sheets",#N/A,TRUE,"Merger"}</definedName>
    <definedName name="wrn.50505" localSheetId="4" hidden="1">{"assumption 50 50",#N/A,TRUE,"Merger";"has gets cash",#N/A,TRUE,"Merger";"accretion dilution",#N/A,TRUE,"Merger";"comparison credit stats",#N/A,TRUE,"Merger";"pf credit stats",#N/A,TRUE,"Merger";"pf sheets",#N/A,TRUE,"Merger"}</definedName>
    <definedName name="wrn.50505" localSheetId="11"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50505_1" localSheetId="4" hidden="1">{"assumption 50 50",#N/A,TRUE,"Merger";"has gets cash",#N/A,TRUE,"Merger";"accretion dilution",#N/A,TRUE,"Merger";"comparison credit stats",#N/A,TRUE,"Merger";"pf credit stats",#N/A,TRUE,"Merger";"pf sheets",#N/A,TRUE,"Merger"}</definedName>
    <definedName name="wrn.50505_1" localSheetId="11" hidden="1">{"assumption 50 50",#N/A,TRUE,"Merger";"has gets cash",#N/A,TRUE,"Merger";"accretion dilution",#N/A,TRUE,"Merger";"comparison credit stats",#N/A,TRUE,"Merger";"pf credit stats",#N/A,TRUE,"Merger";"pf sheets",#N/A,TRUE,"Merger"}</definedName>
    <definedName name="wrn.50505_1" hidden="1">{"assumption 50 50",#N/A,TRUE,"Merger";"has gets cash",#N/A,TRUE,"Merger";"accretion dilution",#N/A,TRUE,"Merger";"comparison credit stats",#N/A,TRUE,"Merger";"pf credit stats",#N/A,TRUE,"Merger";"pf sheets",#N/A,TRUE,"Merger"}</definedName>
    <definedName name="wrn.51." localSheetId="1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1"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1"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1"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year." localSheetId="11"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월실적." localSheetId="11" hidden="1">{#N/A,#N/A,FALSE,"요약";#N/A,#N/A,FALSE,"보고목차";#N/A,#N/A,FALSE,"1)서비스접수";#N/A,#N/A,FALSE,"2)상담";#N/A,#N/A,FALSE,"2.월별접수추이현황";#N/A,#N/A,FALSE,"3.상담내용";#N/A,#N/A,FALSE,"4.미처리현황"}</definedName>
    <definedName name="wrn.5월실적." hidden="1">{#N/A,#N/A,FALSE,"요약";#N/A,#N/A,FALSE,"보고목차";#N/A,#N/A,FALSE,"1)서비스접수";#N/A,#N/A,FALSE,"2)상담";#N/A,#N/A,FALSE,"2.월별접수추이현황";#N/A,#N/A,FALSE,"3.상담내용";#N/A,#N/A,FALSE,"4.미처리현황"}</definedName>
    <definedName name="wrn.5월실적._1" localSheetId="11" hidden="1">{#N/A,#N/A,FALSE,"요약";#N/A,#N/A,FALSE,"보고목차";#N/A,#N/A,FALSE,"1)서비스접수";#N/A,#N/A,FALSE,"2)상담";#N/A,#N/A,FALSE,"2.월별접수추이현황";#N/A,#N/A,FALSE,"3.상담내용";#N/A,#N/A,FALSE,"4.미처리현황"}</definedName>
    <definedName name="wrn.5월실적._1" hidden="1">{#N/A,#N/A,FALSE,"요약";#N/A,#N/A,FALSE,"보고목차";#N/A,#N/A,FALSE,"1)서비스접수";#N/A,#N/A,FALSE,"2)상담";#N/A,#N/A,FALSE,"2.월별접수추이현황";#N/A,#N/A,FALSE,"3.상담내용";#N/A,#N/A,FALSE,"4.미처리현황"}</definedName>
    <definedName name="wrn.6." localSheetId="11"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1"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실적." localSheetId="11" hidden="1">{#N/A,#N/A,FALSE,"보고목차";#N/A,#N/A,FALSE,"1)서비스접수";#N/A,#N/A,FALSE,"2)상담";#N/A,#N/A,FALSE,"2.월별접수추이현황"}</definedName>
    <definedName name="wrn.6월실적." hidden="1">{#N/A,#N/A,FALSE,"보고목차";#N/A,#N/A,FALSE,"1)서비스접수";#N/A,#N/A,FALSE,"2)상담";#N/A,#N/A,FALSE,"2.월별접수추이현황"}</definedName>
    <definedName name="wrn.6월실적._1" localSheetId="11" hidden="1">{#N/A,#N/A,FALSE,"보고목차";#N/A,#N/A,FALSE,"1)서비스접수";#N/A,#N/A,FALSE,"2)상담";#N/A,#N/A,FALSE,"2.월별접수추이현황"}</definedName>
    <definedName name="wrn.6월실적._1" hidden="1">{#N/A,#N/A,FALSE,"보고목차";#N/A,#N/A,FALSE,"1)서비스접수";#N/A,#N/A,FALSE,"2)상담";#N/A,#N/A,FALSE,"2.월별접수추이현황"}</definedName>
    <definedName name="wrn.7." localSheetId="11"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4" hidden="1">{#N/A,#N/A,FALSE,"REPORT"}</definedName>
    <definedName name="wrn.730." localSheetId="11" hidden="1">{#N/A,#N/A,FALSE,"REPORT"}</definedName>
    <definedName name="wrn.730." hidden="1">{#N/A,#N/A,FALSE,"REPORT"}</definedName>
    <definedName name="wrn.730._1" localSheetId="4" hidden="1">{#N/A,#N/A,FALSE,"REPORT"}</definedName>
    <definedName name="wrn.730._1" localSheetId="11" hidden="1">{#N/A,#N/A,FALSE,"REPORT"}</definedName>
    <definedName name="wrn.730._1" hidden="1">{#N/A,#N/A,FALSE,"REPORT"}</definedName>
    <definedName name="wrn.731" localSheetId="4" hidden="1">{#N/A,#N/A,FALSE,"REPORT"}</definedName>
    <definedName name="wrn.731" localSheetId="11" hidden="1">{#N/A,#N/A,FALSE,"REPORT"}</definedName>
    <definedName name="wrn.731" hidden="1">{#N/A,#N/A,FALSE,"REPORT"}</definedName>
    <definedName name="wrn.731_1" localSheetId="4" hidden="1">{#N/A,#N/A,FALSE,"REPORT"}</definedName>
    <definedName name="wrn.731_1" localSheetId="11" hidden="1">{#N/A,#N/A,FALSE,"REPORT"}</definedName>
    <definedName name="wrn.731_1" hidden="1">{#N/A,#N/A,FALSE,"REPORT"}</definedName>
    <definedName name="wrn.750." localSheetId="4" hidden="1">{#N/A,#N/A,FALSE,"REPORT"}</definedName>
    <definedName name="wrn.750." localSheetId="11" hidden="1">{#N/A,#N/A,FALSE,"REPORT"}</definedName>
    <definedName name="wrn.750." hidden="1">{#N/A,#N/A,FALSE,"REPORT"}</definedName>
    <definedName name="wrn.750._1" localSheetId="4" hidden="1">{#N/A,#N/A,FALSE,"REPORT"}</definedName>
    <definedName name="wrn.750._1" localSheetId="11" hidden="1">{#N/A,#N/A,FALSE,"REPORT"}</definedName>
    <definedName name="wrn.750._1" hidden="1">{#N/A,#N/A,FALSE,"REPORT"}</definedName>
    <definedName name="wrn.7501" localSheetId="4" hidden="1">{#N/A,#N/A,FALSE,"REPORT"}</definedName>
    <definedName name="wrn.7501" localSheetId="11" hidden="1">{#N/A,#N/A,FALSE,"REPORT"}</definedName>
    <definedName name="wrn.7501" hidden="1">{#N/A,#N/A,FALSE,"REPORT"}</definedName>
    <definedName name="wrn.7501_1" localSheetId="4" hidden="1">{#N/A,#N/A,FALSE,"REPORT"}</definedName>
    <definedName name="wrn.7501_1" localSheetId="11" hidden="1">{#N/A,#N/A,FALSE,"REPORT"}</definedName>
    <definedName name="wrn.7501_1" hidden="1">{#N/A,#N/A,FALSE,"REPORT"}</definedName>
    <definedName name="wrn.760.16." localSheetId="4" hidden="1">{#N/A,#N/A,FALSE,"REPORT"}</definedName>
    <definedName name="wrn.760.16." localSheetId="11" hidden="1">{#N/A,#N/A,FALSE,"REPORT"}</definedName>
    <definedName name="wrn.760.16." hidden="1">{#N/A,#N/A,FALSE,"REPORT"}</definedName>
    <definedName name="wrn.760.16._1" localSheetId="4" hidden="1">{#N/A,#N/A,FALSE,"REPORT"}</definedName>
    <definedName name="wrn.760.16._1" localSheetId="11" hidden="1">{#N/A,#N/A,FALSE,"REPORT"}</definedName>
    <definedName name="wrn.760.16._1" hidden="1">{#N/A,#N/A,FALSE,"REPORT"}</definedName>
    <definedName name="wrn.7900" localSheetId="4" hidden="1">{#N/A,#N/A,FALSE,"REPORT"}</definedName>
    <definedName name="wrn.7900" localSheetId="11" hidden="1">{#N/A,#N/A,FALSE,"REPORT"}</definedName>
    <definedName name="wrn.7900" hidden="1">{#N/A,#N/A,FALSE,"REPORT"}</definedName>
    <definedName name="wrn.7900_1" localSheetId="4" hidden="1">{#N/A,#N/A,FALSE,"REPORT"}</definedName>
    <definedName name="wrn.7900_1" localSheetId="11" hidden="1">{#N/A,#N/A,FALSE,"REPORT"}</definedName>
    <definedName name="wrn.7900_1" hidden="1">{#N/A,#N/A,FALSE,"REPORT"}</definedName>
    <definedName name="wrn.8." localSheetId="11"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8x11._.LD." localSheetId="4" hidden="1">{"8x11cover",#N/A,TRUE,"Cover";"8x11Risk&amp;Opportunity",#N/A,TRUE,"Risk &amp; Opportunities";"8x11Summary(page1)",#N/A,TRUE,"Summary";"8x11Summary(page2)",#N/A,TRUE,"Summary";#N/A,#N/A,TRUE,"Rates";"8x11P&amp;L(Page1)",#N/A,TRUE,"P&amp;L Stmt";"8x11P&amp;L(Page2)",#N/A,TRUE,"P&amp;L Stmt";"8x11LAbor(page1)",#N/A,TRUE,"Labor";"8x11LAbor(page2)",#N/A,TRUE,"Labor";"8x11AssetFacility",#N/A,TRUE,"Asset Information";"8x11AssetOwned",#N/A,TRUE,"Asset Information";"8x11AssetLeased",#N/A,TRUE,"Asset Information";#N/A,#N/A,TRUE,"Canada -Insurance";#N/A,#N/A,TRUE,"Generic Systems Sheet";"8x11Furniture",#N/A,TRUE,"Furniture";"8x11Fuel",#N/A,TRUE,"Fuel Tax";"8x11MOE",#N/A,TRUE,"MOE";"8x11LHOwnerOperator(Page1)",#N/A,TRUE,"LH Owner Operator";"8x11LHOwnerOperator(Page2)",#N/A,TRUE,"LH Owner Operator";"8x11IRR",#N/A,TRUE,"IRR";"8x11startup",#N/A,TRUE,"Startup Cost"}</definedName>
    <definedName name="wrn.8x11._.LD." localSheetId="11" hidden="1">{"8x11cover",#N/A,TRUE,"Cover";"8x11Risk&amp;Opportunity",#N/A,TRUE,"Risk &amp; Opportunities";"8x11Summary(page1)",#N/A,TRUE,"Summary";"8x11Summary(page2)",#N/A,TRUE,"Summary";#N/A,#N/A,TRUE,"Rates";"8x11P&amp;L(Page1)",#N/A,TRUE,"P&amp;L Stmt";"8x11P&amp;L(Page2)",#N/A,TRUE,"P&amp;L Stmt";"8x11LAbor(page1)",#N/A,TRUE,"Labor";"8x11LAbor(page2)",#N/A,TRUE,"Labor";"8x11AssetFacility",#N/A,TRUE,"Asset Information";"8x11AssetOwned",#N/A,TRUE,"Asset Information";"8x11AssetLeased",#N/A,TRUE,"Asset Information";#N/A,#N/A,TRUE,"Canada -Insurance";#N/A,#N/A,TRUE,"Generic Systems Sheet";"8x11Furniture",#N/A,TRUE,"Furniture";"8x11Fuel",#N/A,TRUE,"Fuel Tax";"8x11MOE",#N/A,TRUE,"MOE";"8x11LHOwnerOperator(Page1)",#N/A,TRUE,"LH Owner Operator";"8x11LHOwnerOperator(Page2)",#N/A,TRUE,"LH Owner Operator";"8x11IRR",#N/A,TRUE,"IRR";"8x11startup",#N/A,TRUE,"Startup Cost"}</definedName>
    <definedName name="wrn.8x11._.LD." hidden="1">{"8x11cover",#N/A,TRUE,"Cover";"8x11Risk&amp;Opportunity",#N/A,TRUE,"Risk &amp; Opportunities";"8x11Summary(page1)",#N/A,TRUE,"Summary";"8x11Summary(page2)",#N/A,TRUE,"Summary";#N/A,#N/A,TRUE,"Rates";"8x11P&amp;L(Page1)",#N/A,TRUE,"P&amp;L Stmt";"8x11P&amp;L(Page2)",#N/A,TRUE,"P&amp;L Stmt";"8x11LAbor(page1)",#N/A,TRUE,"Labor";"8x11LAbor(page2)",#N/A,TRUE,"Labor";"8x11AssetFacility",#N/A,TRUE,"Asset Information";"8x11AssetOwned",#N/A,TRUE,"Asset Information";"8x11AssetLeased",#N/A,TRUE,"Asset Information";#N/A,#N/A,TRUE,"Canada -Insurance";#N/A,#N/A,TRUE,"Generic Systems Sheet";"8x11Furniture",#N/A,TRUE,"Furniture";"8x11Fuel",#N/A,TRUE,"Fuel Tax";"8x11MOE",#N/A,TRUE,"MOE";"8x11LHOwnerOperator(Page1)",#N/A,TRUE,"LH Owner Operator";"8x11LHOwnerOperator(Page2)",#N/A,TRUE,"LH Owner Operator";"8x11IRR",#N/A,TRUE,"IRR";"8x11startup",#N/A,TRUE,"Startup Cost"}</definedName>
    <definedName name="wrn.8x11._.LD.1" localSheetId="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Information";"8x11USInsurance",#N/A,TRUE,"US -Insurance";"8x11GenericSystems",#N/A,TRUE,"Generic Systems Sheet";"8x11Furniture",#N/A,TRUE,"Furniture";"8x11Fuel",#N/A,TRUE,"Fuel Tax";"8x11MOE",#N/A,TRUE,"MOE";"8x11LHOwnerOperator(Page1)",#N/A,TRUE,"LH Owner Operator";"8x11LHOwnerOperator(Page2)",#N/A,TRUE,"LH Owner Operator";"8x11IRR",#N/A,TRUE,"IRR";"8x11startup",#N/A,TRUE,"Startup Cost"}</definedName>
    <definedName name="wrn.8x11._.LD.1" localSheetId="1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Information";"8x11USInsurance",#N/A,TRUE,"US -Insurance";"8x11GenericSystems",#N/A,TRUE,"Generic Systems Sheet";"8x11Furniture",#N/A,TRUE,"Furniture";"8x11Fuel",#N/A,TRUE,"Fuel Tax";"8x11MOE",#N/A,TRUE,"MOE";"8x11LHOwnerOperator(Page1)",#N/A,TRUE,"LH Owner Operator";"8x11LHOwnerOperator(Page2)",#N/A,TRUE,"LH Owner Operator";"8x11IRR",#N/A,TRUE,"IRR";"8x11startup",#N/A,TRUE,"Startup Cost"}</definedName>
    <definedName name="wrn.8x11._.L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Information";"8x11USInsurance",#N/A,TRUE,"US -Insurance";"8x11GenericSystems",#N/A,TRUE,"Generic Systems Sheet";"8x11Furniture",#N/A,TRUE,"Furniture";"8x11Fuel",#N/A,TRUE,"Fuel Tax";"8x11MOE",#N/A,TRUE,"MOE";"8x11LHOwnerOperator(Page1)",#N/A,TRUE,"LH Owner Operator";"8x11LHOwnerOperator(Page2)",#N/A,TRUE,"LH Owner Operator";"8x11IRR",#N/A,TRUE,"IRR";"8x11startup",#N/A,TRUE,"Startup Cost"}</definedName>
    <definedName name="wrn.8yearcomp." localSheetId="15" hidden="1">{"8yrcomp",#N/A,TRUE,"Pro Forma IS"}</definedName>
    <definedName name="wrn.8yearcomp." localSheetId="11" hidden="1">{"8yrcomp",#N/A,TRUE,"Pro Forma IS"}</definedName>
    <definedName name="wrn.8yearcomp." hidden="1">{"8yrcomp",#N/A,TRUE,"Pro Forma IS"}</definedName>
    <definedName name="wrn.9." localSheetId="11"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_30._.Adv._.Board." localSheetId="1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4" hidden="1">{#N/A,#N/A,FALSE,"REPORT"}</definedName>
    <definedName name="wrn.905" localSheetId="11" hidden="1">{#N/A,#N/A,FALSE,"REPORT"}</definedName>
    <definedName name="wrn.905" hidden="1">{#N/A,#N/A,FALSE,"REPORT"}</definedName>
    <definedName name="wrn.905_1" localSheetId="4" hidden="1">{#N/A,#N/A,FALSE,"REPORT"}</definedName>
    <definedName name="wrn.905_1" localSheetId="11" hidden="1">{#N/A,#N/A,FALSE,"REPORT"}</definedName>
    <definedName name="wrn.905_1" hidden="1">{#N/A,#N/A,FALSE,"REPORT"}</definedName>
    <definedName name="wrn.94._.to._.00._.IS." localSheetId="4" hidden="1">{#N/A,#N/A,FALSE,"INCOME"}</definedName>
    <definedName name="wrn.94._.to._.00._.IS." localSheetId="11" hidden="1">{#N/A,#N/A,FALSE,"INCOME"}</definedName>
    <definedName name="wrn.94._.to._.00._.IS." hidden="1">{#N/A,#N/A,FALSE,"INCOME"}</definedName>
    <definedName name="wrn.96._.Plan._1" localSheetId="4"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_1" localSheetId="1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_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_1" localSheetId="4"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_1" localSheetId="1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_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model." localSheetId="11" hidden="1">{"qtr_is_94_95",#N/A,FALSE,"MA";"ann_is_96",#N/A,FALSE,"MA";"seg_sales_96",#N/A,FALSE,"MA";"seg_inc_96",#N/A,FALSE,"MA";"divisional_91_95",#N/A,FALSE,"MA";"ann_bs_96",#N/A,FALSE,"MA";"ann_cf_96",#N/A,FALSE,"MA"}</definedName>
    <definedName name="wrn.96_model." hidden="1">{"qtr_is_94_95",#N/A,FALSE,"MA";"ann_is_96",#N/A,FALSE,"MA";"seg_sales_96",#N/A,FALSE,"MA";"seg_inc_96",#N/A,FALSE,"MA";"divisional_91_95",#N/A,FALSE,"MA";"ann_bs_96",#N/A,FALSE,"MA";"ann_cf_96",#N/A,FALSE,"MA"}</definedName>
    <definedName name="wrn.9601실적." localSheetId="11" hidden="1">{#N/A,#N/A,FALSE,"보고목차";#N/A,#N/A,FALSE,"1)서비스접수";#N/A,#N/A,FALSE,"2)상담";#N/A,#N/A,FALSE,"2.월별접수추이현황";#N/A,#N/A,FALSE,"3.일자별접수현황";#N/A,#N/A,FALSE,"4.상담내용";#N/A,#N/A,FALSE,"5.미처리현황";#N/A,#N/A,FALSE,"6.재발방지";#N/A,#N/A,FALSE,"7.당월주요문제점"}</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601실적._1" localSheetId="11" hidden="1">{#N/A,#N/A,FALSE,"보고목차";#N/A,#N/A,FALSE,"1)서비스접수";#N/A,#N/A,FALSE,"2)상담";#N/A,#N/A,FALSE,"2.월별접수추이현황";#N/A,#N/A,FALSE,"3.일자별접수현황";#N/A,#N/A,FALSE,"4.상담내용";#N/A,#N/A,FALSE,"5.미처리현황";#N/A,#N/A,FALSE,"6.재발방지";#N/A,#N/A,FALSE,"7.당월주요문제점"}</definedName>
    <definedName name="wrn.9601실적._1" hidden="1">{#N/A,#N/A,FALSE,"보고목차";#N/A,#N/A,FALSE,"1)서비스접수";#N/A,#N/A,FALSE,"2)상담";#N/A,#N/A,FALSE,"2.월별접수추이현황";#N/A,#N/A,FALSE,"3.일자별접수현황";#N/A,#N/A,FALSE,"4.상담내용";#N/A,#N/A,FALSE,"5.미처리현황";#N/A,#N/A,FALSE,"6.재발방지";#N/A,#N/A,FALSE,"7.당월주요문제점"}</definedName>
    <definedName name="wrn.97budget" localSheetId="11"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11" hidden="1">{#N/A,#N/A,TRUE,"97 BUDGET VS. 96 FORECAST";#N/A,#N/A,TRUE,"SUMMARY P&amp;L";#N/A,#N/A,TRUE,"INCOME STATEMENT";#N/A,#N/A,TRUE,"NETWORK FEE";#N/A,#N/A,TRUE,"OTHER REV";#N/A,#N/A,TRUE,"G&amp;A EXPENSE";#N/A,#N/A,TRUE,"G&amp;A EXPL.";#N/A,#N/A,TRUE,"MASTER CONTROL";#N/A,#N/A,TRUE,"MC EXPL.";#N/A,#N/A,TRUE,"NETWORK OPS";#N/A,#N/A,TRUE,"NETWORK OPS EXPL.";#N/A,#N/A,TRUE,"CREATIVE";#N/A,#N/A,TRUE,"CREATIVE EXPL.";#N/A,#N/A,TRUE,"ENGINEERING";#N/A,#N/A,TRUE,"ENGINEERING EXPL.";#N/A,#N/A,TRUE,"DEPRECIATION";#N/A,#N/A,TRUE,"CAPITAL ";#N/A,#N/A,TRUE,"PAYROLL";#N/A,#N/A,TRUE,"PAYROLL SUMMARY"}</definedName>
    <definedName name="wrn.97BUDGET." hidden="1">{#N/A,#N/A,TRUE,"97 BUDGET VS. 96 FORECAST";#N/A,#N/A,TRUE,"SUMMARY P&amp;L";#N/A,#N/A,TRUE,"INCOME STATEMENT";#N/A,#N/A,TRUE,"NETWORK FEE";#N/A,#N/A,TRUE,"OTHER REV";#N/A,#N/A,TRUE,"G&amp;A EXPENSE";#N/A,#N/A,TRUE,"G&amp;A EXPL.";#N/A,#N/A,TRUE,"MASTER CONTROL";#N/A,#N/A,TRUE,"MC EXPL.";#N/A,#N/A,TRUE,"NETWORK OPS";#N/A,#N/A,TRUE,"NETWORK OPS EXPL.";#N/A,#N/A,TRUE,"CREATIVE";#N/A,#N/A,TRUE,"CREATIVE EXPL.";#N/A,#N/A,TRUE,"ENGINEERING";#N/A,#N/A,TRUE,"ENGINEERING EXPL.";#N/A,#N/A,TRUE,"DEPRECIATION";#N/A,#N/A,TRUE,"CAPITAL ";#N/A,#N/A,TRUE,"PAYROLL";#N/A,#N/A,TRUE,"PAYROLL SUMMARY"}</definedName>
    <definedName name="wrn.97vs96MONTHLY." localSheetId="11" hidden="1">{"_97vs96MONTHLY",#N/A,FALSE,"96ugpl"}</definedName>
    <definedName name="wrn.97vs96MONTHLY." hidden="1">{"_97vs96MONTHLY",#N/A,FALSE,"96ugpl"}</definedName>
    <definedName name="wrn.99" localSheetId="1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localSheetId="4" hidden="1">{#N/A,#N/A,FALSE,"REPORT"}</definedName>
    <definedName name="wrn.99999" localSheetId="11" hidden="1">{#N/A,#N/A,FALSE,"REPORT"}</definedName>
    <definedName name="wrn.99999" hidden="1">{#N/A,#N/A,FALSE,"REPORT"}</definedName>
    <definedName name="wrn.99999_1" localSheetId="4" hidden="1">{#N/A,#N/A,FALSE,"REPORT"}</definedName>
    <definedName name="wrn.99999_1" localSheetId="11" hidden="1">{#N/A,#N/A,FALSE,"REPORT"}</definedName>
    <definedName name="wrn.99999_1" hidden="1">{#N/A,#N/A,FALSE,"REPORT"}</definedName>
    <definedName name="wrn.A.._.Cash._.Flow._.Numbers." localSheetId="11" hidden="1">{#N/A,#N/A,FALSE,"Dev";#N/A,#N/A,FALSE,"CF";#N/A,#N/A,FALSE,"Golf CF";#N/A,#N/A,FALSE,"ResMgmt";#N/A,#N/A,FALSE,"F&amp;B";#N/A,#N/A,FALSE,"Banq"}</definedName>
    <definedName name="wrn.A.._.Cash._.Flow._.Numbers." hidden="1">{#N/A,#N/A,FALSE,"Dev";#N/A,#N/A,FALSE,"CF";#N/A,#N/A,FALSE,"Golf CF";#N/A,#N/A,FALSE,"ResMgmt";#N/A,#N/A,FALSE,"F&amp;B";#N/A,#N/A,FALSE,"Banq"}</definedName>
    <definedName name="wrn.A.._.Print._.All." localSheetId="11" hidden="1">{"A COM Detail YTD",#N/A,FALSE,"DATA";"B Exp Detail YTD",#N/A,FALSE,"DATA";"C COM Detail Qtr of",#N/A,FALSE,"DATA";"D Exp Detail Qtr of",#N/A,FALSE,"DATA";"A Performance Report",#N/A,FALSE,"%Performance"}</definedName>
    <definedName name="wrn.A.._.Print._.All." hidden="1">{"A COM Detail YTD",#N/A,FALSE,"DATA";"B Exp Detail YTD",#N/A,FALSE,"DATA";"C COM Detail Qtr of",#N/A,FALSE,"DATA";"D Exp Detail Qtr of",#N/A,FALSE,"DATA";"A Performance Report",#N/A,FALSE,"%Performance"}</definedName>
    <definedName name="wrn.A.._.Print._.All._1" localSheetId="11" hidden="1">{"A COM Detail YTD",#N/A,FALSE,"DATA";"B Exp Detail YTD",#N/A,FALSE,"DATA";"C COM Detail Qtr of",#N/A,FALSE,"DATA";"D Exp Detail Qtr of",#N/A,FALSE,"DATA";"A Performance Report",#N/A,FALSE,"%Performance"}</definedName>
    <definedName name="wrn.A.._.Print._.All._1" hidden="1">{"A COM Detail YTD",#N/A,FALSE,"DATA";"B Exp Detail YTD",#N/A,FALSE,"DATA";"C COM Detail Qtr of",#N/A,FALSE,"DATA";"D Exp Detail Qtr of",#N/A,FALSE,"DATA";"A Performance Report",#N/A,FALSE,"%Performance"}</definedName>
    <definedName name="wrn.A_VALUATION." localSheetId="2" hidden="1">{#N/A,#N/A,FALSE,"A_D";#N/A,#N/A,FALSE,"WACC";#N/A,#N/A,FALSE,"DCF";#N/A,#N/A,FALSE,"A";#N/A,#N/A,FALSE,"LBO";#N/A,#N/A,FALSE,"C";#N/A,#N/A,FALSE,"impd";#N/A,#N/A,FALSE,"comps"}</definedName>
    <definedName name="wrn.A_VALUATION." localSheetId="1" hidden="1">{#N/A,#N/A,FALSE,"A_D";#N/A,#N/A,FALSE,"WACC";#N/A,#N/A,FALSE,"DCF";#N/A,#N/A,FALSE,"A";#N/A,#N/A,FALSE,"LBO";#N/A,#N/A,FALSE,"C";#N/A,#N/A,FALSE,"impd";#N/A,#N/A,FALSE,"comps"}</definedName>
    <definedName name="wrn.A_VALUATION." localSheetId="19" hidden="1">{#N/A,#N/A,FALSE,"A_D";#N/A,#N/A,FALSE,"WACC";#N/A,#N/A,FALSE,"DCF";#N/A,#N/A,FALSE,"A";#N/A,#N/A,FALSE,"LBO";#N/A,#N/A,FALSE,"C";#N/A,#N/A,FALSE,"impd";#N/A,#N/A,FALSE,"comps"}</definedName>
    <definedName name="wrn.A_VALUATION." localSheetId="4" hidden="1">{#N/A,#N/A,FALSE,"A_D";#N/A,#N/A,FALSE,"WACC";#N/A,#N/A,FALSE,"DCF";#N/A,#N/A,FALSE,"A";#N/A,#N/A,FALSE,"LBO";#N/A,#N/A,FALSE,"C";#N/A,#N/A,FALSE,"impd";#N/A,#N/A,FALSE,"comps"}</definedName>
    <definedName name="wrn.A_VALUATION." localSheetId="18" hidden="1">{#N/A,#N/A,FALSE,"A_D";#N/A,#N/A,FALSE,"WACC";#N/A,#N/A,FALSE,"DCF";#N/A,#N/A,FALSE,"A";#N/A,#N/A,FALSE,"LBO";#N/A,#N/A,FALSE,"C";#N/A,#N/A,FALSE,"impd";#N/A,#N/A,FALSE,"comps"}</definedName>
    <definedName name="wrn.A_VALUATION." localSheetId="15" hidden="1">{#N/A,#N/A,FALSE,"A_D";#N/A,#N/A,FALSE,"WACC";#N/A,#N/A,FALSE,"DCF";#N/A,#N/A,FALSE,"A";#N/A,#N/A,FALSE,"LBO";#N/A,#N/A,FALSE,"C";#N/A,#N/A,FALSE,"impd";#N/A,#N/A,FALSE,"comps"}</definedName>
    <definedName name="wrn.A_VALUATION." localSheetId="11"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_VALUATION._1" localSheetId="4" hidden="1">{#N/A,#N/A,FALSE,"A_D";#N/A,#N/A,FALSE,"WACC";#N/A,#N/A,FALSE,"DCF";#N/A,#N/A,FALSE,"A";#N/A,#N/A,FALSE,"LBO";#N/A,#N/A,FALSE,"C";#N/A,#N/A,FALSE,"impd";#N/A,#N/A,FALSE,"comps"}</definedName>
    <definedName name="wrn.A_VALUATION._1" localSheetId="11" hidden="1">{#N/A,#N/A,FALSE,"A_D";#N/A,#N/A,FALSE,"WACC";#N/A,#N/A,FALSE,"DCF";#N/A,#N/A,FALSE,"A";#N/A,#N/A,FALSE,"LBO";#N/A,#N/A,FALSE,"C";#N/A,#N/A,FALSE,"impd";#N/A,#N/A,FALSE,"comps"}</definedName>
    <definedName name="wrn.A_VALUATION._1" hidden="1">{#N/A,#N/A,FALSE,"A_D";#N/A,#N/A,FALSE,"WACC";#N/A,#N/A,FALSE,"DCF";#N/A,#N/A,FALSE,"A";#N/A,#N/A,FALSE,"LBO";#N/A,#N/A,FALSE,"C";#N/A,#N/A,FALSE,"impd";#N/A,#N/A,FALSE,"comps"}</definedName>
    <definedName name="wrn.A_VALUATION._1_1" localSheetId="4" hidden="1">{#N/A,#N/A,FALSE,"A_D";#N/A,#N/A,FALSE,"WACC";#N/A,#N/A,FALSE,"DCF";#N/A,#N/A,FALSE,"A";#N/A,#N/A,FALSE,"LBO";#N/A,#N/A,FALSE,"C";#N/A,#N/A,FALSE,"impd";#N/A,#N/A,FALSE,"comps"}</definedName>
    <definedName name="wrn.A_VALUATION._1_1" localSheetId="11" hidden="1">{#N/A,#N/A,FALSE,"A_D";#N/A,#N/A,FALSE,"WACC";#N/A,#N/A,FALSE,"DCF";#N/A,#N/A,FALSE,"A";#N/A,#N/A,FALSE,"LBO";#N/A,#N/A,FALSE,"C";#N/A,#N/A,FALSE,"impd";#N/A,#N/A,FALSE,"comps"}</definedName>
    <definedName name="wrn.A_VALUATION._1_1" hidden="1">{#N/A,#N/A,FALSE,"A_D";#N/A,#N/A,FALSE,"WACC";#N/A,#N/A,FALSE,"DCF";#N/A,#N/A,FALSE,"A";#N/A,#N/A,FALSE,"LBO";#N/A,#N/A,FALSE,"C";#N/A,#N/A,FALSE,"impd";#N/A,#N/A,FALSE,"comps"}</definedName>
    <definedName name="wrn.A_VALUATION._1_1_2" localSheetId="4" hidden="1">{#N/A,#N/A,FALSE,"A_D";#N/A,#N/A,FALSE,"WACC";#N/A,#N/A,FALSE,"DCF";#N/A,#N/A,FALSE,"A";#N/A,#N/A,FALSE,"LBO";#N/A,#N/A,FALSE,"C";#N/A,#N/A,FALSE,"impd";#N/A,#N/A,FALSE,"comps"}</definedName>
    <definedName name="wrn.A_VALUATION._1_1_2" localSheetId="11" hidden="1">{#N/A,#N/A,FALSE,"A_D";#N/A,#N/A,FALSE,"WACC";#N/A,#N/A,FALSE,"DCF";#N/A,#N/A,FALSE,"A";#N/A,#N/A,FALSE,"LBO";#N/A,#N/A,FALSE,"C";#N/A,#N/A,FALSE,"impd";#N/A,#N/A,FALSE,"comps"}</definedName>
    <definedName name="wrn.A_VALUATION._1_1_2" hidden="1">{#N/A,#N/A,FALSE,"A_D";#N/A,#N/A,FALSE,"WACC";#N/A,#N/A,FALSE,"DCF";#N/A,#N/A,FALSE,"A";#N/A,#N/A,FALSE,"LBO";#N/A,#N/A,FALSE,"C";#N/A,#N/A,FALSE,"impd";#N/A,#N/A,FALSE,"comps"}</definedName>
    <definedName name="wrn.A_VALUATION._1_3" localSheetId="4" hidden="1">{#N/A,#N/A,FALSE,"A_D";#N/A,#N/A,FALSE,"WACC";#N/A,#N/A,FALSE,"DCF";#N/A,#N/A,FALSE,"A";#N/A,#N/A,FALSE,"LBO";#N/A,#N/A,FALSE,"C";#N/A,#N/A,FALSE,"impd";#N/A,#N/A,FALSE,"comps"}</definedName>
    <definedName name="wrn.A_VALUATION._1_3" localSheetId="11" hidden="1">{#N/A,#N/A,FALSE,"A_D";#N/A,#N/A,FALSE,"WACC";#N/A,#N/A,FALSE,"DCF";#N/A,#N/A,FALSE,"A";#N/A,#N/A,FALSE,"LBO";#N/A,#N/A,FALSE,"C";#N/A,#N/A,FALSE,"impd";#N/A,#N/A,FALSE,"comps"}</definedName>
    <definedName name="wrn.A_VALUATION._1_3" hidden="1">{#N/A,#N/A,FALSE,"A_D";#N/A,#N/A,FALSE,"WACC";#N/A,#N/A,FALSE,"DCF";#N/A,#N/A,FALSE,"A";#N/A,#N/A,FALSE,"LBO";#N/A,#N/A,FALSE,"C";#N/A,#N/A,FALSE,"impd";#N/A,#N/A,FALSE,"comps"}</definedName>
    <definedName name="wrn.A_VALUATION._2" localSheetId="4" hidden="1">{#N/A,#N/A,FALSE,"A_D";#N/A,#N/A,FALSE,"WACC";#N/A,#N/A,FALSE,"DCF";#N/A,#N/A,FALSE,"A";#N/A,#N/A,FALSE,"LBO";#N/A,#N/A,FALSE,"C";#N/A,#N/A,FALSE,"impd";#N/A,#N/A,FALSE,"comps"}</definedName>
    <definedName name="wrn.A_VALUATION._2" localSheetId="11" hidden="1">{#N/A,#N/A,FALSE,"A_D";#N/A,#N/A,FALSE,"WACC";#N/A,#N/A,FALSE,"DCF";#N/A,#N/A,FALSE,"A";#N/A,#N/A,FALSE,"LBO";#N/A,#N/A,FALSE,"C";#N/A,#N/A,FALSE,"impd";#N/A,#N/A,FALSE,"comps"}</definedName>
    <definedName name="wrn.A_VALUATION._2" hidden="1">{#N/A,#N/A,FALSE,"A_D";#N/A,#N/A,FALSE,"WACC";#N/A,#N/A,FALSE,"DCF";#N/A,#N/A,FALSE,"A";#N/A,#N/A,FALSE,"LBO";#N/A,#N/A,FALSE,"C";#N/A,#N/A,FALSE,"impd";#N/A,#N/A,FALSE,"comps"}</definedName>
    <definedName name="wrn.A_VALUATION._2_2" localSheetId="4" hidden="1">{#N/A,#N/A,FALSE,"A_D";#N/A,#N/A,FALSE,"WACC";#N/A,#N/A,FALSE,"DCF";#N/A,#N/A,FALSE,"A";#N/A,#N/A,FALSE,"LBO";#N/A,#N/A,FALSE,"C";#N/A,#N/A,FALSE,"impd";#N/A,#N/A,FALSE,"comps"}</definedName>
    <definedName name="wrn.A_VALUATION._2_2" localSheetId="11" hidden="1">{#N/A,#N/A,FALSE,"A_D";#N/A,#N/A,FALSE,"WACC";#N/A,#N/A,FALSE,"DCF";#N/A,#N/A,FALSE,"A";#N/A,#N/A,FALSE,"LBO";#N/A,#N/A,FALSE,"C";#N/A,#N/A,FALSE,"impd";#N/A,#N/A,FALSE,"comps"}</definedName>
    <definedName name="wrn.A_VALUATION._2_2" hidden="1">{#N/A,#N/A,FALSE,"A_D";#N/A,#N/A,FALSE,"WACC";#N/A,#N/A,FALSE,"DCF";#N/A,#N/A,FALSE,"A";#N/A,#N/A,FALSE,"LBO";#N/A,#N/A,FALSE,"C";#N/A,#N/A,FALSE,"impd";#N/A,#N/A,FALSE,"comps"}</definedName>
    <definedName name="wrn.A_VALUATION._3" localSheetId="4" hidden="1">{#N/A,#N/A,FALSE,"A_D";#N/A,#N/A,FALSE,"WACC";#N/A,#N/A,FALSE,"DCF";#N/A,#N/A,FALSE,"A";#N/A,#N/A,FALSE,"LBO";#N/A,#N/A,FALSE,"C";#N/A,#N/A,FALSE,"impd";#N/A,#N/A,FALSE,"comps"}</definedName>
    <definedName name="wrn.A_VALUATION._3" localSheetId="11" hidden="1">{#N/A,#N/A,FALSE,"A_D";#N/A,#N/A,FALSE,"WACC";#N/A,#N/A,FALSE,"DCF";#N/A,#N/A,FALSE,"A";#N/A,#N/A,FALSE,"LBO";#N/A,#N/A,FALSE,"C";#N/A,#N/A,FALSE,"impd";#N/A,#N/A,FALSE,"comps"}</definedName>
    <definedName name="wrn.A_VALUATION._3" hidden="1">{#N/A,#N/A,FALSE,"A_D";#N/A,#N/A,FALSE,"WACC";#N/A,#N/A,FALSE,"DCF";#N/A,#N/A,FALSE,"A";#N/A,#N/A,FALSE,"LBO";#N/A,#N/A,FALSE,"C";#N/A,#N/A,FALSE,"impd";#N/A,#N/A,FALSE,"comps"}</definedName>
    <definedName name="wrn.A_VALUATION._3_2" localSheetId="4" hidden="1">{#N/A,#N/A,FALSE,"A_D";#N/A,#N/A,FALSE,"WACC";#N/A,#N/A,FALSE,"DCF";#N/A,#N/A,FALSE,"A";#N/A,#N/A,FALSE,"LBO";#N/A,#N/A,FALSE,"C";#N/A,#N/A,FALSE,"impd";#N/A,#N/A,FALSE,"comps"}</definedName>
    <definedName name="wrn.A_VALUATION._3_2" localSheetId="11" hidden="1">{#N/A,#N/A,FALSE,"A_D";#N/A,#N/A,FALSE,"WACC";#N/A,#N/A,FALSE,"DCF";#N/A,#N/A,FALSE,"A";#N/A,#N/A,FALSE,"LBO";#N/A,#N/A,FALSE,"C";#N/A,#N/A,FALSE,"impd";#N/A,#N/A,FALSE,"comps"}</definedName>
    <definedName name="wrn.A_VALUATION._3_2" hidden="1">{#N/A,#N/A,FALSE,"A_D";#N/A,#N/A,FALSE,"WACC";#N/A,#N/A,FALSE,"DCF";#N/A,#N/A,FALSE,"A";#N/A,#N/A,FALSE,"LBO";#N/A,#N/A,FALSE,"C";#N/A,#N/A,FALSE,"impd";#N/A,#N/A,FALSE,"comps"}</definedName>
    <definedName name="wrn.A_VALUATION._4" localSheetId="4" hidden="1">{#N/A,#N/A,FALSE,"A_D";#N/A,#N/A,FALSE,"WACC";#N/A,#N/A,FALSE,"DCF";#N/A,#N/A,FALSE,"A";#N/A,#N/A,FALSE,"LBO";#N/A,#N/A,FALSE,"C";#N/A,#N/A,FALSE,"impd";#N/A,#N/A,FALSE,"comps"}</definedName>
    <definedName name="wrn.A_VALUATION._4" localSheetId="11" hidden="1">{#N/A,#N/A,FALSE,"A_D";#N/A,#N/A,FALSE,"WACC";#N/A,#N/A,FALSE,"DCF";#N/A,#N/A,FALSE,"A";#N/A,#N/A,FALSE,"LBO";#N/A,#N/A,FALSE,"C";#N/A,#N/A,FALSE,"impd";#N/A,#N/A,FALSE,"comps"}</definedName>
    <definedName name="wrn.A_VALUATION._4" hidden="1">{#N/A,#N/A,FALSE,"A_D";#N/A,#N/A,FALSE,"WACC";#N/A,#N/A,FALSE,"DCF";#N/A,#N/A,FALSE,"A";#N/A,#N/A,FALSE,"LBO";#N/A,#N/A,FALSE,"C";#N/A,#N/A,FALSE,"impd";#N/A,#N/A,FALSE,"comps"}</definedName>
    <definedName name="wrn.A_VALUATION._4_2" localSheetId="4" hidden="1">{#N/A,#N/A,FALSE,"A_D";#N/A,#N/A,FALSE,"WACC";#N/A,#N/A,FALSE,"DCF";#N/A,#N/A,FALSE,"A";#N/A,#N/A,FALSE,"LBO";#N/A,#N/A,FALSE,"C";#N/A,#N/A,FALSE,"impd";#N/A,#N/A,FALSE,"comps"}</definedName>
    <definedName name="wrn.A_VALUATION._4_2" localSheetId="11" hidden="1">{#N/A,#N/A,FALSE,"A_D";#N/A,#N/A,FALSE,"WACC";#N/A,#N/A,FALSE,"DCF";#N/A,#N/A,FALSE,"A";#N/A,#N/A,FALSE,"LBO";#N/A,#N/A,FALSE,"C";#N/A,#N/A,FALSE,"impd";#N/A,#N/A,FALSE,"comps"}</definedName>
    <definedName name="wrn.A_VALUATION._4_2" hidden="1">{#N/A,#N/A,FALSE,"A_D";#N/A,#N/A,FALSE,"WACC";#N/A,#N/A,FALSE,"DCF";#N/A,#N/A,FALSE,"A";#N/A,#N/A,FALSE,"LBO";#N/A,#N/A,FALSE,"C";#N/A,#N/A,FALSE,"impd";#N/A,#N/A,FALSE,"comps"}</definedName>
    <definedName name="wrn.A_VALUATION._5" localSheetId="4" hidden="1">{#N/A,#N/A,FALSE,"A_D";#N/A,#N/A,FALSE,"WACC";#N/A,#N/A,FALSE,"DCF";#N/A,#N/A,FALSE,"A";#N/A,#N/A,FALSE,"LBO";#N/A,#N/A,FALSE,"C";#N/A,#N/A,FALSE,"impd";#N/A,#N/A,FALSE,"comps"}</definedName>
    <definedName name="wrn.A_VALUATION._5" localSheetId="11" hidden="1">{#N/A,#N/A,FALSE,"A_D";#N/A,#N/A,FALSE,"WACC";#N/A,#N/A,FALSE,"DCF";#N/A,#N/A,FALSE,"A";#N/A,#N/A,FALSE,"LBO";#N/A,#N/A,FALSE,"C";#N/A,#N/A,FALSE,"impd";#N/A,#N/A,FALSE,"comps"}</definedName>
    <definedName name="wrn.A_VALUATION._5" hidden="1">{#N/A,#N/A,FALSE,"A_D";#N/A,#N/A,FALSE,"WACC";#N/A,#N/A,FALSE,"DCF";#N/A,#N/A,FALSE,"A";#N/A,#N/A,FALSE,"LBO";#N/A,#N/A,FALSE,"C";#N/A,#N/A,FALSE,"impd";#N/A,#N/A,FALSE,"comps"}</definedName>
    <definedName name="wrn.A_VALUATION._5_2" localSheetId="4" hidden="1">{#N/A,#N/A,FALSE,"A_D";#N/A,#N/A,FALSE,"WACC";#N/A,#N/A,FALSE,"DCF";#N/A,#N/A,FALSE,"A";#N/A,#N/A,FALSE,"LBO";#N/A,#N/A,FALSE,"C";#N/A,#N/A,FALSE,"impd";#N/A,#N/A,FALSE,"comps"}</definedName>
    <definedName name="wrn.A_VALUATION._5_2" localSheetId="11" hidden="1">{#N/A,#N/A,FALSE,"A_D";#N/A,#N/A,FALSE,"WACC";#N/A,#N/A,FALSE,"DCF";#N/A,#N/A,FALSE,"A";#N/A,#N/A,FALSE,"LBO";#N/A,#N/A,FALSE,"C";#N/A,#N/A,FALSE,"impd";#N/A,#N/A,FALSE,"comps"}</definedName>
    <definedName name="wrn.A_VALUATION._5_2" hidden="1">{#N/A,#N/A,FALSE,"A_D";#N/A,#N/A,FALSE,"WACC";#N/A,#N/A,FALSE,"DCF";#N/A,#N/A,FALSE,"A";#N/A,#N/A,FALSE,"LBO";#N/A,#N/A,FALSE,"C";#N/A,#N/A,FALSE,"impd";#N/A,#N/A,FALSE,"comps"}</definedName>
    <definedName name="wrn.a_valuation1" localSheetId="11" hidden="1">{#N/A,#N/A,FALSE,"A_D";#N/A,#N/A,FALSE,"WACC";#N/A,#N/A,FALSE,"DCF";#N/A,#N/A,FALSE,"A";#N/A,#N/A,FALSE,"LBO";#N/A,#N/A,FALSE,"C";#N/A,#N/A,FALSE,"impd";#N/A,#N/A,FALSE,"comps"}</definedName>
    <definedName name="wrn.a_valuation1" hidden="1">{#N/A,#N/A,FALSE,"A_D";#N/A,#N/A,FALSE,"WACC";#N/A,#N/A,FALSE,"DCF";#N/A,#N/A,FALSE,"A";#N/A,#N/A,FALSE,"LBO";#N/A,#N/A,FALSE,"C";#N/A,#N/A,FALSE,"impd";#N/A,#N/A,FALSE,"comps"}</definedName>
    <definedName name="wrn.AA." localSheetId="4" hidden="1">{#N/A,#N/A,FALSE,"PMTABB";#N/A,#N/A,FALSE,"PMTABB"}</definedName>
    <definedName name="wrn.AA." localSheetId="11" hidden="1">{#N/A,#N/A,FALSE,"PMTABB";#N/A,#N/A,FALSE,"PMTABB"}</definedName>
    <definedName name="wrn.AA." hidden="1">{#N/A,#N/A,FALSE,"PMTABB";#N/A,#N/A,FALSE,"PMTABB"}</definedName>
    <definedName name="wrn.aa._1" localSheetId="11" hidden="1">{#N/A,#N/A,FALSE,"UNIT";#N/A,#N/A,FALSE,"UNIT";#N/A,#N/A,FALSE,"계정"}</definedName>
    <definedName name="wrn.aa._1" hidden="1">{#N/A,#N/A,FALSE,"UNIT";#N/A,#N/A,FALSE,"UNIT";#N/A,#N/A,FALSE,"계정"}</definedName>
    <definedName name="wrn.aaa" localSheetId="4" hidden="1">{#N/A,#N/A,FALSE,"Pharm";#N/A,#N/A,FALSE,"WWCM"}</definedName>
    <definedName name="wrn.aaa" localSheetId="11" hidden="1">{#N/A,#N/A,FALSE,"Pharm";#N/A,#N/A,FALSE,"WWCM"}</definedName>
    <definedName name="wrn.aaa" hidden="1">{#N/A,#N/A,FALSE,"Pharm";#N/A,#N/A,FALSE,"WWCM"}</definedName>
    <definedName name="wrn.aaa_1" localSheetId="4" hidden="1">{#N/A,#N/A,FALSE,"Pharm";#N/A,#N/A,FALSE,"WWCM"}</definedName>
    <definedName name="wrn.aaa_1" localSheetId="11" hidden="1">{#N/A,#N/A,FALSE,"Pharm";#N/A,#N/A,FALSE,"WWCM"}</definedName>
    <definedName name="wrn.aaa_1" hidden="1">{#N/A,#N/A,FALSE,"Pharm";#N/A,#N/A,FALSE,"WWCM"}</definedName>
    <definedName name="wrn.aaaaaaa" localSheetId="4" hidden="1">{#N/A,#N/A,FALSE,"Pharm";#N/A,#N/A,FALSE,"WWCM"}</definedName>
    <definedName name="wrn.aaaaaaa" localSheetId="11" hidden="1">{#N/A,#N/A,FALSE,"Pharm";#N/A,#N/A,FALSE,"WWCM"}</definedName>
    <definedName name="wrn.aaaaaaa" hidden="1">{#N/A,#N/A,FALSE,"Pharm";#N/A,#N/A,FALSE,"WWCM"}</definedName>
    <definedName name="wrn.aaaaaaa_1" localSheetId="4" hidden="1">{#N/A,#N/A,FALSE,"Pharm";#N/A,#N/A,FALSE,"WWCM"}</definedName>
    <definedName name="wrn.aaaaaaa_1" localSheetId="11" hidden="1">{#N/A,#N/A,FALSE,"Pharm";#N/A,#N/A,FALSE,"WWCM"}</definedName>
    <definedName name="wrn.aaaaaaa_1" hidden="1">{#N/A,#N/A,FALSE,"Pharm";#N/A,#N/A,FALSE,"WWCM"}</definedName>
    <definedName name="wrn.AAG._.CONSOLDATION." localSheetId="11" hidden="1">{#N/A,#N/A,FALSE,"AAG BS EOY";#N/A,#N/A,FALSE,"AAG MTH BS";#N/A,#N/A,FALSE,"AAG YTD PL";#N/A,#N/A,FALSE,"AAG MTH PL";#N/A,#N/A,FALSE,"AAG CONSOL";#N/A,#N/A,FALSE,"AAG  ELIM ";#N/A,#N/A,FALSE,"CONSOL ATHL";#N/A,#N/A,FALSE,"TRANS ADJ"}</definedName>
    <definedName name="wrn.AAG._.CONSOLDATION." hidden="1">{#N/A,#N/A,FALSE,"AAG BS EOY";#N/A,#N/A,FALSE,"AAG MTH BS";#N/A,#N/A,FALSE,"AAG YTD PL";#N/A,#N/A,FALSE,"AAG MTH PL";#N/A,#N/A,FALSE,"AAG CONSOL";#N/A,#N/A,FALSE,"AAG  ELIM ";#N/A,#N/A,FALSE,"CONSOL ATHL";#N/A,#N/A,FALSE,"TRANS ADJ"}</definedName>
    <definedName name="wrn.abc" localSheetId="4" hidden="1">{#N/A,#N/A,TRUE,"P&amp;L comparatives - summary_qtr";#N/A,#N/A,TRUE,"P&amp;L comparatives - detail_qtr"}</definedName>
    <definedName name="wrn.abc" localSheetId="11" hidden="1">{#N/A,#N/A,TRUE,"P&amp;L comparatives - summary_qtr";#N/A,#N/A,TRUE,"P&amp;L comparatives - detail_qtr"}</definedName>
    <definedName name="wrn.abc" hidden="1">{#N/A,#N/A,TRUE,"P&amp;L comparatives - summary_qtr";#N/A,#N/A,TRUE,"P&amp;L comparatives - detail_qtr"}</definedName>
    <definedName name="wrn.abc_1" localSheetId="4" hidden="1">{#N/A,#N/A,TRUE,"P&amp;L comparatives - summary_qtr";#N/A,#N/A,TRUE,"P&amp;L comparatives - detail_qtr"}</definedName>
    <definedName name="wrn.abc_1" localSheetId="11" hidden="1">{#N/A,#N/A,TRUE,"P&amp;L comparatives - summary_qtr";#N/A,#N/A,TRUE,"P&amp;L comparatives - detail_qtr"}</definedName>
    <definedName name="wrn.abc_1" hidden="1">{#N/A,#N/A,TRUE,"P&amp;L comparatives - summary_qtr";#N/A,#N/A,TRUE,"P&amp;L comparatives - detail_qtr"}</definedName>
    <definedName name="wrn.abt." localSheetId="4" hidden="1">{"ww",#N/A,FALSE,"Hospital Products";"us",#N/A,FALSE,"Hospital Products";"in",#N/A,FALSE,"Hospital Products"}</definedName>
    <definedName name="wrn.abt." localSheetId="11" hidden="1">{"ww",#N/A,FALSE,"Hospital Products";"us",#N/A,FALSE,"Hospital Products";"in",#N/A,FALSE,"Hospital Products"}</definedName>
    <definedName name="wrn.abt." hidden="1">{"ww",#N/A,FALSE,"Hospital Products";"us",#N/A,FALSE,"Hospital Products";"in",#N/A,FALSE,"Hospital Products"}</definedName>
    <definedName name="wrn.abt._1" localSheetId="4" hidden="1">{"ww",#N/A,FALSE,"Hospital Products";"us",#N/A,FALSE,"Hospital Products";"in",#N/A,FALSE,"Hospital Products"}</definedName>
    <definedName name="wrn.abt._1" localSheetId="11" hidden="1">{"ww",#N/A,FALSE,"Hospital Products";"us",#N/A,FALSE,"Hospital Products";"in",#N/A,FALSE,"Hospital Products"}</definedName>
    <definedName name="wrn.abt._1" hidden="1">{"ww",#N/A,FALSE,"Hospital Products";"us",#N/A,FALSE,"Hospital Products";"in",#N/A,FALSE,"Hospital Products"}</definedName>
    <definedName name="wrn.Accounts." localSheetId="2" hidden="1">{"turnover",#N/A,FALSE;"profits",#N/A,FALSE;"cash",#N/A,FALSE}</definedName>
    <definedName name="wrn.Accounts." localSheetId="1" hidden="1">{"turnover",#N/A,FALSE;"profits",#N/A,FALSE;"cash",#N/A,FALSE}</definedName>
    <definedName name="wrn.Accounts." localSheetId="19" hidden="1">{"turnover",#N/A,FALSE;"profits",#N/A,FALSE;"cash",#N/A,FALSE}</definedName>
    <definedName name="wrn.Accounts." localSheetId="4" hidden="1">{"turnover",#N/A,FALSE;"profits",#N/A,FALSE;"cash",#N/A,FALSE}</definedName>
    <definedName name="wrn.Accounts." localSheetId="18" hidden="1">{"turnover",#N/A,FALSE;"profits",#N/A,FALSE;"cash",#N/A,FALSE}</definedName>
    <definedName name="wrn.Accounts." localSheetId="15" hidden="1">{"turnover",#N/A,FALSE;"profits",#N/A,FALSE;"cash",#N/A,FALSE}</definedName>
    <definedName name="wrn.Accounts." localSheetId="11" hidden="1">{"turnover",#N/A,FALSE;"profits",#N/A,FALSE;"cash",#N/A,FALSE}</definedName>
    <definedName name="wrn.Accounts." hidden="1">{"turnover",#N/A,FALSE;"profits",#N/A,FALSE;"cash",#N/A,FALSE}</definedName>
    <definedName name="wrn.ACCOUNTS._.PAYABLE." localSheetId="11" hidden="1">{#N/A,#N/A,FALSE,"CC-1 Accounts Payable";#N/A,#N/A,FALSE,"CC-2 Search for Unrecorded Liab"}</definedName>
    <definedName name="wrn.ACCOUNTS._.PAYABLE." hidden="1">{#N/A,#N/A,FALSE,"CC-1 Accounts Payable";#N/A,#N/A,FALSE,"CC-2 Search for Unrecorded Liab"}</definedName>
    <definedName name="wrn.Accr_Dil." localSheetId="2" hidden="1">{#N/A,#N/A,FALSE,"Debt Accr";#N/A,#N/A,FALSE,"Stock Accr";#N/A,#N/A,FALSE,"Debt Stock Accr"}</definedName>
    <definedName name="wrn.Accr_Dil." localSheetId="1" hidden="1">{#N/A,#N/A,FALSE,"Debt Accr";#N/A,#N/A,FALSE,"Stock Accr";#N/A,#N/A,FALSE,"Debt Stock Accr"}</definedName>
    <definedName name="wrn.Accr_Dil." localSheetId="19" hidden="1">{#N/A,#N/A,FALSE,"Debt Accr";#N/A,#N/A,FALSE,"Stock Accr";#N/A,#N/A,FALSE,"Debt Stock Accr"}</definedName>
    <definedName name="wrn.Accr_Dil." localSheetId="4" hidden="1">{#N/A,#N/A,FALSE,"Debt Accr";#N/A,#N/A,FALSE,"Stock Accr";#N/A,#N/A,FALSE,"Debt Stock Accr"}</definedName>
    <definedName name="wrn.Accr_Dil." localSheetId="18" hidden="1">{#N/A,#N/A,FALSE,"Debt Accr";#N/A,#N/A,FALSE,"Stock Accr";#N/A,#N/A,FALSE,"Debt Stock Accr"}</definedName>
    <definedName name="wrn.Accr_Dil." localSheetId="15" hidden="1">{#N/A,#N/A,FALSE,"Debt Accr";#N/A,#N/A,FALSE,"Stock Accr";#N/A,#N/A,FALSE,"Debt Stock Accr"}</definedName>
    <definedName name="wrn.Accr_Dil." localSheetId="11" hidden="1">{#N/A,#N/A,FALSE,"Debt Accr";#N/A,#N/A,FALSE,"Stock Accr";#N/A,#N/A,FALSE,"Debt Stock Accr"}</definedName>
    <definedName name="wrn.Accr_Dil." hidden="1">{#N/A,#N/A,FALSE,"Debt Accr";#N/A,#N/A,FALSE,"Stock Accr";#N/A,#N/A,FALSE,"Debt Stock Accr"}</definedName>
    <definedName name="wrn.Accr_Dil._1" localSheetId="4" hidden="1">{#N/A,#N/A,FALSE,"Debt Accr";#N/A,#N/A,FALSE,"Stock Accr";#N/A,#N/A,FALSE,"Debt Stock Accr"}</definedName>
    <definedName name="wrn.Accr_Dil._1" localSheetId="11" hidden="1">{#N/A,#N/A,FALSE,"Debt Accr";#N/A,#N/A,FALSE,"Stock Accr";#N/A,#N/A,FALSE,"Debt Stock Accr"}</definedName>
    <definedName name="wrn.Accr_Dil._1" hidden="1">{#N/A,#N/A,FALSE,"Debt Accr";#N/A,#N/A,FALSE,"Stock Accr";#N/A,#N/A,FALSE,"Debt Stock Accr"}</definedName>
    <definedName name="wrn.Accr_Dil._1_1" localSheetId="4" hidden="1">{#N/A,#N/A,FALSE,"Debt Accr";#N/A,#N/A,FALSE,"Stock Accr";#N/A,#N/A,FALSE,"Debt Stock Accr"}</definedName>
    <definedName name="wrn.Accr_Dil._1_1" localSheetId="11" hidden="1">{#N/A,#N/A,FALSE,"Debt Accr";#N/A,#N/A,FALSE,"Stock Accr";#N/A,#N/A,FALSE,"Debt Stock Accr"}</definedName>
    <definedName name="wrn.Accr_Dil._1_1" hidden="1">{#N/A,#N/A,FALSE,"Debt Accr";#N/A,#N/A,FALSE,"Stock Accr";#N/A,#N/A,FALSE,"Debt Stock Accr"}</definedName>
    <definedName name="wrn.Accr_Dil._1_1_2" localSheetId="4" hidden="1">{#N/A,#N/A,FALSE,"Debt Accr";#N/A,#N/A,FALSE,"Stock Accr";#N/A,#N/A,FALSE,"Debt Stock Accr"}</definedName>
    <definedName name="wrn.Accr_Dil._1_1_2" localSheetId="11" hidden="1">{#N/A,#N/A,FALSE,"Debt Accr";#N/A,#N/A,FALSE,"Stock Accr";#N/A,#N/A,FALSE,"Debt Stock Accr"}</definedName>
    <definedName name="wrn.Accr_Dil._1_1_2" hidden="1">{#N/A,#N/A,FALSE,"Debt Accr";#N/A,#N/A,FALSE,"Stock Accr";#N/A,#N/A,FALSE,"Debt Stock Accr"}</definedName>
    <definedName name="wrn.Accr_Dil._1_3" localSheetId="4" hidden="1">{#N/A,#N/A,FALSE,"Debt Accr";#N/A,#N/A,FALSE,"Stock Accr";#N/A,#N/A,FALSE,"Debt Stock Accr"}</definedName>
    <definedName name="wrn.Accr_Dil._1_3" localSheetId="11" hidden="1">{#N/A,#N/A,FALSE,"Debt Accr";#N/A,#N/A,FALSE,"Stock Accr";#N/A,#N/A,FALSE,"Debt Stock Accr"}</definedName>
    <definedName name="wrn.Accr_Dil._1_3" hidden="1">{#N/A,#N/A,FALSE,"Debt Accr";#N/A,#N/A,FALSE,"Stock Accr";#N/A,#N/A,FALSE,"Debt Stock Accr"}</definedName>
    <definedName name="wrn.Accr_Dil._2" localSheetId="4" hidden="1">{#N/A,#N/A,FALSE,"Debt Accr";#N/A,#N/A,FALSE,"Stock Accr";#N/A,#N/A,FALSE,"Debt Stock Accr"}</definedName>
    <definedName name="wrn.Accr_Dil._2" localSheetId="11" hidden="1">{#N/A,#N/A,FALSE,"Debt Accr";#N/A,#N/A,FALSE,"Stock Accr";#N/A,#N/A,FALSE,"Debt Stock Accr"}</definedName>
    <definedName name="wrn.Accr_Dil._2" hidden="1">{#N/A,#N/A,FALSE,"Debt Accr";#N/A,#N/A,FALSE,"Stock Accr";#N/A,#N/A,FALSE,"Debt Stock Accr"}</definedName>
    <definedName name="wrn.Accr_Dil._2_2" localSheetId="4" hidden="1">{#N/A,#N/A,FALSE,"Debt Accr";#N/A,#N/A,FALSE,"Stock Accr";#N/A,#N/A,FALSE,"Debt Stock Accr"}</definedName>
    <definedName name="wrn.Accr_Dil._2_2" localSheetId="11" hidden="1">{#N/A,#N/A,FALSE,"Debt Accr";#N/A,#N/A,FALSE,"Stock Accr";#N/A,#N/A,FALSE,"Debt Stock Accr"}</definedName>
    <definedName name="wrn.Accr_Dil._2_2" hidden="1">{#N/A,#N/A,FALSE,"Debt Accr";#N/A,#N/A,FALSE,"Stock Accr";#N/A,#N/A,FALSE,"Debt Stock Accr"}</definedName>
    <definedName name="wrn.Accr_Dil._3" localSheetId="4" hidden="1">{#N/A,#N/A,FALSE,"Debt Accr";#N/A,#N/A,FALSE,"Stock Accr";#N/A,#N/A,FALSE,"Debt Stock Accr"}</definedName>
    <definedName name="wrn.Accr_Dil._3" localSheetId="11" hidden="1">{#N/A,#N/A,FALSE,"Debt Accr";#N/A,#N/A,FALSE,"Stock Accr";#N/A,#N/A,FALSE,"Debt Stock Accr"}</definedName>
    <definedName name="wrn.Accr_Dil._3" hidden="1">{#N/A,#N/A,FALSE,"Debt Accr";#N/A,#N/A,FALSE,"Stock Accr";#N/A,#N/A,FALSE,"Debt Stock Accr"}</definedName>
    <definedName name="wrn.Accr_Dil._3_2" localSheetId="4" hidden="1">{#N/A,#N/A,FALSE,"Debt Accr";#N/A,#N/A,FALSE,"Stock Accr";#N/A,#N/A,FALSE,"Debt Stock Accr"}</definedName>
    <definedName name="wrn.Accr_Dil._3_2" localSheetId="11" hidden="1">{#N/A,#N/A,FALSE,"Debt Accr";#N/A,#N/A,FALSE,"Stock Accr";#N/A,#N/A,FALSE,"Debt Stock Accr"}</definedName>
    <definedName name="wrn.Accr_Dil._3_2" hidden="1">{#N/A,#N/A,FALSE,"Debt Accr";#N/A,#N/A,FALSE,"Stock Accr";#N/A,#N/A,FALSE,"Debt Stock Accr"}</definedName>
    <definedName name="wrn.Accr_Dil._4" localSheetId="4" hidden="1">{#N/A,#N/A,FALSE,"Debt Accr";#N/A,#N/A,FALSE,"Stock Accr";#N/A,#N/A,FALSE,"Debt Stock Accr"}</definedName>
    <definedName name="wrn.Accr_Dil._4" localSheetId="11" hidden="1">{#N/A,#N/A,FALSE,"Debt Accr";#N/A,#N/A,FALSE,"Stock Accr";#N/A,#N/A,FALSE,"Debt Stock Accr"}</definedName>
    <definedName name="wrn.Accr_Dil._4" hidden="1">{#N/A,#N/A,FALSE,"Debt Accr";#N/A,#N/A,FALSE,"Stock Accr";#N/A,#N/A,FALSE,"Debt Stock Accr"}</definedName>
    <definedName name="wrn.Accr_Dil._4_2" localSheetId="4" hidden="1">{#N/A,#N/A,FALSE,"Debt Accr";#N/A,#N/A,FALSE,"Stock Accr";#N/A,#N/A,FALSE,"Debt Stock Accr"}</definedName>
    <definedName name="wrn.Accr_Dil._4_2" localSheetId="11" hidden="1">{#N/A,#N/A,FALSE,"Debt Accr";#N/A,#N/A,FALSE,"Stock Accr";#N/A,#N/A,FALSE,"Debt Stock Accr"}</definedName>
    <definedName name="wrn.Accr_Dil._4_2" hidden="1">{#N/A,#N/A,FALSE,"Debt Accr";#N/A,#N/A,FALSE,"Stock Accr";#N/A,#N/A,FALSE,"Debt Stock Accr"}</definedName>
    <definedName name="wrn.Accr_Dil._5" localSheetId="4" hidden="1">{#N/A,#N/A,FALSE,"Debt Accr";#N/A,#N/A,FALSE,"Stock Accr";#N/A,#N/A,FALSE,"Debt Stock Accr"}</definedName>
    <definedName name="wrn.Accr_Dil._5" localSheetId="11" hidden="1">{#N/A,#N/A,FALSE,"Debt Accr";#N/A,#N/A,FALSE,"Stock Accr";#N/A,#N/A,FALSE,"Debt Stock Accr"}</definedName>
    <definedName name="wrn.Accr_Dil._5" hidden="1">{#N/A,#N/A,FALSE,"Debt Accr";#N/A,#N/A,FALSE,"Stock Accr";#N/A,#N/A,FALSE,"Debt Stock Accr"}</definedName>
    <definedName name="wrn.Accr_Dil._5_2" localSheetId="4" hidden="1">{#N/A,#N/A,FALSE,"Debt Accr";#N/A,#N/A,FALSE,"Stock Accr";#N/A,#N/A,FALSE,"Debt Stock Accr"}</definedName>
    <definedName name="wrn.Accr_Dil._5_2" localSheetId="11" hidden="1">{#N/A,#N/A,FALSE,"Debt Accr";#N/A,#N/A,FALSE,"Stock Accr";#N/A,#N/A,FALSE,"Debt Stock Accr"}</definedName>
    <definedName name="wrn.Accr_Dil._5_2" hidden="1">{#N/A,#N/A,FALSE,"Debt Accr";#N/A,#N/A,FALSE,"Stock Accr";#N/A,#N/A,FALSE,"Debt Stock Accr"}</definedName>
    <definedName name="wrn.Accretion." localSheetId="4" hidden="1">{"Accretion",#N/A,FALSE,"Assum"}</definedName>
    <definedName name="wrn.Accretion." localSheetId="11" hidden="1">{"Accretion",#N/A,FALSE,"Assum"}</definedName>
    <definedName name="wrn.Accretion." hidden="1">{"Accretion",#N/A,FALSE,"Assum"}</definedName>
    <definedName name="wrn.Accretion._1" localSheetId="4" hidden="1">{"Accretion",#N/A,FALSE,"Assum"}</definedName>
    <definedName name="wrn.Accretion._1" localSheetId="11" hidden="1">{"Accretion",#N/A,FALSE,"Assum"}</definedName>
    <definedName name="wrn.Accretion._1" hidden="1">{"Accretion",#N/A,FALSE,"Assum"}</definedName>
    <definedName name="wrn.ACCRUALS." localSheetId="11" hidden="1">{"ACCRUALS",#N/A,FALSE,"ACCRUALS"}</definedName>
    <definedName name="wrn.ACCRUALS." hidden="1">{"ACCRUALS",#N/A,FALSE,"ACCRUALS"}</definedName>
    <definedName name="wrn.ACCRUED._.EXPENSES." localSheetId="11" hidden="1">{#N/A,#N/A,FALSE,"EE-1 Othr Acts. Pbl &amp; Accr. Exp";#N/A,#N/A,FALSE,"FF-1 Payroll Taxes";#N/A,#N/A,FALSE,"HH-1 Employee Benefit Plans"}</definedName>
    <definedName name="wrn.ACCRUED._.EXPENSES." hidden="1">{#N/A,#N/A,FALSE,"EE-1 Othr Acts. Pbl &amp; Accr. Exp";#N/A,#N/A,FALSE,"FF-1 Payroll Taxes";#N/A,#N/A,FALSE,"HH-1 Employee Benefit Plans"}</definedName>
    <definedName name="wrn.ACCT._.PACKAGE._.REPORT." localSheetId="4"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11" hidden="1">{#N/A,#N/A,TRUE,"Highlights";#N/A,#N/A,TRUE,"BS_Oriental International Bank";#N/A,#N/A,TRUE,"P&amp;L_Oriental International Bank";#N/A,#N/A,TRUE,"Revenues Report_OIB";#N/A,#N/A,TRUE,"Expenses OIB";#N/A,#N/A,TRUE,"Margin_ORIENTAL INTL BANK";#N/A,#N/A,TRUE,"PL Quarterly_OIB";#N/A,#N/A,TRUE,"COVER"}</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E1." localSheetId="4" hidden="1">{"ACE1",#N/A,FALSE,"NAVYI"}</definedName>
    <definedName name="wrn.ACE1." localSheetId="11" hidden="1">{"ACE1",#N/A,FALSE,"NAVYI"}</definedName>
    <definedName name="wrn.ACE1." hidden="1">{"ACE1",#N/A,FALSE,"NAVYI"}</definedName>
    <definedName name="wrn.ACE2." localSheetId="4" hidden="1">{"ACE2",#N/A,FALSE,"NAVYI"}</definedName>
    <definedName name="wrn.ACE2." localSheetId="11" hidden="1">{"ACE2",#N/A,FALSE,"NAVYI"}</definedName>
    <definedName name="wrn.ACE2." hidden="1">{"ACE2",#N/A,FALSE,"NAVYI"}</definedName>
    <definedName name="wrn.ACE3." localSheetId="4" hidden="1">{"ACE3",#N/A,FALSE,"NAVYI"}</definedName>
    <definedName name="wrn.ACE3." localSheetId="11" hidden="1">{"ACE3",#N/A,FALSE,"NAVYI"}</definedName>
    <definedName name="wrn.ACE3." hidden="1">{"ACE3",#N/A,FALSE,"NAVYI"}</definedName>
    <definedName name="wrn.ACEADDIT1." localSheetId="4" hidden="1">{"ACEADDIT1",#N/A,FALSE,"NAVYI"}</definedName>
    <definedName name="wrn.ACEADDIT1." localSheetId="11" hidden="1">{"ACEADDIT1",#N/A,FALSE,"NAVYI"}</definedName>
    <definedName name="wrn.ACEADDIT1." hidden="1">{"ACEADDIT1",#N/A,FALSE,"NAVYI"}</definedName>
    <definedName name="wrn.ACEADDIT2." localSheetId="4" hidden="1">{"ACEADDIT2",#N/A,FALSE,"NAVYI"}</definedName>
    <definedName name="wrn.ACEADDIT2." localSheetId="11" hidden="1">{"ACEADDIT2",#N/A,FALSE,"NAVYI"}</definedName>
    <definedName name="wrn.ACEADDIT2." hidden="1">{"ACEADDIT2",#N/A,FALSE,"NAVYI"}</definedName>
    <definedName name="wrn.ACEADDIT3." localSheetId="4" hidden="1">{"ACEADDIT3",#N/A,FALSE,"NAVYI"}</definedName>
    <definedName name="wrn.ACEADDIT3." localSheetId="11" hidden="1">{"ACEADDIT3",#N/A,FALSE,"NAVYI"}</definedName>
    <definedName name="wrn.ACEADDIT3." hidden="1">{"ACEADDIT3",#N/A,FALSE,"NAVYI"}</definedName>
    <definedName name="wrn.ACEALL." localSheetId="4" hidden="1">{"ACE1",#N/A,FALSE,"NAVYI";"ACE2",#N/A,FALSE,"NAVYI";"ACE3",#N/A,FALSE,"NAVYI";"ACEADDIT1",#N/A,FALSE,"NAVYI";"ACEADDIT2",#N/A,FALSE,"NAVYI";"ACEADDIT3",#N/A,FALSE,"NAVYI"}</definedName>
    <definedName name="wrn.ACEALL." localSheetId="11" hidden="1">{"ACE1",#N/A,FALSE,"NAVYI";"ACE2",#N/A,FALSE,"NAVYI";"ACE3",#N/A,FALSE,"NAVYI";"ACEADDIT1",#N/A,FALSE,"NAVYI";"ACEADDIT2",#N/A,FALSE,"NAVYI";"ACEADDIT3",#N/A,FALSE,"NAVYI"}</definedName>
    <definedName name="wrn.ACEALL." hidden="1">{"ACE1",#N/A,FALSE,"NAVYI";"ACE2",#N/A,FALSE,"NAVYI";"ACE3",#N/A,FALSE,"NAVYI";"ACEADDIT1",#N/A,FALSE,"NAVYI";"ACEADDIT2",#N/A,FALSE,"NAVYI";"ACEADDIT3",#N/A,FALSE,"NAVYI"}</definedName>
    <definedName name="wrn.AcqState." localSheetId="2" hidden="1">{#N/A,#N/A,TRUE,"Acq-Ass";#N/A,#N/A,TRUE,"Acq-IS";#N/A,#N/A,TRUE,"Acq-BS";#N/A,#N/A,TRUE,"Acq-CF"}</definedName>
    <definedName name="wrn.AcqState." localSheetId="1" hidden="1">{#N/A,#N/A,TRUE,"Acq-Ass";#N/A,#N/A,TRUE,"Acq-IS";#N/A,#N/A,TRUE,"Acq-BS";#N/A,#N/A,TRUE,"Acq-CF"}</definedName>
    <definedName name="wrn.AcqState." localSheetId="19" hidden="1">{#N/A,#N/A,TRUE,"Acq-Ass";#N/A,#N/A,TRUE,"Acq-IS";#N/A,#N/A,TRUE,"Acq-BS";#N/A,#N/A,TRUE,"Acq-CF"}</definedName>
    <definedName name="wrn.AcqState." localSheetId="4" hidden="1">{#N/A,#N/A,TRUE,"Acq-Ass";#N/A,#N/A,TRUE,"Acq-IS";#N/A,#N/A,TRUE,"Acq-BS";#N/A,#N/A,TRUE,"Acq-CF"}</definedName>
    <definedName name="wrn.AcqState." localSheetId="18" hidden="1">{#N/A,#N/A,TRUE,"Acq-Ass";#N/A,#N/A,TRUE,"Acq-IS";#N/A,#N/A,TRUE,"Acq-BS";#N/A,#N/A,TRUE,"Acq-CF"}</definedName>
    <definedName name="wrn.AcqState." localSheetId="15" hidden="1">{#N/A,#N/A,TRUE,"Acq-Ass";#N/A,#N/A,TRUE,"Acq-IS";#N/A,#N/A,TRUE,"Acq-BS";#N/A,#N/A,TRUE,"Acq-CF"}</definedName>
    <definedName name="wrn.AcqState." localSheetId="11" hidden="1">{#N/A,#N/A,TRUE,"Acq-Ass";#N/A,#N/A,TRUE,"Acq-IS";#N/A,#N/A,TRUE,"Acq-BS";#N/A,#N/A,TRUE,"Acq-CF"}</definedName>
    <definedName name="wrn.AcqState." hidden="1">{#N/A,#N/A,TRUE,"Acq-Ass";#N/A,#N/A,TRUE,"Acq-IS";#N/A,#N/A,TRUE,"Acq-BS";#N/A,#N/A,TRUE,"Acq-CF"}</definedName>
    <definedName name="wrn.AcqState1" localSheetId="15" hidden="1">{#N/A,#N/A,TRUE,"Acq-Ass";#N/A,#N/A,TRUE,"Acq-IS";#N/A,#N/A,TRUE,"Acq-BS";#N/A,#N/A,TRUE,"Acq-CF"}</definedName>
    <definedName name="wrn.AcqState1" localSheetId="11" hidden="1">{#N/A,#N/A,TRUE,"Acq-Ass";#N/A,#N/A,TRUE,"Acq-IS";#N/A,#N/A,TRUE,"Acq-BS";#N/A,#N/A,TRUE,"Acq-CF"}</definedName>
    <definedName name="wrn.AcqState1" hidden="1">{#N/A,#N/A,TRUE,"Acq-Ass";#N/A,#N/A,TRUE,"Acq-IS";#N/A,#N/A,TRUE,"Acq-BS";#N/A,#N/A,TRUE,"Acq-CF"}</definedName>
    <definedName name="wrn.Acquiror." localSheetId="2" hidden="1">{#N/A,#N/A,TRUE,"Acq-Ass";#N/A,#N/A,TRUE,"Acq-IS";#N/A,#N/A,TRUE,"Acq-BS";#N/A,#N/A,TRUE,"Acq-CF";#N/A,#N/A,TRUE,"Acq-Proj";#N/A,#N/A,TRUE,"Acq-CapEx";#N/A,#N/A,TRUE,"Acq-Debt";#N/A,#N/A,TRUE,"Acq-Int";#N/A,#N/A,TRUE,"Acq-BD";#N/A,#N/A,TRUE,"Acq-TD";#N/A,#N/A,TRUE,"Acq-Taxes";#N/A,#N/A,TRUE,"Acq-Credit";#N/A,#N/A,TRUE,"Acq-Val";#N/A,#N/A,TRUE,"Acq-Mult Val"}</definedName>
    <definedName name="wrn.Acquiror." localSheetId="1" hidden="1">{#N/A,#N/A,TRUE,"Acq-Ass";#N/A,#N/A,TRUE,"Acq-IS";#N/A,#N/A,TRUE,"Acq-BS";#N/A,#N/A,TRUE,"Acq-CF";#N/A,#N/A,TRUE,"Acq-Proj";#N/A,#N/A,TRUE,"Acq-CapEx";#N/A,#N/A,TRUE,"Acq-Debt";#N/A,#N/A,TRUE,"Acq-Int";#N/A,#N/A,TRUE,"Acq-BD";#N/A,#N/A,TRUE,"Acq-TD";#N/A,#N/A,TRUE,"Acq-Taxes";#N/A,#N/A,TRUE,"Acq-Credit";#N/A,#N/A,TRUE,"Acq-Val";#N/A,#N/A,TRUE,"Acq-Mult Val"}</definedName>
    <definedName name="wrn.Acquiror." localSheetId="19" hidden="1">{#N/A,#N/A,TRUE,"Acq-Ass";#N/A,#N/A,TRUE,"Acq-IS";#N/A,#N/A,TRUE,"Acq-BS";#N/A,#N/A,TRUE,"Acq-CF";#N/A,#N/A,TRUE,"Acq-Proj";#N/A,#N/A,TRUE,"Acq-CapEx";#N/A,#N/A,TRUE,"Acq-Debt";#N/A,#N/A,TRUE,"Acq-Int";#N/A,#N/A,TRUE,"Acq-BD";#N/A,#N/A,TRUE,"Acq-TD";#N/A,#N/A,TRUE,"Acq-Taxes";#N/A,#N/A,TRUE,"Acq-Credit";#N/A,#N/A,TRUE,"Acq-Val";#N/A,#N/A,TRUE,"Acq-Mult Val"}</definedName>
    <definedName name="wrn.Acquiror." localSheetId="4" hidden="1">{#N/A,#N/A,TRUE,"Acq-Ass";#N/A,#N/A,TRUE,"Acq-IS";#N/A,#N/A,TRUE,"Acq-BS";#N/A,#N/A,TRUE,"Acq-CF";#N/A,#N/A,TRUE,"Acq-Proj";#N/A,#N/A,TRUE,"Acq-CapEx";#N/A,#N/A,TRUE,"Acq-Debt";#N/A,#N/A,TRUE,"Acq-Int";#N/A,#N/A,TRUE,"Acq-BD";#N/A,#N/A,TRUE,"Acq-TD";#N/A,#N/A,TRUE,"Acq-Taxes";#N/A,#N/A,TRUE,"Acq-Credit";#N/A,#N/A,TRUE,"Acq-Val";#N/A,#N/A,TRUE,"Acq-Mult Val"}</definedName>
    <definedName name="wrn.Acquiror." localSheetId="18" hidden="1">{#N/A,#N/A,TRUE,"Acq-Ass";#N/A,#N/A,TRUE,"Acq-IS";#N/A,#N/A,TRUE,"Acq-BS";#N/A,#N/A,TRUE,"Acq-CF";#N/A,#N/A,TRUE,"Acq-Proj";#N/A,#N/A,TRUE,"Acq-CapEx";#N/A,#N/A,TRUE,"Acq-Debt";#N/A,#N/A,TRUE,"Acq-Int";#N/A,#N/A,TRUE,"Acq-BD";#N/A,#N/A,TRUE,"Acq-TD";#N/A,#N/A,TRUE,"Acq-Taxes";#N/A,#N/A,TRUE,"Acq-Credit";#N/A,#N/A,TRUE,"Acq-Val";#N/A,#N/A,TRUE,"Acq-Mult Val"}</definedName>
    <definedName name="wrn.Acquiror." localSheetId="15" hidden="1">{#N/A,#N/A,TRUE,"Acq-Ass";#N/A,#N/A,TRUE,"Acq-IS";#N/A,#N/A,TRUE,"Acq-BS";#N/A,#N/A,TRUE,"Acq-CF";#N/A,#N/A,TRUE,"Acq-Proj";#N/A,#N/A,TRUE,"Acq-CapEx";#N/A,#N/A,TRUE,"Acq-Debt";#N/A,#N/A,TRUE,"Acq-Int";#N/A,#N/A,TRUE,"Acq-BD";#N/A,#N/A,TRUE,"Acq-TD";#N/A,#N/A,TRUE,"Acq-Taxes";#N/A,#N/A,TRUE,"Acq-Credit";#N/A,#N/A,TRUE,"Acq-Val";#N/A,#N/A,TRUE,"Acq-Mult Val"}</definedName>
    <definedName name="wrn.Acquiror." localSheetId="11" hidden="1">{#N/A,#N/A,TRUE,"Acq-Ass";#N/A,#N/A,TRUE,"Acq-IS";#N/A,#N/A,TRUE,"Acq-BS";#N/A,#N/A,TRUE,"Acq-CF";#N/A,#N/A,TRUE,"Acq-Proj";#N/A,#N/A,TRUE,"Acq-CapEx";#N/A,#N/A,TRUE,"Acq-Debt";#N/A,#N/A,TRUE,"Acq-Int";#N/A,#N/A,TRUE,"Acq-BD";#N/A,#N/A,TRUE,"Acq-TD";#N/A,#N/A,TRUE,"Acq-Taxes";#N/A,#N/A,TRUE,"Acq-Credit";#N/A,#N/A,TRUE,"Acq-Val";#N/A,#N/A,TRUE,"Acq-Mult Val"}</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ror._.Financial._.Statements." localSheetId="11" hidden="1">{"Acquiror Income Statement",#N/A,TRUE,"Acquiror";"Acquiror Balance Sheet",#N/A,TRUE,"Acquiror";"Acquiror Cash Flow",#N/A,TRUE,"Acquiror"}</definedName>
    <definedName name="wrn.Acquiror._.Financial._.Statements." hidden="1">{"Acquiror Income Statement",#N/A,TRUE,"Acquiror";"Acquiror Balance Sheet",#N/A,TRUE,"Acquiror";"Acquiror Cash Flow",#N/A,TRUE,"Acquiror"}</definedName>
    <definedName name="wrn.Acquisition_matrix." localSheetId="4" hidden="1">{"Acq_matrix",#N/A,FALSE,"Acquisition Matrix"}</definedName>
    <definedName name="wrn.Acquisition_matrix." localSheetId="11" hidden="1">{"Acq_matrix",#N/A,FALSE,"Acquisition Matrix"}</definedName>
    <definedName name="wrn.Acquisition_matrix." hidden="1">{"Acq_matrix",#N/A,FALSE,"Acquisition Matrix"}</definedName>
    <definedName name="wrn.Acquisition_matrix._1" localSheetId="4" hidden="1">{"Acq_matrix",#N/A,FALSE,"Acquisition Matrix"}</definedName>
    <definedName name="wrn.Acquisition_matrix._1" localSheetId="11" hidden="1">{"Acq_matrix",#N/A,FALSE,"Acquisition Matrix"}</definedName>
    <definedName name="wrn.Acquisition_matrix._1" hidden="1">{"Acq_matrix",#N/A,FALSE,"Acquisition Matrix"}</definedName>
    <definedName name="wrn.Acquisition_matrix._1_1" localSheetId="4" hidden="1">{"Acq_matrix",#N/A,FALSE,"Acquisition Matrix"}</definedName>
    <definedName name="wrn.Acquisition_matrix._1_1" localSheetId="11" hidden="1">{"Acq_matrix",#N/A,FALSE,"Acquisition Matrix"}</definedName>
    <definedName name="wrn.Acquisition_matrix._1_1" hidden="1">{"Acq_matrix",#N/A,FALSE,"Acquisition Matrix"}</definedName>
    <definedName name="wrn.Acquisition_matrix._1_1_2" localSheetId="4" hidden="1">{"Acq_matrix",#N/A,FALSE,"Acquisition Matrix"}</definedName>
    <definedName name="wrn.Acquisition_matrix._1_1_2" localSheetId="11" hidden="1">{"Acq_matrix",#N/A,FALSE,"Acquisition Matrix"}</definedName>
    <definedName name="wrn.Acquisition_matrix._1_1_2" hidden="1">{"Acq_matrix",#N/A,FALSE,"Acquisition Matrix"}</definedName>
    <definedName name="wrn.Acquisition_matrix._1_3" localSheetId="4" hidden="1">{"Acq_matrix",#N/A,FALSE,"Acquisition Matrix"}</definedName>
    <definedName name="wrn.Acquisition_matrix._1_3" localSheetId="11" hidden="1">{"Acq_matrix",#N/A,FALSE,"Acquisition Matrix"}</definedName>
    <definedName name="wrn.Acquisition_matrix._1_3" hidden="1">{"Acq_matrix",#N/A,FALSE,"Acquisition Matrix"}</definedName>
    <definedName name="wrn.Acquisition_matrix._2" localSheetId="4" hidden="1">{"Acq_matrix",#N/A,FALSE,"Acquisition Matrix"}</definedName>
    <definedName name="wrn.Acquisition_matrix._2" localSheetId="11" hidden="1">{"Acq_matrix",#N/A,FALSE,"Acquisition Matrix"}</definedName>
    <definedName name="wrn.Acquisition_matrix._2" hidden="1">{"Acq_matrix",#N/A,FALSE,"Acquisition Matrix"}</definedName>
    <definedName name="wrn.Acquisition_matrix._2_2" localSheetId="4" hidden="1">{"Acq_matrix",#N/A,FALSE,"Acquisition Matrix"}</definedName>
    <definedName name="wrn.Acquisition_matrix._2_2" localSheetId="11" hidden="1">{"Acq_matrix",#N/A,FALSE,"Acquisition Matrix"}</definedName>
    <definedName name="wrn.Acquisition_matrix._2_2" hidden="1">{"Acq_matrix",#N/A,FALSE,"Acquisition Matrix"}</definedName>
    <definedName name="wrn.Acquisition_matrix._3" localSheetId="4" hidden="1">{"Acq_matrix",#N/A,FALSE,"Acquisition Matrix"}</definedName>
    <definedName name="wrn.Acquisition_matrix._3" localSheetId="11" hidden="1">{"Acq_matrix",#N/A,FALSE,"Acquisition Matrix"}</definedName>
    <definedName name="wrn.Acquisition_matrix._3" hidden="1">{"Acq_matrix",#N/A,FALSE,"Acquisition Matrix"}</definedName>
    <definedName name="wrn.Acquisition_matrix._3_2" localSheetId="4" hidden="1">{"Acq_matrix",#N/A,FALSE,"Acquisition Matrix"}</definedName>
    <definedName name="wrn.Acquisition_matrix._3_2" localSheetId="11" hidden="1">{"Acq_matrix",#N/A,FALSE,"Acquisition Matrix"}</definedName>
    <definedName name="wrn.Acquisition_matrix._3_2" hidden="1">{"Acq_matrix",#N/A,FALSE,"Acquisition Matrix"}</definedName>
    <definedName name="wrn.Acquisition_matrix._5" localSheetId="4" hidden="1">{"Acq_matrix",#N/A,FALSE,"Acquisition Matrix"}</definedName>
    <definedName name="wrn.Acquisition_matrix._5" localSheetId="11" hidden="1">{"Acq_matrix",#N/A,FALSE,"Acquisition Matrix"}</definedName>
    <definedName name="wrn.Acquisition_matrix._5" hidden="1">{"Acq_matrix",#N/A,FALSE,"Acquisition Matrix"}</definedName>
    <definedName name="wrn.Acquisition_matrix_from_DBAB" localSheetId="11" hidden="1">{"Acq_matrix",#N/A,FALSE,"Acquisition Matrix"}</definedName>
    <definedName name="wrn.Acquisition_matrix_from_DBAB" hidden="1">{"Acq_matrix",#N/A,FALSE,"Acquisition Matrix"}</definedName>
    <definedName name="wrn.Acquisition_matrix_from_DBAB_1" localSheetId="11" hidden="1">{"Acq_matrix",#N/A,FALSE,"Acquisition Matrix"}</definedName>
    <definedName name="wrn.Acquisition_matrix_from_DBAB_1" hidden="1">{"Acq_matrix",#N/A,FALSE,"Acquisition Matrix"}</definedName>
    <definedName name="wrn.Acquisition_matrix_from_DBAB_1_1" localSheetId="11" hidden="1">{"Acq_matrix",#N/A,FALSE,"Acquisition Matrix"}</definedName>
    <definedName name="wrn.Acquisition_matrix_from_DBAB_1_1" hidden="1">{"Acq_matrix",#N/A,FALSE,"Acquisition Matrix"}</definedName>
    <definedName name="wrn.Acquisition_matrix_from_DBAB_1_1_1" localSheetId="11" hidden="1">{"Acq_matrix",#N/A,FALSE,"Acquisition Matrix"}</definedName>
    <definedName name="wrn.Acquisition_matrix_from_DBAB_1_1_1" hidden="1">{"Acq_matrix",#N/A,FALSE,"Acquisition Matrix"}</definedName>
    <definedName name="wrn.Acquisition_matrix_from_DBAB_1_1_1_1" localSheetId="4" hidden="1">{"Acq_matrix",#N/A,FALSE,"Acquisition Matrix"}</definedName>
    <definedName name="wrn.Acquisition_matrix_from_DBAB_1_1_1_1" localSheetId="11" hidden="1">{"Acq_matrix",#N/A,FALSE,"Acquisition Matrix"}</definedName>
    <definedName name="wrn.Acquisition_matrix_from_DBAB_1_1_1_1" hidden="1">{"Acq_matrix",#N/A,FALSE,"Acquisition Matrix"}</definedName>
    <definedName name="wrn.Acquisition_matrix_from_DBAB_1_1_2" localSheetId="4" hidden="1">{"Acq_matrix",#N/A,FALSE,"Acquisition Matrix"}</definedName>
    <definedName name="wrn.Acquisition_matrix_from_DBAB_1_1_2" localSheetId="11" hidden="1">{"Acq_matrix",#N/A,FALSE,"Acquisition Matrix"}</definedName>
    <definedName name="wrn.Acquisition_matrix_from_DBAB_1_1_2" hidden="1">{"Acq_matrix",#N/A,FALSE,"Acquisition Matrix"}</definedName>
    <definedName name="wrn.Acquisition_matrix_from_DBAB_1_2" localSheetId="11" hidden="1">{"Acq_matrix",#N/A,FALSE,"Acquisition Matrix"}</definedName>
    <definedName name="wrn.Acquisition_matrix_from_DBAB_1_2" hidden="1">{"Acq_matrix",#N/A,FALSE,"Acquisition Matrix"}</definedName>
    <definedName name="wrn.Acquisition_matrix_from_DBAB_1_2_1" localSheetId="4" hidden="1">{"Acq_matrix",#N/A,FALSE,"Acquisition Matrix"}</definedName>
    <definedName name="wrn.Acquisition_matrix_from_DBAB_1_2_1" localSheetId="11" hidden="1">{"Acq_matrix",#N/A,FALSE,"Acquisition Matrix"}</definedName>
    <definedName name="wrn.Acquisition_matrix_from_DBAB_1_2_1" hidden="1">{"Acq_matrix",#N/A,FALSE,"Acquisition Matrix"}</definedName>
    <definedName name="wrn.Acquisition_matrix_from_DBAB_1_3" localSheetId="4" hidden="1">{"Acq_matrix",#N/A,FALSE,"Acquisition Matrix"}</definedName>
    <definedName name="wrn.Acquisition_matrix_from_DBAB_1_3" localSheetId="11" hidden="1">{"Acq_matrix",#N/A,FALSE,"Acquisition Matrix"}</definedName>
    <definedName name="wrn.Acquisition_matrix_from_DBAB_1_3" hidden="1">{"Acq_matrix",#N/A,FALSE,"Acquisition Matrix"}</definedName>
    <definedName name="wrn.Acquisition_matrix_from_DBAB_2" localSheetId="11" hidden="1">{"Acq_matrix",#N/A,FALSE,"Acquisition Matrix"}</definedName>
    <definedName name="wrn.Acquisition_matrix_from_DBAB_2" hidden="1">{"Acq_matrix",#N/A,FALSE,"Acquisition Matrix"}</definedName>
    <definedName name="wrn.Acquisition_matrix_from_DBAB_2_1" localSheetId="4" hidden="1">{"Acq_matrix",#N/A,FALSE,"Acquisition Matrix"}</definedName>
    <definedName name="wrn.Acquisition_matrix_from_DBAB_2_1" localSheetId="11" hidden="1">{"Acq_matrix",#N/A,FALSE,"Acquisition Matrix"}</definedName>
    <definedName name="wrn.Acquisition_matrix_from_DBAB_2_1" hidden="1">{"Acq_matrix",#N/A,FALSE,"Acquisition Matrix"}</definedName>
    <definedName name="wrn.Acquisition_matrix_from_DBAB_3" localSheetId="11" hidden="1">{"Acq_matrix",#N/A,FALSE,"Acquisition Matrix"}</definedName>
    <definedName name="wrn.Acquisition_matrix_from_DBAB_3" hidden="1">{"Acq_matrix",#N/A,FALSE,"Acquisition Matrix"}</definedName>
    <definedName name="wrn.Acquisition_matrix_from_DBAB_3_1" localSheetId="4" hidden="1">{"Acq_matrix",#N/A,FALSE,"Acquisition Matrix"}</definedName>
    <definedName name="wrn.Acquisition_matrix_from_DBAB_3_1" localSheetId="11" hidden="1">{"Acq_matrix",#N/A,FALSE,"Acquisition Matrix"}</definedName>
    <definedName name="wrn.Acquisition_matrix_from_DBAB_3_1" hidden="1">{"Acq_matrix",#N/A,FALSE,"Acquisition Matrix"}</definedName>
    <definedName name="wrn.Acquisition_matrix_from_DBAB_4" localSheetId="11" hidden="1">{"Acq_matrix",#N/A,FALSE,"Acquisition Matrix"}</definedName>
    <definedName name="wrn.Acquisition_matrix_from_DBAB_4" hidden="1">{"Acq_matrix",#N/A,FALSE,"Acquisition Matrix"}</definedName>
    <definedName name="wrn.Acquisition_matrix_from_DBAB_4_1" localSheetId="4" hidden="1">{"Acq_matrix",#N/A,FALSE,"Acquisition Matrix"}</definedName>
    <definedName name="wrn.Acquisition_matrix_from_DBAB_4_1" localSheetId="11" hidden="1">{"Acq_matrix",#N/A,FALSE,"Acquisition Matrix"}</definedName>
    <definedName name="wrn.Acquisition_matrix_from_DBAB_4_1" hidden="1">{"Acq_matrix",#N/A,FALSE,"Acquisition Matrix"}</definedName>
    <definedName name="wrn.Acquisition_matrix_from_DBAB_5" localSheetId="11" hidden="1">{"Acq_matrix",#N/A,FALSE,"Acquisition Matrix"}</definedName>
    <definedName name="wrn.Acquisition_matrix_from_DBAB_5" hidden="1">{"Acq_matrix",#N/A,FALSE,"Acquisition Matrix"}</definedName>
    <definedName name="wrn.Acquisition_matrix_from_DBAB_5_1" localSheetId="4" hidden="1">{"Acq_matrix",#N/A,FALSE,"Acquisition Matrix"}</definedName>
    <definedName name="wrn.Acquisition_matrix_from_DBAB_5_1" localSheetId="11" hidden="1">{"Acq_matrix",#N/A,FALSE,"Acquisition Matrix"}</definedName>
    <definedName name="wrn.Acquisition_matrix_from_DBAB_5_1" hidden="1">{"Acq_matrix",#N/A,FALSE,"Acquisition Matrix"}</definedName>
    <definedName name="wrn.AcqVal." localSheetId="2" hidden="1">{#N/A,#N/A,FALSE,"Acq-Val";#N/A,#N/A,FALSE,"Acq-Mult Val"}</definedName>
    <definedName name="wrn.AcqVal." localSheetId="1" hidden="1">{#N/A,#N/A,FALSE,"Acq-Val";#N/A,#N/A,FALSE,"Acq-Mult Val"}</definedName>
    <definedName name="wrn.AcqVal." localSheetId="19" hidden="1">{#N/A,#N/A,FALSE,"Acq-Val";#N/A,#N/A,FALSE,"Acq-Mult Val"}</definedName>
    <definedName name="wrn.AcqVal." localSheetId="4" hidden="1">{#N/A,#N/A,FALSE,"Acq-Val";#N/A,#N/A,FALSE,"Acq-Mult Val"}</definedName>
    <definedName name="wrn.AcqVal." localSheetId="18" hidden="1">{#N/A,#N/A,FALSE,"Acq-Val";#N/A,#N/A,FALSE,"Acq-Mult Val"}</definedName>
    <definedName name="wrn.AcqVal." localSheetId="15" hidden="1">{#N/A,#N/A,FALSE,"Acq-Val";#N/A,#N/A,FALSE,"Acq-Mult Val"}</definedName>
    <definedName name="wrn.AcqVal." localSheetId="11" hidden="1">{#N/A,#N/A,FALSE,"Acq-Val";#N/A,#N/A,FALSE,"Acq-Mult Val"}</definedName>
    <definedName name="wrn.AcqVal." hidden="1">{#N/A,#N/A,FALSE,"Acq-Val";#N/A,#N/A,FALSE,"Acq-Mult Val"}</definedName>
    <definedName name="wrn.ACTIFS." localSheetId="11" hidden="1">{"VAUM",#N/A,FALSE,"A";"VAUM1",#N/A,FALSE,"A";"VAUM2",#N/A,FALSE,"A";"VAUM3",#N/A,FALSE,"A";"VVENTROUL",#N/A,FALSE,"A"}</definedName>
    <definedName name="wrn.ACTIFS." hidden="1">{"VAUM",#N/A,FALSE,"A";"VAUM1",#N/A,FALSE,"A";"VAUM2",#N/A,FALSE,"A";"VAUM3",#N/A,FALSE,"A";"VVENTROUL",#N/A,FALSE,"A"}</definedName>
    <definedName name="wrn.Actual." localSheetId="4" hidden="1">{"Actual",#N/A,FALSE,"Actual"}</definedName>
    <definedName name="wrn.Actual." localSheetId="11" hidden="1">{"Actual",#N/A,FALSE,"Actual"}</definedName>
    <definedName name="wrn.Actual." hidden="1">{"Actual",#N/A,FALSE,"Actual"}</definedName>
    <definedName name="wrn.ACTUAL._.ACTIVITY._.SECTION." localSheetId="11" hidden="1">{"ACTUAL",#N/A,FALSE,"ACTUAL"}</definedName>
    <definedName name="wrn.ACTUAL._.ACTIVITY._.SECTION." hidden="1">{"ACTUAL",#N/A,FALSE,"ACTUAL"}</definedName>
    <definedName name="wrn.Actual._.Data._.Entry." localSheetId="11" hidden="1">{#N/A,#N/A,FALSE,"Sales"}</definedName>
    <definedName name="wrn.Actual._.Data._.Entry." hidden="1">{#N/A,#N/A,FALSE,"Sales"}</definedName>
    <definedName name="wrn.Actual._1" localSheetId="4" hidden="1">{"Actual",#N/A,FALSE,"Actual"}</definedName>
    <definedName name="wrn.Actual._1" localSheetId="11" hidden="1">{"Actual",#N/A,FALSE,"Actual"}</definedName>
    <definedName name="wrn.Actual._1" hidden="1">{"Actual",#N/A,FALSE,"Actual"}</definedName>
    <definedName name="wrn.Actual._1_1" localSheetId="4" hidden="1">{"Actual",#N/A,FALSE,"Actual"}</definedName>
    <definedName name="wrn.Actual._1_1" localSheetId="11" hidden="1">{"Actual",#N/A,FALSE,"Actual"}</definedName>
    <definedName name="wrn.Actual._1_1" hidden="1">{"Actual",#N/A,FALSE,"Actual"}</definedName>
    <definedName name="wrn.Actual._1_1_2" localSheetId="4" hidden="1">{"Actual",#N/A,FALSE,"Actual"}</definedName>
    <definedName name="wrn.Actual._1_1_2" localSheetId="11" hidden="1">{"Actual",#N/A,FALSE,"Actual"}</definedName>
    <definedName name="wrn.Actual._1_1_2" hidden="1">{"Actual",#N/A,FALSE,"Actual"}</definedName>
    <definedName name="wrn.Actual._1_3" localSheetId="4" hidden="1">{"Actual",#N/A,FALSE,"Actual"}</definedName>
    <definedName name="wrn.Actual._1_3" localSheetId="11" hidden="1">{"Actual",#N/A,FALSE,"Actual"}</definedName>
    <definedName name="wrn.Actual._1_3" hidden="1">{"Actual",#N/A,FALSE,"Actual"}</definedName>
    <definedName name="wrn.Actual._2" localSheetId="4" hidden="1">{"Actual",#N/A,FALSE,"Actual"}</definedName>
    <definedName name="wrn.Actual._2" localSheetId="11" hidden="1">{"Actual",#N/A,FALSE,"Actual"}</definedName>
    <definedName name="wrn.Actual._2" hidden="1">{"Actual",#N/A,FALSE,"Actual"}</definedName>
    <definedName name="wrn.Actual._2_2" localSheetId="4" hidden="1">{"Actual",#N/A,FALSE,"Actual"}</definedName>
    <definedName name="wrn.Actual._2_2" localSheetId="11" hidden="1">{"Actual",#N/A,FALSE,"Actual"}</definedName>
    <definedName name="wrn.Actual._2_2" hidden="1">{"Actual",#N/A,FALSE,"Actual"}</definedName>
    <definedName name="wrn.Actual._3" localSheetId="4" hidden="1">{"Actual",#N/A,FALSE,"Actual"}</definedName>
    <definedName name="wrn.Actual._3" localSheetId="11" hidden="1">{"Actual",#N/A,FALSE,"Actual"}</definedName>
    <definedName name="wrn.Actual._3" hidden="1">{"Actual",#N/A,FALSE,"Actual"}</definedName>
    <definedName name="wrn.Actual._3_2" localSheetId="4" hidden="1">{"Actual",#N/A,FALSE,"Actual"}</definedName>
    <definedName name="wrn.Actual._3_2" localSheetId="11" hidden="1">{"Actual",#N/A,FALSE,"Actual"}</definedName>
    <definedName name="wrn.Actual._3_2" hidden="1">{"Actual",#N/A,FALSE,"Actual"}</definedName>
    <definedName name="wrn.Actual._5" localSheetId="4" hidden="1">{"Actual",#N/A,FALSE,"Actual"}</definedName>
    <definedName name="wrn.Actual._5" localSheetId="11" hidden="1">{"Actual",#N/A,FALSE,"Actual"}</definedName>
    <definedName name="wrn.Actual._5" hidden="1">{"Actual",#N/A,FALSE,"Actual"}</definedName>
    <definedName name="wrn.ACTUALS." localSheetId="11" hidden="1">{#N/A,#N/A,FALSE,"Division Sum";#N/A,#N/A,FALSE,"Bucket Sum";"ACTUALS",#N/A,FALSE,"Receipts";"D ACTUALS",#N/A,FALSE,"Disbursements";"I ACTUALS",#N/A,FALSE,"Intercompany";"A ACT",#N/A,FALSE,"Affiliates";#N/A,#N/A,FALSE,"Non-Operating"}</definedName>
    <definedName name="wrn.ACTUALS." hidden="1">{#N/A,#N/A,FALSE,"Division Sum";#N/A,#N/A,FALSE,"Bucket Sum";"ACTUALS",#N/A,FALSE,"Receipts";"D ACTUALS",#N/A,FALSE,"Disbursements";"I ACTUALS",#N/A,FALSE,"Intercompany";"A ACT",#N/A,FALSE,"Affiliates";#N/A,#N/A,FALSE,"Non-Operating"}</definedName>
    <definedName name="wrn.Ad._.Sales._.Op._.Exp." localSheetId="11" hidden="1">{#N/A,#N/A,FALSE,"ADSALES"}</definedName>
    <definedName name="wrn.Ad._.Sales._.Op._.Exp." hidden="1">{#N/A,#N/A,FALSE,"ADSALES"}</definedName>
    <definedName name="wrn.additional._.info._.compar." localSheetId="11" hidden="1">{#N/A,#N/A,FALSE,"addl info fly sheet"}</definedName>
    <definedName name="wrn.additional._.info._.compar." hidden="1">{#N/A,#N/A,FALSE,"addl info fly sheet"}</definedName>
    <definedName name="wrn.additional._.info._.single." localSheetId="11" hidden="1">{#N/A,#N/A,FALSE,"addl info fly sheet"}</definedName>
    <definedName name="wrn.additional._.info._.single." hidden="1">{#N/A,#N/A,FALSE,"addl info fly sheet"}</definedName>
    <definedName name="wrn.adj95." localSheetId="4" hidden="1">{"adj95mult",#N/A,FALSE,"COMPCO";"adj95est",#N/A,FALSE,"COMPCO"}</definedName>
    <definedName name="wrn.adj95." localSheetId="11" hidden="1">{"adj95mult",#N/A,FALSE,"COMPCO";"adj95est",#N/A,FALSE,"COMPCO"}</definedName>
    <definedName name="wrn.adj95." hidden="1">{"adj95mult",#N/A,FALSE,"COMPCO";"adj95est",#N/A,FALSE,"COMPCO"}</definedName>
    <definedName name="wrn.adj95._1" localSheetId="4" hidden="1">{"adj95mult",#N/A,FALSE,"COMPCO";"adj95est",#N/A,FALSE,"COMPCO"}</definedName>
    <definedName name="wrn.adj95._1" localSheetId="11" hidden="1">{"adj95mult",#N/A,FALSE,"COMPCO";"adj95est",#N/A,FALSE,"COMPCO"}</definedName>
    <definedName name="wrn.adj95._1" hidden="1">{"adj95mult",#N/A,FALSE,"COMPCO";"adj95est",#N/A,FALSE,"COMPCO"}</definedName>
    <definedName name="wrn.adj95._from_DBAB" localSheetId="11" hidden="1">{"adj95mult",#N/A,FALSE,"COMPCO";"adj95est",#N/A,FALSE,"COMPCO"}</definedName>
    <definedName name="wrn.adj95._from_DBAB" hidden="1">{"adj95mult",#N/A,FALSE,"COMPCO";"adj95est",#N/A,FALSE,"COMPCO"}</definedName>
    <definedName name="wrn.adj95._from_DBAB_1" localSheetId="11" hidden="1">{"adj95mult",#N/A,FALSE,"COMPCO";"adj95est",#N/A,FALSE,"COMPCO"}</definedName>
    <definedName name="wrn.adj95._from_DBAB_1" hidden="1">{"adj95mult",#N/A,FALSE,"COMPCO";"adj95est",#N/A,FALSE,"COMPCO"}</definedName>
    <definedName name="wrn.adj95._from_DBAB_1_1" localSheetId="11" hidden="1">{"adj95mult",#N/A,FALSE,"COMPCO";"adj95est",#N/A,FALSE,"COMPCO"}</definedName>
    <definedName name="wrn.adj95._from_DBAB_1_1" hidden="1">{"adj95mult",#N/A,FALSE,"COMPCO";"adj95est",#N/A,FALSE,"COMPCO"}</definedName>
    <definedName name="wrn.adj95._from_DBAB_1_1_1" localSheetId="11" hidden="1">{"adj95mult",#N/A,FALSE,"COMPCO";"adj95est",#N/A,FALSE,"COMPCO"}</definedName>
    <definedName name="wrn.adj95._from_DBAB_1_1_1" hidden="1">{"adj95mult",#N/A,FALSE,"COMPCO";"adj95est",#N/A,FALSE,"COMPCO"}</definedName>
    <definedName name="wrn.adj95._from_DBAB_1_1_1_1" localSheetId="4" hidden="1">{"adj95mult",#N/A,FALSE,"COMPCO";"adj95est",#N/A,FALSE,"COMPCO"}</definedName>
    <definedName name="wrn.adj95._from_DBAB_1_1_1_1" localSheetId="11" hidden="1">{"adj95mult",#N/A,FALSE,"COMPCO";"adj95est",#N/A,FALSE,"COMPCO"}</definedName>
    <definedName name="wrn.adj95._from_DBAB_1_1_1_1" hidden="1">{"adj95mult",#N/A,FALSE,"COMPCO";"adj95est",#N/A,FALSE,"COMPCO"}</definedName>
    <definedName name="wrn.adj95._from_DBAB_1_1_2" localSheetId="4" hidden="1">{"adj95mult",#N/A,FALSE,"COMPCO";"adj95est",#N/A,FALSE,"COMPCO"}</definedName>
    <definedName name="wrn.adj95._from_DBAB_1_1_2" localSheetId="11" hidden="1">{"adj95mult",#N/A,FALSE,"COMPCO";"adj95est",#N/A,FALSE,"COMPCO"}</definedName>
    <definedName name="wrn.adj95._from_DBAB_1_1_2" hidden="1">{"adj95mult",#N/A,FALSE,"COMPCO";"adj95est",#N/A,FALSE,"COMPCO"}</definedName>
    <definedName name="wrn.adj95._from_DBAB_1_2" localSheetId="11" hidden="1">{"adj95mult",#N/A,FALSE,"COMPCO";"adj95est",#N/A,FALSE,"COMPCO"}</definedName>
    <definedName name="wrn.adj95._from_DBAB_1_2" hidden="1">{"adj95mult",#N/A,FALSE,"COMPCO";"adj95est",#N/A,FALSE,"COMPCO"}</definedName>
    <definedName name="wrn.adj95._from_DBAB_1_2_1" localSheetId="4" hidden="1">{"adj95mult",#N/A,FALSE,"COMPCO";"adj95est",#N/A,FALSE,"COMPCO"}</definedName>
    <definedName name="wrn.adj95._from_DBAB_1_2_1" localSheetId="11" hidden="1">{"adj95mult",#N/A,FALSE,"COMPCO";"adj95est",#N/A,FALSE,"COMPCO"}</definedName>
    <definedName name="wrn.adj95._from_DBAB_1_2_1" hidden="1">{"adj95mult",#N/A,FALSE,"COMPCO";"adj95est",#N/A,FALSE,"COMPCO"}</definedName>
    <definedName name="wrn.adj95._from_DBAB_1_3" localSheetId="4" hidden="1">{"adj95mult",#N/A,FALSE,"COMPCO";"adj95est",#N/A,FALSE,"COMPCO"}</definedName>
    <definedName name="wrn.adj95._from_DBAB_1_3" localSheetId="11" hidden="1">{"adj95mult",#N/A,FALSE,"COMPCO";"adj95est",#N/A,FALSE,"COMPCO"}</definedName>
    <definedName name="wrn.adj95._from_DBAB_1_3" hidden="1">{"adj95mult",#N/A,FALSE,"COMPCO";"adj95est",#N/A,FALSE,"COMPCO"}</definedName>
    <definedName name="wrn.adj95._from_DBAB_2" localSheetId="11" hidden="1">{"adj95mult",#N/A,FALSE,"COMPCO";"adj95est",#N/A,FALSE,"COMPCO"}</definedName>
    <definedName name="wrn.adj95._from_DBAB_2" hidden="1">{"adj95mult",#N/A,FALSE,"COMPCO";"adj95est",#N/A,FALSE,"COMPCO"}</definedName>
    <definedName name="wrn.adj95._from_DBAB_2_1" localSheetId="4" hidden="1">{"adj95mult",#N/A,FALSE,"COMPCO";"adj95est",#N/A,FALSE,"COMPCO"}</definedName>
    <definedName name="wrn.adj95._from_DBAB_2_1" localSheetId="11" hidden="1">{"adj95mult",#N/A,FALSE,"COMPCO";"adj95est",#N/A,FALSE,"COMPCO"}</definedName>
    <definedName name="wrn.adj95._from_DBAB_2_1" hidden="1">{"adj95mult",#N/A,FALSE,"COMPCO";"adj95est",#N/A,FALSE,"COMPCO"}</definedName>
    <definedName name="wrn.adj95._from_DBAB_3" localSheetId="11" hidden="1">{"adj95mult",#N/A,FALSE,"COMPCO";"adj95est",#N/A,FALSE,"COMPCO"}</definedName>
    <definedName name="wrn.adj95._from_DBAB_3" hidden="1">{"adj95mult",#N/A,FALSE,"COMPCO";"adj95est",#N/A,FALSE,"COMPCO"}</definedName>
    <definedName name="wrn.adj95._from_DBAB_3_1" localSheetId="4" hidden="1">{"adj95mult",#N/A,FALSE,"COMPCO";"adj95est",#N/A,FALSE,"COMPCO"}</definedName>
    <definedName name="wrn.adj95._from_DBAB_3_1" localSheetId="11" hidden="1">{"adj95mult",#N/A,FALSE,"COMPCO";"adj95est",#N/A,FALSE,"COMPCO"}</definedName>
    <definedName name="wrn.adj95._from_DBAB_3_1" hidden="1">{"adj95mult",#N/A,FALSE,"COMPCO";"adj95est",#N/A,FALSE,"COMPCO"}</definedName>
    <definedName name="wrn.adj95._from_DBAB_4" localSheetId="11" hidden="1">{"adj95mult",#N/A,FALSE,"COMPCO";"adj95est",#N/A,FALSE,"COMPCO"}</definedName>
    <definedName name="wrn.adj95._from_DBAB_4" hidden="1">{"adj95mult",#N/A,FALSE,"COMPCO";"adj95est",#N/A,FALSE,"COMPCO"}</definedName>
    <definedName name="wrn.adj95._from_DBAB_4_1" localSheetId="4" hidden="1">{"adj95mult",#N/A,FALSE,"COMPCO";"adj95est",#N/A,FALSE,"COMPCO"}</definedName>
    <definedName name="wrn.adj95._from_DBAB_4_1" localSheetId="11" hidden="1">{"adj95mult",#N/A,FALSE,"COMPCO";"adj95est",#N/A,FALSE,"COMPCO"}</definedName>
    <definedName name="wrn.adj95._from_DBAB_4_1" hidden="1">{"adj95mult",#N/A,FALSE,"COMPCO";"adj95est",#N/A,FALSE,"COMPCO"}</definedName>
    <definedName name="wrn.adj95._from_DBAB_5" localSheetId="11" hidden="1">{"adj95mult",#N/A,FALSE,"COMPCO";"adj95est",#N/A,FALSE,"COMPCO"}</definedName>
    <definedName name="wrn.adj95._from_DBAB_5" hidden="1">{"adj95mult",#N/A,FALSE,"COMPCO";"adj95est",#N/A,FALSE,"COMPCO"}</definedName>
    <definedName name="wrn.adj95._from_DBAB_5_1" localSheetId="4" hidden="1">{"adj95mult",#N/A,FALSE,"COMPCO";"adj95est",#N/A,FALSE,"COMPCO"}</definedName>
    <definedName name="wrn.adj95._from_DBAB_5_1" localSheetId="11" hidden="1">{"adj95mult",#N/A,FALSE,"COMPCO";"adj95est",#N/A,FALSE,"COMPCO"}</definedName>
    <definedName name="wrn.adj95._from_DBAB_5_1" hidden="1">{"adj95mult",#N/A,FALSE,"COMPCO";"adj95est",#N/A,FALSE,"COMPCO"}</definedName>
    <definedName name="wrn.adj95a" localSheetId="11" hidden="1">{"adj95mult",#N/A,FALSE,"COMPCO";"adj95est",#N/A,FALSE,"COMPCO"}</definedName>
    <definedName name="wrn.adj95a" hidden="1">{"adj95mult",#N/A,FALSE,"COMPCO";"adj95est",#N/A,FALSE,"COMPCO"}</definedName>
    <definedName name="wrn.Admin._.Schedules." localSheetId="11" hidden="1">{#N/A,#N/A,TRUE,"Corp";#N/A,#N/A,TRUE,"Direct";#N/A,#N/A,TRUE,"Allocations"}</definedName>
    <definedName name="wrn.Admin._.Schedules." hidden="1">{#N/A,#N/A,TRUE,"Corp";#N/A,#N/A,TRUE,"Direct";#N/A,#N/A,TRUE,"Allocations"}</definedName>
    <definedName name="wrn.Advances." localSheetId="4" hidden="1">{"US",#N/A,FALSE,"MEXHOLDI";"Pesos",#N/A,FALSE,"MEXHOLDI"}</definedName>
    <definedName name="wrn.Advances." localSheetId="11" hidden="1">{"US",#N/A,FALSE,"MEXHOLDI";"Pesos",#N/A,FALSE,"MEXHOLDI"}</definedName>
    <definedName name="wrn.Advances." hidden="1">{"US",#N/A,FALSE,"MEXHOLDI";"Pesos",#N/A,FALSE,"MEXHOLDI"}</definedName>
    <definedName name="wrn.AEInc." localSheetId="4" hidden="1">{#N/A,#N/A,FALSE,"AE, Inc."}</definedName>
    <definedName name="wrn.AEInc." localSheetId="11" hidden="1">{#N/A,#N/A,FALSE,"AE, Inc."}</definedName>
    <definedName name="wrn.AEInc." hidden="1">{#N/A,#N/A,FALSE,"AE, Inc."}</definedName>
    <definedName name="wrn.AFE._.REGISTER." localSheetId="4" hidden="1">{#N/A,#N/A,FALSE,"CLAIMS";#N/A,#N/A,FALSE,"EXPENSE";#N/A,#N/A,FALSE,"CAPITAL"}</definedName>
    <definedName name="wrn.AFE._.REGISTER." localSheetId="11" hidden="1">{#N/A,#N/A,FALSE,"CLAIMS";#N/A,#N/A,FALSE,"EXPENSE";#N/A,#N/A,FALSE,"CAPITAL"}</definedName>
    <definedName name="wrn.AFE._.REGISTER." hidden="1">{#N/A,#N/A,FALSE,"CLAIMS";#N/A,#N/A,FALSE,"EXPENSE";#N/A,#N/A,FALSE,"CAPITAL"}</definedName>
    <definedName name="wrn.AFE._.REGISTER._1" localSheetId="4" hidden="1">{#N/A,#N/A,FALSE,"CLAIMS";#N/A,#N/A,FALSE,"EXPENSE";#N/A,#N/A,FALSE,"CAPITAL"}</definedName>
    <definedName name="wrn.AFE._.REGISTER._1" localSheetId="11" hidden="1">{#N/A,#N/A,FALSE,"CLAIMS";#N/A,#N/A,FALSE,"EXPENSE";#N/A,#N/A,FALSE,"CAPITAL"}</definedName>
    <definedName name="wrn.AFE._.REGISTER._1" hidden="1">{#N/A,#N/A,FALSE,"CLAIMS";#N/A,#N/A,FALSE,"EXPENSE";#N/A,#N/A,FALSE,"CAPITAL"}</definedName>
    <definedName name="wrn.Aff._.Sales._.Oper._.Exp." localSheetId="11" hidden="1">{#N/A,#N/A,FALSE,"AFFSALES"}</definedName>
    <definedName name="wrn.Aff._.Sales._.Oper._.Exp." hidden="1">{#N/A,#N/A,FALSE,"AFFSALES"}</definedName>
    <definedName name="wrn.Agina._.and._.Trend._.Analysis.a" localSheetId="11" hidden="1">{#N/A,#N/A,FALSE,"Aging Summary";#N/A,#N/A,FALSE,"Ratio Analysis";#N/A,#N/A,FALSE,"Test 120 Day Accts";#N/A,#N/A,FALSE,"Tickmarks"}</definedName>
    <definedName name="wrn.Agina._.and._.Trend._.Analysis.a" hidden="1">{#N/A,#N/A,FALSE,"Aging Summary";#N/A,#N/A,FALSE,"Ratio Analysis";#N/A,#N/A,FALSE,"Test 120 Day Accts";#N/A,#N/A,FALSE,"Tickmarks"}</definedName>
    <definedName name="wrn.aging." localSheetId="11"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4" hidden="1">{#N/A,#N/A,FALSE,"Aging Summary";#N/A,#N/A,FALSE,"Ratio Analysis";#N/A,#N/A,FALSE,"Test 120 Day Accts";#N/A,#N/A,FALSE,"Tickmarks"}</definedName>
    <definedName name="wrn.Aging._.and._.Trend._.Analysis._1" localSheetId="11"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localSheetId="1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localSheetId="11"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localSheetId="11"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localSheetId="11"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1" localSheetId="11"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GN._.MODELS." localSheetId="4" hidden="1">{"QTRINC1",#N/A,FALSE,"QTRINC";"QTRINC2",#N/A,FALSE,"QTRINC";"QTRSALES",#N/A,FALSE,"QTRSALES";"ANNSALES",#N/A,FALSE,"ANNSALES";"CASHFLOW",#N/A,FALSE,"CASHFLOW"}</definedName>
    <definedName name="wrn.AGN._.MODELS." localSheetId="11"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GN._.MODELS._1" localSheetId="4" hidden="1">{"QTRINC1",#N/A,FALSE,"QTRINC";"QTRINC2",#N/A,FALSE,"QTRINC";"QTRSALES",#N/A,FALSE,"QTRSALES";"ANNSALES",#N/A,FALSE,"ANNSALES";"CASHFLOW",#N/A,FALSE,"CASHFLOW"}</definedName>
    <definedName name="wrn.AGN._.MODELS._1" localSheetId="11" hidden="1">{"QTRINC1",#N/A,FALSE,"QTRINC";"QTRINC2",#N/A,FALSE,"QTRINC";"QTRSALES",#N/A,FALSE,"QTRSALES";"ANNSALES",#N/A,FALSE,"ANNSALES";"CASHFLOW",#N/A,FALSE,"CASHFLOW"}</definedName>
    <definedName name="wrn.AGN._.MODELS._1" hidden="1">{"QTRINC1",#N/A,FALSE,"QTRINC";"QTRINC2",#N/A,FALSE,"QTRINC";"QTRSALES",#N/A,FALSE,"QTRSALES";"ANNSALES",#N/A,FALSE,"ANNSALES";"CASHFLOW",#N/A,FALSE,"CASHFLOW"}</definedName>
    <definedName name="wrn.AJUSTADO." localSheetId="11" hidden="1">{#N/A,#N/A,FALSE,"balanc_ajus";#N/A,#N/A,FALSE,"G&amp;pAJUS";#N/A,#N/A,FALSE,"patr_ajus";#N/A,#N/A,FALSE,"fluj_ajus"}</definedName>
    <definedName name="wrn.AJUSTADO." hidden="1">{#N/A,#N/A,FALSE,"balanc_ajus";#N/A,#N/A,FALSE,"G&amp;pAJUS";#N/A,#N/A,FALSE,"patr_ajus";#N/A,#N/A,FALSE,"fluj_ajus"}</definedName>
    <definedName name="wrn.ajustados." localSheetId="11" hidden="1">{#N/A,#N/A,FALSE,"balanc_ajus";#N/A,#N/A,FALSE,"G&amp;pAJUS";#N/A,#N/A,FALSE,"patr_ajus";#N/A,#N/A,FALSE,"fluj_ajus"}</definedName>
    <definedName name="wrn.ajustados." hidden="1">{#N/A,#N/A,FALSE,"balanc_ajus";#N/A,#N/A,FALSE,"G&amp;pAJUS";#N/A,#N/A,FALSE,"patr_ajus";#N/A,#N/A,FALSE,"fluj_ajus"}</definedName>
    <definedName name="wrn.ALAN."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5"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1" hidden="1">{"CREDIT STATISTICS",#N/A,FALSE,"STATS";"CF_AND_IS",#N/A,FALSE,"PLAN";"DEBT SCHEDULE",#N/A,FALSE,"PLAN";"SUBSCRIBERS",#N/A,FALSE,"PLAN";"DETAIL_REV",#N/A,FALSE,"PLAN";"DETAIL_EXPENSE",#N/A,FALSE,"PLAN";"SALES_AND EXP_DRIVERS",#N/A,FALSE,"PLAN";"FIXED ASSETS",#N/A,FALSE,"PLAN";"DEPRECIATION SCHEDULE",#N/A,FALSE,"PLAN"}</definedName>
    <definedName name="wrn.ALAN._1_1"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1_1"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1_1" hidden="1">{"CREDIT STATISTICS",#N/A,FALSE,"STATS";"CF_AND_IS",#N/A,FALSE,"PLAN";"DEBT SCHEDULE",#N/A,FALSE,"PLAN";"SUBSCRIBERS",#N/A,FALSE,"PLAN";"DETAIL_REV",#N/A,FALSE,"PLAN";"DETAIL_EXPENSE",#N/A,FALSE,"PLAN";"SALES_AND EXP_DRIVERS",#N/A,FALSE,"PLAN";"FIXED ASSETS",#N/A,FALSE,"PLAN";"DEPRECIATION SCHEDULE",#N/A,FALSE,"PLAN"}</definedName>
    <definedName name="wrn.ALAN._1_1_2"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1_1_2"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1_1_2" hidden="1">{"CREDIT STATISTICS",#N/A,FALSE,"STATS";"CF_AND_IS",#N/A,FALSE,"PLAN";"DEBT SCHEDULE",#N/A,FALSE,"PLAN";"SUBSCRIBERS",#N/A,FALSE,"PLAN";"DETAIL_REV",#N/A,FALSE,"PLAN";"DETAIL_EXPENSE",#N/A,FALSE,"PLAN";"SALES_AND EXP_DRIVERS",#N/A,FALSE,"PLAN";"FIXED ASSETS",#N/A,FALSE,"PLAN";"DEPRECIATION SCHEDULE",#N/A,FALSE,"PLAN"}</definedName>
    <definedName name="wrn.ALAN._1_3"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1_3"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1_3" hidden="1">{"CREDIT STATISTICS",#N/A,FALSE,"STATS";"CF_AND_IS",#N/A,FALSE,"PLAN";"DEBT SCHEDULE",#N/A,FALSE,"PLAN";"SUBSCRIBERS",#N/A,FALSE,"PLAN";"DETAIL_REV",#N/A,FALSE,"PLAN";"DETAIL_EXPENSE",#N/A,FALSE,"PLAN";"SALES_AND EXP_DRIVERS",#N/A,FALSE,"PLAN";"FIXED ASSETS",#N/A,FALSE,"PLAN";"DEPRECIATION SCHEDULE",#N/A,FALSE,"PLAN"}</definedName>
    <definedName name="wrn.ALAN._2"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2"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2" hidden="1">{"CREDIT STATISTICS",#N/A,FALSE,"STATS";"CF_AND_IS",#N/A,FALSE,"PLAN";"DEBT SCHEDULE",#N/A,FALSE,"PLAN";"SUBSCRIBERS",#N/A,FALSE,"PLAN";"DETAIL_REV",#N/A,FALSE,"PLAN";"DETAIL_EXPENSE",#N/A,FALSE,"PLAN";"SALES_AND EXP_DRIVERS",#N/A,FALSE,"PLAN";"FIXED ASSETS",#N/A,FALSE,"PLAN";"DEPRECIATION SCHEDULE",#N/A,FALSE,"PLAN"}</definedName>
    <definedName name="wrn.ALAN._2_2"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2_2"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2_2" hidden="1">{"CREDIT STATISTICS",#N/A,FALSE,"STATS";"CF_AND_IS",#N/A,FALSE,"PLAN";"DEBT SCHEDULE",#N/A,FALSE,"PLAN";"SUBSCRIBERS",#N/A,FALSE,"PLAN";"DETAIL_REV",#N/A,FALSE,"PLAN";"DETAIL_EXPENSE",#N/A,FALSE,"PLAN";"SALES_AND EXP_DRIVERS",#N/A,FALSE,"PLAN";"FIXED ASSETS",#N/A,FALSE,"PLAN";"DEPRECIATION SCHEDULE",#N/A,FALSE,"PLAN"}</definedName>
    <definedName name="wrn.ALAN._3"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3"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3" hidden="1">{"CREDIT STATISTICS",#N/A,FALSE,"STATS";"CF_AND_IS",#N/A,FALSE,"PLAN";"DEBT SCHEDULE",#N/A,FALSE,"PLAN";"SUBSCRIBERS",#N/A,FALSE,"PLAN";"DETAIL_REV",#N/A,FALSE,"PLAN";"DETAIL_EXPENSE",#N/A,FALSE,"PLAN";"SALES_AND EXP_DRIVERS",#N/A,FALSE,"PLAN";"FIXED ASSETS",#N/A,FALSE,"PLAN";"DEPRECIATION SCHEDULE",#N/A,FALSE,"PLAN"}</definedName>
    <definedName name="wrn.ALAN._3_2"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3_2"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3_2" hidden="1">{"CREDIT STATISTICS",#N/A,FALSE,"STATS";"CF_AND_IS",#N/A,FALSE,"PLAN";"DEBT SCHEDULE",#N/A,FALSE,"PLAN";"SUBSCRIBERS",#N/A,FALSE,"PLAN";"DETAIL_REV",#N/A,FALSE,"PLAN";"DETAIL_EXPENSE",#N/A,FALSE,"PLAN";"SALES_AND EXP_DRIVERS",#N/A,FALSE,"PLAN";"FIXED ASSETS",#N/A,FALSE,"PLAN";"DEPRECIATION SCHEDULE",#N/A,FALSE,"PLAN"}</definedName>
    <definedName name="wrn.ALAN._5"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_5"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_5" hidden="1">{"CREDIT STATISTICS",#N/A,FALSE,"STATS";"CF_AND_IS",#N/A,FALSE,"PLAN";"DEBT SCHEDULE",#N/A,FALSE,"PLAN";"SUBSCRIBERS",#N/A,FALSE,"PLAN";"DETAIL_REV",#N/A,FALSE,"PLAN";"DETAIL_EXPENSE",#N/A,FALSE,"PLAN";"SALES_AND EXP_DRIVERS",#N/A,FALSE,"PLAN";"FIXED ASSETS",#N/A,FALSE,"PLAN";"DEPRECIATION SCHEDULE",#N/A,FALSE,"PLAN"}</definedName>
    <definedName name="wrn.alcar." localSheetId="4" hidden="1">{"alcar",#N/A,FALSE,"Alcar"}</definedName>
    <definedName name="wrn.alcar." localSheetId="11" hidden="1">{"alcar",#N/A,FALSE,"Alcar"}</definedName>
    <definedName name="wrn.alcar." hidden="1">{"alcar",#N/A,FALSE,"Alcar"}</definedName>
    <definedName name="wrn.alcar._1" localSheetId="4" hidden="1">{"alcar",#N/A,FALSE,"Alcar"}</definedName>
    <definedName name="wrn.alcar._1" localSheetId="11" hidden="1">{"alcar",#N/A,FALSE,"Alcar"}</definedName>
    <definedName name="wrn.alcar._1" hidden="1">{"alcar",#N/A,FALSE,"Alcar"}</definedName>
    <definedName name="wrn.Alex." localSheetId="11" hidden="1">{#N/A,#N/A,FALSE,"TradeSumm";#N/A,#N/A,FALSE,"StatsSumm"}</definedName>
    <definedName name="wrn.Alex." hidden="1">{#N/A,#N/A,FALSE,"TradeSumm";#N/A,#N/A,FALSE,"StatsSumm"}</definedName>
    <definedName name="wrn.ALL." localSheetId="2" hidden="1">{#N/A,#N/A,TRUE,"HarryGam-Ass";#N/A,#N/A,TRUE,"HarryGam-BS";#N/A,#N/A,TRUE,"HarryGam-IS";#N/A,#N/A,TRUE,"HarryGam-CF";#N/A,#N/A,TRUE,"HarryGam-CapEx";#N/A,#N/A,TRUE,"HarryGam-Int";#N/A,#N/A,TRUE,"HarryGam-Debt";#N/A,#N/A,TRUE,"HarryGam-Val";#N/A,#N/A,TRUE,"HarryGam-Mult Val";#N/A,#N/A,TRUE,"HarryGam-Credit"}</definedName>
    <definedName name="wrn.ALL." localSheetId="1" hidden="1">{#N/A,#N/A,TRUE,"HarryGam-Ass";#N/A,#N/A,TRUE,"HarryGam-BS";#N/A,#N/A,TRUE,"HarryGam-IS";#N/A,#N/A,TRUE,"HarryGam-CF";#N/A,#N/A,TRUE,"HarryGam-CapEx";#N/A,#N/A,TRUE,"HarryGam-Int";#N/A,#N/A,TRUE,"HarryGam-Debt";#N/A,#N/A,TRUE,"HarryGam-Val";#N/A,#N/A,TRUE,"HarryGam-Mult Val";#N/A,#N/A,TRUE,"HarryGam-Credit"}</definedName>
    <definedName name="wrn.ALL." localSheetId="19" hidden="1">{#N/A,#N/A,TRUE,"HarryGam-Ass";#N/A,#N/A,TRUE,"HarryGam-BS";#N/A,#N/A,TRUE,"HarryGam-IS";#N/A,#N/A,TRUE,"HarryGam-CF";#N/A,#N/A,TRUE,"HarryGam-CapEx";#N/A,#N/A,TRUE,"HarryGam-Int";#N/A,#N/A,TRUE,"HarryGam-Debt";#N/A,#N/A,TRUE,"HarryGam-Val";#N/A,#N/A,TRUE,"HarryGam-Mult Val";#N/A,#N/A,TRUE,"HarryGam-Credit"}</definedName>
    <definedName name="wrn.ALL." localSheetId="4" hidden="1">{#N/A,#N/A,TRUE,"HarryGam-Ass";#N/A,#N/A,TRUE,"HarryGam-BS";#N/A,#N/A,TRUE,"HarryGam-IS";#N/A,#N/A,TRUE,"HarryGam-CF";#N/A,#N/A,TRUE,"HarryGam-CapEx";#N/A,#N/A,TRUE,"HarryGam-Int";#N/A,#N/A,TRUE,"HarryGam-Debt";#N/A,#N/A,TRUE,"HarryGam-Val";#N/A,#N/A,TRUE,"HarryGam-Mult Val";#N/A,#N/A,TRUE,"HarryGam-Credit"}</definedName>
    <definedName name="wrn.ALL." localSheetId="18" hidden="1">{#N/A,#N/A,TRUE,"HarryGam-Ass";#N/A,#N/A,TRUE,"HarryGam-BS";#N/A,#N/A,TRUE,"HarryGam-IS";#N/A,#N/A,TRUE,"HarryGam-CF";#N/A,#N/A,TRUE,"HarryGam-CapEx";#N/A,#N/A,TRUE,"HarryGam-Int";#N/A,#N/A,TRUE,"HarryGam-Debt";#N/A,#N/A,TRUE,"HarryGam-Val";#N/A,#N/A,TRUE,"HarryGam-Mult Val";#N/A,#N/A,TRUE,"HarryGam-Credit"}</definedName>
    <definedName name="wrn.ALL." localSheetId="15" hidden="1">{#N/A,#N/A,TRUE,"HarryGam-Ass";#N/A,#N/A,TRUE,"HarryGam-BS";#N/A,#N/A,TRUE,"HarryGam-IS";#N/A,#N/A,TRUE,"HarryGam-CF";#N/A,#N/A,TRUE,"HarryGam-CapEx";#N/A,#N/A,TRUE,"HarryGam-Int";#N/A,#N/A,TRUE,"HarryGam-Debt";#N/A,#N/A,TRUE,"HarryGam-Val";#N/A,#N/A,TRUE,"HarryGam-Mult Val";#N/A,#N/A,TRUE,"HarryGam-Credit"}</definedName>
    <definedName name="wrn.ALL." localSheetId="11" hidden="1">{#N/A,#N/A,TRUE,"HarryGam-Ass";#N/A,#N/A,TRUE,"HarryGam-BS";#N/A,#N/A,TRUE,"HarryGam-IS";#N/A,#N/A,TRUE,"HarryGam-CF";#N/A,#N/A,TRUE,"HarryGam-CapEx";#N/A,#N/A,TRUE,"HarryGam-Int";#N/A,#N/A,TRUE,"HarryGam-Debt";#N/A,#N/A,TRUE,"HarryGam-Val";#N/A,#N/A,TRUE,"HarryGam-Mult Val";#N/A,#N/A,TRUE,"HarryGam-Credit"}</definedName>
    <definedName name="wrn.ALL." hidden="1">{#N/A,#N/A,TRUE,"HarryGam-Ass";#N/A,#N/A,TRUE,"HarryGam-BS";#N/A,#N/A,TRUE,"HarryGam-IS";#N/A,#N/A,TRUE,"HarryGam-CF";#N/A,#N/A,TRUE,"HarryGam-CapEx";#N/A,#N/A,TRUE,"HarryGam-Int";#N/A,#N/A,TRUE,"HarryGam-Debt";#N/A,#N/A,TRUE,"HarryGam-Val";#N/A,#N/A,TRUE,"HarryGam-Mult Val";#N/A,#N/A,TRUE,"HarryGam-Credit"}</definedName>
    <definedName name="wrn.ALL._.COGS." localSheetId="19" hidden="1">{"SAS-COGS",#N/A,FALSE,"COGS-Inventory";"UVD-COGS",#N/A,FALSE,"COGS-Inventory";"CMS-COGS",#N/A,FALSE,"COGS-Inventory";"POL-COGS",#N/A,FALSE,"COGS-Inventory"}</definedName>
    <definedName name="wrn.ALL._.COGS." localSheetId="4" hidden="1">{"SAS-COGS",#N/A,FALSE,"COGS-Inventory";"UVD-COGS",#N/A,FALSE,"COGS-Inventory";"CMS-COGS",#N/A,FALSE,"COGS-Inventory";"POL-COGS",#N/A,FALSE,"COGS-Inventory"}</definedName>
    <definedName name="wrn.ALL._.COGS." localSheetId="15" hidden="1">{"SAS-COGS",#N/A,FALSE,"COGS-Inventory";"UVD-COGS",#N/A,FALSE,"COGS-Inventory";"CMS-COGS",#N/A,FALSE,"COGS-Inventory";"POL-COGS",#N/A,FALSE,"COGS-Inventory"}</definedName>
    <definedName name="wrn.ALL._.COGS." localSheetId="11" hidden="1">{"SAS-COGS",#N/A,FALSE,"COGS-Inventory";"UVD-COGS",#N/A,FALSE,"COGS-Inventory";"CMS-COGS",#N/A,FALSE,"COGS-Inventory";"POL-COGS",#N/A,FALSE,"COGS-Inventory"}</definedName>
    <definedName name="wrn.ALL._.COGS." hidden="1">{"SAS-COGS",#N/A,FALSE,"COGS-Inventory";"UVD-COGS",#N/A,FALSE,"COGS-Inventory";"CMS-COGS",#N/A,FALSE,"COGS-Inventory";"POL-COGS",#N/A,FALSE,"COGS-Inventory"}</definedName>
    <definedName name="wrn.all._.comps." localSheetId="4" hidden="1">{"equity comps",#N/A,FALSE,"CS Comps";"equity comps",#N/A,FALSE,"PS Comps";"equity comps",#N/A,FALSE,"GIC_Comps";"equity comps",#N/A,FALSE,"GIC2_Comps";"debt comps",#N/A,FALSE,"CS Comps";"debt comps",#N/A,FALSE,"PS Comps";"debt comps",#N/A,FALSE,"GIC_Comps";"debt comps",#N/A,FALSE,"GIC2_Comps"}</definedName>
    <definedName name="wrn.all._.comps." localSheetId="15" hidden="1">{"equity comps",#N/A,FALSE,"CS Comps";"equity comps",#N/A,FALSE,"PS Comps";"equity comps",#N/A,FALSE,"GIC_Comps";"equity comps",#N/A,FALSE,"GIC2_Comps";"debt comps",#N/A,FALSE,"CS Comps";"debt comps",#N/A,FALSE,"PS Comps";"debt comps",#N/A,FALSE,"GIC_Comps";"debt comps",#N/A,FALSE,"GIC2_Comps"}</definedName>
    <definedName name="wrn.all._.comps." localSheetId="11"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_1" localSheetId="4" hidden="1">{"equity comps",#N/A,FALSE,"CS Comps";"equity comps",#N/A,FALSE,"PS Comps";"equity comps",#N/A,FALSE,"GIC_Comps";"equity comps",#N/A,FALSE,"GIC2_Comps";"debt comps",#N/A,FALSE,"CS Comps";"debt comps",#N/A,FALSE,"PS Comps";"debt comps",#N/A,FALSE,"GIC_Comps";"debt comps",#N/A,FALSE,"GIC2_Comps"}</definedName>
    <definedName name="wrn.all._.comps._1" localSheetId="11" hidden="1">{"equity comps",#N/A,FALSE,"CS Comps";"equity comps",#N/A,FALSE,"PS Comps";"equity comps",#N/A,FALSE,"GIC_Comps";"equity comps",#N/A,FALSE,"GIC2_Comps";"debt comps",#N/A,FALSE,"CS Comps";"debt comps",#N/A,FALSE,"PS Comps";"debt comps",#N/A,FALSE,"GIC_Comps";"debt comps",#N/A,FALSE,"GIC2_Comps"}</definedName>
    <definedName name="wrn.all._.comps._1" hidden="1">{"equity comps",#N/A,FALSE,"CS Comps";"equity comps",#N/A,FALSE,"PS Comps";"equity comps",#N/A,FALSE,"GIC_Comps";"equity comps",#N/A,FALSE,"GIC2_Comps";"debt comps",#N/A,FALSE,"CS Comps";"debt comps",#N/A,FALSE,"PS Comps";"debt comps",#N/A,FALSE,"GIC_Comps";"debt comps",#N/A,FALSE,"GIC2_Comps"}</definedName>
    <definedName name="wrn.all._.comps.1" localSheetId="4" hidden="1">{"equity comps",#N/A,FALSE,"CS Comps";"equity comps",#N/A,FALSE,"PS Comps";"equity comps",#N/A,FALSE,"GIC_Comps";"equity comps",#N/A,FALSE,"GIC2_Comps";"debt comps",#N/A,FALSE,"CS Comps";"debt comps",#N/A,FALSE,"PS Comps";"debt comps",#N/A,FALSE,"GIC_Comps";"debt comps",#N/A,FALSE,"GIC2_Comps"}</definedName>
    <definedName name="wrn.all._.comps.1" localSheetId="11"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comps.1_1" localSheetId="4" hidden="1">{"equity comps",#N/A,FALSE,"CS Comps";"equity comps",#N/A,FALSE,"PS Comps";"equity comps",#N/A,FALSE,"GIC_Comps";"equity comps",#N/A,FALSE,"GIC2_Comps";"debt comps",#N/A,FALSE,"CS Comps";"debt comps",#N/A,FALSE,"PS Comps";"debt comps",#N/A,FALSE,"GIC_Comps";"debt comps",#N/A,FALSE,"GIC2_Comps"}</definedName>
    <definedName name="wrn.all._.comps.1_1" localSheetId="11" hidden="1">{"equity comps",#N/A,FALSE,"CS Comps";"equity comps",#N/A,FALSE,"PS Comps";"equity comps",#N/A,FALSE,"GIC_Comps";"equity comps",#N/A,FALSE,"GIC2_Comps";"debt comps",#N/A,FALSE,"CS Comps";"debt comps",#N/A,FALSE,"PS Comps";"debt comps",#N/A,FALSE,"GIC_Comps";"debt comps",#N/A,FALSE,"GIC2_Comps"}</definedName>
    <definedName name="wrn.all._.comps.1_1" hidden="1">{"equity comps",#N/A,FALSE,"CS Comps";"equity comps",#N/A,FALSE,"PS Comps";"equity comps",#N/A,FALSE,"GIC_Comps";"equity comps",#N/A,FALSE,"GIC2_Comps";"debt comps",#N/A,FALSE,"CS Comps";"debt comps",#N/A,FALSE,"PS Comps";"debt comps",#N/A,FALSE,"GIC_Comps";"debt comps",#N/A,FALSE,"GIC2_Comps"}</definedName>
    <definedName name="wrn.ALL._.CON._.VS._.BUD." localSheetId="19"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4"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15"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11"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 localSheetId="19"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4"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15"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11"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TT._.STMTS." localSheetId="19" hidden="1">{"MTD CTT IS",#N/A,FALSE,"CTT";"MTD CTT BS",#N/A,FALSE,"CTT";"MTD CTT CF",#N/A,FALSE,"CTT";"MTD CTT COGS",#N/A,FALSE,"CTT";"MTD CTT SGA",#N/A,FALSE,"CTT";"YTD CTT IS",#N/A,FALSE,"CTT";"YTD CTT CF",#N/A,FALSE,"CTT";"YTD CTT COGS",#N/A,FALSE,"CTT";"YTD CTT SGA",#N/A,FALSE,"CTT"}</definedName>
    <definedName name="wrn.ALL._.CTT._.STMTS." localSheetId="4" hidden="1">{"MTD CTT IS",#N/A,FALSE,"CTT";"MTD CTT BS",#N/A,FALSE,"CTT";"MTD CTT CF",#N/A,FALSE,"CTT";"MTD CTT COGS",#N/A,FALSE,"CTT";"MTD CTT SGA",#N/A,FALSE,"CTT";"YTD CTT IS",#N/A,FALSE,"CTT";"YTD CTT CF",#N/A,FALSE,"CTT";"YTD CTT COGS",#N/A,FALSE,"CTT";"YTD CTT SGA",#N/A,FALSE,"CTT"}</definedName>
    <definedName name="wrn.ALL._.CTT._.STMTS." localSheetId="15" hidden="1">{"MTD CTT IS",#N/A,FALSE,"CTT";"MTD CTT BS",#N/A,FALSE,"CTT";"MTD CTT CF",#N/A,FALSE,"CTT";"MTD CTT COGS",#N/A,FALSE,"CTT";"MTD CTT SGA",#N/A,FALSE,"CTT";"YTD CTT IS",#N/A,FALSE,"CTT";"YTD CTT CF",#N/A,FALSE,"CTT";"YTD CTT COGS",#N/A,FALSE,"CTT";"YTD CTT SGA",#N/A,FALSE,"CTT"}</definedName>
    <definedName name="wrn.ALL._.CTT._.STMTS." localSheetId="11" hidden="1">{"MTD CTT IS",#N/A,FALSE,"CTT";"MTD CTT BS",#N/A,FALSE,"CTT";"MTD CTT CF",#N/A,FALSE,"CTT";"MTD CTT COGS",#N/A,FALSE,"CTT";"MTD CTT SGA",#N/A,FALSE,"CTT";"YTD CTT IS",#N/A,FALSE,"CTT";"YTD CTT CF",#N/A,FALSE,"CTT";"YTD CTT COGS",#N/A,FALSE,"CTT";"YTD CTT SGA",#N/A,FALSE,"CTT"}</definedName>
    <definedName name="wrn.ALL._.CTT._.STMTS." hidden="1">{"MTD CTT IS",#N/A,FALSE,"CTT";"MTD CTT BS",#N/A,FALSE,"CTT";"MTD CTT CF",#N/A,FALSE,"CTT";"MTD CTT COGS",#N/A,FALSE,"CTT";"MTD CTT SGA",#N/A,FALSE,"CTT";"YTD CTT IS",#N/A,FALSE,"CTT";"YTD CTT CF",#N/A,FALSE,"CTT";"YTD CTT COGS",#N/A,FALSE,"CTT";"YTD CTT SGA",#N/A,FALSE,"CTT"}</definedName>
    <definedName name="wrn.ALL._.CTT._.VS._.BUDG." localSheetId="19"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4"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15"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11"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Deparments._.Staffing._.Plans." localSheetId="11" hidden="1">{"Pgm Mngt S/P",#N/A,FALSE,"Prg Mgt";"Govt Rltns S/P",#N/A,FALSE,"Govt Rltns";"HR S/P",#N/A,FALSE,"HR";"B&amp;A S/P",#N/A,FALSE,"B&amp;A";"Prjt Cntrl S/P",#N/A,FALSE,"Prjct Cntrls";"Contracts S/P",#N/A,FALSE,"Cntrct";"QA S/P",#N/A,FALSE,"QA";"IT S/P",#N/A,FALSE,"IT";"DC S/P",#N/A,FALSE,"DC";"PMM S/P",#N/A,FALSE,"PMM";"HSE S/P",#N/A,FALSE,"HSE";"ENG'G S/P",#N/A,FALSE,"Eng'g";"Comm'g S/P",#N/A,FALSE,"Comm'g";"Const SP",#N/A,FALSE,"Cnstrctn";"Construction SP1",#N/A,FALSE,"Cnstrctn"}</definedName>
    <definedName name="wrn.All._.Deparments._.Staffing._.Plans." hidden="1">{"Pgm Mngt S/P",#N/A,FALSE,"Prg Mgt";"Govt Rltns S/P",#N/A,FALSE,"Govt Rltns";"HR S/P",#N/A,FALSE,"HR";"B&amp;A S/P",#N/A,FALSE,"B&amp;A";"Prjt Cntrl S/P",#N/A,FALSE,"Prjct Cntrls";"Contracts S/P",#N/A,FALSE,"Cntrct";"QA S/P",#N/A,FALSE,"QA";"IT S/P",#N/A,FALSE,"IT";"DC S/P",#N/A,FALSE,"DC";"PMM S/P",#N/A,FALSE,"PMM";"HSE S/P",#N/A,FALSE,"HSE";"ENG'G S/P",#N/A,FALSE,"Eng'g";"Comm'g S/P",#N/A,FALSE,"Comm'g";"Const SP",#N/A,FALSE,"Cnstrctn";"Construction SP1",#N/A,FALSE,"Cnstrctn"}</definedName>
    <definedName name="wrn.All._.Deparments._.Staffing._.Plans._1" localSheetId="11" hidden="1">{"Pgm Mngt S/P",#N/A,FALSE,"Prg Mgt";"Govt Rltns S/P",#N/A,FALSE,"Govt Rltns";"HR S/P",#N/A,FALSE,"HR";"B&amp;A S/P",#N/A,FALSE,"B&amp;A";"Prjt Cntrl S/P",#N/A,FALSE,"Prjct Cntrls";"Contracts S/P",#N/A,FALSE,"Cntrct";"QA S/P",#N/A,FALSE,"QA";"IT S/P",#N/A,FALSE,"IT";"DC S/P",#N/A,FALSE,"DC";"PMM S/P",#N/A,FALSE,"PMM";"HSE S/P",#N/A,FALSE,"HSE";"ENG'G S/P",#N/A,FALSE,"Eng'g";"Comm'g S/P",#N/A,FALSE,"Comm'g";"Const SP",#N/A,FALSE,"Cnstrctn";"Construction SP1",#N/A,FALSE,"Cnstrctn"}</definedName>
    <definedName name="wrn.All._.Deparments._.Staffing._.Plans._1" hidden="1">{"Pgm Mngt S/P",#N/A,FALSE,"Prg Mgt";"Govt Rltns S/P",#N/A,FALSE,"Govt Rltns";"HR S/P",#N/A,FALSE,"HR";"B&amp;A S/P",#N/A,FALSE,"B&amp;A";"Prjt Cntrl S/P",#N/A,FALSE,"Prjct Cntrls";"Contracts S/P",#N/A,FALSE,"Cntrct";"QA S/P",#N/A,FALSE,"QA";"IT S/P",#N/A,FALSE,"IT";"DC S/P",#N/A,FALSE,"DC";"PMM S/P",#N/A,FALSE,"PMM";"HSE S/P",#N/A,FALSE,"HSE";"ENG'G S/P",#N/A,FALSE,"Eng'g";"Comm'g S/P",#N/A,FALSE,"Comm'g";"Const SP",#N/A,FALSE,"Cnstrctn";"Construction SP1",#N/A,FALSE,"Cnstrctn"}</definedName>
    <definedName name="wrn.All._.Departments._.CM." localSheetId="11"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wrn.All._.Departments._.CM."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wrn.All._.Departments._.CM._1" localSheetId="11"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wrn.All._.Departments._.CM._1" hidden="1">{"All Departments Cost Model Summary",#N/A,FALSE,"Ttl Prjct Cost";"Prm Mgnt CM",#N/A,FALSE,"Prg Mgt";"Govt Rltns CM",#N/A,FALSE,"Govt Rltns";"HR CM",#N/A,FALSE,"HR";"B&amp;A CM",#N/A,FALSE,"B&amp;A";"Prjt Cntl CM",#N/A,FALSE,"Prjct Cntrls";"Cntct CM",#N/A,FALSE,"Cntrct";"QA CM",#N/A,FALSE,"QA";"IT CM",#N/A,FALSE,"IT";"DC CM",#N/A,FALSE,"DC";"PMM CM",#N/A,FALSE,"PMM";"HSE CM",#N/A,FALSE,"HSE";"Eng'g CM",#N/A,FALSE,"Eng'g";"Cnstrctn CM",#N/A,FALSE,"Cnstrctn";"Comm'g CM",#N/A,FALSE,"Comm'g"}</definedName>
    <definedName name="wrn.All._.dtl._.and._.sumries." localSheetId="11"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dtl._.and._.sumries."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Exhibits." localSheetId="11"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Exhibits."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Exhibits._1" localSheetId="11"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Exhibits._1" hidden="1">{"Base",#N/A,FALSE,"DCF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Financial._.Statements." localSheetId="11" hidden="1">{"Consolidated Income Statement",#N/A,TRUE,"Deal";"Consolidated Balance Sheet",#N/A,TRUE,"Deal";"Consolidated Cash Flow",#N/A,TRUE,"Deal";"Target Income Statement",#N/A,TRUE,"Target";"Target Balance Sheet",#N/A,TRUE,"Target";"Target Cash Flow",#N/A,TRUE,"Target";"Acquiror Income Statement",#N/A,TRUE,"Acquiror";"Acquiror Balance Sheet",#N/A,TRUE,"Acquiror";"Acquiror Cash Flow",#N/A,TRUE,"Acquiror"}</definedName>
    <definedName name="wrn.All._.Financial._.Statements." hidden="1">{"Consolidated Income Statement",#N/A,TRUE,"Deal";"Consolidated Balance Sheet",#N/A,TRUE,"Deal";"Consolidated Cash Flow",#N/A,TRUE,"Deal";"Target Income Statement",#N/A,TRUE,"Target";"Target Balance Sheet",#N/A,TRUE,"Target";"Target Cash Flow",#N/A,TRUE,"Target";"Acquiror Income Statement",#N/A,TRUE,"Acquiror";"Acquiror Balance Sheet",#N/A,TRUE,"Acquiror";"Acquiror Cash Flow",#N/A,TRUE,"Acquiror"}</definedName>
    <definedName name="wrn.All._.First._.Pass._.Schedules."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_2"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_2"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3"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3"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_2"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_2"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_2"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_2"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5" localSheetId="4"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5"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ulp._.sheets."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9"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8"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_2"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_2"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2"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2"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3"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3"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2"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2"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_2"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_2"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Main._.Schedules." localSheetId="11"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OFF._.QTR." localSheetId="11" hidden="1">{#N/A,#N/A,FALSE,"Contents";"CAUSTIC SERV IS",#N/A,FALSE,"CAUSTIC SERV IS"}</definedName>
    <definedName name="wrn.ALL._.OFF._.QTR." hidden="1">{#N/A,#N/A,FALSE,"Contents";"CAUSTIC SERV IS",#N/A,FALSE,"CAUSTIC SERV IS"}</definedName>
    <definedName name="wrn.ALL._.PAGES." localSheetId="2" hidden="1">{#N/A,#N/A,FALSE,"puboff";#N/A,#N/A,FALSE,"financials";#N/A,#N/A,FALSE,"valuation";#N/A,#N/A,FALSE,"split"}</definedName>
    <definedName name="wrn.ALL._.PAGES." localSheetId="1" hidden="1">{#N/A,#N/A,FALSE,"puboff";#N/A,#N/A,FALSE,"financials";#N/A,#N/A,FALSE,"valuation";#N/A,#N/A,FALSE,"split"}</definedName>
    <definedName name="wrn.ALL._.PAGES." localSheetId="19" hidden="1">{#N/A,#N/A,FALSE,"puboff";#N/A,#N/A,FALSE,"financials";#N/A,#N/A,FALSE,"valuation";#N/A,#N/A,FALSE,"split"}</definedName>
    <definedName name="wrn.ALL._.PAGES." localSheetId="4" hidden="1">{#N/A,#N/A,FALSE,"puboff";#N/A,#N/A,FALSE,"financials";#N/A,#N/A,FALSE,"valuation";#N/A,#N/A,FALSE,"split"}</definedName>
    <definedName name="wrn.ALL._.PAGES." localSheetId="18" hidden="1">{#N/A,#N/A,FALSE,"puboff";#N/A,#N/A,FALSE,"financials";#N/A,#N/A,FALSE,"valuation";#N/A,#N/A,FALSE,"split"}</definedName>
    <definedName name="wrn.ALL._.PAGES." localSheetId="15" hidden="1">{#N/A,#N/A,FALSE,"puboff";#N/A,#N/A,FALSE,"financials";#N/A,#N/A,FALSE,"valuation";#N/A,#N/A,FALSE,"split"}</definedName>
    <definedName name="wrn.ALL._.PAGES." localSheetId="11" hidden="1">{#N/A,#N/A,FALSE,"puboff";#N/A,#N/A,FALSE,"financials";#N/A,#N/A,FALSE,"valuation";#N/A,#N/A,FALSE,"split"}</definedName>
    <definedName name="wrn.ALL._.PAGES." hidden="1">{#N/A,#N/A,FALSE,"puboff";#N/A,#N/A,FALSE,"financials";#N/A,#N/A,FALSE,"valuation";#N/A,#N/A,FALSE,"split"}</definedName>
    <definedName name="wrn.ALL._.PAGES._1" localSheetId="4" hidden="1">{#N/A,#N/A,FALSE,"puboff";#N/A,#N/A,FALSE,"financials";#N/A,#N/A,FALSE,"valuation";#N/A,#N/A,FALSE,"split"}</definedName>
    <definedName name="wrn.ALL._.PAGES._1" localSheetId="11" hidden="1">{#N/A,#N/A,FALSE,"puboff";#N/A,#N/A,FALSE,"financials";#N/A,#N/A,FALSE,"valuation";#N/A,#N/A,FALSE,"split"}</definedName>
    <definedName name="wrn.ALL._.PAGES._1" hidden="1">{#N/A,#N/A,FALSE,"puboff";#N/A,#N/A,FALSE,"financials";#N/A,#N/A,FALSE,"valuation";#N/A,#N/A,FALSE,"split"}</definedName>
    <definedName name="wrn.ALL._.PAGES._1_1" localSheetId="4" hidden="1">{#N/A,#N/A,FALSE,"puboff";#N/A,#N/A,FALSE,"financials";#N/A,#N/A,FALSE,"valuation";#N/A,#N/A,FALSE,"split"}</definedName>
    <definedName name="wrn.ALL._.PAGES._1_1" localSheetId="11" hidden="1">{#N/A,#N/A,FALSE,"puboff";#N/A,#N/A,FALSE,"financials";#N/A,#N/A,FALSE,"valuation";#N/A,#N/A,FALSE,"split"}</definedName>
    <definedName name="wrn.ALL._.PAGES._1_1" hidden="1">{#N/A,#N/A,FALSE,"puboff";#N/A,#N/A,FALSE,"financials";#N/A,#N/A,FALSE,"valuation";#N/A,#N/A,FALSE,"split"}</definedName>
    <definedName name="wrn.ALL._.PAGES._1_1_2" localSheetId="4" hidden="1">{#N/A,#N/A,FALSE,"puboff";#N/A,#N/A,FALSE,"financials";#N/A,#N/A,FALSE,"valuation";#N/A,#N/A,FALSE,"split"}</definedName>
    <definedName name="wrn.ALL._.PAGES._1_1_2" localSheetId="11" hidden="1">{#N/A,#N/A,FALSE,"puboff";#N/A,#N/A,FALSE,"financials";#N/A,#N/A,FALSE,"valuation";#N/A,#N/A,FALSE,"split"}</definedName>
    <definedName name="wrn.ALL._.PAGES._1_1_2" hidden="1">{#N/A,#N/A,FALSE,"puboff";#N/A,#N/A,FALSE,"financials";#N/A,#N/A,FALSE,"valuation";#N/A,#N/A,FALSE,"split"}</definedName>
    <definedName name="wrn.ALL._.PAGES._1_3" localSheetId="4" hidden="1">{#N/A,#N/A,FALSE,"puboff";#N/A,#N/A,FALSE,"financials";#N/A,#N/A,FALSE,"valuation";#N/A,#N/A,FALSE,"split"}</definedName>
    <definedName name="wrn.ALL._.PAGES._1_3" localSheetId="11" hidden="1">{#N/A,#N/A,FALSE,"puboff";#N/A,#N/A,FALSE,"financials";#N/A,#N/A,FALSE,"valuation";#N/A,#N/A,FALSE,"split"}</definedName>
    <definedName name="wrn.ALL._.PAGES._1_3" hidden="1">{#N/A,#N/A,FALSE,"puboff";#N/A,#N/A,FALSE,"financials";#N/A,#N/A,FALSE,"valuation";#N/A,#N/A,FALSE,"split"}</definedName>
    <definedName name="wrn.ALL._.PAGES._2" localSheetId="4" hidden="1">{#N/A,#N/A,FALSE,"puboff";#N/A,#N/A,FALSE,"financials";#N/A,#N/A,FALSE,"valuation";#N/A,#N/A,FALSE,"split"}</definedName>
    <definedName name="wrn.ALL._.PAGES._2" localSheetId="11" hidden="1">{#N/A,#N/A,FALSE,"puboff";#N/A,#N/A,FALSE,"financials";#N/A,#N/A,FALSE,"valuation";#N/A,#N/A,FALSE,"split"}</definedName>
    <definedName name="wrn.ALL._.PAGES._2" hidden="1">{#N/A,#N/A,FALSE,"puboff";#N/A,#N/A,FALSE,"financials";#N/A,#N/A,FALSE,"valuation";#N/A,#N/A,FALSE,"split"}</definedName>
    <definedName name="wrn.ALL._.PAGES._2_2" localSheetId="4" hidden="1">{#N/A,#N/A,FALSE,"puboff";#N/A,#N/A,FALSE,"financials";#N/A,#N/A,FALSE,"valuation";#N/A,#N/A,FALSE,"split"}</definedName>
    <definedName name="wrn.ALL._.PAGES._2_2" localSheetId="11" hidden="1">{#N/A,#N/A,FALSE,"puboff";#N/A,#N/A,FALSE,"financials";#N/A,#N/A,FALSE,"valuation";#N/A,#N/A,FALSE,"split"}</definedName>
    <definedName name="wrn.ALL._.PAGES._2_2" hidden="1">{#N/A,#N/A,FALSE,"puboff";#N/A,#N/A,FALSE,"financials";#N/A,#N/A,FALSE,"valuation";#N/A,#N/A,FALSE,"split"}</definedName>
    <definedName name="wrn.ALL._.PAGES._3" localSheetId="4" hidden="1">{#N/A,#N/A,FALSE,"puboff";#N/A,#N/A,FALSE,"financials";#N/A,#N/A,FALSE,"valuation";#N/A,#N/A,FALSE,"split"}</definedName>
    <definedName name="wrn.ALL._.PAGES._3" localSheetId="11" hidden="1">{#N/A,#N/A,FALSE,"puboff";#N/A,#N/A,FALSE,"financials";#N/A,#N/A,FALSE,"valuation";#N/A,#N/A,FALSE,"split"}</definedName>
    <definedName name="wrn.ALL._.PAGES._3" hidden="1">{#N/A,#N/A,FALSE,"puboff";#N/A,#N/A,FALSE,"financials";#N/A,#N/A,FALSE,"valuation";#N/A,#N/A,FALSE,"split"}</definedName>
    <definedName name="wrn.ALL._.PAGES._3_2" localSheetId="4" hidden="1">{#N/A,#N/A,FALSE,"puboff";#N/A,#N/A,FALSE,"financials";#N/A,#N/A,FALSE,"valuation";#N/A,#N/A,FALSE,"split"}</definedName>
    <definedName name="wrn.ALL._.PAGES._3_2" localSheetId="11" hidden="1">{#N/A,#N/A,FALSE,"puboff";#N/A,#N/A,FALSE,"financials";#N/A,#N/A,FALSE,"valuation";#N/A,#N/A,FALSE,"split"}</definedName>
    <definedName name="wrn.ALL._.PAGES._3_2" hidden="1">{#N/A,#N/A,FALSE,"puboff";#N/A,#N/A,FALSE,"financials";#N/A,#N/A,FALSE,"valuation";#N/A,#N/A,FALSE,"split"}</definedName>
    <definedName name="wrn.ALL._.PAGES._4" localSheetId="4" hidden="1">{#N/A,#N/A,FALSE,"puboff";#N/A,#N/A,FALSE,"financials";#N/A,#N/A,FALSE,"valuation";#N/A,#N/A,FALSE,"split"}</definedName>
    <definedName name="wrn.ALL._.PAGES._4" localSheetId="11" hidden="1">{#N/A,#N/A,FALSE,"puboff";#N/A,#N/A,FALSE,"financials";#N/A,#N/A,FALSE,"valuation";#N/A,#N/A,FALSE,"split"}</definedName>
    <definedName name="wrn.ALL._.PAGES._4" hidden="1">{#N/A,#N/A,FALSE,"puboff";#N/A,#N/A,FALSE,"financials";#N/A,#N/A,FALSE,"valuation";#N/A,#N/A,FALSE,"split"}</definedName>
    <definedName name="wrn.ALL._.PAGES._4_2" localSheetId="4" hidden="1">{#N/A,#N/A,FALSE,"puboff";#N/A,#N/A,FALSE,"financials";#N/A,#N/A,FALSE,"valuation";#N/A,#N/A,FALSE,"split"}</definedName>
    <definedName name="wrn.ALL._.PAGES._4_2" localSheetId="11" hidden="1">{#N/A,#N/A,FALSE,"puboff";#N/A,#N/A,FALSE,"financials";#N/A,#N/A,FALSE,"valuation";#N/A,#N/A,FALSE,"split"}</definedName>
    <definedName name="wrn.ALL._.PAGES._4_2" hidden="1">{#N/A,#N/A,FALSE,"puboff";#N/A,#N/A,FALSE,"financials";#N/A,#N/A,FALSE,"valuation";#N/A,#N/A,FALSE,"split"}</definedName>
    <definedName name="wrn.ALL._.PAGES._5" localSheetId="4" hidden="1">{#N/A,#N/A,FALSE,"puboff";#N/A,#N/A,FALSE,"financials";#N/A,#N/A,FALSE,"valuation";#N/A,#N/A,FALSE,"split"}</definedName>
    <definedName name="wrn.ALL._.PAGES._5" localSheetId="11" hidden="1">{#N/A,#N/A,FALSE,"puboff";#N/A,#N/A,FALSE,"financials";#N/A,#N/A,FALSE,"valuation";#N/A,#N/A,FALSE,"split"}</definedName>
    <definedName name="wrn.ALL._.PAGES._5" hidden="1">{#N/A,#N/A,FALSE,"puboff";#N/A,#N/A,FALSE,"financials";#N/A,#N/A,FALSE,"valuation";#N/A,#N/A,FALSE,"split"}</definedName>
    <definedName name="wrn.ALL._.PAGES._5_2" localSheetId="4" hidden="1">{#N/A,#N/A,FALSE,"puboff";#N/A,#N/A,FALSE,"financials";#N/A,#N/A,FALSE,"valuation";#N/A,#N/A,FALSE,"split"}</definedName>
    <definedName name="wrn.ALL._.PAGES._5_2" localSheetId="11" hidden="1">{#N/A,#N/A,FALSE,"puboff";#N/A,#N/A,FALSE,"financials";#N/A,#N/A,FALSE,"valuation";#N/A,#N/A,FALSE,"split"}</definedName>
    <definedName name="wrn.ALL._.PAGES._5_2" hidden="1">{#N/A,#N/A,FALSE,"puboff";#N/A,#N/A,FALSE,"financials";#N/A,#N/A,FALSE,"valuation";#N/A,#N/A,FALSE,"split"}</definedName>
    <definedName name="wrn.all._.print." localSheetId="11"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QTR." localSheetId="11" hidden="1">{"CONTENTS",#N/A,FALSE,"Contents";"CAUSTIC SERV IS",#N/A,FALSE,"CAUSTIC SERV IS";"CAUSTIC SERV QTR",#N/A,FALSE,"CAUSTIC SERV QTR";"Balance Sheet",#N/A,FALSE,"Balance Sheet";"Cash Flow",#N/A,FALSE,"Cash Flow";"Dashboard",#N/A,FALSE,"Dashboard"}</definedName>
    <definedName name="wrn.ALL._.QTR." hidden="1">{"CONTENTS",#N/A,FALSE,"Contents";"CAUSTIC SERV IS",#N/A,FALSE,"CAUSTIC SERV IS";"CAUSTIC SERV QTR",#N/A,FALSE,"CAUSTIC SERV QTR";"Balance Sheet",#N/A,FALSE,"Balance Sheet";"Cash Flow",#N/A,FALSE,"Cash Flow";"Dashboard",#N/A,FALSE,"Dashboard"}</definedName>
    <definedName name="wrn.All._.Reports." localSheetId="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5" hidden="1">{"rollup",#N/A,FALSE,"SLT";"catsum",#N/A,FALSE,"02-00";"retsum",#N/A,FALSE,"RETAIL"}</definedName>
    <definedName name="wrn.all._.reports." localSheetId="11" hidden="1">{"rollup",#N/A,FALSE,"SLT";"catsum",#N/A,FALSE,"02-00";"retsum",#N/A,FALSE,"RETAIL"}</definedName>
    <definedName name="wrn.all._.reports." hidden="1">{"rollup",#N/A,FALSE,"SLT";"catsum",#N/A,FALSE,"02-00";"retsum",#N/A,FALSE,"RETAIL"}</definedName>
    <definedName name="wrn.All._.Schedules." localSheetId="2" hidden="1">{#N/A,#N/A,FALSE,"Static Proforma";#N/A,#N/A,FALSE,"Bldg Dev DCF";#N/A,#N/A,FALSE,"Land Sales DCF"}</definedName>
    <definedName name="wrn.All._.Schedules." localSheetId="1" hidden="1">{#N/A,#N/A,FALSE,"Static Proforma";#N/A,#N/A,FALSE,"Bldg Dev DCF";#N/A,#N/A,FALSE,"Land Sales DCF"}</definedName>
    <definedName name="wrn.All._.Schedules." localSheetId="19" hidden="1">{#N/A,#N/A,FALSE,"Static Proforma";#N/A,#N/A,FALSE,"Bldg Dev DCF";#N/A,#N/A,FALSE,"Land Sales DCF"}</definedName>
    <definedName name="wrn.All._.Schedules." localSheetId="4" hidden="1">{#N/A,#N/A,FALSE,"Static Proforma";#N/A,#N/A,FALSE,"Bldg Dev DCF";#N/A,#N/A,FALSE,"Land Sales DCF"}</definedName>
    <definedName name="wrn.All._.Schedules." localSheetId="18" hidden="1">{#N/A,#N/A,FALSE,"Static Proforma";#N/A,#N/A,FALSE,"Bldg Dev DCF";#N/A,#N/A,FALSE,"Land Sales DCF"}</definedName>
    <definedName name="wrn.All._.Schedules." localSheetId="15" hidden="1">{#N/A,#N/A,FALSE,"Static Proforma";#N/A,#N/A,FALSE,"Bldg Dev DCF";#N/A,#N/A,FALSE,"Land Sales DCF"}</definedName>
    <definedName name="wrn.All._.Schedules." localSheetId="11" hidden="1">{#N/A,#N/A,FALSE,"Static Proforma";#N/A,#N/A,FALSE,"Bldg Dev DCF";#N/A,#N/A,FALSE,"Land Sales DCF"}</definedName>
    <definedName name="wrn.All._.Schedules." hidden="1">{#N/A,#N/A,FALSE,"Static Proforma";#N/A,#N/A,FALSE,"Bldg Dev DCF";#N/A,#N/A,FALSE,"Land Sales DCF"}</definedName>
    <definedName name="wrn.All._.Schedules._1"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1"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_2"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_2"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_2" hidden="1">{#N/A,#N/A,FALSE,"Assumptions";#N/A,#N/A,FALSE,"Inc Stmt";#N/A,#N/A,FALSE,"Stats";#N/A,#N/A,FALSE,"Existing Business";#N/A,#N/A,FALSE,"New Business";#N/A,#N/A,FALSE,"Labor";#N/A,#N/A,FALSE,"Vehicles";#N/A,#N/A,FALSE,"Facilities";#N/A,#N/A,FALSE,"Indirect Costs";#N/A,#N/A,FALSE,"Capital";#N/A,#N/A,FALSE,"CABR Form";#N/A,#N/A,FALSE,"Corp Costs"}</definedName>
    <definedName name="wrn.All._.Schedules._1_3"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1_3"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3" hidden="1">{#N/A,#N/A,FALSE,"Assumptions";#N/A,#N/A,FALSE,"Inc Stmt";#N/A,#N/A,FALSE,"Stats";#N/A,#N/A,FALSE,"Existing Business";#N/A,#N/A,FALSE,"New Business";#N/A,#N/A,FALSE,"Labor";#N/A,#N/A,FALSE,"Vehicles";#N/A,#N/A,FALSE,"Facilities";#N/A,#N/A,FALSE,"Indirect Costs";#N/A,#N/A,FALSE,"Capital";#N/A,#N/A,FALSE,"CABR Form";#N/A,#N/A,FALSE,"Corp Costs"}</definedName>
    <definedName name="wrn.All._.Schedules._2"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2"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2" hidden="1">{#N/A,#N/A,FALSE,"Assumptions";#N/A,#N/A,FALSE,"Inc Stmt";#N/A,#N/A,FALSE,"Stats";#N/A,#N/A,FALSE,"Existing Business";#N/A,#N/A,FALSE,"New Business";#N/A,#N/A,FALSE,"Labor";#N/A,#N/A,FALSE,"Vehicles";#N/A,#N/A,FALSE,"Facilities";#N/A,#N/A,FALSE,"Indirect Costs";#N/A,#N/A,FALSE,"Capital";#N/A,#N/A,FALSE,"CABR Form";#N/A,#N/A,FALSE,"Corp Costs"}</definedName>
    <definedName name="wrn.All._.Schedules._2_2"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2_2"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2_2" hidden="1">{#N/A,#N/A,FALSE,"Assumptions";#N/A,#N/A,FALSE,"Inc Stmt";#N/A,#N/A,FALSE,"Stats";#N/A,#N/A,FALSE,"Existing Business";#N/A,#N/A,FALSE,"New Business";#N/A,#N/A,FALSE,"Labor";#N/A,#N/A,FALSE,"Vehicles";#N/A,#N/A,FALSE,"Facilities";#N/A,#N/A,FALSE,"Indirect Costs";#N/A,#N/A,FALSE,"Capital";#N/A,#N/A,FALSE,"CABR Form";#N/A,#N/A,FALSE,"Corp Costs"}</definedName>
    <definedName name="wrn.All._.Schedules._3"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3"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3" hidden="1">{#N/A,#N/A,FALSE,"Assumptions";#N/A,#N/A,FALSE,"Inc Stmt";#N/A,#N/A,FALSE,"Stats";#N/A,#N/A,FALSE,"Existing Business";#N/A,#N/A,FALSE,"New Business";#N/A,#N/A,FALSE,"Labor";#N/A,#N/A,FALSE,"Vehicles";#N/A,#N/A,FALSE,"Facilities";#N/A,#N/A,FALSE,"Indirect Costs";#N/A,#N/A,FALSE,"Capital";#N/A,#N/A,FALSE,"CABR Form";#N/A,#N/A,FALSE,"Corp Costs"}</definedName>
    <definedName name="wrn.All._.Schedules._3_2"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3_2"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3_2" hidden="1">{#N/A,#N/A,FALSE,"Assumptions";#N/A,#N/A,FALSE,"Inc Stmt";#N/A,#N/A,FALSE,"Stats";#N/A,#N/A,FALSE,"Existing Business";#N/A,#N/A,FALSE,"New Business";#N/A,#N/A,FALSE,"Labor";#N/A,#N/A,FALSE,"Vehicles";#N/A,#N/A,FALSE,"Facilities";#N/A,#N/A,FALSE,"Indirect Costs";#N/A,#N/A,FALSE,"Capital";#N/A,#N/A,FALSE,"CABR Form";#N/A,#N/A,FALSE,"Corp Costs"}</definedName>
    <definedName name="wrn.All._.Schedules._5" localSheetId="4" hidden="1">{#N/A,#N/A,FALSE,"Assumptions";#N/A,#N/A,FALSE,"Inc Stmt";#N/A,#N/A,FALSE,"Stats";#N/A,#N/A,FALSE,"Existing Business";#N/A,#N/A,FALSE,"New Business";#N/A,#N/A,FALSE,"Labor";#N/A,#N/A,FALSE,"Vehicles";#N/A,#N/A,FALSE,"Facilities";#N/A,#N/A,FALSE,"Indirect Costs";#N/A,#N/A,FALSE,"Capital";#N/A,#N/A,FALSE,"CABR Form";#N/A,#N/A,FALSE,"Corp Costs"}</definedName>
    <definedName name="wrn.All._.Schedules._5"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chedules._5" hidden="1">{#N/A,#N/A,FALSE,"Assumptions";#N/A,#N/A,FALSE,"Inc Stmt";#N/A,#N/A,FALSE,"Stats";#N/A,#N/A,FALSE,"Existing Business";#N/A,#N/A,FALSE,"New Business";#N/A,#N/A,FALSE,"Labor";#N/A,#N/A,FALSE,"Vehicles";#N/A,#N/A,FALSE,"Facilities";#N/A,#N/A,FALSE,"Indirect Costs";#N/A,#N/A,FALSE,"Capital";#N/A,#N/A,FALSE,"CABR Form";#N/A,#N/A,FALSE,"Corp Costs"}</definedName>
    <definedName name="wrn.All._.Sections." localSheetId="4" hidden="1">{"Data Entry",#N/A,FALSE,"COMPTEMP";"Ratios",#N/A,FALSE,"COMPTEMP";"Aggregate Values",#N/A,FALSE,"COMPTEMP";"Equity Multiples",#N/A,FALSE,"COMPTEMP";"Summary Overview",#N/A,FALSE,"COMPTEMP"}</definedName>
    <definedName name="wrn.All._.Sections." localSheetId="11"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2" hidden="1">{#N/A,#N/A,FALSE,"Adj Proj";#N/A,#N/A,FALSE,"Sheet1";#N/A,#N/A,FALSE,"LBO";#N/A,#N/A,FALSE,"LBOMER";#N/A,#N/A,FALSE,"WACC";#N/A,#N/A,FALSE,"DCF";#N/A,#N/A,FALSE,"DCFMER";#N/A,#N/A,FALSE,"Pooling";#N/A,#N/A,FALSE,"income";#N/A,#N/A,FALSE,"Offer"}</definedName>
    <definedName name="wrn.ALL._.SHEETS." localSheetId="1" hidden="1">{#N/A,#N/A,FALSE,"Adj Proj";#N/A,#N/A,FALSE,"Sheet1";#N/A,#N/A,FALSE,"LBO";#N/A,#N/A,FALSE,"LBOMER";#N/A,#N/A,FALSE,"WACC";#N/A,#N/A,FALSE,"DCF";#N/A,#N/A,FALSE,"DCFMER";#N/A,#N/A,FALSE,"Pooling";#N/A,#N/A,FALSE,"income";#N/A,#N/A,FALSE,"Offer"}</definedName>
    <definedName name="wrn.ALL._.SHEETS." localSheetId="19" hidden="1">{#N/A,#N/A,FALSE,"Adj Proj";#N/A,#N/A,FALSE,"Sheet1";#N/A,#N/A,FALSE,"LBO";#N/A,#N/A,FALSE,"LBOMER";#N/A,#N/A,FALSE,"WACC";#N/A,#N/A,FALSE,"DCF";#N/A,#N/A,FALSE,"DCFMER";#N/A,#N/A,FALSE,"Pooling";#N/A,#N/A,FALSE,"income";#N/A,#N/A,FALSE,"Offer"}</definedName>
    <definedName name="wrn.ALL._.SHEETS." localSheetId="4" hidden="1">{#N/A,#N/A,FALSE,"Adj Proj";#N/A,#N/A,FALSE,"Sheet1";#N/A,#N/A,FALSE,"LBO";#N/A,#N/A,FALSE,"LBOMER";#N/A,#N/A,FALSE,"WACC";#N/A,#N/A,FALSE,"DCF";#N/A,#N/A,FALSE,"DCFMER";#N/A,#N/A,FALSE,"Pooling";#N/A,#N/A,FALSE,"income";#N/A,#N/A,FALSE,"Offer"}</definedName>
    <definedName name="wrn.ALL._.SHEETS." localSheetId="18" hidden="1">{#N/A,#N/A,FALSE,"Adj Proj";#N/A,#N/A,FALSE,"Sheet1";#N/A,#N/A,FALSE,"LBO";#N/A,#N/A,FALSE,"LBOMER";#N/A,#N/A,FALSE,"WACC";#N/A,#N/A,FALSE,"DCF";#N/A,#N/A,FALSE,"DCFMER";#N/A,#N/A,FALSE,"Pooling";#N/A,#N/A,FALSE,"income";#N/A,#N/A,FALSE,"Offer"}</definedName>
    <definedName name="wrn.ALL._.SHEETS." localSheetId="15" hidden="1">{#N/A,#N/A,FALSE,"Adj Proj";#N/A,#N/A,FALSE,"Sheet1";#N/A,#N/A,FALSE,"LBO";#N/A,#N/A,FALSE,"LBOMER";#N/A,#N/A,FALSE,"WACC";#N/A,#N/A,FALSE,"DCF";#N/A,#N/A,FALSE,"DCFMER";#N/A,#N/A,FALSE,"Pooling";#N/A,#N/A,FALSE,"income";#N/A,#N/A,FALSE,"Offer"}</definedName>
    <definedName name="wrn.ALL._.SHEETS." localSheetId="11"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SHEETS._1" localSheetId="4" hidden="1">{#N/A,#N/A,FALSE,"Adj Proj";#N/A,#N/A,FALSE,"Sheet1";#N/A,#N/A,FALSE,"LBO";#N/A,#N/A,FALSE,"LBOMER";#N/A,#N/A,FALSE,"WACC";#N/A,#N/A,FALSE,"DCF";#N/A,#N/A,FALSE,"DCFMER";#N/A,#N/A,FALSE,"Pooling";#N/A,#N/A,FALSE,"income";#N/A,#N/A,FALSE,"Offer"}</definedName>
    <definedName name="wrn.ALL._.SHEETS._1" localSheetId="11" hidden="1">{#N/A,#N/A,FALSE,"Adj Proj";#N/A,#N/A,FALSE,"Sheet1";#N/A,#N/A,FALSE,"LBO";#N/A,#N/A,FALSE,"LBOMER";#N/A,#N/A,FALSE,"WACC";#N/A,#N/A,FALSE,"DCF";#N/A,#N/A,FALSE,"DCFMER";#N/A,#N/A,FALSE,"Pooling";#N/A,#N/A,FALSE,"income";#N/A,#N/A,FALSE,"Offer"}</definedName>
    <definedName name="wrn.ALL._.SHEETS._1" hidden="1">{#N/A,#N/A,FALSE,"Adj Proj";#N/A,#N/A,FALSE,"Sheet1";#N/A,#N/A,FALSE,"LBO";#N/A,#N/A,FALSE,"LBOMER";#N/A,#N/A,FALSE,"WACC";#N/A,#N/A,FALSE,"DCF";#N/A,#N/A,FALSE,"DCFMER";#N/A,#N/A,FALSE,"Pooling";#N/A,#N/A,FALSE,"income";#N/A,#N/A,FALSE,"Offer"}</definedName>
    <definedName name="wrn.ALL._.SHEETS._1_1" localSheetId="4" hidden="1">{#N/A,#N/A,FALSE,"Adj Proj";#N/A,#N/A,FALSE,"Sheet1";#N/A,#N/A,FALSE,"LBO";#N/A,#N/A,FALSE,"LBOMER";#N/A,#N/A,FALSE,"WACC";#N/A,#N/A,FALSE,"DCF";#N/A,#N/A,FALSE,"DCFMER";#N/A,#N/A,FALSE,"Pooling";#N/A,#N/A,FALSE,"income";#N/A,#N/A,FALSE,"Offer"}</definedName>
    <definedName name="wrn.ALL._.SHEETS._1_1" localSheetId="11" hidden="1">{#N/A,#N/A,FALSE,"Adj Proj";#N/A,#N/A,FALSE,"Sheet1";#N/A,#N/A,FALSE,"LBO";#N/A,#N/A,FALSE,"LBOMER";#N/A,#N/A,FALSE,"WACC";#N/A,#N/A,FALSE,"DCF";#N/A,#N/A,FALSE,"DCFMER";#N/A,#N/A,FALSE,"Pooling";#N/A,#N/A,FALSE,"income";#N/A,#N/A,FALSE,"Offer"}</definedName>
    <definedName name="wrn.ALL._.SHEETS._1_1" hidden="1">{#N/A,#N/A,FALSE,"Adj Proj";#N/A,#N/A,FALSE,"Sheet1";#N/A,#N/A,FALSE,"LBO";#N/A,#N/A,FALSE,"LBOMER";#N/A,#N/A,FALSE,"WACC";#N/A,#N/A,FALSE,"DCF";#N/A,#N/A,FALSE,"DCFMER";#N/A,#N/A,FALSE,"Pooling";#N/A,#N/A,FALSE,"income";#N/A,#N/A,FALSE,"Offer"}</definedName>
    <definedName name="wrn.ALL._.SHEETS._1_1_2" localSheetId="4" hidden="1">{#N/A,#N/A,FALSE,"Adj Proj";#N/A,#N/A,FALSE,"Sheet1";#N/A,#N/A,FALSE,"LBO";#N/A,#N/A,FALSE,"LBOMER";#N/A,#N/A,FALSE,"WACC";#N/A,#N/A,FALSE,"DCF";#N/A,#N/A,FALSE,"DCFMER";#N/A,#N/A,FALSE,"Pooling";#N/A,#N/A,FALSE,"income";#N/A,#N/A,FALSE,"Offer"}</definedName>
    <definedName name="wrn.ALL._.SHEETS._1_1_2" localSheetId="11" hidden="1">{#N/A,#N/A,FALSE,"Adj Proj";#N/A,#N/A,FALSE,"Sheet1";#N/A,#N/A,FALSE,"LBO";#N/A,#N/A,FALSE,"LBOMER";#N/A,#N/A,FALSE,"WACC";#N/A,#N/A,FALSE,"DCF";#N/A,#N/A,FALSE,"DCFMER";#N/A,#N/A,FALSE,"Pooling";#N/A,#N/A,FALSE,"income";#N/A,#N/A,FALSE,"Offer"}</definedName>
    <definedName name="wrn.ALL._.SHEETS._1_1_2" hidden="1">{#N/A,#N/A,FALSE,"Adj Proj";#N/A,#N/A,FALSE,"Sheet1";#N/A,#N/A,FALSE,"LBO";#N/A,#N/A,FALSE,"LBOMER";#N/A,#N/A,FALSE,"WACC";#N/A,#N/A,FALSE,"DCF";#N/A,#N/A,FALSE,"DCFMER";#N/A,#N/A,FALSE,"Pooling";#N/A,#N/A,FALSE,"income";#N/A,#N/A,FALSE,"Offer"}</definedName>
    <definedName name="wrn.ALL._.SHEETS._1_3" localSheetId="4" hidden="1">{#N/A,#N/A,FALSE,"Adj Proj";#N/A,#N/A,FALSE,"Sheet1";#N/A,#N/A,FALSE,"LBO";#N/A,#N/A,FALSE,"LBOMER";#N/A,#N/A,FALSE,"WACC";#N/A,#N/A,FALSE,"DCF";#N/A,#N/A,FALSE,"DCFMER";#N/A,#N/A,FALSE,"Pooling";#N/A,#N/A,FALSE,"income";#N/A,#N/A,FALSE,"Offer"}</definedName>
    <definedName name="wrn.ALL._.SHEETS._1_3" localSheetId="11" hidden="1">{#N/A,#N/A,FALSE,"Adj Proj";#N/A,#N/A,FALSE,"Sheet1";#N/A,#N/A,FALSE,"LBO";#N/A,#N/A,FALSE,"LBOMER";#N/A,#N/A,FALSE,"WACC";#N/A,#N/A,FALSE,"DCF";#N/A,#N/A,FALSE,"DCFMER";#N/A,#N/A,FALSE,"Pooling";#N/A,#N/A,FALSE,"income";#N/A,#N/A,FALSE,"Offer"}</definedName>
    <definedName name="wrn.ALL._.SHEETS._1_3" hidden="1">{#N/A,#N/A,FALSE,"Adj Proj";#N/A,#N/A,FALSE,"Sheet1";#N/A,#N/A,FALSE,"LBO";#N/A,#N/A,FALSE,"LBOMER";#N/A,#N/A,FALSE,"WACC";#N/A,#N/A,FALSE,"DCF";#N/A,#N/A,FALSE,"DCFMER";#N/A,#N/A,FALSE,"Pooling";#N/A,#N/A,FALSE,"income";#N/A,#N/A,FALSE,"Offer"}</definedName>
    <definedName name="wrn.ALL._.SHEETS._2" localSheetId="4" hidden="1">{#N/A,#N/A,FALSE,"Adj Proj";#N/A,#N/A,FALSE,"Sheet1";#N/A,#N/A,FALSE,"LBO";#N/A,#N/A,FALSE,"LBOMER";#N/A,#N/A,FALSE,"WACC";#N/A,#N/A,FALSE,"DCF";#N/A,#N/A,FALSE,"DCFMER";#N/A,#N/A,FALSE,"Pooling";#N/A,#N/A,FALSE,"income";#N/A,#N/A,FALSE,"Offer"}</definedName>
    <definedName name="wrn.ALL._.SHEETS._2" localSheetId="11" hidden="1">{#N/A,#N/A,FALSE,"Adj Proj";#N/A,#N/A,FALSE,"Sheet1";#N/A,#N/A,FALSE,"LBO";#N/A,#N/A,FALSE,"LBOMER";#N/A,#N/A,FALSE,"WACC";#N/A,#N/A,FALSE,"DCF";#N/A,#N/A,FALSE,"DCFMER";#N/A,#N/A,FALSE,"Pooling";#N/A,#N/A,FALSE,"income";#N/A,#N/A,FALSE,"Offer"}</definedName>
    <definedName name="wrn.ALL._.SHEETS._2" hidden="1">{#N/A,#N/A,FALSE,"Adj Proj";#N/A,#N/A,FALSE,"Sheet1";#N/A,#N/A,FALSE,"LBO";#N/A,#N/A,FALSE,"LBOMER";#N/A,#N/A,FALSE,"WACC";#N/A,#N/A,FALSE,"DCF";#N/A,#N/A,FALSE,"DCFMER";#N/A,#N/A,FALSE,"Pooling";#N/A,#N/A,FALSE,"income";#N/A,#N/A,FALSE,"Offer"}</definedName>
    <definedName name="wrn.ALL._.SHEETS._2_2" localSheetId="4" hidden="1">{#N/A,#N/A,FALSE,"Adj Proj";#N/A,#N/A,FALSE,"Sheet1";#N/A,#N/A,FALSE,"LBO";#N/A,#N/A,FALSE,"LBOMER";#N/A,#N/A,FALSE,"WACC";#N/A,#N/A,FALSE,"DCF";#N/A,#N/A,FALSE,"DCFMER";#N/A,#N/A,FALSE,"Pooling";#N/A,#N/A,FALSE,"income";#N/A,#N/A,FALSE,"Offer"}</definedName>
    <definedName name="wrn.ALL._.SHEETS._2_2" localSheetId="11" hidden="1">{#N/A,#N/A,FALSE,"Adj Proj";#N/A,#N/A,FALSE,"Sheet1";#N/A,#N/A,FALSE,"LBO";#N/A,#N/A,FALSE,"LBOMER";#N/A,#N/A,FALSE,"WACC";#N/A,#N/A,FALSE,"DCF";#N/A,#N/A,FALSE,"DCFMER";#N/A,#N/A,FALSE,"Pooling";#N/A,#N/A,FALSE,"income";#N/A,#N/A,FALSE,"Offer"}</definedName>
    <definedName name="wrn.ALL._.SHEETS._2_2" hidden="1">{#N/A,#N/A,FALSE,"Adj Proj";#N/A,#N/A,FALSE,"Sheet1";#N/A,#N/A,FALSE,"LBO";#N/A,#N/A,FALSE,"LBOMER";#N/A,#N/A,FALSE,"WACC";#N/A,#N/A,FALSE,"DCF";#N/A,#N/A,FALSE,"DCFMER";#N/A,#N/A,FALSE,"Pooling";#N/A,#N/A,FALSE,"income";#N/A,#N/A,FALSE,"Offer"}</definedName>
    <definedName name="wrn.ALL._.SHEETS._3" localSheetId="4" hidden="1">{#N/A,#N/A,FALSE,"Adj Proj";#N/A,#N/A,FALSE,"Sheet1";#N/A,#N/A,FALSE,"LBO";#N/A,#N/A,FALSE,"LBOMER";#N/A,#N/A,FALSE,"WACC";#N/A,#N/A,FALSE,"DCF";#N/A,#N/A,FALSE,"DCFMER";#N/A,#N/A,FALSE,"Pooling";#N/A,#N/A,FALSE,"income";#N/A,#N/A,FALSE,"Offer"}</definedName>
    <definedName name="wrn.ALL._.SHEETS._3" localSheetId="11" hidden="1">{#N/A,#N/A,FALSE,"Adj Proj";#N/A,#N/A,FALSE,"Sheet1";#N/A,#N/A,FALSE,"LBO";#N/A,#N/A,FALSE,"LBOMER";#N/A,#N/A,FALSE,"WACC";#N/A,#N/A,FALSE,"DCF";#N/A,#N/A,FALSE,"DCFMER";#N/A,#N/A,FALSE,"Pooling";#N/A,#N/A,FALSE,"income";#N/A,#N/A,FALSE,"Offer"}</definedName>
    <definedName name="wrn.ALL._.SHEETS._3" hidden="1">{#N/A,#N/A,FALSE,"Adj Proj";#N/A,#N/A,FALSE,"Sheet1";#N/A,#N/A,FALSE,"LBO";#N/A,#N/A,FALSE,"LBOMER";#N/A,#N/A,FALSE,"WACC";#N/A,#N/A,FALSE,"DCF";#N/A,#N/A,FALSE,"DCFMER";#N/A,#N/A,FALSE,"Pooling";#N/A,#N/A,FALSE,"income";#N/A,#N/A,FALSE,"Offer"}</definedName>
    <definedName name="wrn.ALL._.SHEETS._3_2" localSheetId="4" hidden="1">{#N/A,#N/A,FALSE,"Adj Proj";#N/A,#N/A,FALSE,"Sheet1";#N/A,#N/A,FALSE,"LBO";#N/A,#N/A,FALSE,"LBOMER";#N/A,#N/A,FALSE,"WACC";#N/A,#N/A,FALSE,"DCF";#N/A,#N/A,FALSE,"DCFMER";#N/A,#N/A,FALSE,"Pooling";#N/A,#N/A,FALSE,"income";#N/A,#N/A,FALSE,"Offer"}</definedName>
    <definedName name="wrn.ALL._.SHEETS._3_2" localSheetId="11" hidden="1">{#N/A,#N/A,FALSE,"Adj Proj";#N/A,#N/A,FALSE,"Sheet1";#N/A,#N/A,FALSE,"LBO";#N/A,#N/A,FALSE,"LBOMER";#N/A,#N/A,FALSE,"WACC";#N/A,#N/A,FALSE,"DCF";#N/A,#N/A,FALSE,"DCFMER";#N/A,#N/A,FALSE,"Pooling";#N/A,#N/A,FALSE,"income";#N/A,#N/A,FALSE,"Offer"}</definedName>
    <definedName name="wrn.ALL._.SHEETS._3_2" hidden="1">{#N/A,#N/A,FALSE,"Adj Proj";#N/A,#N/A,FALSE,"Sheet1";#N/A,#N/A,FALSE,"LBO";#N/A,#N/A,FALSE,"LBOMER";#N/A,#N/A,FALSE,"WACC";#N/A,#N/A,FALSE,"DCF";#N/A,#N/A,FALSE,"DCFMER";#N/A,#N/A,FALSE,"Pooling";#N/A,#N/A,FALSE,"income";#N/A,#N/A,FALSE,"Offer"}</definedName>
    <definedName name="wrn.ALL._.SHEETS._4" localSheetId="4" hidden="1">{#N/A,#N/A,FALSE,"Adj Proj";#N/A,#N/A,FALSE,"Sheet1";#N/A,#N/A,FALSE,"LBO";#N/A,#N/A,FALSE,"LBOMER";#N/A,#N/A,FALSE,"WACC";#N/A,#N/A,FALSE,"DCF";#N/A,#N/A,FALSE,"DCFMER";#N/A,#N/A,FALSE,"Pooling";#N/A,#N/A,FALSE,"income";#N/A,#N/A,FALSE,"Offer"}</definedName>
    <definedName name="wrn.ALL._.SHEETS._4" localSheetId="11" hidden="1">{#N/A,#N/A,FALSE,"Adj Proj";#N/A,#N/A,FALSE,"Sheet1";#N/A,#N/A,FALSE,"LBO";#N/A,#N/A,FALSE,"LBOMER";#N/A,#N/A,FALSE,"WACC";#N/A,#N/A,FALSE,"DCF";#N/A,#N/A,FALSE,"DCFMER";#N/A,#N/A,FALSE,"Pooling";#N/A,#N/A,FALSE,"income";#N/A,#N/A,FALSE,"Offer"}</definedName>
    <definedName name="wrn.ALL._.SHEETS._4" hidden="1">{#N/A,#N/A,FALSE,"Adj Proj";#N/A,#N/A,FALSE,"Sheet1";#N/A,#N/A,FALSE,"LBO";#N/A,#N/A,FALSE,"LBOMER";#N/A,#N/A,FALSE,"WACC";#N/A,#N/A,FALSE,"DCF";#N/A,#N/A,FALSE,"DCFMER";#N/A,#N/A,FALSE,"Pooling";#N/A,#N/A,FALSE,"income";#N/A,#N/A,FALSE,"Offer"}</definedName>
    <definedName name="wrn.ALL._.SHEETS._4_2" localSheetId="4" hidden="1">{#N/A,#N/A,FALSE,"Adj Proj";#N/A,#N/A,FALSE,"Sheet1";#N/A,#N/A,FALSE,"LBO";#N/A,#N/A,FALSE,"LBOMER";#N/A,#N/A,FALSE,"WACC";#N/A,#N/A,FALSE,"DCF";#N/A,#N/A,FALSE,"DCFMER";#N/A,#N/A,FALSE,"Pooling";#N/A,#N/A,FALSE,"income";#N/A,#N/A,FALSE,"Offer"}</definedName>
    <definedName name="wrn.ALL._.SHEETS._4_2" localSheetId="11" hidden="1">{#N/A,#N/A,FALSE,"Adj Proj";#N/A,#N/A,FALSE,"Sheet1";#N/A,#N/A,FALSE,"LBO";#N/A,#N/A,FALSE,"LBOMER";#N/A,#N/A,FALSE,"WACC";#N/A,#N/A,FALSE,"DCF";#N/A,#N/A,FALSE,"DCFMER";#N/A,#N/A,FALSE,"Pooling";#N/A,#N/A,FALSE,"income";#N/A,#N/A,FALSE,"Offer"}</definedName>
    <definedName name="wrn.ALL._.SHEETS._4_2" hidden="1">{#N/A,#N/A,FALSE,"Adj Proj";#N/A,#N/A,FALSE,"Sheet1";#N/A,#N/A,FALSE,"LBO";#N/A,#N/A,FALSE,"LBOMER";#N/A,#N/A,FALSE,"WACC";#N/A,#N/A,FALSE,"DCF";#N/A,#N/A,FALSE,"DCFMER";#N/A,#N/A,FALSE,"Pooling";#N/A,#N/A,FALSE,"income";#N/A,#N/A,FALSE,"Offer"}</definedName>
    <definedName name="wrn.ALL._.SHEETS._5" localSheetId="4" hidden="1">{#N/A,#N/A,FALSE,"Adj Proj";#N/A,#N/A,FALSE,"Sheet1";#N/A,#N/A,FALSE,"LBO";#N/A,#N/A,FALSE,"LBOMER";#N/A,#N/A,FALSE,"WACC";#N/A,#N/A,FALSE,"DCF";#N/A,#N/A,FALSE,"DCFMER";#N/A,#N/A,FALSE,"Pooling";#N/A,#N/A,FALSE,"income";#N/A,#N/A,FALSE,"Offer"}</definedName>
    <definedName name="wrn.ALL._.SHEETS._5" localSheetId="11" hidden="1">{#N/A,#N/A,FALSE,"Adj Proj";#N/A,#N/A,FALSE,"Sheet1";#N/A,#N/A,FALSE,"LBO";#N/A,#N/A,FALSE,"LBOMER";#N/A,#N/A,FALSE,"WACC";#N/A,#N/A,FALSE,"DCF";#N/A,#N/A,FALSE,"DCFMER";#N/A,#N/A,FALSE,"Pooling";#N/A,#N/A,FALSE,"income";#N/A,#N/A,FALSE,"Offer"}</definedName>
    <definedName name="wrn.ALL._.SHEETS._5" hidden="1">{#N/A,#N/A,FALSE,"Adj Proj";#N/A,#N/A,FALSE,"Sheet1";#N/A,#N/A,FALSE,"LBO";#N/A,#N/A,FALSE,"LBOMER";#N/A,#N/A,FALSE,"WACC";#N/A,#N/A,FALSE,"DCF";#N/A,#N/A,FALSE,"DCFMER";#N/A,#N/A,FALSE,"Pooling";#N/A,#N/A,FALSE,"income";#N/A,#N/A,FALSE,"Offer"}</definedName>
    <definedName name="wrn.ALL._.SHEETS._5_2" localSheetId="4" hidden="1">{#N/A,#N/A,FALSE,"Adj Proj";#N/A,#N/A,FALSE,"Sheet1";#N/A,#N/A,FALSE,"LBO";#N/A,#N/A,FALSE,"LBOMER";#N/A,#N/A,FALSE,"WACC";#N/A,#N/A,FALSE,"DCF";#N/A,#N/A,FALSE,"DCFMER";#N/A,#N/A,FALSE,"Pooling";#N/A,#N/A,FALSE,"income";#N/A,#N/A,FALSE,"Offer"}</definedName>
    <definedName name="wrn.ALL._.SHEETS._5_2" localSheetId="11" hidden="1">{#N/A,#N/A,FALSE,"Adj Proj";#N/A,#N/A,FALSE,"Sheet1";#N/A,#N/A,FALSE,"LBO";#N/A,#N/A,FALSE,"LBOMER";#N/A,#N/A,FALSE,"WACC";#N/A,#N/A,FALSE,"DCF";#N/A,#N/A,FALSE,"DCFMER";#N/A,#N/A,FALSE,"Pooling";#N/A,#N/A,FALSE,"income";#N/A,#N/A,FALSE,"Offer"}</definedName>
    <definedName name="wrn.ALL._.SHEETS._5_2" hidden="1">{#N/A,#N/A,FALSE,"Adj Proj";#N/A,#N/A,FALSE,"Sheet1";#N/A,#N/A,FALSE,"LBO";#N/A,#N/A,FALSE,"LBOMER";#N/A,#N/A,FALSE,"WACC";#N/A,#N/A,FALSE,"DCF";#N/A,#N/A,FALSE,"DCFMER";#N/A,#N/A,FALSE,"Pooling";#N/A,#N/A,FALSE,"income";#N/A,#N/A,FALSE,"Offer"}</definedName>
    <definedName name="wrn.ALL._.STATEMENTS." localSheetId="4" hidden="1">{"BALANCE SHEET",#N/A,FALSE,"Balance Sheet";"INCOME STATEMENT",#N/A,FALSE,"Income Statement";"STMT OF CASH FLOWS",#N/A,FALSE,"Cash Flows Indirect";"PARTNERS CAPITAL STMT",#N/A,FALSE,"Partners Capital"}</definedName>
    <definedName name="wrn.ALL._.STATEMENTS." localSheetId="11" hidden="1">{"BALANCE SHEET",#N/A,FALSE,"Balance Sheet";"INCOME STATEMENT",#N/A,FALSE,"Income Statement";"STMT OF CASH FLOWS",#N/A,FALSE,"Cash Flows Indirect";"PARTNERS CAPITAL STMT",#N/A,FALSE,"Partners Capital"}</definedName>
    <definedName name="wrn.ALL._.STATEMENTS." hidden="1">{"BALANCE SHEET",#N/A,FALSE,"Balance Sheet";"INCOME STATEMENT",#N/A,FALSE,"Income Statement";"STMT OF CASH FLOWS",#N/A,FALSE,"Cash Flows Indirect";"PARTNERS CAPITAL STMT",#N/A,FALSE,"Partners Capital"}</definedName>
    <definedName name="wrn.ALL._.STATEMENTS._1" localSheetId="4" hidden="1">{"BALANCE SHEET",#N/A,FALSE,"Balance Sheet";"INCOME STATEMENT",#N/A,FALSE,"Income Statement";"STMT OF CASH FLOWS",#N/A,FALSE,"Cash Flows Indirect";"PARTNERS CAPITAL STMT",#N/A,FALSE,"Partners Capital"}</definedName>
    <definedName name="wrn.ALL._.STATEMENTS._1" localSheetId="11" hidden="1">{"BALANCE SHEET",#N/A,FALSE,"Balance Sheet";"INCOME STATEMENT",#N/A,FALSE,"Income Statement";"STMT OF CASH FLOWS",#N/A,FALSE,"Cash Flows Indirect";"PARTNERS CAPITAL STMT",#N/A,FALSE,"Partners Capital"}</definedName>
    <definedName name="wrn.ALL._.STATEMENTS._1" hidden="1">{"BALANCE SHEET",#N/A,FALSE,"Balance Sheet";"INCOME STATEMENT",#N/A,FALSE,"Income Statement";"STMT OF CASH FLOWS",#N/A,FALSE,"Cash Flows Indirect";"PARTNERS CAPITAL STMT",#N/A,FALSE,"Partners Capital"}</definedName>
    <definedName name="wrn.ALL._.STMTS." localSheetId="19"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4"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15"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11"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 localSheetId="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15"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1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WLLC._.STMTS." localSheetId="19" hidden="1">{"MTD IS",#N/A,FALSE,"WLLC";"MTDBS",#N/A,FALSE,"WLLC";"MTDCF",#N/A,FALSE,"WLLC";"MTDCOGS",#N/A,FALSE,"WLLC";"MTDSGA",#N/A,FALSE,"WLLC";"YTDIS",#N/A,FALSE,"WLLC";"YTDCF",#N/A,FALSE,"WLLC";"YTDCOGS",#N/A,FALSE,"WLLC";"YTDSGA",#N/A,FALSE,"WLLC"}</definedName>
    <definedName name="wrn.ALL._.WLLC._.STMTS." localSheetId="4" hidden="1">{"MTD IS",#N/A,FALSE,"WLLC";"MTDBS",#N/A,FALSE,"WLLC";"MTDCF",#N/A,FALSE,"WLLC";"MTDCOGS",#N/A,FALSE,"WLLC";"MTDSGA",#N/A,FALSE,"WLLC";"YTDIS",#N/A,FALSE,"WLLC";"YTDCF",#N/A,FALSE,"WLLC";"YTDCOGS",#N/A,FALSE,"WLLC";"YTDSGA",#N/A,FALSE,"WLLC"}</definedName>
    <definedName name="wrn.ALL._.WLLC._.STMTS." localSheetId="15" hidden="1">{"MTD IS",#N/A,FALSE,"WLLC";"MTDBS",#N/A,FALSE,"WLLC";"MTDCF",#N/A,FALSE,"WLLC";"MTDCOGS",#N/A,FALSE,"WLLC";"MTDSGA",#N/A,FALSE,"WLLC";"YTDIS",#N/A,FALSE,"WLLC";"YTDCF",#N/A,FALSE,"WLLC";"YTDCOGS",#N/A,FALSE,"WLLC";"YTDSGA",#N/A,FALSE,"WLLC"}</definedName>
    <definedName name="wrn.ALL._.WLLC._.STMTS." localSheetId="11" hidden="1">{"MTD IS",#N/A,FALSE,"WLLC";"MTDBS",#N/A,FALSE,"WLLC";"MTDCF",#N/A,FALSE,"WLLC";"MTDCOGS",#N/A,FALSE,"WLLC";"MTDSGA",#N/A,FALSE,"WLLC";"YTDIS",#N/A,FALSE,"WLLC";"YTDCF",#N/A,FALSE,"WLLC";"YTDCOGS",#N/A,FALSE,"WLLC";"YTDSGA",#N/A,FALSE,"WLLC"}</definedName>
    <definedName name="wrn.ALL._.WLLC._.STMTS." hidden="1">{"MTD IS",#N/A,FALSE,"WLLC";"MTDBS",#N/A,FALSE,"WLLC";"MTDCF",#N/A,FALSE,"WLLC";"MTDCOGS",#N/A,FALSE,"WLLC";"MTDSGA",#N/A,FALSE,"WLLC";"YTDIS",#N/A,FALSE,"WLLC";"YTDCF",#N/A,FALSE,"WLLC";"YTDCOGS",#N/A,FALSE,"WLLC";"YTDSGA",#N/A,FALSE,"WLLC"}</definedName>
    <definedName name="wrn.ALL._.WLLC._.VS._.BUDG." localSheetId="19"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4"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15"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11"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 localSheetId="11"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sheets."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1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_1"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_1" localSheetId="1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_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4"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 localSheetId="11"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_1" localSheetId="4" hidden="1">{#N/A,#N/A,FALSE,"cpt"}</definedName>
    <definedName name="wrn.all._1_1" localSheetId="11" hidden="1">{#N/A,#N/A,FALSE,"cpt"}</definedName>
    <definedName name="wrn.all._1_1" hidden="1">{#N/A,#N/A,FALSE,"cpt"}</definedName>
    <definedName name="wrn.all._1_1_2" localSheetId="4" hidden="1">{#N/A,#N/A,FALSE,"cpt"}</definedName>
    <definedName name="wrn.all._1_1_2" localSheetId="11" hidden="1">{#N/A,#N/A,FALSE,"cpt"}</definedName>
    <definedName name="wrn.all._1_1_2" hidden="1">{#N/A,#N/A,FALSE,"cpt"}</definedName>
    <definedName name="wrn.all._1_3" localSheetId="4" hidden="1">{#N/A,#N/A,FALSE,"cpt"}</definedName>
    <definedName name="wrn.all._1_3" localSheetId="11" hidden="1">{#N/A,#N/A,FALSE,"cpt"}</definedName>
    <definedName name="wrn.all._1_3" hidden="1">{#N/A,#N/A,FALSE,"cpt"}</definedName>
    <definedName name="wrn.all._2" localSheetId="4" hidden="1">{#N/A,#N/A,FALSE,"cpt"}</definedName>
    <definedName name="wrn.all._2" localSheetId="11" hidden="1">{#N/A,#N/A,FALSE,"cpt"}</definedName>
    <definedName name="wrn.all._2" hidden="1">{#N/A,#N/A,FALSE,"cpt"}</definedName>
    <definedName name="wrn.all._2_2" localSheetId="4" hidden="1">{#N/A,#N/A,FALSE,"cpt"}</definedName>
    <definedName name="wrn.all._2_2" localSheetId="11" hidden="1">{#N/A,#N/A,FALSE,"cpt"}</definedName>
    <definedName name="wrn.all._2_2" hidden="1">{#N/A,#N/A,FALSE,"cpt"}</definedName>
    <definedName name="wrn.all._3" localSheetId="4" hidden="1">{#N/A,#N/A,FALSE,"cpt"}</definedName>
    <definedName name="wrn.all._3" localSheetId="11" hidden="1">{#N/A,#N/A,FALSE,"cpt"}</definedName>
    <definedName name="wrn.all._3" hidden="1">{#N/A,#N/A,FALSE,"cpt"}</definedName>
    <definedName name="wrn.all._3_2" localSheetId="4" hidden="1">{#N/A,#N/A,FALSE,"cpt"}</definedName>
    <definedName name="wrn.all._3_2" localSheetId="11" hidden="1">{#N/A,#N/A,FALSE,"cpt"}</definedName>
    <definedName name="wrn.all._3_2" hidden="1">{#N/A,#N/A,FALSE,"cpt"}</definedName>
    <definedName name="wrn.all._5" localSheetId="4" hidden="1">{#N/A,#N/A,FALSE,"cpt"}</definedName>
    <definedName name="wrn.all._5" localSheetId="11" hidden="1">{#N/A,#N/A,FALSE,"cpt"}</definedName>
    <definedName name="wrn.all._5" hidden="1">{#N/A,#N/A,FALSE,"cpt"}</definedName>
    <definedName name="wrn.all.2" localSheetId="4" hidden="1">{#N/A,#N/A,FALSE,"DCF";#N/A,#N/A,FALSE,"WACC";#N/A,#N/A,FALSE,"Sales_EBIT";#N/A,#N/A,FALSE,"Capex_Depreciation";#N/A,#N/A,FALSE,"WC";#N/A,#N/A,FALSE,"Interest";#N/A,#N/A,FALSE,"Assumptions"}</definedName>
    <definedName name="wrn.all.2" localSheetId="11"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_1" localSheetId="4" hidden="1">{#N/A,#N/A,FALSE,"DCF";#N/A,#N/A,FALSE,"WACC";#N/A,#N/A,FALSE,"Sales_EBIT";#N/A,#N/A,FALSE,"Capex_Depreciation";#N/A,#N/A,FALSE,"WC";#N/A,#N/A,FALSE,"Interest";#N/A,#N/A,FALSE,"Assumptions"}</definedName>
    <definedName name="wrn.all.2_1" localSheetId="11" hidden="1">{#N/A,#N/A,FALSE,"DCF";#N/A,#N/A,FALSE,"WACC";#N/A,#N/A,FALSE,"Sales_EBIT";#N/A,#N/A,FALSE,"Capex_Depreciation";#N/A,#N/A,FALSE,"WC";#N/A,#N/A,FALSE,"Interest";#N/A,#N/A,FALSE,"Assumptions"}</definedName>
    <definedName name="wrn.all.2_1" hidden="1">{#N/A,#N/A,FALSE,"DCF";#N/A,#N/A,FALSE,"WACC";#N/A,#N/A,FALSE,"Sales_EBIT";#N/A,#N/A,FALSE,"Capex_Depreciation";#N/A,#N/A,FALSE,"WC";#N/A,#N/A,FALSE,"Interest";#N/A,#N/A,FALSE,"Assumptions"}</definedName>
    <definedName name="wrn.all.comp" localSheetId="4" hidden="1">{"equity comps",#N/A,FALSE,"CS Comps";"equity comps",#N/A,FALSE,"PS Comps";"equity comps",#N/A,FALSE,"GIC_Comps";"equity comps",#N/A,FALSE,"GIC2_Comps";"debt comps",#N/A,FALSE,"CS Comps";"debt comps",#N/A,FALSE,"PS Comps";"debt comps",#N/A,FALSE,"GIC_Comps";"debt comps",#N/A,FALSE,"GIC2_Comps"}</definedName>
    <definedName name="wrn.all.comp" localSheetId="11" hidden="1">{"equity comps",#N/A,FALSE,"CS Comps";"equity comps",#N/A,FALSE,"PS Comps";"equity comps",#N/A,FALSE,"GIC_Comps";"equity comps",#N/A,FALSE,"GIC2_Comps";"debt comps",#N/A,FALSE,"CS Comps";"debt comps",#N/A,FALSE,"PS Comps";"debt comps",#N/A,FALSE,"GIC_Comps";"debt comps",#N/A,FALSE,"GIC2_Comps"}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comp_1" localSheetId="4" hidden="1">{"equity comps",#N/A,FALSE,"CS Comps";"equity comps",#N/A,FALSE,"PS Comps";"equity comps",#N/A,FALSE,"GIC_Comps";"equity comps",#N/A,FALSE,"GIC2_Comps";"debt comps",#N/A,FALSE,"CS Comps";"debt comps",#N/A,FALSE,"PS Comps";"debt comps",#N/A,FALSE,"GIC_Comps";"debt comps",#N/A,FALSE,"GIC2_Comps"}</definedName>
    <definedName name="wrn.all.comp_1" localSheetId="11" hidden="1">{"equity comps",#N/A,FALSE,"CS Comps";"equity comps",#N/A,FALSE,"PS Comps";"equity comps",#N/A,FALSE,"GIC_Comps";"equity comps",#N/A,FALSE,"GIC2_Comps";"debt comps",#N/A,FALSE,"CS Comps";"debt comps",#N/A,FALSE,"PS Comps";"debt comps",#N/A,FALSE,"GIC_Comps";"debt comps",#N/A,FALSE,"GIC2_Comps"}</definedName>
    <definedName name="wrn.all.comp_1" hidden="1">{"equity comps",#N/A,FALSE,"CS Comps";"equity comps",#N/A,FALSE,"PS Comps";"equity comps",#N/A,FALSE,"GIC_Comps";"equity comps",#N/A,FALSE,"GIC2_Comps";"debt comps",#N/A,FALSE,"CS Comps";"debt comps",#N/A,FALSE,"PS Comps";"debt comps",#N/A,FALSE,"GIC_Comps";"debt comps",#N/A,FALSE,"GIC2_Comps"}</definedName>
    <definedName name="wrn.All_Mat." localSheetId="11" hidden="1">{#N/A,#N/A,FALSE,"Sheet1";#N/A,#N/A,FALSE,"OTHER";#N/A,#N/A,FALSE,"FMB";#N/A,#N/A,FALSE,"PCN";#N/A,#N/A,FALSE,"PCN2";#N/A,#N/A,FALSE,"CEI_Pref";#N/A,#N/A,FALSE,"CEI_FMB";#N/A,#N/A,FALSE,"CEI_PCN";#N/A,#N/A,FALSE,"CEI_PCN1";#N/A,#N/A,FALSE,"CEI_MED";#N/A,#N/A,FALSE,"CEI_MED1";#N/A,#N/A,FALSE,"TE_Other";#N/A,#N/A,FALSE,"TE_PCN";#N/A,#N/A,FALSE,"TE_MED";#N/A,#N/A,FALSE,"TE_MED1"}</definedName>
    <definedName name="wrn.All_Mat." hidden="1">{#N/A,#N/A,FALSE,"Sheet1";#N/A,#N/A,FALSE,"OTHER";#N/A,#N/A,FALSE,"FMB";#N/A,#N/A,FALSE,"PCN";#N/A,#N/A,FALSE,"PCN2";#N/A,#N/A,FALSE,"CEI_Pref";#N/A,#N/A,FALSE,"CEI_FMB";#N/A,#N/A,FALSE,"CEI_PCN";#N/A,#N/A,FALSE,"CEI_PCN1";#N/A,#N/A,FALSE,"CEI_MED";#N/A,#N/A,FALSE,"CEI_MED1";#N/A,#N/A,FALSE,"TE_Other";#N/A,#N/A,FALSE,"TE_PCN";#N/A,#N/A,FALSE,"TE_MED";#N/A,#N/A,FALSE,"TE_MED1"}</definedName>
    <definedName name="wrn.All_Models." localSheetId="2" hidden="1">{#N/A,#N/A,FALSE,"Summary";#N/A,#N/A,FALSE,"Projections";#N/A,#N/A,FALSE,"Mkt Mults";#N/A,#N/A,FALSE,"DCF";#N/A,#N/A,FALSE,"Accr Dil";#N/A,#N/A,FALSE,"PIC LBO";#N/A,#N/A,FALSE,"MULT10_4";#N/A,#N/A,FALSE,"CBI LBO"}</definedName>
    <definedName name="wrn.All_Models." localSheetId="1" hidden="1">{#N/A,#N/A,FALSE,"Summary";#N/A,#N/A,FALSE,"Projections";#N/A,#N/A,FALSE,"Mkt Mults";#N/A,#N/A,FALSE,"DCF";#N/A,#N/A,FALSE,"Accr Dil";#N/A,#N/A,FALSE,"PIC LBO";#N/A,#N/A,FALSE,"MULT10_4";#N/A,#N/A,FALSE,"CBI LBO"}</definedName>
    <definedName name="wrn.All_Models." localSheetId="19" hidden="1">{#N/A,#N/A,FALSE,"Summary";#N/A,#N/A,FALSE,"Projections";#N/A,#N/A,FALSE,"Mkt Mults";#N/A,#N/A,FALSE,"DCF";#N/A,#N/A,FALSE,"Accr Dil";#N/A,#N/A,FALSE,"PIC LBO";#N/A,#N/A,FALSE,"MULT10_4";#N/A,#N/A,FALSE,"CBI LBO"}</definedName>
    <definedName name="wrn.All_Models." localSheetId="4" hidden="1">{#N/A,#N/A,FALSE,"Summary";#N/A,#N/A,FALSE,"Projections";#N/A,#N/A,FALSE,"Mkt Mults";#N/A,#N/A,FALSE,"DCF";#N/A,#N/A,FALSE,"Accr Dil";#N/A,#N/A,FALSE,"PIC LBO";#N/A,#N/A,FALSE,"MULT10_4";#N/A,#N/A,FALSE,"CBI LBO"}</definedName>
    <definedName name="wrn.All_Models." localSheetId="18" hidden="1">{#N/A,#N/A,FALSE,"Summary";#N/A,#N/A,FALSE,"Projections";#N/A,#N/A,FALSE,"Mkt Mults";#N/A,#N/A,FALSE,"DCF";#N/A,#N/A,FALSE,"Accr Dil";#N/A,#N/A,FALSE,"PIC LBO";#N/A,#N/A,FALSE,"MULT10_4";#N/A,#N/A,FALSE,"CBI LBO"}</definedName>
    <definedName name="wrn.All_Models." localSheetId="15" hidden="1">{#N/A,#N/A,FALSE,"Summary";#N/A,#N/A,FALSE,"Projections";#N/A,#N/A,FALSE,"Mkt Mults";#N/A,#N/A,FALSE,"DCF";#N/A,#N/A,FALSE,"Accr Dil";#N/A,#N/A,FALSE,"PIC LBO";#N/A,#N/A,FALSE,"MULT10_4";#N/A,#N/A,FALSE,"CBI LBO"}</definedName>
    <definedName name="wrn.All_Models." localSheetId="11"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_1" localSheetId="4" hidden="1">{#N/A,#N/A,FALSE,"Summary";#N/A,#N/A,FALSE,"Projections";#N/A,#N/A,FALSE,"Mkt Mults";#N/A,#N/A,FALSE,"DCF";#N/A,#N/A,FALSE,"Accr Dil";#N/A,#N/A,FALSE,"PIC LBO";#N/A,#N/A,FALSE,"MULT10_4";#N/A,#N/A,FALSE,"CBI LBO"}</definedName>
    <definedName name="wrn.All_Models._1" localSheetId="11" hidden="1">{#N/A,#N/A,FALSE,"Summary";#N/A,#N/A,FALSE,"Projections";#N/A,#N/A,FALSE,"Mkt Mults";#N/A,#N/A,FALSE,"DCF";#N/A,#N/A,FALSE,"Accr Dil";#N/A,#N/A,FALSE,"PIC LBO";#N/A,#N/A,FALSE,"MULT10_4";#N/A,#N/A,FALSE,"CBI LBO"}</definedName>
    <definedName name="wrn.All_Models._1" hidden="1">{#N/A,#N/A,FALSE,"Summary";#N/A,#N/A,FALSE,"Projections";#N/A,#N/A,FALSE,"Mkt Mults";#N/A,#N/A,FALSE,"DCF";#N/A,#N/A,FALSE,"Accr Dil";#N/A,#N/A,FALSE,"PIC LBO";#N/A,#N/A,FALSE,"MULT10_4";#N/A,#N/A,FALSE,"CBI LBO"}</definedName>
    <definedName name="wrn.All_Models._1_1" localSheetId="4" hidden="1">{#N/A,#N/A,FALSE,"Summary";#N/A,#N/A,FALSE,"Projections";#N/A,#N/A,FALSE,"Mkt Mults";#N/A,#N/A,FALSE,"DCF";#N/A,#N/A,FALSE,"Accr Dil";#N/A,#N/A,FALSE,"PIC LBO";#N/A,#N/A,FALSE,"MULT10_4";#N/A,#N/A,FALSE,"CBI LBO"}</definedName>
    <definedName name="wrn.All_Models._1_1" localSheetId="11" hidden="1">{#N/A,#N/A,FALSE,"Summary";#N/A,#N/A,FALSE,"Projections";#N/A,#N/A,FALSE,"Mkt Mults";#N/A,#N/A,FALSE,"DCF";#N/A,#N/A,FALSE,"Accr Dil";#N/A,#N/A,FALSE,"PIC LBO";#N/A,#N/A,FALSE,"MULT10_4";#N/A,#N/A,FALSE,"CBI LBO"}</definedName>
    <definedName name="wrn.All_Models._1_1" hidden="1">{#N/A,#N/A,FALSE,"Summary";#N/A,#N/A,FALSE,"Projections";#N/A,#N/A,FALSE,"Mkt Mults";#N/A,#N/A,FALSE,"DCF";#N/A,#N/A,FALSE,"Accr Dil";#N/A,#N/A,FALSE,"PIC LBO";#N/A,#N/A,FALSE,"MULT10_4";#N/A,#N/A,FALSE,"CBI LBO"}</definedName>
    <definedName name="wrn.All_Models._1_1_2" localSheetId="4" hidden="1">{#N/A,#N/A,FALSE,"Summary";#N/A,#N/A,FALSE,"Projections";#N/A,#N/A,FALSE,"Mkt Mults";#N/A,#N/A,FALSE,"DCF";#N/A,#N/A,FALSE,"Accr Dil";#N/A,#N/A,FALSE,"PIC LBO";#N/A,#N/A,FALSE,"MULT10_4";#N/A,#N/A,FALSE,"CBI LBO"}</definedName>
    <definedName name="wrn.All_Models._1_1_2" localSheetId="11" hidden="1">{#N/A,#N/A,FALSE,"Summary";#N/A,#N/A,FALSE,"Projections";#N/A,#N/A,FALSE,"Mkt Mults";#N/A,#N/A,FALSE,"DCF";#N/A,#N/A,FALSE,"Accr Dil";#N/A,#N/A,FALSE,"PIC LBO";#N/A,#N/A,FALSE,"MULT10_4";#N/A,#N/A,FALSE,"CBI LBO"}</definedName>
    <definedName name="wrn.All_Models._1_1_2" hidden="1">{#N/A,#N/A,FALSE,"Summary";#N/A,#N/A,FALSE,"Projections";#N/A,#N/A,FALSE,"Mkt Mults";#N/A,#N/A,FALSE,"DCF";#N/A,#N/A,FALSE,"Accr Dil";#N/A,#N/A,FALSE,"PIC LBO";#N/A,#N/A,FALSE,"MULT10_4";#N/A,#N/A,FALSE,"CBI LBO"}</definedName>
    <definedName name="wrn.All_Models._1_3" localSheetId="4" hidden="1">{#N/A,#N/A,FALSE,"Summary";#N/A,#N/A,FALSE,"Projections";#N/A,#N/A,FALSE,"Mkt Mults";#N/A,#N/A,FALSE,"DCF";#N/A,#N/A,FALSE,"Accr Dil";#N/A,#N/A,FALSE,"PIC LBO";#N/A,#N/A,FALSE,"MULT10_4";#N/A,#N/A,FALSE,"CBI LBO"}</definedName>
    <definedName name="wrn.All_Models._1_3" localSheetId="11" hidden="1">{#N/A,#N/A,FALSE,"Summary";#N/A,#N/A,FALSE,"Projections";#N/A,#N/A,FALSE,"Mkt Mults";#N/A,#N/A,FALSE,"DCF";#N/A,#N/A,FALSE,"Accr Dil";#N/A,#N/A,FALSE,"PIC LBO";#N/A,#N/A,FALSE,"MULT10_4";#N/A,#N/A,FALSE,"CBI LBO"}</definedName>
    <definedName name="wrn.All_Models._1_3" hidden="1">{#N/A,#N/A,FALSE,"Summary";#N/A,#N/A,FALSE,"Projections";#N/A,#N/A,FALSE,"Mkt Mults";#N/A,#N/A,FALSE,"DCF";#N/A,#N/A,FALSE,"Accr Dil";#N/A,#N/A,FALSE,"PIC LBO";#N/A,#N/A,FALSE,"MULT10_4";#N/A,#N/A,FALSE,"CBI LBO"}</definedName>
    <definedName name="wrn.All_Models._2" localSheetId="4" hidden="1">{#N/A,#N/A,FALSE,"Summary";#N/A,#N/A,FALSE,"Projections";#N/A,#N/A,FALSE,"Mkt Mults";#N/A,#N/A,FALSE,"DCF";#N/A,#N/A,FALSE,"Accr Dil";#N/A,#N/A,FALSE,"PIC LBO";#N/A,#N/A,FALSE,"MULT10_4";#N/A,#N/A,FALSE,"CBI LBO"}</definedName>
    <definedName name="wrn.All_Models._2" localSheetId="11" hidden="1">{#N/A,#N/A,FALSE,"Summary";#N/A,#N/A,FALSE,"Projections";#N/A,#N/A,FALSE,"Mkt Mults";#N/A,#N/A,FALSE,"DCF";#N/A,#N/A,FALSE,"Accr Dil";#N/A,#N/A,FALSE,"PIC LBO";#N/A,#N/A,FALSE,"MULT10_4";#N/A,#N/A,FALSE,"CBI LBO"}</definedName>
    <definedName name="wrn.All_Models._2" hidden="1">{#N/A,#N/A,FALSE,"Summary";#N/A,#N/A,FALSE,"Projections";#N/A,#N/A,FALSE,"Mkt Mults";#N/A,#N/A,FALSE,"DCF";#N/A,#N/A,FALSE,"Accr Dil";#N/A,#N/A,FALSE,"PIC LBO";#N/A,#N/A,FALSE,"MULT10_4";#N/A,#N/A,FALSE,"CBI LBO"}</definedName>
    <definedName name="wrn.All_Models._2_2" localSheetId="4" hidden="1">{#N/A,#N/A,FALSE,"Summary";#N/A,#N/A,FALSE,"Projections";#N/A,#N/A,FALSE,"Mkt Mults";#N/A,#N/A,FALSE,"DCF";#N/A,#N/A,FALSE,"Accr Dil";#N/A,#N/A,FALSE,"PIC LBO";#N/A,#N/A,FALSE,"MULT10_4";#N/A,#N/A,FALSE,"CBI LBO"}</definedName>
    <definedName name="wrn.All_Models._2_2" localSheetId="11" hidden="1">{#N/A,#N/A,FALSE,"Summary";#N/A,#N/A,FALSE,"Projections";#N/A,#N/A,FALSE,"Mkt Mults";#N/A,#N/A,FALSE,"DCF";#N/A,#N/A,FALSE,"Accr Dil";#N/A,#N/A,FALSE,"PIC LBO";#N/A,#N/A,FALSE,"MULT10_4";#N/A,#N/A,FALSE,"CBI LBO"}</definedName>
    <definedName name="wrn.All_Models._2_2" hidden="1">{#N/A,#N/A,FALSE,"Summary";#N/A,#N/A,FALSE,"Projections";#N/A,#N/A,FALSE,"Mkt Mults";#N/A,#N/A,FALSE,"DCF";#N/A,#N/A,FALSE,"Accr Dil";#N/A,#N/A,FALSE,"PIC LBO";#N/A,#N/A,FALSE,"MULT10_4";#N/A,#N/A,FALSE,"CBI LBO"}</definedName>
    <definedName name="wrn.All_Models._3" localSheetId="4" hidden="1">{#N/A,#N/A,FALSE,"Summary";#N/A,#N/A,FALSE,"Projections";#N/A,#N/A,FALSE,"Mkt Mults";#N/A,#N/A,FALSE,"DCF";#N/A,#N/A,FALSE,"Accr Dil";#N/A,#N/A,FALSE,"PIC LBO";#N/A,#N/A,FALSE,"MULT10_4";#N/A,#N/A,FALSE,"CBI LBO"}</definedName>
    <definedName name="wrn.All_Models._3" localSheetId="11" hidden="1">{#N/A,#N/A,FALSE,"Summary";#N/A,#N/A,FALSE,"Projections";#N/A,#N/A,FALSE,"Mkt Mults";#N/A,#N/A,FALSE,"DCF";#N/A,#N/A,FALSE,"Accr Dil";#N/A,#N/A,FALSE,"PIC LBO";#N/A,#N/A,FALSE,"MULT10_4";#N/A,#N/A,FALSE,"CBI LBO"}</definedName>
    <definedName name="wrn.All_Models._3" hidden="1">{#N/A,#N/A,FALSE,"Summary";#N/A,#N/A,FALSE,"Projections";#N/A,#N/A,FALSE,"Mkt Mults";#N/A,#N/A,FALSE,"DCF";#N/A,#N/A,FALSE,"Accr Dil";#N/A,#N/A,FALSE,"PIC LBO";#N/A,#N/A,FALSE,"MULT10_4";#N/A,#N/A,FALSE,"CBI LBO"}</definedName>
    <definedName name="wrn.All_Models._3_2" localSheetId="4" hidden="1">{#N/A,#N/A,FALSE,"Summary";#N/A,#N/A,FALSE,"Projections";#N/A,#N/A,FALSE,"Mkt Mults";#N/A,#N/A,FALSE,"DCF";#N/A,#N/A,FALSE,"Accr Dil";#N/A,#N/A,FALSE,"PIC LBO";#N/A,#N/A,FALSE,"MULT10_4";#N/A,#N/A,FALSE,"CBI LBO"}</definedName>
    <definedName name="wrn.All_Models._3_2" localSheetId="11" hidden="1">{#N/A,#N/A,FALSE,"Summary";#N/A,#N/A,FALSE,"Projections";#N/A,#N/A,FALSE,"Mkt Mults";#N/A,#N/A,FALSE,"DCF";#N/A,#N/A,FALSE,"Accr Dil";#N/A,#N/A,FALSE,"PIC LBO";#N/A,#N/A,FALSE,"MULT10_4";#N/A,#N/A,FALSE,"CBI LBO"}</definedName>
    <definedName name="wrn.All_Models._3_2" hidden="1">{#N/A,#N/A,FALSE,"Summary";#N/A,#N/A,FALSE,"Projections";#N/A,#N/A,FALSE,"Mkt Mults";#N/A,#N/A,FALSE,"DCF";#N/A,#N/A,FALSE,"Accr Dil";#N/A,#N/A,FALSE,"PIC LBO";#N/A,#N/A,FALSE,"MULT10_4";#N/A,#N/A,FALSE,"CBI LBO"}</definedName>
    <definedName name="wrn.All_Models._4" localSheetId="4" hidden="1">{#N/A,#N/A,FALSE,"Summary";#N/A,#N/A,FALSE,"Projections";#N/A,#N/A,FALSE,"Mkt Mults";#N/A,#N/A,FALSE,"DCF";#N/A,#N/A,FALSE,"Accr Dil";#N/A,#N/A,FALSE,"PIC LBO";#N/A,#N/A,FALSE,"MULT10_4";#N/A,#N/A,FALSE,"CBI LBO"}</definedName>
    <definedName name="wrn.All_Models._4" localSheetId="11" hidden="1">{#N/A,#N/A,FALSE,"Summary";#N/A,#N/A,FALSE,"Projections";#N/A,#N/A,FALSE,"Mkt Mults";#N/A,#N/A,FALSE,"DCF";#N/A,#N/A,FALSE,"Accr Dil";#N/A,#N/A,FALSE,"PIC LBO";#N/A,#N/A,FALSE,"MULT10_4";#N/A,#N/A,FALSE,"CBI LBO"}</definedName>
    <definedName name="wrn.All_Models._4" hidden="1">{#N/A,#N/A,FALSE,"Summary";#N/A,#N/A,FALSE,"Projections";#N/A,#N/A,FALSE,"Mkt Mults";#N/A,#N/A,FALSE,"DCF";#N/A,#N/A,FALSE,"Accr Dil";#N/A,#N/A,FALSE,"PIC LBO";#N/A,#N/A,FALSE,"MULT10_4";#N/A,#N/A,FALSE,"CBI LBO"}</definedName>
    <definedName name="wrn.All_Models._4_2" localSheetId="4" hidden="1">{#N/A,#N/A,FALSE,"Summary";#N/A,#N/A,FALSE,"Projections";#N/A,#N/A,FALSE,"Mkt Mults";#N/A,#N/A,FALSE,"DCF";#N/A,#N/A,FALSE,"Accr Dil";#N/A,#N/A,FALSE,"PIC LBO";#N/A,#N/A,FALSE,"MULT10_4";#N/A,#N/A,FALSE,"CBI LBO"}</definedName>
    <definedName name="wrn.All_Models._4_2" localSheetId="11" hidden="1">{#N/A,#N/A,FALSE,"Summary";#N/A,#N/A,FALSE,"Projections";#N/A,#N/A,FALSE,"Mkt Mults";#N/A,#N/A,FALSE,"DCF";#N/A,#N/A,FALSE,"Accr Dil";#N/A,#N/A,FALSE,"PIC LBO";#N/A,#N/A,FALSE,"MULT10_4";#N/A,#N/A,FALSE,"CBI LBO"}</definedName>
    <definedName name="wrn.All_Models._4_2" hidden="1">{#N/A,#N/A,FALSE,"Summary";#N/A,#N/A,FALSE,"Projections";#N/A,#N/A,FALSE,"Mkt Mults";#N/A,#N/A,FALSE,"DCF";#N/A,#N/A,FALSE,"Accr Dil";#N/A,#N/A,FALSE,"PIC LBO";#N/A,#N/A,FALSE,"MULT10_4";#N/A,#N/A,FALSE,"CBI LBO"}</definedName>
    <definedName name="wrn.All_Models._5" localSheetId="4" hidden="1">{#N/A,#N/A,FALSE,"Summary";#N/A,#N/A,FALSE,"Projections";#N/A,#N/A,FALSE,"Mkt Mults";#N/A,#N/A,FALSE,"DCF";#N/A,#N/A,FALSE,"Accr Dil";#N/A,#N/A,FALSE,"PIC LBO";#N/A,#N/A,FALSE,"MULT10_4";#N/A,#N/A,FALSE,"CBI LBO"}</definedName>
    <definedName name="wrn.All_Models._5" localSheetId="11" hidden="1">{#N/A,#N/A,FALSE,"Summary";#N/A,#N/A,FALSE,"Projections";#N/A,#N/A,FALSE,"Mkt Mults";#N/A,#N/A,FALSE,"DCF";#N/A,#N/A,FALSE,"Accr Dil";#N/A,#N/A,FALSE,"PIC LBO";#N/A,#N/A,FALSE,"MULT10_4";#N/A,#N/A,FALSE,"CBI LBO"}</definedName>
    <definedName name="wrn.All_Models._5" hidden="1">{#N/A,#N/A,FALSE,"Summary";#N/A,#N/A,FALSE,"Projections";#N/A,#N/A,FALSE,"Mkt Mults";#N/A,#N/A,FALSE,"DCF";#N/A,#N/A,FALSE,"Accr Dil";#N/A,#N/A,FALSE,"PIC LBO";#N/A,#N/A,FALSE,"MULT10_4";#N/A,#N/A,FALSE,"CBI LBO"}</definedName>
    <definedName name="wrn.All_Models._5_2" localSheetId="4" hidden="1">{#N/A,#N/A,FALSE,"Summary";#N/A,#N/A,FALSE,"Projections";#N/A,#N/A,FALSE,"Mkt Mults";#N/A,#N/A,FALSE,"DCF";#N/A,#N/A,FALSE,"Accr Dil";#N/A,#N/A,FALSE,"PIC LBO";#N/A,#N/A,FALSE,"MULT10_4";#N/A,#N/A,FALSE,"CBI LBO"}</definedName>
    <definedName name="wrn.All_Models._5_2" localSheetId="11" hidden="1">{#N/A,#N/A,FALSE,"Summary";#N/A,#N/A,FALSE,"Projections";#N/A,#N/A,FALSE,"Mkt Mults";#N/A,#N/A,FALSE,"DCF";#N/A,#N/A,FALSE,"Accr Dil";#N/A,#N/A,FALSE,"PIC LBO";#N/A,#N/A,FALSE,"MULT10_4";#N/A,#N/A,FALSE,"CBI LBO"}</definedName>
    <definedName name="wrn.All_Models._5_2" hidden="1">{#N/A,#N/A,FALSE,"Summary";#N/A,#N/A,FALSE,"Projections";#N/A,#N/A,FALSE,"Mkt Mults";#N/A,#N/A,FALSE,"DCF";#N/A,#N/A,FALSE,"Accr Dil";#N/A,#N/A,FALSE,"PIC LBO";#N/A,#N/A,FALSE,"MULT10_4";#N/A,#N/A,FALSE,"CBI LBO"}</definedName>
    <definedName name="wrn.All_Models2" localSheetId="11"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Package." localSheetId="11"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Sheets." localSheetId="2" hidden="1">{#N/A,#N/A,FALSE,"Projections";#N/A,#N/A,FALSE,"Contribution_Stock";#N/A,#N/A,FALSE,"PF_Combo_Stock";#N/A,#N/A,FALSE,"Projections";#N/A,#N/A,FALSE,"Contribution_Cash";#N/A,#N/A,FALSE,"PF_Combo_Cash";#N/A,#N/A,FALSE,"IPO_Cash"}</definedName>
    <definedName name="wrn.All_Sheets." localSheetId="1" hidden="1">{#N/A,#N/A,FALSE,"Projections";#N/A,#N/A,FALSE,"Contribution_Stock";#N/A,#N/A,FALSE,"PF_Combo_Stock";#N/A,#N/A,FALSE,"Projections";#N/A,#N/A,FALSE,"Contribution_Cash";#N/A,#N/A,FALSE,"PF_Combo_Cash";#N/A,#N/A,FALSE,"IPO_Cash"}</definedName>
    <definedName name="wrn.All_Sheets." localSheetId="19" hidden="1">{#N/A,#N/A,FALSE,"Projections";#N/A,#N/A,FALSE,"Contribution_Stock";#N/A,#N/A,FALSE,"PF_Combo_Stock";#N/A,#N/A,FALSE,"Projections";#N/A,#N/A,FALSE,"Contribution_Cash";#N/A,#N/A,FALSE,"PF_Combo_Cash";#N/A,#N/A,FALSE,"IPO_Cash"}</definedName>
    <definedName name="wrn.All_Sheets." localSheetId="4" hidden="1">{#N/A,#N/A,FALSE,"Projections";#N/A,#N/A,FALSE,"Contribution_Stock";#N/A,#N/A,FALSE,"PF_Combo_Stock";#N/A,#N/A,FALSE,"Projections";#N/A,#N/A,FALSE,"Contribution_Cash";#N/A,#N/A,FALSE,"PF_Combo_Cash";#N/A,#N/A,FALSE,"IPO_Cash"}</definedName>
    <definedName name="wrn.All_Sheets." localSheetId="18" hidden="1">{#N/A,#N/A,FALSE,"Projections";#N/A,#N/A,FALSE,"Contribution_Stock";#N/A,#N/A,FALSE,"PF_Combo_Stock";#N/A,#N/A,FALSE,"Projections";#N/A,#N/A,FALSE,"Contribution_Cash";#N/A,#N/A,FALSE,"PF_Combo_Cash";#N/A,#N/A,FALSE,"IPO_Cash"}</definedName>
    <definedName name="wrn.All_Sheets." localSheetId="15" hidden="1">{#N/A,#N/A,FALSE,"Projections";#N/A,#N/A,FALSE,"Contribution_Stock";#N/A,#N/A,FALSE,"PF_Combo_Stock";#N/A,#N/A,FALSE,"Projections";#N/A,#N/A,FALSE,"Contribution_Cash";#N/A,#N/A,FALSE,"PF_Combo_Cash";#N/A,#N/A,FALSE,"IPO_Cash"}</definedName>
    <definedName name="wrn.All_Sheets." localSheetId="11"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_Sheets._1" localSheetId="4" hidden="1">{#N/A,#N/A,FALSE,"Projections";#N/A,#N/A,FALSE,"Contribution_Stock";#N/A,#N/A,FALSE,"PF_Combo_Stock";#N/A,#N/A,FALSE,"Projections";#N/A,#N/A,FALSE,"Contribution_Cash";#N/A,#N/A,FALSE,"PF_Combo_Cash";#N/A,#N/A,FALSE,"IPO_Cash"}</definedName>
    <definedName name="wrn.All_Sheets._1" localSheetId="11" hidden="1">{#N/A,#N/A,FALSE,"Projections";#N/A,#N/A,FALSE,"Contribution_Stock";#N/A,#N/A,FALSE,"PF_Combo_Stock";#N/A,#N/A,FALSE,"Projections";#N/A,#N/A,FALSE,"Contribution_Cash";#N/A,#N/A,FALSE,"PF_Combo_Cash";#N/A,#N/A,FALSE,"IPO_Cash"}</definedName>
    <definedName name="wrn.All_Sheets._1" hidden="1">{#N/A,#N/A,FALSE,"Projections";#N/A,#N/A,FALSE,"Contribution_Stock";#N/A,#N/A,FALSE,"PF_Combo_Stock";#N/A,#N/A,FALSE,"Projections";#N/A,#N/A,FALSE,"Contribution_Cash";#N/A,#N/A,FALSE,"PF_Combo_Cash";#N/A,#N/A,FALSE,"IPO_Cash"}</definedName>
    <definedName name="wrn.All_Sheets._1_1" localSheetId="4" hidden="1">{#N/A,#N/A,FALSE,"Projections";#N/A,#N/A,FALSE,"Contribution_Stock";#N/A,#N/A,FALSE,"PF_Combo_Stock";#N/A,#N/A,FALSE,"Projections";#N/A,#N/A,FALSE,"Contribution_Cash";#N/A,#N/A,FALSE,"PF_Combo_Cash";#N/A,#N/A,FALSE,"IPO_Cash"}</definedName>
    <definedName name="wrn.All_Sheets._1_1" localSheetId="11" hidden="1">{#N/A,#N/A,FALSE,"Projections";#N/A,#N/A,FALSE,"Contribution_Stock";#N/A,#N/A,FALSE,"PF_Combo_Stock";#N/A,#N/A,FALSE,"Projections";#N/A,#N/A,FALSE,"Contribution_Cash";#N/A,#N/A,FALSE,"PF_Combo_Cash";#N/A,#N/A,FALSE,"IPO_Cash"}</definedName>
    <definedName name="wrn.All_Sheets._1_1" hidden="1">{#N/A,#N/A,FALSE,"Projections";#N/A,#N/A,FALSE,"Contribution_Stock";#N/A,#N/A,FALSE,"PF_Combo_Stock";#N/A,#N/A,FALSE,"Projections";#N/A,#N/A,FALSE,"Contribution_Cash";#N/A,#N/A,FALSE,"PF_Combo_Cash";#N/A,#N/A,FALSE,"IPO_Cash"}</definedName>
    <definedName name="wrn.All_Sheets._1_1_2" localSheetId="4" hidden="1">{#N/A,#N/A,FALSE,"Projections";#N/A,#N/A,FALSE,"Contribution_Stock";#N/A,#N/A,FALSE,"PF_Combo_Stock";#N/A,#N/A,FALSE,"Projections";#N/A,#N/A,FALSE,"Contribution_Cash";#N/A,#N/A,FALSE,"PF_Combo_Cash";#N/A,#N/A,FALSE,"IPO_Cash"}</definedName>
    <definedName name="wrn.All_Sheets._1_1_2" localSheetId="11" hidden="1">{#N/A,#N/A,FALSE,"Projections";#N/A,#N/A,FALSE,"Contribution_Stock";#N/A,#N/A,FALSE,"PF_Combo_Stock";#N/A,#N/A,FALSE,"Projections";#N/A,#N/A,FALSE,"Contribution_Cash";#N/A,#N/A,FALSE,"PF_Combo_Cash";#N/A,#N/A,FALSE,"IPO_Cash"}</definedName>
    <definedName name="wrn.All_Sheets._1_1_2" hidden="1">{#N/A,#N/A,FALSE,"Projections";#N/A,#N/A,FALSE,"Contribution_Stock";#N/A,#N/A,FALSE,"PF_Combo_Stock";#N/A,#N/A,FALSE,"Projections";#N/A,#N/A,FALSE,"Contribution_Cash";#N/A,#N/A,FALSE,"PF_Combo_Cash";#N/A,#N/A,FALSE,"IPO_Cash"}</definedName>
    <definedName name="wrn.All_Sheets._1_3" localSheetId="4" hidden="1">{#N/A,#N/A,FALSE,"Projections";#N/A,#N/A,FALSE,"Contribution_Stock";#N/A,#N/A,FALSE,"PF_Combo_Stock";#N/A,#N/A,FALSE,"Projections";#N/A,#N/A,FALSE,"Contribution_Cash";#N/A,#N/A,FALSE,"PF_Combo_Cash";#N/A,#N/A,FALSE,"IPO_Cash"}</definedName>
    <definedName name="wrn.All_Sheets._1_3" localSheetId="11" hidden="1">{#N/A,#N/A,FALSE,"Projections";#N/A,#N/A,FALSE,"Contribution_Stock";#N/A,#N/A,FALSE,"PF_Combo_Stock";#N/A,#N/A,FALSE,"Projections";#N/A,#N/A,FALSE,"Contribution_Cash";#N/A,#N/A,FALSE,"PF_Combo_Cash";#N/A,#N/A,FALSE,"IPO_Cash"}</definedName>
    <definedName name="wrn.All_Sheets._1_3" hidden="1">{#N/A,#N/A,FALSE,"Projections";#N/A,#N/A,FALSE,"Contribution_Stock";#N/A,#N/A,FALSE,"PF_Combo_Stock";#N/A,#N/A,FALSE,"Projections";#N/A,#N/A,FALSE,"Contribution_Cash";#N/A,#N/A,FALSE,"PF_Combo_Cash";#N/A,#N/A,FALSE,"IPO_Cash"}</definedName>
    <definedName name="wrn.All_Sheets._2" localSheetId="4" hidden="1">{#N/A,#N/A,FALSE,"Projections";#N/A,#N/A,FALSE,"Contribution_Stock";#N/A,#N/A,FALSE,"PF_Combo_Stock";#N/A,#N/A,FALSE,"Projections";#N/A,#N/A,FALSE,"Contribution_Cash";#N/A,#N/A,FALSE,"PF_Combo_Cash";#N/A,#N/A,FALSE,"IPO_Cash"}</definedName>
    <definedName name="wrn.All_Sheets._2" localSheetId="11" hidden="1">{#N/A,#N/A,FALSE,"Projections";#N/A,#N/A,FALSE,"Contribution_Stock";#N/A,#N/A,FALSE,"PF_Combo_Stock";#N/A,#N/A,FALSE,"Projections";#N/A,#N/A,FALSE,"Contribution_Cash";#N/A,#N/A,FALSE,"PF_Combo_Cash";#N/A,#N/A,FALSE,"IPO_Cash"}</definedName>
    <definedName name="wrn.All_Sheets._2" hidden="1">{#N/A,#N/A,FALSE,"Projections";#N/A,#N/A,FALSE,"Contribution_Stock";#N/A,#N/A,FALSE,"PF_Combo_Stock";#N/A,#N/A,FALSE,"Projections";#N/A,#N/A,FALSE,"Contribution_Cash";#N/A,#N/A,FALSE,"PF_Combo_Cash";#N/A,#N/A,FALSE,"IPO_Cash"}</definedName>
    <definedName name="wrn.All_Sheets._2_2" localSheetId="4" hidden="1">{#N/A,#N/A,FALSE,"Projections";#N/A,#N/A,FALSE,"Contribution_Stock";#N/A,#N/A,FALSE,"PF_Combo_Stock";#N/A,#N/A,FALSE,"Projections";#N/A,#N/A,FALSE,"Contribution_Cash";#N/A,#N/A,FALSE,"PF_Combo_Cash";#N/A,#N/A,FALSE,"IPO_Cash"}</definedName>
    <definedName name="wrn.All_Sheets._2_2" localSheetId="11" hidden="1">{#N/A,#N/A,FALSE,"Projections";#N/A,#N/A,FALSE,"Contribution_Stock";#N/A,#N/A,FALSE,"PF_Combo_Stock";#N/A,#N/A,FALSE,"Projections";#N/A,#N/A,FALSE,"Contribution_Cash";#N/A,#N/A,FALSE,"PF_Combo_Cash";#N/A,#N/A,FALSE,"IPO_Cash"}</definedName>
    <definedName name="wrn.All_Sheets._2_2" hidden="1">{#N/A,#N/A,FALSE,"Projections";#N/A,#N/A,FALSE,"Contribution_Stock";#N/A,#N/A,FALSE,"PF_Combo_Stock";#N/A,#N/A,FALSE,"Projections";#N/A,#N/A,FALSE,"Contribution_Cash";#N/A,#N/A,FALSE,"PF_Combo_Cash";#N/A,#N/A,FALSE,"IPO_Cash"}</definedName>
    <definedName name="wrn.All_Sheets._3" localSheetId="4" hidden="1">{#N/A,#N/A,FALSE,"Projections";#N/A,#N/A,FALSE,"Contribution_Stock";#N/A,#N/A,FALSE,"PF_Combo_Stock";#N/A,#N/A,FALSE,"Projections";#N/A,#N/A,FALSE,"Contribution_Cash";#N/A,#N/A,FALSE,"PF_Combo_Cash";#N/A,#N/A,FALSE,"IPO_Cash"}</definedName>
    <definedName name="wrn.All_Sheets._3" localSheetId="11" hidden="1">{#N/A,#N/A,FALSE,"Projections";#N/A,#N/A,FALSE,"Contribution_Stock";#N/A,#N/A,FALSE,"PF_Combo_Stock";#N/A,#N/A,FALSE,"Projections";#N/A,#N/A,FALSE,"Contribution_Cash";#N/A,#N/A,FALSE,"PF_Combo_Cash";#N/A,#N/A,FALSE,"IPO_Cash"}</definedName>
    <definedName name="wrn.All_Sheets._3" hidden="1">{#N/A,#N/A,FALSE,"Projections";#N/A,#N/A,FALSE,"Contribution_Stock";#N/A,#N/A,FALSE,"PF_Combo_Stock";#N/A,#N/A,FALSE,"Projections";#N/A,#N/A,FALSE,"Contribution_Cash";#N/A,#N/A,FALSE,"PF_Combo_Cash";#N/A,#N/A,FALSE,"IPO_Cash"}</definedName>
    <definedName name="wrn.All_Sheets._3_2" localSheetId="4" hidden="1">{#N/A,#N/A,FALSE,"Projections";#N/A,#N/A,FALSE,"Contribution_Stock";#N/A,#N/A,FALSE,"PF_Combo_Stock";#N/A,#N/A,FALSE,"Projections";#N/A,#N/A,FALSE,"Contribution_Cash";#N/A,#N/A,FALSE,"PF_Combo_Cash";#N/A,#N/A,FALSE,"IPO_Cash"}</definedName>
    <definedName name="wrn.All_Sheets._3_2" localSheetId="11" hidden="1">{#N/A,#N/A,FALSE,"Projections";#N/A,#N/A,FALSE,"Contribution_Stock";#N/A,#N/A,FALSE,"PF_Combo_Stock";#N/A,#N/A,FALSE,"Projections";#N/A,#N/A,FALSE,"Contribution_Cash";#N/A,#N/A,FALSE,"PF_Combo_Cash";#N/A,#N/A,FALSE,"IPO_Cash"}</definedName>
    <definedName name="wrn.All_Sheets._3_2" hidden="1">{#N/A,#N/A,FALSE,"Projections";#N/A,#N/A,FALSE,"Contribution_Stock";#N/A,#N/A,FALSE,"PF_Combo_Stock";#N/A,#N/A,FALSE,"Projections";#N/A,#N/A,FALSE,"Contribution_Cash";#N/A,#N/A,FALSE,"PF_Combo_Cash";#N/A,#N/A,FALSE,"IPO_Cash"}</definedName>
    <definedName name="wrn.All_Sheets._4" localSheetId="4" hidden="1">{#N/A,#N/A,FALSE,"Projections";#N/A,#N/A,FALSE,"Contribution_Stock";#N/A,#N/A,FALSE,"PF_Combo_Stock";#N/A,#N/A,FALSE,"Projections";#N/A,#N/A,FALSE,"Contribution_Cash";#N/A,#N/A,FALSE,"PF_Combo_Cash";#N/A,#N/A,FALSE,"IPO_Cash"}</definedName>
    <definedName name="wrn.All_Sheets._4" localSheetId="11" hidden="1">{#N/A,#N/A,FALSE,"Projections";#N/A,#N/A,FALSE,"Contribution_Stock";#N/A,#N/A,FALSE,"PF_Combo_Stock";#N/A,#N/A,FALSE,"Projections";#N/A,#N/A,FALSE,"Contribution_Cash";#N/A,#N/A,FALSE,"PF_Combo_Cash";#N/A,#N/A,FALSE,"IPO_Cash"}</definedName>
    <definedName name="wrn.All_Sheets._4" hidden="1">{#N/A,#N/A,FALSE,"Projections";#N/A,#N/A,FALSE,"Contribution_Stock";#N/A,#N/A,FALSE,"PF_Combo_Stock";#N/A,#N/A,FALSE,"Projections";#N/A,#N/A,FALSE,"Contribution_Cash";#N/A,#N/A,FALSE,"PF_Combo_Cash";#N/A,#N/A,FALSE,"IPO_Cash"}</definedName>
    <definedName name="wrn.All_Sheets._4_2" localSheetId="4" hidden="1">{#N/A,#N/A,FALSE,"Projections";#N/A,#N/A,FALSE,"Contribution_Stock";#N/A,#N/A,FALSE,"PF_Combo_Stock";#N/A,#N/A,FALSE,"Projections";#N/A,#N/A,FALSE,"Contribution_Cash";#N/A,#N/A,FALSE,"PF_Combo_Cash";#N/A,#N/A,FALSE,"IPO_Cash"}</definedName>
    <definedName name="wrn.All_Sheets._4_2" localSheetId="11" hidden="1">{#N/A,#N/A,FALSE,"Projections";#N/A,#N/A,FALSE,"Contribution_Stock";#N/A,#N/A,FALSE,"PF_Combo_Stock";#N/A,#N/A,FALSE,"Projections";#N/A,#N/A,FALSE,"Contribution_Cash";#N/A,#N/A,FALSE,"PF_Combo_Cash";#N/A,#N/A,FALSE,"IPO_Cash"}</definedName>
    <definedName name="wrn.All_Sheets._4_2" hidden="1">{#N/A,#N/A,FALSE,"Projections";#N/A,#N/A,FALSE,"Contribution_Stock";#N/A,#N/A,FALSE,"PF_Combo_Stock";#N/A,#N/A,FALSE,"Projections";#N/A,#N/A,FALSE,"Contribution_Cash";#N/A,#N/A,FALSE,"PF_Combo_Cash";#N/A,#N/A,FALSE,"IPO_Cash"}</definedName>
    <definedName name="wrn.All_Sheets._5" localSheetId="4" hidden="1">{#N/A,#N/A,FALSE,"Projections";#N/A,#N/A,FALSE,"Contribution_Stock";#N/A,#N/A,FALSE,"PF_Combo_Stock";#N/A,#N/A,FALSE,"Projections";#N/A,#N/A,FALSE,"Contribution_Cash";#N/A,#N/A,FALSE,"PF_Combo_Cash";#N/A,#N/A,FALSE,"IPO_Cash"}</definedName>
    <definedName name="wrn.All_Sheets._5" localSheetId="11" hidden="1">{#N/A,#N/A,FALSE,"Projections";#N/A,#N/A,FALSE,"Contribution_Stock";#N/A,#N/A,FALSE,"PF_Combo_Stock";#N/A,#N/A,FALSE,"Projections";#N/A,#N/A,FALSE,"Contribution_Cash";#N/A,#N/A,FALSE,"PF_Combo_Cash";#N/A,#N/A,FALSE,"IPO_Cash"}</definedName>
    <definedName name="wrn.All_Sheets._5" hidden="1">{#N/A,#N/A,FALSE,"Projections";#N/A,#N/A,FALSE,"Contribution_Stock";#N/A,#N/A,FALSE,"PF_Combo_Stock";#N/A,#N/A,FALSE,"Projections";#N/A,#N/A,FALSE,"Contribution_Cash";#N/A,#N/A,FALSE,"PF_Combo_Cash";#N/A,#N/A,FALSE,"IPO_Cash"}</definedName>
    <definedName name="wrn.All_Sheets._5_2" localSheetId="4" hidden="1">{#N/A,#N/A,FALSE,"Projections";#N/A,#N/A,FALSE,"Contribution_Stock";#N/A,#N/A,FALSE,"PF_Combo_Stock";#N/A,#N/A,FALSE,"Projections";#N/A,#N/A,FALSE,"Contribution_Cash";#N/A,#N/A,FALSE,"PF_Combo_Cash";#N/A,#N/A,FALSE,"IPO_Cash"}</definedName>
    <definedName name="wrn.All_Sheets._5_2" localSheetId="11" hidden="1">{#N/A,#N/A,FALSE,"Projections";#N/A,#N/A,FALSE,"Contribution_Stock";#N/A,#N/A,FALSE,"PF_Combo_Stock";#N/A,#N/A,FALSE,"Projections";#N/A,#N/A,FALSE,"Contribution_Cash";#N/A,#N/A,FALSE,"PF_Combo_Cash";#N/A,#N/A,FALSE,"IPO_Cash"}</definedName>
    <definedName name="wrn.All_Sheets._5_2" hidden="1">{#N/A,#N/A,FALSE,"Projections";#N/A,#N/A,FALSE,"Contribution_Stock";#N/A,#N/A,FALSE,"PF_Combo_Stock";#N/A,#N/A,FALSE,"Projections";#N/A,#N/A,FALSE,"Contribution_Cash";#N/A,#N/A,FALSE,"PF_Combo_Cash";#N/A,#N/A,FALSE,"IPO_Cash"}</definedName>
    <definedName name="wrn.ALL_STMTS2" localSheetId="4" hidden="1">{"BALANCE SHEET",#N/A,FALSE,"Balance Sheet";"INCOME STATEMENT",#N/A,FALSE,"Income Statement";"STMT OF CASH FLOWS",#N/A,FALSE,"Cash Flows Indirect";"PARTNERS CAPITAL STMT",#N/A,FALSE,"Partners Capital"}</definedName>
    <definedName name="wrn.ALL_STMTS2" localSheetId="11" hidden="1">{"BALANCE SHEET",#N/A,FALSE,"Balance Sheet";"INCOME STATEMENT",#N/A,FALSE,"Income Statement";"STMT OF CASH FLOWS",#N/A,FALSE,"Cash Flows Indirect";"PARTNERS CAPITAL STMT",#N/A,FALSE,"Partners Capital"}</definedName>
    <definedName name="wrn.ALL_STMTS2" hidden="1">{"BALANCE SHEET",#N/A,FALSE,"Balance Sheet";"INCOME STATEMENT",#N/A,FALSE,"Income Statement";"STMT OF CASH FLOWS",#N/A,FALSE,"Cash Flows Indirect";"PARTNERS CAPITAL STMT",#N/A,FALSE,"Partners Capital"}</definedName>
    <definedName name="wrn.ALL_STMTS2_1" localSheetId="4" hidden="1">{"BALANCE SHEET",#N/A,FALSE,"Balance Sheet";"INCOME STATEMENT",#N/A,FALSE,"Income Statement";"STMT OF CASH FLOWS",#N/A,FALSE,"Cash Flows Indirect";"PARTNERS CAPITAL STMT",#N/A,FALSE,"Partners Capital"}</definedName>
    <definedName name="wrn.ALL_STMTS2_1" localSheetId="11" hidden="1">{"BALANCE SHEET",#N/A,FALSE,"Balance Sheet";"INCOME STATEMENT",#N/A,FALSE,"Income Statement";"STMT OF CASH FLOWS",#N/A,FALSE,"Cash Flows Indirect";"PARTNERS CAPITAL STMT",#N/A,FALSE,"Partners Capital"}</definedName>
    <definedName name="wrn.ALL_STMTS2_1" hidden="1">{"BALANCE SHEET",#N/A,FALSE,"Balance Sheet";"INCOME STATEMENT",#N/A,FALSE,"Income Statement";"STMT OF CASH FLOWS",#N/A,FALSE,"Cash Flows Indirect";"PARTNERS CAPITAL STMT",#N/A,FALSE,"Partners Capital"}</definedName>
    <definedName name="wrn.ALL2." localSheetId="4" hidden="1">{#N/A,#N/A,FALSE,"DCF";#N/A,#N/A,FALSE,"WACC";#N/A,#N/A,FALSE,"Sales_EBIT";#N/A,#N/A,FALSE,"Capex_Depreciation";#N/A,#N/A,FALSE,"WC";#N/A,#N/A,FALSE,"Interest";#N/A,#N/A,FALSE,"Assumptions"}</definedName>
    <definedName name="wrn.ALL2." localSheetId="11"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_1" localSheetId="4" hidden="1">{#N/A,#N/A,FALSE,"DCF";#N/A,#N/A,FALSE,"WACC";#N/A,#N/A,FALSE,"Sales_EBIT";#N/A,#N/A,FALSE,"Capex_Depreciation";#N/A,#N/A,FALSE,"WC";#N/A,#N/A,FALSE,"Interest";#N/A,#N/A,FALSE,"Assumptions"}</definedName>
    <definedName name="wrn.ALL2._1" localSheetId="11" hidden="1">{#N/A,#N/A,FALSE,"DCF";#N/A,#N/A,FALSE,"WACC";#N/A,#N/A,FALSE,"Sales_EBIT";#N/A,#N/A,FALSE,"Capex_Depreciation";#N/A,#N/A,FALSE,"WC";#N/A,#N/A,FALSE,"Interest";#N/A,#N/A,FALSE,"Assumptions"}</definedName>
    <definedName name="wrn.ALL2._1" hidden="1">{#N/A,#N/A,FALSE,"DCF";#N/A,#N/A,FALSE,"WACC";#N/A,#N/A,FALSE,"Sales_EBIT";#N/A,#N/A,FALSE,"Capex_Depreciation";#N/A,#N/A,FALSE,"WC";#N/A,#N/A,FALSE,"Interest";#N/A,#N/A,FALSE,"Assumptions"}</definedName>
    <definedName name="wrn.all3" localSheetId="4" hidden="1">{#N/A,#N/A,FALSE,"assumptions";#N/A,#N/A,FALSE,"v_projcy";#N/A,#N/A,FALSE,"tar_proj";#N/A,#N/A,FALSE,"contrib_annual";#N/A,#N/A,FALSE,"Proforma";#N/A,#N/A,FALSE,"purc_97";#N/A,#N/A,FALSE,"syn_purc_97";#N/A,#N/A,FALSE,"pool_97";#N/A,#N/A,FALSE,"syn_pool_97";#N/A,#N/A,FALSE,"pool1_FY2"}</definedName>
    <definedName name="wrn.all3" localSheetId="11"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4" hidden="1">{#N/A,#N/A,FALSE,"assumptions";#N/A,#N/A,FALSE,"v_projcy";#N/A,#N/A,FALSE,"tar_proj";#N/A,#N/A,FALSE,"contrib_annual";#N/A,#N/A,FALSE,"Proforma";#N/A,#N/A,FALSE,"purc_97";#N/A,#N/A,FALSE,"syn_purc_97";#N/A,#N/A,FALSE,"pool_97";#N/A,#N/A,FALSE,"syn_pool_97";#N/A,#N/A,FALSE,"pool1_FY2"}</definedName>
    <definedName name="wrn.all3_1" localSheetId="11"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4" localSheetId="4" hidden="1">{#N/A,#N/A,FALSE,"ASSUMPTIONS";#N/A,#N/A,FALSE,"Valuation Summary";"page1",#N/A,FALSE,"PRESENTATION";"page2",#N/A,FALSE,"PRESENTATION";#N/A,#N/A,FALSE,"ORIGINAL_ROLLBACK"}</definedName>
    <definedName name="wrn.ALL4" localSheetId="11"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4" hidden="1">{#N/A,#N/A,FALSE,"ASSUMPTIONS";#N/A,#N/A,FALSE,"Valuation Summary";"page1",#N/A,FALSE,"PRESENTATION";"page2",#N/A,FALSE,"PRESENTATION";#N/A,#N/A,FALSE,"ORIGINAL_ROLLBACK"}</definedName>
    <definedName name="wrn.ALL5" localSheetId="11"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4" hidden="1">{#N/A,#N/A,FALSE,"ASSUMPTIONS";#N/A,#N/A,FALSE,"Valuation Summary";"page1",#N/A,FALSE,"PRESENTATION";"page2",#N/A,FALSE,"PRESENTATION";#N/A,#N/A,FALSE,"ORIGINAL_ROLLBACK"}</definedName>
    <definedName name="wrn.ALL6" localSheetId="11"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4" hidden="1">{#N/A,#N/A,FALSE,"ASSUMPTIONS";#N/A,#N/A,FALSE,"Valuation Summary";"page1",#N/A,FALSE,"PRESENTATION";"page2",#N/A,FALSE,"PRESENTATION";#N/A,#N/A,FALSE,"ORIGINAL_ROLLBACK"}</definedName>
    <definedName name="wrn.ALL8" localSheetId="11"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94." localSheetId="11" hidden="1">{"COMBINED94",#N/A,FALSE,"BALANCE SHEET";"KRONE94",#N/A,FALSE,"BALANCE SHEET";"PENNTECH94",#N/A,FALSE,"BALANCE SHEET";"INTERSYSTEMS94",#N/A,FALSE,"BALANCE SHEET";"COMBINED94",#N/A,FALSE,"USCASH";"KRONE94",#N/A,FALSE,"USCASH";"PENNTECH94",#N/A,FALSE,"USCASH";"INTERSYSTEMS94",#N/A,FALSE,"USCASH"}</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utPREMIUM."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9"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8"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4" hidden="1">{#N/A,#N/A,FALSE,"Balance Sheet";#N/A,#N/A,FALSE,"Income Statement";#N/A,#N/A,FALSE,"Changes in Financial Position"}</definedName>
    <definedName name="wrn.AllDataPages." localSheetId="11" hidden="1">{#N/A,#N/A,FALSE,"Balance Sheet";#N/A,#N/A,FALSE,"Income Statement";#N/A,#N/A,FALSE,"Changes in Financial Position"}</definedName>
    <definedName name="wrn.AllDataPages." hidden="1">{#N/A,#N/A,FALSE,"Balance Sheet";#N/A,#N/A,FALSE,"Income Statement";#N/A,#N/A,FALSE,"Changes in Financial Position"}</definedName>
    <definedName name="wrn.AllDataPages._1" localSheetId="4" hidden="1">{#N/A,#N/A,FALSE,"Balance Sheet";#N/A,#N/A,FALSE,"Income Statement";#N/A,#N/A,FALSE,"Changes in Financial Position"}</definedName>
    <definedName name="wrn.AllDataPages._1" localSheetId="11" hidden="1">{#N/A,#N/A,FALSE,"Balance Sheet";#N/A,#N/A,FALSE,"Income Statement";#N/A,#N/A,FALSE,"Changes in Financial Position"}</definedName>
    <definedName name="wrn.AllDataPages._1" hidden="1">{#N/A,#N/A,FALSE,"Balance Sheet";#N/A,#N/A,FALSE,"Income Statement";#N/A,#N/A,FALSE,"Changes in Financial Position"}</definedName>
    <definedName name="wrn.AllDivisions." localSheetId="11" hidden="1">{#N/A,#N/A,TRUE,"buffalo";#N/A,#N/A,TRUE,"chatt";#N/A,#N/A,TRUE,"Griffith";#N/A,#N/A,TRUE,"Hammond";#N/A,#N/A,TRUE,"Harvey";#N/A,#N/A,TRUE,"texas";#N/A,#N/A,TRUE,"Combined"}</definedName>
    <definedName name="wrn.AllDivisions." hidden="1">{#N/A,#N/A,TRUE,"buffalo";#N/A,#N/A,TRUE,"chatt";#N/A,#N/A,TRUE,"Griffith";#N/A,#N/A,TRUE,"Hammond";#N/A,#N/A,TRUE,"Harvey";#N/A,#N/A,TRUE,"texas";#N/A,#N/A,TRUE,"Combined"}</definedName>
    <definedName name="wrn.Alligator." localSheetId="11"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2" hidden="1">{#N/A,#N/A,FALSE,"AD_Purchase";#N/A,#N/A,FALSE,"Credit";#N/A,#N/A,FALSE,"PF Acquisition";#N/A,#N/A,FALSE,"PF Offering"}</definedName>
    <definedName name="wrn.AllModels." localSheetId="1" hidden="1">{#N/A,#N/A,FALSE,"AD_Purchase";#N/A,#N/A,FALSE,"Credit";#N/A,#N/A,FALSE,"PF Acquisition";#N/A,#N/A,FALSE,"PF Offering"}</definedName>
    <definedName name="wrn.AllModels." localSheetId="19" hidden="1">{#N/A,#N/A,FALSE,"AD_Purchase";#N/A,#N/A,FALSE,"Credit";#N/A,#N/A,FALSE,"PF Acquisition";#N/A,#N/A,FALSE,"PF Offering"}</definedName>
    <definedName name="wrn.AllModels." localSheetId="4" hidden="1">{#N/A,#N/A,FALSE,"AD_Purchase";#N/A,#N/A,FALSE,"Credit";#N/A,#N/A,FALSE,"PF Acquisition";#N/A,#N/A,FALSE,"PF Offering"}</definedName>
    <definedName name="wrn.AllModels." localSheetId="18" hidden="1">{#N/A,#N/A,FALSE,"AD_Purchase";#N/A,#N/A,FALSE,"Credit";#N/A,#N/A,FALSE,"PF Acquisition";#N/A,#N/A,FALSE,"PF Offering"}</definedName>
    <definedName name="wrn.AllModels." localSheetId="15" hidden="1">{#N/A,#N/A,FALSE,"AD_Purchase";#N/A,#N/A,FALSE,"Credit";#N/A,#N/A,FALSE,"PF Acquisition";#N/A,#N/A,FALSE,"PF Offering"}</definedName>
    <definedName name="wrn.AllModels." localSheetId="11" hidden="1">{#N/A,#N/A,FALSE,"AD_Purchase";#N/A,#N/A,FALSE,"Credit";#N/A,#N/A,FALSE,"PF Acquisition";#N/A,#N/A,FALSE,"PF Offering"}</definedName>
    <definedName name="wrn.AllModels." hidden="1">{#N/A,#N/A,FALSE,"AD_Purchase";#N/A,#N/A,FALSE,"Credit";#N/A,#N/A,FALSE,"PF Acquisition";#N/A,#N/A,FALSE,"PF Offering"}</definedName>
    <definedName name="wrn.AllModels._1" localSheetId="4" hidden="1">{#N/A,#N/A,FALSE,"AD_Purchase";#N/A,#N/A,FALSE,"Credit";#N/A,#N/A,FALSE,"PF Acquisition";#N/A,#N/A,FALSE,"PF Offering"}</definedName>
    <definedName name="wrn.AllModels._1" localSheetId="11" hidden="1">{#N/A,#N/A,FALSE,"AD_Purchase";#N/A,#N/A,FALSE,"Credit";#N/A,#N/A,FALSE,"PF Acquisition";#N/A,#N/A,FALSE,"PF Offering"}</definedName>
    <definedName name="wrn.AllModels._1" hidden="1">{#N/A,#N/A,FALSE,"AD_Purchase";#N/A,#N/A,FALSE,"Credit";#N/A,#N/A,FALSE,"PF Acquisition";#N/A,#N/A,FALSE,"PF Offering"}</definedName>
    <definedName name="wrn.AllModels._1_1" localSheetId="4" hidden="1">{#N/A,#N/A,FALSE,"AD_Purchase";#N/A,#N/A,FALSE,"Credit";#N/A,#N/A,FALSE,"PF Acquisition";#N/A,#N/A,FALSE,"PF Offering"}</definedName>
    <definedName name="wrn.AllModels._1_1" localSheetId="11" hidden="1">{#N/A,#N/A,FALSE,"AD_Purchase";#N/A,#N/A,FALSE,"Credit";#N/A,#N/A,FALSE,"PF Acquisition";#N/A,#N/A,FALSE,"PF Offering"}</definedName>
    <definedName name="wrn.AllModels._1_1" hidden="1">{#N/A,#N/A,FALSE,"AD_Purchase";#N/A,#N/A,FALSE,"Credit";#N/A,#N/A,FALSE,"PF Acquisition";#N/A,#N/A,FALSE,"PF Offering"}</definedName>
    <definedName name="wrn.AllModels._1_1_2" localSheetId="4" hidden="1">{#N/A,#N/A,FALSE,"AD_Purchase";#N/A,#N/A,FALSE,"Credit";#N/A,#N/A,FALSE,"PF Acquisition";#N/A,#N/A,FALSE,"PF Offering"}</definedName>
    <definedName name="wrn.AllModels._1_1_2" localSheetId="11" hidden="1">{#N/A,#N/A,FALSE,"AD_Purchase";#N/A,#N/A,FALSE,"Credit";#N/A,#N/A,FALSE,"PF Acquisition";#N/A,#N/A,FALSE,"PF Offering"}</definedName>
    <definedName name="wrn.AllModels._1_1_2" hidden="1">{#N/A,#N/A,FALSE,"AD_Purchase";#N/A,#N/A,FALSE,"Credit";#N/A,#N/A,FALSE,"PF Acquisition";#N/A,#N/A,FALSE,"PF Offering"}</definedName>
    <definedName name="wrn.AllModels._1_3" localSheetId="4" hidden="1">{#N/A,#N/A,FALSE,"AD_Purchase";#N/A,#N/A,FALSE,"Credit";#N/A,#N/A,FALSE,"PF Acquisition";#N/A,#N/A,FALSE,"PF Offering"}</definedName>
    <definedName name="wrn.AllModels._1_3" localSheetId="11" hidden="1">{#N/A,#N/A,FALSE,"AD_Purchase";#N/A,#N/A,FALSE,"Credit";#N/A,#N/A,FALSE,"PF Acquisition";#N/A,#N/A,FALSE,"PF Offering"}</definedName>
    <definedName name="wrn.AllModels._1_3" hidden="1">{#N/A,#N/A,FALSE,"AD_Purchase";#N/A,#N/A,FALSE,"Credit";#N/A,#N/A,FALSE,"PF Acquisition";#N/A,#N/A,FALSE,"PF Offering"}</definedName>
    <definedName name="wrn.AllModels._2" localSheetId="4" hidden="1">{#N/A,#N/A,FALSE,"AD_Purchase";#N/A,#N/A,FALSE,"Credit";#N/A,#N/A,FALSE,"PF Acquisition";#N/A,#N/A,FALSE,"PF Offering"}</definedName>
    <definedName name="wrn.AllModels._2" localSheetId="11" hidden="1">{#N/A,#N/A,FALSE,"AD_Purchase";#N/A,#N/A,FALSE,"Credit";#N/A,#N/A,FALSE,"PF Acquisition";#N/A,#N/A,FALSE,"PF Offering"}</definedName>
    <definedName name="wrn.AllModels._2" hidden="1">{#N/A,#N/A,FALSE,"AD_Purchase";#N/A,#N/A,FALSE,"Credit";#N/A,#N/A,FALSE,"PF Acquisition";#N/A,#N/A,FALSE,"PF Offering"}</definedName>
    <definedName name="wrn.AllModels._2_2" localSheetId="4" hidden="1">{#N/A,#N/A,FALSE,"AD_Purchase";#N/A,#N/A,FALSE,"Credit";#N/A,#N/A,FALSE,"PF Acquisition";#N/A,#N/A,FALSE,"PF Offering"}</definedName>
    <definedName name="wrn.AllModels._2_2" localSheetId="11" hidden="1">{#N/A,#N/A,FALSE,"AD_Purchase";#N/A,#N/A,FALSE,"Credit";#N/A,#N/A,FALSE,"PF Acquisition";#N/A,#N/A,FALSE,"PF Offering"}</definedName>
    <definedName name="wrn.AllModels._2_2" hidden="1">{#N/A,#N/A,FALSE,"AD_Purchase";#N/A,#N/A,FALSE,"Credit";#N/A,#N/A,FALSE,"PF Acquisition";#N/A,#N/A,FALSE,"PF Offering"}</definedName>
    <definedName name="wrn.AllModels._3" localSheetId="4" hidden="1">{#N/A,#N/A,FALSE,"AD_Purchase";#N/A,#N/A,FALSE,"Credit";#N/A,#N/A,FALSE,"PF Acquisition";#N/A,#N/A,FALSE,"PF Offering"}</definedName>
    <definedName name="wrn.AllModels._3" localSheetId="11" hidden="1">{#N/A,#N/A,FALSE,"AD_Purchase";#N/A,#N/A,FALSE,"Credit";#N/A,#N/A,FALSE,"PF Acquisition";#N/A,#N/A,FALSE,"PF Offering"}</definedName>
    <definedName name="wrn.AllModels._3" hidden="1">{#N/A,#N/A,FALSE,"AD_Purchase";#N/A,#N/A,FALSE,"Credit";#N/A,#N/A,FALSE,"PF Acquisition";#N/A,#N/A,FALSE,"PF Offering"}</definedName>
    <definedName name="wrn.AllModels._3_2" localSheetId="4" hidden="1">{#N/A,#N/A,FALSE,"AD_Purchase";#N/A,#N/A,FALSE,"Credit";#N/A,#N/A,FALSE,"PF Acquisition";#N/A,#N/A,FALSE,"PF Offering"}</definedName>
    <definedName name="wrn.AllModels._3_2" localSheetId="11" hidden="1">{#N/A,#N/A,FALSE,"AD_Purchase";#N/A,#N/A,FALSE,"Credit";#N/A,#N/A,FALSE,"PF Acquisition";#N/A,#N/A,FALSE,"PF Offering"}</definedName>
    <definedName name="wrn.AllModels._3_2" hidden="1">{#N/A,#N/A,FALSE,"AD_Purchase";#N/A,#N/A,FALSE,"Credit";#N/A,#N/A,FALSE,"PF Acquisition";#N/A,#N/A,FALSE,"PF Offering"}</definedName>
    <definedName name="wrn.AllModels._4" localSheetId="4" hidden="1">{#N/A,#N/A,FALSE,"AD_Purchase";#N/A,#N/A,FALSE,"Credit";#N/A,#N/A,FALSE,"PF Acquisition";#N/A,#N/A,FALSE,"PF Offering"}</definedName>
    <definedName name="wrn.AllModels._4" localSheetId="11" hidden="1">{#N/A,#N/A,FALSE,"AD_Purchase";#N/A,#N/A,FALSE,"Credit";#N/A,#N/A,FALSE,"PF Acquisition";#N/A,#N/A,FALSE,"PF Offering"}</definedName>
    <definedName name="wrn.AllModels._4" hidden="1">{#N/A,#N/A,FALSE,"AD_Purchase";#N/A,#N/A,FALSE,"Credit";#N/A,#N/A,FALSE,"PF Acquisition";#N/A,#N/A,FALSE,"PF Offering"}</definedName>
    <definedName name="wrn.AllModels._4_2" localSheetId="4" hidden="1">{#N/A,#N/A,FALSE,"AD_Purchase";#N/A,#N/A,FALSE,"Credit";#N/A,#N/A,FALSE,"PF Acquisition";#N/A,#N/A,FALSE,"PF Offering"}</definedName>
    <definedName name="wrn.AllModels._4_2" localSheetId="11" hidden="1">{#N/A,#N/A,FALSE,"AD_Purchase";#N/A,#N/A,FALSE,"Credit";#N/A,#N/A,FALSE,"PF Acquisition";#N/A,#N/A,FALSE,"PF Offering"}</definedName>
    <definedName name="wrn.AllModels._4_2" hidden="1">{#N/A,#N/A,FALSE,"AD_Purchase";#N/A,#N/A,FALSE,"Credit";#N/A,#N/A,FALSE,"PF Acquisition";#N/A,#N/A,FALSE,"PF Offering"}</definedName>
    <definedName name="wrn.AllModels._5" localSheetId="4" hidden="1">{#N/A,#N/A,FALSE,"AD_Purchase";#N/A,#N/A,FALSE,"Credit";#N/A,#N/A,FALSE,"PF Acquisition";#N/A,#N/A,FALSE,"PF Offering"}</definedName>
    <definedName name="wrn.AllModels._5" localSheetId="11" hidden="1">{#N/A,#N/A,FALSE,"AD_Purchase";#N/A,#N/A,FALSE,"Credit";#N/A,#N/A,FALSE,"PF Acquisition";#N/A,#N/A,FALSE,"PF Offering"}</definedName>
    <definedName name="wrn.AllModels._5" hidden="1">{#N/A,#N/A,FALSE,"AD_Purchase";#N/A,#N/A,FALSE,"Credit";#N/A,#N/A,FALSE,"PF Acquisition";#N/A,#N/A,FALSE,"PF Offering"}</definedName>
    <definedName name="wrn.AllModels._5_2" localSheetId="4" hidden="1">{#N/A,#N/A,FALSE,"AD_Purchase";#N/A,#N/A,FALSE,"Credit";#N/A,#N/A,FALSE,"PF Acquisition";#N/A,#N/A,FALSE,"PF Offering"}</definedName>
    <definedName name="wrn.AllModels._5_2" localSheetId="11" hidden="1">{#N/A,#N/A,FALSE,"AD_Purchase";#N/A,#N/A,FALSE,"Credit";#N/A,#N/A,FALSE,"PF Acquisition";#N/A,#N/A,FALSE,"PF Offering"}</definedName>
    <definedName name="wrn.AllModels._5_2" hidden="1">{#N/A,#N/A,FALSE,"AD_Purchase";#N/A,#N/A,FALSE,"Credit";#N/A,#N/A,FALSE,"PF Acquisition";#N/A,#N/A,FALSE,"PF Offering"}</definedName>
    <definedName name="wrn.ALLOC." localSheetId="4" hidden="1">{#N/A,#N/A,FALSE,"ALLOC"}</definedName>
    <definedName name="wrn.ALLOC." localSheetId="11" hidden="1">{#N/A,#N/A,FALSE,"ALLOC"}</definedName>
    <definedName name="wrn.ALLOC." hidden="1">{#N/A,#N/A,FALSE,"ALLOC"}</definedName>
    <definedName name="wrn.ALLOC._1" localSheetId="4" hidden="1">{#N/A,#N/A,FALSE,"ALLOC"}</definedName>
    <definedName name="wrn.ALLOC._1" localSheetId="11" hidden="1">{#N/A,#N/A,FALSE,"ALLOC"}</definedName>
    <definedName name="wrn.ALLOC._1" hidden="1">{#N/A,#N/A,FALSE,"ALLOC"}</definedName>
    <definedName name="wrn.ALLOCATIONS." localSheetId="11" hidden="1">{"ALLOCATIONS",#N/A,FALSE,"ALLOCATIONS"}</definedName>
    <definedName name="wrn.ALLOCATIONS." hidden="1">{"ALLOCATIONS",#N/A,FALSE,"ALLOCATIONS"}</definedName>
    <definedName name="wrn.ALLPAG." localSheetId="15" hidden="1">{#N/A,#N/A,FALSE,"Cover";#N/A,#N/A,FALSE,"PAI";#N/A,#N/A,FALSE,"PALS991";#N/A,#N/A,FALSE,"PALS97A";#N/A,#N/A,FALSE,"AAHC";#N/A,#N/A,FALSE,"PCC";#N/A,#N/A,FALSE,"PAPs"}</definedName>
    <definedName name="wrn.ALLPAG." localSheetId="11" hidden="1">{#N/A,#N/A,FALSE,"Cover";#N/A,#N/A,FALSE,"PAI";#N/A,#N/A,FALSE,"PALS991";#N/A,#N/A,FALSE,"PALS97A";#N/A,#N/A,FALSE,"AAHC";#N/A,#N/A,FALSE,"PCC";#N/A,#N/A,FALSE,"PAPs"}</definedName>
    <definedName name="wrn.ALLPAG." hidden="1">{#N/A,#N/A,FALSE,"Cover";#N/A,#N/A,FALSE,"PAI";#N/A,#N/A,FALSE,"PALS991";#N/A,#N/A,FALSE,"PALS97A";#N/A,#N/A,FALSE,"AAHC";#N/A,#N/A,FALSE,"PCC";#N/A,#N/A,FALSE,"PAPs"}</definedName>
    <definedName name="wrn.Allpag3" localSheetId="15" hidden="1">{#N/A,#N/A,FALSE,"Cover";#N/A,#N/A,FALSE,"PAI";#N/A,#N/A,FALSE,"PALS991";#N/A,#N/A,FALSE,"PALS97A";#N/A,#N/A,FALSE,"AAHC";#N/A,#N/A,FALSE,"PCC";#N/A,#N/A,FALSE,"PAPs"}</definedName>
    <definedName name="wrn.Allpag3" localSheetId="11" hidden="1">{#N/A,#N/A,FALSE,"Cover";#N/A,#N/A,FALSE,"PAI";#N/A,#N/A,FALSE,"PALS991";#N/A,#N/A,FALSE,"PALS97A";#N/A,#N/A,FALSE,"AAHC";#N/A,#N/A,FALSE,"PCC";#N/A,#N/A,FALSE,"PAPs"}</definedName>
    <definedName name="wrn.Allpag3" hidden="1">{#N/A,#N/A,FALSE,"Cover";#N/A,#N/A,FALSE,"PAI";#N/A,#N/A,FALSE,"PALS991";#N/A,#N/A,FALSE,"PALS97A";#N/A,#N/A,FALSE,"AAHC";#N/A,#N/A,FALSE,"PCC";#N/A,#N/A,FALSE,"PAPs"}</definedName>
    <definedName name="wrn.ALLPAG4" localSheetId="15" hidden="1">{#N/A,#N/A,FALSE,"Cover";#N/A,#N/A,FALSE,"PAI";#N/A,#N/A,FALSE,"PALS991";#N/A,#N/A,FALSE,"PALS97A";#N/A,#N/A,FALSE,"AAHC";#N/A,#N/A,FALSE,"PCC";#N/A,#N/A,FALSE,"PAPs"}</definedName>
    <definedName name="wrn.ALLPAG4" localSheetId="11" hidden="1">{#N/A,#N/A,FALSE,"Cover";#N/A,#N/A,FALSE,"PAI";#N/A,#N/A,FALSE,"PALS991";#N/A,#N/A,FALSE,"PALS97A";#N/A,#N/A,FALSE,"AAHC";#N/A,#N/A,FALSE,"PCC";#N/A,#N/A,FALSE,"PAPs"}</definedName>
    <definedName name="wrn.ALLPAG4" hidden="1">{#N/A,#N/A,FALSE,"Cover";#N/A,#N/A,FALSE,"PAI";#N/A,#N/A,FALSE,"PALS991";#N/A,#N/A,FALSE,"PALS97A";#N/A,#N/A,FALSE,"AAHC";#N/A,#N/A,FALSE,"PCC";#N/A,#N/A,FALSE,"PAPs"}</definedName>
    <definedName name="wrn.allpages." localSheetId="4" hidden="1">{#N/A,#N/A,TRUE,"Historicals";#N/A,#N/A,TRUE,"Charts";#N/A,#N/A,TRUE,"Forecasts"}</definedName>
    <definedName name="wrn.allpages." localSheetId="11" hidden="1">{#N/A,#N/A,TRUE,"Historicals";#N/A,#N/A,TRUE,"Charts";#N/A,#N/A,TRUE,"Forecasts"}</definedName>
    <definedName name="wrn.allpages." hidden="1">{#N/A,#N/A,TRUE,"Historicals";#N/A,#N/A,TRUE,"Charts";#N/A,#N/A,TRUE,"Forecasts"}</definedName>
    <definedName name="wrn.allpages._1" localSheetId="4" hidden="1">{#N/A,#N/A,TRUE,"Historicals";#N/A,#N/A,TRUE,"Charts";#N/A,#N/A,TRUE,"Forecasts"}</definedName>
    <definedName name="wrn.allpages._1" localSheetId="11" hidden="1">{#N/A,#N/A,TRUE,"Historicals";#N/A,#N/A,TRUE,"Charts";#N/A,#N/A,TRUE,"Forecasts"}</definedName>
    <definedName name="wrn.allpages._1" hidden="1">{#N/A,#N/A,TRUE,"Historicals";#N/A,#N/A,TRUE,"Charts";#N/A,#N/A,TRUE,"Forecasts"}</definedName>
    <definedName name="wrn.ALLPageSUM" localSheetId="15" hidden="1">{#N/A,#N/A,FALSE,"Cover";#N/A,#N/A,FALSE,"PAI";#N/A,#N/A,FALSE,"PALS991";#N/A,#N/A,FALSE,"PALS97A";#N/A,#N/A,FALSE,"AAHC";#N/A,#N/A,FALSE,"PCC";#N/A,#N/A,FALSE,"PAPs"}</definedName>
    <definedName name="wrn.ALLPageSUM" localSheetId="11" hidden="1">{#N/A,#N/A,FALSE,"Cover";#N/A,#N/A,FALSE,"PAI";#N/A,#N/A,FALSE,"PALS991";#N/A,#N/A,FALSE,"PALS97A";#N/A,#N/A,FALSE,"AAHC";#N/A,#N/A,FALSE,"PCC";#N/A,#N/A,FALSE,"PAPs"}</definedName>
    <definedName name="wrn.ALLPageSUM" hidden="1">{#N/A,#N/A,FALSE,"Cover";#N/A,#N/A,FALSE,"PAI";#N/A,#N/A,FALSE,"PALS991";#N/A,#N/A,FALSE,"PALS97A";#N/A,#N/A,FALSE,"AAHC";#N/A,#N/A,FALSE,"PCC";#N/A,#N/A,FALSE,"PAPs"}</definedName>
    <definedName name="wrn.ALLPAGSUM" localSheetId="15" hidden="1">{#N/A,#N/A,FALSE,"Cover";#N/A,#N/A,FALSE,"PAI";#N/A,#N/A,FALSE,"PALS991";#N/A,#N/A,FALSE,"PALS97A";#N/A,#N/A,FALSE,"AAHC";#N/A,#N/A,FALSE,"PCC";#N/A,#N/A,FALSE,"PAPs"}</definedName>
    <definedName name="wrn.ALLPAGSUM" localSheetId="11" hidden="1">{#N/A,#N/A,FALSE,"Cover";#N/A,#N/A,FALSE,"PAI";#N/A,#N/A,FALSE,"PALS991";#N/A,#N/A,FALSE,"PALS97A";#N/A,#N/A,FALSE,"AAHC";#N/A,#N/A,FALSE,"PCC";#N/A,#N/A,FALSE,"PAPs"}</definedName>
    <definedName name="wrn.ALLPAGSUM" hidden="1">{#N/A,#N/A,FALSE,"Cover";#N/A,#N/A,FALSE,"PAI";#N/A,#N/A,FALSE,"PALS991";#N/A,#N/A,FALSE,"PALS97A";#N/A,#N/A,FALSE,"AAHC";#N/A,#N/A,FALSE,"PCC";#N/A,#N/A,FALSE,"PAPs"}</definedName>
    <definedName name="wrn.ALLPagSUm2" localSheetId="15" hidden="1">{#N/A,#N/A,FALSE,"Cover";#N/A,#N/A,FALSE,"PAI";#N/A,#N/A,FALSE,"PALS991";#N/A,#N/A,FALSE,"PALS97A";#N/A,#N/A,FALSE,"AAHC";#N/A,#N/A,FALSE,"PCC";#N/A,#N/A,FALSE,"PAPs"}</definedName>
    <definedName name="wrn.ALLPagSUm2" localSheetId="11" hidden="1">{#N/A,#N/A,FALSE,"Cover";#N/A,#N/A,FALSE,"PAI";#N/A,#N/A,FALSE,"PALS991";#N/A,#N/A,FALSE,"PALS97A";#N/A,#N/A,FALSE,"AAHC";#N/A,#N/A,FALSE,"PCC";#N/A,#N/A,FALSE,"PAPs"}</definedName>
    <definedName name="wrn.ALLPagSUm2" hidden="1">{#N/A,#N/A,FALSE,"Cover";#N/A,#N/A,FALSE,"PAI";#N/A,#N/A,FALSE,"PALS991";#N/A,#N/A,FALSE,"PALS97A";#N/A,#N/A,FALSE,"AAHC";#N/A,#N/A,FALSE,"PCC";#N/A,#N/A,FALSE,"PAPs"}</definedName>
    <definedName name="wrn.ALONOV." localSheetId="4" hidden="1">{#N/A,#N/A,FALSE,"ALNOV96"}</definedName>
    <definedName name="wrn.ALONOV." localSheetId="11" hidden="1">{#N/A,#N/A,FALSE,"ALNOV96"}</definedName>
    <definedName name="wrn.ALONOV." hidden="1">{#N/A,#N/A,FALSE,"ALNOV96"}</definedName>
    <definedName name="wrn.ALONOV._1" localSheetId="4" hidden="1">{#N/A,#N/A,FALSE,"ALNOV96"}</definedName>
    <definedName name="wrn.ALONOV._1" localSheetId="11" hidden="1">{#N/A,#N/A,FALSE,"ALNOV96"}</definedName>
    <definedName name="wrn.ALONOV._1" hidden="1">{#N/A,#N/A,FALSE,"ALNOV96"}</definedName>
    <definedName name="wrn.ALSEPT." localSheetId="4" hidden="1">{#N/A,#N/A,FALSE,"ALSEPT96 "}</definedName>
    <definedName name="wrn.ALSEPT." localSheetId="11" hidden="1">{#N/A,#N/A,FALSE,"ALSEPT96 "}</definedName>
    <definedName name="wrn.ALSEPT." hidden="1">{#N/A,#N/A,FALSE,"ALSEPT96 "}</definedName>
    <definedName name="wrn.ALSEPT._1" localSheetId="4" hidden="1">{#N/A,#N/A,FALSE,"ALSEPT96 "}</definedName>
    <definedName name="wrn.ALSEPT._1" localSheetId="11" hidden="1">{#N/A,#N/A,FALSE,"ALSEPT96 "}</definedName>
    <definedName name="wrn.ALSEPT._1" hidden="1">{#N/A,#N/A,FALSE,"ALSEPT96 "}</definedName>
    <definedName name="wrn.Amort._.Schedule." localSheetId="11" hidden="1">{"REVENUE",#N/A,FALSE,"AMORT97";"AMORT",#N/A,FALSE,"AMORT97"}</definedName>
    <definedName name="wrn.Amort._.Schedule." hidden="1">{"REVENUE",#N/A,FALSE,"AMORT97";"AMORT",#N/A,FALSE,"AMORT97"}</definedName>
    <definedName name="wrn.Amortization." localSheetId="11" hidden="1">{"Exist Debt Amort",#N/A,TRUE,"Financials";"Intangible Amort",#N/A,TRUE,"Financials";"Proj Debt Amort",#N/A,TRUE,"Financials";"Proj Pfd Amort",#N/A,TRUE,"Financials"}</definedName>
    <definedName name="wrn.Amortization." hidden="1">{"Exist Debt Amort",#N/A,TRUE,"Financials";"Intangible Amort",#N/A,TRUE,"Financials";"Proj Debt Amort",#N/A,TRUE,"Financials";"Proj Pfd Amort",#N/A,TRUE,"Financials"}</definedName>
    <definedName name="wrn.AMT1." localSheetId="4" hidden="1">{"AMT1",#N/A,FALSE,"NAVYI"}</definedName>
    <definedName name="wrn.AMT1." localSheetId="11" hidden="1">{"AMT1",#N/A,FALSE,"NAVYI"}</definedName>
    <definedName name="wrn.AMT1." hidden="1">{"AMT1",#N/A,FALSE,"NAVYI"}</definedName>
    <definedName name="wrn.AMT2." localSheetId="4" hidden="1">{"AMT2",#N/A,FALSE,"NAVYI"}</definedName>
    <definedName name="wrn.AMT2." localSheetId="11" hidden="1">{"AMT2",#N/A,FALSE,"NAVYI"}</definedName>
    <definedName name="wrn.AMT2." hidden="1">{"AMT2",#N/A,FALSE,"NAVYI"}</definedName>
    <definedName name="wrn.AMTADDIT1." localSheetId="4" hidden="1">{"AMTADDIT1",#N/A,FALSE,"NAVYI"}</definedName>
    <definedName name="wrn.AMTADDIT1." localSheetId="11" hidden="1">{"AMTADDIT1",#N/A,FALSE,"NAVYI"}</definedName>
    <definedName name="wrn.AMTADDIT1." hidden="1">{"AMTADDIT1",#N/A,FALSE,"NAVYI"}</definedName>
    <definedName name="wrn.AMTADDIT2." localSheetId="4" hidden="1">{"AMTADDIT2",#N/A,FALSE,"NAVYI"}</definedName>
    <definedName name="wrn.AMTADDIT2." localSheetId="11" hidden="1">{"AMTADDIT2",#N/A,FALSE,"NAVYI"}</definedName>
    <definedName name="wrn.AMTADDIT2." hidden="1">{"AMTADDIT2",#N/A,FALSE,"NAVYI"}</definedName>
    <definedName name="wrn.AMTALL." localSheetId="4" hidden="1">{"AMT1",#N/A,FALSE,"NAVYI";"AMT2",#N/A,FALSE,"NAVYI";"AMTADDIT1",#N/A,FALSE,"NAVYI";"AMTADDIT2",#N/A,FALSE,"NAVYI"}</definedName>
    <definedName name="wrn.AMTALL." localSheetId="11" hidden="1">{"AMT1",#N/A,FALSE,"NAVYI";"AMT2",#N/A,FALSE,"NAVYI";"AMTADDIT1",#N/A,FALSE,"NAVYI";"AMTADDIT2",#N/A,FALSE,"NAVYI"}</definedName>
    <definedName name="wrn.AMTALL." hidden="1">{"AMT1",#N/A,FALSE,"NAVYI";"AMT2",#N/A,FALSE,"NAVYI";"AMTADDIT1",#N/A,FALSE,"NAVYI";"AMTADDIT2",#N/A,FALSE,"NAVYI"}</definedName>
    <definedName name="wrn.Analisi._.completa." localSheetId="11" hidden="1">{#N/A,#N/A,TRUE,"Stato Patrimoniale Civilistico";#N/A,#N/A,TRUE,"Conto Economico Civilistico";#N/A,#N/A,TRUE,"Riclassifica SP";#N/A,#N/A,TRUE,"Riclassifica CE";#N/A,#N/A,TRUE,"Indici di Bilancio";#N/A,#N/A,TRUE,"Composizione SP";#N/A,#N/A,TRUE,"Liquidità";#N/A,#N/A,TRUE,"Solidità";#N/A,#N/A,TRUE,"Redditività";#N/A,#N/A,TRUE,"Sviluppo"}</definedName>
    <definedName name="wrn.Analisi._.completa." hidden="1">{#N/A,#N/A,TRUE,"Stato Patrimoniale Civilistico";#N/A,#N/A,TRUE,"Conto Economico Civilistico";#N/A,#N/A,TRUE,"Riclassifica SP";#N/A,#N/A,TRUE,"Riclassifica CE";#N/A,#N/A,TRUE,"Indici di Bilancio";#N/A,#N/A,TRUE,"Composizione SP";#N/A,#N/A,TRUE,"Liquidità";#N/A,#N/A,TRUE,"Solidità";#N/A,#N/A,TRUE,"Redditività";#N/A,#N/A,TRUE,"Sviluppo"}</definedName>
    <definedName name="wrn.ANALY." localSheetId="11" hidden="1">{"BACK",#N/A,FALSE,"ANALY";"NS",#N/A,FALSE,"ANALY";"TOTAL",#N/A,FALSE,"ANALY"}</definedName>
    <definedName name="wrn.ANALY." hidden="1">{"BACK",#N/A,FALSE,"ANALY";"NS",#N/A,FALSE,"ANALY";"TOTAL",#N/A,FALSE,"ANALY"}</definedName>
    <definedName name="wrn.ANALYSIS." localSheetId="11" hidden="1">{"STATIONS",#N/A,TRUE,"Station OCF";"COMPS",#N/A,TRUE,"COMPS";"CAP",#N/A,TRUE,"PUBLIC";"TVCAPDET",#N/A,TRUE,"CAPDET";"DCF",#N/A,TRUE,"DCF"}</definedName>
    <definedName name="wrn.ANALYSIS." hidden="1">{"STATIONS",#N/A,TRUE,"Station OCF";"COMPS",#N/A,TRUE,"COMPS";"CAP",#N/A,TRUE,"PUBLIC";"TVCAPDET",#N/A,TRUE,"CAPDET";"DCF",#N/A,TRUE,"DCF"}</definedName>
    <definedName name="wrn.ANALYSIS._.9507." localSheetId="11" hidden="1">{#N/A,#N/A,FALSE,"ABB HOLDING LTD"}</definedName>
    <definedName name="wrn.ANALYSIS._.9507." hidden="1">{#N/A,#N/A,FALSE,"ABB HOLDING LTD"}</definedName>
    <definedName name="WRN.ANALYSIS._.9511." localSheetId="11" hidden="1">{#N/A,#N/A,FALSE,"ABB HOLDING LTD"}</definedName>
    <definedName name="WRN.ANALYSIS._.9511." hidden="1">{#N/A,#N/A,FALSE,"ABB HOLDING LTD"}</definedName>
    <definedName name="wrn.Analyst._.Est." localSheetId="4" hidden="1">{"analyst 4qtrs and year",#N/A,FALSE,"Analyst Est"}</definedName>
    <definedName name="wrn.Analyst._.Est." localSheetId="11" hidden="1">{"analyst 4qtrs and year",#N/A,FALSE,"Analyst Est"}</definedName>
    <definedName name="wrn.Analyst._.Est." hidden="1">{"analyst 4qtrs and year",#N/A,FALSE,"Analyst Est"}</definedName>
    <definedName name="wrn.Analyst._.Est._1" localSheetId="4" hidden="1">{"analyst 4qtrs and year",#N/A,FALSE,"Analyst Est"}</definedName>
    <definedName name="wrn.Analyst._.Est._1" localSheetId="11" hidden="1">{"analyst 4qtrs and year",#N/A,FALSE,"Analyst Est"}</definedName>
    <definedName name="wrn.Analyst._.Est._1" hidden="1">{"analyst 4qtrs and year",#N/A,FALSE,"Analyst Est"}</definedName>
    <definedName name="wrn.Analytic." localSheetId="11"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Anim." localSheetId="15" hidden="1">{"Page1",#N/A,FALSE,"Anim_Source&amp;Uses";"Page2",#N/A,FALSE,"Anim_Source&amp;Uses";"Page3",#N/A,FALSE,"Anim_Source&amp;Uses"}</definedName>
    <definedName name="wrn.Anim." localSheetId="11" hidden="1">{"Page1",#N/A,FALSE,"Anim_Source&amp;Uses";"Page2",#N/A,FALSE,"Anim_Source&amp;Uses";"Page3",#N/A,FALSE,"Anim_Source&amp;Uses"}</definedName>
    <definedName name="wrn.Anim." hidden="1">{"Page1",#N/A,FALSE,"Anim_Source&amp;Uses";"Page2",#N/A,FALSE,"Anim_Source&amp;Uses";"Page3",#N/A,FALSE,"Anim_Source&amp;Uses"}</definedName>
    <definedName name="wrn.annual." localSheetId="11" hidden="1">{"Annual Income",#N/A,FALSE,"ANF"}</definedName>
    <definedName name="wrn.annual." hidden="1">{"Annual Income",#N/A,FALSE,"ANF"}</definedName>
    <definedName name="wrn.Annual._.Cashflows." localSheetId="4" hidden="1">{"Revenues",#N/A,FALSE,"MDU";"Depreciation",#N/A,FALSE,"MDU";"Debt",#N/A,FALSE,"MDU";"Financials",#N/A,FALSE,"MDU";"Accounts",#N/A,FALSE,"MDU"}</definedName>
    <definedName name="wrn.Annual._.Cashflows." localSheetId="11" hidden="1">{"Revenues",#N/A,FALSE,"MDU";"Depreciation",#N/A,FALSE,"MDU";"Debt",#N/A,FALSE,"MDU";"Financials",#N/A,FALSE,"MDU";"Accounts",#N/A,FALSE,"MDU"}</definedName>
    <definedName name="wrn.Annual._.Cashflows." hidden="1">{"Revenues",#N/A,FALSE,"MDU";"Depreciation",#N/A,FALSE,"MDU";"Debt",#N/A,FALSE,"MDU";"Financials",#N/A,FALSE,"MDU";"Accounts",#N/A,FALSE,"MDU"}</definedName>
    <definedName name="wrn.Annual._.Cashflows._1" localSheetId="4" hidden="1">{"Revenues",#N/A,FALSE,"MDU";"Depreciation",#N/A,FALSE,"MDU";"Debt",#N/A,FALSE,"MDU";"Financials",#N/A,FALSE,"MDU";"Accounts",#N/A,FALSE,"MDU"}</definedName>
    <definedName name="wrn.Annual._.Cashflows._1" localSheetId="11" hidden="1">{"Revenues",#N/A,FALSE,"MDU";"Depreciation",#N/A,FALSE,"MDU";"Debt",#N/A,FALSE,"MDU";"Financials",#N/A,FALSE,"MDU";"Accounts",#N/A,FALSE,"MDU"}</definedName>
    <definedName name="wrn.Annual._.Cashflows._1" hidden="1">{"Revenues",#N/A,FALSE,"MDU";"Depreciation",#N/A,FALSE,"MDU";"Debt",#N/A,FALSE,"MDU";"Financials",#N/A,FALSE,"MDU";"Accounts",#N/A,FALSE,"MDU"}</definedName>
    <definedName name="wrn.Annual._.Cashflows2." localSheetId="4" hidden="1">{"Revenues",#N/A,FALSE,"MDU";"Depreciation",#N/A,FALSE,"MDU";"Debt",#N/A,FALSE,"MDU";"Financials",#N/A,FALSE,"MDU";"Accounts",#N/A,FALSE,"MDU"}</definedName>
    <definedName name="wrn.Annual._.Cashflows2." localSheetId="11" hidden="1">{"Revenues",#N/A,FALSE,"MDU";"Depreciation",#N/A,FALSE,"MDU";"Debt",#N/A,FALSE,"MDU";"Financials",#N/A,FALSE,"MDU";"Accounts",#N/A,FALSE,"MDU"}</definedName>
    <definedName name="wrn.Annual._.Cashflows2." hidden="1">{"Revenues",#N/A,FALSE,"MDU";"Depreciation",#N/A,FALSE,"MDU";"Debt",#N/A,FALSE,"MDU";"Financials",#N/A,FALSE,"MDU";"Accounts",#N/A,FALSE,"MDU"}</definedName>
    <definedName name="wrn.Annual._.Cashflows2._1" localSheetId="4" hidden="1">{"Revenues",#N/A,FALSE,"MDU";"Depreciation",#N/A,FALSE,"MDU";"Debt",#N/A,FALSE,"MDU";"Financials",#N/A,FALSE,"MDU";"Accounts",#N/A,FALSE,"MDU"}</definedName>
    <definedName name="wrn.Annual._.Cashflows2._1" localSheetId="11" hidden="1">{"Revenues",#N/A,FALSE,"MDU";"Depreciation",#N/A,FALSE,"MDU";"Debt",#N/A,FALSE,"MDU";"Financials",#N/A,FALSE,"MDU";"Accounts",#N/A,FALSE,"MDU"}</definedName>
    <definedName name="wrn.Annual._.Cashflows2._1" hidden="1">{"Revenues",#N/A,FALSE,"MDU";"Depreciation",#N/A,FALSE,"MDU";"Debt",#N/A,FALSE,"MDU";"Financials",#N/A,FALSE,"MDU";"Accounts",#N/A,FALSE,"MDU"}</definedName>
    <definedName name="wrn.Annual._.Report." localSheetId="4" hidden="1">{#N/A,#N/A,FALSE,"TABLE_1 YTD- VALUES LAST YR(2)"}</definedName>
    <definedName name="wrn.Annual._.Report." localSheetId="11" hidden="1">{#N/A,#N/A,FALSE,"TABLE_1 YTD- VALUES LAST YR(2)"}</definedName>
    <definedName name="wrn.Annual._.Report." hidden="1">{#N/A,#N/A,FALSE,"TABLE_1 YTD- VALUES LAST YR(2)"}</definedName>
    <definedName name="wrn.Annual_n_Quarterly." localSheetId="11" hidden="1">{"Annual",#N/A,FALSE,"Sales &amp; Market";"Quarterly",#N/A,FALSE,"Sales &amp; Market"}</definedName>
    <definedName name="wrn.Annual_n_Quarterly." hidden="1">{"Annual",#N/A,FALSE,"Sales &amp; Market";"Quarterly",#N/A,FALSE,"Sales &amp; Market"}</definedName>
    <definedName name="wrn.Annuals." localSheetId="11" hidden="1">{#N/A,#N/A,TRUE,"Assumptions";#N/A,#N/A,TRUE,"Book Annual";#N/A,#N/A,TRUE,"Tax Annual";#N/A,#N/A,TRUE,"Valuation"}</definedName>
    <definedName name="wrn.Annuals." hidden="1">{#N/A,#N/A,TRUE,"Assumptions";#N/A,#N/A,TRUE,"Book Annual";#N/A,#N/A,TRUE,"Tax Annual";#N/A,#N/A,TRUE,"Valuation"}</definedName>
    <definedName name="wrn.AOE._.Mktg."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_2"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_2"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3"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3"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_2"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_2"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_2"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_2"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5" localSheetId="4"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5" localSheetId="1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pproval._.Package." localSheetId="11" hidden="1">{#N/A,#N/A,FALSE,"Cover";#N/A,#N/A,FALSE,"OFF";#N/A,#N/A,FALSE," ON";#N/A,#N/A,FALSE,"SUM";#N/A,#N/A,FALSE,"VPOP-POP"}</definedName>
    <definedName name="wrn.Approval._.Package." hidden="1">{#N/A,#N/A,FALSE,"Cover";#N/A,#N/A,FALSE,"OFF";#N/A,#N/A,FALSE," ON";#N/A,#N/A,FALSE,"SUM";#N/A,#N/A,FALSE,"VPOP-POP"}</definedName>
    <definedName name="wrn.APRIL." localSheetId="19"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4"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15"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11"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QUIROR._.DCF." localSheetId="4" hidden="1">{"AQUIRORDCF",#N/A,FALSE,"Merger consequences";"Acquirorassns",#N/A,FALSE,"Merger consequences"}</definedName>
    <definedName name="wrn.AQUIROR._.DCF." localSheetId="11" hidden="1">{"AQUIRORDCF",#N/A,FALSE,"Merger consequences";"Acquirorassns",#N/A,FALSE,"Merger consequences"}</definedName>
    <definedName name="wrn.AQUIROR._.DCF." hidden="1">{"AQUIRORDCF",#N/A,FALSE,"Merger consequences";"Acquirorassns",#N/A,FALSE,"Merger consequences"}</definedName>
    <definedName name="wrn.AQUIROR._.DCF._1" localSheetId="4" hidden="1">{"AQUIRORDCF",#N/A,FALSE,"Merger consequences";"Acquirorassns",#N/A,FALSE,"Merger consequences"}</definedName>
    <definedName name="wrn.AQUIROR._.DCF._1" localSheetId="11" hidden="1">{"AQUIRORDCF",#N/A,FALSE,"Merger consequences";"Acquirorassns",#N/A,FALSE,"Merger consequences"}</definedName>
    <definedName name="wrn.AQUIROR._.DCF._1" hidden="1">{"AQUIRORDCF",#N/A,FALSE,"Merger consequences";"Acquirorassns",#N/A,FALSE,"Merger consequences"}</definedName>
    <definedName name="wrn.AQUIROR._.DCF._1_1" localSheetId="4" hidden="1">{"AQUIRORDCF",#N/A,FALSE,"Merger consequences";"Acquirorassns",#N/A,FALSE,"Merger consequences"}</definedName>
    <definedName name="wrn.AQUIROR._.DCF._1_1" localSheetId="11" hidden="1">{"AQUIRORDCF",#N/A,FALSE,"Merger consequences";"Acquirorassns",#N/A,FALSE,"Merger consequences"}</definedName>
    <definedName name="wrn.AQUIROR._.DCF._1_1" hidden="1">{"AQUIRORDCF",#N/A,FALSE,"Merger consequences";"Acquirorassns",#N/A,FALSE,"Merger consequences"}</definedName>
    <definedName name="wrn.AQUIROR._.DCF._1_1_2" localSheetId="4" hidden="1">{"AQUIRORDCF",#N/A,FALSE,"Merger consequences";"Acquirorassns",#N/A,FALSE,"Merger consequences"}</definedName>
    <definedName name="wrn.AQUIROR._.DCF._1_1_2" localSheetId="11" hidden="1">{"AQUIRORDCF",#N/A,FALSE,"Merger consequences";"Acquirorassns",#N/A,FALSE,"Merger consequences"}</definedName>
    <definedName name="wrn.AQUIROR._.DCF._1_1_2" hidden="1">{"AQUIRORDCF",#N/A,FALSE,"Merger consequences";"Acquirorassns",#N/A,FALSE,"Merger consequences"}</definedName>
    <definedName name="wrn.AQUIROR._.DCF._1_3" localSheetId="4" hidden="1">{"AQUIRORDCF",#N/A,FALSE,"Merger consequences";"Acquirorassns",#N/A,FALSE,"Merger consequences"}</definedName>
    <definedName name="wrn.AQUIROR._.DCF._1_3" localSheetId="11" hidden="1">{"AQUIRORDCF",#N/A,FALSE,"Merger consequences";"Acquirorassns",#N/A,FALSE,"Merger consequences"}</definedName>
    <definedName name="wrn.AQUIROR._.DCF._1_3" hidden="1">{"AQUIRORDCF",#N/A,FALSE,"Merger consequences";"Acquirorassns",#N/A,FALSE,"Merger consequences"}</definedName>
    <definedName name="wrn.AQUIROR._.DCF._2" localSheetId="4" hidden="1">{"AQUIRORDCF",#N/A,FALSE,"Merger consequences";"Acquirorassns",#N/A,FALSE,"Merger consequences"}</definedName>
    <definedName name="wrn.AQUIROR._.DCF._2" localSheetId="11" hidden="1">{"AQUIRORDCF",#N/A,FALSE,"Merger consequences";"Acquirorassns",#N/A,FALSE,"Merger consequences"}</definedName>
    <definedName name="wrn.AQUIROR._.DCF._2" hidden="1">{"AQUIRORDCF",#N/A,FALSE,"Merger consequences";"Acquirorassns",#N/A,FALSE,"Merger consequences"}</definedName>
    <definedName name="wrn.AQUIROR._.DCF._2_2" localSheetId="4" hidden="1">{"AQUIRORDCF",#N/A,FALSE,"Merger consequences";"Acquirorassns",#N/A,FALSE,"Merger consequences"}</definedName>
    <definedName name="wrn.AQUIROR._.DCF._2_2" localSheetId="11" hidden="1">{"AQUIRORDCF",#N/A,FALSE,"Merger consequences";"Acquirorassns",#N/A,FALSE,"Merger consequences"}</definedName>
    <definedName name="wrn.AQUIROR._.DCF._2_2" hidden="1">{"AQUIRORDCF",#N/A,FALSE,"Merger consequences";"Acquirorassns",#N/A,FALSE,"Merger consequences"}</definedName>
    <definedName name="wrn.AQUIROR._.DCF._3" localSheetId="4" hidden="1">{"AQUIRORDCF",#N/A,FALSE,"Merger consequences";"Acquirorassns",#N/A,FALSE,"Merger consequences"}</definedName>
    <definedName name="wrn.AQUIROR._.DCF._3" localSheetId="11" hidden="1">{"AQUIRORDCF",#N/A,FALSE,"Merger consequences";"Acquirorassns",#N/A,FALSE,"Merger consequences"}</definedName>
    <definedName name="wrn.AQUIROR._.DCF._3" hidden="1">{"AQUIRORDCF",#N/A,FALSE,"Merger consequences";"Acquirorassns",#N/A,FALSE,"Merger consequences"}</definedName>
    <definedName name="wrn.AQUIROR._.DCF._3_2" localSheetId="4" hidden="1">{"AQUIRORDCF",#N/A,FALSE,"Merger consequences";"Acquirorassns",#N/A,FALSE,"Merger consequences"}</definedName>
    <definedName name="wrn.AQUIROR._.DCF._3_2" localSheetId="11" hidden="1">{"AQUIRORDCF",#N/A,FALSE,"Merger consequences";"Acquirorassns",#N/A,FALSE,"Merger consequences"}</definedName>
    <definedName name="wrn.AQUIROR._.DCF._3_2" hidden="1">{"AQUIRORDCF",#N/A,FALSE,"Merger consequences";"Acquirorassns",#N/A,FALSE,"Merger consequences"}</definedName>
    <definedName name="wrn.AQUIROR._.DCF._5" localSheetId="4" hidden="1">{"AQUIRORDCF",#N/A,FALSE,"Merger consequences";"Acquirorassns",#N/A,FALSE,"Merger consequences"}</definedName>
    <definedName name="wrn.AQUIROR._.DCF._5" localSheetId="11" hidden="1">{"AQUIRORDCF",#N/A,FALSE,"Merger consequences";"Acquirorassns",#N/A,FALSE,"Merger consequences"}</definedName>
    <definedName name="wrn.AQUIROR._.DCF._5" hidden="1">{"AQUIRORDCF",#N/A,FALSE,"Merger consequences";"Acquirorassns",#N/A,FALSE,"Merger consequences"}</definedName>
    <definedName name="wrn.AQUIROR._.DCF._from_DBAB" localSheetId="11" hidden="1">{"AQUIRORDCF",#N/A,FALSE,"Merger consequences";"Acquirorassns",#N/A,FALSE,"Merger consequences"}</definedName>
    <definedName name="wrn.AQUIROR._.DCF._from_DBAB" hidden="1">{"AQUIRORDCF",#N/A,FALSE,"Merger consequences";"Acquirorassns",#N/A,FALSE,"Merger consequences"}</definedName>
    <definedName name="wrn.AQUIROR._.DCF._from_DBAB_1" localSheetId="11" hidden="1">{"AQUIRORDCF",#N/A,FALSE,"Merger consequences";"Acquirorassns",#N/A,FALSE,"Merger consequences"}</definedName>
    <definedName name="wrn.AQUIROR._.DCF._from_DBAB_1" hidden="1">{"AQUIRORDCF",#N/A,FALSE,"Merger consequences";"Acquirorassns",#N/A,FALSE,"Merger consequences"}</definedName>
    <definedName name="wrn.AQUIROR._.DCF._from_DBAB_1_1" localSheetId="11"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localSheetId="11" hidden="1">{"AQUIRORDCF",#N/A,FALSE,"Merger consequences";"Acquirorassns",#N/A,FALSE,"Merger consequences"}</definedName>
    <definedName name="wrn.AQUIROR._.DCF._from_DBAB_1_1_1" hidden="1">{"AQUIRORDCF",#N/A,FALSE,"Merger consequences";"Acquirorassns",#N/A,FALSE,"Merger consequences"}</definedName>
    <definedName name="wrn.AQUIROR._.DCF._from_DBAB_1_1_1_1" localSheetId="4" hidden="1">{"AQUIRORDCF",#N/A,FALSE,"Merger consequences";"Acquirorassns",#N/A,FALSE,"Merger consequences"}</definedName>
    <definedName name="wrn.AQUIROR._.DCF._from_DBAB_1_1_1_1" localSheetId="11" hidden="1">{"AQUIRORDCF",#N/A,FALSE,"Merger consequences";"Acquirorassns",#N/A,FALSE,"Merger consequences"}</definedName>
    <definedName name="wrn.AQUIROR._.DCF._from_DBAB_1_1_1_1" hidden="1">{"AQUIRORDCF",#N/A,FALSE,"Merger consequences";"Acquirorassns",#N/A,FALSE,"Merger consequences"}</definedName>
    <definedName name="wrn.AQUIROR._.DCF._from_DBAB_1_1_2" localSheetId="4" hidden="1">{"AQUIRORDCF",#N/A,FALSE,"Merger consequences";"Acquirorassns",#N/A,FALSE,"Merger consequences"}</definedName>
    <definedName name="wrn.AQUIROR._.DCF._from_DBAB_1_1_2" localSheetId="11" hidden="1">{"AQUIRORDCF",#N/A,FALSE,"Merger consequences";"Acquirorassns",#N/A,FALSE,"Merger consequences"}</definedName>
    <definedName name="wrn.AQUIROR._.DCF._from_DBAB_1_1_2" hidden="1">{"AQUIRORDCF",#N/A,FALSE,"Merger consequences";"Acquirorassns",#N/A,FALSE,"Merger consequences"}</definedName>
    <definedName name="wrn.AQUIROR._.DCF._from_DBAB_1_2" localSheetId="11" hidden="1">{"AQUIRORDCF",#N/A,FALSE,"Merger consequences";"Acquirorassns",#N/A,FALSE,"Merger consequences"}</definedName>
    <definedName name="wrn.AQUIROR._.DCF._from_DBAB_1_2" hidden="1">{"AQUIRORDCF",#N/A,FALSE,"Merger consequences";"Acquirorassns",#N/A,FALSE,"Merger consequences"}</definedName>
    <definedName name="wrn.AQUIROR._.DCF._from_DBAB_1_2_1" localSheetId="4" hidden="1">{"AQUIRORDCF",#N/A,FALSE,"Merger consequences";"Acquirorassns",#N/A,FALSE,"Merger consequences"}</definedName>
    <definedName name="wrn.AQUIROR._.DCF._from_DBAB_1_2_1" localSheetId="11" hidden="1">{"AQUIRORDCF",#N/A,FALSE,"Merger consequences";"Acquirorassns",#N/A,FALSE,"Merger consequences"}</definedName>
    <definedName name="wrn.AQUIROR._.DCF._from_DBAB_1_2_1" hidden="1">{"AQUIRORDCF",#N/A,FALSE,"Merger consequences";"Acquirorassns",#N/A,FALSE,"Merger consequences"}</definedName>
    <definedName name="wrn.AQUIROR._.DCF._from_DBAB_1_3" localSheetId="4" hidden="1">{"AQUIRORDCF",#N/A,FALSE,"Merger consequences";"Acquirorassns",#N/A,FALSE,"Merger consequences"}</definedName>
    <definedName name="wrn.AQUIROR._.DCF._from_DBAB_1_3" localSheetId="11" hidden="1">{"AQUIRORDCF",#N/A,FALSE,"Merger consequences";"Acquirorassns",#N/A,FALSE,"Merger consequences"}</definedName>
    <definedName name="wrn.AQUIROR._.DCF._from_DBAB_1_3" hidden="1">{"AQUIRORDCF",#N/A,FALSE,"Merger consequences";"Acquirorassns",#N/A,FALSE,"Merger consequences"}</definedName>
    <definedName name="wrn.AQUIROR._.DCF._from_DBAB_2" localSheetId="11" hidden="1">{"AQUIRORDCF",#N/A,FALSE,"Merger consequences";"Acquirorassns",#N/A,FALSE,"Merger consequences"}</definedName>
    <definedName name="wrn.AQUIROR._.DCF._from_DBAB_2" hidden="1">{"AQUIRORDCF",#N/A,FALSE,"Merger consequences";"Acquirorassns",#N/A,FALSE,"Merger consequences"}</definedName>
    <definedName name="wrn.AQUIROR._.DCF._from_DBAB_2_1" localSheetId="4" hidden="1">{"AQUIRORDCF",#N/A,FALSE,"Merger consequences";"Acquirorassns",#N/A,FALSE,"Merger consequences"}</definedName>
    <definedName name="wrn.AQUIROR._.DCF._from_DBAB_2_1" localSheetId="11" hidden="1">{"AQUIRORDCF",#N/A,FALSE,"Merger consequences";"Acquirorassns",#N/A,FALSE,"Merger consequences"}</definedName>
    <definedName name="wrn.AQUIROR._.DCF._from_DBAB_2_1" hidden="1">{"AQUIRORDCF",#N/A,FALSE,"Merger consequences";"Acquirorassns",#N/A,FALSE,"Merger consequences"}</definedName>
    <definedName name="wrn.AQUIROR._.DCF._from_DBAB_3" localSheetId="11" hidden="1">{"AQUIRORDCF",#N/A,FALSE,"Merger consequences";"Acquirorassns",#N/A,FALSE,"Merger consequences"}</definedName>
    <definedName name="wrn.AQUIROR._.DCF._from_DBAB_3" hidden="1">{"AQUIRORDCF",#N/A,FALSE,"Merger consequences";"Acquirorassns",#N/A,FALSE,"Merger consequences"}</definedName>
    <definedName name="wrn.AQUIROR._.DCF._from_DBAB_3_1" localSheetId="4" hidden="1">{"AQUIRORDCF",#N/A,FALSE,"Merger consequences";"Acquirorassns",#N/A,FALSE,"Merger consequences"}</definedName>
    <definedName name="wrn.AQUIROR._.DCF._from_DBAB_3_1" localSheetId="11" hidden="1">{"AQUIRORDCF",#N/A,FALSE,"Merger consequences";"Acquirorassns",#N/A,FALSE,"Merger consequences"}</definedName>
    <definedName name="wrn.AQUIROR._.DCF._from_DBAB_3_1" hidden="1">{"AQUIRORDCF",#N/A,FALSE,"Merger consequences";"Acquirorassns",#N/A,FALSE,"Merger consequences"}</definedName>
    <definedName name="wrn.AQUIROR._.DCF._from_DBAB_4" localSheetId="11" hidden="1">{"AQUIRORDCF",#N/A,FALSE,"Merger consequences";"Acquirorassns",#N/A,FALSE,"Merger consequences"}</definedName>
    <definedName name="wrn.AQUIROR._.DCF._from_DBAB_4" hidden="1">{"AQUIRORDCF",#N/A,FALSE,"Merger consequences";"Acquirorassns",#N/A,FALSE,"Merger consequences"}</definedName>
    <definedName name="wrn.AQUIROR._.DCF._from_DBAB_4_1" localSheetId="4" hidden="1">{"AQUIRORDCF",#N/A,FALSE,"Merger consequences";"Acquirorassns",#N/A,FALSE,"Merger consequences"}</definedName>
    <definedName name="wrn.AQUIROR._.DCF._from_DBAB_4_1" localSheetId="11" hidden="1">{"AQUIRORDCF",#N/A,FALSE,"Merger consequences";"Acquirorassns",#N/A,FALSE,"Merger consequences"}</definedName>
    <definedName name="wrn.AQUIROR._.DCF._from_DBAB_4_1" hidden="1">{"AQUIRORDCF",#N/A,FALSE,"Merger consequences";"Acquirorassns",#N/A,FALSE,"Merger consequences"}</definedName>
    <definedName name="wrn.AQUIROR._.DCF._from_DBAB_5" localSheetId="11" hidden="1">{"AQUIRORDCF",#N/A,FALSE,"Merger consequences";"Acquirorassns",#N/A,FALSE,"Merger consequences"}</definedName>
    <definedName name="wrn.AQUIROR._.DCF._from_DBAB_5" hidden="1">{"AQUIRORDCF",#N/A,FALSE,"Merger consequences";"Acquirorassns",#N/A,FALSE,"Merger consequences"}</definedName>
    <definedName name="wrn.AQUIROR._.DCF._from_DBAB_5_1" localSheetId="4" hidden="1">{"AQUIRORDCF",#N/A,FALSE,"Merger consequences";"Acquirorassns",#N/A,FALSE,"Merger consequences"}</definedName>
    <definedName name="wrn.AQUIROR._.DCF._from_DBAB_5_1" localSheetId="11" hidden="1">{"AQUIRORDCF",#N/A,FALSE,"Merger consequences";"Acquirorassns",#N/A,FALSE,"Merger consequences"}</definedName>
    <definedName name="wrn.AQUIROR._.DCF._from_DBAB_5_1" hidden="1">{"AQUIRORDCF",#N/A,FALSE,"Merger consequences";"Acquirorassns",#N/A,FALSE,"Merger consequences"}</definedName>
    <definedName name="wrn.ar." localSheetId="11" hidden="1">{#N/A,#N/A,FALSE,"OUT  AREC"}</definedName>
    <definedName name="wrn.ar." hidden="1">{#N/A,#N/A,FALSE,"OUT  AREC"}</definedName>
    <definedName name="wrn.Arcform1." localSheetId="4" hidden="1">{"One",#N/A,FALSE,"Property";"Rent Analysis",#N/A,FALSE,"Rent &amp; Income";"Market",#N/A,FALSE,"Market";"Environmental",#N/A,FALSE,"Environmental"}</definedName>
    <definedName name="wrn.Arcform1." localSheetId="11" hidden="1">{"One",#N/A,FALSE,"Property";"Rent Analysis",#N/A,FALSE,"Rent &amp; Income";"Market",#N/A,FALSE,"Market";"Environmental",#N/A,FALSE,"Environmental"}</definedName>
    <definedName name="wrn.Arcform1." hidden="1">{"One",#N/A,FALSE,"Property";"Rent Analysis",#N/A,FALSE,"Rent &amp; Income";"Market",#N/A,FALSE,"Market";"Environmental",#N/A,FALSE,"Environmental"}</definedName>
    <definedName name="wrn.Arcform1._1" localSheetId="4" hidden="1">{"One",#N/A,FALSE,"Property";"Rent Analysis",#N/A,FALSE,"Rent &amp; Income";"Market",#N/A,FALSE,"Market";"Environmental",#N/A,FALSE,"Environmental"}</definedName>
    <definedName name="wrn.Arcform1._1" localSheetId="11" hidden="1">{"One",#N/A,FALSE,"Property";"Rent Analysis",#N/A,FALSE,"Rent &amp; Income";"Market",#N/A,FALSE,"Market";"Environmental",#N/A,FALSE,"Environmental"}</definedName>
    <definedName name="wrn.Arcform1._1" hidden="1">{"One",#N/A,FALSE,"Property";"Rent Analysis",#N/A,FALSE,"Rent &amp; Income";"Market",#N/A,FALSE,"Market";"Environmental",#N/A,FALSE,"Environmental"}</definedName>
    <definedName name="wrn.Arcform2." localSheetId="4" hidden="1">{"Development Team",#N/A,FALSE,"Team";"Environmental",#N/A,FALSE,"Environmental";"Permanent",#N/A,FALSE,"Perm Mtg";"Soft",#N/A,FALSE,"Soft Mtg"}</definedName>
    <definedName name="wrn.Arcform2." localSheetId="11" hidden="1">{"Development Team",#N/A,FALSE,"Team";"Environmental",#N/A,FALSE,"Environmental";"Permanent",#N/A,FALSE,"Perm Mtg";"Soft",#N/A,FALSE,"Soft Mtg"}</definedName>
    <definedName name="wrn.Arcform2." hidden="1">{"Development Team",#N/A,FALSE,"Team";"Environmental",#N/A,FALSE,"Environmental";"Permanent",#N/A,FALSE,"Perm Mtg";"Soft",#N/A,FALSE,"Soft Mtg"}</definedName>
    <definedName name="wrn.Arcform2._1" localSheetId="4" hidden="1">{"Development Team",#N/A,FALSE,"Team";"Environmental",#N/A,FALSE,"Environmental";"Permanent",#N/A,FALSE,"Perm Mtg";"Soft",#N/A,FALSE,"Soft Mtg"}</definedName>
    <definedName name="wrn.Arcform2._1" localSheetId="11" hidden="1">{"Development Team",#N/A,FALSE,"Team";"Environmental",#N/A,FALSE,"Environmental";"Permanent",#N/A,FALSE,"Perm Mtg";"Soft",#N/A,FALSE,"Soft Mtg"}</definedName>
    <definedName name="wrn.Arcform2._1" hidden="1">{"Development Team",#N/A,FALSE,"Team";"Environmental",#N/A,FALSE,"Environmental";"Permanent",#N/A,FALSE,"Perm Mtg";"Soft",#N/A,FALSE,"Soft Mtg"}</definedName>
    <definedName name="wrn.Arcform3." localSheetId="4" hidden="1">{"Grant",#N/A,FALSE,"Grant";"GP Developer",#N/A,FALSE,"GP &amp; Dev Loans";"Operating Analysis",#N/A,FALSE,"Operations";"Tax Credit",#N/A,FALSE,"Tax Credits";"Tax Credit Analysis",#N/A,FALSE,"TC Analysis"}</definedName>
    <definedName name="wrn.Arcform3." localSheetId="11" hidden="1">{"Grant",#N/A,FALSE,"Grant";"GP Developer",#N/A,FALSE,"GP &amp; Dev Loans";"Operating Analysis",#N/A,FALSE,"Operations";"Tax Credit",#N/A,FALSE,"Tax Credits";"Tax Credit Analysis",#N/A,FALSE,"TC Analysis"}</definedName>
    <definedName name="wrn.Arcform3." hidden="1">{"Grant",#N/A,FALSE,"Grant";"GP Developer",#N/A,FALSE,"GP &amp; Dev Loans";"Operating Analysis",#N/A,FALSE,"Operations";"Tax Credit",#N/A,FALSE,"Tax Credits";"Tax Credit Analysis",#N/A,FALSE,"TC Analysis"}</definedName>
    <definedName name="wrn.Arcform3._1" localSheetId="4" hidden="1">{"Grant",#N/A,FALSE,"Grant";"GP Developer",#N/A,FALSE,"GP &amp; Dev Loans";"Operating Analysis",#N/A,FALSE,"Operations";"Tax Credit",#N/A,FALSE,"Tax Credits";"Tax Credit Analysis",#N/A,FALSE,"TC Analysis"}</definedName>
    <definedName name="wrn.Arcform3._1" localSheetId="11" hidden="1">{"Grant",#N/A,FALSE,"Grant";"GP Developer",#N/A,FALSE,"GP &amp; Dev Loans";"Operating Analysis",#N/A,FALSE,"Operations";"Tax Credit",#N/A,FALSE,"Tax Credits";"Tax Credit Analysis",#N/A,FALSE,"TC Analysis"}</definedName>
    <definedName name="wrn.Arcform3._1" hidden="1">{"Grant",#N/A,FALSE,"Grant";"GP Developer",#N/A,FALSE,"GP &amp; Dev Loans";"Operating Analysis",#N/A,FALSE,"Operations";"Tax Credit",#N/A,FALSE,"Tax Credits";"Tax Credit Analysis",#N/A,FALSE,"TC Analysis"}</definedName>
    <definedName name="wrn.Arcform4." localSheetId="4" hidden="1">{"Construction Analysis",#N/A,FALSE,"Constr Analysis";"Construction Financing",#N/A,FALSE,"Constr Finan";"Guarantees and Reserves",#N/A,FALSE,"Guar &amp; Reserves"}</definedName>
    <definedName name="wrn.Arcform4." localSheetId="11" hidden="1">{"Construction Analysis",#N/A,FALSE,"Constr Analysis";"Construction Financing",#N/A,FALSE,"Constr Finan";"Guarantees and Reserves",#N/A,FALSE,"Guar &amp; Reserves"}</definedName>
    <definedName name="wrn.Arcform4." hidden="1">{"Construction Analysis",#N/A,FALSE,"Constr Analysis";"Construction Financing",#N/A,FALSE,"Constr Finan";"Guarantees and Reserves",#N/A,FALSE,"Guar &amp; Reserves"}</definedName>
    <definedName name="wrn.Arcform4._1" localSheetId="4" hidden="1">{"Construction Analysis",#N/A,FALSE,"Constr Analysis";"Construction Financing",#N/A,FALSE,"Constr Finan";"Guarantees and Reserves",#N/A,FALSE,"Guar &amp; Reserves"}</definedName>
    <definedName name="wrn.Arcform4._1" localSheetId="11" hidden="1">{"Construction Analysis",#N/A,FALSE,"Constr Analysis";"Construction Financing",#N/A,FALSE,"Constr Finan";"Guarantees and Reserves",#N/A,FALSE,"Guar &amp; Reserves"}</definedName>
    <definedName name="wrn.Arcform4._1" hidden="1">{"Construction Analysis",#N/A,FALSE,"Constr Analysis";"Construction Financing",#N/A,FALSE,"Constr Finan";"Guarantees and Reserves",#N/A,FALSE,"Guar &amp; Reserves"}</definedName>
    <definedName name="wrn.ARCO._.fins." localSheetId="4" hidden="1">{#N/A,#N/A,FALSE,"SEAWAY";#N/A,#N/A,FALSE,"PETROCHEMICALS";#N/A,#N/A,FALSE,"MID-CON CRUDE";#N/A,#N/A,FALSE,"ARCO PL"}</definedName>
    <definedName name="wrn.ARCO._.fins." localSheetId="11" hidden="1">{#N/A,#N/A,FALSE,"SEAWAY";#N/A,#N/A,FALSE,"PETROCHEMICALS";#N/A,#N/A,FALSE,"MID-CON CRUDE";#N/A,#N/A,FALSE,"ARCO PL"}</definedName>
    <definedName name="wrn.ARCO._.fins." hidden="1">{#N/A,#N/A,FALSE,"SEAWAY";#N/A,#N/A,FALSE,"PETROCHEMICALS";#N/A,#N/A,FALSE,"MID-CON CRUDE";#N/A,#N/A,FALSE,"ARCO PL"}</definedName>
    <definedName name="wrn.ARCO._.fins._1" localSheetId="4" hidden="1">{#N/A,#N/A,FALSE,"SEAWAY";#N/A,#N/A,FALSE,"PETROCHEMICALS";#N/A,#N/A,FALSE,"MID-CON CRUDE";#N/A,#N/A,FALSE,"ARCO PL"}</definedName>
    <definedName name="wrn.ARCO._.fins._1" localSheetId="11" hidden="1">{#N/A,#N/A,FALSE,"SEAWAY";#N/A,#N/A,FALSE,"PETROCHEMICALS";#N/A,#N/A,FALSE,"MID-CON CRUDE";#N/A,#N/A,FALSE,"ARCO PL"}</definedName>
    <definedName name="wrn.ARCO._.fins._1" hidden="1">{#N/A,#N/A,FALSE,"SEAWAY";#N/A,#N/A,FALSE,"PETROCHEMICALS";#N/A,#N/A,FALSE,"MID-CON CRUDE";#N/A,#N/A,FALSE,"ARCO PL"}</definedName>
    <definedName name="wrn.ardaysall." localSheetId="4">{#N/A,#N/A,FALSE,"Summary";#N/A,#N/A,FALSE,"Ranger";#N/A,#N/A,FALSE,"Inway";#N/A,#N/A,FALSE,"Ligon";#N/A,#N/A,FALSE,"Poole";#N/A,#N/A,FALSE,"Logistics";#N/A,#N/A,FALSE,"Express";#N/A,#N/A,FALSE,"Total"}</definedName>
    <definedName name="wrn.ardaysall." localSheetId="11">{#N/A,#N/A,FALSE,"Summary";#N/A,#N/A,FALSE,"Ranger";#N/A,#N/A,FALSE,"Inway";#N/A,#N/A,FALSE,"Ligon";#N/A,#N/A,FALSE,"Poole";#N/A,#N/A,FALSE,"Logistics";#N/A,#N/A,FALSE,"Express";#N/A,#N/A,FALSE,"Total"}</definedName>
    <definedName name="wrn.ardaysall.">{#N/A,#N/A,FALSE,"Summary";#N/A,#N/A,FALSE,"Ranger";#N/A,#N/A,FALSE,"Inway";#N/A,#N/A,FALSE,"Ligon";#N/A,#N/A,FALSE,"Poole";#N/A,#N/A,FALSE,"Logistics";#N/A,#N/A,FALSE,"Express";#N/A,#N/A,FALSE,"Total"}</definedName>
    <definedName name="wrn.asg._1" localSheetId="4" hidden="1">{#N/A,#N/A,FALSE,"Exh 1";#N/A,#N/A,FALSE,"Exh 2";#N/A,#N/A,FALSE,"Exh 2a";#N/A,#N/A,FALSE,"Exh 3";#N/A,#N/A,FALSE,"Exhib 4";#N/A,#N/A,FALSE,"eh 5";#N/A,#N/A,FALSE,"Exh 6"}</definedName>
    <definedName name="wrn.asg._1" localSheetId="11" hidden="1">{#N/A,#N/A,FALSE,"Exh 1";#N/A,#N/A,FALSE,"Exh 2";#N/A,#N/A,FALSE,"Exh 2a";#N/A,#N/A,FALSE,"Exh 3";#N/A,#N/A,FALSE,"Exhib 4";#N/A,#N/A,FALSE,"eh 5";#N/A,#N/A,FALSE,"Exh 6"}</definedName>
    <definedName name="wrn.asg._1" hidden="1">{#N/A,#N/A,FALSE,"Exh 1";#N/A,#N/A,FALSE,"Exh 2";#N/A,#N/A,FALSE,"Exh 2a";#N/A,#N/A,FALSE,"Exh 3";#N/A,#N/A,FALSE,"Exhib 4";#N/A,#N/A,FALSE,"eh 5";#N/A,#N/A,FALSE,"Exh 6"}</definedName>
    <definedName name="wrn.asia" localSheetId="4" hidden="1">{#N/A,#N/A,FALSE,"ASIA CORP";#N/A,#N/A,FALSE,"SEG";#N/A,#N/A,FALSE,"INVEST";#N/A,#N/A,FALSE,"ELIM"}</definedName>
    <definedName name="wrn.asia" localSheetId="11" hidden="1">{#N/A,#N/A,FALSE,"ASIA CORP";#N/A,#N/A,FALSE,"SEG";#N/A,#N/A,FALSE,"INVEST";#N/A,#N/A,FALSE,"ELIM"}</definedName>
    <definedName name="wrn.asia" hidden="1">{#N/A,#N/A,FALSE,"ASIA CORP";#N/A,#N/A,FALSE,"SEG";#N/A,#N/A,FALSE,"INVEST";#N/A,#N/A,FALSE,"ELIM"}</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11" hidden="1">{#N/A,#N/A,FALSE,"Asia"}</definedName>
    <definedName name="wrn.Asia._.Total._.Variance." hidden="1">{#N/A,#N/A,FALSE,"Asia"}</definedName>
    <definedName name="wrn.Asia._1"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n._.Sourcing._.Reports." localSheetId="11" hidden="1">{#N/A,#N/A,TRUE,"Total Plan";#N/A,#N/A,TRUE,"Plan Vs 2000";#N/A,#N/A,TRUE,"Spending Bridge";#N/A,#N/A,TRUE,"Allocation";"Employee Allocation Summary",#N/A,TRUE,"Wage Alloc.";"Employee Allocation",#N/A,TRUE,"Wage Alloc."}</definedName>
    <definedName name="wrn.Asian._.Sourcing._.Reports." hidden="1">{#N/A,#N/A,TRUE,"Total Plan";#N/A,#N/A,TRUE,"Plan Vs 2000";#N/A,#N/A,TRUE,"Spending Bridge";#N/A,#N/A,TRUE,"Allocation";"Employee Allocation Summary",#N/A,TRUE,"Wage Alloc.";"Employee Allocation",#N/A,TRUE,"Wage Alloc."}</definedName>
    <definedName name="wrn.Asset._.Information." localSheetId="4" hidden="1">{"Asset Information",#N/A,FALSE,"Asset Information";"Fixed Lease Cost",#N/A,FALSE,"Asset Information";"Maintenance",#N/A,FALSE,"Asset Information";"Depreciation",#N/A,FALSE,"Asset Information"}</definedName>
    <definedName name="wrn.Asset._.Information." localSheetId="11" hidden="1">{"Asset Information",#N/A,FALSE,"Asset Information";"Fixed Lease Cost",#N/A,FALSE,"Asset Information";"Maintenance",#N/A,FALSE,"Asset Information";"Depreciation",#N/A,FALSE,"Asset Information"}</definedName>
    <definedName name="wrn.Asset._.Information." hidden="1">{"Asset Information",#N/A,FALSE,"Asset Information";"Fixed Lease Cost",#N/A,FALSE,"Asset Information";"Maintenance",#N/A,FALSE,"Asset Information";"Depreciation",#N/A,FALSE,"Asset Information"}</definedName>
    <definedName name="wrn.Asset_Liability_Management." localSheetId="11" hidden="1">{#N/A,#N/A,TRUE,"SUMMARY";#N/A,#N/A,TRUE,"Unsettled Deal IO";#N/A,#N/A,TRUE,"Treasury Options";#N/A,#N/A,TRUE,"CMT Floors";#N/A,#N/A,TRUE,"Pipeline";#N/A,#N/A,TRUE,"MBS Deriv";#N/A,#N/A,TRUE,"Swap";#N/A,#N/A,TRUE,"Portfolio";#N/A,#N/A,TRUE,"Portfolio Transfer";#N/A,#N/A,TRUE,"Non-INMC Subs"}</definedName>
    <definedName name="wrn.Asset_Liability_Management." hidden="1">{#N/A,#N/A,TRUE,"SUMMARY";#N/A,#N/A,TRUE,"Unsettled Deal IO";#N/A,#N/A,TRUE,"Treasury Options";#N/A,#N/A,TRUE,"CMT Floors";#N/A,#N/A,TRUE,"Pipeline";#N/A,#N/A,TRUE,"MBS Deriv";#N/A,#N/A,TRUE,"Swap";#N/A,#N/A,TRUE,"Portfolio";#N/A,#N/A,TRUE,"Portfolio Transfer";#N/A,#N/A,TRUE,"Non-INMC Subs"}</definedName>
    <definedName name="wrn.assets." localSheetId="11" hidden="1">{"assets",#N/A,FALSE,"BSCON894"}</definedName>
    <definedName name="wrn.assets." hidden="1">{"assets",#N/A,FALSE,"BSCON894"}</definedName>
    <definedName name="wrn.assumptions." localSheetId="2" hidden="1">{"assumptions1",#N/A,FALSE,"Valuation Analysis";"assumptions2",#N/A,FALSE,"Valuation Analysis"}</definedName>
    <definedName name="wrn.assumptions." localSheetId="1" hidden="1">{"assumptions1",#N/A,FALSE,"Valuation Analysis";"assumptions2",#N/A,FALSE,"Valuation Analysis"}</definedName>
    <definedName name="wrn.assumptions." localSheetId="19" hidden="1">{"assumptions1",#N/A,FALSE,"Valuation Analysis";"assumptions2",#N/A,FALSE,"Valuation Analysis"}</definedName>
    <definedName name="wrn.assumptions." localSheetId="4" hidden="1">{"assumptions1",#N/A,FALSE,"Valuation Analysis";"assumptions2",#N/A,FALSE,"Valuation Analysis"}</definedName>
    <definedName name="wrn.assumptions." localSheetId="18" hidden="1">{"assumptions1",#N/A,FALSE,"Valuation Analysis";"assumptions2",#N/A,FALSE,"Valuation Analysis"}</definedName>
    <definedName name="wrn.assumptions." localSheetId="15" hidden="1">{"assumptions1",#N/A,FALSE,"Valuation Analysis";"assumptions2",#N/A,FALSE,"Valuation Analysis"}</definedName>
    <definedName name="wrn.assumptions." localSheetId="11" hidden="1">{"assumptions1",#N/A,FALSE,"Valuation Analysis";"assumptions2",#N/A,FALSE,"Valuation Analysis"}</definedName>
    <definedName name="wrn.assumptions." hidden="1">{"assumptions1",#N/A,FALSE,"Valuation Analysis";"assumptions2",#N/A,FALSE,"Valuation Analysis"}</definedName>
    <definedName name="wrn.Assumptions._.All." localSheetId="15" hidden="1">{#N/A,#N/A,TRUE,"Ratio Analysis";"Assumpt BS",#N/A,TRUE,"BS Assumpt";"Assumpt Corp",#N/A,TRUE,"Corp Assumpt";"Assumpt Oper",#N/A,TRUE,"Oper Assumpt";"Assumpt Rent and Cap",#N/A,TRUE,"Rent &amp; Cap Assumpt";"Assumpt Labor",#N/A,TRUE,"Labor Asspt - Stores";#N/A,#N/A,TRUE,"Catalog Labor";#N/A,#N/A,TRUE,"Labor - Distribution";"Assumpt Oth Unit",#N/A,TRUE,"Oth Unit Assumpt";"Assumpt Sales",#N/A,TRUE,"Sales Assumpt";#N/A,#N/A,TRUE,"Catalog Vol Assumpt 1";"Assumpt Gross Margin",#N/A,TRUE,"Gross Margin Assumpt";#N/A,#N/A,TRUE,"Income taxes"}</definedName>
    <definedName name="wrn.Assumptions._.All." localSheetId="11" hidden="1">{#N/A,#N/A,TRUE,"Ratio Analysis";"Assumpt BS",#N/A,TRUE,"BS Assumpt";"Assumpt Corp",#N/A,TRUE,"Corp Assumpt";"Assumpt Oper",#N/A,TRUE,"Oper Assumpt";"Assumpt Rent and Cap",#N/A,TRUE,"Rent &amp; Cap Assumpt";"Assumpt Labor",#N/A,TRUE,"Labor Asspt - Stores";#N/A,#N/A,TRUE,"Catalog Labor";#N/A,#N/A,TRUE,"Labor - Distribution";"Assumpt Oth Unit",#N/A,TRUE,"Oth Unit Assumpt";"Assumpt Sales",#N/A,TRUE,"Sales Assumpt";#N/A,#N/A,TRUE,"Catalog Vol Assumpt 1";"Assumpt Gross Margin",#N/A,TRUE,"Gross Margin Assumpt";#N/A,#N/A,TRUE,"Income taxes"}</definedName>
    <definedName name="wrn.Assumptions._.All." hidden="1">{#N/A,#N/A,TRUE,"Ratio Analysis";"Assumpt BS",#N/A,TRUE,"BS Assumpt";"Assumpt Corp",#N/A,TRUE,"Corp Assumpt";"Assumpt Oper",#N/A,TRUE,"Oper Assumpt";"Assumpt Rent and Cap",#N/A,TRUE,"Rent &amp; Cap Assumpt";"Assumpt Labor",#N/A,TRUE,"Labor Asspt - Stores";#N/A,#N/A,TRUE,"Catalog Labor";#N/A,#N/A,TRUE,"Labor - Distribution";"Assumpt Oth Unit",#N/A,TRUE,"Oth Unit Assumpt";"Assumpt Sales",#N/A,TRUE,"Sales Assumpt";#N/A,#N/A,TRUE,"Catalog Vol Assumpt 1";"Assumpt Gross Margin",#N/A,TRUE,"Gross Margin Assumpt";#N/A,#N/A,TRUE,"Income taxes"}</definedName>
    <definedName name="wrn.Assumptions._.BS." localSheetId="15" hidden="1">{"Assumpt BS",#N/A,TRUE,"BS Assumpt"}</definedName>
    <definedName name="wrn.Assumptions._.BS." localSheetId="11" hidden="1">{"Assumpt BS",#N/A,TRUE,"BS Assumpt"}</definedName>
    <definedName name="wrn.Assumptions._.BS." hidden="1">{"Assumpt BS",#N/A,TRUE,"BS Assumpt"}</definedName>
    <definedName name="wrn.Assumptions._.Corp." localSheetId="15" hidden="1">{"Assumpt Corp",#N/A,TRUE,"Corp Assumpt"}</definedName>
    <definedName name="wrn.Assumptions._.Corp." localSheetId="11" hidden="1">{"Assumpt Corp",#N/A,TRUE,"Corp Assumpt"}</definedName>
    <definedName name="wrn.Assumptions._.Corp." hidden="1">{"Assumpt Corp",#N/A,TRUE,"Corp Assumpt"}</definedName>
    <definedName name="wrn.Assumptions._.Gross._.Margin." localSheetId="15" hidden="1">{"Assumpt Gross Margin",#N/A,TRUE,"Gross Margin Assumpt"}</definedName>
    <definedName name="wrn.Assumptions._.Gross._.Margin." localSheetId="11" hidden="1">{"Assumpt Gross Margin",#N/A,TRUE,"Gross Margin Assumpt"}</definedName>
    <definedName name="wrn.Assumptions._.Gross._.Margin." hidden="1">{"Assumpt Gross Margin",#N/A,TRUE,"Gross Margin Assumpt"}</definedName>
    <definedName name="wrn.Assumptions._.Labor." localSheetId="15" hidden="1">{"Assumpt Labor",#N/A,TRUE,"Labor Assumpt"}</definedName>
    <definedName name="wrn.Assumptions._.Labor." localSheetId="11" hidden="1">{"Assumpt Labor",#N/A,TRUE,"Labor Assumpt"}</definedName>
    <definedName name="wrn.Assumptions._.Labor." hidden="1">{"Assumpt Labor",#N/A,TRUE,"Labor Assumpt"}</definedName>
    <definedName name="wrn.Assumptions._.Operating." localSheetId="15" hidden="1">{"Assumpt Oper",#N/A,TRUE,"Oper Assumpt"}</definedName>
    <definedName name="wrn.Assumptions._.Operating." localSheetId="11" hidden="1">{"Assumpt Oper",#N/A,TRUE,"Oper Assumpt"}</definedName>
    <definedName name="wrn.Assumptions._.Operating." hidden="1">{"Assumpt Oper",#N/A,TRUE,"Oper Assumpt"}</definedName>
    <definedName name="wrn.Assumptions._.Other._.Unit." localSheetId="15" hidden="1">{"Assumpt Oth Unit",#N/A,TRUE,"Oth Unit Assumpt"}</definedName>
    <definedName name="wrn.Assumptions._.Other._.Unit." localSheetId="11" hidden="1">{"Assumpt Oth Unit",#N/A,TRUE,"Oth Unit Assumpt"}</definedName>
    <definedName name="wrn.Assumptions._.Other._.Unit." hidden="1">{"Assumpt Oth Unit",#N/A,TRUE,"Oth Unit Assumpt"}</definedName>
    <definedName name="wrn.Assumptions._.Rent._.and._.Cap." localSheetId="15" hidden="1">{"Assumpt Rent and Cap",#N/A,TRUE,"Rent &amp; Cap Assumpt"}</definedName>
    <definedName name="wrn.Assumptions._.Rent._.and._.Cap." localSheetId="11" hidden="1">{"Assumpt Rent and Cap",#N/A,TRUE,"Rent &amp; Cap Assumpt"}</definedName>
    <definedName name="wrn.Assumptions._.Rent._.and._.Cap." hidden="1">{"Assumpt Rent and Cap",#N/A,TRUE,"Rent &amp; Cap Assumpt"}</definedName>
    <definedName name="wrn.Assumptions._.Sales." localSheetId="15" hidden="1">{"Assumpt Sales",#N/A,TRUE,"Sales Assumpt"}</definedName>
    <definedName name="wrn.Assumptions._.Sales." localSheetId="11" hidden="1">{"Assumpt Sales",#N/A,TRUE,"Sales Assumpt"}</definedName>
    <definedName name="wrn.Assumptions._.Sales." hidden="1">{"Assumpt Sales",#N/A,TRUE,"Sales Assumpt"}</definedName>
    <definedName name="wrn.assumptions._1" localSheetId="4" hidden="1">{"casespecific",#N/A,FALSE,"Assumptions"}</definedName>
    <definedName name="wrn.assumptions._1" localSheetId="11" hidden="1">{"casespecific",#N/A,FALSE,"Assumptions"}</definedName>
    <definedName name="wrn.assumptions._1" hidden="1">{"casespecific",#N/A,FALSE,"Assumptions"}</definedName>
    <definedName name="wrn.assumptionsa" localSheetId="4" hidden="1">{"casespecific",#N/A,FALSE,"Assumptions"}</definedName>
    <definedName name="wrn.assumptionsa" localSheetId="11" hidden="1">{"casespecific",#N/A,FALSE,"Assumptions"}</definedName>
    <definedName name="wrn.assumptionsa" hidden="1">{"casespecific",#N/A,FALSE,"Assumptions"}</definedName>
    <definedName name="wrn.assumptionsa_1" localSheetId="4" hidden="1">{"casespecific",#N/A,FALSE,"Assumptions"}</definedName>
    <definedName name="wrn.assumptionsa_1" localSheetId="11" hidden="1">{"casespecific",#N/A,FALSE,"Assumptions"}</definedName>
    <definedName name="wrn.assumptionsa_1" hidden="1">{"casespecific",#N/A,FALSE,"Assumptions"}</definedName>
    <definedName name="wrn.Athletic." localSheetId="4" hidden="1">{"AthleticF",#N/A,FALSE,"Athletic";"AthleticB",#N/A,FALSE,"Athletic"}</definedName>
    <definedName name="wrn.Athletic." localSheetId="11" hidden="1">{"AthleticF",#N/A,FALSE,"Athletic";"AthleticB",#N/A,FALSE,"Athletic"}</definedName>
    <definedName name="wrn.Athletic." hidden="1">{"AthleticF",#N/A,FALSE,"Athletic";"AthleticB",#N/A,FALSE,"Athletic"}</definedName>
    <definedName name="wrn.Athletic._.All." localSheetId="4" hidden="1">{"AthleticF",#N/A,FALSE,"FeetB";"AthleticB",#N/A,FALSE,"FeetB";"footaction f",#N/A,FALSE,"FeetB";"d footaction b",#N/A,FALSE,"FeetB";"feet f",#N/A,FALSE,"FeetB";"feet b",#N/A,FALSE,"FeetB";"Uprise",#N/A,FALSE,"UpriseB";"upriseB",#N/A,FALSE,"UpriseB"}</definedName>
    <definedName name="wrn.Athletic._.All." localSheetId="11" hidden="1">{"AthleticF",#N/A,FALSE,"FeetB";"AthleticB",#N/A,FALSE,"FeetB";"footaction f",#N/A,FALSE,"FeetB";"d footaction b",#N/A,FALSE,"FeetB";"feet f",#N/A,FALSE,"FeetB";"feet b",#N/A,FALSE,"FeetB";"Uprise",#N/A,FALSE,"UpriseB";"upriseB",#N/A,FALSE,"UpriseB"}</definedName>
    <definedName name="wrn.Athletic._.All." hidden="1">{"AthleticF",#N/A,FALSE,"FeetB";"AthleticB",#N/A,FALSE,"FeetB";"footaction f",#N/A,FALSE,"FeetB";"d footaction b",#N/A,FALSE,"FeetB";"feet f",#N/A,FALSE,"FeetB";"feet b",#N/A,FALSE,"FeetB";"Uprise",#N/A,FALSE,"UpriseB";"upriseB",#N/A,FALSE,"UpriseB"}</definedName>
    <definedName name="wrn.Athletic._.All._1" localSheetId="4" hidden="1">{"AthleticF",#N/A,FALSE,"FeetB";"AthleticB",#N/A,FALSE,"FeetB";"footaction f",#N/A,FALSE,"FeetB";"d footaction b",#N/A,FALSE,"FeetB";"feet f",#N/A,FALSE,"FeetB";"feet b",#N/A,FALSE,"FeetB";"Uprise",#N/A,FALSE,"UpriseB";"upriseB",#N/A,FALSE,"UpriseB"}</definedName>
    <definedName name="wrn.Athletic._.All._1" localSheetId="11" hidden="1">{"AthleticF",#N/A,FALSE,"FeetB";"AthleticB",#N/A,FALSE,"FeetB";"footaction f",#N/A,FALSE,"FeetB";"d footaction b",#N/A,FALSE,"FeetB";"feet f",#N/A,FALSE,"FeetB";"feet b",#N/A,FALSE,"FeetB";"Uprise",#N/A,FALSE,"UpriseB";"upriseB",#N/A,FALSE,"UpriseB"}</definedName>
    <definedName name="wrn.Athletic._.All._1" hidden="1">{"AthleticF",#N/A,FALSE,"FeetB";"AthleticB",#N/A,FALSE,"FeetB";"footaction f",#N/A,FALSE,"FeetB";"d footaction b",#N/A,FALSE,"FeetB";"feet f",#N/A,FALSE,"FeetB";"feet b",#N/A,FALSE,"FeetB";"Uprise",#N/A,FALSE,"UpriseB";"upriseB",#N/A,FALSE,"UpriseB"}</definedName>
    <definedName name="wrn.Athletic._1" localSheetId="4" hidden="1">{"AthleticF",#N/A,FALSE,"Athletic";"AthleticB",#N/A,FALSE,"Athletic"}</definedName>
    <definedName name="wrn.Athletic._1" localSheetId="11" hidden="1">{"AthleticF",#N/A,FALSE,"Athletic";"AthleticB",#N/A,FALSE,"Athletic"}</definedName>
    <definedName name="wrn.Athletic._1" hidden="1">{"AthleticF",#N/A,FALSE,"Athletic";"AthleticB",#N/A,FALSE,"Athletic"}</definedName>
    <definedName name="wrn.AthSS." localSheetId="4" hidden="1">{"athss",#N/A,FALSE,"AthSS";"athssB",#N/A,FALSE,"AthSS"}</definedName>
    <definedName name="wrn.AthSS." localSheetId="11" hidden="1">{"athss",#N/A,FALSE,"AthSS";"athssB",#N/A,FALSE,"AthSS"}</definedName>
    <definedName name="wrn.AthSS." hidden="1">{"athss",#N/A,FALSE,"AthSS";"athssB",#N/A,FALSE,"AthSS"}</definedName>
    <definedName name="wrn.AthSS._1" localSheetId="4" hidden="1">{"athss",#N/A,FALSE,"AthSS";"athssB",#N/A,FALSE,"AthSS"}</definedName>
    <definedName name="wrn.AthSS._1" localSheetId="11" hidden="1">{"athss",#N/A,FALSE,"AthSS";"athssB",#N/A,FALSE,"AthSS"}</definedName>
    <definedName name="wrn.AthSS._1" hidden="1">{"athss",#N/A,FALSE,"AthSS";"athssB",#N/A,FALSE,"AthSS"}</definedName>
    <definedName name="wrn.Audit._.Report." localSheetId="4" hidden="1">{#N/A,#N/A,FALSE,"Audit Program";#N/A,#N/A,FALSE,"T&amp;D Total";#N/A,#N/A,FALSE,"LNG Total";#N/A,#N/A,FALSE,"Power Total";#N/A,#N/A,FALSE,"Other Total";#N/A,#N/A,FALSE,"E&amp;P Total"}</definedName>
    <definedName name="wrn.Audit._.Report." localSheetId="11" hidden="1">{#N/A,#N/A,FALSE,"Audit Program";#N/A,#N/A,FALSE,"T&amp;D Total";#N/A,#N/A,FALSE,"LNG Total";#N/A,#N/A,FALSE,"Power Total";#N/A,#N/A,FALSE,"Other Total";#N/A,#N/A,FALSE,"E&amp;P Total"}</definedName>
    <definedName name="wrn.Audit._.Report." hidden="1">{#N/A,#N/A,FALSE,"Audit Program";#N/A,#N/A,FALSE,"T&amp;D Total";#N/A,#N/A,FALSE,"LNG Total";#N/A,#N/A,FALSE,"Power Total";#N/A,#N/A,FALSE,"Other Total";#N/A,#N/A,FALSE,"E&amp;P Total"}</definedName>
    <definedName name="wrn.Audit._.Report._1" localSheetId="4" hidden="1">{#N/A,#N/A,FALSE,"Audit Program";#N/A,#N/A,FALSE,"T&amp;D Total";#N/A,#N/A,FALSE,"LNG Total";#N/A,#N/A,FALSE,"Power Total";#N/A,#N/A,FALSE,"Other Total";#N/A,#N/A,FALSE,"E&amp;P Total"}</definedName>
    <definedName name="wrn.Audit._.Report._1" localSheetId="11" hidden="1">{#N/A,#N/A,FALSE,"Audit Program";#N/A,#N/A,FALSE,"T&amp;D Total";#N/A,#N/A,FALSE,"LNG Total";#N/A,#N/A,FALSE,"Power Total";#N/A,#N/A,FALSE,"Other Total";#N/A,#N/A,FALSE,"E&amp;P Total"}</definedName>
    <definedName name="wrn.Audit._.Report._1" hidden="1">{#N/A,#N/A,FALSE,"Audit Program";#N/A,#N/A,FALSE,"T&amp;D Total";#N/A,#N/A,FALSE,"LNG Total";#N/A,#N/A,FALSE,"Power Total";#N/A,#N/A,FALSE,"Other Total";#N/A,#N/A,FALSE,"E&amp;P Total"}</definedName>
    <definedName name="wrn.August." localSheetId="19"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4"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15"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11"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K._.Half._.Year._.Forecast." localSheetId="11" hidden="1">{#N/A,#N/A,TRUE,"Q Forecast Sales";#N/A,#N/A,TRUE,"Q Forecast Orders";#N/A,#N/A,TRUE,"Q Forecast Margins";#N/A,#N/A,TRUE,"Q Forecast Balance Sheet";#N/A,#N/A,TRUE,"Q Forecast P &amp; L";#N/A,#N/A,TRUE,"Q Forecast Cash Flow"}</definedName>
    <definedName name="wrn.AUK._.Half._.Year._.Forecast." hidden="1">{#N/A,#N/A,TRUE,"Q Forecast Sales";#N/A,#N/A,TRUE,"Q Forecast Orders";#N/A,#N/A,TRUE,"Q Forecast Margins";#N/A,#N/A,TRUE,"Q Forecast Balance Sheet";#N/A,#N/A,TRUE,"Q Forecast P &amp; L";#N/A,#N/A,TRUE,"Q Forecast Cash Flow"}</definedName>
    <definedName name="wrn.AUK._.Half._.Year._.Forecast._1" localSheetId="11" hidden="1">{#N/A,#N/A,TRUE,"Q Forecast Sales";#N/A,#N/A,TRUE,"Q Forecast Orders";#N/A,#N/A,TRUE,"Q Forecast Margins";#N/A,#N/A,TRUE,"Q Forecast Balance Sheet";#N/A,#N/A,TRUE,"Q Forecast P &amp; L";#N/A,#N/A,TRUE,"Q Forecast Cash Flow"}</definedName>
    <definedName name="wrn.AUK._.Half._.Year._.Forecast._1" hidden="1">{#N/A,#N/A,TRUE,"Q Forecast Sales";#N/A,#N/A,TRUE,"Q Forecast Orders";#N/A,#N/A,TRUE,"Q Forecast Margins";#N/A,#N/A,TRUE,"Q Forecast Balance Sheet";#N/A,#N/A,TRUE,"Q Forecast P &amp; L";#N/A,#N/A,TRUE,"Q Forecast Cash Flow"}</definedName>
    <definedName name="wrn.AUS_CLOSE." localSheetId="4" hidden="1">{#N/A,#N/A,FALSE,"MGMT_P&amp;L";#N/A,#N/A,FALSE,"MGMT_COGS";#N/A,#N/A,FALSE,"EXP_RPT"}</definedName>
    <definedName name="wrn.AUS_CLOSE." localSheetId="11" hidden="1">{#N/A,#N/A,FALSE,"MGMT_P&amp;L";#N/A,#N/A,FALSE,"MGMT_COGS";#N/A,#N/A,FALSE,"EXP_RPT"}</definedName>
    <definedName name="wrn.AUS_CLOSE." hidden="1">{#N/A,#N/A,FALSE,"MGMT_P&amp;L";#N/A,#N/A,FALSE,"MGMT_COGS";#N/A,#N/A,FALSE,"EXP_RPT"}</definedName>
    <definedName name="wrn.AUS_CLOSE._1" localSheetId="4" hidden="1">{#N/A,#N/A,FALSE,"MGMT_P&amp;L";#N/A,#N/A,FALSE,"MGMT_COGS";#N/A,#N/A,FALSE,"EXP_RPT"}</definedName>
    <definedName name="wrn.AUS_CLOSE._1" localSheetId="11" hidden="1">{#N/A,#N/A,FALSE,"MGMT_P&amp;L";#N/A,#N/A,FALSE,"MGMT_COGS";#N/A,#N/A,FALSE,"EXP_RPT"}</definedName>
    <definedName name="wrn.AUS_CLOSE._1" hidden="1">{#N/A,#N/A,FALSE,"MGMT_P&amp;L";#N/A,#N/A,FALSE,"MGMT_COGS";#N/A,#N/A,FALSE,"EXP_RPT"}</definedName>
    <definedName name="wrn.Auto._.Comp." localSheetId="2" hidden="1">{#N/A,#N/A,FALSE,"Sheet1"}</definedName>
    <definedName name="wrn.Auto._.Comp." localSheetId="1" hidden="1">{#N/A,#N/A,FALSE,"Sheet1"}</definedName>
    <definedName name="wrn.Auto._.Comp." localSheetId="19" hidden="1">{#N/A,#N/A,FALSE,"Sheet1"}</definedName>
    <definedName name="wrn.Auto._.Comp." localSheetId="4" hidden="1">{#N/A,#N/A,FALSE,"Sheet1"}</definedName>
    <definedName name="wrn.Auto._.Comp." localSheetId="18" hidden="1">{#N/A,#N/A,FALSE,"Sheet1"}</definedName>
    <definedName name="wrn.Auto._.Comp." localSheetId="15" hidden="1">{#N/A,#N/A,FALSE,"Sheet1"}</definedName>
    <definedName name="wrn.Auto._.Comp." localSheetId="11" hidden="1">{#N/A,#N/A,FALSE,"Sheet1"}</definedName>
    <definedName name="wrn.Auto._.Comp." hidden="1">{#N/A,#N/A,FALSE,"Sheet1"}</definedName>
    <definedName name="wrn.Auto._.Comp._1" localSheetId="4" hidden="1">{#N/A,#N/A,FALSE,"Sheet1"}</definedName>
    <definedName name="wrn.Auto._.Comp._1" localSheetId="11" hidden="1">{#N/A,#N/A,FALSE,"Sheet1"}</definedName>
    <definedName name="wrn.Auto._.Comp._1" hidden="1">{#N/A,#N/A,FALSE,"Sheet1"}</definedName>
    <definedName name="wrn.Auto._.Comp.d" localSheetId="11" hidden="1">{#N/A,#N/A,FALSE,"Sheet1"}</definedName>
    <definedName name="wrn.Auto._.Comp.d" hidden="1">{#N/A,#N/A,FALSE,"Sheet1"}</definedName>
    <definedName name="wrn.Auto._.Comp2." localSheetId="11" hidden="1">{#N/A,#N/A,FALSE,"Sheet1"}</definedName>
    <definedName name="wrn.Auto._.Comp2." hidden="1">{#N/A,#N/A,FALSE,"Sheet1"}</definedName>
    <definedName name="wrn.Auto._.IOE._.Mktg."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_2"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_2"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3"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3"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_2"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_2"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_2"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_2"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5" localSheetId="4"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5" localSheetId="1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way" localSheetId="4" hidden="1">{"away stand alones",#N/A,FALSE,"Target"}</definedName>
    <definedName name="wrn.away" localSheetId="11" hidden="1">{"away stand alones",#N/A,FALSE,"Target"}</definedName>
    <definedName name="wrn.away" hidden="1">{"away stand alones",#N/A,FALSE,"Target"}</definedName>
    <definedName name="wrn.away." localSheetId="4" hidden="1">{"away stand alones",#N/A,FALSE,"Target"}</definedName>
    <definedName name="wrn.away." localSheetId="15" hidden="1">{"away stand alones",#N/A,FALSE,"Target"}</definedName>
    <definedName name="wrn.away." localSheetId="11" hidden="1">{"away stand alones",#N/A,FALSE,"Target"}</definedName>
    <definedName name="wrn.away." hidden="1">{"away stand alones",#N/A,FALSE,"Target"}</definedName>
    <definedName name="wrn.away._1" localSheetId="4" hidden="1">{"away stand alones",#N/A,FALSE,"Target"}</definedName>
    <definedName name="wrn.away._1" localSheetId="11" hidden="1">{"away stand alones",#N/A,FALSE,"Target"}</definedName>
    <definedName name="wrn.away._1" hidden="1">{"away stand alones",#N/A,FALSE,"Target"}</definedName>
    <definedName name="wrn.away_1" localSheetId="4" hidden="1">{"away stand alones",#N/A,FALSE,"Target"}</definedName>
    <definedName name="wrn.away_1" localSheetId="11" hidden="1">{"away stand alones",#N/A,FALSE,"Target"}</definedName>
    <definedName name="wrn.away_1" hidden="1">{"away stand alones",#N/A,FALSE,"Target"}</definedName>
    <definedName name="wrn.b"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_.Market._.Information." localSheetId="11" hidden="1">{#N/A,#N/A,FALSE,"Mkt";#N/A,#N/A,FALSE,"HotProp";#N/A,#N/A,FALSE,"GolfProp";#N/A,#N/A,FALSE,"ResProp"}</definedName>
    <definedName name="wrn.B.._.Market._.Information." hidden="1">{#N/A,#N/A,FALSE,"Mkt";#N/A,#N/A,FALSE,"HotProp";#N/A,#N/A,FALSE,"GolfProp";#N/A,#N/A,FALSE,"ResProp"}</definedName>
    <definedName name="wrn.B.._.Qtr._.of._.Responsibility." localSheetId="11" hidden="1">{"C COM Detail Qtr of",#N/A,FALSE,"DATA";"D Exp Detail Qtr of",#N/A,FALSE,"DATA"}</definedName>
    <definedName name="wrn.B.._.Qtr._.of._.Responsibility." hidden="1">{"C COM Detail Qtr of",#N/A,FALSE,"DATA";"D Exp Detail Qtr of",#N/A,FALSE,"DATA"}</definedName>
    <definedName name="wrn.B.._.Qtr._.of._.Responsibility._1" localSheetId="11" hidden="1">{"C COM Detail Qtr of",#N/A,FALSE,"DATA";"D Exp Detail Qtr of",#N/A,FALSE,"DATA"}</definedName>
    <definedName name="wrn.B.._.Qtr._.of._.Responsibility._1" hidden="1">{"C COM Detail Qtr of",#N/A,FALSE,"DATA";"D Exp Detail Qtr of",#N/A,FALSE,"DATA"}</definedName>
    <definedName name="wrn.B._.P._.TDS." localSheetId="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_.TDS."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rint" localSheetId="11" hidden="1">{"A COM Detail YTD",#N/A,FALSE,"DATA";"B Exp Detail YTD",#N/A,FALSE,"DATA";"C COM Detail Qtr of",#N/A,FALSE,"DATA";"D Exp Detail Qtr of",#N/A,FALSE,"DATA";"A Performance Report",#N/A,FALSE,"%Performance"}</definedName>
    <definedName name="wrn.B_print" hidden="1">{"A COM Detail YTD",#N/A,FALSE,"DATA";"B Exp Detail YTD",#N/A,FALSE,"DATA";"C COM Detail Qtr of",#N/A,FALSE,"DATA";"D Exp Detail Qtr of",#N/A,FALSE,"DATA";"A Performance Report",#N/A,FALSE,"%Performance"}</definedName>
    <definedName name="wrn.B_print_1" localSheetId="11" hidden="1">{"A COM Detail YTD",#N/A,FALSE,"DATA";"B Exp Detail YTD",#N/A,FALSE,"DATA";"C COM Detail Qtr of",#N/A,FALSE,"DATA";"D Exp Detail Qtr of",#N/A,FALSE,"DATA";"A Performance Report",#N/A,FALSE,"%Performance"}</definedName>
    <definedName name="wrn.B_print_1" hidden="1">{"A COM Detail YTD",#N/A,FALSE,"DATA";"B Exp Detail YTD",#N/A,FALSE,"DATA";"C COM Detail Qtr of",#N/A,FALSE,"DATA";"D Exp Detail Qtr of",#N/A,FALSE,"DATA";"A Performance Report",#N/A,FALSE,"%Performance"}</definedName>
    <definedName name="wrn.ba"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ck._.Page." localSheetId="4" hidden="1">{"Back Page",#N/A,FALSE,"Front and Back"}</definedName>
    <definedName name="wrn.Back._.Page." localSheetId="11" hidden="1">{"Back Page",#N/A,FALSE,"Front and Back"}</definedName>
    <definedName name="wrn.Back._.Page." hidden="1">{"Back Page",#N/A,FALSE,"Front and Back"}</definedName>
    <definedName name="wrn.backup." localSheetId="15" hidden="1">{"financials",#N/A,FALSE,"BASIC";"interest",#N/A,FALSE,"BASIC";"leasing and financing",#N/A,FALSE,"BASIC";"returns back up",#N/A,FALSE,"BASIC"}</definedName>
    <definedName name="wrn.backup." localSheetId="11"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ckup._.Corporate." localSheetId="11" hidden="1">{#N/A,#N/A,FALSE,"BACK UP CORPORATE"}</definedName>
    <definedName name="wrn.Backup._.Corporate." hidden="1">{#N/A,#N/A,FALSE,"BACK UP CORPORATE"}</definedName>
    <definedName name="wrn.Backup._.print." localSheetId="4" hidden="1">{#N/A,#N/A,FALSE,"total";#N/A,#N/A,FALSE,"mine";#N/A,#N/A,FALSE,"admin";#N/A,#N/A,FALSE,"prep";#N/A,#N/A,FALSE,"cons";#N/A,#N/A,FALSE,"backup";#N/A,#N/A,FALSE,"salary";#N/A,#N/A,FALSE,"hourly";#N/A,#N/A,FALSE,"contracts"}</definedName>
    <definedName name="wrn.Backup._.print." localSheetId="11" hidden="1">{#N/A,#N/A,FALSE,"total";#N/A,#N/A,FALSE,"mine";#N/A,#N/A,FALSE,"admin";#N/A,#N/A,FALSE,"prep";#N/A,#N/A,FALSE,"cons";#N/A,#N/A,FALSE,"backup";#N/A,#N/A,FALSE,"salary";#N/A,#N/A,FALSE,"hourly";#N/A,#N/A,FALSE,"contracts"}</definedName>
    <definedName name="wrn.Backup._.print." hidden="1">{#N/A,#N/A,FALSE,"total";#N/A,#N/A,FALSE,"mine";#N/A,#N/A,FALSE,"admin";#N/A,#N/A,FALSE,"prep";#N/A,#N/A,FALSE,"cons";#N/A,#N/A,FALSE,"backup";#N/A,#N/A,FALSE,"salary";#N/A,#N/A,FALSE,"hourly";#N/A,#N/A,FALSE,"contracts"}</definedName>
    <definedName name="wrn.Backup._.print._1" localSheetId="4" hidden="1">{#N/A,#N/A,FALSE,"total";#N/A,#N/A,FALSE,"mine";#N/A,#N/A,FALSE,"admin";#N/A,#N/A,FALSE,"prep";#N/A,#N/A,FALSE,"cons";#N/A,#N/A,FALSE,"backup";#N/A,#N/A,FALSE,"salary";#N/A,#N/A,FALSE,"hourly";#N/A,#N/A,FALSE,"contracts"}</definedName>
    <definedName name="wrn.Backup._.print._1" localSheetId="11" hidden="1">{#N/A,#N/A,FALSE,"total";#N/A,#N/A,FALSE,"mine";#N/A,#N/A,FALSE,"admin";#N/A,#N/A,FALSE,"prep";#N/A,#N/A,FALSE,"cons";#N/A,#N/A,FALSE,"backup";#N/A,#N/A,FALSE,"salary";#N/A,#N/A,FALSE,"hourly";#N/A,#N/A,FALSE,"contracts"}</definedName>
    <definedName name="wrn.Backup._.print._1" hidden="1">{#N/A,#N/A,FALSE,"total";#N/A,#N/A,FALSE,"mine";#N/A,#N/A,FALSE,"admin";#N/A,#N/A,FALSE,"prep";#N/A,#N/A,FALSE,"cons";#N/A,#N/A,FALSE,"backup";#N/A,#N/A,FALSE,"salary";#N/A,#N/A,FALSE,"hourly";#N/A,#N/A,FALSE,"contracts"}</definedName>
    <definedName name="wrn.Baker._.All." localSheetId="4" hidden="1">{"CoreF",#N/A,FALSE,"EPS";"CoreB",#N/A,FALSE,"EPS";"BudgetF",#N/A,FALSE,"EPS";"BudgetB",#N/A,FALSE,"EPS";"betterf",#N/A,FALSE,"Meldisco";"BetterB",#N/A,FALSE,"EPS"}</definedName>
    <definedName name="wrn.Baker._.All." localSheetId="11" hidden="1">{"CoreF",#N/A,FALSE,"EPS";"CoreB",#N/A,FALSE,"EPS";"BudgetF",#N/A,FALSE,"EPS";"BudgetB",#N/A,FALSE,"EPS";"betterf",#N/A,FALSE,"Meldisco";"BetterB",#N/A,FALSE,"EPS"}</definedName>
    <definedName name="wrn.Baker._.All." hidden="1">{"CoreF",#N/A,FALSE,"EPS";"CoreB",#N/A,FALSE,"EPS";"BudgetF",#N/A,FALSE,"EPS";"BudgetB",#N/A,FALSE,"EPS";"betterf",#N/A,FALSE,"Meldisco";"BetterB",#N/A,FALSE,"EPS"}</definedName>
    <definedName name="wrn.Baker._.All._1" localSheetId="4" hidden="1">{"CoreF",#N/A,FALSE,"EPS";"CoreB",#N/A,FALSE,"EPS";"BudgetF",#N/A,FALSE,"EPS";"BudgetB",#N/A,FALSE,"EPS";"betterf",#N/A,FALSE,"Meldisco";"BetterB",#N/A,FALSE,"EPS"}</definedName>
    <definedName name="wrn.Baker._.All._1" localSheetId="11" hidden="1">{"CoreF",#N/A,FALSE,"EPS";"CoreB",#N/A,FALSE,"EPS";"BudgetF",#N/A,FALSE,"EPS";"BudgetB",#N/A,FALSE,"EPS";"betterf",#N/A,FALSE,"Meldisco";"BetterB",#N/A,FALSE,"EPS"}</definedName>
    <definedName name="wrn.Baker._.All._1" hidden="1">{"CoreF",#N/A,FALSE,"EPS";"CoreB",#N/A,FALSE,"EPS";"BudgetF",#N/A,FALSE,"EPS";"BudgetB",#N/A,FALSE,"EPS";"betterf",#N/A,FALSE,"Meldisco";"BetterB",#N/A,FALSE,"EPS"}</definedName>
    <definedName name="wrn.Bal._.Sht._.and._.Detail." localSheetId="4" hidden="1">{"Balance Sheet",#N/A,FALSE,"Balance Sheet";"Detail Lines",#N/A,FALSE,"Balance Sheet"}</definedName>
    <definedName name="wrn.Bal._.Sht._.and._.Detail." localSheetId="11" hidden="1">{"Balance Sheet",#N/A,FALSE,"Balance Sheet";"Detail Lines",#N/A,FALSE,"Balance Sheet"}</definedName>
    <definedName name="wrn.Bal._.Sht._.and._.Detail." hidden="1">{"Balance Sheet",#N/A,FALSE,"Balance Sheet";"Detail Lines",#N/A,FALSE,"Balance Sheet"}</definedName>
    <definedName name="wrn.Bal._.Sht._.and._.Detail._1" localSheetId="4" hidden="1">{"Balance Sheet",#N/A,FALSE,"Balance Sheet";"Detail Lines",#N/A,FALSE,"Balance Sheet"}</definedName>
    <definedName name="wrn.Bal._.Sht._.and._.Detail._1" localSheetId="11" hidden="1">{"Balance Sheet",#N/A,FALSE,"Balance Sheet";"Detail Lines",#N/A,FALSE,"Balance Sheet"}</definedName>
    <definedName name="wrn.Bal._.Sht._.and._.Detail._1" hidden="1">{"Balance Sheet",#N/A,FALSE,"Balance Sheet";"Detail Lines",#N/A,FALSE,"Balance Sheet"}</definedName>
    <definedName name="wrn.Bal._.Sht._.and._.Detail._1_1" localSheetId="4" hidden="1">{"Balance Sheet",#N/A,FALSE,"Balance Sheet";"Detail Lines",#N/A,FALSE,"Balance Sheet"}</definedName>
    <definedName name="wrn.Bal._.Sht._.and._.Detail._1_1" localSheetId="11" hidden="1">{"Balance Sheet",#N/A,FALSE,"Balance Sheet";"Detail Lines",#N/A,FALSE,"Balance Sheet"}</definedName>
    <definedName name="wrn.Bal._.Sht._.and._.Detail._1_1" hidden="1">{"Balance Sheet",#N/A,FALSE,"Balance Sheet";"Detail Lines",#N/A,FALSE,"Balance Sheet"}</definedName>
    <definedName name="wrn.Bal._.Sht._.and._.Detail._1_1_2" localSheetId="4" hidden="1">{"Balance Sheet",#N/A,FALSE,"Balance Sheet";"Detail Lines",#N/A,FALSE,"Balance Sheet"}</definedName>
    <definedName name="wrn.Bal._.Sht._.and._.Detail._1_1_2" localSheetId="11" hidden="1">{"Balance Sheet",#N/A,FALSE,"Balance Sheet";"Detail Lines",#N/A,FALSE,"Balance Sheet"}</definedName>
    <definedName name="wrn.Bal._.Sht._.and._.Detail._1_1_2" hidden="1">{"Balance Sheet",#N/A,FALSE,"Balance Sheet";"Detail Lines",#N/A,FALSE,"Balance Sheet"}</definedName>
    <definedName name="wrn.Bal._.Sht._.and._.Detail._1_3" localSheetId="4" hidden="1">{"Balance Sheet",#N/A,FALSE,"Balance Sheet";"Detail Lines",#N/A,FALSE,"Balance Sheet"}</definedName>
    <definedName name="wrn.Bal._.Sht._.and._.Detail._1_3" localSheetId="11" hidden="1">{"Balance Sheet",#N/A,FALSE,"Balance Sheet";"Detail Lines",#N/A,FALSE,"Balance Sheet"}</definedName>
    <definedName name="wrn.Bal._.Sht._.and._.Detail._1_3" hidden="1">{"Balance Sheet",#N/A,FALSE,"Balance Sheet";"Detail Lines",#N/A,FALSE,"Balance Sheet"}</definedName>
    <definedName name="wrn.Bal._.Sht._.and._.Detail._2" localSheetId="4" hidden="1">{"Balance Sheet",#N/A,FALSE,"Balance Sheet";"Detail Lines",#N/A,FALSE,"Balance Sheet"}</definedName>
    <definedName name="wrn.Bal._.Sht._.and._.Detail._2" localSheetId="11" hidden="1">{"Balance Sheet",#N/A,FALSE,"Balance Sheet";"Detail Lines",#N/A,FALSE,"Balance Sheet"}</definedName>
    <definedName name="wrn.Bal._.Sht._.and._.Detail._2" hidden="1">{"Balance Sheet",#N/A,FALSE,"Balance Sheet";"Detail Lines",#N/A,FALSE,"Balance Sheet"}</definedName>
    <definedName name="wrn.Bal._.Sht._.and._.Detail._2_2" localSheetId="4" hidden="1">{"Balance Sheet",#N/A,FALSE,"Balance Sheet";"Detail Lines",#N/A,FALSE,"Balance Sheet"}</definedName>
    <definedName name="wrn.Bal._.Sht._.and._.Detail._2_2" localSheetId="11" hidden="1">{"Balance Sheet",#N/A,FALSE,"Balance Sheet";"Detail Lines",#N/A,FALSE,"Balance Sheet"}</definedName>
    <definedName name="wrn.Bal._.Sht._.and._.Detail._2_2" hidden="1">{"Balance Sheet",#N/A,FALSE,"Balance Sheet";"Detail Lines",#N/A,FALSE,"Balance Sheet"}</definedName>
    <definedName name="wrn.Bal._.Sht._.and._.Detail._3" localSheetId="4" hidden="1">{"Balance Sheet",#N/A,FALSE,"Balance Sheet";"Detail Lines",#N/A,FALSE,"Balance Sheet"}</definedName>
    <definedName name="wrn.Bal._.Sht._.and._.Detail._3" localSheetId="11" hidden="1">{"Balance Sheet",#N/A,FALSE,"Balance Sheet";"Detail Lines",#N/A,FALSE,"Balance Sheet"}</definedName>
    <definedName name="wrn.Bal._.Sht._.and._.Detail._3" hidden="1">{"Balance Sheet",#N/A,FALSE,"Balance Sheet";"Detail Lines",#N/A,FALSE,"Balance Sheet"}</definedName>
    <definedName name="wrn.Bal._.Sht._.and._.Detail._3_2" localSheetId="4" hidden="1">{"Balance Sheet",#N/A,FALSE,"Balance Sheet";"Detail Lines",#N/A,FALSE,"Balance Sheet"}</definedName>
    <definedName name="wrn.Bal._.Sht._.and._.Detail._3_2" localSheetId="11" hidden="1">{"Balance Sheet",#N/A,FALSE,"Balance Sheet";"Detail Lines",#N/A,FALSE,"Balance Sheet"}</definedName>
    <definedName name="wrn.Bal._.Sht._.and._.Detail._3_2" hidden="1">{"Balance Sheet",#N/A,FALSE,"Balance Sheet";"Detail Lines",#N/A,FALSE,"Balance Sheet"}</definedName>
    <definedName name="wrn.Bal._.Sht._.and._.Detail._5" localSheetId="4" hidden="1">{"Balance Sheet",#N/A,FALSE,"Balance Sheet";"Detail Lines",#N/A,FALSE,"Balance Sheet"}</definedName>
    <definedName name="wrn.Bal._.Sht._.and._.Detail._5" localSheetId="11" hidden="1">{"Balance Sheet",#N/A,FALSE,"Balance Sheet";"Detail Lines",#N/A,FALSE,"Balance Sheet"}</definedName>
    <definedName name="wrn.Bal._.Sht._.and._.Detail._5" hidden="1">{"Balance Sheet",#N/A,FALSE,"Balance Sheet";"Detail Lines",#N/A,FALSE,"Balance Sheet"}</definedName>
    <definedName name="wrn.balance._.sheet." localSheetId="2" hidden="1">{"bs",#N/A,FALSE,"SCF"}</definedName>
    <definedName name="wrn.balance._.sheet." localSheetId="1" hidden="1">{"bs",#N/A,FALSE,"SCF"}</definedName>
    <definedName name="wrn.balance._.sheet." localSheetId="19" hidden="1">{"bs",#N/A,FALSE,"SCF"}</definedName>
    <definedName name="wrn.balance._.sheet." localSheetId="4" hidden="1">{"bs",#N/A,FALSE,"SCF"}</definedName>
    <definedName name="wrn.balance._.sheet." localSheetId="18" hidden="1">{"bs",#N/A,FALSE,"SCF"}</definedName>
    <definedName name="wrn.balance._.sheet." localSheetId="15" hidden="1">{"bs",#N/A,FALSE,"SCF"}</definedName>
    <definedName name="wrn.balance._.sheet." localSheetId="11" hidden="1">{"bs",#N/A,FALSE,"SCF"}</definedName>
    <definedName name="wrn.balance._.sheet." hidden="1">{"bs",#N/A,FALSE,"SCF"}</definedName>
    <definedName name="wrn.Balance._.sheet._.and._.cashflow." localSheetId="11" hidden="1">{"Consolidated assets",#N/A,FALSE,"Bal Sheet";"Consolidated liabilities",#N/A,FALSE,"Bal Sheet";"Cashflow statement",#N/A,FALSE,"Bal Sheet"}</definedName>
    <definedName name="wrn.Balance._.sheet._.and._.cashflow." hidden="1">{"Consolidated assets",#N/A,FALSE,"Bal Sheet";"Consolidated liabilities",#N/A,FALSE,"Bal Sheet";"Cashflow statement",#N/A,FALSE,"Bal Sheet"}</definedName>
    <definedName name="wrn.Balance._.Sheet._.Set." localSheetId="4" hidden="1">{"Balance Sheet",#N/A,FALSE,"bsheet";"Assets Schedule",#N/A,FALSE,"bsheet";"Notes",#N/A,FALSE,"bsheet";"Abstract",#N/A,FALSE,"bsheet";"Cash Flow",#N/A,FALSE,"bsheet";"groupings",#N/A,FALSE,"bsheet";"Stocks",#N/A,FALSE,"bsheet";"Trial",#N/A,FALSE,"bsheet"}</definedName>
    <definedName name="wrn.Balance._.Sheet._.Set." localSheetId="11" hidden="1">{"Balance Sheet",#N/A,FALSE,"bsheet";"Assets Schedule",#N/A,FALSE,"bsheet";"Notes",#N/A,FALSE,"bsheet";"Abstract",#N/A,FALSE,"bsheet";"Cash Flow",#N/A,FALSE,"bsheet";"groupings",#N/A,FALSE,"bsheet";"Stocks",#N/A,FALSE,"bsheet";"Trial",#N/A,FALSE,"bsheet"}</definedName>
    <definedName name="wrn.Balance._.Sheet._.Set." hidden="1">{"Balance Sheet",#N/A,FALSE,"bsheet";"Assets Schedule",#N/A,FALSE,"bsheet";"Notes",#N/A,FALSE,"bsheet";"Abstract",#N/A,FALSE,"bsheet";"Cash Flow",#N/A,FALSE,"bsheet";"groupings",#N/A,FALSE,"bsheet";"Stocks",#N/A,FALSE,"bsheet";"Trial",#N/A,FALSE,"bsheet"}</definedName>
    <definedName name="wrn.balance._.sheet._1" localSheetId="4" hidden="1">{"bs",#N/A,FALSE,"SCF"}</definedName>
    <definedName name="wrn.balance._.sheet._1" localSheetId="11" hidden="1">{"bs",#N/A,FALSE,"SCF"}</definedName>
    <definedName name="wrn.balance._.sheet._1" hidden="1">{"bs",#N/A,FALSE,"SCF"}</definedName>
    <definedName name="wrn.balance._.sheet2." localSheetId="2" hidden="1">{"bs",#N/A,FALSE,"SCF"}</definedName>
    <definedName name="wrn.balance._.sheet2." localSheetId="1" hidden="1">{"bs",#N/A,FALSE,"SCF"}</definedName>
    <definedName name="wrn.balance._.sheet2." localSheetId="19" hidden="1">{"bs",#N/A,FALSE,"SCF"}</definedName>
    <definedName name="wrn.balance._.sheet2." localSheetId="4" hidden="1">{"bs",#N/A,FALSE,"SCF"}</definedName>
    <definedName name="wrn.balance._.sheet2." localSheetId="18" hidden="1">{"bs",#N/A,FALSE,"SCF"}</definedName>
    <definedName name="wrn.balance._.sheet2." localSheetId="15" hidden="1">{"bs",#N/A,FALSE,"SCF"}</definedName>
    <definedName name="wrn.balance._.sheet2." localSheetId="11" hidden="1">{"bs",#N/A,FALSE,"SCF"}</definedName>
    <definedName name="wrn.balance._.sheet2." hidden="1">{"bs",#N/A,FALSE,"SCF"}</definedName>
    <definedName name="wrn.balance._.sheet3." localSheetId="2" hidden="1">{"bs",#N/A,FALSE,"SCF"}</definedName>
    <definedName name="wrn.balance._.sheet3." localSheetId="1" hidden="1">{"bs",#N/A,FALSE,"SCF"}</definedName>
    <definedName name="wrn.balance._.sheet3." localSheetId="19" hidden="1">{"bs",#N/A,FALSE,"SCF"}</definedName>
    <definedName name="wrn.balance._.sheet3." localSheetId="4" hidden="1">{"bs",#N/A,FALSE,"SCF"}</definedName>
    <definedName name="wrn.balance._.sheet3." localSheetId="18" hidden="1">{"bs",#N/A,FALSE,"SCF"}</definedName>
    <definedName name="wrn.balance._.sheet3." localSheetId="15" hidden="1">{"bs",#N/A,FALSE,"SCF"}</definedName>
    <definedName name="wrn.balance._.sheet3." localSheetId="11" hidden="1">{"bs",#N/A,FALSE,"SCF"}</definedName>
    <definedName name="wrn.balance._.sheet3." hidden="1">{"bs",#N/A,FALSE,"SCF"}</definedName>
    <definedName name="wrn.balance._.sheet4." localSheetId="2" hidden="1">{"bs",#N/A,FALSE,"SCF"}</definedName>
    <definedName name="wrn.balance._.sheet4." localSheetId="1" hidden="1">{"bs",#N/A,FALSE,"SCF"}</definedName>
    <definedName name="wrn.balance._.sheet4." localSheetId="19" hidden="1">{"bs",#N/A,FALSE,"SCF"}</definedName>
    <definedName name="wrn.balance._.sheet4." localSheetId="4" hidden="1">{"bs",#N/A,FALSE,"SCF"}</definedName>
    <definedName name="wrn.balance._.sheet4." localSheetId="18" hidden="1">{"bs",#N/A,FALSE,"SCF"}</definedName>
    <definedName name="wrn.balance._.sheet4." localSheetId="15" hidden="1">{"bs",#N/A,FALSE,"SCF"}</definedName>
    <definedName name="wrn.balance._.sheet4." localSheetId="11" hidden="1">{"bs",#N/A,FALSE,"SCF"}</definedName>
    <definedName name="wrn.balance._.sheet4." hidden="1">{"bs",#N/A,FALSE,"SCF"}</definedName>
    <definedName name="wrn.Balance._.Sheets." localSheetId="11" hidden="1">{#N/A,#N/A,FALSE,"IPBS";#N/A,#N/A,FALSE,"IEBS";#N/A,#N/A,FALSE,"IUBS";#N/A,#N/A,FALSE,"LPBS";#N/A,#N/A,FALSE,"LEBS";#N/A,#N/A,FALSE,"LUBS";#N/A,#N/A,FALSE,"DIHBS";#N/A,#N/A,FALSE,"DICBS";#N/A,#N/A,FALSE,"DICUBS";#N/A,#N/A,FALSE,"ADBS";#N/A,#N/A,FALSE,"AEBS";#N/A,#N/A,FALSE,"AUBS";#N/A,#N/A,FALSE,"DHCBS";#N/A,#N/A,FALSE,"DHUBS";#N/A,#N/A,FALSE,"DRBS";#N/A,#N/A,FALSE,"DBS";#N/A,#N/A,FALSE,"DCBS";#N/A,#N/A,FALSE,"DPCCBS";#N/A,#N/A,FALSE,"CYBS"}</definedName>
    <definedName name="wrn.Balance._.Sheets." hidden="1">{#N/A,#N/A,FALSE,"IPBS";#N/A,#N/A,FALSE,"IEBS";#N/A,#N/A,FALSE,"IUBS";#N/A,#N/A,FALSE,"LPBS";#N/A,#N/A,FALSE,"LEBS";#N/A,#N/A,FALSE,"LUBS";#N/A,#N/A,FALSE,"DIHBS";#N/A,#N/A,FALSE,"DICBS";#N/A,#N/A,FALSE,"DICUBS";#N/A,#N/A,FALSE,"ADBS";#N/A,#N/A,FALSE,"AEBS";#N/A,#N/A,FALSE,"AUBS";#N/A,#N/A,FALSE,"DHCBS";#N/A,#N/A,FALSE,"DHUBS";#N/A,#N/A,FALSE,"DRBS";#N/A,#N/A,FALSE,"DBS";#N/A,#N/A,FALSE,"DCBS";#N/A,#N/A,FALSE,"DPCCBS";#N/A,#N/A,FALSE,"CYBS"}</definedName>
    <definedName name="wrn.balance._sheet2." localSheetId="2" hidden="1">{"bs",#N/A,FALSE,"SCF"}</definedName>
    <definedName name="wrn.balance._sheet2." localSheetId="1" hidden="1">{"bs",#N/A,FALSE,"SCF"}</definedName>
    <definedName name="wrn.balance._sheet2." localSheetId="19" hidden="1">{"bs",#N/A,FALSE,"SCF"}</definedName>
    <definedName name="wrn.balance._sheet2." localSheetId="4" hidden="1">{"bs",#N/A,FALSE,"SCF"}</definedName>
    <definedName name="wrn.balance._sheet2." localSheetId="18" hidden="1">{"bs",#N/A,FALSE,"SCF"}</definedName>
    <definedName name="wrn.balance._sheet2." localSheetId="15" hidden="1">{"bs",#N/A,FALSE,"SCF"}</definedName>
    <definedName name="wrn.balance._sheet2." localSheetId="11" hidden="1">{"bs",#N/A,FALSE,"SCF"}</definedName>
    <definedName name="wrn.balance._sheet2." hidden="1">{"bs",#N/A,FALSE,"SCF"}</definedName>
    <definedName name="wrn.balance.sum.sheet" localSheetId="15" hidden="1">{"bs",#N/A,FALSE,"SCF"}</definedName>
    <definedName name="wrn.balance.sum.sheet" localSheetId="11" hidden="1">{"bs",#N/A,FALSE,"SCF"}</definedName>
    <definedName name="wrn.balance.sum.sheet" hidden="1">{"bs",#N/A,FALSE,"SCF"}</definedName>
    <definedName name="wrn.balance_sheet2" localSheetId="4" hidden="1">{"BALANCE SHEET",#N/A,FALSE,"Balance Sheet"}</definedName>
    <definedName name="wrn.balance_sheet2" localSheetId="11" hidden="1">{"BALANCE SHEET",#N/A,FALSE,"Balance Sheet"}</definedName>
    <definedName name="wrn.balance_sheet2" hidden="1">{"BALANCE SHEET",#N/A,FALSE,"Balance Sheet"}</definedName>
    <definedName name="wrn.balance_sheet2_1" localSheetId="4" hidden="1">{"BALANCE SHEET",#N/A,FALSE,"Balance Sheet"}</definedName>
    <definedName name="wrn.balance_sheet2_1" localSheetId="11" hidden="1">{"BALANCE SHEET",#N/A,FALSE,"Balance Sheet"}</definedName>
    <definedName name="wrn.balance_sheet2_1" hidden="1">{"BALANCE SHEET",#N/A,FALSE,"Balance Sheet"}</definedName>
    <definedName name="wrn.balanceeee.sheet2" localSheetId="15" hidden="1">{"bs",#N/A,FALSE,"SCF"}</definedName>
    <definedName name="wrn.balanceeee.sheet2" localSheetId="11" hidden="1">{"bs",#N/A,FALSE,"SCF"}</definedName>
    <definedName name="wrn.balanceeee.sheet2" hidden="1">{"bs",#N/A,FALSE,"SCF"}</definedName>
    <definedName name="wrn.BALSHEET." localSheetId="11" hidden="1">{#N/A,#N/A,FALSE,"FINSTMTS"}</definedName>
    <definedName name="wrn.BALSHEET." hidden="1">{#N/A,#N/A,FALSE,"FINSTMTS"}</definedName>
    <definedName name="wrn.balsheets." localSheetId="11" hidden="1">{"grpbs",#N/A,FALSE,"Group";"habs",#N/A,FALSE,"Group";"bs",#N/A,FALSE,"MetalSys";"bs",#N/A,FALSE,"Display";"bs",#N/A,FALSE,"Hcliffe"}</definedName>
    <definedName name="wrn.balsheets." hidden="1">{"grpbs",#N/A,FALSE,"Group";"habs",#N/A,FALSE,"Group";"bs",#N/A,FALSE,"MetalSys";"bs",#N/A,FALSE,"Display";"bs",#N/A,FALSE,"Hcliffe"}</definedName>
    <definedName name="wrn.Bank." localSheetId="11" hidden="1">{"OPL1",#N/A,FALSE,"PL";"OpAnal",#N/A,FALSE,"Op";"BS2",#N/A,FALSE,"BS";"CF1(a)",#N/A,FALSE,"Op"}</definedName>
    <definedName name="wrn.Bank." hidden="1">{"OPL1",#N/A,FALSE,"PL";"OpAnal",#N/A,FALSE,"Op";"BS2",#N/A,FALSE,"BS";"CF1(a)",#N/A,FALSE,"Op"}</definedName>
    <definedName name="wrn.Bank._.Book." localSheetId="4"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localSheetId="1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Bank._.Book._1" localSheetId="4" hidden="1">{#N/A,#N/A,FALSE,"P&amp;L comp summary - fy2000";#N/A,#N/A,FALSE,"bs comparative";#N/A,#N/A,FALSE,"P&amp;L comp summary - fy2001";#N/A,#N/A,FALSE,"Forecast P&amp;L Trend";#N/A,#N/A,FALSE,"Forecast bs trend";#N/A,#N/A,FALSE,"Forecast cashflows";#N/A,#N/A,FALSE,"Forecast cap ex";#N/A,#N/A,FALSE,"Forecast Inv components"}</definedName>
    <definedName name="wrn.Bank._.Book._1" localSheetId="1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_1" hidden="1">{#N/A,#N/A,FALSE,"P&amp;L comp summary - fy2000";#N/A,#N/A,FALSE,"bs comparative";#N/A,#N/A,FALSE,"P&amp;L comp summary - fy2001";#N/A,#N/A,FALSE,"Forecast P&amp;L Trend";#N/A,#N/A,FALSE,"Forecast bs trend";#N/A,#N/A,FALSE,"Forecast cashflows";#N/A,#N/A,FALSE,"Forecast cap ex";#N/A,#N/A,FALSE,"Forecast Inv components"}</definedName>
    <definedName name="wrn.bank._.model." localSheetId="15" hidden="1">{"banks",#N/A,FALSE,"BASIC"}</definedName>
    <definedName name="wrn.bank._.model." localSheetId="11" hidden="1">{"banks",#N/A,FALSE,"BASIC"}</definedName>
    <definedName name="wrn.bank._.model." hidden="1">{"banks",#N/A,FALSE,"BASIC"}</definedName>
    <definedName name="wrn.Bank._.of._.America." localSheetId="4" hidden="1">{#N/A,#N/A,TRUE,"Cover_Page";#N/A,#N/A,TRUE,"Balance Sheet FY12";#N/A,#N/A,TRUE,"Debt Covenants_BofA_Cons";#N/A,#N/A,TRUE,"Consolidated-Cash Flow";#N/A,#N/A,TRUE,"CY_Per Inc FY12";#N/A,#N/A,TRUE,"Income FY12";#N/A,#N/A,TRUE,"Consolidated"}</definedName>
    <definedName name="wrn.Bank._.of._.America." localSheetId="11" hidden="1">{#N/A,#N/A,TRUE,"Cover_Page";#N/A,#N/A,TRUE,"Balance Sheet FY12";#N/A,#N/A,TRUE,"Debt Covenants_BofA_Cons";#N/A,#N/A,TRUE,"Consolidated-Cash Flow";#N/A,#N/A,TRUE,"CY_Per Inc FY12";#N/A,#N/A,TRUE,"Income FY12";#N/A,#N/A,TRUE,"Consolidated"}</definedName>
    <definedName name="wrn.Bank._.of._.America." hidden="1">{#N/A,#N/A,TRUE,"Cover_Page";#N/A,#N/A,TRUE,"Balance Sheet FY12";#N/A,#N/A,TRUE,"Debt Covenants_BofA_Cons";#N/A,#N/A,TRUE,"Consolidated-Cash Flow";#N/A,#N/A,TRUE,"CY_Per Inc FY12";#N/A,#N/A,TRUE,"Income FY12";#N/A,#N/A,TRUE,"Consolidated"}</definedName>
    <definedName name="wrn.Bank._.of._.America._1" localSheetId="4" hidden="1">{#N/A,#N/A,TRUE,"Cover_Page";#N/A,#N/A,TRUE,"Balance Sheet FY12";#N/A,#N/A,TRUE,"Debt Covenants_BofA_Cons";#N/A,#N/A,TRUE,"Consolidated-Cash Flow";#N/A,#N/A,TRUE,"CY_Per Inc FY12";#N/A,#N/A,TRUE,"Income FY12";#N/A,#N/A,TRUE,"Consolidated"}</definedName>
    <definedName name="wrn.Bank._.of._.America._1" localSheetId="11" hidden="1">{#N/A,#N/A,TRUE,"Cover_Page";#N/A,#N/A,TRUE,"Balance Sheet FY12";#N/A,#N/A,TRUE,"Debt Covenants_BofA_Cons";#N/A,#N/A,TRUE,"Consolidated-Cash Flow";#N/A,#N/A,TRUE,"CY_Per Inc FY12";#N/A,#N/A,TRUE,"Income FY12";#N/A,#N/A,TRUE,"Consolidated"}</definedName>
    <definedName name="wrn.Bank._.of._.America._1" hidden="1">{#N/A,#N/A,TRUE,"Cover_Page";#N/A,#N/A,TRUE,"Balance Sheet FY12";#N/A,#N/A,TRUE,"Debt Covenants_BofA_Cons";#N/A,#N/A,TRUE,"Consolidated-Cash Flow";#N/A,#N/A,TRUE,"CY_Per Inc FY12";#N/A,#N/A,TRUE,"Income FY12";#N/A,#N/A,TRUE,"Consolidated"}</definedName>
    <definedName name="wrn.Bank._.of._.America._1_1" localSheetId="4" hidden="1">{#N/A,#N/A,TRUE,"Cover_Page";#N/A,#N/A,TRUE,"Balance Sheet FY12";#N/A,#N/A,TRUE,"Debt Covenants_BofA_Cons";#N/A,#N/A,TRUE,"Consolidated-Cash Flow";#N/A,#N/A,TRUE,"CY_Per Inc FY12";#N/A,#N/A,TRUE,"Income FY12";#N/A,#N/A,TRUE,"Consolidated"}</definedName>
    <definedName name="wrn.Bank._.of._.America._1_1" localSheetId="11" hidden="1">{#N/A,#N/A,TRUE,"Cover_Page";#N/A,#N/A,TRUE,"Balance Sheet FY12";#N/A,#N/A,TRUE,"Debt Covenants_BofA_Cons";#N/A,#N/A,TRUE,"Consolidated-Cash Flow";#N/A,#N/A,TRUE,"CY_Per Inc FY12";#N/A,#N/A,TRUE,"Income FY12";#N/A,#N/A,TRUE,"Consolidated"}</definedName>
    <definedName name="wrn.Bank._.of._.America._1_1" hidden="1">{#N/A,#N/A,TRUE,"Cover_Page";#N/A,#N/A,TRUE,"Balance Sheet FY12";#N/A,#N/A,TRUE,"Debt Covenants_BofA_Cons";#N/A,#N/A,TRUE,"Consolidated-Cash Flow";#N/A,#N/A,TRUE,"CY_Per Inc FY12";#N/A,#N/A,TRUE,"Income FY12";#N/A,#N/A,TRUE,"Consolidated"}</definedName>
    <definedName name="wrn.Bank._.of._.America._1_1_2" localSheetId="4" hidden="1">{#N/A,#N/A,TRUE,"Cover_Page";#N/A,#N/A,TRUE,"Balance Sheet FY12";#N/A,#N/A,TRUE,"Debt Covenants_BofA_Cons";#N/A,#N/A,TRUE,"Consolidated-Cash Flow";#N/A,#N/A,TRUE,"CY_Per Inc FY12";#N/A,#N/A,TRUE,"Income FY12";#N/A,#N/A,TRUE,"Consolidated"}</definedName>
    <definedName name="wrn.Bank._.of._.America._1_1_2" localSheetId="11" hidden="1">{#N/A,#N/A,TRUE,"Cover_Page";#N/A,#N/A,TRUE,"Balance Sheet FY12";#N/A,#N/A,TRUE,"Debt Covenants_BofA_Cons";#N/A,#N/A,TRUE,"Consolidated-Cash Flow";#N/A,#N/A,TRUE,"CY_Per Inc FY12";#N/A,#N/A,TRUE,"Income FY12";#N/A,#N/A,TRUE,"Consolidated"}</definedName>
    <definedName name="wrn.Bank._.of._.America._1_1_2" hidden="1">{#N/A,#N/A,TRUE,"Cover_Page";#N/A,#N/A,TRUE,"Balance Sheet FY12";#N/A,#N/A,TRUE,"Debt Covenants_BofA_Cons";#N/A,#N/A,TRUE,"Consolidated-Cash Flow";#N/A,#N/A,TRUE,"CY_Per Inc FY12";#N/A,#N/A,TRUE,"Income FY12";#N/A,#N/A,TRUE,"Consolidated"}</definedName>
    <definedName name="wrn.Bank._.of._.America._1_3" localSheetId="4" hidden="1">{#N/A,#N/A,TRUE,"Cover_Page";#N/A,#N/A,TRUE,"Balance Sheet FY12";#N/A,#N/A,TRUE,"Debt Covenants_BofA_Cons";#N/A,#N/A,TRUE,"Consolidated-Cash Flow";#N/A,#N/A,TRUE,"CY_Per Inc FY12";#N/A,#N/A,TRUE,"Income FY12";#N/A,#N/A,TRUE,"Consolidated"}</definedName>
    <definedName name="wrn.Bank._.of._.America._1_3" localSheetId="11" hidden="1">{#N/A,#N/A,TRUE,"Cover_Page";#N/A,#N/A,TRUE,"Balance Sheet FY12";#N/A,#N/A,TRUE,"Debt Covenants_BofA_Cons";#N/A,#N/A,TRUE,"Consolidated-Cash Flow";#N/A,#N/A,TRUE,"CY_Per Inc FY12";#N/A,#N/A,TRUE,"Income FY12";#N/A,#N/A,TRUE,"Consolidated"}</definedName>
    <definedName name="wrn.Bank._.of._.America._1_3" hidden="1">{#N/A,#N/A,TRUE,"Cover_Page";#N/A,#N/A,TRUE,"Balance Sheet FY12";#N/A,#N/A,TRUE,"Debt Covenants_BofA_Cons";#N/A,#N/A,TRUE,"Consolidated-Cash Flow";#N/A,#N/A,TRUE,"CY_Per Inc FY12";#N/A,#N/A,TRUE,"Income FY12";#N/A,#N/A,TRUE,"Consolidated"}</definedName>
    <definedName name="wrn.Bank._.of._.America._2" localSheetId="4" hidden="1">{#N/A,#N/A,TRUE,"Cover_Page";#N/A,#N/A,TRUE,"Balance Sheet FY12";#N/A,#N/A,TRUE,"Debt Covenants_BofA_Cons";#N/A,#N/A,TRUE,"Consolidated-Cash Flow";#N/A,#N/A,TRUE,"CY_Per Inc FY12";#N/A,#N/A,TRUE,"Income FY12";#N/A,#N/A,TRUE,"Consolidated"}</definedName>
    <definedName name="wrn.Bank._.of._.America._2" localSheetId="11" hidden="1">{#N/A,#N/A,TRUE,"Cover_Page";#N/A,#N/A,TRUE,"Balance Sheet FY12";#N/A,#N/A,TRUE,"Debt Covenants_BofA_Cons";#N/A,#N/A,TRUE,"Consolidated-Cash Flow";#N/A,#N/A,TRUE,"CY_Per Inc FY12";#N/A,#N/A,TRUE,"Income FY12";#N/A,#N/A,TRUE,"Consolidated"}</definedName>
    <definedName name="wrn.Bank._.of._.America._2" hidden="1">{#N/A,#N/A,TRUE,"Cover_Page";#N/A,#N/A,TRUE,"Balance Sheet FY12";#N/A,#N/A,TRUE,"Debt Covenants_BofA_Cons";#N/A,#N/A,TRUE,"Consolidated-Cash Flow";#N/A,#N/A,TRUE,"CY_Per Inc FY12";#N/A,#N/A,TRUE,"Income FY12";#N/A,#N/A,TRUE,"Consolidated"}</definedName>
    <definedName name="wrn.Bank._.of._.America._2_2" localSheetId="4" hidden="1">{#N/A,#N/A,TRUE,"Cover_Page";#N/A,#N/A,TRUE,"Balance Sheet FY12";#N/A,#N/A,TRUE,"Debt Covenants_BofA_Cons";#N/A,#N/A,TRUE,"Consolidated-Cash Flow";#N/A,#N/A,TRUE,"CY_Per Inc FY12";#N/A,#N/A,TRUE,"Income FY12";#N/A,#N/A,TRUE,"Consolidated"}</definedName>
    <definedName name="wrn.Bank._.of._.America._2_2" localSheetId="11" hidden="1">{#N/A,#N/A,TRUE,"Cover_Page";#N/A,#N/A,TRUE,"Balance Sheet FY12";#N/A,#N/A,TRUE,"Debt Covenants_BofA_Cons";#N/A,#N/A,TRUE,"Consolidated-Cash Flow";#N/A,#N/A,TRUE,"CY_Per Inc FY12";#N/A,#N/A,TRUE,"Income FY12";#N/A,#N/A,TRUE,"Consolidated"}</definedName>
    <definedName name="wrn.Bank._.of._.America._2_2" hidden="1">{#N/A,#N/A,TRUE,"Cover_Page";#N/A,#N/A,TRUE,"Balance Sheet FY12";#N/A,#N/A,TRUE,"Debt Covenants_BofA_Cons";#N/A,#N/A,TRUE,"Consolidated-Cash Flow";#N/A,#N/A,TRUE,"CY_Per Inc FY12";#N/A,#N/A,TRUE,"Income FY12";#N/A,#N/A,TRUE,"Consolidated"}</definedName>
    <definedName name="wrn.Bank._.of._.America._3" localSheetId="4" hidden="1">{#N/A,#N/A,TRUE,"Cover_Page";#N/A,#N/A,TRUE,"Balance Sheet FY12";#N/A,#N/A,TRUE,"Debt Covenants_BofA_Cons";#N/A,#N/A,TRUE,"Consolidated-Cash Flow";#N/A,#N/A,TRUE,"CY_Per Inc FY12";#N/A,#N/A,TRUE,"Income FY12";#N/A,#N/A,TRUE,"Consolidated"}</definedName>
    <definedName name="wrn.Bank._.of._.America._3" localSheetId="11" hidden="1">{#N/A,#N/A,TRUE,"Cover_Page";#N/A,#N/A,TRUE,"Balance Sheet FY12";#N/A,#N/A,TRUE,"Debt Covenants_BofA_Cons";#N/A,#N/A,TRUE,"Consolidated-Cash Flow";#N/A,#N/A,TRUE,"CY_Per Inc FY12";#N/A,#N/A,TRUE,"Income FY12";#N/A,#N/A,TRUE,"Consolidated"}</definedName>
    <definedName name="wrn.Bank._.of._.America._3" hidden="1">{#N/A,#N/A,TRUE,"Cover_Page";#N/A,#N/A,TRUE,"Balance Sheet FY12";#N/A,#N/A,TRUE,"Debt Covenants_BofA_Cons";#N/A,#N/A,TRUE,"Consolidated-Cash Flow";#N/A,#N/A,TRUE,"CY_Per Inc FY12";#N/A,#N/A,TRUE,"Income FY12";#N/A,#N/A,TRUE,"Consolidated"}</definedName>
    <definedName name="wrn.Bank._.of._.America._3_2" localSheetId="4" hidden="1">{#N/A,#N/A,TRUE,"Cover_Page";#N/A,#N/A,TRUE,"Balance Sheet FY12";#N/A,#N/A,TRUE,"Debt Covenants_BofA_Cons";#N/A,#N/A,TRUE,"Consolidated-Cash Flow";#N/A,#N/A,TRUE,"CY_Per Inc FY12";#N/A,#N/A,TRUE,"Income FY12";#N/A,#N/A,TRUE,"Consolidated"}</definedName>
    <definedName name="wrn.Bank._.of._.America._3_2" localSheetId="11" hidden="1">{#N/A,#N/A,TRUE,"Cover_Page";#N/A,#N/A,TRUE,"Balance Sheet FY12";#N/A,#N/A,TRUE,"Debt Covenants_BofA_Cons";#N/A,#N/A,TRUE,"Consolidated-Cash Flow";#N/A,#N/A,TRUE,"CY_Per Inc FY12";#N/A,#N/A,TRUE,"Income FY12";#N/A,#N/A,TRUE,"Consolidated"}</definedName>
    <definedName name="wrn.Bank._.of._.America._3_2" hidden="1">{#N/A,#N/A,TRUE,"Cover_Page";#N/A,#N/A,TRUE,"Balance Sheet FY12";#N/A,#N/A,TRUE,"Debt Covenants_BofA_Cons";#N/A,#N/A,TRUE,"Consolidated-Cash Flow";#N/A,#N/A,TRUE,"CY_Per Inc FY12";#N/A,#N/A,TRUE,"Income FY12";#N/A,#N/A,TRUE,"Consolidated"}</definedName>
    <definedName name="wrn.Bank._.of._.America._5" localSheetId="4" hidden="1">{#N/A,#N/A,TRUE,"Cover_Page";#N/A,#N/A,TRUE,"Balance Sheet FY12";#N/A,#N/A,TRUE,"Debt Covenants_BofA_Cons";#N/A,#N/A,TRUE,"Consolidated-Cash Flow";#N/A,#N/A,TRUE,"CY_Per Inc FY12";#N/A,#N/A,TRUE,"Income FY12";#N/A,#N/A,TRUE,"Consolidated"}</definedName>
    <definedName name="wrn.Bank._.of._.America._5" localSheetId="11" hidden="1">{#N/A,#N/A,TRUE,"Cover_Page";#N/A,#N/A,TRUE,"Balance Sheet FY12";#N/A,#N/A,TRUE,"Debt Covenants_BofA_Cons";#N/A,#N/A,TRUE,"Consolidated-Cash Flow";#N/A,#N/A,TRUE,"CY_Per Inc FY12";#N/A,#N/A,TRUE,"Income FY12";#N/A,#N/A,TRUE,"Consolidated"}</definedName>
    <definedName name="wrn.Bank._.of._.America._5" hidden="1">{#N/A,#N/A,TRUE,"Cover_Page";#N/A,#N/A,TRUE,"Balance Sheet FY12";#N/A,#N/A,TRUE,"Debt Covenants_BofA_Cons";#N/A,#N/A,TRUE,"Consolidated-Cash Flow";#N/A,#N/A,TRUE,"CY_Per Inc FY12";#N/A,#N/A,TRUE,"Income FY12";#N/A,#N/A,TRUE,"Consolidated"}</definedName>
    <definedName name="wrn.Bank._.Rec." localSheetId="11" hidden="1">{#N/A,#N/A,FALSE,"1stRec"}</definedName>
    <definedName name="wrn.Bank._.Rec." hidden="1">{#N/A,#N/A,FALSE,"1stRec"}</definedName>
    <definedName name="wrn.Bank._.Report."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_2"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_2"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3"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3"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_2"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_2"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_2"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_2"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5"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5"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2" localSheetId="15" hidden="1">{"banks",#N/A,FALSE,"BASIC"}</definedName>
    <definedName name="wrn.bank2" localSheetId="11" hidden="1">{"banks",#N/A,FALSE,"BASIC"}</definedName>
    <definedName name="wrn.bank2" hidden="1">{"banks",#N/A,FALSE,"BASIC"}</definedName>
    <definedName name="wrn.Bankers."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PLAN." localSheetId="11" hidden="1">{"cebank",#N/A,FALSE,"P9498BAR";"spbank",#N/A,FALSE,"P9498BAR";"renfinbank",#N/A,FALSE,"P9498BAR";"indici",#N/A,FALSE,"P9498BAR"}</definedName>
    <definedName name="wrn.BANKPLAN." hidden="1">{"cebank",#N/A,FALSE,"P9498BAR";"spbank",#N/A,FALSE,"P9498BAR";"renfinbank",#N/A,FALSE,"P9498BAR";"indici",#N/A,FALSE,"P9498BAR"}</definedName>
    <definedName name="wrn.bas"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e._.Data._.Comparison." localSheetId="11" hidden="1">{#N/A,#N/A,FALSE,"Summation";#N/A,#N/A,FALSE,"BSA";#N/A,#N/A,FALSE,"Detail1";#N/A,#N/A,FALSE,"Detail2";#N/A,#N/A,FALSE,"Detail3";#N/A,#N/A,FALSE,"WFTE_Summary";#N/A,#N/A,FALSE,"Funded_WFTE";#N/A,#N/A,FALSE,"PYADJ96"}</definedName>
    <definedName name="wrn.Base._.Data._.Comparison." hidden="1">{#N/A,#N/A,FALSE,"Summation";#N/A,#N/A,FALSE,"BSA";#N/A,#N/A,FALSE,"Detail1";#N/A,#N/A,FALSE,"Detail2";#N/A,#N/A,FALSE,"Detail3";#N/A,#N/A,FALSE,"WFTE_Summary";#N/A,#N/A,FALSE,"Funded_WFTE";#N/A,#N/A,FALSE,"PYADJ96"}</definedName>
    <definedName name="wrn.Base_Middle_Drivers." localSheetId="4" hidden="1">{#N/A,#N/A,TRUE,"DCF Summary (2)";#N/A,#N/A,TRUE,"DCF Summary";#N/A,"Middle Case Drivers",TRUE,"DCF"}</definedName>
    <definedName name="wrn.Base_Middle_Drivers." localSheetId="11" hidden="1">{#N/A,#N/A,TRUE,"DCF Summary (2)";#N/A,#N/A,TRUE,"DCF Summary";#N/A,"Middle Case Drivers",TRUE,"DCF"}</definedName>
    <definedName name="wrn.Base_Middle_Drivers." hidden="1">{#N/A,#N/A,TRUE,"DCF Summary (2)";#N/A,#N/A,TRUE,"DCF Summary";#N/A,"Middle Case Drivers",TRUE,"DCF"}</definedName>
    <definedName name="wrn.Base_Middle_Drivers._1" localSheetId="4" hidden="1">{#N/A,#N/A,TRUE,"DCF Summary (2)";#N/A,#N/A,TRUE,"DCF Summary";#N/A,"Middle Case Drivers",TRUE,"DCF"}</definedName>
    <definedName name="wrn.Base_Middle_Drivers._1" localSheetId="11" hidden="1">{#N/A,#N/A,TRUE,"DCF Summary (2)";#N/A,#N/A,TRUE,"DCF Summary";#N/A,"Middle Case Drivers",TRUE,"DCF"}</definedName>
    <definedName name="wrn.Base_Middle_Drivers._1" hidden="1">{#N/A,#N/A,TRUE,"DCF Summary (2)";#N/A,#N/A,TRUE,"DCF Summary";#N/A,"Middle Case Drivers",TRUE,"DCF"}</definedName>
    <definedName name="wrn.basi"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4" hidden="1">{"ca",#N/A,FALSE,"C";"D",#N/A,FALSE,"D"}</definedName>
    <definedName name="wrn.Basic." localSheetId="11" hidden="1">{"ca",#N/A,FALSE,"C";"D",#N/A,FALSE,"D"}</definedName>
    <definedName name="wrn.Basic." hidden="1">{"ca",#N/A,FALSE,"C";"D",#N/A,FALSE,"D"}</definedName>
    <definedName name="wrn.Basic._.Print._.Value._.MLP." localSheetId="4" hidden="1">{#N/A,#N/A,FALSE,"Valuation";#N/A,#N/A,FALSE,"MLP Impact"}</definedName>
    <definedName name="wrn.Basic._.Print._.Value._.MLP." localSheetId="11" hidden="1">{#N/A,#N/A,FALSE,"Valuation";#N/A,#N/A,FALSE,"MLP Impact"}</definedName>
    <definedName name="wrn.Basic._.Print._.Value._.MLP." hidden="1">{#N/A,#N/A,FALSE,"Valuation";#N/A,#N/A,FALSE,"MLP Impact"}</definedName>
    <definedName name="wrn.Basic._.Print._.Value._.MLP._1" localSheetId="4" hidden="1">{#N/A,#N/A,FALSE,"Valuation";#N/A,#N/A,FALSE,"MLP Impact"}</definedName>
    <definedName name="wrn.Basic._.Print._.Value._.MLP._1" localSheetId="11" hidden="1">{#N/A,#N/A,FALSE,"Valuation";#N/A,#N/A,FALSE,"MLP Impact"}</definedName>
    <definedName name="wrn.Basic._.Print._.Value._.MLP._1" hidden="1">{#N/A,#N/A,FALSE,"Valuation";#N/A,#N/A,FALSE,"MLP Impact"}</definedName>
    <definedName name="wrn.Basic._.Report." localSheetId="4" hidden="1">{#N/A,#N/A,FALSE,"Valuation";#N/A,#N/A,FALSE,"Inputs";#N/A,#N/A,FALSE,"Financial Statements";#N/A,#N/A,FALSE,"MLP Impact";#N/A,#N/A,FALSE,"Revenues"}</definedName>
    <definedName name="wrn.Basic._.Report." localSheetId="11" hidden="1">{#N/A,#N/A,FALSE,"Valuation";#N/A,#N/A,FALSE,"Inputs";#N/A,#N/A,FALSE,"Financial Statements";#N/A,#N/A,FALSE,"MLP Impact";#N/A,#N/A,FALSE,"Revenues"}</definedName>
    <definedName name="wrn.Basic._.Report." hidden="1">{#N/A,#N/A,FALSE,"Valuation";#N/A,#N/A,FALSE,"Inputs";#N/A,#N/A,FALSE,"Financial Statements";#N/A,#N/A,FALSE,"MLP Impact";#N/A,#N/A,FALSE,"Revenues"}</definedName>
    <definedName name="wrn.Basic._.Report._1" localSheetId="4" hidden="1">{#N/A,#N/A,FALSE,"Valuation";#N/A,#N/A,FALSE,"Inputs";#N/A,#N/A,FALSE,"Financial Statements";#N/A,#N/A,FALSE,"MLP Impact";#N/A,#N/A,FALSE,"Revenues"}</definedName>
    <definedName name="wrn.Basic._.Report._1" localSheetId="11" hidden="1">{#N/A,#N/A,FALSE,"Valuation";#N/A,#N/A,FALSE,"Inputs";#N/A,#N/A,FALSE,"Financial Statements";#N/A,#N/A,FALSE,"MLP Impact";#N/A,#N/A,FALSE,"Revenues"}</definedName>
    <definedName name="wrn.Basic._.Report._1" hidden="1">{#N/A,#N/A,FALSE,"Valuation";#N/A,#N/A,FALSE,"Inputs";#N/A,#N/A,FALSE,"Financial Statements";#N/A,#N/A,FALSE,"MLP Impact";#N/A,#N/A,FALSE,"Revenues"}</definedName>
    <definedName name="wrn.Basic._.Reports." localSheetId="4" hidden="1">{"net cf for valuation",#N/A,FALSE,"RangerAm";"nopat stmt",#N/A,FALSE,"RangerAm";"inc stmt",#N/A,FALSE,"RangerAm";"bal sheet",#N/A,FALSE,"RangerAm";"sum ops results",#N/A,FALSE,"RangerAm"}</definedName>
    <definedName name="wrn.Basic._.Reports." localSheetId="11" hidden="1">{"net cf for valuation",#N/A,FALSE,"RangerAm";"nopat stmt",#N/A,FALSE,"RangerAm";"inc stmt",#N/A,FALSE,"RangerAm";"bal sheet",#N/A,FALSE,"RangerAm";"sum ops results",#N/A,FALSE,"RangerAm"}</definedName>
    <definedName name="wrn.Basic._.Reports." hidden="1">{"net cf for valuation",#N/A,FALSE,"RangerAm";"nopat stmt",#N/A,FALSE,"RangerAm";"inc stmt",#N/A,FALSE,"RangerAm";"bal sheet",#N/A,FALSE,"RangerAm";"sum ops results",#N/A,FALSE,"RangerAm"}</definedName>
    <definedName name="wrn.Basic._1" localSheetId="4" hidden="1">{"ca",#N/A,FALSE,"C";"D",#N/A,FALSE,"D"}</definedName>
    <definedName name="wrn.Basic._1" localSheetId="11" hidden="1">{"ca",#N/A,FALSE,"C";"D",#N/A,FALSE,"D"}</definedName>
    <definedName name="wrn.Basic._1" hidden="1">{"ca",#N/A,FALSE,"C";"D",#N/A,FALSE,"D"}</definedName>
    <definedName name="wrn.Basic.2"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2" hidden="1">{#N/A,#N/A,FALSE,"TSUM";#N/A,#N/A,FALSE,"shares";#N/A,#N/A,FALSE,"earnout";#N/A,#N/A,FALSE,"Heaty";#N/A,#N/A,FALSE,"self-tend";#N/A,#N/A,FALSE,"self-sum"}</definedName>
    <definedName name="wrn.basics." localSheetId="1" hidden="1">{#N/A,#N/A,FALSE,"TSUM";#N/A,#N/A,FALSE,"shares";#N/A,#N/A,FALSE,"earnout";#N/A,#N/A,FALSE,"Heaty";#N/A,#N/A,FALSE,"self-tend";#N/A,#N/A,FALSE,"self-sum"}</definedName>
    <definedName name="wrn.basics." localSheetId="19" hidden="1">{#N/A,#N/A,FALSE,"TSUM";#N/A,#N/A,FALSE,"shares";#N/A,#N/A,FALSE,"earnout";#N/A,#N/A,FALSE,"Heaty";#N/A,#N/A,FALSE,"self-tend";#N/A,#N/A,FALSE,"self-sum"}</definedName>
    <definedName name="wrn.basics." localSheetId="4" hidden="1">{#N/A,#N/A,FALSE,"TSUM";#N/A,#N/A,FALSE,"shares";#N/A,#N/A,FALSE,"earnout";#N/A,#N/A,FALSE,"Heaty";#N/A,#N/A,FALSE,"self-tend";#N/A,#N/A,FALSE,"self-sum"}</definedName>
    <definedName name="wrn.basics." localSheetId="18" hidden="1">{#N/A,#N/A,FALSE,"TSUM";#N/A,#N/A,FALSE,"shares";#N/A,#N/A,FALSE,"earnout";#N/A,#N/A,FALSE,"Heaty";#N/A,#N/A,FALSE,"self-tend";#N/A,#N/A,FALSE,"self-sum"}</definedName>
    <definedName name="wrn.basics." localSheetId="15" hidden="1">{#N/A,#N/A,FALSE,"TSUM";#N/A,#N/A,FALSE,"shares";#N/A,#N/A,FALSE,"earnout";#N/A,#N/A,FALSE,"Heaty";#N/A,#N/A,FALSE,"self-tend";#N/A,#N/A,FALSE,"self-sum"}</definedName>
    <definedName name="wrn.basics." localSheetId="11" hidden="1">{#N/A,#N/A,FALSE,"TSUM";#N/A,#N/A,FALSE,"shares";#N/A,#N/A,FALSE,"earnout";#N/A,#N/A,FALSE,"Heaty";#N/A,#N/A,FALSE,"self-tend";#N/A,#N/A,FALSE,"self-sum"}</definedName>
    <definedName name="wrn.basics." hidden="1">{#N/A,#N/A,FALSE,"TSUM";#N/A,#N/A,FALSE,"shares";#N/A,#N/A,FALSE,"earnout";#N/A,#N/A,FALSE,"Heaty";#N/A,#N/A,FALSE,"self-tend";#N/A,#N/A,FALSE,"self-sum"}</definedName>
    <definedName name="wrn.basics._1" localSheetId="4" hidden="1">{#N/A,#N/A,FALSE,"TSUM";#N/A,#N/A,FALSE,"shares";#N/A,#N/A,FALSE,"earnout";#N/A,#N/A,FALSE,"Heaty";#N/A,#N/A,FALSE,"self-tend";#N/A,#N/A,FALSE,"self-sum"}</definedName>
    <definedName name="wrn.basics._1" localSheetId="11" hidden="1">{#N/A,#N/A,FALSE,"TSUM";#N/A,#N/A,FALSE,"shares";#N/A,#N/A,FALSE,"earnout";#N/A,#N/A,FALSE,"Heaty";#N/A,#N/A,FALSE,"self-tend";#N/A,#N/A,FALSE,"self-sum"}</definedName>
    <definedName name="wrn.basics._1" hidden="1">{#N/A,#N/A,FALSE,"TSUM";#N/A,#N/A,FALSE,"shares";#N/A,#N/A,FALSE,"earnout";#N/A,#N/A,FALSE,"Heaty";#N/A,#N/A,FALSE,"self-tend";#N/A,#N/A,FALSE,"self-sum"}</definedName>
    <definedName name="wrn.basics._1_1" localSheetId="4" hidden="1">{#N/A,#N/A,FALSE,"TSUM";#N/A,#N/A,FALSE,"shares";#N/A,#N/A,FALSE,"earnout";#N/A,#N/A,FALSE,"Heaty";#N/A,#N/A,FALSE,"self-tend";#N/A,#N/A,FALSE,"self-sum"}</definedName>
    <definedName name="wrn.basics._1_1" localSheetId="11" hidden="1">{#N/A,#N/A,FALSE,"TSUM";#N/A,#N/A,FALSE,"shares";#N/A,#N/A,FALSE,"earnout";#N/A,#N/A,FALSE,"Heaty";#N/A,#N/A,FALSE,"self-tend";#N/A,#N/A,FALSE,"self-sum"}</definedName>
    <definedName name="wrn.basics._1_1" hidden="1">{#N/A,#N/A,FALSE,"TSUM";#N/A,#N/A,FALSE,"shares";#N/A,#N/A,FALSE,"earnout";#N/A,#N/A,FALSE,"Heaty";#N/A,#N/A,FALSE,"self-tend";#N/A,#N/A,FALSE,"self-sum"}</definedName>
    <definedName name="wrn.basics._1_1_2" localSheetId="4" hidden="1">{#N/A,#N/A,FALSE,"TSUM";#N/A,#N/A,FALSE,"shares";#N/A,#N/A,FALSE,"earnout";#N/A,#N/A,FALSE,"Heaty";#N/A,#N/A,FALSE,"self-tend";#N/A,#N/A,FALSE,"self-sum"}</definedName>
    <definedName name="wrn.basics._1_1_2" localSheetId="11" hidden="1">{#N/A,#N/A,FALSE,"TSUM";#N/A,#N/A,FALSE,"shares";#N/A,#N/A,FALSE,"earnout";#N/A,#N/A,FALSE,"Heaty";#N/A,#N/A,FALSE,"self-tend";#N/A,#N/A,FALSE,"self-sum"}</definedName>
    <definedName name="wrn.basics._1_1_2" hidden="1">{#N/A,#N/A,FALSE,"TSUM";#N/A,#N/A,FALSE,"shares";#N/A,#N/A,FALSE,"earnout";#N/A,#N/A,FALSE,"Heaty";#N/A,#N/A,FALSE,"self-tend";#N/A,#N/A,FALSE,"self-sum"}</definedName>
    <definedName name="wrn.basics._1_3" localSheetId="4" hidden="1">{#N/A,#N/A,FALSE,"TSUM";#N/A,#N/A,FALSE,"shares";#N/A,#N/A,FALSE,"earnout";#N/A,#N/A,FALSE,"Heaty";#N/A,#N/A,FALSE,"self-tend";#N/A,#N/A,FALSE,"self-sum"}</definedName>
    <definedName name="wrn.basics._1_3" localSheetId="11" hidden="1">{#N/A,#N/A,FALSE,"TSUM";#N/A,#N/A,FALSE,"shares";#N/A,#N/A,FALSE,"earnout";#N/A,#N/A,FALSE,"Heaty";#N/A,#N/A,FALSE,"self-tend";#N/A,#N/A,FALSE,"self-sum"}</definedName>
    <definedName name="wrn.basics._1_3" hidden="1">{#N/A,#N/A,FALSE,"TSUM";#N/A,#N/A,FALSE,"shares";#N/A,#N/A,FALSE,"earnout";#N/A,#N/A,FALSE,"Heaty";#N/A,#N/A,FALSE,"self-tend";#N/A,#N/A,FALSE,"self-sum"}</definedName>
    <definedName name="wrn.basics._2" localSheetId="4" hidden="1">{#N/A,#N/A,FALSE,"TSUM";#N/A,#N/A,FALSE,"shares";#N/A,#N/A,FALSE,"earnout";#N/A,#N/A,FALSE,"Heaty";#N/A,#N/A,FALSE,"self-tend";#N/A,#N/A,FALSE,"self-sum"}</definedName>
    <definedName name="wrn.basics._2" localSheetId="11" hidden="1">{#N/A,#N/A,FALSE,"TSUM";#N/A,#N/A,FALSE,"shares";#N/A,#N/A,FALSE,"earnout";#N/A,#N/A,FALSE,"Heaty";#N/A,#N/A,FALSE,"self-tend";#N/A,#N/A,FALSE,"self-sum"}</definedName>
    <definedName name="wrn.basics._2" hidden="1">{#N/A,#N/A,FALSE,"TSUM";#N/A,#N/A,FALSE,"shares";#N/A,#N/A,FALSE,"earnout";#N/A,#N/A,FALSE,"Heaty";#N/A,#N/A,FALSE,"self-tend";#N/A,#N/A,FALSE,"self-sum"}</definedName>
    <definedName name="wrn.basics._2_2" localSheetId="4" hidden="1">{#N/A,#N/A,FALSE,"TSUM";#N/A,#N/A,FALSE,"shares";#N/A,#N/A,FALSE,"earnout";#N/A,#N/A,FALSE,"Heaty";#N/A,#N/A,FALSE,"self-tend";#N/A,#N/A,FALSE,"self-sum"}</definedName>
    <definedName name="wrn.basics._2_2" localSheetId="11" hidden="1">{#N/A,#N/A,FALSE,"TSUM";#N/A,#N/A,FALSE,"shares";#N/A,#N/A,FALSE,"earnout";#N/A,#N/A,FALSE,"Heaty";#N/A,#N/A,FALSE,"self-tend";#N/A,#N/A,FALSE,"self-sum"}</definedName>
    <definedName name="wrn.basics._2_2" hidden="1">{#N/A,#N/A,FALSE,"TSUM";#N/A,#N/A,FALSE,"shares";#N/A,#N/A,FALSE,"earnout";#N/A,#N/A,FALSE,"Heaty";#N/A,#N/A,FALSE,"self-tend";#N/A,#N/A,FALSE,"self-sum"}</definedName>
    <definedName name="wrn.basics._3" localSheetId="4" hidden="1">{#N/A,#N/A,FALSE,"TSUM";#N/A,#N/A,FALSE,"shares";#N/A,#N/A,FALSE,"earnout";#N/A,#N/A,FALSE,"Heaty";#N/A,#N/A,FALSE,"self-tend";#N/A,#N/A,FALSE,"self-sum"}</definedName>
    <definedName name="wrn.basics._3" localSheetId="11" hidden="1">{#N/A,#N/A,FALSE,"TSUM";#N/A,#N/A,FALSE,"shares";#N/A,#N/A,FALSE,"earnout";#N/A,#N/A,FALSE,"Heaty";#N/A,#N/A,FALSE,"self-tend";#N/A,#N/A,FALSE,"self-sum"}</definedName>
    <definedName name="wrn.basics._3" hidden="1">{#N/A,#N/A,FALSE,"TSUM";#N/A,#N/A,FALSE,"shares";#N/A,#N/A,FALSE,"earnout";#N/A,#N/A,FALSE,"Heaty";#N/A,#N/A,FALSE,"self-tend";#N/A,#N/A,FALSE,"self-sum"}</definedName>
    <definedName name="wrn.basics._3_2" localSheetId="4" hidden="1">{#N/A,#N/A,FALSE,"TSUM";#N/A,#N/A,FALSE,"shares";#N/A,#N/A,FALSE,"earnout";#N/A,#N/A,FALSE,"Heaty";#N/A,#N/A,FALSE,"self-tend";#N/A,#N/A,FALSE,"self-sum"}</definedName>
    <definedName name="wrn.basics._3_2" localSheetId="11" hidden="1">{#N/A,#N/A,FALSE,"TSUM";#N/A,#N/A,FALSE,"shares";#N/A,#N/A,FALSE,"earnout";#N/A,#N/A,FALSE,"Heaty";#N/A,#N/A,FALSE,"self-tend";#N/A,#N/A,FALSE,"self-sum"}</definedName>
    <definedName name="wrn.basics._3_2" hidden="1">{#N/A,#N/A,FALSE,"TSUM";#N/A,#N/A,FALSE,"shares";#N/A,#N/A,FALSE,"earnout";#N/A,#N/A,FALSE,"Heaty";#N/A,#N/A,FALSE,"self-tend";#N/A,#N/A,FALSE,"self-sum"}</definedName>
    <definedName name="wrn.basics._4" localSheetId="4" hidden="1">{#N/A,#N/A,FALSE,"TSUM";#N/A,#N/A,FALSE,"shares";#N/A,#N/A,FALSE,"earnout";#N/A,#N/A,FALSE,"Heaty";#N/A,#N/A,FALSE,"self-tend";#N/A,#N/A,FALSE,"self-sum"}</definedName>
    <definedName name="wrn.basics._4" localSheetId="11" hidden="1">{#N/A,#N/A,FALSE,"TSUM";#N/A,#N/A,FALSE,"shares";#N/A,#N/A,FALSE,"earnout";#N/A,#N/A,FALSE,"Heaty";#N/A,#N/A,FALSE,"self-tend";#N/A,#N/A,FALSE,"self-sum"}</definedName>
    <definedName name="wrn.basics._4" hidden="1">{#N/A,#N/A,FALSE,"TSUM";#N/A,#N/A,FALSE,"shares";#N/A,#N/A,FALSE,"earnout";#N/A,#N/A,FALSE,"Heaty";#N/A,#N/A,FALSE,"self-tend";#N/A,#N/A,FALSE,"self-sum"}</definedName>
    <definedName name="wrn.basics._4_2" localSheetId="4" hidden="1">{#N/A,#N/A,FALSE,"TSUM";#N/A,#N/A,FALSE,"shares";#N/A,#N/A,FALSE,"earnout";#N/A,#N/A,FALSE,"Heaty";#N/A,#N/A,FALSE,"self-tend";#N/A,#N/A,FALSE,"self-sum"}</definedName>
    <definedName name="wrn.basics._4_2" localSheetId="11" hidden="1">{#N/A,#N/A,FALSE,"TSUM";#N/A,#N/A,FALSE,"shares";#N/A,#N/A,FALSE,"earnout";#N/A,#N/A,FALSE,"Heaty";#N/A,#N/A,FALSE,"self-tend";#N/A,#N/A,FALSE,"self-sum"}</definedName>
    <definedName name="wrn.basics._4_2" hidden="1">{#N/A,#N/A,FALSE,"TSUM";#N/A,#N/A,FALSE,"shares";#N/A,#N/A,FALSE,"earnout";#N/A,#N/A,FALSE,"Heaty";#N/A,#N/A,FALSE,"self-tend";#N/A,#N/A,FALSE,"self-sum"}</definedName>
    <definedName name="wrn.basics._5" localSheetId="4" hidden="1">{#N/A,#N/A,FALSE,"TSUM";#N/A,#N/A,FALSE,"shares";#N/A,#N/A,FALSE,"earnout";#N/A,#N/A,FALSE,"Heaty";#N/A,#N/A,FALSE,"self-tend";#N/A,#N/A,FALSE,"self-sum"}</definedName>
    <definedName name="wrn.basics._5" localSheetId="11" hidden="1">{#N/A,#N/A,FALSE,"TSUM";#N/A,#N/A,FALSE,"shares";#N/A,#N/A,FALSE,"earnout";#N/A,#N/A,FALSE,"Heaty";#N/A,#N/A,FALSE,"self-tend";#N/A,#N/A,FALSE,"self-sum"}</definedName>
    <definedName name="wrn.basics._5" hidden="1">{#N/A,#N/A,FALSE,"TSUM";#N/A,#N/A,FALSE,"shares";#N/A,#N/A,FALSE,"earnout";#N/A,#N/A,FALSE,"Heaty";#N/A,#N/A,FALSE,"self-tend";#N/A,#N/A,FALSE,"self-sum"}</definedName>
    <definedName name="wrn.basics._5_2" localSheetId="4" hidden="1">{#N/A,#N/A,FALSE,"TSUM";#N/A,#N/A,FALSE,"shares";#N/A,#N/A,FALSE,"earnout";#N/A,#N/A,FALSE,"Heaty";#N/A,#N/A,FALSE,"self-tend";#N/A,#N/A,FALSE,"self-sum"}</definedName>
    <definedName name="wrn.basics._5_2" localSheetId="11" hidden="1">{#N/A,#N/A,FALSE,"TSUM";#N/A,#N/A,FALSE,"shares";#N/A,#N/A,FALSE,"earnout";#N/A,#N/A,FALSE,"Heaty";#N/A,#N/A,FALSE,"self-tend";#N/A,#N/A,FALSE,"self-sum"}</definedName>
    <definedName name="wrn.basics._5_2" hidden="1">{#N/A,#N/A,FALSE,"TSUM";#N/A,#N/A,FALSE,"shares";#N/A,#N/A,FALSE,"earnout";#N/A,#N/A,FALSE,"Heaty";#N/A,#N/A,FALSE,"self-tend";#N/A,#N/A,FALSE,"self-sum"}</definedName>
    <definedName name="wrn.basicss"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BCert." localSheetId="11" hidden="1">{#N/A,#N/A,FALSE,"BBCert";#N/A,#N/A,FALSE,"Ineligible Summ";#N/A,#N/A,FALSE,"Ineligible Detail"}</definedName>
    <definedName name="wrn.BBCert." hidden="1">{#N/A,#N/A,FALSE,"BBCert";#N/A,#N/A,FALSE,"Ineligible Summ";#N/A,#N/A,FALSE,"Ineligible Detail"}</definedName>
    <definedName name="wrn.Bce._.plan." localSheetId="4" hidden="1">{#N/A,#N/A,FALSE,"Cover";#N/A,#N/A,FALSE,"Summary";#N/A,#N/A,FALSE,"Monthly";#N/A,#N/A,FALSE,"2002";#N/A,#N/A,FALSE,"Main";#N/A,#N/A,FALSE,"Bridge 2002";#N/A,#N/A,FALSE,"Bridge-global";#N/A,#N/A,FALSE,"ALL"}</definedName>
    <definedName name="wrn.Bce._.plan." localSheetId="11" hidden="1">{#N/A,#N/A,FALSE,"Cover";#N/A,#N/A,FALSE,"Summary";#N/A,#N/A,FALSE,"Monthly";#N/A,#N/A,FALSE,"2002";#N/A,#N/A,FALSE,"Main";#N/A,#N/A,FALSE,"Bridge 2002";#N/A,#N/A,FALSE,"Bridge-global";#N/A,#N/A,FALSE,"ALL"}</definedName>
    <definedName name="wrn.Bce._.plan." hidden="1">{#N/A,#N/A,FALSE,"Cover";#N/A,#N/A,FALSE,"Summary";#N/A,#N/A,FALSE,"Monthly";#N/A,#N/A,FALSE,"2002";#N/A,#N/A,FALSE,"Main";#N/A,#N/A,FALSE,"Bridge 2002";#N/A,#N/A,FALSE,"Bridge-global";#N/A,#N/A,FALSE,"ALL"}</definedName>
    <definedName name="wrn.BDREP." localSheetId="11" hidden="1">{"FINBD",#N/A,FALSE,"AE Reporting Summary"}</definedName>
    <definedName name="wrn.BDREP." hidden="1">{"FINBD",#N/A,FALSE,"AE Reporting Summary"}</definedName>
    <definedName name="wrn.BEL." localSheetId="11" hidden="1">{"IS",#N/A,FALSE,"IS";"RPTIS",#N/A,FALSE,"RPTIS";"STATS",#N/A,FALSE,"STATS";"CELL",#N/A,FALSE,"CELL";"BS",#N/A,FALSE,"BS"}</definedName>
    <definedName name="wrn.BEL." hidden="1">{"IS",#N/A,FALSE,"IS";"RPTIS",#N/A,FALSE,"RPTIS";"STATS",#N/A,FALSE,"STATS";"CELL",#N/A,FALSE,"CELL";"BS",#N/A,FALSE,"BS"}</definedName>
    <definedName name="wrn.belknap._.package." localSheetId="11"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nefit._.Summary." localSheetId="11" hidden="1">{"Benefit Summary",#N/A,FALSE,"REPORTS"}</definedName>
    <definedName name="wrn.Benefit._.Summary." hidden="1">{"Benefit Summary",#N/A,FALSE,"REPORTS"}</definedName>
    <definedName name="wrn.benefit._.Summary.2" localSheetId="11" hidden="1">{"Benefit Summary",#N/A,FALSE,"REPORTS"}</definedName>
    <definedName name="wrn.benefit._.Summary.2" hidden="1">{"Benefit Summary",#N/A,FALSE,"REPORTS"}</definedName>
    <definedName name="wrn.Berkeley._.Store._.Assumptions." localSheetId="15" hidden="1">{"Berkeley Store Assumptions",#N/A,TRUE,"Formatted Assumptions"}</definedName>
    <definedName name="wrn.Berkeley._.Store._.Assumptions." localSheetId="11" hidden="1">{"Berkeley Store Assumptions",#N/A,TRUE,"Formatted Assumptions"}</definedName>
    <definedName name="wrn.Berkeley._.Store._.Assumptions." hidden="1">{"Berkeley Store Assumptions",#N/A,TRUE,"Formatted Assumptions"}</definedName>
    <definedName name="wrn.Berkeley._.Store._.Pro._.Forma._.IS." localSheetId="15" hidden="1">{"Berkeley Store Pro IS Y1",#N/A,TRUE,"Berkeley Store Pro Forma IS";"Berkeley Store Pro IS Y2",#N/A,TRUE,"Berkeley Store Pro Forma IS";"Berkeley Store Pro IS Y3",#N/A,TRUE,"Berkeley Store Pro Forma IS";"Berkeley Store Pro IS Y4 and Y5",#N/A,TRUE,"Berkeley Store Pro Forma IS";"Berkeley Store Annual Summary",#N/A,TRUE,"Berkeley Store Pro Forma IS"}</definedName>
    <definedName name="wrn.Berkeley._.Store._.Pro._.Forma._.IS." localSheetId="11" hidden="1">{"Berkeley Store Pro IS Y1",#N/A,TRUE,"Berkeley Store Pro Forma IS";"Berkeley Store Pro IS Y2",#N/A,TRUE,"Berkeley Store Pro Forma IS";"Berkeley Store Pro IS Y3",#N/A,TRUE,"Berkeley Store Pro Forma IS";"Berkeley Store Pro IS Y4 and Y5",#N/A,TRUE,"Berkeley Store Pro Forma IS";"Berkeley Store Annual Summary",#N/A,TRUE,"Berkeley Store Pro Forma IS"}</definedName>
    <definedName name="wrn.Berkeley._.Store._.Pro._.Forma._.IS." hidden="1">{"Berkeley Store Pro IS Y1",#N/A,TRUE,"Berkeley Store Pro Forma IS";"Berkeley Store Pro IS Y2",#N/A,TRUE,"Berkeley Store Pro Forma IS";"Berkeley Store Pro IS Y3",#N/A,TRUE,"Berkeley Store Pro Forma IS";"Berkeley Store Pro IS Y4 and Y5",#N/A,TRUE,"Berkeley Store Pro Forma IS";"Berkeley Store Annual Summary",#N/A,TRUE,"Berkeley Store Pro Forma IS"}</definedName>
    <definedName name="wrn.Better." localSheetId="4" hidden="1">{"betterf",#N/A,FALSE,"Meldisco";"BetterB",#N/A,FALSE,"B"}</definedName>
    <definedName name="wrn.Better." localSheetId="11" hidden="1">{"betterf",#N/A,FALSE,"Meldisco";"BetterB",#N/A,FALSE,"B"}</definedName>
    <definedName name="wrn.Better." hidden="1">{"betterf",#N/A,FALSE,"Meldisco";"BetterB",#N/A,FALSE,"B"}</definedName>
    <definedName name="wrn.Better._1" localSheetId="4" hidden="1">{"betterf",#N/A,FALSE,"Meldisco";"BetterB",#N/A,FALSE,"B"}</definedName>
    <definedName name="wrn.Better._1" localSheetId="11" hidden="1">{"betterf",#N/A,FALSE,"Meldisco";"BetterB",#N/A,FALSE,"B"}</definedName>
    <definedName name="wrn.Better._1" hidden="1">{"betterf",#N/A,FALSE,"Meldisco";"BetterB",#N/A,FALSE,"B"}</definedName>
    <definedName name="wrn.Bewegungsbilanz." localSheetId="4" hidden="1">{#N/A,#N/A,FALSE,"Mittelherkunft";#N/A,#N/A,FALSE,"Mittelverwendung"}</definedName>
    <definedName name="wrn.Bewegungsbilanz." localSheetId="11" hidden="1">{#N/A,#N/A,FALSE,"Mittelherkunft";#N/A,#N/A,FALSE,"Mittelverwendung"}</definedName>
    <definedName name="wrn.Bewegungsbilanz." hidden="1">{#N/A,#N/A,FALSE,"Mittelherkunft";#N/A,#N/A,FALSE,"Mittelverwendung"}</definedName>
    <definedName name="wrn.BGEN." localSheetId="11" hidden="1">{"Revenue",#N/A,FALSE,"Revenue";"QEarn1",#N/A,FALSE,"Qearn";"QEarn2",#N/A,FALSE,"Qearn";"QMargin",#N/A,FALSE,"Margin";"Cashflow",#N/A,FALSE,"Cashflow";"Product Pipeline",#N/A,FALSE,"Product Pipeline";"Comment Model",#N/A,FALSE,"Comment P&amp;L"}</definedName>
    <definedName name="wrn.BGEN." hidden="1">{"Revenue",#N/A,FALSE,"Revenue";"QEarn1",#N/A,FALSE,"Qearn";"QEarn2",#N/A,FALSE,"Qearn";"QMargin",#N/A,FALSE,"Margin";"Cashflow",#N/A,FALSE,"Cashflow";"Product Pipeline",#N/A,FALSE,"Product Pipeline";"Comment Model",#N/A,FALSE,"Comment P&amp;L"}</definedName>
    <definedName name="wrn.BGEN._1" localSheetId="4" hidden="1">{"Revenue",#N/A,FALSE,"Revenue";"QEarn1",#N/A,FALSE,"Qearn";"QEarn2",#N/A,FALSE,"Qearn";"QMargin",#N/A,FALSE,"Margin";"Cashflow",#N/A,FALSE,"Cashflow";"Product Pipeline",#N/A,FALSE,"Product Pipeline";"Comment Model",#N/A,FALSE,"Comment P&amp;L"}</definedName>
    <definedName name="wrn.BGEN._1" localSheetId="11" hidden="1">{"Revenue",#N/A,FALSE,"Revenue";"QEarn1",#N/A,FALSE,"Qearn";"QEarn2",#N/A,FALSE,"Qearn";"QMargin",#N/A,FALSE,"Margin";"Cashflow",#N/A,FALSE,"Cashflow";"Product Pipeline",#N/A,FALSE,"Product Pipeline";"Comment Model",#N/A,FALSE,"Comment P&amp;L"}</definedName>
    <definedName name="wrn.BGEN._1" hidden="1">{"Revenue",#N/A,FALSE,"Revenue";"QEarn1",#N/A,FALSE,"Qearn";"QEarn2",#N/A,FALSE,"Qearn";"QMargin",#N/A,FALSE,"Margin";"Cashflow",#N/A,FALSE,"Cashflow";"Product Pipeline",#N/A,FALSE,"Product Pipeline";"Comment Model",#N/A,FALSE,"Comment P&amp;L"}</definedName>
    <definedName name="wrn.BID." localSheetId="11" hidden="1">{"PAGE1",#N/A,FALSE,"BID (3)";"PAGE2",#N/A,FALSE,"BID (3)"}</definedName>
    <definedName name="wrn.BID." hidden="1">{"PAGE1",#N/A,FALSE,"BID (3)";"PAGE2",#N/A,FALSE,"BID (3)"}</definedName>
    <definedName name="wrn.BID._1" localSheetId="4" hidden="1">{"PAGE1",#N/A,FALSE,"BID (3)";"PAGE2",#N/A,FALSE,"BID (3)"}</definedName>
    <definedName name="wrn.BID._1" localSheetId="11" hidden="1">{"PAGE1",#N/A,FALSE,"BID (3)";"PAGE2",#N/A,FALSE,"BID (3)"}</definedName>
    <definedName name="wrn.BID._1" hidden="1">{"PAGE1",#N/A,FALSE,"BID (3)";"PAGE2",#N/A,FALSE,"BID (3)"}</definedName>
    <definedName name="wrn.bid2" localSheetId="11" hidden="1">{"PAGE1",#N/A,FALSE,"BID (3)";"PAGE2",#N/A,FALSE,"BID (3)"}</definedName>
    <definedName name="wrn.bid2" hidden="1">{"PAGE1",#N/A,FALSE,"BID (3)";"PAGE2",#N/A,FALSE,"BID (3)"}</definedName>
    <definedName name="wrn.BidCo." localSheetId="4" hidden="1">{#N/A,#N/A,FALSE,"BidCo Assumptions";#N/A,#N/A,FALSE,"Credit Stats";#N/A,#N/A,FALSE,"Bidco Summary";#N/A,#N/A,FALSE,"BIDCO Consolidated"}</definedName>
    <definedName name="wrn.BidCo." localSheetId="11" hidden="1">{#N/A,#N/A,FALSE,"BidCo Assumptions";#N/A,#N/A,FALSE,"Credit Stats";#N/A,#N/A,FALSE,"Bidco Summary";#N/A,#N/A,FALSE,"BIDCO Consolidated"}</definedName>
    <definedName name="wrn.BidCo." hidden="1">{#N/A,#N/A,FALSE,"BidCo Assumptions";#N/A,#N/A,FALSE,"Credit Stats";#N/A,#N/A,FALSE,"Bidco Summary";#N/A,#N/A,FALSE,"BIDCO Consolidated"}</definedName>
    <definedName name="wrn.BidCo._1" localSheetId="4" hidden="1">{#N/A,#N/A,FALSE,"BidCo Assumptions";#N/A,#N/A,FALSE,"Credit Stats";#N/A,#N/A,FALSE,"Bidco Summary";#N/A,#N/A,FALSE,"BIDCO Consolidated"}</definedName>
    <definedName name="wrn.BidCo._1" localSheetId="11" hidden="1">{#N/A,#N/A,FALSE,"BidCo Assumptions";#N/A,#N/A,FALSE,"Credit Stats";#N/A,#N/A,FALSE,"Bidco Summary";#N/A,#N/A,FALSE,"BIDCO Consolidated"}</definedName>
    <definedName name="wrn.BidCo._1" hidden="1">{#N/A,#N/A,FALSE,"BidCo Assumptions";#N/A,#N/A,FALSE,"Credit Stats";#N/A,#N/A,FALSE,"Bidco Summary";#N/A,#N/A,FALSE,"BIDCO Consolidated"}</definedName>
    <definedName name="wrn.BidCo._1_1" localSheetId="4" hidden="1">{#N/A,#N/A,FALSE,"BidCo Assumptions";#N/A,#N/A,FALSE,"Credit Stats";#N/A,#N/A,FALSE,"Bidco Summary";#N/A,#N/A,FALSE,"BIDCO Consolidated"}</definedName>
    <definedName name="wrn.BidCo._1_1" localSheetId="11" hidden="1">{#N/A,#N/A,FALSE,"BidCo Assumptions";#N/A,#N/A,FALSE,"Credit Stats";#N/A,#N/A,FALSE,"Bidco Summary";#N/A,#N/A,FALSE,"BIDCO Consolidated"}</definedName>
    <definedName name="wrn.BidCo._1_1" hidden="1">{#N/A,#N/A,FALSE,"BidCo Assumptions";#N/A,#N/A,FALSE,"Credit Stats";#N/A,#N/A,FALSE,"Bidco Summary";#N/A,#N/A,FALSE,"BIDCO Consolidated"}</definedName>
    <definedName name="wrn.BidCo._1_1_2" localSheetId="4" hidden="1">{#N/A,#N/A,FALSE,"BidCo Assumptions";#N/A,#N/A,FALSE,"Credit Stats";#N/A,#N/A,FALSE,"Bidco Summary";#N/A,#N/A,FALSE,"BIDCO Consolidated"}</definedName>
    <definedName name="wrn.BidCo._1_1_2" localSheetId="11" hidden="1">{#N/A,#N/A,FALSE,"BidCo Assumptions";#N/A,#N/A,FALSE,"Credit Stats";#N/A,#N/A,FALSE,"Bidco Summary";#N/A,#N/A,FALSE,"BIDCO Consolidated"}</definedName>
    <definedName name="wrn.BidCo._1_1_2" hidden="1">{#N/A,#N/A,FALSE,"BidCo Assumptions";#N/A,#N/A,FALSE,"Credit Stats";#N/A,#N/A,FALSE,"Bidco Summary";#N/A,#N/A,FALSE,"BIDCO Consolidated"}</definedName>
    <definedName name="wrn.BidCo._1_3" localSheetId="4" hidden="1">{#N/A,#N/A,FALSE,"BidCo Assumptions";#N/A,#N/A,FALSE,"Credit Stats";#N/A,#N/A,FALSE,"Bidco Summary";#N/A,#N/A,FALSE,"BIDCO Consolidated"}</definedName>
    <definedName name="wrn.BidCo._1_3" localSheetId="11" hidden="1">{#N/A,#N/A,FALSE,"BidCo Assumptions";#N/A,#N/A,FALSE,"Credit Stats";#N/A,#N/A,FALSE,"Bidco Summary";#N/A,#N/A,FALSE,"BIDCO Consolidated"}</definedName>
    <definedName name="wrn.BidCo._1_3" hidden="1">{#N/A,#N/A,FALSE,"BidCo Assumptions";#N/A,#N/A,FALSE,"Credit Stats";#N/A,#N/A,FALSE,"Bidco Summary";#N/A,#N/A,FALSE,"BIDCO Consolidated"}</definedName>
    <definedName name="wrn.BidCo._2" localSheetId="4" hidden="1">{#N/A,#N/A,FALSE,"BidCo Assumptions";#N/A,#N/A,FALSE,"Credit Stats";#N/A,#N/A,FALSE,"Bidco Summary";#N/A,#N/A,FALSE,"BIDCO Consolidated"}</definedName>
    <definedName name="wrn.BidCo._2" localSheetId="11" hidden="1">{#N/A,#N/A,FALSE,"BidCo Assumptions";#N/A,#N/A,FALSE,"Credit Stats";#N/A,#N/A,FALSE,"Bidco Summary";#N/A,#N/A,FALSE,"BIDCO Consolidated"}</definedName>
    <definedName name="wrn.BidCo._2" hidden="1">{#N/A,#N/A,FALSE,"BidCo Assumptions";#N/A,#N/A,FALSE,"Credit Stats";#N/A,#N/A,FALSE,"Bidco Summary";#N/A,#N/A,FALSE,"BIDCO Consolidated"}</definedName>
    <definedName name="wrn.BidCo._2_2" localSheetId="4" hidden="1">{#N/A,#N/A,FALSE,"BidCo Assumptions";#N/A,#N/A,FALSE,"Credit Stats";#N/A,#N/A,FALSE,"Bidco Summary";#N/A,#N/A,FALSE,"BIDCO Consolidated"}</definedName>
    <definedName name="wrn.BidCo._2_2" localSheetId="11" hidden="1">{#N/A,#N/A,FALSE,"BidCo Assumptions";#N/A,#N/A,FALSE,"Credit Stats";#N/A,#N/A,FALSE,"Bidco Summary";#N/A,#N/A,FALSE,"BIDCO Consolidated"}</definedName>
    <definedName name="wrn.BidCo._2_2" hidden="1">{#N/A,#N/A,FALSE,"BidCo Assumptions";#N/A,#N/A,FALSE,"Credit Stats";#N/A,#N/A,FALSE,"Bidco Summary";#N/A,#N/A,FALSE,"BIDCO Consolidated"}</definedName>
    <definedName name="wrn.BidCo._3" localSheetId="4" hidden="1">{#N/A,#N/A,FALSE,"BidCo Assumptions";#N/A,#N/A,FALSE,"Credit Stats";#N/A,#N/A,FALSE,"Bidco Summary";#N/A,#N/A,FALSE,"BIDCO Consolidated"}</definedName>
    <definedName name="wrn.BidCo._3" localSheetId="11" hidden="1">{#N/A,#N/A,FALSE,"BidCo Assumptions";#N/A,#N/A,FALSE,"Credit Stats";#N/A,#N/A,FALSE,"Bidco Summary";#N/A,#N/A,FALSE,"BIDCO Consolidated"}</definedName>
    <definedName name="wrn.BidCo._3" hidden="1">{#N/A,#N/A,FALSE,"BidCo Assumptions";#N/A,#N/A,FALSE,"Credit Stats";#N/A,#N/A,FALSE,"Bidco Summary";#N/A,#N/A,FALSE,"BIDCO Consolidated"}</definedName>
    <definedName name="wrn.BidCo._3_2" localSheetId="4" hidden="1">{#N/A,#N/A,FALSE,"BidCo Assumptions";#N/A,#N/A,FALSE,"Credit Stats";#N/A,#N/A,FALSE,"Bidco Summary";#N/A,#N/A,FALSE,"BIDCO Consolidated"}</definedName>
    <definedName name="wrn.BidCo._3_2" localSheetId="11" hidden="1">{#N/A,#N/A,FALSE,"BidCo Assumptions";#N/A,#N/A,FALSE,"Credit Stats";#N/A,#N/A,FALSE,"Bidco Summary";#N/A,#N/A,FALSE,"BIDCO Consolidated"}</definedName>
    <definedName name="wrn.BidCo._3_2" hidden="1">{#N/A,#N/A,FALSE,"BidCo Assumptions";#N/A,#N/A,FALSE,"Credit Stats";#N/A,#N/A,FALSE,"Bidco Summary";#N/A,#N/A,FALSE,"BIDCO Consolidated"}</definedName>
    <definedName name="wrn.BidCo._5" localSheetId="4" hidden="1">{#N/A,#N/A,FALSE,"BidCo Assumptions";#N/A,#N/A,FALSE,"Credit Stats";#N/A,#N/A,FALSE,"Bidco Summary";#N/A,#N/A,FALSE,"BIDCO Consolidated"}</definedName>
    <definedName name="wrn.BidCo._5" localSheetId="11" hidden="1">{#N/A,#N/A,FALSE,"BidCo Assumptions";#N/A,#N/A,FALSE,"Credit Stats";#N/A,#N/A,FALSE,"Bidco Summary";#N/A,#N/A,FALSE,"BIDCO Consolidated"}</definedName>
    <definedName name="wrn.BidCo._5" hidden="1">{#N/A,#N/A,FALSE,"BidCo Assumptions";#N/A,#N/A,FALSE,"Credit Stats";#N/A,#N/A,FALSE,"Bidco Summary";#N/A,#N/A,FALSE,"BIDCO Consolidated"}</definedName>
    <definedName name="wrn.Bilancio." localSheetId="11" hidden="1">{#N/A,#N/A,TRUE,"Attivo";#N/A,#N/A,TRUE,"Passivo";#N/A,#N/A,TRUE,"Conto Economico"}</definedName>
    <definedName name="wrn.Bilancio." hidden="1">{#N/A,#N/A,TRUE,"Attivo";#N/A,#N/A,TRUE,"Passivo";#N/A,#N/A,TRUE,"Conto Economico"}</definedName>
    <definedName name="wrn.Bilanz." localSheetId="4" hidden="1">{#N/A,#N/A,FALSE,"Layout Aktiva";#N/A,#N/A,FALSE,"Layout Passiva"}</definedName>
    <definedName name="wrn.Bilanz." localSheetId="11" hidden="1">{#N/A,#N/A,FALSE,"Layout Aktiva";#N/A,#N/A,FALSE,"Layout Passiva"}</definedName>
    <definedName name="wrn.Bilanz." hidden="1">{#N/A,#N/A,FALSE,"Layout Aktiva";#N/A,#N/A,FALSE,"Layout Passiva"}</definedName>
    <definedName name="wrn.billbook." localSheetId="11" hidden="1">{#N/A,#N/A,FALSE,"FIRG96";#N/A,#N/A,FALSE,"FIRG96_2";#N/A,#N/A,FALSE,"FIRG96_3";#N/A,#N/A,FALSE,"FIRG96_4";#N/A,#N/A,FALSE,"RETEX";#N/A,#N/A,FALSE,"RETEX2";#N/A,#N/A,FALSE,"RETEX3";#N/A,#N/A,FALSE,"RETEX4";#N/A,#N/A,FALSE,"EMS";#N/A,#N/A,FALSE,"EMS2";#N/A,#N/A,FALSE,"EMS3";#N/A,#N/A,FALSE,"EMS4";#N/A,#N/A,FALSE,"Q496 v Q396";#N/A,#N/A,FALSE,"Q497 vs Q397";#N/A,#N/A,FALSE,"Q497 vs Q496"}</definedName>
    <definedName name="wrn.billbook." hidden="1">{#N/A,#N/A,FALSE,"FIRG96";#N/A,#N/A,FALSE,"FIRG96_2";#N/A,#N/A,FALSE,"FIRG96_3";#N/A,#N/A,FALSE,"FIRG96_4";#N/A,#N/A,FALSE,"RETEX";#N/A,#N/A,FALSE,"RETEX2";#N/A,#N/A,FALSE,"RETEX3";#N/A,#N/A,FALSE,"RETEX4";#N/A,#N/A,FALSE,"EMS";#N/A,#N/A,FALSE,"EMS2";#N/A,#N/A,FALSE,"EMS3";#N/A,#N/A,FALSE,"EMS4";#N/A,#N/A,FALSE,"Q496 v Q396";#N/A,#N/A,FALSE,"Q497 vs Q397";#N/A,#N/A,FALSE,"Q497 vs Q496"}</definedName>
    <definedName name="wrn.BILLINGS." localSheetId="11" hidden="1">{"BILLINGS",#N/A,FALSE,"BILLINGS"}</definedName>
    <definedName name="wrn.BILLINGS." hidden="1">{"BILLINGS",#N/A,FALSE,"BILLINGS"}</definedName>
    <definedName name="wrn.BKD." localSheetId="4" hidden="1">{#N/A,#N/A,FALSE,"Cover_Page";#N/A,#N/A,FALSE,"Balance Sheet FY12";#N/A,#N/A,FALSE,"Debt Covenants_US Bank_Cons";#N/A,#N/A,FALSE,"Debt Covenants_BofA_Cons";#N/A,#N/A,FALSE,"Consolidated-Cash Flow";#N/A,#N/A,FALSE,"CY_Per Inc FY12";#N/A,#N/A,FALSE,"Income FY12";#N/A,#N/A,FALSE,"Consolidated"}</definedName>
    <definedName name="wrn.BKD." localSheetId="11" hidden="1">{#N/A,#N/A,FALSE,"Cover_Page";#N/A,#N/A,FALSE,"Balance Sheet FY12";#N/A,#N/A,FALSE,"Debt Covenants_US Bank_Cons";#N/A,#N/A,FALSE,"Debt Covenants_BofA_Cons";#N/A,#N/A,FALSE,"Consolidated-Cash Flow";#N/A,#N/A,FALSE,"CY_Per Inc FY12";#N/A,#N/A,FALSE,"Income FY12";#N/A,#N/A,FALSE,"Consolidated"}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KD._1" localSheetId="4" hidden="1">{#N/A,#N/A,FALSE,"Cover_Page";#N/A,#N/A,FALSE,"Balance Sheet FY12";#N/A,#N/A,FALSE,"Debt Covenants_US Bank_Cons";#N/A,#N/A,FALSE,"Debt Covenants_BofA_Cons";#N/A,#N/A,FALSE,"Consolidated-Cash Flow";#N/A,#N/A,FALSE,"CY_Per Inc FY12";#N/A,#N/A,FALSE,"Income FY12";#N/A,#N/A,FALSE,"Consolidated"}</definedName>
    <definedName name="wrn.BKD._1" localSheetId="11" hidden="1">{#N/A,#N/A,FALSE,"Cover_Page";#N/A,#N/A,FALSE,"Balance Sheet FY12";#N/A,#N/A,FALSE,"Debt Covenants_US Bank_Cons";#N/A,#N/A,FALSE,"Debt Covenants_BofA_Cons";#N/A,#N/A,FALSE,"Consolidated-Cash Flow";#N/A,#N/A,FALSE,"CY_Per Inc FY12";#N/A,#N/A,FALSE,"Income FY12";#N/A,#N/A,FALSE,"Consolidated"}</definedName>
    <definedName name="wrn.BKD._1" hidden="1">{#N/A,#N/A,FALSE,"Cover_Page";#N/A,#N/A,FALSE,"Balance Sheet FY12";#N/A,#N/A,FALSE,"Debt Covenants_US Bank_Cons";#N/A,#N/A,FALSE,"Debt Covenants_BofA_Cons";#N/A,#N/A,FALSE,"Consolidated-Cash Flow";#N/A,#N/A,FALSE,"CY_Per Inc FY12";#N/A,#N/A,FALSE,"Income FY12";#N/A,#N/A,FALSE,"Consolidated"}</definedName>
    <definedName name="wrn.BKD._1_1" localSheetId="4" hidden="1">{#N/A,#N/A,FALSE,"Cover_Page";#N/A,#N/A,FALSE,"Balance Sheet FY12";#N/A,#N/A,FALSE,"Debt Covenants_US Bank_Cons";#N/A,#N/A,FALSE,"Debt Covenants_BofA_Cons";#N/A,#N/A,FALSE,"Consolidated-Cash Flow";#N/A,#N/A,FALSE,"CY_Per Inc FY12";#N/A,#N/A,FALSE,"Income FY12";#N/A,#N/A,FALSE,"Consolidated"}</definedName>
    <definedName name="wrn.BKD._1_1" localSheetId="11" hidden="1">{#N/A,#N/A,FALSE,"Cover_Page";#N/A,#N/A,FALSE,"Balance Sheet FY12";#N/A,#N/A,FALSE,"Debt Covenants_US Bank_Cons";#N/A,#N/A,FALSE,"Debt Covenants_BofA_Cons";#N/A,#N/A,FALSE,"Consolidated-Cash Flow";#N/A,#N/A,FALSE,"CY_Per Inc FY12";#N/A,#N/A,FALSE,"Income FY12";#N/A,#N/A,FALSE,"Consolidated"}</definedName>
    <definedName name="wrn.BKD._1_1" hidden="1">{#N/A,#N/A,FALSE,"Cover_Page";#N/A,#N/A,FALSE,"Balance Sheet FY12";#N/A,#N/A,FALSE,"Debt Covenants_US Bank_Cons";#N/A,#N/A,FALSE,"Debt Covenants_BofA_Cons";#N/A,#N/A,FALSE,"Consolidated-Cash Flow";#N/A,#N/A,FALSE,"CY_Per Inc FY12";#N/A,#N/A,FALSE,"Income FY12";#N/A,#N/A,FALSE,"Consolidated"}</definedName>
    <definedName name="wrn.BKD._1_1_2" localSheetId="4" hidden="1">{#N/A,#N/A,FALSE,"Cover_Page";#N/A,#N/A,FALSE,"Balance Sheet FY12";#N/A,#N/A,FALSE,"Debt Covenants_US Bank_Cons";#N/A,#N/A,FALSE,"Debt Covenants_BofA_Cons";#N/A,#N/A,FALSE,"Consolidated-Cash Flow";#N/A,#N/A,FALSE,"CY_Per Inc FY12";#N/A,#N/A,FALSE,"Income FY12";#N/A,#N/A,FALSE,"Consolidated"}</definedName>
    <definedName name="wrn.BKD._1_1_2" localSheetId="11" hidden="1">{#N/A,#N/A,FALSE,"Cover_Page";#N/A,#N/A,FALSE,"Balance Sheet FY12";#N/A,#N/A,FALSE,"Debt Covenants_US Bank_Cons";#N/A,#N/A,FALSE,"Debt Covenants_BofA_Cons";#N/A,#N/A,FALSE,"Consolidated-Cash Flow";#N/A,#N/A,FALSE,"CY_Per Inc FY12";#N/A,#N/A,FALSE,"Income FY12";#N/A,#N/A,FALSE,"Consolidated"}</definedName>
    <definedName name="wrn.BKD._1_1_2" hidden="1">{#N/A,#N/A,FALSE,"Cover_Page";#N/A,#N/A,FALSE,"Balance Sheet FY12";#N/A,#N/A,FALSE,"Debt Covenants_US Bank_Cons";#N/A,#N/A,FALSE,"Debt Covenants_BofA_Cons";#N/A,#N/A,FALSE,"Consolidated-Cash Flow";#N/A,#N/A,FALSE,"CY_Per Inc FY12";#N/A,#N/A,FALSE,"Income FY12";#N/A,#N/A,FALSE,"Consolidated"}</definedName>
    <definedName name="wrn.BKD._1_3" localSheetId="4" hidden="1">{#N/A,#N/A,FALSE,"Cover_Page";#N/A,#N/A,FALSE,"Balance Sheet FY12";#N/A,#N/A,FALSE,"Debt Covenants_US Bank_Cons";#N/A,#N/A,FALSE,"Debt Covenants_BofA_Cons";#N/A,#N/A,FALSE,"Consolidated-Cash Flow";#N/A,#N/A,FALSE,"CY_Per Inc FY12";#N/A,#N/A,FALSE,"Income FY12";#N/A,#N/A,FALSE,"Consolidated"}</definedName>
    <definedName name="wrn.BKD._1_3" localSheetId="11" hidden="1">{#N/A,#N/A,FALSE,"Cover_Page";#N/A,#N/A,FALSE,"Balance Sheet FY12";#N/A,#N/A,FALSE,"Debt Covenants_US Bank_Cons";#N/A,#N/A,FALSE,"Debt Covenants_BofA_Cons";#N/A,#N/A,FALSE,"Consolidated-Cash Flow";#N/A,#N/A,FALSE,"CY_Per Inc FY12";#N/A,#N/A,FALSE,"Income FY12";#N/A,#N/A,FALSE,"Consolidated"}</definedName>
    <definedName name="wrn.BKD._1_3" hidden="1">{#N/A,#N/A,FALSE,"Cover_Page";#N/A,#N/A,FALSE,"Balance Sheet FY12";#N/A,#N/A,FALSE,"Debt Covenants_US Bank_Cons";#N/A,#N/A,FALSE,"Debt Covenants_BofA_Cons";#N/A,#N/A,FALSE,"Consolidated-Cash Flow";#N/A,#N/A,FALSE,"CY_Per Inc FY12";#N/A,#N/A,FALSE,"Income FY12";#N/A,#N/A,FALSE,"Consolidated"}</definedName>
    <definedName name="wrn.BKD._2" localSheetId="4" hidden="1">{#N/A,#N/A,FALSE,"Cover_Page";#N/A,#N/A,FALSE,"Balance Sheet FY12";#N/A,#N/A,FALSE,"Debt Covenants_US Bank_Cons";#N/A,#N/A,FALSE,"Debt Covenants_BofA_Cons";#N/A,#N/A,FALSE,"Consolidated-Cash Flow";#N/A,#N/A,FALSE,"CY_Per Inc FY12";#N/A,#N/A,FALSE,"Income FY12";#N/A,#N/A,FALSE,"Consolidated"}</definedName>
    <definedName name="wrn.BKD._2" localSheetId="11" hidden="1">{#N/A,#N/A,FALSE,"Cover_Page";#N/A,#N/A,FALSE,"Balance Sheet FY12";#N/A,#N/A,FALSE,"Debt Covenants_US Bank_Cons";#N/A,#N/A,FALSE,"Debt Covenants_BofA_Cons";#N/A,#N/A,FALSE,"Consolidated-Cash Flow";#N/A,#N/A,FALSE,"CY_Per Inc FY12";#N/A,#N/A,FALSE,"Income FY12";#N/A,#N/A,FALSE,"Consolidated"}</definedName>
    <definedName name="wrn.BKD._2" hidden="1">{#N/A,#N/A,FALSE,"Cover_Page";#N/A,#N/A,FALSE,"Balance Sheet FY12";#N/A,#N/A,FALSE,"Debt Covenants_US Bank_Cons";#N/A,#N/A,FALSE,"Debt Covenants_BofA_Cons";#N/A,#N/A,FALSE,"Consolidated-Cash Flow";#N/A,#N/A,FALSE,"CY_Per Inc FY12";#N/A,#N/A,FALSE,"Income FY12";#N/A,#N/A,FALSE,"Consolidated"}</definedName>
    <definedName name="wrn.BKD._2_2" localSheetId="4" hidden="1">{#N/A,#N/A,FALSE,"Cover_Page";#N/A,#N/A,FALSE,"Balance Sheet FY12";#N/A,#N/A,FALSE,"Debt Covenants_US Bank_Cons";#N/A,#N/A,FALSE,"Debt Covenants_BofA_Cons";#N/A,#N/A,FALSE,"Consolidated-Cash Flow";#N/A,#N/A,FALSE,"CY_Per Inc FY12";#N/A,#N/A,FALSE,"Income FY12";#N/A,#N/A,FALSE,"Consolidated"}</definedName>
    <definedName name="wrn.BKD._2_2" localSheetId="11" hidden="1">{#N/A,#N/A,FALSE,"Cover_Page";#N/A,#N/A,FALSE,"Balance Sheet FY12";#N/A,#N/A,FALSE,"Debt Covenants_US Bank_Cons";#N/A,#N/A,FALSE,"Debt Covenants_BofA_Cons";#N/A,#N/A,FALSE,"Consolidated-Cash Flow";#N/A,#N/A,FALSE,"CY_Per Inc FY12";#N/A,#N/A,FALSE,"Income FY12";#N/A,#N/A,FALSE,"Consolidated"}</definedName>
    <definedName name="wrn.BKD._2_2" hidden="1">{#N/A,#N/A,FALSE,"Cover_Page";#N/A,#N/A,FALSE,"Balance Sheet FY12";#N/A,#N/A,FALSE,"Debt Covenants_US Bank_Cons";#N/A,#N/A,FALSE,"Debt Covenants_BofA_Cons";#N/A,#N/A,FALSE,"Consolidated-Cash Flow";#N/A,#N/A,FALSE,"CY_Per Inc FY12";#N/A,#N/A,FALSE,"Income FY12";#N/A,#N/A,FALSE,"Consolidated"}</definedName>
    <definedName name="wrn.BKD._3" localSheetId="4" hidden="1">{#N/A,#N/A,FALSE,"Cover_Page";#N/A,#N/A,FALSE,"Balance Sheet FY12";#N/A,#N/A,FALSE,"Debt Covenants_US Bank_Cons";#N/A,#N/A,FALSE,"Debt Covenants_BofA_Cons";#N/A,#N/A,FALSE,"Consolidated-Cash Flow";#N/A,#N/A,FALSE,"CY_Per Inc FY12";#N/A,#N/A,FALSE,"Income FY12";#N/A,#N/A,FALSE,"Consolidated"}</definedName>
    <definedName name="wrn.BKD._3" localSheetId="11" hidden="1">{#N/A,#N/A,FALSE,"Cover_Page";#N/A,#N/A,FALSE,"Balance Sheet FY12";#N/A,#N/A,FALSE,"Debt Covenants_US Bank_Cons";#N/A,#N/A,FALSE,"Debt Covenants_BofA_Cons";#N/A,#N/A,FALSE,"Consolidated-Cash Flow";#N/A,#N/A,FALSE,"CY_Per Inc FY12";#N/A,#N/A,FALSE,"Income FY12";#N/A,#N/A,FALSE,"Consolidated"}</definedName>
    <definedName name="wrn.BKD._3" hidden="1">{#N/A,#N/A,FALSE,"Cover_Page";#N/A,#N/A,FALSE,"Balance Sheet FY12";#N/A,#N/A,FALSE,"Debt Covenants_US Bank_Cons";#N/A,#N/A,FALSE,"Debt Covenants_BofA_Cons";#N/A,#N/A,FALSE,"Consolidated-Cash Flow";#N/A,#N/A,FALSE,"CY_Per Inc FY12";#N/A,#N/A,FALSE,"Income FY12";#N/A,#N/A,FALSE,"Consolidated"}</definedName>
    <definedName name="wrn.BKD._3_2" localSheetId="4" hidden="1">{#N/A,#N/A,FALSE,"Cover_Page";#N/A,#N/A,FALSE,"Balance Sheet FY12";#N/A,#N/A,FALSE,"Debt Covenants_US Bank_Cons";#N/A,#N/A,FALSE,"Debt Covenants_BofA_Cons";#N/A,#N/A,FALSE,"Consolidated-Cash Flow";#N/A,#N/A,FALSE,"CY_Per Inc FY12";#N/A,#N/A,FALSE,"Income FY12";#N/A,#N/A,FALSE,"Consolidated"}</definedName>
    <definedName name="wrn.BKD._3_2" localSheetId="11" hidden="1">{#N/A,#N/A,FALSE,"Cover_Page";#N/A,#N/A,FALSE,"Balance Sheet FY12";#N/A,#N/A,FALSE,"Debt Covenants_US Bank_Cons";#N/A,#N/A,FALSE,"Debt Covenants_BofA_Cons";#N/A,#N/A,FALSE,"Consolidated-Cash Flow";#N/A,#N/A,FALSE,"CY_Per Inc FY12";#N/A,#N/A,FALSE,"Income FY12";#N/A,#N/A,FALSE,"Consolidated"}</definedName>
    <definedName name="wrn.BKD._3_2" hidden="1">{#N/A,#N/A,FALSE,"Cover_Page";#N/A,#N/A,FALSE,"Balance Sheet FY12";#N/A,#N/A,FALSE,"Debt Covenants_US Bank_Cons";#N/A,#N/A,FALSE,"Debt Covenants_BofA_Cons";#N/A,#N/A,FALSE,"Consolidated-Cash Flow";#N/A,#N/A,FALSE,"CY_Per Inc FY12";#N/A,#N/A,FALSE,"Income FY12";#N/A,#N/A,FALSE,"Consolidated"}</definedName>
    <definedName name="wrn.BKD._5" localSheetId="4" hidden="1">{#N/A,#N/A,FALSE,"Cover_Page";#N/A,#N/A,FALSE,"Balance Sheet FY12";#N/A,#N/A,FALSE,"Debt Covenants_US Bank_Cons";#N/A,#N/A,FALSE,"Debt Covenants_BofA_Cons";#N/A,#N/A,FALSE,"Consolidated-Cash Flow";#N/A,#N/A,FALSE,"CY_Per Inc FY12";#N/A,#N/A,FALSE,"Income FY12";#N/A,#N/A,FALSE,"Consolidated"}</definedName>
    <definedName name="wrn.BKD._5" localSheetId="11" hidden="1">{#N/A,#N/A,FALSE,"Cover_Page";#N/A,#N/A,FALSE,"Balance Sheet FY12";#N/A,#N/A,FALSE,"Debt Covenants_US Bank_Cons";#N/A,#N/A,FALSE,"Debt Covenants_BofA_Cons";#N/A,#N/A,FALSE,"Consolidated-Cash Flow";#N/A,#N/A,FALSE,"CY_Per Inc FY12";#N/A,#N/A,FALSE,"Income FY12";#N/A,#N/A,FALSE,"Consolidated"}</definedName>
    <definedName name="wrn.BKD._5" hidden="1">{#N/A,#N/A,FALSE,"Cover_Page";#N/A,#N/A,FALSE,"Balance Sheet FY12";#N/A,#N/A,FALSE,"Debt Covenants_US Bank_Cons";#N/A,#N/A,FALSE,"Debt Covenants_BofA_Cons";#N/A,#N/A,FALSE,"Consolidated-Cash Flow";#N/A,#N/A,FALSE,"CY_Per Inc FY12";#N/A,#N/A,FALSE,"Income FY12";#N/A,#N/A,FALSE,"Consolidated"}</definedName>
    <definedName name="wrn.BLMALL." localSheetId="4" hidden="1">{"BLMCG80LP",#N/A,FALSE,"SCORPS";"BLMCG80GP",#N/A,FALSE,"SCORPS";"BLMMTWHIT",#N/A,FALSE,"SCORPS";"BLMMTWHITGP",#N/A,FALSE,"SCORPS";"BLMMTWHITIILP",#N/A,FALSE,"SCORPS";"BLMMTWHITIIGP",#N/A,FALSE,"SCORPS";"BLMPACLP",#N/A,FALSE,"SCORPS";"BLMPACGP",#N/A,FALSE,"SCORPS";"BLMWCLP",#N/A,FALSE,"SCORPS";"BLMWCGP",#N/A,FALSE,"SCORPS";"BLMCG80SPLP",#N/A,FALSE,"SCORPS";"BLMCG80SPGP",#N/A,FALSE,"SCORPS"}</definedName>
    <definedName name="wrn.BLMALL." localSheetId="11" hidden="1">{"BLMCG80LP",#N/A,FALSE,"SCORPS";"BLMCG80GP",#N/A,FALSE,"SCORPS";"BLMMTWHIT",#N/A,FALSE,"SCORPS";"BLMMTWHITGP",#N/A,FALSE,"SCORPS";"BLMMTWHITIILP",#N/A,FALSE,"SCORPS";"BLMMTWHITIIGP",#N/A,FALSE,"SCORPS";"BLMPACLP",#N/A,FALSE,"SCORPS";"BLMPACGP",#N/A,FALSE,"SCORPS";"BLMWCLP",#N/A,FALSE,"SCORPS";"BLMWCGP",#N/A,FALSE,"SCORPS";"BLMCG80SPLP",#N/A,FALSE,"SCORPS";"BLMCG80SPGP",#N/A,FALSE,"SCORPS"}</definedName>
    <definedName name="wrn.BLMALL." hidden="1">{"BLMCG80LP",#N/A,FALSE,"SCORPS";"BLMCG80GP",#N/A,FALSE,"SCORPS";"BLMMTWHIT",#N/A,FALSE,"SCORPS";"BLMMTWHITGP",#N/A,FALSE,"SCORPS";"BLMMTWHITIILP",#N/A,FALSE,"SCORPS";"BLMMTWHITIIGP",#N/A,FALSE,"SCORPS";"BLMPACLP",#N/A,FALSE,"SCORPS";"BLMPACGP",#N/A,FALSE,"SCORPS";"BLMWCLP",#N/A,FALSE,"SCORPS";"BLMWCGP",#N/A,FALSE,"SCORPS";"BLMCG80SPLP",#N/A,FALSE,"SCORPS";"BLMCG80SPGP",#N/A,FALSE,"SCORPS"}</definedName>
    <definedName name="wrn.BLMCG80GP." localSheetId="4" hidden="1">{"BLMCG80GP",#N/A,FALSE,"SCORPS"}</definedName>
    <definedName name="wrn.BLMCG80GP." localSheetId="11" hidden="1">{"BLMCG80GP",#N/A,FALSE,"SCORPS"}</definedName>
    <definedName name="wrn.BLMCG80GP." hidden="1">{"BLMCG80GP",#N/A,FALSE,"SCORPS"}</definedName>
    <definedName name="wrn.BLMCG80LP." localSheetId="4" hidden="1">{"BLMCG80LP",#N/A,FALSE,"SCORPS"}</definedName>
    <definedName name="wrn.BLMCG80LP." localSheetId="11" hidden="1">{"BLMCG80LP",#N/A,FALSE,"SCORPS"}</definedName>
    <definedName name="wrn.BLMCG80LP." hidden="1">{"BLMCG80LP",#N/A,FALSE,"SCORPS"}</definedName>
    <definedName name="wrn.BLMCG80SPGP." localSheetId="4" hidden="1">{"BLMCG80SPGP",#N/A,FALSE,"SCORPS"}</definedName>
    <definedName name="wrn.BLMCG80SPGP." localSheetId="11" hidden="1">{"BLMCG80SPGP",#N/A,FALSE,"SCORPS"}</definedName>
    <definedName name="wrn.BLMCG80SPGP." hidden="1">{"BLMCG80SPGP",#N/A,FALSE,"SCORPS"}</definedName>
    <definedName name="wrn.BLMCG80SPLP." localSheetId="4" hidden="1">{"BLMCG80SPLP",#N/A,FALSE,"SCORPS"}</definedName>
    <definedName name="wrn.BLMCG80SPLP." localSheetId="11" hidden="1">{"BLMCG80SPLP",#N/A,FALSE,"SCORPS"}</definedName>
    <definedName name="wrn.BLMCG80SPLP." hidden="1">{"BLMCG80SPLP",#N/A,FALSE,"SCORPS"}</definedName>
    <definedName name="wrn.BLMMTWHITGP." localSheetId="4" hidden="1">{"BLMMTWHITGP",#N/A,FALSE,"SCORPS"}</definedName>
    <definedName name="wrn.BLMMTWHITGP." localSheetId="11" hidden="1">{"BLMMTWHITGP",#N/A,FALSE,"SCORPS"}</definedName>
    <definedName name="wrn.BLMMTWHITGP." hidden="1">{"BLMMTWHITGP",#N/A,FALSE,"SCORPS"}</definedName>
    <definedName name="wrn.BLMMTWHITIIGP." localSheetId="4" hidden="1">{"BLMMTWHITIIGP",#N/A,FALSE,"SCORPS"}</definedName>
    <definedName name="wrn.BLMMTWHITIIGP." localSheetId="11" hidden="1">{"BLMMTWHITIIGP",#N/A,FALSE,"SCORPS"}</definedName>
    <definedName name="wrn.BLMMTWHITIIGP." hidden="1">{"BLMMTWHITIIGP",#N/A,FALSE,"SCORPS"}</definedName>
    <definedName name="wrn.BLMMTWHITIILP." localSheetId="4" hidden="1">{"BLMMTWHITIILP",#N/A,FALSE,"SCORPS"}</definedName>
    <definedName name="wrn.BLMMTWHITIILP." localSheetId="11" hidden="1">{"BLMMTWHITIILP",#N/A,FALSE,"SCORPS"}</definedName>
    <definedName name="wrn.BLMMTWHITIILP." hidden="1">{"BLMMTWHITIILP",#N/A,FALSE,"SCORPS"}</definedName>
    <definedName name="wrn.BLMMTWHITLP." localSheetId="4" hidden="1">{"BLMMTWHIT",#N/A,FALSE,"SCORPS"}</definedName>
    <definedName name="wrn.BLMMTWHITLP." localSheetId="11" hidden="1">{"BLMMTWHIT",#N/A,FALSE,"SCORPS"}</definedName>
    <definedName name="wrn.BLMMTWHITLP." hidden="1">{"BLMMTWHIT",#N/A,FALSE,"SCORPS"}</definedName>
    <definedName name="wrn.BLMPACGP." localSheetId="4" hidden="1">{"BLMPACGP",#N/A,FALSE,"SCORPS"}</definedName>
    <definedName name="wrn.BLMPACGP." localSheetId="11" hidden="1">{"BLMPACGP",#N/A,FALSE,"SCORPS"}</definedName>
    <definedName name="wrn.BLMPACGP." hidden="1">{"BLMPACGP",#N/A,FALSE,"SCORPS"}</definedName>
    <definedName name="wrn.BLMPACLP." localSheetId="4" hidden="1">{"BLMPACLP",#N/A,FALSE,"SCORPS"}</definedName>
    <definedName name="wrn.BLMPACLP." localSheetId="11" hidden="1">{"BLMPACLP",#N/A,FALSE,"SCORPS"}</definedName>
    <definedName name="wrn.BLMPACLP." hidden="1">{"BLMPACLP",#N/A,FALSE,"SCORPS"}</definedName>
    <definedName name="wrn.BLMWCGP." localSheetId="4" hidden="1">{"BLMWCGP",#N/A,FALSE,"SCORPS"}</definedName>
    <definedName name="wrn.BLMWCGP." localSheetId="11" hidden="1">{"BLMWCGP",#N/A,FALSE,"SCORPS"}</definedName>
    <definedName name="wrn.BLMWCGP." hidden="1">{"BLMWCGP",#N/A,FALSE,"SCORPS"}</definedName>
    <definedName name="wrn.BLMWCLP." localSheetId="4" hidden="1">{"BLMWCLP",#N/A,FALSE,"SCORPS"}</definedName>
    <definedName name="wrn.BLMWCLP." localSheetId="11" hidden="1">{"BLMWCLP",#N/A,FALSE,"SCORPS"}</definedName>
    <definedName name="wrn.BLMWCLP." hidden="1">{"BLMWCLP",#N/A,FALSE,"SCORPS"}</definedName>
    <definedName name="wrn.bm"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 localSheetId="4" hidden="1">{#N/A,#N/A,FALSE,"Cover";#N/A,#N/A,FALSE,"Main";#N/A,#N/A,FALSE,"Guid";#N/A,#N/A,FALSE,"Summary";#N/A,#N/A,FALSE,"Q3"}</definedName>
    <definedName name="wrn.Board." localSheetId="11" hidden="1">{#N/A,#N/A,FALSE,"Cover";#N/A,#N/A,FALSE,"Main";#N/A,#N/A,FALSE,"Guid";#N/A,#N/A,FALSE,"Summary";#N/A,#N/A,FALSE,"Q3"}</definedName>
    <definedName name="wrn.Board." hidden="1">{#N/A,#N/A,FALSE,"Cover";#N/A,#N/A,FALSE,"Main";#N/A,#N/A,FALSE,"Guid";#N/A,#N/A,FALSE,"Summary";#N/A,#N/A,FALSE,"Q3"}</definedName>
    <definedName name="wrn.BOARD._.BALANCE._.SHEETS." localSheetId="4" hidden="1">{"BOARD BALANCE SHEET",#N/A,FALSE,"Sheet1"}</definedName>
    <definedName name="wrn.BOARD._.BALANCE._.SHEETS." localSheetId="11" hidden="1">{"BOARD BALANCE SHEET",#N/A,FALSE,"Sheet1"}</definedName>
    <definedName name="wrn.BOARD._.BALANCE._.SHEETS." hidden="1">{"BOARD BALANCE SHEET",#N/A,FALSE,"Sheet1"}</definedName>
    <definedName name="wrn.BOARD._.BALANCE._.SHEETS._1" localSheetId="4" hidden="1">{"BOARD BALANCE SHEET",#N/A,FALSE,"Sheet1"}</definedName>
    <definedName name="wrn.BOARD._.BALANCE._.SHEETS._1" localSheetId="11" hidden="1">{"BOARD BALANCE SHEET",#N/A,FALSE,"Sheet1"}</definedName>
    <definedName name="wrn.BOARD._.BALANCE._.SHEETS._1" hidden="1">{"BOARD BALANCE SHEET",#N/A,FALSE,"Sheet1"}</definedName>
    <definedName name="wrn.board._.book." localSheetId="4" hidden="1">{#N/A,#N/A,FALSE,"INT INCOME";#N/A,#N/A,FALSE,"INT EXP"}</definedName>
    <definedName name="wrn.board._.book." localSheetId="11" hidden="1">{#N/A,#N/A,FALSE,"INT INCOME";#N/A,#N/A,FALSE,"INT EXP"}</definedName>
    <definedName name="wrn.board._.book." hidden="1">{#N/A,#N/A,FALSE,"INT INCOME";#N/A,#N/A,FALSE,"INT EXP"}</definedName>
    <definedName name="wrn.Board._.Book._.Monthly." localSheetId="11" hidden="1">{#N/A,#N/A,FALSE,"Consol IS Abbrev";#N/A,#N/A,FALSE,"Consol BS";#N/A,#N/A,FALSE,"Consol CF";#N/A,#N/A,FALSE,"US IS";#N/A,#N/A,FALSE,"US Key Stats";#N/A,#N/A,FALSE,"Const Ctr IS";#N/A,#N/A,FALSE,"Const Key Stats";#N/A,#N/A,FALSE,"New Ctr IS";#N/A,#N/A,FALSE,"New Key Stats";#N/A,#N/A,FALSE,"Closed IS";#N/A,#N/A,FALSE,"Region IS";#N/A,#N/A,FALSE,"Intl IS";#N/A,#N/A,FALSE,"Intl Key Stats";#N/A,#N/A,FALSE,"Intl Constant IS";#N/A,#N/A,FALSE,"Intl Const Key Stats";#N/A,#N/A,FALSE,"Intl New IS";#N/A,#N/A,FALSE,"Intl New Key Stats";#N/A,#N/A,FALSE,"Intl Closed IS";#N/A,#N/A,FALSE,"Prod IS";#N/A,#N/A,FALSE,"Corp IS";#N/A,#N/A,FALSE,"Corp Exp"}</definedName>
    <definedName name="wrn.Board._.Book._.Monthly." hidden="1">{#N/A,#N/A,FALSE,"Consol IS Abbrev";#N/A,#N/A,FALSE,"Consol BS";#N/A,#N/A,FALSE,"Consol CF";#N/A,#N/A,FALSE,"US IS";#N/A,#N/A,FALSE,"US Key Stats";#N/A,#N/A,FALSE,"Const Ctr IS";#N/A,#N/A,FALSE,"Const Key Stats";#N/A,#N/A,FALSE,"New Ctr IS";#N/A,#N/A,FALSE,"New Key Stats";#N/A,#N/A,FALSE,"Closed IS";#N/A,#N/A,FALSE,"Region IS";#N/A,#N/A,FALSE,"Intl IS";#N/A,#N/A,FALSE,"Intl Key Stats";#N/A,#N/A,FALSE,"Intl Constant IS";#N/A,#N/A,FALSE,"Intl Const Key Stats";#N/A,#N/A,FALSE,"Intl New IS";#N/A,#N/A,FALSE,"Intl New Key Stats";#N/A,#N/A,FALSE,"Intl Closed IS";#N/A,#N/A,FALSE,"Prod IS";#N/A,#N/A,FALSE,"Corp IS";#N/A,#N/A,FALSE,"Corp Exp"}</definedName>
    <definedName name="wrn.Board._.Book._.Quarterly." localSheetId="11" hidden="1">{#N/A,#N/A,FALSE,"Consol IS Abbrev Qtrly";#N/A,#N/A,FALSE,"Consol BS";#N/A,#N/A,FALSE,"Consol CF";#N/A,#N/A,FALSE,"US IS Qtrly";#N/A,#N/A,FALSE,"US Key Stats Qtrly";#N/A,#N/A,FALSE,"Const Ctr IS Qtrly";#N/A,#N/A,FALSE,"Const Key Stats Qtrly";#N/A,#N/A,FALSE,"New Ctr IS Qtrly";#N/A,#N/A,FALSE,"New Key Stats Qtrly";#N/A,#N/A,FALSE,"Closed IS Qtrly";#N/A,#N/A,FALSE,"Region IS Qtrly";#N/A,#N/A,FALSE,"Intl IS Qtrly";#N/A,#N/A,FALSE,"Intl Key Stats Qtrly";#N/A,#N/A,FALSE,"Intl Constant IS Qtrly";#N/A,#N/A,FALSE,"Intl New IS Qtrly";#N/A,#N/A,FALSE,"Intl Const Key Stats Qtrly";#N/A,#N/A,FALSE,"Intl New Key Stats Qtrly";#N/A,#N/A,FALSE,"Intl Closed IS Qtrly";#N/A,#N/A,FALSE,"Prod IS Qtrly";#N/A,#N/A,FALSE,"Corp IS Qtrly";#N/A,#N/A,FALSE,"Corp Exp Qtrly"}</definedName>
    <definedName name="wrn.Board._.Book._.Quarterly." hidden="1">{#N/A,#N/A,FALSE,"Consol IS Abbrev Qtrly";#N/A,#N/A,FALSE,"Consol BS";#N/A,#N/A,FALSE,"Consol CF";#N/A,#N/A,FALSE,"US IS Qtrly";#N/A,#N/A,FALSE,"US Key Stats Qtrly";#N/A,#N/A,FALSE,"Const Ctr IS Qtrly";#N/A,#N/A,FALSE,"Const Key Stats Qtrly";#N/A,#N/A,FALSE,"New Ctr IS Qtrly";#N/A,#N/A,FALSE,"New Key Stats Qtrly";#N/A,#N/A,FALSE,"Closed IS Qtrly";#N/A,#N/A,FALSE,"Region IS Qtrly";#N/A,#N/A,FALSE,"Intl IS Qtrly";#N/A,#N/A,FALSE,"Intl Key Stats Qtrly";#N/A,#N/A,FALSE,"Intl Constant IS Qtrly";#N/A,#N/A,FALSE,"Intl New IS Qtrly";#N/A,#N/A,FALSE,"Intl Const Key Stats Qtrly";#N/A,#N/A,FALSE,"Intl New Key Stats Qtrly";#N/A,#N/A,FALSE,"Intl Closed IS Qtrly";#N/A,#N/A,FALSE,"Prod IS Qtrly";#N/A,#N/A,FALSE,"Corp IS Qtrly";#N/A,#N/A,FALSE,"Corp Exp Qtrly"}</definedName>
    <definedName name="wrn.board._.book._1" localSheetId="4" hidden="1">{#N/A,#N/A,FALSE,"INT INCOME";#N/A,#N/A,FALSE,"INT EXP"}</definedName>
    <definedName name="wrn.board._.book._1" localSheetId="11" hidden="1">{#N/A,#N/A,FALSE,"INT INCOME";#N/A,#N/A,FALSE,"INT EXP"}</definedName>
    <definedName name="wrn.board._.book._1" hidden="1">{#N/A,#N/A,FALSE,"INT INCOME";#N/A,#N/A,FALSE,"INT EXP"}</definedName>
    <definedName name="wrn.Board._.Pack." localSheetId="11" hidden="1">{"Board Income Statement",#N/A,FALSE,"Board Summary";"Board Balance Sheet",#N/A,FALSE,"Board Summary";"Board Cash Flow",#N/A,FALSE,"Board Summary"}</definedName>
    <definedName name="wrn.Board._.Pack." hidden="1">{"Board Income Statement",#N/A,FALSE,"Board Summary";"Board Balance Sheet",#N/A,FALSE,"Board Summary";"Board Cash Flow",#N/A,FALSE,"Board Summary"}</definedName>
    <definedName name="wrn.Board._.Summary." localSheetId="1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_1" localSheetId="1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_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1" localSheetId="1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DMeeting." localSheetId="11"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year." localSheetId="4" hidden="1">{"bodyear",#N/A,FALSE,"BODyear"}</definedName>
    <definedName name="wrn.bodyear." localSheetId="11" hidden="1">{"bodyear",#N/A,FALSE,"BODyear"}</definedName>
    <definedName name="wrn.bodyear." hidden="1">{"bodyear",#N/A,FALSE,"BODyear"}</definedName>
    <definedName name="wrn.bodyear._1" localSheetId="4" hidden="1">{"bodyear",#N/A,FALSE,"BODyear"}</definedName>
    <definedName name="wrn.bodyear._1" localSheetId="11" hidden="1">{"bodyear",#N/A,FALSE,"BODyear"}</definedName>
    <definedName name="wrn.bodyear._1" hidden="1">{"bodyear",#N/A,FALSE,"BODyear"}</definedName>
    <definedName name="wrn.bonus." localSheetId="4" hidden="1">{"bonus",#N/A,FALSE,"bonus";"bonusEP",#N/A,FALSE,"bonusEP";"bonusLG",#N/A,FALSE,"bonusLG";"bonusEpLG",#N/A,FALSE,"bonusEpLG"}</definedName>
    <definedName name="wrn.bonus." localSheetId="11" hidden="1">{"bonus",#N/A,FALSE,"bonus";"bonusEP",#N/A,FALSE,"bonusEP";"bonusLG",#N/A,FALSE,"bonusLG";"bonusEpLG",#N/A,FALSE,"bonusEpLG"}</definedName>
    <definedName name="wrn.bonus." hidden="1">{"bonus",#N/A,FALSE,"bonus";"bonusEP",#N/A,FALSE,"bonusEP";"bonusLG",#N/A,FALSE,"bonusLG";"bonusEpLG",#N/A,FALSE,"bonusEpLG"}</definedName>
    <definedName name="wrn.bonus._1" localSheetId="4" hidden="1">{"bonus",#N/A,FALSE,"bonus";"bonusEP",#N/A,FALSE,"bonusEP";"bonusLG",#N/A,FALSE,"bonusLG";"bonusEpLG",#N/A,FALSE,"bonusEpLG"}</definedName>
    <definedName name="wrn.bonus._1" localSheetId="11" hidden="1">{"bonus",#N/A,FALSE,"bonus";"bonusEP",#N/A,FALSE,"bonusEP";"bonusLG",#N/A,FALSE,"bonusLG";"bonusEpLG",#N/A,FALSE,"bonusEpLG"}</definedName>
    <definedName name="wrn.bonus._1" hidden="1">{"bonus",#N/A,FALSE,"bonus";"bonusEP",#N/A,FALSE,"bonusEP";"bonusLG",#N/A,FALSE,"bonusLG";"bonusEpLG",#N/A,FALSE,"bonusEpLG"}</definedName>
    <definedName name="wrn.Book." localSheetId="4" hidden="1">{"EVA",#N/A,FALSE,"SMT2";#N/A,#N/A,FALSE,"Summary";#N/A,#N/A,FALSE,"Graphs";#N/A,#N/A,FALSE,"4 Panel"}</definedName>
    <definedName name="wrn.Book." localSheetId="11" hidden="1">{"EVA",#N/A,FALSE,"SMT2";#N/A,#N/A,FALSE,"Summary";#N/A,#N/A,FALSE,"Graphs";#N/A,#N/A,FALSE,"4 Panel"}</definedName>
    <definedName name="wrn.Book." hidden="1">{"EVA",#N/A,FALSE,"SMT2";#N/A,#N/A,FALSE,"Summary";#N/A,#N/A,FALSE,"Graphs";#N/A,#N/A,FALSE,"4 Panel"}</definedName>
    <definedName name="wrn.Book._2_1" localSheetId="11" hidden="1">{"EVA",#N/A,FALSE,"SMT2";#N/A,#N/A,FALSE,"Summary";#N/A,#N/A,FALSE,"Graphs";#N/A,#N/A,FALSE,"4 Panel"}</definedName>
    <definedName name="wrn.Book._2_1" hidden="1">{"EVA",#N/A,FALSE,"SMT2";#N/A,#N/A,FALSE,"Summary";#N/A,#N/A,FALSE,"Graphs";#N/A,#N/A,FALSE,"4 Panel"}</definedName>
    <definedName name="wrn.Book._2_2" localSheetId="11" hidden="1">{"EVA",#N/A,FALSE,"SMT2";#N/A,#N/A,FALSE,"Summary";#N/A,#N/A,FALSE,"Graphs";#N/A,#N/A,FALSE,"4 Panel"}</definedName>
    <definedName name="wrn.Book._2_2" hidden="1">{"EVA",#N/A,FALSE,"SMT2";#N/A,#N/A,FALSE,"Summary";#N/A,#N/A,FALSE,"Graphs";#N/A,#N/A,FALSE,"4 Panel"}</definedName>
    <definedName name="wrn.Book._3" localSheetId="11" hidden="1">{"EVA",#N/A,FALSE,"SMT2";#N/A,#N/A,FALSE,"Summary";#N/A,#N/A,FALSE,"Graphs";#N/A,#N/A,FALSE,"4 Panel"}</definedName>
    <definedName name="wrn.Book._3" hidden="1">{"EVA",#N/A,FALSE,"SMT2";#N/A,#N/A,FALSE,"Summary";#N/A,#N/A,FALSE,"Graphs";#N/A,#N/A,FALSE,"4 Panel"}</definedName>
    <definedName name="wrn.Book._3_1" localSheetId="11" hidden="1">{"EVA",#N/A,FALSE,"SMT2";#N/A,#N/A,FALSE,"Summary";#N/A,#N/A,FALSE,"Graphs";#N/A,#N/A,FALSE,"4 Panel"}</definedName>
    <definedName name="wrn.Book._3_1" hidden="1">{"EVA",#N/A,FALSE,"SMT2";#N/A,#N/A,FALSE,"Summary";#N/A,#N/A,FALSE,"Graphs";#N/A,#N/A,FALSE,"4 Panel"}</definedName>
    <definedName name="wrn.Book._3_2" localSheetId="11" hidden="1">{"EVA",#N/A,FALSE,"SMT2";#N/A,#N/A,FALSE,"Summary";#N/A,#N/A,FALSE,"Graphs";#N/A,#N/A,FALSE,"4 Panel"}</definedName>
    <definedName name="wrn.Book._3_2" hidden="1">{"EVA",#N/A,FALSE,"SMT2";#N/A,#N/A,FALSE,"Summary";#N/A,#N/A,FALSE,"Graphs";#N/A,#N/A,FALSE,"4 Panel"}</definedName>
    <definedName name="wrn.Book._4" localSheetId="11" hidden="1">{"EVA",#N/A,FALSE,"SMT2";#N/A,#N/A,FALSE,"Summary";#N/A,#N/A,FALSE,"Graphs";#N/A,#N/A,FALSE,"4 Panel"}</definedName>
    <definedName name="wrn.Book._4" hidden="1">{"EVA",#N/A,FALSE,"SMT2";#N/A,#N/A,FALSE,"Summary";#N/A,#N/A,FALSE,"Graphs";#N/A,#N/A,FALSE,"4 Panel"}</definedName>
    <definedName name="wrn.Book._4_1" localSheetId="11" hidden="1">{"EVA",#N/A,FALSE,"SMT2";#N/A,#N/A,FALSE,"Summary";#N/A,#N/A,FALSE,"Graphs";#N/A,#N/A,FALSE,"4 Panel"}</definedName>
    <definedName name="wrn.Book._4_1" hidden="1">{"EVA",#N/A,FALSE,"SMT2";#N/A,#N/A,FALSE,"Summary";#N/A,#N/A,FALSE,"Graphs";#N/A,#N/A,FALSE,"4 Panel"}</definedName>
    <definedName name="wrn.Book._4_2" localSheetId="11" hidden="1">{"EVA",#N/A,FALSE,"SMT2";#N/A,#N/A,FALSE,"Summary";#N/A,#N/A,FALSE,"Graphs";#N/A,#N/A,FALSE,"4 Panel"}</definedName>
    <definedName name="wrn.Book._4_2" hidden="1">{"EVA",#N/A,FALSE,"SMT2";#N/A,#N/A,FALSE,"Summary";#N/A,#N/A,FALSE,"Graphs";#N/A,#N/A,FALSE,"4 Panel"}</definedName>
    <definedName name="wrn.Book._5" localSheetId="11" hidden="1">{"EVA",#N/A,FALSE,"SMT2";#N/A,#N/A,FALSE,"Summary";#N/A,#N/A,FALSE,"Graphs";#N/A,#N/A,FALSE,"4 Panel"}</definedName>
    <definedName name="wrn.Book._5" hidden="1">{"EVA",#N/A,FALSE,"SMT2";#N/A,#N/A,FALSE,"Summary";#N/A,#N/A,FALSE,"Graphs";#N/A,#N/A,FALSE,"4 Panel"}</definedName>
    <definedName name="wrn.Book._5_1" localSheetId="11" hidden="1">{"EVA",#N/A,FALSE,"SMT2";#N/A,#N/A,FALSE,"Summary";#N/A,#N/A,FALSE,"Graphs";#N/A,#N/A,FALSE,"4 Panel"}</definedName>
    <definedName name="wrn.Book._5_1" hidden="1">{"EVA",#N/A,FALSE,"SMT2";#N/A,#N/A,FALSE,"Summary";#N/A,#N/A,FALSE,"Graphs";#N/A,#N/A,FALSE,"4 Panel"}</definedName>
    <definedName name="wrn.Book._5_2" localSheetId="11" hidden="1">{"EVA",#N/A,FALSE,"SMT2";#N/A,#N/A,FALSE,"Summary";#N/A,#N/A,FALSE,"Graphs";#N/A,#N/A,FALSE,"4 Panel"}</definedName>
    <definedName name="wrn.Book._5_2" hidden="1">{"EVA",#N/A,FALSE,"SMT2";#N/A,#N/A,FALSE,"Summary";#N/A,#N/A,FALSE,"Graphs";#N/A,#N/A,FALSE,"4 Panel"}</definedName>
    <definedName name="wrn.book2" localSheetId="11" hidden="1">{#N/A,#N/A,FALSE,"PRESENT";#N/A,#N/A,FALSE,"INDICE";#N/A,#N/A,FALSE,"DIV_CONS";#N/A,#N/A,FALSE,"DIV_GRUP";#N/A,#N/A,FALSE,"DIV_BIM";#N/A,#N/A,FALSE,"DIV_UMPL";#N/A,#N/A,FALSE,"DIV_BDBAS";#N/A,#N/A,FALSE,"B_SRL";#N/A,#N/A,FALSE,"MQ_SRL"}</definedName>
    <definedName name="wrn.book2" hidden="1">{#N/A,#N/A,FALSE,"PRESENT";#N/A,#N/A,FALSE,"INDICE";#N/A,#N/A,FALSE,"DIV_CONS";#N/A,#N/A,FALSE,"DIV_GRUP";#N/A,#N/A,FALSE,"DIV_BIM";#N/A,#N/A,FALSE,"DIV_UMPL";#N/A,#N/A,FALSE,"DIV_BDBAS";#N/A,#N/A,FALSE,"B_SRL";#N/A,#N/A,FALSE,"MQ_SRL"}</definedName>
    <definedName name="wrn.bookinterno." localSheetId="11" hidden="1">{#N/A,#N/A,FALSE,"PRESENT";#N/A,#N/A,FALSE,"INDICE";#N/A,#N/A,FALSE,"DIV_CONS";#N/A,#N/A,FALSE,"DIV_GRUP";#N/A,#N/A,FALSE,"DIV_BIM";#N/A,#N/A,FALSE,"DIV_UMPL";#N/A,#N/A,FALSE,"DIV_BDBAS"}</definedName>
    <definedName name="wrn.bookinterno." hidden="1">{#N/A,#N/A,FALSE,"PRESENT";#N/A,#N/A,FALSE,"INDICE";#N/A,#N/A,FALSE,"DIV_CONS";#N/A,#N/A,FALSE,"DIV_GRUP";#N/A,#N/A,FALSE,"DIV_BIM";#N/A,#N/A,FALSE,"DIV_UMPL";#N/A,#N/A,FALSE,"DIV_BDBAS"}</definedName>
    <definedName name="wrn.BostonMkt." localSheetId="11" hidden="1">{#N/A,#N/A,FALSE,"Summary";#N/A,#N/A,FALSE,"7oz";#N/A,#N/A,FALSE,"16oz"}</definedName>
    <definedName name="wrn.BostonMkt." hidden="1">{#N/A,#N/A,FALSE,"Summary";#N/A,#N/A,FALSE,"7oz";#N/A,#N/A,FALSE,"16oz"}</definedName>
    <definedName name="wrn.BP._.print." localSheetId="4"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1"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anch." localSheetId="4" hidden="1">{"led",#N/A,FALSE,"BRANCH";"bal",#N/A,FALSE,"BRANCH";#N/A,#N/A,FALSE,"Misc_JEs"}</definedName>
    <definedName name="wrn.branch." localSheetId="11" hidden="1">{"led",#N/A,FALSE,"BRANCH";"bal",#N/A,FALSE,"BRANCH";#N/A,#N/A,FALSE,"Misc_JEs"}</definedName>
    <definedName name="wrn.branch." hidden="1">{"led",#N/A,FALSE,"BRANCH";"bal",#N/A,FALSE,"BRANCH";#N/A,#N/A,FALSE,"Misc_JEs"}</definedName>
    <definedName name="wrn.Breakout." localSheetId="4" hidden="1">{#N/A,#N/A,FALSE,"BreakoutFY95";#N/A,#N/A,FALSE,"BreakoutFY96";#N/A,#N/A,FALSE,"BreakoutFY97";#N/A,#N/A,FALSE,"BreakoutFY98"}</definedName>
    <definedName name="wrn.Breakout." localSheetId="11" hidden="1">{#N/A,#N/A,FALSE,"BreakoutFY95";#N/A,#N/A,FALSE,"BreakoutFY96";#N/A,#N/A,FALSE,"BreakoutFY97";#N/A,#N/A,FALSE,"BreakoutFY98"}</definedName>
    <definedName name="wrn.Breakout." hidden="1">{#N/A,#N/A,FALSE,"BreakoutFY95";#N/A,#N/A,FALSE,"BreakoutFY96";#N/A,#N/A,FALSE,"BreakoutFY97";#N/A,#N/A,FALSE,"BreakoutFY98"}</definedName>
    <definedName name="wrn.Breakout._1" localSheetId="4" hidden="1">{#N/A,#N/A,FALSE,"BreakoutFY95";#N/A,#N/A,FALSE,"BreakoutFY96";#N/A,#N/A,FALSE,"BreakoutFY97";#N/A,#N/A,FALSE,"BreakoutFY98"}</definedName>
    <definedName name="wrn.Breakout._1" localSheetId="11" hidden="1">{#N/A,#N/A,FALSE,"BreakoutFY95";#N/A,#N/A,FALSE,"BreakoutFY96";#N/A,#N/A,FALSE,"BreakoutFY97";#N/A,#N/A,FALSE,"BreakoutFY98"}</definedName>
    <definedName name="wrn.Breakout._1" hidden="1">{#N/A,#N/A,FALSE,"BreakoutFY95";#N/A,#N/A,FALSE,"BreakoutFY96";#N/A,#N/A,FALSE,"BreakoutFY97";#N/A,#N/A,FALSE,"BreakoutFY98"}</definedName>
    <definedName name="wrn.Breakout._1_1" localSheetId="4" hidden="1">{#N/A,#N/A,FALSE,"BreakoutFY95";#N/A,#N/A,FALSE,"BreakoutFY96";#N/A,#N/A,FALSE,"BreakoutFY97";#N/A,#N/A,FALSE,"BreakoutFY98"}</definedName>
    <definedName name="wrn.Breakout._1_1" localSheetId="11" hidden="1">{#N/A,#N/A,FALSE,"BreakoutFY95";#N/A,#N/A,FALSE,"BreakoutFY96";#N/A,#N/A,FALSE,"BreakoutFY97";#N/A,#N/A,FALSE,"BreakoutFY98"}</definedName>
    <definedName name="wrn.Breakout._1_1" hidden="1">{#N/A,#N/A,FALSE,"BreakoutFY95";#N/A,#N/A,FALSE,"BreakoutFY96";#N/A,#N/A,FALSE,"BreakoutFY97";#N/A,#N/A,FALSE,"BreakoutFY98"}</definedName>
    <definedName name="wrn.Breakout._1_1_2" localSheetId="4" hidden="1">{#N/A,#N/A,FALSE,"BreakoutFY95";#N/A,#N/A,FALSE,"BreakoutFY96";#N/A,#N/A,FALSE,"BreakoutFY97";#N/A,#N/A,FALSE,"BreakoutFY98"}</definedName>
    <definedName name="wrn.Breakout._1_1_2" localSheetId="11" hidden="1">{#N/A,#N/A,FALSE,"BreakoutFY95";#N/A,#N/A,FALSE,"BreakoutFY96";#N/A,#N/A,FALSE,"BreakoutFY97";#N/A,#N/A,FALSE,"BreakoutFY98"}</definedName>
    <definedName name="wrn.Breakout._1_1_2" hidden="1">{#N/A,#N/A,FALSE,"BreakoutFY95";#N/A,#N/A,FALSE,"BreakoutFY96";#N/A,#N/A,FALSE,"BreakoutFY97";#N/A,#N/A,FALSE,"BreakoutFY98"}</definedName>
    <definedName name="wrn.Breakout._1_3" localSheetId="4" hidden="1">{#N/A,#N/A,FALSE,"BreakoutFY95";#N/A,#N/A,FALSE,"BreakoutFY96";#N/A,#N/A,FALSE,"BreakoutFY97";#N/A,#N/A,FALSE,"BreakoutFY98"}</definedName>
    <definedName name="wrn.Breakout._1_3" localSheetId="11" hidden="1">{#N/A,#N/A,FALSE,"BreakoutFY95";#N/A,#N/A,FALSE,"BreakoutFY96";#N/A,#N/A,FALSE,"BreakoutFY97";#N/A,#N/A,FALSE,"BreakoutFY98"}</definedName>
    <definedName name="wrn.Breakout._1_3" hidden="1">{#N/A,#N/A,FALSE,"BreakoutFY95";#N/A,#N/A,FALSE,"BreakoutFY96";#N/A,#N/A,FALSE,"BreakoutFY97";#N/A,#N/A,FALSE,"BreakoutFY98"}</definedName>
    <definedName name="wrn.Breakout._2" localSheetId="4" hidden="1">{#N/A,#N/A,FALSE,"BreakoutFY95";#N/A,#N/A,FALSE,"BreakoutFY96";#N/A,#N/A,FALSE,"BreakoutFY97";#N/A,#N/A,FALSE,"BreakoutFY98"}</definedName>
    <definedName name="wrn.Breakout._2" localSheetId="11" hidden="1">{#N/A,#N/A,FALSE,"BreakoutFY95";#N/A,#N/A,FALSE,"BreakoutFY96";#N/A,#N/A,FALSE,"BreakoutFY97";#N/A,#N/A,FALSE,"BreakoutFY98"}</definedName>
    <definedName name="wrn.Breakout._2" hidden="1">{#N/A,#N/A,FALSE,"BreakoutFY95";#N/A,#N/A,FALSE,"BreakoutFY96";#N/A,#N/A,FALSE,"BreakoutFY97";#N/A,#N/A,FALSE,"BreakoutFY98"}</definedName>
    <definedName name="wrn.Breakout._2_2" localSheetId="4" hidden="1">{#N/A,#N/A,FALSE,"BreakoutFY95";#N/A,#N/A,FALSE,"BreakoutFY96";#N/A,#N/A,FALSE,"BreakoutFY97";#N/A,#N/A,FALSE,"BreakoutFY98"}</definedName>
    <definedName name="wrn.Breakout._2_2" localSheetId="11" hidden="1">{#N/A,#N/A,FALSE,"BreakoutFY95";#N/A,#N/A,FALSE,"BreakoutFY96";#N/A,#N/A,FALSE,"BreakoutFY97";#N/A,#N/A,FALSE,"BreakoutFY98"}</definedName>
    <definedName name="wrn.Breakout._2_2" hidden="1">{#N/A,#N/A,FALSE,"BreakoutFY95";#N/A,#N/A,FALSE,"BreakoutFY96";#N/A,#N/A,FALSE,"BreakoutFY97";#N/A,#N/A,FALSE,"BreakoutFY98"}</definedName>
    <definedName name="wrn.Breakout._3" localSheetId="4" hidden="1">{#N/A,#N/A,FALSE,"BreakoutFY95";#N/A,#N/A,FALSE,"BreakoutFY96";#N/A,#N/A,FALSE,"BreakoutFY97";#N/A,#N/A,FALSE,"BreakoutFY98"}</definedName>
    <definedName name="wrn.Breakout._3" localSheetId="11" hidden="1">{#N/A,#N/A,FALSE,"BreakoutFY95";#N/A,#N/A,FALSE,"BreakoutFY96";#N/A,#N/A,FALSE,"BreakoutFY97";#N/A,#N/A,FALSE,"BreakoutFY98"}</definedName>
    <definedName name="wrn.Breakout._3" hidden="1">{#N/A,#N/A,FALSE,"BreakoutFY95";#N/A,#N/A,FALSE,"BreakoutFY96";#N/A,#N/A,FALSE,"BreakoutFY97";#N/A,#N/A,FALSE,"BreakoutFY98"}</definedName>
    <definedName name="wrn.Breakout._3_2" localSheetId="4" hidden="1">{#N/A,#N/A,FALSE,"BreakoutFY95";#N/A,#N/A,FALSE,"BreakoutFY96";#N/A,#N/A,FALSE,"BreakoutFY97";#N/A,#N/A,FALSE,"BreakoutFY98"}</definedName>
    <definedName name="wrn.Breakout._3_2" localSheetId="11" hidden="1">{#N/A,#N/A,FALSE,"BreakoutFY95";#N/A,#N/A,FALSE,"BreakoutFY96";#N/A,#N/A,FALSE,"BreakoutFY97";#N/A,#N/A,FALSE,"BreakoutFY98"}</definedName>
    <definedName name="wrn.Breakout._3_2" hidden="1">{#N/A,#N/A,FALSE,"BreakoutFY95";#N/A,#N/A,FALSE,"BreakoutFY96";#N/A,#N/A,FALSE,"BreakoutFY97";#N/A,#N/A,FALSE,"BreakoutFY98"}</definedName>
    <definedName name="wrn.Breakout._5" localSheetId="4" hidden="1">{#N/A,#N/A,FALSE,"BreakoutFY95";#N/A,#N/A,FALSE,"BreakoutFY96";#N/A,#N/A,FALSE,"BreakoutFY97";#N/A,#N/A,FALSE,"BreakoutFY98"}</definedName>
    <definedName name="wrn.Breakout._5" localSheetId="11" hidden="1">{#N/A,#N/A,FALSE,"BreakoutFY95";#N/A,#N/A,FALSE,"BreakoutFY96";#N/A,#N/A,FALSE,"BreakoutFY97";#N/A,#N/A,FALSE,"BreakoutFY98"}</definedName>
    <definedName name="wrn.Breakout._5" hidden="1">{#N/A,#N/A,FALSE,"BreakoutFY95";#N/A,#N/A,FALSE,"BreakoutFY96";#N/A,#N/A,FALSE,"BreakoutFY97";#N/A,#N/A,FALSE,"BreakoutFY98"}</definedName>
    <definedName name="wrn.breakup." localSheetId="4" hidden="1">{"comps1",#N/A,FALSE,"Comps Sheet";"comps2",#N/A,FALSE,"Comps Sheet";"comps3",#N/A,FALSE,"Comps Sheet";"comps4",#N/A,FALSE,"Comps Sheet";"comps5",#N/A,FALSE,"Comps Sheet";"comps6",#N/A,FALSE,"Comps Sheet";"ec",#N/A,FALSE,"E&amp;C";"environmental",#N/A,FALSE,"Environmental";"heavy",#N/A,FALSE,"Heavy Const."}</definedName>
    <definedName name="wrn.breakup." localSheetId="11"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localSheetId="4" hidden="1">{#N/A,#N/A,FALSE,"output";#N/A,#N/A,FALSE,"contrib";#N/A,#N/A,FALSE,"profile";#N/A,#N/A,FALSE,"comps"}</definedName>
    <definedName name="wrn.brian." localSheetId="15" hidden="1">{#N/A,#N/A,FALSE,"output";#N/A,#N/A,FALSE,"contrib";#N/A,#N/A,FALSE,"profile";#N/A,#N/A,FALSE,"comps"}</definedName>
    <definedName name="wrn.brian." localSheetId="11" hidden="1">{#N/A,#N/A,FALSE,"output";#N/A,#N/A,FALSE,"contrib";#N/A,#N/A,FALSE,"profile";#N/A,#N/A,FALSE,"comps"}</definedName>
    <definedName name="wrn.brian." hidden="1">{#N/A,#N/A,FALSE,"output";#N/A,#N/A,FALSE,"contrib";#N/A,#N/A,FALSE,"profile";#N/A,#N/A,FALSE,"comps"}</definedName>
    <definedName name="wrn.brian._1" localSheetId="4" hidden="1">{#N/A,#N/A,FALSE,"output";#N/A,#N/A,FALSE,"contrib";#N/A,#N/A,FALSE,"profile";#N/A,#N/A,FALSE,"comps"}</definedName>
    <definedName name="wrn.brian._1" localSheetId="11" hidden="1">{#N/A,#N/A,FALSE,"output";#N/A,#N/A,FALSE,"contrib";#N/A,#N/A,FALSE,"profile";#N/A,#N/A,FALSE,"comps"}</definedName>
    <definedName name="wrn.brian._1" hidden="1">{#N/A,#N/A,FALSE,"output";#N/A,#N/A,FALSE,"contrib";#N/A,#N/A,FALSE,"profile";#N/A,#N/A,FALSE,"comps"}</definedName>
    <definedName name="wrn.brians" localSheetId="4" hidden="1">{#N/A,#N/A,FALSE,"output";#N/A,#N/A,FALSE,"contrib";#N/A,#N/A,FALSE,"profile";#N/A,#N/A,FALSE,"comps"}</definedName>
    <definedName name="wrn.brians" localSheetId="11" hidden="1">{#N/A,#N/A,FALSE,"output";#N/A,#N/A,FALSE,"contrib";#N/A,#N/A,FALSE,"profile";#N/A,#N/A,FALSE,"comps"}</definedName>
    <definedName name="wrn.brians" hidden="1">{#N/A,#N/A,FALSE,"output";#N/A,#N/A,FALSE,"contrib";#N/A,#N/A,FALSE,"profile";#N/A,#N/A,FALSE,"comps"}</definedName>
    <definedName name="wrn.brians_1" localSheetId="4" hidden="1">{#N/A,#N/A,FALSE,"output";#N/A,#N/A,FALSE,"contrib";#N/A,#N/A,FALSE,"profile";#N/A,#N/A,FALSE,"comps"}</definedName>
    <definedName name="wrn.brians_1" localSheetId="11" hidden="1">{#N/A,#N/A,FALSE,"output";#N/A,#N/A,FALSE,"contrib";#N/A,#N/A,FALSE,"profile";#N/A,#N/A,FALSE,"comps"}</definedName>
    <definedName name="wrn.brians_1" hidden="1">{#N/A,#N/A,FALSE,"output";#N/A,#N/A,FALSE,"contrib";#N/A,#N/A,FALSE,"profile";#N/A,#N/A,FALSE,"comps"}</definedName>
    <definedName name="wrn.Bridge." localSheetId="4"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localSheetId="11"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_1" localSheetId="4"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_1" localSheetId="11"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_1"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KERS._.SALES._.REPS." localSheetId="4"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KERS._.SALES._.REPS." localSheetId="15"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KERS._.SALES._.REPS." localSheetId="11"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KERS._.SALES._.REPS."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s" localSheetId="15" hidden="1">{"bs",#N/A,FALSE,"SCF"}</definedName>
    <definedName name="wrn.bs" localSheetId="11" hidden="1">{"bs",#N/A,FALSE,"SCF"}</definedName>
    <definedName name="wrn.bs" hidden="1">{"bs",#N/A,FALSE,"SCF"}</definedName>
    <definedName name="wrn.BS._.Print." localSheetId="11" hidden="1">{"BalanceSheets1",#N/A,FALSE,"input"}</definedName>
    <definedName name="wrn.BS._.Print." hidden="1">{"BalanceSheets1",#N/A,FALSE,"input"}</definedName>
    <definedName name="wrn.BS_ALL." localSheetId="11" hidden="1">{"BS","id_9000",FALSE,"BS";"BS","id_7007",FALSE,"BS"}</definedName>
    <definedName name="wrn.BS_ALL." hidden="1">{"BS","id_9000",FALSE,"BS";"BS","id_7007",FALSE,"BS"}</definedName>
    <definedName name="wrn.bs1." localSheetId="11" hidden="1">{"bs",#N/A,FALSE,"BS";"pl",#N/A,FALSE,"PL"}</definedName>
    <definedName name="wrn.bs1." hidden="1">{"bs",#N/A,FALSE,"BS";"pl",#N/A,FALSE,"PL"}</definedName>
    <definedName name="wrn.bsall." localSheetId="11" hidden="1">{"bs",#N/A,FALSE,"BS";"pl",#N/A,FALSE,"PL";"res",#N/A,FALSE,"S.CAP,RES";"loans",#N/A,FALSE,"Loans";"inv",#N/A,FALSE,"C.Assets";"fa",#N/A,FALSE,"F.Assets";"ca",#N/A,FALSE,"C.Assets";"cl",#N/A,FALSE,"CL,Sales,Income";"ovh",#N/A,FALSE,"OVH"}</definedName>
    <definedName name="wrn.bsall." hidden="1">{"bs",#N/A,FALSE,"BS";"pl",#N/A,FALSE,"PL";"res",#N/A,FALSE,"S.CAP,RES";"loans",#N/A,FALSE,"Loans";"inv",#N/A,FALSE,"C.Assets";"fa",#N/A,FALSE,"F.Assets";"ca",#N/A,FALSE,"C.Assets";"cl",#N/A,FALSE,"CL,Sales,Income";"ovh",#N/A,FALSE,"OVH"}</definedName>
    <definedName name="wrn.BSCOMIT." localSheetId="11" hidden="1">{#N/A,#N/A,FALSE,"bs_cons";#N/A,#N/A,FALSE,"bs_grup";#N/A,#N/A,FALSE,"bs_umpl";#N/A,#N/A,FALSE,"bs_bim";#N/A,#N/A,FALSE,"bs_bdb";#N/A,#N/A,FALSE,"bs_mq32";#N/A,#N/A,FALSE,"bs_bsrl"}</definedName>
    <definedName name="wrn.BSCOMIT." hidden="1">{#N/A,#N/A,FALSE,"bs_cons";#N/A,#N/A,FALSE,"bs_grup";#N/A,#N/A,FALSE,"bs_umpl";#N/A,#N/A,FALSE,"bs_bim";#N/A,#N/A,FALSE,"bs_bdb";#N/A,#N/A,FALSE,"bs_mq32";#N/A,#N/A,FALSE,"bs_bsrl"}</definedName>
    <definedName name="wrn.Budget." localSheetId="4" hidden="1">{"BudgetF",#N/A,FALSE,"B";"BudgetB",#N/A,FALSE,"B"}</definedName>
    <definedName name="wrn.Budget." localSheetId="11" hidden="1">{"BudgetF",#N/A,FALSE,"B";"BudgetB",#N/A,FALSE,"B"}</definedName>
    <definedName name="wrn.Budget." hidden="1">{"BudgetF",#N/A,FALSE,"B";"BudgetB",#N/A,FALSE,"B"}</definedName>
    <definedName name="wrn.Budget._.Detail." localSheetId="11" hidden="1">{#N/A,#N/A,FALSE,"Salaries";#N/A,#N/A,FALSE,"Carmen";#N/A,#N/A,FALSE,"Bonus";#N/A,#N/A,FALSE,"Benefits1";#N/A,#N/A,FALSE,"Benefits2";#N/A,#N/A,FALSE,"Benefits3";#N/A,#N/A,FALSE,"Benefits4";#N/A,#N/A,FALSE,"Other1";#N/A,#N/A,FALSE,"Other2";#N/A,#N/A,FALSE,"Other3";#N/A,#N/A,FALSE,"Other4";#N/A,#N/A,FALSE,"Other5";#N/A,#N/A,FALSE,"MIS Other"}</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_.NOTES." localSheetId="11" hidden="1">{"BUDGET NOTES",#N/A,FALSE,"BUDGET NOTES"}</definedName>
    <definedName name="wrn.BUDGET._.NOTES." hidden="1">{"BUDGET NOTES",#N/A,FALSE,"BUDGET NOTES"}</definedName>
    <definedName name="wrn.Budget._.Package." localSheetId="11" hidden="1">{#N/A,#N/A,FALSE,"Comparison";#N/A,#N/A,FALSE,"Income Statement";#N/A,#N/A,FALSE,"Balance Sheet";#N/A,#N/A,FALSE,"Cash Flow";#N/A,#N/A,FALSE,"Material &amp; Labor";#N/A,#N/A,FALSE,"Operating OH"}</definedName>
    <definedName name="wrn.Budget._.Package." hidden="1">{#N/A,#N/A,FALSE,"Comparison";#N/A,#N/A,FALSE,"Income Statement";#N/A,#N/A,FALSE,"Balance Sheet";#N/A,#N/A,FALSE,"Cash Flow";#N/A,#N/A,FALSE,"Material &amp; Labor";#N/A,#N/A,FALSE,"Operating OH"}</definedName>
    <definedName name="wrn.Budget._1" localSheetId="4" hidden="1">{"BudgetF",#N/A,FALSE,"B";"BudgetB",#N/A,FALSE,"B"}</definedName>
    <definedName name="wrn.Budget._1" localSheetId="11" hidden="1">{"BudgetF",#N/A,FALSE,"B";"BudgetB",#N/A,FALSE,"B"}</definedName>
    <definedName name="wrn.Budget._1" hidden="1">{"BudgetF",#N/A,FALSE,"B";"BudgetB",#N/A,FALSE,"B"}</definedName>
    <definedName name="wrn.Budget._1_1" localSheetId="4" hidden="1">{"Budget",#N/A,FALSE,"Budget"}</definedName>
    <definedName name="wrn.Budget._1_1" localSheetId="11" hidden="1">{"Budget",#N/A,FALSE,"Budget"}</definedName>
    <definedName name="wrn.Budget._1_1" hidden="1">{"Budget",#N/A,FALSE,"Budget"}</definedName>
    <definedName name="wrn.Budget._1_1_2" localSheetId="4" hidden="1">{"Budget",#N/A,FALSE,"Budget"}</definedName>
    <definedName name="wrn.Budget._1_1_2" localSheetId="11" hidden="1">{"Budget",#N/A,FALSE,"Budget"}</definedName>
    <definedName name="wrn.Budget._1_1_2" hidden="1">{"Budget",#N/A,FALSE,"Budget"}</definedName>
    <definedName name="wrn.Budget._1_3" localSheetId="4" hidden="1">{"Budget",#N/A,FALSE,"Budget"}</definedName>
    <definedName name="wrn.Budget._1_3" localSheetId="11" hidden="1">{"Budget",#N/A,FALSE,"Budget"}</definedName>
    <definedName name="wrn.Budget._1_3" hidden="1">{"Budget",#N/A,FALSE,"Budget"}</definedName>
    <definedName name="wrn.Budget._2" localSheetId="4" hidden="1">{"Budget",#N/A,FALSE,"Budget"}</definedName>
    <definedName name="wrn.Budget._2" localSheetId="11" hidden="1">{"Budget",#N/A,FALSE,"Budget"}</definedName>
    <definedName name="wrn.Budget._2" hidden="1">{"Budget",#N/A,FALSE,"Budget"}</definedName>
    <definedName name="wrn.Budget._2_2" localSheetId="4" hidden="1">{"Budget",#N/A,FALSE,"Budget"}</definedName>
    <definedName name="wrn.Budget._2_2" localSheetId="11" hidden="1">{"Budget",#N/A,FALSE,"Budget"}</definedName>
    <definedName name="wrn.Budget._2_2" hidden="1">{"Budget",#N/A,FALSE,"Budget"}</definedName>
    <definedName name="wrn.Budget._3" localSheetId="4" hidden="1">{"Budget",#N/A,FALSE,"Budget"}</definedName>
    <definedName name="wrn.Budget._3" localSheetId="11" hidden="1">{"Budget",#N/A,FALSE,"Budget"}</definedName>
    <definedName name="wrn.Budget._3" hidden="1">{"Budget",#N/A,FALSE,"Budget"}</definedName>
    <definedName name="wrn.Budget._3_2" localSheetId="4" hidden="1">{"Budget",#N/A,FALSE,"Budget"}</definedName>
    <definedName name="wrn.Budget._3_2" localSheetId="11" hidden="1">{"Budget",#N/A,FALSE,"Budget"}</definedName>
    <definedName name="wrn.Budget._3_2" hidden="1">{"Budget",#N/A,FALSE,"Budget"}</definedName>
    <definedName name="wrn.Budget._5" localSheetId="4" hidden="1">{"Budget",#N/A,FALSE,"Budget"}</definedName>
    <definedName name="wrn.Budget._5" localSheetId="11" hidden="1">{"Budget",#N/A,FALSE,"Budget"}</definedName>
    <definedName name="wrn.Budget._5" hidden="1">{"Budget",#N/A,FALSE,"Budget"}</definedName>
    <definedName name="wrn.budget_96." localSheetId="11" hidden="1">{"fy",#N/A,FALSE,"96impl";"q1_q2",#N/A,FALSE,"96impl";"q3_q4",#N/A,FALSE,"96impl"}</definedName>
    <definedName name="wrn.budget_96." hidden="1">{"fy",#N/A,FALSE,"96impl";"q1_q2",#N/A,FALSE,"96impl";"q3_q4",#N/A,FALSE,"96impl"}</definedName>
    <definedName name="wrn.BUDGET_SUMMARY." localSheetId="11" hidden="1">{#N/A,#N/A,FALSE,"Business Plan"}</definedName>
    <definedName name="wrn.BUDGET_SUMMARY." hidden="1">{#N/A,#N/A,FALSE,"Business Plan"}</definedName>
    <definedName name="wrn.Budget2000." localSheetId="4" hidden="1">{#N/A,#N/A,FALSE,"Title";#N/A,#N/A,FALSE,"Corp b sheet";#N/A,#N/A,FALSE,"MODIFIED Pl";#N/A,#N/A,FALSE,"Balance Sheet";#N/A,#N/A,FALSE,"Profit and Loss";#N/A,#N/A,FALSE,"Supplement info";#N/A,#N/A,FALSE,"Cashflow";#N/A,#N/A,FALSE,"Asspc Co - Inv Schedule";#N/A,#N/A,FALSE,"kpi"}</definedName>
    <definedName name="wrn.Budget2000." localSheetId="11"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Budget2000._1" localSheetId="4" hidden="1">{#N/A,#N/A,FALSE,"Title";#N/A,#N/A,FALSE,"Corp b sheet";#N/A,#N/A,FALSE,"MODIFIED Pl";#N/A,#N/A,FALSE,"Balance Sheet";#N/A,#N/A,FALSE,"Profit and Loss";#N/A,#N/A,FALSE,"Supplement info";#N/A,#N/A,FALSE,"Cashflow";#N/A,#N/A,FALSE,"Asspc Co - Inv Schedule";#N/A,#N/A,FALSE,"kpi"}</definedName>
    <definedName name="wrn.Budget2000._1" localSheetId="11" hidden="1">{#N/A,#N/A,FALSE,"Title";#N/A,#N/A,FALSE,"Corp b sheet";#N/A,#N/A,FALSE,"MODIFIED Pl";#N/A,#N/A,FALSE,"Balance Sheet";#N/A,#N/A,FALSE,"Profit and Loss";#N/A,#N/A,FALSE,"Supplement info";#N/A,#N/A,FALSE,"Cashflow";#N/A,#N/A,FALSE,"Asspc Co - Inv Schedule";#N/A,#N/A,FALSE,"kpi"}</definedName>
    <definedName name="wrn.Budget2000._1" hidden="1">{#N/A,#N/A,FALSE,"Title";#N/A,#N/A,FALSE,"Corp b sheet";#N/A,#N/A,FALSE,"MODIFIED Pl";#N/A,#N/A,FALSE,"Balance Sheet";#N/A,#N/A,FALSE,"Profit and Loss";#N/A,#N/A,FALSE,"Supplement info";#N/A,#N/A,FALSE,"Cashflow";#N/A,#N/A,FALSE,"Asspc Co - Inv Schedule";#N/A,#N/A,FALSE,"kpi"}</definedName>
    <definedName name="wrn.BUDGET2004." localSheetId="4" hidden="1">{#N/A,#N/A,FALSE,"BUD04 HEA";#N/A,#N/A,FALSE,"BUD04 Earnings";#N/A,#N/A,FALSE,"BUD04 Expenses"}</definedName>
    <definedName name="wrn.BUDGET2004." localSheetId="11" hidden="1">{#N/A,#N/A,FALSE,"BUD04 HEA";#N/A,#N/A,FALSE,"BUD04 Earnings";#N/A,#N/A,FALSE,"BUD04 Expenses"}</definedName>
    <definedName name="wrn.BUDGET2004." hidden="1">{#N/A,#N/A,FALSE,"BUD04 HEA";#N/A,#N/A,FALSE,"BUD04 Earnings";#N/A,#N/A,FALSE,"BUD04 Expenses"}</definedName>
    <definedName name="wrn.BUDGET97." localSheetId="11" hidden="1">{"FIXVARIANCE",#N/A,FALSE,"COSTPHSE";"SOURCING",#N/A,FALSE,"COSTPHSE"}</definedName>
    <definedName name="wrn.BUDGET97." hidden="1">{"FIXVARIANCE",#N/A,FALSE,"COSTPHSE";"SOURCING",#N/A,FALSE,"COSTPHSE"}</definedName>
    <definedName name="wrn.budgetb._1" localSheetId="4"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_1" localSheetId="1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_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TDSLBS." localSheetId="4" hidden="1">{#N/A,#N/A,FALSE,"BS";#N/A,#N/A,FALSE,"IS";#N/A,#N/A,FALSE,"ISYTD";#N/A,#N/A,FALSE,"ARINV";#N/A,#N/A,FALSE,"PPD";#N/A,#N/A,FALSE,"FA";#N/A,#N/A,FALSE,"CAPEXP";#N/A,#N/A,FALSE,"INCTAX";#N/A,#N/A,FALSE,"DEBT";#N/A,#N/A,FALSE,"CFMTH"}</definedName>
    <definedName name="wrn.BUDTDSLBS." localSheetId="11" hidden="1">{#N/A,#N/A,FALSE,"BS";#N/A,#N/A,FALSE,"IS";#N/A,#N/A,FALSE,"ISYTD";#N/A,#N/A,FALSE,"ARINV";#N/A,#N/A,FALSE,"PPD";#N/A,#N/A,FALSE,"FA";#N/A,#N/A,FALSE,"CAPEXP";#N/A,#N/A,FALSE,"INCTAX";#N/A,#N/A,FALSE,"DEBT";#N/A,#N/A,FALSE,"CFMTH"}</definedName>
    <definedName name="wrn.BUDTDSLBS." hidden="1">{#N/A,#N/A,FALSE,"BS";#N/A,#N/A,FALSE,"IS";#N/A,#N/A,FALSE,"ISYTD";#N/A,#N/A,FALSE,"ARINV";#N/A,#N/A,FALSE,"PPD";#N/A,#N/A,FALSE,"FA";#N/A,#N/A,FALSE,"CAPEXP";#N/A,#N/A,FALSE,"INCTAX";#N/A,#N/A,FALSE,"DEBT";#N/A,#N/A,FALSE,"CFMTH"}</definedName>
    <definedName name="wrn.builder_fs." localSheetId="11" hidden="1">{"avgbs",#N/A,FALSE,"builder_fs";"is",#N/A,FALSE,"builder_fs";"opexps",#N/A,FALSE,"builder_fs"}</definedName>
    <definedName name="wrn.builder_fs." hidden="1">{"avgbs",#N/A,FALSE,"builder_fs";"is",#N/A,FALSE,"builder_fs";"opexps",#N/A,FALSE,"builder_fs"}</definedName>
    <definedName name="wrn.Buildups." localSheetId="4" hidden="1">{"ACQ",#N/A,FALSE,"ACQUISITIONS";"ACQF",#N/A,FALSE,"ACQUISITIONS";"PF",#N/A,FALSE,"PROYECTOVILA";"PV",#N/A,FALSE,"PROYECTOVILA";"Fee Dev",#N/A,FALSE,"DEVELOPMENT GROWTH";"gd",#N/A,FALSE,"DEVELOPMENT GROWTH"}</definedName>
    <definedName name="wrn.Buildups." localSheetId="15" hidden="1">{"ACQ",#N/A,FALSE,"ACQUISITIONS";"ACQF",#N/A,FALSE,"ACQUISITIONS";"PF",#N/A,FALSE,"PROYECTOVILA";"PV",#N/A,FALSE,"PROYECTOVILA";"Fee Dev",#N/A,FALSE,"DEVELOPMENT GROWTH";"gd",#N/A,FALSE,"DEVELOPMENT GROWTH"}</definedName>
    <definedName name="wrn.Buildups." localSheetId="11"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ildups._1" localSheetId="4" hidden="1">{"ACQ",#N/A,FALSE,"ACQUISITIONS";"ACQF",#N/A,FALSE,"ACQUISITIONS";"PF",#N/A,FALSE,"PROYECTOVILA";"PV",#N/A,FALSE,"PROYECTOVILA";"Fee Dev",#N/A,FALSE,"DEVELOPMENT GROWTH";"gd",#N/A,FALSE,"DEVELOPMENT GROWTH"}</definedName>
    <definedName name="wrn.Buildups._1" localSheetId="11" hidden="1">{"ACQ",#N/A,FALSE,"ACQUISITIONS";"ACQF",#N/A,FALSE,"ACQUISITIONS";"PF",#N/A,FALSE,"PROYECTOVILA";"PV",#N/A,FALSE,"PROYECTOVILA";"Fee Dev",#N/A,FALSE,"DEVELOPMENT GROWTH";"gd",#N/A,FALSE,"DEVELOPMENT GROWTH"}</definedName>
    <definedName name="wrn.Buildups._1" hidden="1">{"ACQ",#N/A,FALSE,"ACQUISITIONS";"ACQF",#N/A,FALSE,"ACQUISITIONS";"PF",#N/A,FALSE,"PROYECTOVILA";"PV",#N/A,FALSE,"PROYECTOVILA";"Fee Dev",#N/A,FALSE,"DEVELOPMENT GROWTH";"gd",#N/A,FALSE,"DEVELOPMENT GROWTH"}</definedName>
    <definedName name="wrn.Buildups._1_1" localSheetId="4" hidden="1">{"ACQ",#N/A,FALSE,"ACQUISITIONS";"ACQF",#N/A,FALSE,"ACQUISITIONS";"PF",#N/A,FALSE,"PROYECTOVILA";"PV",#N/A,FALSE,"PROYECTOVILA";"Fee Dev",#N/A,FALSE,"DEVELOPMENT GROWTH";"gd",#N/A,FALSE,"DEVELOPMENT GROWTH"}</definedName>
    <definedName name="wrn.Buildups._1_1" localSheetId="11" hidden="1">{"ACQ",#N/A,FALSE,"ACQUISITIONS";"ACQF",#N/A,FALSE,"ACQUISITIONS";"PF",#N/A,FALSE,"PROYECTOVILA";"PV",#N/A,FALSE,"PROYECTOVILA";"Fee Dev",#N/A,FALSE,"DEVELOPMENT GROWTH";"gd",#N/A,FALSE,"DEVELOPMENT GROWTH"}</definedName>
    <definedName name="wrn.Buildups._1_1" hidden="1">{"ACQ",#N/A,FALSE,"ACQUISITIONS";"ACQF",#N/A,FALSE,"ACQUISITIONS";"PF",#N/A,FALSE,"PROYECTOVILA";"PV",#N/A,FALSE,"PROYECTOVILA";"Fee Dev",#N/A,FALSE,"DEVELOPMENT GROWTH";"gd",#N/A,FALSE,"DEVELOPMENT GROWTH"}</definedName>
    <definedName name="wrn.Buildups._1_1_2" localSheetId="4" hidden="1">{"ACQ",#N/A,FALSE,"ACQUISITIONS";"ACQF",#N/A,FALSE,"ACQUISITIONS";"PF",#N/A,FALSE,"PROYECTOVILA";"PV",#N/A,FALSE,"PROYECTOVILA";"Fee Dev",#N/A,FALSE,"DEVELOPMENT GROWTH";"gd",#N/A,FALSE,"DEVELOPMENT GROWTH"}</definedName>
    <definedName name="wrn.Buildups._1_1_2" localSheetId="11" hidden="1">{"ACQ",#N/A,FALSE,"ACQUISITIONS";"ACQF",#N/A,FALSE,"ACQUISITIONS";"PF",#N/A,FALSE,"PROYECTOVILA";"PV",#N/A,FALSE,"PROYECTOVILA";"Fee Dev",#N/A,FALSE,"DEVELOPMENT GROWTH";"gd",#N/A,FALSE,"DEVELOPMENT GROWTH"}</definedName>
    <definedName name="wrn.Buildups._1_1_2" hidden="1">{"ACQ",#N/A,FALSE,"ACQUISITIONS";"ACQF",#N/A,FALSE,"ACQUISITIONS";"PF",#N/A,FALSE,"PROYECTOVILA";"PV",#N/A,FALSE,"PROYECTOVILA";"Fee Dev",#N/A,FALSE,"DEVELOPMENT GROWTH";"gd",#N/A,FALSE,"DEVELOPMENT GROWTH"}</definedName>
    <definedName name="wrn.Buildups._1_3" localSheetId="4" hidden="1">{"ACQ",#N/A,FALSE,"ACQUISITIONS";"ACQF",#N/A,FALSE,"ACQUISITIONS";"PF",#N/A,FALSE,"PROYECTOVILA";"PV",#N/A,FALSE,"PROYECTOVILA";"Fee Dev",#N/A,FALSE,"DEVELOPMENT GROWTH";"gd",#N/A,FALSE,"DEVELOPMENT GROWTH"}</definedName>
    <definedName name="wrn.Buildups._1_3" localSheetId="11" hidden="1">{"ACQ",#N/A,FALSE,"ACQUISITIONS";"ACQF",#N/A,FALSE,"ACQUISITIONS";"PF",#N/A,FALSE,"PROYECTOVILA";"PV",#N/A,FALSE,"PROYECTOVILA";"Fee Dev",#N/A,FALSE,"DEVELOPMENT GROWTH";"gd",#N/A,FALSE,"DEVELOPMENT GROWTH"}</definedName>
    <definedName name="wrn.Buildups._1_3" hidden="1">{"ACQ",#N/A,FALSE,"ACQUISITIONS";"ACQF",#N/A,FALSE,"ACQUISITIONS";"PF",#N/A,FALSE,"PROYECTOVILA";"PV",#N/A,FALSE,"PROYECTOVILA";"Fee Dev",#N/A,FALSE,"DEVELOPMENT GROWTH";"gd",#N/A,FALSE,"DEVELOPMENT GROWTH"}</definedName>
    <definedName name="wrn.Buildups._2" localSheetId="4" hidden="1">{"ACQ",#N/A,FALSE,"ACQUISITIONS";"ACQF",#N/A,FALSE,"ACQUISITIONS";"PF",#N/A,FALSE,"PROYECTOVILA";"PV",#N/A,FALSE,"PROYECTOVILA";"Fee Dev",#N/A,FALSE,"DEVELOPMENT GROWTH";"gd",#N/A,FALSE,"DEVELOPMENT GROWTH"}</definedName>
    <definedName name="wrn.Buildups._2" localSheetId="11" hidden="1">{"ACQ",#N/A,FALSE,"ACQUISITIONS";"ACQF",#N/A,FALSE,"ACQUISITIONS";"PF",#N/A,FALSE,"PROYECTOVILA";"PV",#N/A,FALSE,"PROYECTOVILA";"Fee Dev",#N/A,FALSE,"DEVELOPMENT GROWTH";"gd",#N/A,FALSE,"DEVELOPMENT GROWTH"}</definedName>
    <definedName name="wrn.Buildups._2" hidden="1">{"ACQ",#N/A,FALSE,"ACQUISITIONS";"ACQF",#N/A,FALSE,"ACQUISITIONS";"PF",#N/A,FALSE,"PROYECTOVILA";"PV",#N/A,FALSE,"PROYECTOVILA";"Fee Dev",#N/A,FALSE,"DEVELOPMENT GROWTH";"gd",#N/A,FALSE,"DEVELOPMENT GROWTH"}</definedName>
    <definedName name="wrn.Buildups._2_2" localSheetId="4" hidden="1">{"ACQ",#N/A,FALSE,"ACQUISITIONS";"ACQF",#N/A,FALSE,"ACQUISITIONS";"PF",#N/A,FALSE,"PROYECTOVILA";"PV",#N/A,FALSE,"PROYECTOVILA";"Fee Dev",#N/A,FALSE,"DEVELOPMENT GROWTH";"gd",#N/A,FALSE,"DEVELOPMENT GROWTH"}</definedName>
    <definedName name="wrn.Buildups._2_2" localSheetId="11" hidden="1">{"ACQ",#N/A,FALSE,"ACQUISITIONS";"ACQF",#N/A,FALSE,"ACQUISITIONS";"PF",#N/A,FALSE,"PROYECTOVILA";"PV",#N/A,FALSE,"PROYECTOVILA";"Fee Dev",#N/A,FALSE,"DEVELOPMENT GROWTH";"gd",#N/A,FALSE,"DEVELOPMENT GROWTH"}</definedName>
    <definedName name="wrn.Buildups._2_2" hidden="1">{"ACQ",#N/A,FALSE,"ACQUISITIONS";"ACQF",#N/A,FALSE,"ACQUISITIONS";"PF",#N/A,FALSE,"PROYECTOVILA";"PV",#N/A,FALSE,"PROYECTOVILA";"Fee Dev",#N/A,FALSE,"DEVELOPMENT GROWTH";"gd",#N/A,FALSE,"DEVELOPMENT GROWTH"}</definedName>
    <definedName name="wrn.Buildups._3" localSheetId="4" hidden="1">{"ACQ",#N/A,FALSE,"ACQUISITIONS";"ACQF",#N/A,FALSE,"ACQUISITIONS";"PF",#N/A,FALSE,"PROYECTOVILA";"PV",#N/A,FALSE,"PROYECTOVILA";"Fee Dev",#N/A,FALSE,"DEVELOPMENT GROWTH";"gd",#N/A,FALSE,"DEVELOPMENT GROWTH"}</definedName>
    <definedName name="wrn.Buildups._3" localSheetId="11" hidden="1">{"ACQ",#N/A,FALSE,"ACQUISITIONS";"ACQF",#N/A,FALSE,"ACQUISITIONS";"PF",#N/A,FALSE,"PROYECTOVILA";"PV",#N/A,FALSE,"PROYECTOVILA";"Fee Dev",#N/A,FALSE,"DEVELOPMENT GROWTH";"gd",#N/A,FALSE,"DEVELOPMENT GROWTH"}</definedName>
    <definedName name="wrn.Buildups._3" hidden="1">{"ACQ",#N/A,FALSE,"ACQUISITIONS";"ACQF",#N/A,FALSE,"ACQUISITIONS";"PF",#N/A,FALSE,"PROYECTOVILA";"PV",#N/A,FALSE,"PROYECTOVILA";"Fee Dev",#N/A,FALSE,"DEVELOPMENT GROWTH";"gd",#N/A,FALSE,"DEVELOPMENT GROWTH"}</definedName>
    <definedName name="wrn.Buildups._3_2" localSheetId="4" hidden="1">{"ACQ",#N/A,FALSE,"ACQUISITIONS";"ACQF",#N/A,FALSE,"ACQUISITIONS";"PF",#N/A,FALSE,"PROYECTOVILA";"PV",#N/A,FALSE,"PROYECTOVILA";"Fee Dev",#N/A,FALSE,"DEVELOPMENT GROWTH";"gd",#N/A,FALSE,"DEVELOPMENT GROWTH"}</definedName>
    <definedName name="wrn.Buildups._3_2" localSheetId="11" hidden="1">{"ACQ",#N/A,FALSE,"ACQUISITIONS";"ACQF",#N/A,FALSE,"ACQUISITIONS";"PF",#N/A,FALSE,"PROYECTOVILA";"PV",#N/A,FALSE,"PROYECTOVILA";"Fee Dev",#N/A,FALSE,"DEVELOPMENT GROWTH";"gd",#N/A,FALSE,"DEVELOPMENT GROWTH"}</definedName>
    <definedName name="wrn.Buildups._3_2" hidden="1">{"ACQ",#N/A,FALSE,"ACQUISITIONS";"ACQF",#N/A,FALSE,"ACQUISITIONS";"PF",#N/A,FALSE,"PROYECTOVILA";"PV",#N/A,FALSE,"PROYECTOVILA";"Fee Dev",#N/A,FALSE,"DEVELOPMENT GROWTH";"gd",#N/A,FALSE,"DEVELOPMENT GROWTH"}</definedName>
    <definedName name="wrn.Buildups._5" localSheetId="4" hidden="1">{"ACQ",#N/A,FALSE,"ACQUISITIONS";"ACQF",#N/A,FALSE,"ACQUISITIONS";"PF",#N/A,FALSE,"PROYECTOVILA";"PV",#N/A,FALSE,"PROYECTOVILA";"Fee Dev",#N/A,FALSE,"DEVELOPMENT GROWTH";"gd",#N/A,FALSE,"DEVELOPMENT GROWTH"}</definedName>
    <definedName name="wrn.Buildups._5" localSheetId="11" hidden="1">{"ACQ",#N/A,FALSE,"ACQUISITIONS";"ACQF",#N/A,FALSE,"ACQUISITIONS";"PF",#N/A,FALSE,"PROYECTOVILA";"PV",#N/A,FALSE,"PROYECTOVILA";"Fee Dev",#N/A,FALSE,"DEVELOPMENT GROWTH";"gd",#N/A,FALSE,"DEVELOPMENT GROWTH"}</definedName>
    <definedName name="wrn.Buildups._5" hidden="1">{"ACQ",#N/A,FALSE,"ACQUISITIONS";"ACQF",#N/A,FALSE,"ACQUISITIONS";"PF",#N/A,FALSE,"PROYECTOVILA";"PV",#N/A,FALSE,"PROYECTOVILA";"Fee Dev",#N/A,FALSE,"DEVELOPMENT GROWTH";"gd",#N/A,FALSE,"DEVELOPMENT GROWTH"}</definedName>
    <definedName name="wrn.bullshit1." localSheetId="2" hidden="1">{#N/A,#N/A,FALSE,"Sheet1";#N/A,#N/A,FALSE,"Summary";#N/A,#N/A,FALSE,"proj1";#N/A,#N/A,FALSE,"proj2"}</definedName>
    <definedName name="wrn.bullshit1." localSheetId="1" hidden="1">{#N/A,#N/A,FALSE,"Sheet1";#N/A,#N/A,FALSE,"Summary";#N/A,#N/A,FALSE,"proj1";#N/A,#N/A,FALSE,"proj2"}</definedName>
    <definedName name="wrn.bullshit1." localSheetId="19" hidden="1">{#N/A,#N/A,FALSE,"Sheet1";#N/A,#N/A,FALSE,"Summary";#N/A,#N/A,FALSE,"proj1";#N/A,#N/A,FALSE,"proj2"}</definedName>
    <definedName name="wrn.bullshit1." localSheetId="4" hidden="1">{#N/A,#N/A,FALSE,"Sheet1";#N/A,#N/A,FALSE,"Summary";#N/A,#N/A,FALSE,"proj1";#N/A,#N/A,FALSE,"proj2"}</definedName>
    <definedName name="wrn.bullshit1." localSheetId="18" hidden="1">{#N/A,#N/A,FALSE,"Sheet1";#N/A,#N/A,FALSE,"Summary";#N/A,#N/A,FALSE,"proj1";#N/A,#N/A,FALSE,"proj2"}</definedName>
    <definedName name="wrn.bullshit1." localSheetId="15" hidden="1">{#N/A,#N/A,FALSE,"Sheet1";#N/A,#N/A,FALSE,"Summary";#N/A,#N/A,FALSE,"proj1";#N/A,#N/A,FALSE,"proj2"}</definedName>
    <definedName name="wrn.bullshit1." localSheetId="11" hidden="1">{#N/A,#N/A,FALSE,"Sheet1";#N/A,#N/A,FALSE,"Summary";#N/A,#N/A,FALSE,"proj1";#N/A,#N/A,FALSE,"proj2"}</definedName>
    <definedName name="wrn.bullshit1." hidden="1">{#N/A,#N/A,FALSE,"Sheet1";#N/A,#N/A,FALSE,"Summary";#N/A,#N/A,FALSE,"proj1";#N/A,#N/A,FALSE,"proj2"}</definedName>
    <definedName name="wrn.bullshit1._1" localSheetId="4" hidden="1">{#N/A,#N/A,FALSE,"Sheet1";#N/A,#N/A,FALSE,"Summary";#N/A,#N/A,FALSE,"proj1";#N/A,#N/A,FALSE,"proj2"}</definedName>
    <definedName name="wrn.bullshit1._1" localSheetId="11" hidden="1">{#N/A,#N/A,FALSE,"Sheet1";#N/A,#N/A,FALSE,"Summary";#N/A,#N/A,FALSE,"proj1";#N/A,#N/A,FALSE,"proj2"}</definedName>
    <definedName name="wrn.bullshit1._1" hidden="1">{#N/A,#N/A,FALSE,"Sheet1";#N/A,#N/A,FALSE,"Summary";#N/A,#N/A,FALSE,"proj1";#N/A,#N/A,FALSE,"proj2"}</definedName>
    <definedName name="wrn.bullshit1._1_1" localSheetId="4" hidden="1">{#N/A,#N/A,FALSE,"Sheet1";#N/A,#N/A,FALSE,"Summary";#N/A,#N/A,FALSE,"proj1";#N/A,#N/A,FALSE,"proj2"}</definedName>
    <definedName name="wrn.bullshit1._1_1" localSheetId="11" hidden="1">{#N/A,#N/A,FALSE,"Sheet1";#N/A,#N/A,FALSE,"Summary";#N/A,#N/A,FALSE,"proj1";#N/A,#N/A,FALSE,"proj2"}</definedName>
    <definedName name="wrn.bullshit1._1_1" hidden="1">{#N/A,#N/A,FALSE,"Sheet1";#N/A,#N/A,FALSE,"Summary";#N/A,#N/A,FALSE,"proj1";#N/A,#N/A,FALSE,"proj2"}</definedName>
    <definedName name="wrn.bullshit1._1_1_2" localSheetId="4" hidden="1">{#N/A,#N/A,FALSE,"Sheet1";#N/A,#N/A,FALSE,"Summary";#N/A,#N/A,FALSE,"proj1";#N/A,#N/A,FALSE,"proj2"}</definedName>
    <definedName name="wrn.bullshit1._1_1_2" localSheetId="11" hidden="1">{#N/A,#N/A,FALSE,"Sheet1";#N/A,#N/A,FALSE,"Summary";#N/A,#N/A,FALSE,"proj1";#N/A,#N/A,FALSE,"proj2"}</definedName>
    <definedName name="wrn.bullshit1._1_1_2" hidden="1">{#N/A,#N/A,FALSE,"Sheet1";#N/A,#N/A,FALSE,"Summary";#N/A,#N/A,FALSE,"proj1";#N/A,#N/A,FALSE,"proj2"}</definedName>
    <definedName name="wrn.bullshit1._1_3" localSheetId="4" hidden="1">{#N/A,#N/A,FALSE,"Sheet1";#N/A,#N/A,FALSE,"Summary";#N/A,#N/A,FALSE,"proj1";#N/A,#N/A,FALSE,"proj2"}</definedName>
    <definedName name="wrn.bullshit1._1_3" localSheetId="11" hidden="1">{#N/A,#N/A,FALSE,"Sheet1";#N/A,#N/A,FALSE,"Summary";#N/A,#N/A,FALSE,"proj1";#N/A,#N/A,FALSE,"proj2"}</definedName>
    <definedName name="wrn.bullshit1._1_3" hidden="1">{#N/A,#N/A,FALSE,"Sheet1";#N/A,#N/A,FALSE,"Summary";#N/A,#N/A,FALSE,"proj1";#N/A,#N/A,FALSE,"proj2"}</definedName>
    <definedName name="wrn.bullshit1._2" localSheetId="4" hidden="1">{#N/A,#N/A,FALSE,"Sheet1";#N/A,#N/A,FALSE,"Summary";#N/A,#N/A,FALSE,"proj1";#N/A,#N/A,FALSE,"proj2"}</definedName>
    <definedName name="wrn.bullshit1._2" localSheetId="11" hidden="1">{#N/A,#N/A,FALSE,"Sheet1";#N/A,#N/A,FALSE,"Summary";#N/A,#N/A,FALSE,"proj1";#N/A,#N/A,FALSE,"proj2"}</definedName>
    <definedName name="wrn.bullshit1._2" hidden="1">{#N/A,#N/A,FALSE,"Sheet1";#N/A,#N/A,FALSE,"Summary";#N/A,#N/A,FALSE,"proj1";#N/A,#N/A,FALSE,"proj2"}</definedName>
    <definedName name="wrn.bullshit1._2_2" localSheetId="4" hidden="1">{#N/A,#N/A,FALSE,"Sheet1";#N/A,#N/A,FALSE,"Summary";#N/A,#N/A,FALSE,"proj1";#N/A,#N/A,FALSE,"proj2"}</definedName>
    <definedName name="wrn.bullshit1._2_2" localSheetId="11" hidden="1">{#N/A,#N/A,FALSE,"Sheet1";#N/A,#N/A,FALSE,"Summary";#N/A,#N/A,FALSE,"proj1";#N/A,#N/A,FALSE,"proj2"}</definedName>
    <definedName name="wrn.bullshit1._2_2" hidden="1">{#N/A,#N/A,FALSE,"Sheet1";#N/A,#N/A,FALSE,"Summary";#N/A,#N/A,FALSE,"proj1";#N/A,#N/A,FALSE,"proj2"}</definedName>
    <definedName name="wrn.bullshit1._3" localSheetId="4" hidden="1">{#N/A,#N/A,FALSE,"Sheet1";#N/A,#N/A,FALSE,"Summary";#N/A,#N/A,FALSE,"proj1";#N/A,#N/A,FALSE,"proj2"}</definedName>
    <definedName name="wrn.bullshit1._3" localSheetId="11" hidden="1">{#N/A,#N/A,FALSE,"Sheet1";#N/A,#N/A,FALSE,"Summary";#N/A,#N/A,FALSE,"proj1";#N/A,#N/A,FALSE,"proj2"}</definedName>
    <definedName name="wrn.bullshit1._3" hidden="1">{#N/A,#N/A,FALSE,"Sheet1";#N/A,#N/A,FALSE,"Summary";#N/A,#N/A,FALSE,"proj1";#N/A,#N/A,FALSE,"proj2"}</definedName>
    <definedName name="wrn.bullshit1._3_2" localSheetId="4" hidden="1">{#N/A,#N/A,FALSE,"Sheet1";#N/A,#N/A,FALSE,"Summary";#N/A,#N/A,FALSE,"proj1";#N/A,#N/A,FALSE,"proj2"}</definedName>
    <definedName name="wrn.bullshit1._3_2" localSheetId="11" hidden="1">{#N/A,#N/A,FALSE,"Sheet1";#N/A,#N/A,FALSE,"Summary";#N/A,#N/A,FALSE,"proj1";#N/A,#N/A,FALSE,"proj2"}</definedName>
    <definedName name="wrn.bullshit1._3_2" hidden="1">{#N/A,#N/A,FALSE,"Sheet1";#N/A,#N/A,FALSE,"Summary";#N/A,#N/A,FALSE,"proj1";#N/A,#N/A,FALSE,"proj2"}</definedName>
    <definedName name="wrn.bullshit1._4" localSheetId="4" hidden="1">{#N/A,#N/A,FALSE,"Sheet1";#N/A,#N/A,FALSE,"Summary";#N/A,#N/A,FALSE,"proj1";#N/A,#N/A,FALSE,"proj2"}</definedName>
    <definedName name="wrn.bullshit1._4" localSheetId="11" hidden="1">{#N/A,#N/A,FALSE,"Sheet1";#N/A,#N/A,FALSE,"Summary";#N/A,#N/A,FALSE,"proj1";#N/A,#N/A,FALSE,"proj2"}</definedName>
    <definedName name="wrn.bullshit1._4" hidden="1">{#N/A,#N/A,FALSE,"Sheet1";#N/A,#N/A,FALSE,"Summary";#N/A,#N/A,FALSE,"proj1";#N/A,#N/A,FALSE,"proj2"}</definedName>
    <definedName name="wrn.bullshit1._4_2" localSheetId="4" hidden="1">{#N/A,#N/A,FALSE,"Sheet1";#N/A,#N/A,FALSE,"Summary";#N/A,#N/A,FALSE,"proj1";#N/A,#N/A,FALSE,"proj2"}</definedName>
    <definedName name="wrn.bullshit1._4_2" localSheetId="11" hidden="1">{#N/A,#N/A,FALSE,"Sheet1";#N/A,#N/A,FALSE,"Summary";#N/A,#N/A,FALSE,"proj1";#N/A,#N/A,FALSE,"proj2"}</definedName>
    <definedName name="wrn.bullshit1._4_2" hidden="1">{#N/A,#N/A,FALSE,"Sheet1";#N/A,#N/A,FALSE,"Summary";#N/A,#N/A,FALSE,"proj1";#N/A,#N/A,FALSE,"proj2"}</definedName>
    <definedName name="wrn.bullshit1._5" localSheetId="4" hidden="1">{#N/A,#N/A,FALSE,"Sheet1";#N/A,#N/A,FALSE,"Summary";#N/A,#N/A,FALSE,"proj1";#N/A,#N/A,FALSE,"proj2"}</definedName>
    <definedName name="wrn.bullshit1._5" localSheetId="11" hidden="1">{#N/A,#N/A,FALSE,"Sheet1";#N/A,#N/A,FALSE,"Summary";#N/A,#N/A,FALSE,"proj1";#N/A,#N/A,FALSE,"proj2"}</definedName>
    <definedName name="wrn.bullshit1._5" hidden="1">{#N/A,#N/A,FALSE,"Sheet1";#N/A,#N/A,FALSE,"Summary";#N/A,#N/A,FALSE,"proj1";#N/A,#N/A,FALSE,"proj2"}</definedName>
    <definedName name="wrn.bullshit1._5_2" localSheetId="4" hidden="1">{#N/A,#N/A,FALSE,"Sheet1";#N/A,#N/A,FALSE,"Summary";#N/A,#N/A,FALSE,"proj1";#N/A,#N/A,FALSE,"proj2"}</definedName>
    <definedName name="wrn.bullshit1._5_2" localSheetId="11" hidden="1">{#N/A,#N/A,FALSE,"Sheet1";#N/A,#N/A,FALSE,"Summary";#N/A,#N/A,FALSE,"proj1";#N/A,#N/A,FALSE,"proj2"}</definedName>
    <definedName name="wrn.bullshit1._5_2" hidden="1">{#N/A,#N/A,FALSE,"Sheet1";#N/A,#N/A,FALSE,"Summary";#N/A,#N/A,FALSE,"proj1";#N/A,#N/A,FALSE,"proj2"}</definedName>
    <definedName name="wrn.Business._.Case."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localSheetId="1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Plan." localSheetId="11" hidden="1">{#N/A,#N/A,TRUE,"97 Sales by Quarter (New Order)";#N/A,#N/A,TRUE,"97 BPlan TOC";#N/A,#N/A,TRUE,"Sales by Month";#N/A,#N/A,TRUE,"94-97 Annual Units/ASP/NSAD";#N/A,#N/A,TRUE,"Total DDN P&amp;L";#N/A,#N/A,TRUE,"Total DDN Trend";#N/A,#N/A,TRUE,"Radio Modems P&amp;L";#N/A,#N/A,TRUE,"Radio Modems Trend";#N/A,#N/A,TRUE,"Eagle Datatac PM100D P&amp;L";#N/A,#N/A,TRUE,"Eagle Datatac PM100D Trend";#N/A,#N/A,TRUE,"Eagle CDPD PM100C P&amp;L";#N/A,#N/A,TRUE,"Eagle CDPD PM100C Trend";#N/A,#N/A,TRUE,"Grackle P&amp;L";#N/A,#N/A,TRUE,"Grackle Trend";#N/A,#N/A,TRUE,"Cost Per Unit";#N/A,#N/A,TRUE,"Appendices"}</definedName>
    <definedName name="wrn.Business._.Plan." hidden="1">{#N/A,#N/A,TRUE,"97 Sales by Quarter (New Order)";#N/A,#N/A,TRUE,"97 BPlan TOC";#N/A,#N/A,TRUE,"Sales by Month";#N/A,#N/A,TRUE,"94-97 Annual Units/ASP/NSAD";#N/A,#N/A,TRUE,"Total DDN P&amp;L";#N/A,#N/A,TRUE,"Total DDN Trend";#N/A,#N/A,TRUE,"Radio Modems P&amp;L";#N/A,#N/A,TRUE,"Radio Modems Trend";#N/A,#N/A,TRUE,"Eagle Datatac PM100D P&amp;L";#N/A,#N/A,TRUE,"Eagle Datatac PM100D Trend";#N/A,#N/A,TRUE,"Eagle CDPD PM100C P&amp;L";#N/A,#N/A,TRUE,"Eagle CDPD PM100C Trend";#N/A,#N/A,TRUE,"Grackle P&amp;L";#N/A,#N/A,TRUE,"Grackle Trend";#N/A,#N/A,TRUE,"Cost Per Unit";#N/A,#N/A,TRUE,"Appendices"}</definedName>
    <definedName name="wrn.Business._.Plan._.Package." localSheetId="11" hidden="1">{#N/A,#N/A,TRUE,"income statement";#N/A,#N/A,TRUE,"balance sheet";#N/A,#N/A,TRUE,"cash flow";#N/A,#N/A,TRUE,"borrowing base";#N/A,#N/A,TRUE,"sales summary"}</definedName>
    <definedName name="wrn.Business._.Plan._.Package." hidden="1">{#N/A,#N/A,TRUE,"income statement";#N/A,#N/A,TRUE,"balance sheet";#N/A,#N/A,TRUE,"cash flow";#N/A,#N/A,TRUE,"borrowing base";#N/A,#N/A,TRUE,"sales summary"}</definedName>
    <definedName name="wrn.business._.plan._.with._.detail." localSheetId="11" hidden="1">{#N/A,#N/A,TRUE,"income statement";#N/A,#N/A,TRUE,"balance sheet";#N/A,#N/A,TRUE,"cash flow";#N/A,#N/A,TRUE,"borrowing base";#N/A,#N/A,TRUE,"sales summary";#N/A,#N/A,TRUE,"costs per ton";#N/A,#N/A,TRUE,"primary assumptions";#N/A,#N/A,TRUE,"finishing assumptions"}</definedName>
    <definedName name="wrn.business._.plan._.with._.detail." hidden="1">{#N/A,#N/A,TRUE,"income statement";#N/A,#N/A,TRUE,"balance sheet";#N/A,#N/A,TRUE,"cash flow";#N/A,#N/A,TRUE,"borrowing base";#N/A,#N/A,TRUE,"sales summary";#N/A,#N/A,TRUE,"costs per ton";#N/A,#N/A,TRUE,"primary assumptions";#N/A,#N/A,TRUE,"finishing assumptions"}</definedName>
    <definedName name="wrn.BV._.Matrix." localSheetId="4"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 localSheetId="11"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_1" localSheetId="4"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_1" localSheetId="11"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_1"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yMonth_Actuals." localSheetId="11"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localSheetId="1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_.YTD._.Responsibility." localSheetId="11" hidden="1">{"A COM Detail YTD",#N/A,FALSE,"DATA";"B Exp Detail YTD",#N/A,FALSE,"DATA"}</definedName>
    <definedName name="wrn.C.._.YTD._.Responsibility." hidden="1">{"A COM Detail YTD",#N/A,FALSE,"DATA";"B Exp Detail YTD",#N/A,FALSE,"DATA"}</definedName>
    <definedName name="wrn.C.._.YTD._.Responsibility._1" localSheetId="11" hidden="1">{"A COM Detail YTD",#N/A,FALSE,"DATA";"B Exp Detail YTD",#N/A,FALSE,"DATA"}</definedName>
    <definedName name="wrn.C.._.YTD._.Responsibility._1" hidden="1">{"A COM Detail YTD",#N/A,FALSE,"DATA";"B Exp Detail YTD",#N/A,FALSE,"DATA"}</definedName>
    <definedName name="wrn.Cactus._.01." localSheetId="1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dispa._.SA." localSheetId="4" hidden="1">{"Cadispa SA",#N/A,FALSE,"Cadispa SA"}</definedName>
    <definedName name="wrn.Cadispa._.SA." localSheetId="11" hidden="1">{"Cadispa SA",#N/A,FALSE,"Cadispa SA"}</definedName>
    <definedName name="wrn.Cadispa._.SA." hidden="1">{"Cadispa SA",#N/A,FALSE,"Cadispa SA"}</definedName>
    <definedName name="wrn.Cadispa._.SA._1" localSheetId="4" hidden="1">{"Cadispa SA",#N/A,FALSE,"Cadispa SA"}</definedName>
    <definedName name="wrn.Cadispa._.SA._1" localSheetId="11" hidden="1">{"Cadispa SA",#N/A,FALSE,"Cadispa SA"}</definedName>
    <definedName name="wrn.Cadispa._.SA._1" hidden="1">{"Cadispa SA",#N/A,FALSE,"Cadispa SA"}</definedName>
    <definedName name="wrn.CAG." localSheetId="11" hidden="1">{#N/A,#N/A,FALSE,"CAG"}</definedName>
    <definedName name="wrn.CAG." hidden="1">{#N/A,#N/A,FALSE,"CAG"}</definedName>
    <definedName name="wrn.calc_all." localSheetId="4"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1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_1" localSheetId="4"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_1" localSheetId="1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_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l._.Volume." localSheetId="4" hidden="1">{#N/A,#N/A,FALSE,"Pepsi,RJR,PrimeStar";#N/A,#N/A,FALSE,"1996,New,Totals"}</definedName>
    <definedName name="wrn.Call._.Volume." localSheetId="11" hidden="1">{#N/A,#N/A,FALSE,"Pepsi,RJR,PrimeStar";#N/A,#N/A,FALSE,"1996,New,Totals"}</definedName>
    <definedName name="wrn.Call._.Volume." hidden="1">{#N/A,#N/A,FALSE,"Pepsi,RJR,PrimeStar";#N/A,#N/A,FALSE,"1996,New,Totals"}</definedName>
    <definedName name="wrn.Call_.volume." localSheetId="11" hidden="1">{#N/A,#N/A,TRUE,"PSG Total Contacts";#N/A,#N/A,TRUE,"PSG Rep Total";#N/A,#N/A,TRUE,"Core Rep Detail";#N/A,#N/A,TRUE,"BC Rep Detail";#N/A,#N/A,TRUE,"Marlboro";#N/A,#N/A,TRUE,"Covington";#N/A,#N/A,TRUE,"Dallas";#N/A,#N/A,TRUE,"VRS Stats";#N/A,#N/A,TRUE,"Internet";#N/A,#N/A,TRUE,"NCO and Call Mix";#N/A,#N/A,TRUE,"VRS &amp; Rep Calls"}</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nada." localSheetId="4" hidden="1">{"Canada",#N/A,FALSE,"Canada"}</definedName>
    <definedName name="wrn.Canada." localSheetId="11" hidden="1">{"Canada",#N/A,FALSE,"Canada"}</definedName>
    <definedName name="wrn.Canada." hidden="1">{"Canada",#N/A,FALSE,"Canada"}</definedName>
    <definedName name="wrn.Canada._1" localSheetId="4" hidden="1">{"Canada",#N/A,FALSE,"Canada"}</definedName>
    <definedName name="wrn.Canada._1" localSheetId="11" hidden="1">{"Canada",#N/A,FALSE,"Canada"}</definedName>
    <definedName name="wrn.Canada._1" hidden="1">{"Canada",#N/A,FALSE,"Canada"}</definedName>
    <definedName name="wrn.Capaciy._.Management._.Report." localSheetId="4" hidden="1">{#N/A,#N/A,FALSE,"EXTRNL";#N/A,#N/A,FALSE,"302L";#N/A,#N/A,FALSE,"401CL";#N/A,#N/A,FALSE,"303L";#N/A,#N/A,FALSE,"402CL";#N/A,#N/A,FALSE,"401KL";#N/A,#N/A,FALSE,"402KL"}</definedName>
    <definedName name="wrn.Capaciy._.Management._.Report." localSheetId="11" hidden="1">{#N/A,#N/A,FALSE,"EXTRNL";#N/A,#N/A,FALSE,"302L";#N/A,#N/A,FALSE,"401CL";#N/A,#N/A,FALSE,"303L";#N/A,#N/A,FALSE,"402CL";#N/A,#N/A,FALSE,"401KL";#N/A,#N/A,FALSE,"402KL"}</definedName>
    <definedName name="wrn.Capaciy._.Management._.Report." hidden="1">{#N/A,#N/A,FALSE,"EXTRNL";#N/A,#N/A,FALSE,"302L";#N/A,#N/A,FALSE,"401CL";#N/A,#N/A,FALSE,"303L";#N/A,#N/A,FALSE,"402CL";#N/A,#N/A,FALSE,"401KL";#N/A,#N/A,FALSE,"402KL"}</definedName>
    <definedName name="wrn.Capaciy._.Management._.Report._1" localSheetId="4" hidden="1">{#N/A,#N/A,FALSE,"EXTRNL";#N/A,#N/A,FALSE,"302L";#N/A,#N/A,FALSE,"401CL";#N/A,#N/A,FALSE,"303L";#N/A,#N/A,FALSE,"402CL";#N/A,#N/A,FALSE,"401KL";#N/A,#N/A,FALSE,"402KL"}</definedName>
    <definedName name="wrn.Capaciy._.Management._.Report._1" localSheetId="11" hidden="1">{#N/A,#N/A,FALSE,"EXTRNL";#N/A,#N/A,FALSE,"302L";#N/A,#N/A,FALSE,"401CL";#N/A,#N/A,FALSE,"303L";#N/A,#N/A,FALSE,"402CL";#N/A,#N/A,FALSE,"401KL";#N/A,#N/A,FALSE,"402KL"}</definedName>
    <definedName name="wrn.Capaciy._.Management._.Report._1" hidden="1">{#N/A,#N/A,FALSE,"EXTRNL";#N/A,#N/A,FALSE,"302L";#N/A,#N/A,FALSE,"401CL";#N/A,#N/A,FALSE,"303L";#N/A,#N/A,FALSE,"402CL";#N/A,#N/A,FALSE,"401KL";#N/A,#N/A,FALSE,"402KL"}</definedName>
    <definedName name="wrn.CAPEX98." localSheetId="15" hidden="1">{#N/A,#N/A,FALSE,"Summary";#N/A,#N/A,FALSE,"Lvd";#N/A,#N/A,FALSE,"WP";#N/A,#N/A,FALSE,"Retail";#N/A,#N/A,FALSE,"MIS";#N/A,#N/A,FALSE,"NY";#N/A,#N/A,FALSE,"Corp";#N/A,#N/A,FALSE,"QC LAB";#N/A,#N/A,FALSE,"Foreign";#N/A,#N/A,FALSE,"Canada";#N/A,#N/A,FALSE,"UK";#N/A,#N/A,FALSE,"CIP";#N/A,#N/A,FALSE,"Retdet";#N/A,#N/A,FALSE,"Memo";#N/A,#N/A,FALSE,"Monthly"}</definedName>
    <definedName name="wrn.CAPEX98." localSheetId="11" hidden="1">{#N/A,#N/A,FALSE,"Summary";#N/A,#N/A,FALSE,"Lvd";#N/A,#N/A,FALSE,"WP";#N/A,#N/A,FALSE,"Retail";#N/A,#N/A,FALSE,"MIS";#N/A,#N/A,FALSE,"NY";#N/A,#N/A,FALSE,"Corp";#N/A,#N/A,FALSE,"QC LAB";#N/A,#N/A,FALSE,"Foreign";#N/A,#N/A,FALSE,"Canada";#N/A,#N/A,FALSE,"UK";#N/A,#N/A,FALSE,"CIP";#N/A,#N/A,FALSE,"Retdet";#N/A,#N/A,FALSE,"Memo";#N/A,#N/A,FALSE,"Monthly"}</definedName>
    <definedName name="wrn.CAPEX98." hidden="1">{#N/A,#N/A,FALSE,"Summary";#N/A,#N/A,FALSE,"Lvd";#N/A,#N/A,FALSE,"WP";#N/A,#N/A,FALSE,"Retail";#N/A,#N/A,FALSE,"MIS";#N/A,#N/A,FALSE,"NY";#N/A,#N/A,FALSE,"Corp";#N/A,#N/A,FALSE,"QC LAB";#N/A,#N/A,FALSE,"Foreign";#N/A,#N/A,FALSE,"Canada";#N/A,#N/A,FALSE,"UK";#N/A,#N/A,FALSE,"CIP";#N/A,#N/A,FALSE,"Retdet";#N/A,#N/A,FALSE,"Memo";#N/A,#N/A,FALSE,"Monthly"}</definedName>
    <definedName name="wrn.CAPITAL." localSheetId="11" hidden="1">{#N/A,#N/A,FALSE,"Minors";#N/A,#N/A,FALSE,"96CAPREV"}</definedName>
    <definedName name="wrn.CAPITAL." hidden="1">{#N/A,#N/A,FALSE,"Minors";#N/A,#N/A,FALSE,"96CAPREV"}</definedName>
    <definedName name="wrn.CAPITAL._.LEASES." localSheetId="11" hidden="1">{#N/A,#N/A,FALSE,"NN-1 Capital Leases"}</definedName>
    <definedName name="wrn.CAPITAL._.LEASES." hidden="1">{#N/A,#N/A,FALSE,"NN-1 Capital Leases"}</definedName>
    <definedName name="wrn.CAPITAL._.PLAN._.REPORT." localSheetId="11" hidden="1">{#N/A,#N/A,FALSE,"INSTRUCTIONS";#N/A,#N/A,FALSE,"1997 CapEx By Qtr."}</definedName>
    <definedName name="wrn.CAPITAL._.PLAN._.REPORT." hidden="1">{#N/A,#N/A,FALSE,"INSTRUCTIONS";#N/A,#N/A,FALSE,"1997 CapEx By Qtr."}</definedName>
    <definedName name="wrn.Capital._.Plan._.Report._1" localSheetId="4" hidden="1">{"Capital Plan CA Schedule",#N/A,TRUE,"Capital Plan";"Capital Plan Summary",#N/A,TRUE,"Capital Plan"}</definedName>
    <definedName name="wrn.Capital._.Plan._.Report._1" localSheetId="11" hidden="1">{"Capital Plan CA Schedule",#N/A,TRUE,"Capital Plan";"Capital Plan Summary",#N/A,TRUE,"Capital Plan"}</definedName>
    <definedName name="wrn.Capital._.Plan._.Report._1" hidden="1">{"Capital Plan CA Schedule",#N/A,TRUE,"Capital Plan";"Capital Plan Summary",#N/A,TRUE,"Capital Plan"}</definedName>
    <definedName name="wrn.Cardiovasculars." localSheetId="4" hidden="1">{#N/A,#N/A,FALSE,"Card";#N/A,#N/A,FALSE,"Prav";#N/A,#N/A,FALSE,"Irbe";#N/A,#N/A,FALSE,"Plavix";#N/A,#N/A,FALSE,"Capt";#N/A,#N/A,FALSE,"Fosi"}</definedName>
    <definedName name="wrn.Cardiovasculars." localSheetId="11" hidden="1">{#N/A,#N/A,FALSE,"Card";#N/A,#N/A,FALSE,"Prav";#N/A,#N/A,FALSE,"Irbe";#N/A,#N/A,FALSE,"Plavix";#N/A,#N/A,FALSE,"Capt";#N/A,#N/A,FALSE,"Fosi"}</definedName>
    <definedName name="wrn.Cardiovasculars." hidden="1">{#N/A,#N/A,FALSE,"Card";#N/A,#N/A,FALSE,"Prav";#N/A,#N/A,FALSE,"Irbe";#N/A,#N/A,FALSE,"Plavix";#N/A,#N/A,FALSE,"Capt";#N/A,#N/A,FALSE,"Fosi"}</definedName>
    <definedName name="wrn.Cardiovasculars._1" localSheetId="4" hidden="1">{#N/A,#N/A,FALSE,"Card";#N/A,#N/A,FALSE,"Prav";#N/A,#N/A,FALSE,"Irbe";#N/A,#N/A,FALSE,"Plavix";#N/A,#N/A,FALSE,"Capt";#N/A,#N/A,FALSE,"Fosi"}</definedName>
    <definedName name="wrn.Cardiovasculars._1" localSheetId="11" hidden="1">{#N/A,#N/A,FALSE,"Card";#N/A,#N/A,FALSE,"Prav";#N/A,#N/A,FALSE,"Irbe";#N/A,#N/A,FALSE,"Plavix";#N/A,#N/A,FALSE,"Capt";#N/A,#N/A,FALSE,"Fosi"}</definedName>
    <definedName name="wrn.Cardiovasculars._1" hidden="1">{#N/A,#N/A,FALSE,"Card";#N/A,#N/A,FALSE,"Prav";#N/A,#N/A,FALSE,"Irbe";#N/A,#N/A,FALSE,"Plavix";#N/A,#N/A,FALSE,"Capt";#N/A,#N/A,FALSE,"Fosi"}</definedName>
    <definedName name="wrn.cases." localSheetId="11"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es."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h." localSheetId="4" hidden="1">{"assumption cash",#N/A,TRUE,"Merger";"has gets cash",#N/A,TRUE,"Merger";"accretion dilution",#N/A,TRUE,"Merger";"comparison credit stats",#N/A,TRUE,"Merger";"pf credit stats",#N/A,TRUE,"Merger";"pf sheets",#N/A,TRUE,"Merger"}</definedName>
    <definedName name="wrn.cash." localSheetId="15" hidden="1">{"assumption cash",#N/A,TRUE,"Merger";"has gets cash",#N/A,TRUE,"Merger";"accretion dilution",#N/A,TRUE,"Merger";"comparison credit stats",#N/A,TRUE,"Merger";"pf credit stats",#N/A,TRUE,"Merger";"pf sheets",#N/A,TRUE,"Merger"}</definedName>
    <definedName name="wrn.cash." localSheetId="11"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ash._.Flow." localSheetId="4" hidden="1">{"Cash Flow",#N/A,FALSE,"Multiples"}</definedName>
    <definedName name="wrn.Cash._.Flow." localSheetId="11" hidden="1">{"Cash Flow",#N/A,FALSE,"Multiples"}</definedName>
    <definedName name="wrn.Cash._.Flow." hidden="1">{"Cash Flow",#N/A,FALSE,"Multiples"}</definedName>
    <definedName name="wrn.Cash._.Flow._.As._.Is._.and._.Assumptions." localSheetId="11" hidden="1">{#N/A,#N/A,TRUE,"Asmp";#N/A,#N/A,TRUE,"CF"}</definedName>
    <definedName name="wrn.Cash._.Flow._.As._.Is._.and._.Assumptions." hidden="1">{#N/A,#N/A,TRUE,"Asmp";#N/A,#N/A,TRUE,"CF"}</definedName>
    <definedName name="wrn.Cash._.Flow._.Model." localSheetId="4"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 localSheetId="11"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_.BB._.old._.version." localSheetId="4"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 localSheetId="11"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_1" localSheetId="4"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_1" localSheetId="11"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_1"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old._.model." localSheetId="4"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 localSheetId="11"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_1" localSheetId="4"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_1" localSheetId="11"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_1" hidden="1">{#N/A,#N/A,TRUE,"CFLO Summary";#N/A,#N/A,TRUE,"Variances";#N/A,#N/A,TRUE,"Revenue";#N/A,#N/A,TRUE,"Expense";#N/A,#N/A,TRUE,"T60216 Merch";#N/A,#N/A,TRUE,"T60216 Expense";#N/A,#N/A,TRUE,"T60216 Wires";#N/A,#N/A,TRUE,"T60216 Refunds";#N/A,#N/A,TRUE,"Payroll";#N/A,#N/A,TRUE,"Rent";#N/A,#N/A,TRUE,"Sales Tax";#N/A,#N/A,TRUE,"Loans";#N/A,#N/A,TRUE,"Drivers"}</definedName>
    <definedName name="wrn.Cash._.Flow._.Model._1" localSheetId="4"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_1" localSheetId="11"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_1" hidden="1">{#N/A,#N/A,TRUE,"CFLO Summary";#N/A,#N/A,TRUE,"BB Cert";#N/A,#N/A,TRUE,"Revenue";#N/A,#N/A,TRUE,"Expense";#N/A,#N/A,TRUE,"Proj Merch";#N/A,#N/A,TRUE,"Proj Exp";#N/A,#N/A,TRUE,"Availability";#N/A,#N/A,TRUE,"Checks OS";#N/A,#N/A,TRUE,"Covenant";#N/A,#N/A,TRUE,"Variances";#N/A,#N/A,TRUE,"Payroll";#N/A,#N/A,TRUE,"Rent";#N/A,#N/A,TRUE,"Sales Tax";#N/A,#N/A,TRUE,"Loans"}</definedName>
    <definedName name="wrn.Cash._.Flow._.Statement." localSheetId="4" hidden="1">{"CashPrintArea",#N/A,FALSE,"Cash (c)"}</definedName>
    <definedName name="wrn.Cash._.Flow._.Statement." localSheetId="11" hidden="1">{"CashPrintArea",#N/A,FALSE,"Cash (c)"}</definedName>
    <definedName name="wrn.Cash._.Flow._.Statement." hidden="1">{"CashPrintArea",#N/A,FALSE,"Cash (c)"}</definedName>
    <definedName name="wrn.Cash._.Flow._.Statement._1" localSheetId="4" hidden="1">{"CashPrintArea",#N/A,FALSE,"Cash (c)"}</definedName>
    <definedName name="wrn.Cash._.Flow._.Statement._1" localSheetId="11" hidden="1">{"CashPrintArea",#N/A,FALSE,"Cash (c)"}</definedName>
    <definedName name="wrn.Cash._.Flow._.Statement._1" hidden="1">{"CashPrintArea",#N/A,FALSE,"Cash (c)"}</definedName>
    <definedName name="wrn.Cash._.Flow._1" localSheetId="4" hidden="1">{"Cash Flow",#N/A,FALSE,"Multiples"}</definedName>
    <definedName name="wrn.Cash._.Flow._1" localSheetId="11" hidden="1">{"Cash Flow",#N/A,FALSE,"Multiples"}</definedName>
    <definedName name="wrn.Cash._.Flow._1" hidden="1">{"Cash Flow",#N/A,FALSE,"Multiples"}</definedName>
    <definedName name="wrn.cash._1" localSheetId="4" hidden="1">{"assumption cash",#N/A,TRUE,"Merger";"has gets cash",#N/A,TRUE,"Merger";"accretion dilution",#N/A,TRUE,"Merger";"comparison credit stats",#N/A,TRUE,"Merger";"pf credit stats",#N/A,TRUE,"Merger";"pf sheets",#N/A,TRUE,"Merger"}</definedName>
    <definedName name="wrn.cash._1" localSheetId="11" hidden="1">{"assumption cash",#N/A,TRUE,"Merger";"has gets cash",#N/A,TRUE,"Merger";"accretion dilution",#N/A,TRUE,"Merger";"comparison credit stats",#N/A,TRUE,"Merger";"pf credit stats",#N/A,TRUE,"Merger";"pf sheets",#N/A,TRUE,"Merger"}</definedName>
    <definedName name="wrn.cash._1" hidden="1">{"assumption cash",#N/A,TRUE,"Merger";"has gets cash",#N/A,TRUE,"Merger";"accretion dilution",#N/A,TRUE,"Merger";"comparison credit stats",#N/A,TRUE,"Merger";"pf credit stats",#N/A,TRUE,"Merger";"pf sheets",#N/A,TRUE,"Merger"}</definedName>
    <definedName name="wrn.Cash.2" localSheetId="11" hidden="1">{"CashPrint",#N/A,FALSE,"Cash"}</definedName>
    <definedName name="wrn.Cash.2" hidden="1">{"CashPrint",#N/A,FALSE,"Cash"}</definedName>
    <definedName name="wrn.cash2." localSheetId="11" hidden="1">{#N/A,#N/A,FALSE,"KGFORE94"}</definedName>
    <definedName name="wrn.cash2." hidden="1">{#N/A,#N/A,FALSE,"KGFORE94"}</definedName>
    <definedName name="wrn.casha" localSheetId="4" hidden="1">{"assumption cash",#N/A,TRUE,"Merger";"has gets cash",#N/A,TRUE,"Merger";"accretion dilution",#N/A,TRUE,"Merger";"comparison credit stats",#N/A,TRUE,"Merger";"pf credit stats",#N/A,TRUE,"Merger";"pf sheets",#N/A,TRUE,"Merger"}</definedName>
    <definedName name="wrn.casha" localSheetId="11" hidden="1">{"assumption cash",#N/A,TRUE,"Merger";"has gets cash",#N/A,TRUE,"Merger";"accretion dilution",#N/A,TRUE,"Merger";"comparison credit stats",#N/A,TRUE,"Merger";"pf credit stats",#N/A,TRUE,"Merger";"pf sheets",#N/A,TRUE,"Merger"}</definedName>
    <definedName name="wrn.casha" hidden="1">{"assumption cash",#N/A,TRUE,"Merger";"has gets cash",#N/A,TRUE,"Merger";"accretion dilution",#N/A,TRUE,"Merger";"comparison credit stats",#N/A,TRUE,"Merger";"pf credit stats",#N/A,TRUE,"Merger";"pf sheets",#N/A,TRUE,"Merger"}</definedName>
    <definedName name="wrn.casha_1" localSheetId="4" hidden="1">{"assumption cash",#N/A,TRUE,"Merger";"has gets cash",#N/A,TRUE,"Merger";"accretion dilution",#N/A,TRUE,"Merger";"comparison credit stats",#N/A,TRUE,"Merger";"pf credit stats",#N/A,TRUE,"Merger";"pf sheets",#N/A,TRUE,"Merger"}</definedName>
    <definedName name="wrn.casha_1" localSheetId="11" hidden="1">{"assumption cash",#N/A,TRUE,"Merger";"has gets cash",#N/A,TRUE,"Merger";"accretion dilution",#N/A,TRUE,"Merger";"comparison credit stats",#N/A,TRUE,"Merger";"pf credit stats",#N/A,TRUE,"Merger";"pf sheets",#N/A,TRUE,"Merger"}</definedName>
    <definedName name="wrn.casha_1" hidden="1">{"assumption cash",#N/A,TRUE,"Merger";"has gets cash",#N/A,TRUE,"Merger";"accretion dilution",#N/A,TRUE,"Merger";"comparison credit stats",#N/A,TRUE,"Merger";"pf credit stats",#N/A,TRUE,"Merger";"pf sheets",#N/A,TRUE,"Merger"}</definedName>
    <definedName name="wrn.CASHFLOW." localSheetId="11" hidden="1">{"CASHFLOW",#N/A,FALSE,"CASHFLOW"}</definedName>
    <definedName name="wrn.CASHFLOW." hidden="1">{"CASHFLOW",#N/A,FALSE,"CASHFLOW"}</definedName>
    <definedName name="wrn.CASHFLOW._.WP." localSheetId="11" hidden="1">{#N/A,#N/A,FALSE,"CASHFLOW BS";#N/A,#N/A,FALSE,"CASHFLOW DETAIL"}</definedName>
    <definedName name="wrn.CASHFLOW._.WP." hidden="1">{#N/A,#N/A,FALSE,"CASHFLOW BS";#N/A,#N/A,FALSE,"CASHFLOW DETAIL"}</definedName>
    <definedName name="wrn.Catalog._.Division._.Assumptions." localSheetId="15" hidden="1">{"Catalog Div Assumptions",#N/A,TRUE,"Formatted Assumptions"}</definedName>
    <definedName name="wrn.Catalog._.Division._.Assumptions." localSheetId="11" hidden="1">{"Catalog Div Assumptions",#N/A,TRUE,"Formatted Assumptions"}</definedName>
    <definedName name="wrn.Catalog._.Division._.Assumptions." hidden="1">{"Catalog Div Assumptions",#N/A,TRUE,"Formatted Assumptions"}</definedName>
    <definedName name="wrn.Catalog._.Division._.Pro._.Forma._.IS." localSheetId="15" hidden="1">{"Catalog Div Pro IS Y1",#N/A,TRUE,"Catalog Pro Forma IS";"Catalog Div Pro IS Y2",#N/A,TRUE,"Catalog Pro Forma IS";"Catalog Div Pro IS Y3",#N/A,TRUE,"Catalog Pro Forma IS";"Catalog Div Pro IS Y4 and Y5",#N/A,TRUE,"Catalog Pro Forma IS";"Catalog Div Annual Summary",#N/A,TRUE,"Catalog Pro Forma IS"}</definedName>
    <definedName name="wrn.Catalog._.Division._.Pro._.Forma._.IS." localSheetId="11" hidden="1">{"Catalog Div Pro IS Y1",#N/A,TRUE,"Catalog Pro Forma IS";"Catalog Div Pro IS Y2",#N/A,TRUE,"Catalog Pro Forma IS";"Catalog Div Pro IS Y3",#N/A,TRUE,"Catalog Pro Forma IS";"Catalog Div Pro IS Y4 and Y5",#N/A,TRUE,"Catalog Pro Forma IS";"Catalog Div Annual Summary",#N/A,TRUE,"Catalog Pro Forma IS"}</definedName>
    <definedName name="wrn.Catalog._.Division._.Pro._.Forma._.IS." hidden="1">{"Catalog Div Pro IS Y1",#N/A,TRUE,"Catalog Pro Forma IS";"Catalog Div Pro IS Y2",#N/A,TRUE,"Catalog Pro Forma IS";"Catalog Div Pro IS Y3",#N/A,TRUE,"Catalog Pro Forma IS";"Catalog Div Pro IS Y4 and Y5",#N/A,TRUE,"Catalog Pro Forma IS";"Catalog Div Annual Summary",#N/A,TRUE,"Catalog Pro Forma IS"}</definedName>
    <definedName name="wrn.catsum." localSheetId="15" hidden="1">{"catsum",#N/A,FALSE,"02-00"}</definedName>
    <definedName name="wrn.catsum." localSheetId="11" hidden="1">{"catsum",#N/A,FALSE,"02-00"}</definedName>
    <definedName name="wrn.catsum." hidden="1">{"catsum",#N/A,FALSE,"02-00"}</definedName>
    <definedName name="wrn.CBUDBF." localSheetId="11" hidden="1">{#N/A,#N/A,FALSE,"HOT";#N/A,#N/A,FALSE,"EXT";#N/A,#N/A,FALSE,"COE";#N/A,#N/A,FALSE,"PRN";#N/A,#N/A,FALSE,"ALU";#N/A,#N/A,FALSE,"REC";#N/A,#N/A,FALSE,"PAK";#N/A,#N/A,FALSE,"SCHIAVI";#N/A,#N/A,FALSE,"TOTAL"}</definedName>
    <definedName name="wrn.CBUDBF." hidden="1">{#N/A,#N/A,FALSE,"HOT";#N/A,#N/A,FALSE,"EXT";#N/A,#N/A,FALSE,"COE";#N/A,#N/A,FALSE,"PRN";#N/A,#N/A,FALSE,"ALU";#N/A,#N/A,FALSE,"REC";#N/A,#N/A,FALSE,"PAK";#N/A,#N/A,FALSE,"SCHIAVI";#N/A,#N/A,FALSE,"TOTAL"}</definedName>
    <definedName name="wrn.CCORPNAVY2LP." localSheetId="4" hidden="1">{"CCORPNAVY2LP",#N/A,FALSE,"SCORPS"}</definedName>
    <definedName name="wrn.CCORPNAVY2LP." localSheetId="11" hidden="1">{"CCORPNAVY2LP",#N/A,FALSE,"SCORPS"}</definedName>
    <definedName name="wrn.CCORPNAVY2LP." hidden="1">{"CCORPNAVY2LP",#N/A,FALSE,"SCORPS"}</definedName>
    <definedName name="wrn.CD." localSheetId="4" hidden="1">{"cd",#N/A,FALSE,"Cd";"cdb",#N/A,FALSE,"CdB"}</definedName>
    <definedName name="wrn.CD." localSheetId="11" hidden="1">{"cd",#N/A,FALSE,"Cd";"cdb",#N/A,FALSE,"CdB"}</definedName>
    <definedName name="wrn.CD." hidden="1">{"cd",#N/A,FALSE,"Cd";"cdb",#N/A,FALSE,"CdB"}</definedName>
    <definedName name="wrn.CD._1" localSheetId="4" hidden="1">{"cd",#N/A,FALSE,"Cd";"cdb",#N/A,FALSE,"CdB"}</definedName>
    <definedName name="wrn.CD._1" localSheetId="11" hidden="1">{"cd",#N/A,FALSE,"Cd";"cdb",#N/A,FALSE,"CdB"}</definedName>
    <definedName name="wrn.CD._1" hidden="1">{"cd",#N/A,FALSE,"Cd";"cdb",#N/A,FALSE,"CdB"}</definedName>
    <definedName name="wrn.celkový._.tisk._.detail." localSheetId="11" hidden="1">{"celkový rozpočet - detail",#N/A,FALSE,"Aktualizace č. 1"}</definedName>
    <definedName name="wrn.celkový._.tisk._.detail." hidden="1">{"celkový rozpočet - detail",#N/A,FALSE,"Aktualizace č. 1"}</definedName>
    <definedName name="wrn.Cell._.Nightmare." localSheetId="11"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_.Nightmare."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ular._.Nightmare." localSheetId="11"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ular._.Nightmare."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ment." localSheetId="11" hidden="1">{"cem1",#N/A,FALSE,"Cement";"cem2",#N/A,FALSE,"Cement"}</definedName>
    <definedName name="wrn.Cement." hidden="1">{"cem1",#N/A,FALSE,"Cement";"cem2",#N/A,FALSE,"Cement"}</definedName>
    <definedName name="wrn.Cement._1" localSheetId="11" hidden="1">{"cem1",#N/A,FALSE,"Cement";"cem2",#N/A,FALSE,"Cement"}</definedName>
    <definedName name="wrn.Cement._1" hidden="1">{"cem1",#N/A,FALSE,"Cement";"cem2",#N/A,FALSE,"Cement"}</definedName>
    <definedName name="wrn.Cendant." localSheetId="11"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dant."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tral._.Co." localSheetId="11"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Co."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Dist._.Center._.Assumptions." localSheetId="15" hidden="1">{"Central Dist Ctr Assumptions",#N/A,TRUE,"Formatted Assumptions"}</definedName>
    <definedName name="wrn.Central._.Dist._.Center._.Assumptions." localSheetId="11" hidden="1">{"Central Dist Ctr Assumptions",#N/A,TRUE,"Formatted Assumptions"}</definedName>
    <definedName name="wrn.Central._.Dist._.Center._.Assumptions." hidden="1">{"Central Dist Ctr Assumptions",#N/A,TRUE,"Formatted Assumptions"}</definedName>
    <definedName name="wrn.Central._.Dist._.Center._.Pro._.Forma._.IS." localSheetId="15" hidden="1">{"Dist Center Pro IS Y1",#N/A,TRUE,"Dist Center Pro Forma IS";"Dist Center Pro IS Y2",#N/A,TRUE,"Dist Center Pro Forma IS";"Dist Center Pro IS Y3",#N/A,TRUE,"Dist Center Pro Forma IS";"Dist Center Pro IS Y4 and Y5",#N/A,TRUE,"Dist Center Pro Forma IS";"Dist Center Annual Summary",#N/A,TRUE,"Dist Center Pro Forma IS"}</definedName>
    <definedName name="wrn.Central._.Dist._.Center._.Pro._.Forma._.IS." localSheetId="11" hidden="1">{"Dist Center Pro IS Y1",#N/A,TRUE,"Dist Center Pro Forma IS";"Dist Center Pro IS Y2",#N/A,TRUE,"Dist Center Pro Forma IS";"Dist Center Pro IS Y3",#N/A,TRUE,"Dist Center Pro Forma IS";"Dist Center Pro IS Y4 and Y5",#N/A,TRUE,"Dist Center Pro Forma IS";"Dist Center Annual Summary",#N/A,TRUE,"Dist Center Pro Forma IS"}</definedName>
    <definedName name="wrn.Central._.Dist._.Center._.Pro._.Forma._.IS." hidden="1">{"Dist Center Pro IS Y1",#N/A,TRUE,"Dist Center Pro Forma IS";"Dist Center Pro IS Y2",#N/A,TRUE,"Dist Center Pro Forma IS";"Dist Center Pro IS Y3",#N/A,TRUE,"Dist Center Pro Forma IS";"Dist Center Pro IS Y4 and Y5",#N/A,TRUE,"Dist Center Pro Forma IS";"Dist Center Annual Summary",#N/A,TRUE,"Dist Center Pro Forma IS"}</definedName>
    <definedName name="wrn.Central._.Nervous._.System." localSheetId="4" hidden="1">{#N/A,#N/A,FALSE,"CNS";#N/A,#N/A,FALSE,"Serz";#N/A,#N/A,FALSE,"Ace"}</definedName>
    <definedName name="wrn.Central._.Nervous._.System." localSheetId="11" hidden="1">{#N/A,#N/A,FALSE,"CNS";#N/A,#N/A,FALSE,"Serz";#N/A,#N/A,FALSE,"Ace"}</definedName>
    <definedName name="wrn.Central._.Nervous._.System." hidden="1">{#N/A,#N/A,FALSE,"CNS";#N/A,#N/A,FALSE,"Serz";#N/A,#N/A,FALSE,"Ace"}</definedName>
    <definedName name="wrn.Central._.Nervous._.System._1" localSheetId="4" hidden="1">{#N/A,#N/A,FALSE,"CNS";#N/A,#N/A,FALSE,"Serz";#N/A,#N/A,FALSE,"Ace"}</definedName>
    <definedName name="wrn.Central._.Nervous._.System._1" localSheetId="11" hidden="1">{#N/A,#N/A,FALSE,"CNS";#N/A,#N/A,FALSE,"Serz";#N/A,#N/A,FALSE,"Ace"}</definedName>
    <definedName name="wrn.Central._.Nervous._.System._1" hidden="1">{#N/A,#N/A,FALSE,"CNS";#N/A,#N/A,FALSE,"Serz";#N/A,#N/A,FALSE,"Ace"}</definedName>
    <definedName name="wrn.CF._.Statement." localSheetId="4" hidden="1">{"CashPrintArea",#N/A,FALSE,"Cash (c)"}</definedName>
    <definedName name="wrn.CF._.Statement." localSheetId="11" hidden="1">{"CashPrintArea",#N/A,FALSE,"Cash (c)"}</definedName>
    <definedName name="wrn.CF._.Statement." hidden="1">{"CashPrintArea",#N/A,FALSE,"Cash (c)"}</definedName>
    <definedName name="wrn.CF._.Statement._.Base._.Case." localSheetId="4" hidden="1">{"CashPrintArea",#N/A,FALSE,"Cash (c)"}</definedName>
    <definedName name="wrn.CF._.Statement._.Base._.Case." localSheetId="11" hidden="1">{"CashPrintArea",#N/A,FALSE,"Cash (c)"}</definedName>
    <definedName name="wrn.CF._.Statement._.Base._.Case." hidden="1">{"CashPrintArea",#N/A,FALSE,"Cash (c)"}</definedName>
    <definedName name="wrn.CF._.Statement._.Base._.Case._1" localSheetId="4" hidden="1">{"CashPrintArea",#N/A,FALSE,"Cash (c)"}</definedName>
    <definedName name="wrn.CF._.Statement._.Base._.Case._1" localSheetId="11" hidden="1">{"CashPrintArea",#N/A,FALSE,"Cash (c)"}</definedName>
    <definedName name="wrn.CF._.Statement._.Base._.Case._1" hidden="1">{"CashPrintArea",#N/A,FALSE,"Cash (c)"}</definedName>
    <definedName name="wrn.CF._.Statement._1" localSheetId="4" hidden="1">{"CashPrintArea",#N/A,FALSE,"Cash (c)"}</definedName>
    <definedName name="wrn.CF._.Statement._1" localSheetId="11" hidden="1">{"CashPrintArea",#N/A,FALSE,"Cash (c)"}</definedName>
    <definedName name="wrn.CF._.Statement._1" hidden="1">{"CashPrintArea",#N/A,FALSE,"Cash (c)"}</definedName>
    <definedName name="wrn.CFTRENDS." localSheetId="11" hidden="1">{#N/A,#N/A,FALSE,"OMM III";#N/A,#N/A,FALSE,"1995 PLAN";#N/A,#N/A,FALSE,"1995 TARGET";#N/A,#N/A,FALSE,"1995 ADJUSTED"}</definedName>
    <definedName name="wrn.CFTRENDS." hidden="1">{#N/A,#N/A,FALSE,"OMM III";#N/A,#N/A,FALSE,"1995 PLAN";#N/A,#N/A,FALSE,"1995 TARGET";#N/A,#N/A,FALSE,"1995 ADJUSTED"}</definedName>
    <definedName name="wrn.CFTRENDS._1" localSheetId="11" hidden="1">{#N/A,#N/A,FALSE,"OMM III";#N/A,#N/A,FALSE,"1995 PLAN";#N/A,#N/A,FALSE,"1995 TARGET";#N/A,#N/A,FALSE,"1995 ADJUSTED"}</definedName>
    <definedName name="wrn.CFTRENDS._1" hidden="1">{#N/A,#N/A,FALSE,"OMM III";#N/A,#N/A,FALSE,"1995 PLAN";#N/A,#N/A,FALSE,"1995 TARGET";#N/A,#N/A,FALSE,"1995 ADJUSTED"}</definedName>
    <definedName name="wrn.cftrends2" localSheetId="11" hidden="1">{#N/A,#N/A,FALSE,"OMM III";#N/A,#N/A,FALSE,"1995 PLAN";#N/A,#N/A,FALSE,"1995 TARGET";#N/A,#N/A,FALSE,"1995 ADJUSTED"}</definedName>
    <definedName name="wrn.cftrends2" hidden="1">{#N/A,#N/A,FALSE,"OMM III";#N/A,#N/A,FALSE,"1995 PLAN";#N/A,#N/A,FALSE,"1995 TARGET";#N/A,#N/A,FALSE,"1995 ADJUSTED"}</definedName>
    <definedName name="wrn.cftrends2_1" localSheetId="11" hidden="1">{#N/A,#N/A,FALSE,"OMM III";#N/A,#N/A,FALSE,"1995 PLAN";#N/A,#N/A,FALSE,"1995 TARGET";#N/A,#N/A,FALSE,"1995 ADJUSTED"}</definedName>
    <definedName name="wrn.cftrends2_1" hidden="1">{#N/A,#N/A,FALSE,"OMM III";#N/A,#N/A,FALSE,"1995 PLAN";#N/A,#N/A,FALSE,"1995 TARGET";#N/A,#N/A,FALSE,"1995 ADJUSTED"}</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80GP." localSheetId="4" hidden="1">{"CG80GP",#N/A,FALSE,"SCORPS"}</definedName>
    <definedName name="wrn.CG80GP." localSheetId="11" hidden="1">{"CG80GP",#N/A,FALSE,"SCORPS"}</definedName>
    <definedName name="wrn.CG80GP." hidden="1">{"CG80GP",#N/A,FALSE,"SCORPS"}</definedName>
    <definedName name="wrn.CG80GP2." localSheetId="4" hidden="1">{"CG80GP2",#N/A,FALSE,"SCORPS"}</definedName>
    <definedName name="wrn.CG80GP2." localSheetId="11" hidden="1">{"CG80GP2",#N/A,FALSE,"SCORPS"}</definedName>
    <definedName name="wrn.CG80GP2." hidden="1">{"CG80GP2",#N/A,FALSE,"SCORPS"}</definedName>
    <definedName name="wrn.CG80LP." localSheetId="4" hidden="1">{"CG80LP",#N/A,FALSE,"SCORPS"}</definedName>
    <definedName name="wrn.CG80LP." localSheetId="11" hidden="1">{"CG80LP",#N/A,FALSE,"SCORPS"}</definedName>
    <definedName name="wrn.CG80LP." hidden="1">{"CG80LP",#N/A,FALSE,"SCORPS"}</definedName>
    <definedName name="wrn.CG80LP2." localSheetId="4" hidden="1">{"CG80LP2",#N/A,FALSE,"SCORPS"}</definedName>
    <definedName name="wrn.CG80LP2." localSheetId="11" hidden="1">{"CG80LP2",#N/A,FALSE,"SCORPS"}</definedName>
    <definedName name="wrn.CG80LP2." hidden="1">{"CG80LP2",#N/A,FALSE,"SCORPS"}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ARGES." localSheetId="4" hidden="1">{#N/A,#N/A,FALSE,"recap ";#N/A,#N/A,FALSE,"650T";#N/A,#N/A,FALSE,"650T (2)";#N/A,#N/A,FALSE,"650T (3)";#N/A,#N/A,FALSE,"9001200T";#N/A,#N/A,FALSE,"9001200T (2)";#N/A,#N/A,FALSE,"9001200T (3)";#N/A,#N/A,FALSE,"1800T";#N/A,#N/A,FALSE,"1800T (2)";#N/A,#N/A,FALSE,"1800T (3)";#N/A,#N/A,FALSE,"PEINTURE";#N/A,#N/A,FALSE,"PEINTURE (2)";#N/A,#N/A,FALSE,"PEINTURE (3)";#N/A,#N/A,FALSE,"mods";#N/A,#N/A,FALSE,"mods (2)";#N/A,#N/A,FALSE,"mods (3)";#N/A,#N/A,FALSE,"mods (4)";#N/A,#N/A,FALSE,"mods (5)";#N/A,#N/A,FALSE,"mods (6)";#N/A,#N/A,FALSE,"mods (7)";#N/A,#N/A,FALSE,"mods (8)";#N/A,#N/A,FALSE,"mods (9)";#N/A,#N/A,FALSE,"mods (10)";#N/A,#N/A,FALSE,"mods (11)"}</definedName>
    <definedName name="wrn.CHARGES." localSheetId="11" hidden="1">{#N/A,#N/A,FALSE,"recap ";#N/A,#N/A,FALSE,"650T";#N/A,#N/A,FALSE,"650T (2)";#N/A,#N/A,FALSE,"650T (3)";#N/A,#N/A,FALSE,"9001200T";#N/A,#N/A,FALSE,"9001200T (2)";#N/A,#N/A,FALSE,"9001200T (3)";#N/A,#N/A,FALSE,"1800T";#N/A,#N/A,FALSE,"1800T (2)";#N/A,#N/A,FALSE,"1800T (3)";#N/A,#N/A,FALSE,"PEINTURE";#N/A,#N/A,FALSE,"PEINTURE (2)";#N/A,#N/A,FALSE,"PEINTURE (3)";#N/A,#N/A,FALSE,"mods";#N/A,#N/A,FALSE,"mods (2)";#N/A,#N/A,FALSE,"mods (3)";#N/A,#N/A,FALSE,"mods (4)";#N/A,#N/A,FALSE,"mods (5)";#N/A,#N/A,FALSE,"mods (6)";#N/A,#N/A,FALSE,"mods (7)";#N/A,#N/A,FALSE,"mods (8)";#N/A,#N/A,FALSE,"mods (9)";#N/A,#N/A,FALSE,"mods (10)";#N/A,#N/A,FALSE,"mods (11)"}</definedName>
    <definedName name="wrn.CHARGES." hidden="1">{#N/A,#N/A,FALSE,"recap ";#N/A,#N/A,FALSE,"650T";#N/A,#N/A,FALSE,"650T (2)";#N/A,#N/A,FALSE,"650T (3)";#N/A,#N/A,FALSE,"9001200T";#N/A,#N/A,FALSE,"9001200T (2)";#N/A,#N/A,FALSE,"9001200T (3)";#N/A,#N/A,FALSE,"1800T";#N/A,#N/A,FALSE,"1800T (2)";#N/A,#N/A,FALSE,"1800T (3)";#N/A,#N/A,FALSE,"PEINTURE";#N/A,#N/A,FALSE,"PEINTURE (2)";#N/A,#N/A,FALSE,"PEINTURE (3)";#N/A,#N/A,FALSE,"mods";#N/A,#N/A,FALSE,"mods (2)";#N/A,#N/A,FALSE,"mods (3)";#N/A,#N/A,FALSE,"mods (4)";#N/A,#N/A,FALSE,"mods (5)";#N/A,#N/A,FALSE,"mods (6)";#N/A,#N/A,FALSE,"mods (7)";#N/A,#N/A,FALSE,"mods (8)";#N/A,#N/A,FALSE,"mods (9)";#N/A,#N/A,FALSE,"mods (10)";#N/A,#N/A,FALSE,"mods (11)"}</definedName>
    <definedName name="wrn.CHART." localSheetId="11" hidden="1">{"CHART",#N/A,FALSE,"Arch Communications"}</definedName>
    <definedName name="wrn.CHART." hidden="1">{"CHART",#N/A,FALSE,"Arch Communications"}</definedName>
    <definedName name="wrn.Chart._.Printouts." localSheetId="4"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localSheetId="1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localSheetId="4"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localSheetId="1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s." localSheetId="19" hidden="1">{"newyork",#N/A,FALSE,"Plots-Annually";"florida",#N/A,FALSE,"Plots-Annually"}</definedName>
    <definedName name="wrn.charts." localSheetId="4" hidden="1">{"newyork",#N/A,FALSE,"Plots-Annually";"florida",#N/A,FALSE,"Plots-Annually"}</definedName>
    <definedName name="wrn.charts." localSheetId="15" hidden="1">{"newyork",#N/A,FALSE,"Plots-Annually";"florida",#N/A,FALSE,"Plots-Annually"}</definedName>
    <definedName name="wrn.charts." localSheetId="11" hidden="1">{"newyork",#N/A,FALSE,"Plots-Annually";"florida",#N/A,FALSE,"Plots-Annually"}</definedName>
    <definedName name="wrn.charts." hidden="1">{"newyork",#N/A,FALSE,"Plots-Annually";"florida",#N/A,FALSE,"Plots-Annually"}</definedName>
    <definedName name="wrn.Cheat._.Sheets." localSheetId="4" hidden="1">{"Table 1",#N/A,FALSE,"Tables";"Table 2",#N/A,FALSE,"Tables";"Table 3",#N/A,FALSE,"Tables";"Table 4",#N/A,FALSE,"Tables";"Upside",#N/A,FALSE,"upside"}</definedName>
    <definedName name="wrn.Cheat._.Sheets." localSheetId="11" hidden="1">{"Table 1",#N/A,FALSE,"Tables";"Table 2",#N/A,FALSE,"Tables";"Table 3",#N/A,FALSE,"Tables";"Table 4",#N/A,FALSE,"Tables";"Upside",#N/A,FALSE,"upside"}</definedName>
    <definedName name="wrn.Cheat._.Sheets." hidden="1">{"Table 1",#N/A,FALSE,"Tables";"Table 2",#N/A,FALSE,"Tables";"Table 3",#N/A,FALSE,"Tables";"Table 4",#N/A,FALSE,"Tables";"Upside",#N/A,FALSE,"upside"}</definedName>
    <definedName name="wrn.Cheat._.Sheets._1" localSheetId="4" hidden="1">{"Table 1",#N/A,FALSE,"Tables";"Table 2",#N/A,FALSE,"Tables";"Table 3",#N/A,FALSE,"Tables";"Table 4",#N/A,FALSE,"Tables";"Upside",#N/A,FALSE,"upside"}</definedName>
    <definedName name="wrn.Cheat._.Sheets._1" localSheetId="11" hidden="1">{"Table 1",#N/A,FALSE,"Tables";"Table 2",#N/A,FALSE,"Tables";"Table 3",#N/A,FALSE,"Tables";"Table 4",#N/A,FALSE,"Tables";"Upside",#N/A,FALSE,"upside"}</definedName>
    <definedName name="wrn.Cheat._.Sheets._1" hidden="1">{"Table 1",#N/A,FALSE,"Tables";"Table 2",#N/A,FALSE,"Tables";"Table 3",#N/A,FALSE,"Tables";"Table 4",#N/A,FALSE,"Tables";"Upside",#N/A,FALSE,"upside"}</definedName>
    <definedName name="wrn.chi._.tiÆt." localSheetId="11" hidden="1">{#N/A,#N/A,FALSE,"Chi tiÆt"}</definedName>
    <definedName name="wrn.chi._.tiÆt." hidden="1">{#N/A,#N/A,FALSE,"Chi tiÆt"}</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G."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_.Back._.up._.Files." localSheetId="11" hidden="1">{#N/A,#N/A,FALSE,"BACK UP CIG"}</definedName>
    <definedName name="wrn.CIG._.Back._.up._.Files." hidden="1">{#N/A,#N/A,FALSE,"BACK UP CIG"}</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IPG._.All._.Sheets." localSheetId="11"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11"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11"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CLAIM율." localSheetId="11" hidden="1">{#N/A,#N/A,FALSE,"빌딩claim율";#N/A,#N/A,FALSE,"전력CLAIM율";#N/A,#N/A,FALSE,"SVC산업CLAIM"}</definedName>
    <definedName name="wrn.CLAIM율." hidden="1">{#N/A,#N/A,FALSE,"빌딩claim율";#N/A,#N/A,FALSE,"전력CLAIM율";#N/A,#N/A,FALSE,"SVC산업CLAIM"}</definedName>
    <definedName name="wrn.CLAIM율._1" localSheetId="11" hidden="1">{#N/A,#N/A,FALSE,"빌딩claim율";#N/A,#N/A,FALSE,"전력CLAIM율";#N/A,#N/A,FALSE,"SVC산업CLAIM"}</definedName>
    <definedName name="wrn.CLAIM율._1" hidden="1">{#N/A,#N/A,FALSE,"빌딩claim율";#N/A,#N/A,FALSE,"전력CLAIM율";#N/A,#N/A,FALSE,"SVC산업CLAIM"}</definedName>
    <definedName name="wrn.Clam." localSheetId="4" hidden="1">{"Clam",#N/A,FALSE,"Clam"}</definedName>
    <definedName name="wrn.Clam." localSheetId="11" hidden="1">{"Clam",#N/A,FALSE,"Clam"}</definedName>
    <definedName name="wrn.Clam." hidden="1">{"Clam",#N/A,FALSE,"Clam"}</definedName>
    <definedName name="wrn.Clam._1" localSheetId="4" hidden="1">{"Clam",#N/A,FALSE,"Clam"}</definedName>
    <definedName name="wrn.Clam._1" localSheetId="11" hidden="1">{"Clam",#N/A,FALSE,"Clam"}</definedName>
    <definedName name="wrn.Clam._1" hidden="1">{"Clam",#N/A,FALSE,"Clam"}</definedName>
    <definedName name="wrn.client." localSheetId="11" hidden="1">{"multiple",#N/A,FALSE,"client";"margins",#N/A,FALSE,"client";"data",#N/A,FALSE,"client"}</definedName>
    <definedName name="wrn.client." hidden="1">{"multiple",#N/A,FALSE,"client";"margins",#N/A,FALSE,"client";"data",#N/A,FALSE,"client"}</definedName>
    <definedName name="wrn.Client._.Process._.Report." localSheetId="11" hidden="1">{#N/A,#N/A,FALSE,"Renewals In Process";#N/A,#N/A,FALSE,"New Clients In Process";#N/A,#N/A,FALSE,"Completed New Clients";#N/A,#N/A,FALSE,"Completed Renewals"}</definedName>
    <definedName name="wrn.Client._.Process._.Report." hidden="1">{#N/A,#N/A,FALSE,"Renewals In Process";#N/A,#N/A,FALSE,"New Clients In Process";#N/A,#N/A,FALSE,"Completed New Clients";#N/A,#N/A,FALSE,"Completed Renewals"}</definedName>
    <definedName name="wrn.Client._.Sheets." localSheetId="4" hidden="1">{"Netbacks",#N/A,FALSE,"Netbacks";"IS Quarterly",#N/A,FALSE,"Income Statement";"IS Yearly",#N/A,FALSE,"Income Statement";"Corporate Profile",#N/A,FALSE,"Corporate Profile"}</definedName>
    <definedName name="wrn.Client._.Sheets." localSheetId="11" hidden="1">{"Netbacks",#N/A,FALSE,"Netbacks";"IS Quarterly",#N/A,FALSE,"Income Statement";"IS Yearly",#N/A,FALSE,"Income Statement";"Corporate Profile",#N/A,FALSE,"Corporate Profile"}</definedName>
    <definedName name="wrn.Client._.Sheets." hidden="1">{"Netbacks",#N/A,FALSE,"Netbacks";"IS Quarterly",#N/A,FALSE,"Income Statement";"IS Yearly",#N/A,FALSE,"Income Statement";"Corporate Profile",#N/A,FALSE,"Corporate Profile"}</definedName>
    <definedName name="wrn.Client._.Sheets._1" localSheetId="4" hidden="1">{"Netbacks",#N/A,FALSE,"Netbacks";"IS Quarterly",#N/A,FALSE,"Income Statement";"IS Yearly",#N/A,FALSE,"Income Statement";"Corporate Profile",#N/A,FALSE,"Corporate Profile"}</definedName>
    <definedName name="wrn.Client._.Sheets._1" localSheetId="11" hidden="1">{"Netbacks",#N/A,FALSE,"Netbacks";"IS Quarterly",#N/A,FALSE,"Income Statement";"IS Yearly",#N/A,FALSE,"Income Statement";"Corporate Profile",#N/A,FALSE,"Corporate Profile"}</definedName>
    <definedName name="wrn.Client._.Sheets._1" hidden="1">{"Netbacks",#N/A,FALSE,"Netbacks";"IS Quarterly",#N/A,FALSE,"Income Statement";"IS Yearly",#N/A,FALSE,"Income Statement";"Corporate Profile",#N/A,FALSE,"Corporate Profile"}</definedName>
    <definedName name="wrn.client._1" localSheetId="4" hidden="1">{"multiple",#N/A,FALSE,"client";"margins",#N/A,FALSE,"client";"data",#N/A,FALSE,"client"}</definedName>
    <definedName name="wrn.client._1" localSheetId="11" hidden="1">{"multiple",#N/A,FALSE,"client";"margins",#N/A,FALSE,"client";"data",#N/A,FALSE,"client"}</definedName>
    <definedName name="wrn.client._1" hidden="1">{"multiple",#N/A,FALSE,"client";"margins",#N/A,FALSE,"client";"data",#N/A,FALSE,"client"}</definedName>
    <definedName name="wrn.Client3." localSheetId="11" hidden="1">{"data",#N/A,FALSE,"client (3)";"margins",#N/A,FALSE,"client (3)";"multiple",#N/A,FALSE,"client (3)"}</definedName>
    <definedName name="wrn.Client3." hidden="1">{"data",#N/A,FALSE,"client (3)";"margins",#N/A,FALSE,"client (3)";"multiple",#N/A,FALSE,"client (3)"}</definedName>
    <definedName name="wrn.Client3._1" localSheetId="4" hidden="1">{"data",#N/A,FALSE,"client (3)";"margins",#N/A,FALSE,"client (3)";"multiple",#N/A,FALSE,"client (3)"}</definedName>
    <definedName name="wrn.Client3._1" localSheetId="11" hidden="1">{"data",#N/A,FALSE,"client (3)";"margins",#N/A,FALSE,"client (3)";"multiple",#N/A,FALSE,"client (3)"}</definedName>
    <definedName name="wrn.Client3._1" hidden="1">{"data",#N/A,FALSE,"client (3)";"margins",#N/A,FALSE,"client (3)";"multiple",#N/A,FALSE,"client (3)"}</definedName>
    <definedName name="wrn.client4." localSheetId="11" hidden="1">{"multiple",#N/A,FALSE,"client (4)";"margins",#N/A,FALSE,"client (4)";"data",#N/A,FALSE,"client (4)"}</definedName>
    <definedName name="wrn.client4." hidden="1">{"multiple",#N/A,FALSE,"client (4)";"margins",#N/A,FALSE,"client (4)";"data",#N/A,FALSE,"client (4)"}</definedName>
    <definedName name="wrn.client4._1" localSheetId="4" hidden="1">{"multiple",#N/A,FALSE,"client (4)";"margins",#N/A,FALSE,"client (4)";"data",#N/A,FALSE,"client (4)"}</definedName>
    <definedName name="wrn.client4._1" localSheetId="11" hidden="1">{"multiple",#N/A,FALSE,"client (4)";"margins",#N/A,FALSE,"client (4)";"data",#N/A,FALSE,"client (4)"}</definedName>
    <definedName name="wrn.client4._1" hidden="1">{"multiple",#N/A,FALSE,"client (4)";"margins",#N/A,FALSE,"client (4)";"data",#N/A,FALSE,"client (4)"}</definedName>
    <definedName name="wrn.clientcopy."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_1" localSheetId="4" hidden="1">{"WACC_clientcopy",#N/A,FALSE,"Inputs";"Beta_clientcopy",#N/A,FALSE,"Inputs";"SCF_clientcopy",#N/A,FALSE,"Inputs";"ProBS_clientcopy",#N/A,FALSE,"Inputs";"BS_clientcopy",#N/A,FALSE,"Inputs";"ProIS_clientcopy",#N/A,FALSE,"Inputs";"IS_clientcopy",#N/A,FALSE,"Inputs";"Ratios_clientcopy",#N/A,FALSE,"Ratios"}</definedName>
    <definedName name="wrn.clientcopy1._1" localSheetId="11" hidden="1">{"WACC_clientcopy",#N/A,FALSE,"Inputs";"Beta_clientcopy",#N/A,FALSE,"Inputs";"SCF_clientcopy",#N/A,FALSE,"Inputs";"ProBS_clientcopy",#N/A,FALSE,"Inputs";"BS_clientcopy",#N/A,FALSE,"Inputs";"ProIS_clientcopy",#N/A,FALSE,"Inputs";"IS_clientcopy",#N/A,FALSE,"Inputs";"Ratios_clientcopy",#N/A,FALSE,"Ratios"}</definedName>
    <definedName name="wrn.clientcopy1._1" hidden="1">{"WACC_clientcopy",#N/A,FALSE,"Inputs";"Beta_clientcopy",#N/A,FALSE,"Inputs";"SCF_clientcopy",#N/A,FALSE,"Inputs";"ProBS_clientcopy",#N/A,FALSE,"Inputs";"BS_clientcopy",#N/A,FALSE,"Inputs";"ProIS_clientcopy",#N/A,FALSE,"Inputs";"IS_clientcopy",#N/A,FALSE,"Inputs";"Ratios_clientcopy",#N/A,FALSE,"Ratios"}</definedName>
    <definedName name="wrn.clientcopy2._1" localSheetId="4" hidden="1">{"WACC_clientcopy",#N/A,FALSE,"Inputs";"Beta_clientcopy",#N/A,FALSE,"Inputs";"SCF_clientcopy",#N/A,FALSE,"Inputs";"ProBS_clientcopy",#N/A,FALSE,"Inputs";"BS_clientcopy",#N/A,FALSE,"Inputs";"ProIS_clientcopy",#N/A,FALSE,"Inputs";"IS_clientcopy",#N/A,FALSE,"Inputs";"Ratios_clientcopy",#N/A,FALSE,"Ratios"}</definedName>
    <definedName name="wrn.clientcopy2._1" localSheetId="11" hidden="1">{"WACC_clientcopy",#N/A,FALSE,"Inputs";"Beta_clientcopy",#N/A,FALSE,"Inputs";"SCF_clientcopy",#N/A,FALSE,"Inputs";"ProBS_clientcopy",#N/A,FALSE,"Inputs";"BS_clientcopy",#N/A,FALSE,"Inputs";"ProIS_clientcopy",#N/A,FALSE,"Inputs";"IS_clientcopy",#N/A,FALSE,"Inputs";"Ratios_clientcopy",#N/A,FALSE,"Ratios"}</definedName>
    <definedName name="wrn.clientcopy2._1" hidden="1">{"WACC_clientcopy",#N/A,FALSE,"Inputs";"Beta_clientcopy",#N/A,FALSE,"Inputs";"SCF_clientcopy",#N/A,FALSE,"Inputs";"ProBS_clientcopy",#N/A,FALSE,"Inputs";"BS_clientcopy",#N/A,FALSE,"Inputs";"ProIS_clientcopy",#N/A,FALSE,"Inputs";"IS_clientcopy",#N/A,FALSE,"Inputs";"Ratios_clientcopy",#N/A,FALSE,"Ratios"}</definedName>
    <definedName name="wrn.clientcopy3._1" localSheetId="4" hidden="1">{"WACC_clientcopy",#N/A,FALSE,"Inputs";"Beta_clientcopy",#N/A,FALSE,"Inputs";"SCF_clientcopy",#N/A,FALSE,"Inputs";"ProBS_clientcopy",#N/A,FALSE,"Inputs";"BS_clientcopy",#N/A,FALSE,"Inputs";"ProIS_clientcopy",#N/A,FALSE,"Inputs";"IS_clientcopy",#N/A,FALSE,"Inputs";"Ratios_clientcopy",#N/A,FALSE,"Ratios"}</definedName>
    <definedName name="wrn.clientcopy3._1" localSheetId="11" hidden="1">{"WACC_clientcopy",#N/A,FALSE,"Inputs";"Beta_clientcopy",#N/A,FALSE,"Inputs";"SCF_clientcopy",#N/A,FALSE,"Inputs";"ProBS_clientcopy",#N/A,FALSE,"Inputs";"BS_clientcopy",#N/A,FALSE,"Inputs";"ProIS_clientcopy",#N/A,FALSE,"Inputs";"IS_clientcopy",#N/A,FALSE,"Inputs";"Ratios_clientcopy",#N/A,FALSE,"Ratios"}</definedName>
    <definedName name="wrn.clientcopy3._1" hidden="1">{"WACC_clientcopy",#N/A,FALSE,"Inputs";"Beta_clientcopy",#N/A,FALSE,"Inputs";"SCF_clientcopy",#N/A,FALSE,"Inputs";"ProBS_clientcopy",#N/A,FALSE,"Inputs";"BS_clientcopy",#N/A,FALSE,"Inputs";"ProIS_clientcopy",#N/A,FALSE,"Inputs";"IS_clientcopy",#N/A,FALSE,"Inputs";"Ratios_clientcopy",#N/A,FALSE,"Ratios"}</definedName>
    <definedName name="wrn.clp_detail_doc." localSheetId="4" hidden="1">{"clp_ltd_doc",#N/A,FALSE,"CLP";"clp_om_doc",#N/A,FALSE,"CLP";"clp_ra_doc",#N/A,FALSE,"CLP";"clp_rb_doc",#N/A,FALSE,"CLP";"clp_rev_doc",#N/A,FALSE,"CLP";"clp_tax_doc",#N/A,FALSE,"CLP";"clp_wc_doc",#N/A,FALSE,"CLP";"clp_power_doc",#N/A,FALSE,"CLP"}</definedName>
    <definedName name="wrn.clp_detail_doc." localSheetId="11" hidden="1">{"clp_ltd_doc",#N/A,FALSE,"CLP";"clp_om_doc",#N/A,FALSE,"CLP";"clp_ra_doc",#N/A,FALSE,"CLP";"clp_rb_doc",#N/A,FALSE,"CLP";"clp_rev_doc",#N/A,FALSE,"CLP";"clp_tax_doc",#N/A,FALSE,"CLP";"clp_wc_doc",#N/A,FALSE,"CLP";"clp_power_doc",#N/A,FALSE,"CLP"}</definedName>
    <definedName name="wrn.clp_detail_doc." hidden="1">{"clp_ltd_doc",#N/A,FALSE,"CLP";"clp_om_doc",#N/A,FALSE,"CLP";"clp_ra_doc",#N/A,FALSE,"CLP";"clp_rb_doc",#N/A,FALSE,"CLP";"clp_rev_doc",#N/A,FALSE,"CLP";"clp_tax_doc",#N/A,FALSE,"CLP";"clp_wc_doc",#N/A,FALSE,"CLP";"clp_power_doc",#N/A,FALSE,"CLP"}</definedName>
    <definedName name="wrn.clp_detail_doc._1" localSheetId="4" hidden="1">{"clp_ltd_doc",#N/A,FALSE,"CLP";"clp_om_doc",#N/A,FALSE,"CLP";"clp_ra_doc",#N/A,FALSE,"CLP";"clp_rb_doc",#N/A,FALSE,"CLP";"clp_rev_doc",#N/A,FALSE,"CLP";"clp_tax_doc",#N/A,FALSE,"CLP";"clp_wc_doc",#N/A,FALSE,"CLP";"clp_power_doc",#N/A,FALSE,"CLP"}</definedName>
    <definedName name="wrn.clp_detail_doc._1" localSheetId="11" hidden="1">{"clp_ltd_doc",#N/A,FALSE,"CLP";"clp_om_doc",#N/A,FALSE,"CLP";"clp_ra_doc",#N/A,FALSE,"CLP";"clp_rb_doc",#N/A,FALSE,"CLP";"clp_rev_doc",#N/A,FALSE,"CLP";"clp_tax_doc",#N/A,FALSE,"CLP";"clp_wc_doc",#N/A,FALSE,"CLP";"clp_power_doc",#N/A,FALSE,"CLP"}</definedName>
    <definedName name="wrn.clp_detail_doc._1" hidden="1">{"clp_ltd_doc",#N/A,FALSE,"CLP";"clp_om_doc",#N/A,FALSE,"CLP";"clp_ra_doc",#N/A,FALSE,"CLP";"clp_rb_doc",#N/A,FALSE,"CLP";"clp_rev_doc",#N/A,FALSE,"CLP";"clp_tax_doc",#N/A,FALSE,"CLP";"clp_wc_doc",#N/A,FALSE,"CLP";"clp_power_doc",#N/A,FALSE,"CLP"}</definedName>
    <definedName name="wrn.clp_detail_doc2" localSheetId="4" hidden="1">{"clp_ltd_doc",#N/A,FALSE,"CLP";"clp_om_doc",#N/A,FALSE,"CLP";"clp_ra_doc",#N/A,FALSE,"CLP";"clp_rb_doc",#N/A,FALSE,"CLP";"clp_rev_doc",#N/A,FALSE,"CLP";"clp_tax_doc",#N/A,FALSE,"CLP";"clp_wc_doc",#N/A,FALSE,"CLP";"clp_power_doc",#N/A,FALSE,"CLP"}</definedName>
    <definedName name="wrn.clp_detail_doc2" localSheetId="11" hidden="1">{"clp_ltd_doc",#N/A,FALSE,"CLP";"clp_om_doc",#N/A,FALSE,"CLP";"clp_ra_doc",#N/A,FALSE,"CLP";"clp_rb_doc",#N/A,FALSE,"CLP";"clp_rev_doc",#N/A,FALSE,"CLP";"clp_tax_doc",#N/A,FALSE,"CLP";"clp_wc_doc",#N/A,FALSE,"CLP";"clp_power_doc",#N/A,FALSE,"CLP"}</definedName>
    <definedName name="wrn.clp_detail_doc2" hidden="1">{"clp_ltd_doc",#N/A,FALSE,"CLP";"clp_om_doc",#N/A,FALSE,"CLP";"clp_ra_doc",#N/A,FALSE,"CLP";"clp_rb_doc",#N/A,FALSE,"CLP";"clp_rev_doc",#N/A,FALSE,"CLP";"clp_tax_doc",#N/A,FALSE,"CLP";"clp_wc_doc",#N/A,FALSE,"CLP";"clp_power_doc",#N/A,FALSE,"CLP"}</definedName>
    <definedName name="wrn.clp_detail_doc2_1" localSheetId="4" hidden="1">{"clp_ltd_doc",#N/A,FALSE,"CLP";"clp_om_doc",#N/A,FALSE,"CLP";"clp_ra_doc",#N/A,FALSE,"CLP";"clp_rb_doc",#N/A,FALSE,"CLP";"clp_rev_doc",#N/A,FALSE,"CLP";"clp_tax_doc",#N/A,FALSE,"CLP";"clp_wc_doc",#N/A,FALSE,"CLP";"clp_power_doc",#N/A,FALSE,"CLP"}</definedName>
    <definedName name="wrn.clp_detail_doc2_1" localSheetId="11" hidden="1">{"clp_ltd_doc",#N/A,FALSE,"CLP";"clp_om_doc",#N/A,FALSE,"CLP";"clp_ra_doc",#N/A,FALSE,"CLP";"clp_rb_doc",#N/A,FALSE,"CLP";"clp_rev_doc",#N/A,FALSE,"CLP";"clp_tax_doc",#N/A,FALSE,"CLP";"clp_wc_doc",#N/A,FALSE,"CLP";"clp_power_doc",#N/A,FALSE,"CLP"}</definedName>
    <definedName name="wrn.clp_detail_doc2_1" hidden="1">{"clp_ltd_doc",#N/A,FALSE,"CLP";"clp_om_doc",#N/A,FALSE,"CLP";"clp_ra_doc",#N/A,FALSE,"CLP";"clp_rb_doc",#N/A,FALSE,"CLP";"clp_rev_doc",#N/A,FALSE,"CLP";"clp_tax_doc",#N/A,FALSE,"CLP";"clp_wc_doc",#N/A,FALSE,"CLP";"clp_power_doc",#N/A,FALSE,"CLP"}</definedName>
    <definedName name="wrn.clp_fs_doc" localSheetId="4" hidden="1">{"clp_bs_doc",#N/A,FALSE,"CLP";"clp_is_doc",#N/A,FALSE,"CLP";"clp_cf_doc",#N/A,FALSE,"CLP";"clp_fr_doc",#N/A,FALSE,"CLP"}</definedName>
    <definedName name="wrn.clp_fs_doc" localSheetId="11" hidden="1">{"clp_bs_doc",#N/A,FALSE,"CLP";"clp_is_doc",#N/A,FALSE,"CLP";"clp_cf_doc",#N/A,FALSE,"CLP";"clp_fr_doc",#N/A,FALSE,"CLP"}</definedName>
    <definedName name="wrn.clp_fs_doc" hidden="1">{"clp_bs_doc",#N/A,FALSE,"CLP";"clp_is_doc",#N/A,FALSE,"CLP";"clp_cf_doc",#N/A,FALSE,"CLP";"clp_fr_doc",#N/A,FALSE,"CLP"}</definedName>
    <definedName name="wrn.clp_fs_doc." localSheetId="4" hidden="1">{"clp_bs_doc",#N/A,FALSE,"CLP";"clp_is_doc",#N/A,FALSE,"CLP";"clp_cf_doc",#N/A,FALSE,"CLP";"clp_fr_doc",#N/A,FALSE,"CLP"}</definedName>
    <definedName name="wrn.clp_fs_doc." localSheetId="11" hidden="1">{"clp_bs_doc",#N/A,FALSE,"CLP";"clp_is_doc",#N/A,FALSE,"CLP";"clp_cf_doc",#N/A,FALSE,"CLP";"clp_fr_doc",#N/A,FALSE,"CLP"}</definedName>
    <definedName name="wrn.clp_fs_doc." hidden="1">{"clp_bs_doc",#N/A,FALSE,"CLP";"clp_is_doc",#N/A,FALSE,"CLP";"clp_cf_doc",#N/A,FALSE,"CLP";"clp_fr_doc",#N/A,FALSE,"CLP"}</definedName>
    <definedName name="wrn.clp_fs_doc._1" localSheetId="4" hidden="1">{"clp_bs_doc",#N/A,FALSE,"CLP";"clp_is_doc",#N/A,FALSE,"CLP";"clp_cf_doc",#N/A,FALSE,"CLP";"clp_fr_doc",#N/A,FALSE,"CLP"}</definedName>
    <definedName name="wrn.clp_fs_doc._1" localSheetId="11" hidden="1">{"clp_bs_doc",#N/A,FALSE,"CLP";"clp_is_doc",#N/A,FALSE,"CLP";"clp_cf_doc",#N/A,FALSE,"CLP";"clp_fr_doc",#N/A,FALSE,"CLP"}</definedName>
    <definedName name="wrn.clp_fs_doc._1" hidden="1">{"clp_bs_doc",#N/A,FALSE,"CLP";"clp_is_doc",#N/A,FALSE,"CLP";"clp_cf_doc",#N/A,FALSE,"CLP";"clp_fr_doc",#N/A,FALSE,"CLP"}</definedName>
    <definedName name="wrn.clp_fs_doc_1" localSheetId="4" hidden="1">{"clp_bs_doc",#N/A,FALSE,"CLP";"clp_is_doc",#N/A,FALSE,"CLP";"clp_cf_doc",#N/A,FALSE,"CLP";"clp_fr_doc",#N/A,FALSE,"CLP"}</definedName>
    <definedName name="wrn.clp_fs_doc_1" localSheetId="11" hidden="1">{"clp_bs_doc",#N/A,FALSE,"CLP";"clp_is_doc",#N/A,FALSE,"CLP";"clp_cf_doc",#N/A,FALSE,"CLP";"clp_fr_doc",#N/A,FALSE,"CLP"}</definedName>
    <definedName name="wrn.clp_fs_doc_1" hidden="1">{"clp_bs_doc",#N/A,FALSE,"CLP";"clp_is_doc",#N/A,FALSE,"CLP";"clp_cf_doc",#N/A,FALSE,"CLP";"clp_fr_doc",#N/A,FALSE,"CLP"}</definedName>
    <definedName name="wrn.Clsng._.Wksts." localSheetId="11" hidden="1">{#N/A,#N/A,TRUE,"SUMMARY";#N/A,#N/A,TRUE,"Warranty";#N/A,#N/A,TRUE,"COOP";#N/A,#N/A,TRUE,"Allow_bedding";#N/A,#N/A,TRUE,"Other Allow";#N/A,#N/A,TRUE,"Rebate"}</definedName>
    <definedName name="wrn.Clsng._.Wksts." hidden="1">{#N/A,#N/A,TRUE,"SUMMARY";#N/A,#N/A,TRUE,"Warranty";#N/A,#N/A,TRUE,"COOP";#N/A,#N/A,TRUE,"Allow_bedding";#N/A,#N/A,TRUE,"Other Allow";#N/A,#N/A,TRUE,"Rebate"}</definedName>
    <definedName name="wrn.clsng.wk" localSheetId="11" hidden="1">{#N/A,#N/A,TRUE,"SUMMARY";#N/A,#N/A,TRUE,"Warranty";#N/A,#N/A,TRUE,"COOP";#N/A,#N/A,TRUE,"Allow_bedding";#N/A,#N/A,TRUE,"Other Allow";#N/A,#N/A,TRUE,"Rebate"}</definedName>
    <definedName name="wrn.clsng.wk" hidden="1">{#N/A,#N/A,TRUE,"SUMMARY";#N/A,#N/A,TRUE,"Warranty";#N/A,#N/A,TRUE,"COOP";#N/A,#N/A,TRUE,"Allow_bedding";#N/A,#N/A,TRUE,"Other Allow";#N/A,#N/A,TRUE,"Rebate"}</definedName>
    <definedName name="wrn.CMN_FE_1." localSheetId="4" hidden="1">{#N/A,#N/A,FALSE,"CMN_FE"}</definedName>
    <definedName name="wrn.CMN_FE_1." localSheetId="11" hidden="1">{#N/A,#N/A,FALSE,"CMN_FE"}</definedName>
    <definedName name="wrn.CMN_FE_1." hidden="1">{#N/A,#N/A,FALSE,"CMN_FE"}</definedName>
    <definedName name="wrn.CMN_FE_2." localSheetId="4" hidden="1">{#N/A,#N/A,FALSE,"CMN_FE"}</definedName>
    <definedName name="wrn.CMN_FE_2." localSheetId="11" hidden="1">{#N/A,#N/A,FALSE,"CMN_FE"}</definedName>
    <definedName name="wrn.CMN_FE_2." hidden="1">{#N/A,#N/A,FALSE,"CMN_FE"}</definedName>
    <definedName name="wrn.CMN_FE_3." localSheetId="4" hidden="1">{#N/A,#N/A,FALSE,"CMN_FE"}</definedName>
    <definedName name="wrn.CMN_FE_3." localSheetId="11" hidden="1">{#N/A,#N/A,FALSE,"CMN_FE"}</definedName>
    <definedName name="wrn.CMN_FE_3." hidden="1">{#N/A,#N/A,FALSE,"CMN_FE"}</definedName>
    <definedName name="wrn.cmo_fs." localSheetId="11" hidden="1">{"avgbs",#N/A,FALSE,"cmo_fs";"is",#N/A,FALSE,"cmo_fs";"opexps",#N/A,FALSE,"cmo_fs"}</definedName>
    <definedName name="wrn.cmo_fs." hidden="1">{"avgbs",#N/A,FALSE,"cmo_fs";"is",#N/A,FALSE,"cmo_fs";"opexps",#N/A,FALSE,"cmo_fs"}</definedName>
    <definedName name="wrn.CNI._.BACKUP." localSheetId="19" hidden="1">{#N/A,#N/A,FALSE,"CNI"}</definedName>
    <definedName name="wrn.CNI._.BACKUP." localSheetId="4" hidden="1">{#N/A,#N/A,FALSE,"CNI"}</definedName>
    <definedName name="wrn.CNI._.BACKUP." localSheetId="15" hidden="1">{#N/A,#N/A,FALSE,"CNI"}</definedName>
    <definedName name="wrn.CNI._.BACKUP." localSheetId="11" hidden="1">{#N/A,#N/A,FALSE,"CNI"}</definedName>
    <definedName name="wrn.CNI._.BACKUP." hidden="1">{#N/A,#N/A,FALSE,"CNI"}</definedName>
    <definedName name="wrn.CNI._.COVER." localSheetId="19" hidden="1">{#N/A,#N/A,FALSE,"CNI"}</definedName>
    <definedName name="wrn.CNI._.COVER." localSheetId="4" hidden="1">{#N/A,#N/A,FALSE,"CNI"}</definedName>
    <definedName name="wrn.CNI._.COVER." localSheetId="15" hidden="1">{#N/A,#N/A,FALSE,"CNI"}</definedName>
    <definedName name="wrn.CNI._.COVER." localSheetId="11" hidden="1">{#N/A,#N/A,FALSE,"CNI"}</definedName>
    <definedName name="wrn.CNI._.COVER." hidden="1">{#N/A,#N/A,FALSE,"CNI"}</definedName>
    <definedName name="wrn.cns" localSheetId="11"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cn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cod" localSheetId="11" hidden="1">{"Cons Dos Digitos",#N/A,FALSE,"Cons.";"Cons Tres Digitos",#N/A,FALSE,"Cons."}</definedName>
    <definedName name="wrn.cod" hidden="1">{"Cons Dos Digitos",#N/A,FALSE,"Cons.";"Cons Tres Digitos",#N/A,FALSE,"Cons."}</definedName>
    <definedName name="wrn.Coface." localSheetId="11" hidden="1">{#N/A,#N/A,FALSE,"Cover";#N/A,#N/A,FALSE,"Assumptions";#N/A,#N/A,FALSE,"Ratios";#N/A,#N/A,FALSE,"P&amp;L";#N/A,#N/A,FALSE,"CF";#N/A,#N/A,FALSE,"BS";#N/A,#N/A,FALSE,"Revenues";#N/A,#N/A,FALSE,"Costs";#N/A,#N/A,FALSE,"Capex";#N/A,#N/A,FALSE,"Debt"}</definedName>
    <definedName name="wrn.Coface." hidden="1">{#N/A,#N/A,FALSE,"Cover";#N/A,#N/A,FALSE,"Assumptions";#N/A,#N/A,FALSE,"Ratios";#N/A,#N/A,FALSE,"P&amp;L";#N/A,#N/A,FALSE,"CF";#N/A,#N/A,FALSE,"BS";#N/A,#N/A,FALSE,"Revenues";#N/A,#N/A,FALSE,"Costs";#N/A,#N/A,FALSE,"Capex";#N/A,#N/A,FALSE,"Debt"}</definedName>
    <definedName name="wrn.Coface._1" localSheetId="11" hidden="1">{#N/A,#N/A,FALSE,"Cover";#N/A,#N/A,FALSE,"Assumptions";#N/A,#N/A,FALSE,"Ratios";#N/A,#N/A,FALSE,"P&amp;L";#N/A,#N/A,FALSE,"CF";#N/A,#N/A,FALSE,"BS";#N/A,#N/A,FALSE,"Revenues";#N/A,#N/A,FALSE,"Costs";#N/A,#N/A,FALSE,"Capex";#N/A,#N/A,FALSE,"Debt"}</definedName>
    <definedName name="wrn.Coface._1" hidden="1">{#N/A,#N/A,FALSE,"Cover";#N/A,#N/A,FALSE,"Assumptions";#N/A,#N/A,FALSE,"Ratios";#N/A,#N/A,FALSE,"P&amp;L";#N/A,#N/A,FALSE,"CF";#N/A,#N/A,FALSE,"BS";#N/A,#N/A,FALSE,"Revenues";#N/A,#N/A,FALSE,"Costs";#N/A,#N/A,FALSE,"Capex";#N/A,#N/A,FALSE,"Debt"}</definedName>
    <definedName name="wrn.columbus." localSheetId="11" hidden="1">{"IS_plan vs Act",#N/A,FALSE,"IS_Plan-Act";"is_curr&amp;YTD",#N/A,FALSE,"IS_Plan-Act";"is_last5mos",#N/A,FALSE,"IS_Plan-Act";"is_vsYTD_RR",#N/A,FALSE,"IS_Plan-Act";"bs",#N/A,FALSE,"IS_Plan-Act";"bs_last5mos",#N/A,FALSE,"IS_Plan-Act";"cf",#N/A,FALSE,"IS_Plan-Act"}</definedName>
    <definedName name="wrn.columbus." hidden="1">{"IS_plan vs Act",#N/A,FALSE,"IS_Plan-Act";"is_curr&amp;YTD",#N/A,FALSE,"IS_Plan-Act";"is_last5mos",#N/A,FALSE,"IS_Plan-Act";"is_vsYTD_RR",#N/A,FALSE,"IS_Plan-Act";"bs",#N/A,FALSE,"IS_Plan-Act";"bs_last5mos",#N/A,FALSE,"IS_Plan-Act";"cf",#N/A,FALSE,"IS_Plan-Act"}</definedName>
    <definedName name="wrn.com"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bination." localSheetId="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19"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4"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18"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15"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1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4" hidden="1">{#N/A,#N/A,FALSE,"INPUTS";#N/A,#N/A,FALSE,"PROFORMA BSHEET";#N/A,#N/A,FALSE,"COMBINED";#N/A,#N/A,FALSE,"HIGH YIELD";#N/A,#N/A,FALSE,"COMB_GRAPHS"}</definedName>
    <definedName name="wrn.COMBINED." localSheetId="11"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_.All._.Stmts." localSheetId="11" hidden="1">{"Combined Inc Stmt",#N/A,TRUE,"Financials";"Combined BS",#N/A,TRUE,"Financials";"Combined CF",#N/A,TRUE,"Financials";"Combined Ratios",#N/A,TRUE,"Financials"}</definedName>
    <definedName name="wrn.Combined._.All._.Stmts." hidden="1">{"Combined Inc Stmt",#N/A,TRUE,"Financials";"Combined BS",#N/A,TRUE,"Financials";"Combined CF",#N/A,TRUE,"Financials";"Combined Ratios",#N/A,TRUE,"Financials"}</definedName>
    <definedName name="wrn.Combined._.BS." localSheetId="11" hidden="1">{"Combined BS",#N/A,FALSE,"Financials"}</definedName>
    <definedName name="wrn.Combined._.BS." hidden="1">{"Combined BS",#N/A,FALSE,"Financials"}</definedName>
    <definedName name="wrn.Combined._.CF." localSheetId="11" hidden="1">{"Combined CF",#N/A,FALSE,"Financials"}</definedName>
    <definedName name="wrn.Combined._.CF." hidden="1">{"Combined CF",#N/A,FALSE,"Financials"}</definedName>
    <definedName name="wrn.Combined._.Inc._.Stmt." localSheetId="11" hidden="1">{"Combined Inc Stmt",#N/A,FALSE,"Financials"}</definedName>
    <definedName name="wrn.Combined._.Inc._.Stmt." hidden="1">{"Combined Inc Stmt",#N/A,FALSE,"Financials"}</definedName>
    <definedName name="wrn.Combined._.Pro._.Forma._.IS._.for._.5._.FY._.Ends." localSheetId="15" hidden="1">{"Combined Pro IS For 5 FY Ends",#N/A,TRUE,"Cons Pro IS 5Y Sum"}</definedName>
    <definedName name="wrn.Combined._.Pro._.Forma._.IS._.for._.5._.FY._.Ends." localSheetId="11" hidden="1">{"Combined Pro IS For 5 FY Ends",#N/A,TRUE,"Cons Pro IS 5Y Sum"}</definedName>
    <definedName name="wrn.Combined._.Pro._.Forma._.IS._.for._.5._.FY._.Ends." hidden="1">{"Combined Pro IS For 5 FY Ends",#N/A,TRUE,"Cons Pro IS 5Y Sum"}</definedName>
    <definedName name="wrn.Combined._.Ratios." localSheetId="11" hidden="1">{"Combined Ratios",#N/A,FALSE,"Financials"}</definedName>
    <definedName name="wrn.Combined._.Ratios." hidden="1">{"Combined Ratios",#N/A,FALSE,"Financials"}</definedName>
    <definedName name="wrn.COMBINED._1" localSheetId="4" hidden="1">{#N/A,#N/A,FALSE,"INPUTS";#N/A,#N/A,FALSE,"PROFORMA BSHEET";#N/A,#N/A,FALSE,"COMBINED";#N/A,#N/A,FALSE,"HIGH YIELD";#N/A,#N/A,FALSE,"COMB_GRAPHS"}</definedName>
    <definedName name="wrn.COMBINED._1" localSheetId="11"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INED._2" localSheetId="11"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3" localSheetId="11"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BINED._4" localSheetId="11" hidden="1">{#N/A,#N/A,FALSE,"INPUTS";#N/A,#N/A,FALSE,"PROFORMA BSHEET";#N/A,#N/A,FALSE,"COMBINED";#N/A,#N/A,FALSE,"HIGH YIELD";#N/A,#N/A,FALSE,"COMB_GRAPHS"}</definedName>
    <definedName name="wrn.COMBINED._4" hidden="1">{#N/A,#N/A,FALSE,"INPUTS";#N/A,#N/A,FALSE,"PROFORMA BSHEET";#N/A,#N/A,FALSE,"COMBINED";#N/A,#N/A,FALSE,"HIGH YIELD";#N/A,#N/A,FALSE,"COMB_GRAPHS"}</definedName>
    <definedName name="wrn.COMBINED._5" localSheetId="11" hidden="1">{#N/A,#N/A,FALSE,"INPUTS";#N/A,#N/A,FALSE,"PROFORMA BSHEET";#N/A,#N/A,FALSE,"COMBINED";#N/A,#N/A,FALSE,"HIGH YIELD";#N/A,#N/A,FALSE,"COMB_GRAPHS"}</definedName>
    <definedName name="wrn.COMBINED._5" hidden="1">{#N/A,#N/A,FALSE,"INPUTS";#N/A,#N/A,FALSE,"PROFORMA BSHEET";#N/A,#N/A,FALSE,"COMBINED";#N/A,#N/A,FALSE,"HIGH YIELD";#N/A,#N/A,FALSE,"COMB_GRAPHS"}</definedName>
    <definedName name="wrn.ComboResults." localSheetId="2" hidden="1">{#N/A,#N/A,FALSE,"Combo-Ass ";#N/A,#N/A,FALSE,"Combo-AD sum";#N/A,#N/A,FALSE,"Combo-Syn Sens";#N/A,#N/A,FALSE,"Combo-Contr";#N/A,#N/A,FALSE,"Combo-Credit Sum";#N/A,#N/A,FALSE,"Combo-Credit";#N/A,#N/A,FALSE,"Combo-AD";#N/A,#N/A,FALSE,"Combo-AD CF"}</definedName>
    <definedName name="wrn.ComboResults." localSheetId="1" hidden="1">{#N/A,#N/A,FALSE,"Combo-Ass ";#N/A,#N/A,FALSE,"Combo-AD sum";#N/A,#N/A,FALSE,"Combo-Syn Sens";#N/A,#N/A,FALSE,"Combo-Contr";#N/A,#N/A,FALSE,"Combo-Credit Sum";#N/A,#N/A,FALSE,"Combo-Credit";#N/A,#N/A,FALSE,"Combo-AD";#N/A,#N/A,FALSE,"Combo-AD CF"}</definedName>
    <definedName name="wrn.ComboResults." localSheetId="19" hidden="1">{#N/A,#N/A,FALSE,"Combo-Ass ";#N/A,#N/A,FALSE,"Combo-AD sum";#N/A,#N/A,FALSE,"Combo-Syn Sens";#N/A,#N/A,FALSE,"Combo-Contr";#N/A,#N/A,FALSE,"Combo-Credit Sum";#N/A,#N/A,FALSE,"Combo-Credit";#N/A,#N/A,FALSE,"Combo-AD";#N/A,#N/A,FALSE,"Combo-AD CF"}</definedName>
    <definedName name="wrn.ComboResults." localSheetId="4" hidden="1">{#N/A,#N/A,FALSE,"Combo-Ass ";#N/A,#N/A,FALSE,"Combo-AD sum";#N/A,#N/A,FALSE,"Combo-Syn Sens";#N/A,#N/A,FALSE,"Combo-Contr";#N/A,#N/A,FALSE,"Combo-Credit Sum";#N/A,#N/A,FALSE,"Combo-Credit";#N/A,#N/A,FALSE,"Combo-AD";#N/A,#N/A,FALSE,"Combo-AD CF"}</definedName>
    <definedName name="wrn.ComboResults." localSheetId="18" hidden="1">{#N/A,#N/A,FALSE,"Combo-Ass ";#N/A,#N/A,FALSE,"Combo-AD sum";#N/A,#N/A,FALSE,"Combo-Syn Sens";#N/A,#N/A,FALSE,"Combo-Contr";#N/A,#N/A,FALSE,"Combo-Credit Sum";#N/A,#N/A,FALSE,"Combo-Credit";#N/A,#N/A,FALSE,"Combo-AD";#N/A,#N/A,FALSE,"Combo-AD CF"}</definedName>
    <definedName name="wrn.ComboResults." localSheetId="15" hidden="1">{#N/A,#N/A,FALSE,"Combo-Ass ";#N/A,#N/A,FALSE,"Combo-AD sum";#N/A,#N/A,FALSE,"Combo-Syn Sens";#N/A,#N/A,FALSE,"Combo-Contr";#N/A,#N/A,FALSE,"Combo-Credit Sum";#N/A,#N/A,FALSE,"Combo-Credit";#N/A,#N/A,FALSE,"Combo-AD";#N/A,#N/A,FALSE,"Combo-AD CF"}</definedName>
    <definedName name="wrn.ComboResults." localSheetId="11" hidden="1">{#N/A,#N/A,FALSE,"Combo-Ass ";#N/A,#N/A,FALSE,"Combo-AD sum";#N/A,#N/A,FALSE,"Combo-Syn Sens";#N/A,#N/A,FALSE,"Combo-Contr";#N/A,#N/A,FALSE,"Combo-Credit Sum";#N/A,#N/A,FALSE,"Combo-Credit";#N/A,#N/A,FALSE,"Combo-AD";#N/A,#N/A,FALSE,"Combo-AD CF"}</definedName>
    <definedName name="wrn.ComboResults." hidden="1">{#N/A,#N/A,FALSE,"Combo-Ass ";#N/A,#N/A,FALSE,"Combo-AD sum";#N/A,#N/A,FALSE,"Combo-Syn Sens";#N/A,#N/A,FALSE,"Combo-Contr";#N/A,#N/A,FALSE,"Combo-Credit Sum";#N/A,#N/A,FALSE,"Combo-Credit";#N/A,#N/A,FALSE,"Combo-AD";#N/A,#N/A,FALSE,"Combo-AD CF"}</definedName>
    <definedName name="wrn.ComboState." localSheetId="2" hidden="1">{#N/A,#N/A,FALSE,"Combo-Ass ";#N/A,#N/A,FALSE,"Combo-IS";#N/A,#N/A,FALSE,"Combo-BS";#N/A,#N/A,FALSE,"Combo-CF"}</definedName>
    <definedName name="wrn.ComboState." localSheetId="1" hidden="1">{#N/A,#N/A,FALSE,"Combo-Ass ";#N/A,#N/A,FALSE,"Combo-IS";#N/A,#N/A,FALSE,"Combo-BS";#N/A,#N/A,FALSE,"Combo-CF"}</definedName>
    <definedName name="wrn.ComboState." localSheetId="19" hidden="1">{#N/A,#N/A,FALSE,"Combo-Ass ";#N/A,#N/A,FALSE,"Combo-IS";#N/A,#N/A,FALSE,"Combo-BS";#N/A,#N/A,FALSE,"Combo-CF"}</definedName>
    <definedName name="wrn.ComboState." localSheetId="4" hidden="1">{#N/A,#N/A,FALSE,"Combo-Ass ";#N/A,#N/A,FALSE,"Combo-IS";#N/A,#N/A,FALSE,"Combo-BS";#N/A,#N/A,FALSE,"Combo-CF"}</definedName>
    <definedName name="wrn.ComboState." localSheetId="18" hidden="1">{#N/A,#N/A,FALSE,"Combo-Ass ";#N/A,#N/A,FALSE,"Combo-IS";#N/A,#N/A,FALSE,"Combo-BS";#N/A,#N/A,FALSE,"Combo-CF"}</definedName>
    <definedName name="wrn.ComboState." localSheetId="15" hidden="1">{#N/A,#N/A,FALSE,"Combo-Ass ";#N/A,#N/A,FALSE,"Combo-IS";#N/A,#N/A,FALSE,"Combo-BS";#N/A,#N/A,FALSE,"Combo-CF"}</definedName>
    <definedName name="wrn.ComboState." localSheetId="11" hidden="1">{#N/A,#N/A,FALSE,"Combo-Ass ";#N/A,#N/A,FALSE,"Combo-IS";#N/A,#N/A,FALSE,"Combo-BS";#N/A,#N/A,FALSE,"Combo-CF"}</definedName>
    <definedName name="wrn.ComboState." hidden="1">{#N/A,#N/A,FALSE,"Combo-Ass ";#N/A,#N/A,FALSE,"Combo-IS";#N/A,#N/A,FALSE,"Combo-BS";#N/A,#N/A,FALSE,"Combo-CF"}</definedName>
    <definedName name="wrn.COMMISSION." localSheetId="11" hidden="1">{"FORM17",#N/A,FALSE,"Commission1";"FORM17.1",#N/A,FALSE,"Commission2"}</definedName>
    <definedName name="wrn.COMMISSION." hidden="1">{"FORM17",#N/A,FALSE,"Commission1";"FORM17.1",#N/A,FALSE,"Commission2"}</definedName>
    <definedName name="wrn.COMMISSIONER." localSheetId="4" hidden="1">{#N/A,#N/A,FALSE,"BS_OCIF OIB";#N/A,#N/A,FALSE,"PL_OCIF OIB";#N/A,#N/A,FALSE,"SCH_A-B_OCIF OIB";#N/A,#N/A,FALSE,"AVG_CALC OIB"}</definedName>
    <definedName name="wrn.COMMISSIONER." localSheetId="11" hidden="1">{#N/A,#N/A,FALSE,"BS_OCIF OIB";#N/A,#N/A,FALSE,"PL_OCIF OIB";#N/A,#N/A,FALSE,"SCH_A-B_OCIF OIB";#N/A,#N/A,FALSE,"AVG_CALC OIB"}</definedName>
    <definedName name="wrn.COMMISSIONER." hidden="1">{#N/A,#N/A,FALSE,"BS_OCIF OIB";#N/A,#N/A,FALSE,"PL_OCIF OIB";#N/A,#N/A,FALSE,"SCH_A-B_OCIF OIB";#N/A,#N/A,FALSE,"AVG_CALC OIB"}</definedName>
    <definedName name="wrn.comp" localSheetId="4" hidden="1">{#N/A,#N/A,FALSE,"bs comparative"}</definedName>
    <definedName name="wrn.comp" localSheetId="11" hidden="1">{#N/A,#N/A,FALSE,"bs comparative"}</definedName>
    <definedName name="wrn.comp" hidden="1">{#N/A,#N/A,FALSE,"bs comparative"}</definedName>
    <definedName name="wrn.COMP." localSheetId="4" hidden="1">{"CF",#N/A,FALSE,"Stone Energy";"Mult",#N/A,FALSE,"Stone Energy";"Cover",#N/A,FALSE,"Stone Energy";"TEV",#N/A,FALSE,"Stone Energy"}</definedName>
    <definedName name="wrn.COMP." localSheetId="11" hidden="1">{"CF",#N/A,FALSE,"Stone Energy";"Mult",#N/A,FALSE,"Stone Energy";"Cover",#N/A,FALSE,"Stone Energy";"TEV",#N/A,FALSE,"Stone Energy"}</definedName>
    <definedName name="wrn.COMP." hidden="1">{"CF",#N/A,FALSE,"Stone Energy";"Mult",#N/A,FALSE,"Stone Energy";"Cover",#N/A,FALSE,"Stone Energy";"TEV",#N/A,FALSE,"Stone Energy"}</definedName>
    <definedName name="wrn.COMP._.BS._.MONTH._.YTD." localSheetId="11" hidden="1">{"COMP BS",#N/A,FALSE,"Comparative BS"}</definedName>
    <definedName name="wrn.COMP._.BS._.MONTH._.YTD." hidden="1">{"COMP BS",#N/A,FALSE,"Comparative BS"}</definedName>
    <definedName name="wrn.COMP._.CF._.AT._.Current._.ER." localSheetId="11" hidden="1">{"COMP CF",#N/A,FALSE,"Comp CF"}</definedName>
    <definedName name="wrn.COMP._.CF._.AT._.Current._.ER." hidden="1">{"COMP CF",#N/A,FALSE,"Comp CF"}</definedName>
    <definedName name="wrn.COMP._.IS._.FEES._.ELIMINS." localSheetId="11" hidden="1">{"COMP FEES ELIMINS",#N/A,FALSE,"COMPIS FEES"}</definedName>
    <definedName name="wrn.COMP._.IS._.FEES._.ELIMINS." hidden="1">{"COMP FEES ELIMINS",#N/A,FALSE,"COMPIS FEES"}</definedName>
    <definedName name="wrn.COMP._1" localSheetId="4" hidden="1">{"CF",#N/A,FALSE,"Stone Energy";"Mult",#N/A,FALSE,"Stone Energy";"Cover",#N/A,FALSE,"Stone Energy";"TEV",#N/A,FALSE,"Stone Energy"}</definedName>
    <definedName name="wrn.COMP._1" localSheetId="11" hidden="1">{"CF",#N/A,FALSE,"Stone Energy";"Mult",#N/A,FALSE,"Stone Energy";"Cover",#N/A,FALSE,"Stone Energy";"TEV",#N/A,FALSE,"Stone Energy"}</definedName>
    <definedName name="wrn.COMP._1" hidden="1">{"CF",#N/A,FALSE,"Stone Energy";"Mult",#N/A,FALSE,"Stone Energy";"Cover",#N/A,FALSE,"Stone Energy";"TEV",#N/A,FALSE,"Stone Energy"}</definedName>
    <definedName name="wrn.comp_1" localSheetId="4" hidden="1">{#N/A,#N/A,FALSE,"bs comparative"}</definedName>
    <definedName name="wrn.comp_1" localSheetId="11" hidden="1">{#N/A,#N/A,FALSE,"bs comparative"}</definedName>
    <definedName name="wrn.comp_1" hidden="1">{#N/A,#N/A,FALSE,"bs comparative"}</definedName>
    <definedName name="wrn.comp_prjctn_paybck." localSheetId="11" hidden="1">{#N/A,#N/A,FALSE,"Bene";#N/A,#N/A,FALSE,"Scen1"}</definedName>
    <definedName name="wrn.comp_prjctn_paybck." hidden="1">{#N/A,#N/A,FALSE,"Bene";#N/A,#N/A,FALSE,"Scen1"}</definedName>
    <definedName name="wrn.comp_prjctn_paybck._1" localSheetId="11" hidden="1">{#N/A,#N/A,FALSE,"Bene";#N/A,#N/A,FALSE,"Scen1"}</definedName>
    <definedName name="wrn.comp_prjctn_paybck._1" hidden="1">{#N/A,#N/A,FALSE,"Bene";#N/A,#N/A,FALSE,"Scen1"}</definedName>
    <definedName name="wrn.Comp1." localSheetId="4" hidden="1">{"BSsheet2",#N/A,FALSE,"BS and Multiple Analysis";"netback2",#N/A,FALSE,"Reserve and Netback Analysis"}</definedName>
    <definedName name="wrn.Comp1." localSheetId="11" hidden="1">{"BSsheet2",#N/A,FALSE,"BS and Multiple Analysis";"netback2",#N/A,FALSE,"Reserve and Netback Analysis"}</definedName>
    <definedName name="wrn.Comp1." hidden="1">{"BSsheet2",#N/A,FALSE,"BS and Multiple Analysis";"netback2",#N/A,FALSE,"Reserve and Netback Analysis"}</definedName>
    <definedName name="wrn.Comp1._1" localSheetId="4" hidden="1">{"BSsheet2",#N/A,FALSE,"BS and Multiple Analysis";"netback2",#N/A,FALSE,"Reserve and Netback Analysis"}</definedName>
    <definedName name="wrn.Comp1._1" localSheetId="11" hidden="1">{"BSsheet2",#N/A,FALSE,"BS and Multiple Analysis";"netback2",#N/A,FALSE,"Reserve and Netback Analysis"}</definedName>
    <definedName name="wrn.Comp1._1" hidden="1">{"BSsheet2",#N/A,FALSE,"BS and Multiple Analysis";"netback2",#N/A,FALSE,"Reserve and Netback Analysis"}</definedName>
    <definedName name="wrn.Company._.A." localSheetId="11" hidden="1">{#N/A,#N/A,FALSE,"incomeA";#N/A,#N/A,FALSE,"scenariosA";#N/A,#N/A,FALSE,"marginsA";#N/A,#N/A,FALSE,"balanceA";#N/A,#N/A,FALSE,"cashflowA";#N/A,#N/A,FALSE,"ratiosa";#N/A,#N/A,FALSE,"depreciationA"}</definedName>
    <definedName name="wrn.Company._.A." hidden="1">{#N/A,#N/A,FALSE,"incomeA";#N/A,#N/A,FALSE,"scenariosA";#N/A,#N/A,FALSE,"marginsA";#N/A,#N/A,FALSE,"balanceA";#N/A,#N/A,FALSE,"cashflowA";#N/A,#N/A,FALSE,"ratiosa";#N/A,#N/A,FALSE,"depreciationA"}</definedName>
    <definedName name="wrn.Company._.B." localSheetId="11" hidden="1">{#N/A,#N/A,FALSE,"incomeA";#N/A,#N/A,FALSE,"scenariosA";#N/A,#N/A,FALSE,"marginsA";#N/A,#N/A,FALSE,"balanceA";#N/A,#N/A,FALSE,"cashflowA";#N/A,#N/A,FALSE,"ratiosa";#N/A,#N/A,FALSE,"depreciationA"}</definedName>
    <definedName name="wrn.Company._.B." hidden="1">{#N/A,#N/A,FALSE,"incomeA";#N/A,#N/A,FALSE,"scenariosA";#N/A,#N/A,FALSE,"marginsA";#N/A,#N/A,FALSE,"balanceA";#N/A,#N/A,FALSE,"cashflowA";#N/A,#N/A,FALSE,"ratiosa";#N/A,#N/A,FALSE,"depreciationA"}</definedName>
    <definedName name="wrn.Comparaison._.DMU." localSheetId="11" hidden="1">{#N/A,#N/A,FALSE,"General";#N/A,#N/A,FALSE,"DMU";#N/A,#N/A,FALSE,"Breakdown";#N/A,#N/A,FALSE,"Traction";#N/A,#N/A,FALSE,"Bogie &amp; Carbody";#N/A,#N/A,FALSE,"Auxiliaries";#N/A,#N/A,FALSE,"Braking";#N/A,#N/A,FALSE,"Electric";#N/A,#N/A,FALSE,"Comfort";#N/A,#N/A,FALSE,"Interiors";#N/A,#N/A,FALSE,"Exterior"}</definedName>
    <definedName name="wrn.Comparaison._.DMU." hidden="1">{#N/A,#N/A,FALSE,"General";#N/A,#N/A,FALSE,"DMU";#N/A,#N/A,FALSE,"Breakdown";#N/A,#N/A,FALSE,"Traction";#N/A,#N/A,FALSE,"Bogie &amp; Carbody";#N/A,#N/A,FALSE,"Auxiliaries";#N/A,#N/A,FALSE,"Braking";#N/A,#N/A,FALSE,"Electric";#N/A,#N/A,FALSE,"Comfort";#N/A,#N/A,FALSE,"Interiors";#N/A,#N/A,FALSE,"Exterior"}</definedName>
    <definedName name="wrn.Comparative." localSheetId="4" hidden="1">{#N/A,#N/A,FALSE,"bs comparative"}</definedName>
    <definedName name="wrn.Comparative." localSheetId="11" hidden="1">{#N/A,#N/A,FALSE,"bs comparative"}</definedName>
    <definedName name="wrn.Comparative." hidden="1">{#N/A,#N/A,FALSE,"bs comparative"}</definedName>
    <definedName name="wrn.Comparative._.BS._.WO._.Local." localSheetId="11" hidden="1">{"US Current",#N/A,FALSE,"Mthly BS"}</definedName>
    <definedName name="wrn.Comparative._.BS._.WO._.Local." hidden="1">{"US Current",#N/A,FALSE,"Mthly BS"}</definedName>
    <definedName name="wrn.Comparative._.Cash._.Flow." localSheetId="11" hidden="1">{#N/A,#N/A,FALSE,"Comp CF"}</definedName>
    <definedName name="wrn.Comparative._.Cash._.Flow." hidden="1">{#N/A,#N/A,FALSE,"Comp CF"}</definedName>
    <definedName name="wrn.Comparative._.IS._.Report." localSheetId="11" hidden="1">{"COMP IS View",#N/A,FALSE,"Comparative IS"}</definedName>
    <definedName name="wrn.Comparative._.IS._.Report." hidden="1">{"COMP IS View",#N/A,FALSE,"Comparative IS"}</definedName>
    <definedName name="wrn.Comparative._1" localSheetId="4" hidden="1">{#N/A,#N/A,FALSE,"bs comparative"}</definedName>
    <definedName name="wrn.Comparative._1" localSheetId="11" hidden="1">{#N/A,#N/A,FALSE,"bs comparative"}</definedName>
    <definedName name="wrn.Comparative._1" hidden="1">{#N/A,#N/A,FALSE,"bs comparative"}</definedName>
    <definedName name="wrn.Comparatives." localSheetId="4" hidden="1">{#N/A,#N/A,TRUE,"P&amp;L comparatives - summary_per";#N/A,#N/A,TRUE,"P&amp;L comparatives - detail_per";#N/A,#N/A,TRUE,"P&amp;L comparatives - summary_ytd";#N/A,#N/A,TRUE,"P&amp;L comparatives - detail_ytd"}</definedName>
    <definedName name="wrn.Comparatives." localSheetId="11" hidden="1">{#N/A,#N/A,TRUE,"P&amp;L comparatives - summary_per";#N/A,#N/A,TRUE,"P&amp;L comparatives - detail_per";#N/A,#N/A,TRUE,"P&amp;L comparatives - summary_ytd";#N/A,#N/A,TRUE,"P&amp;L comparatives - detail_ytd"}</definedName>
    <definedName name="wrn.Comparatives." hidden="1">{#N/A,#N/A,TRUE,"P&amp;L comparatives - summary_per";#N/A,#N/A,TRUE,"P&amp;L comparatives - detail_per";#N/A,#N/A,TRUE,"P&amp;L comparatives - summary_ytd";#N/A,#N/A,TRUE,"P&amp;L comparatives - detail_ytd"}</definedName>
    <definedName name="wrn.Comparatives._.per." localSheetId="4" hidden="1">{#N/A,#N/A,TRUE,"P&amp;L comparatives - summary_per";#N/A,#N/A,TRUE,"P&amp;L comparatives - detail_per"}</definedName>
    <definedName name="wrn.Comparatives._.per." localSheetId="11" hidden="1">{#N/A,#N/A,TRUE,"P&amp;L comparatives - summary_per";#N/A,#N/A,TRUE,"P&amp;L comparatives - detail_per"}</definedName>
    <definedName name="wrn.Comparatives._.per." hidden="1">{#N/A,#N/A,TRUE,"P&amp;L comparatives - summary_per";#N/A,#N/A,TRUE,"P&amp;L comparatives - detail_per"}</definedName>
    <definedName name="wrn.Comparatives._.per._1" localSheetId="4" hidden="1">{#N/A,#N/A,TRUE,"P&amp;L comparatives - summary_per";#N/A,#N/A,TRUE,"P&amp;L comparatives - detail_per"}</definedName>
    <definedName name="wrn.Comparatives._.per._1" localSheetId="11" hidden="1">{#N/A,#N/A,TRUE,"P&amp;L comparatives - summary_per";#N/A,#N/A,TRUE,"P&amp;L comparatives - detail_per"}</definedName>
    <definedName name="wrn.Comparatives._.per._1" hidden="1">{#N/A,#N/A,TRUE,"P&amp;L comparatives - summary_per";#N/A,#N/A,TRUE,"P&amp;L comparatives - detail_per"}</definedName>
    <definedName name="wrn.Comparatives._.Qtr." localSheetId="4" hidden="1">{#N/A,#N/A,TRUE,"P&amp;L comparatives - summary_qtr";#N/A,#N/A,TRUE,"P&amp;L comparatives - detail_qtr"}</definedName>
    <definedName name="wrn.Comparatives._.Qtr." localSheetId="11" hidden="1">{#N/A,#N/A,TRUE,"P&amp;L comparatives - summary_qtr";#N/A,#N/A,TRUE,"P&amp;L comparatives - detail_qtr"}</definedName>
    <definedName name="wrn.Comparatives._.Qtr." hidden="1">{#N/A,#N/A,TRUE,"P&amp;L comparatives - summary_qtr";#N/A,#N/A,TRUE,"P&amp;L comparatives - detail_qtr"}</definedName>
    <definedName name="wrn.Comparatives._.Qtr._1" localSheetId="4" hidden="1">{#N/A,#N/A,TRUE,"P&amp;L comparatives - summary_qtr";#N/A,#N/A,TRUE,"P&amp;L comparatives - detail_qtr"}</definedName>
    <definedName name="wrn.Comparatives._.Qtr._1" localSheetId="11" hidden="1">{#N/A,#N/A,TRUE,"P&amp;L comparatives - summary_qtr";#N/A,#N/A,TRUE,"P&amp;L comparatives - detail_qtr"}</definedName>
    <definedName name="wrn.Comparatives._.Qtr._1" hidden="1">{#N/A,#N/A,TRUE,"P&amp;L comparatives - summary_qtr";#N/A,#N/A,TRUE,"P&amp;L comparatives - detail_qtr"}</definedName>
    <definedName name="wrn.comparatives._.ytd." localSheetId="4" hidden="1">{#N/A,#N/A,FALSE,"P&amp;L comparatives - summary_ytd";#N/A,#N/A,FALSE,"P&amp;L comparatives - detail_ytd"}</definedName>
    <definedName name="wrn.comparatives._.ytd." localSheetId="11" hidden="1">{#N/A,#N/A,FALSE,"P&amp;L comparatives - summary_ytd";#N/A,#N/A,FALSE,"P&amp;L comparatives - detail_ytd"}</definedName>
    <definedName name="wrn.comparatives._.ytd." hidden="1">{#N/A,#N/A,FALSE,"P&amp;L comparatives - summary_ytd";#N/A,#N/A,FALSE,"P&amp;L comparatives - detail_ytd"}</definedName>
    <definedName name="wrn.comparatives._.ytd._1" localSheetId="4" hidden="1">{#N/A,#N/A,FALSE,"P&amp;L comparatives - summary_ytd";#N/A,#N/A,FALSE,"P&amp;L comparatives - detail_ytd"}</definedName>
    <definedName name="wrn.comparatives._.ytd._1" localSheetId="11" hidden="1">{#N/A,#N/A,FALSE,"P&amp;L comparatives - summary_ytd";#N/A,#N/A,FALSE,"P&amp;L comparatives - detail_ytd"}</definedName>
    <definedName name="wrn.comparatives._.ytd._1" hidden="1">{#N/A,#N/A,FALSE,"P&amp;L comparatives - summary_ytd";#N/A,#N/A,FALSE,"P&amp;L comparatives - detail_ytd"}</definedName>
    <definedName name="wrn.Comparatives._1" localSheetId="4" hidden="1">{#N/A,#N/A,TRUE,"P&amp;L comparatives - summary_per";#N/A,#N/A,TRUE,"P&amp;L comparatives - detail_per";#N/A,#N/A,TRUE,"P&amp;L comparatives - summary_ytd";#N/A,#N/A,TRUE,"P&amp;L comparatives - detail_ytd"}</definedName>
    <definedName name="wrn.Comparatives._1" localSheetId="11" hidden="1">{#N/A,#N/A,TRUE,"P&amp;L comparatives - summary_per";#N/A,#N/A,TRUE,"P&amp;L comparatives - detail_per";#N/A,#N/A,TRUE,"P&amp;L comparatives - summary_ytd";#N/A,#N/A,TRUE,"P&amp;L comparatives - detail_ytd"}</definedName>
    <definedName name="wrn.Comparatives._1" hidden="1">{#N/A,#N/A,TRUE,"P&amp;L comparatives - summary_per";#N/A,#N/A,TRUE,"P&amp;L comparatives - detail_per";#N/A,#N/A,TRUE,"P&amp;L comparatives - summary_ytd";#N/A,#N/A,TRUE,"P&amp;L comparatives - detail_ytd"}</definedName>
    <definedName name="wrn.Comparison._.of._.Package." localSheetId="11" hidden="1">{"Package Comparison",#N/A,FALSE,"REPORTS"}</definedName>
    <definedName name="wrn.Comparison._.of._.Package." hidden="1">{"Package Comparison",#N/A,FALSE,"REPORTS"}</definedName>
    <definedName name="wrn.Comparison._.of._.Package.2" localSheetId="11" hidden="1">{"Package Comparison",#N/A,FALSE,"REPORTS"}</definedName>
    <definedName name="wrn.Comparison._.of._.Package.2" hidden="1">{"Package Comparison",#N/A,FALSE,"REPORTS"}</definedName>
    <definedName name="wrn.COMPCO." localSheetId="19" hidden="1">{"Page1",#N/A,FALSE,"CompCo";"Page2",#N/A,FALSE,"CompCo"}</definedName>
    <definedName name="wrn.COMPCO." localSheetId="4" hidden="1">{"Page1",#N/A,FALSE,"CompCo";"Page2",#N/A,FALSE,"CompCo"}</definedName>
    <definedName name="wrn.COMPCO." localSheetId="15" hidden="1">{"Page1",#N/A,FALSE,"CompCo";"Page2",#N/A,FALSE,"CompCo"}</definedName>
    <definedName name="wrn.COMPCO." localSheetId="11" hidden="1">{"Page1",#N/A,FALSE,"CompCo";"Page2",#N/A,FALSE,"CompCo"}</definedName>
    <definedName name="wrn.COMPCO." hidden="1">{"Page1",#N/A,FALSE,"CompCo";"Page2",#N/A,FALSE,"CompCo"}</definedName>
    <definedName name="wrn.Compco._.Only." localSheetId="11" hidden="1">{"vi1",#N/A,FALSE,"6_30_96";"vi2",#N/A,FALSE,"6_30_96";"vi3",#N/A,FALSE,"6_30_96"}</definedName>
    <definedName name="wrn.Compco._.Only." hidden="1">{"vi1",#N/A,FALSE,"6_30_96";"vi2",#N/A,FALSE,"6_30_96";"vi3",#N/A,FALSE,"6_30_96"}</definedName>
    <definedName name="wrn.COMPCO._1" localSheetId="4" hidden="1">{"Page1",#N/A,FALSE,"CompCo";"Page2",#N/A,FALSE,"CompCo"}</definedName>
    <definedName name="wrn.COMPCO._1" localSheetId="11" hidden="1">{"Page1",#N/A,FALSE,"CompCo";"Page2",#N/A,FALSE,"CompCo"}</definedName>
    <definedName name="wrn.COMPCO._1" hidden="1">{"Page1",#N/A,FALSE,"CompCo";"Page2",#N/A,FALSE,"CompCo"}</definedName>
    <definedName name="wrn.COMPCO._1_1" localSheetId="4" hidden="1">{"Page1",#N/A,FALSE,"CompCo";"Page2",#N/A,FALSE,"CompCo"}</definedName>
    <definedName name="wrn.COMPCO._1_1" localSheetId="11" hidden="1">{"Page1",#N/A,FALSE,"CompCo";"Page2",#N/A,FALSE,"CompCo"}</definedName>
    <definedName name="wrn.COMPCO._1_1" hidden="1">{"Page1",#N/A,FALSE,"CompCo";"Page2",#N/A,FALSE,"CompCo"}</definedName>
    <definedName name="wrn.COMPCO._1_1_2" localSheetId="4" hidden="1">{"Page1",#N/A,FALSE,"CompCo";"Page2",#N/A,FALSE,"CompCo"}</definedName>
    <definedName name="wrn.COMPCO._1_1_2" localSheetId="11" hidden="1">{"Page1",#N/A,FALSE,"CompCo";"Page2",#N/A,FALSE,"CompCo"}</definedName>
    <definedName name="wrn.COMPCO._1_1_2" hidden="1">{"Page1",#N/A,FALSE,"CompCo";"Page2",#N/A,FALSE,"CompCo"}</definedName>
    <definedName name="wrn.COMPCO._1_3" localSheetId="4" hidden="1">{"Page1",#N/A,FALSE,"CompCo";"Page2",#N/A,FALSE,"CompCo"}</definedName>
    <definedName name="wrn.COMPCO._1_3" localSheetId="11" hidden="1">{"Page1",#N/A,FALSE,"CompCo";"Page2",#N/A,FALSE,"CompCo"}</definedName>
    <definedName name="wrn.COMPCO._1_3" hidden="1">{"Page1",#N/A,FALSE,"CompCo";"Page2",#N/A,FALSE,"CompCo"}</definedName>
    <definedName name="wrn.COMPCO._2" localSheetId="4" hidden="1">{"Page1",#N/A,FALSE,"CompCo";"Page2",#N/A,FALSE,"CompCo"}</definedName>
    <definedName name="wrn.COMPCO._2" localSheetId="11" hidden="1">{"Page1",#N/A,FALSE,"CompCo";"Page2",#N/A,FALSE,"CompCo"}</definedName>
    <definedName name="wrn.COMPCO._2" hidden="1">{"Page1",#N/A,FALSE,"CompCo";"Page2",#N/A,FALSE,"CompCo"}</definedName>
    <definedName name="wrn.COMPCO._2_2" localSheetId="4" hidden="1">{"Page1",#N/A,FALSE,"CompCo";"Page2",#N/A,FALSE,"CompCo"}</definedName>
    <definedName name="wrn.COMPCO._2_2" localSheetId="11" hidden="1">{"Page1",#N/A,FALSE,"CompCo";"Page2",#N/A,FALSE,"CompCo"}</definedName>
    <definedName name="wrn.COMPCO._2_2" hidden="1">{"Page1",#N/A,FALSE,"CompCo";"Page2",#N/A,FALSE,"CompCo"}</definedName>
    <definedName name="wrn.COMPCO._3" localSheetId="4" hidden="1">{"Page1",#N/A,FALSE,"CompCo";"Page2",#N/A,FALSE,"CompCo"}</definedName>
    <definedName name="wrn.COMPCO._3" localSheetId="11" hidden="1">{"Page1",#N/A,FALSE,"CompCo";"Page2",#N/A,FALSE,"CompCo"}</definedName>
    <definedName name="wrn.COMPCO._3" hidden="1">{"Page1",#N/A,FALSE,"CompCo";"Page2",#N/A,FALSE,"CompCo"}</definedName>
    <definedName name="wrn.COMPCO._3_2" localSheetId="4" hidden="1">{"Page1",#N/A,FALSE,"CompCo";"Page2",#N/A,FALSE,"CompCo"}</definedName>
    <definedName name="wrn.COMPCO._3_2" localSheetId="11" hidden="1">{"Page1",#N/A,FALSE,"CompCo";"Page2",#N/A,FALSE,"CompCo"}</definedName>
    <definedName name="wrn.COMPCO._3_2" hidden="1">{"Page1",#N/A,FALSE,"CompCo";"Page2",#N/A,FALSE,"CompCo"}</definedName>
    <definedName name="wrn.COMPCO._5" localSheetId="4" hidden="1">{"Page1",#N/A,FALSE,"CompCo";"Page2",#N/A,FALSE,"CompCo"}</definedName>
    <definedName name="wrn.COMPCO._5" localSheetId="11" hidden="1">{"Page1",#N/A,FALSE,"CompCo";"Page2",#N/A,FALSE,"CompCo"}</definedName>
    <definedName name="wrn.COMPCO._5" hidden="1">{"Page1",#N/A,FALSE,"CompCo";"Page2",#N/A,FALSE,"CompCo"}</definedName>
    <definedName name="wrn.compco._from_DBAB" localSheetId="11"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localSheetId="11"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localSheetId="11"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localSheetId="11"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1_1_1" localSheetId="4" hidden="1">{"mult96",#N/A,FALSE,"PETCOMP";"est96",#N/A,FALSE,"PETCOMP";"mult95",#N/A,FALSE,"PETCOMP";"est95",#N/A,FALSE,"PETCOMP";"multltm",#N/A,FALSE,"PETCOMP";"resultltm",#N/A,FALSE,"PETCOMP"}</definedName>
    <definedName name="wrn.compco._from_DBAB_1_1_1_1" localSheetId="11" hidden="1">{"mult96",#N/A,FALSE,"PETCOMP";"est96",#N/A,FALSE,"PETCOMP";"mult95",#N/A,FALSE,"PETCOMP";"est95",#N/A,FALSE,"PETCOMP";"multltm",#N/A,FALSE,"PETCOMP";"resultltm",#N/A,FALSE,"PETCOMP"}</definedName>
    <definedName name="wrn.compco._from_DBAB_1_1_1_1" hidden="1">{"mult96",#N/A,FALSE,"PETCOMP";"est96",#N/A,FALSE,"PETCOMP";"mult95",#N/A,FALSE,"PETCOMP";"est95",#N/A,FALSE,"PETCOMP";"multltm",#N/A,FALSE,"PETCOMP";"resultltm",#N/A,FALSE,"PETCOMP"}</definedName>
    <definedName name="wrn.compco._from_DBAB_1_1_2" localSheetId="4" hidden="1">{"mult96",#N/A,FALSE,"PETCOMP";"est96",#N/A,FALSE,"PETCOMP";"mult95",#N/A,FALSE,"PETCOMP";"est95",#N/A,FALSE,"PETCOMP";"multltm",#N/A,FALSE,"PETCOMP";"resultltm",#N/A,FALSE,"PETCOMP"}</definedName>
    <definedName name="wrn.compco._from_DBAB_1_1_2" localSheetId="11" hidden="1">{"mult96",#N/A,FALSE,"PETCOMP";"est96",#N/A,FALSE,"PETCOMP";"mult95",#N/A,FALSE,"PETCOMP";"est95",#N/A,FALSE,"PETCOMP";"multltm",#N/A,FALSE,"PETCOMP";"resultltm",#N/A,FALSE,"PETCOMP"}</definedName>
    <definedName name="wrn.compco._from_DBAB_1_1_2" hidden="1">{"mult96",#N/A,FALSE,"PETCOMP";"est96",#N/A,FALSE,"PETCOMP";"mult95",#N/A,FALSE,"PETCOMP";"est95",#N/A,FALSE,"PETCOMP";"multltm",#N/A,FALSE,"PETCOMP";"resultltm",#N/A,FALSE,"PETCOMP"}</definedName>
    <definedName name="wrn.compco._from_DBAB_1_2" localSheetId="11"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1_2_1" localSheetId="4" hidden="1">{"mult96",#N/A,FALSE,"PETCOMP";"est96",#N/A,FALSE,"PETCOMP";"mult95",#N/A,FALSE,"PETCOMP";"est95",#N/A,FALSE,"PETCOMP";"multltm",#N/A,FALSE,"PETCOMP";"resultltm",#N/A,FALSE,"PETCOMP"}</definedName>
    <definedName name="wrn.compco._from_DBAB_1_2_1" localSheetId="11" hidden="1">{"mult96",#N/A,FALSE,"PETCOMP";"est96",#N/A,FALSE,"PETCOMP";"mult95",#N/A,FALSE,"PETCOMP";"est95",#N/A,FALSE,"PETCOMP";"multltm",#N/A,FALSE,"PETCOMP";"resultltm",#N/A,FALSE,"PETCOMP"}</definedName>
    <definedName name="wrn.compco._from_DBAB_1_2_1" hidden="1">{"mult96",#N/A,FALSE,"PETCOMP";"est96",#N/A,FALSE,"PETCOMP";"mult95",#N/A,FALSE,"PETCOMP";"est95",#N/A,FALSE,"PETCOMP";"multltm",#N/A,FALSE,"PETCOMP";"resultltm",#N/A,FALSE,"PETCOMP"}</definedName>
    <definedName name="wrn.compco._from_DBAB_1_3" localSheetId="4" hidden="1">{"mult96",#N/A,FALSE,"PETCOMP";"est96",#N/A,FALSE,"PETCOMP";"mult95",#N/A,FALSE,"PETCOMP";"est95",#N/A,FALSE,"PETCOMP";"multltm",#N/A,FALSE,"PETCOMP";"resultltm",#N/A,FALSE,"PETCOMP"}</definedName>
    <definedName name="wrn.compco._from_DBAB_1_3" localSheetId="11" hidden="1">{"mult96",#N/A,FALSE,"PETCOMP";"est96",#N/A,FALSE,"PETCOMP";"mult95",#N/A,FALSE,"PETCOMP";"est95",#N/A,FALSE,"PETCOMP";"multltm",#N/A,FALSE,"PETCOMP";"resultltm",#N/A,FALSE,"PETCOMP"}</definedName>
    <definedName name="wrn.compco._from_DBAB_1_3" hidden="1">{"mult96",#N/A,FALSE,"PETCOMP";"est96",#N/A,FALSE,"PETCOMP";"mult95",#N/A,FALSE,"PETCOMP";"est95",#N/A,FALSE,"PETCOMP";"multltm",#N/A,FALSE,"PETCOMP";"resultltm",#N/A,FALSE,"PETCOMP"}</definedName>
    <definedName name="wrn.compco._from_DBAB_2" localSheetId="11"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2_1" localSheetId="4" hidden="1">{"mult96",#N/A,FALSE,"PETCOMP";"est96",#N/A,FALSE,"PETCOMP";"mult95",#N/A,FALSE,"PETCOMP";"est95",#N/A,FALSE,"PETCOMP";"multltm",#N/A,FALSE,"PETCOMP";"resultltm",#N/A,FALSE,"PETCOMP"}</definedName>
    <definedName name="wrn.compco._from_DBAB_2_1" localSheetId="11" hidden="1">{"mult96",#N/A,FALSE,"PETCOMP";"est96",#N/A,FALSE,"PETCOMP";"mult95",#N/A,FALSE,"PETCOMP";"est95",#N/A,FALSE,"PETCOMP";"multltm",#N/A,FALSE,"PETCOMP";"resultltm",#N/A,FALSE,"PETCOMP"}</definedName>
    <definedName name="wrn.compco._from_DBAB_2_1" hidden="1">{"mult96",#N/A,FALSE,"PETCOMP";"est96",#N/A,FALSE,"PETCOMP";"mult95",#N/A,FALSE,"PETCOMP";"est95",#N/A,FALSE,"PETCOMP";"multltm",#N/A,FALSE,"PETCOMP";"resultltm",#N/A,FALSE,"PETCOMP"}</definedName>
    <definedName name="wrn.compco._from_DBAB_3" localSheetId="11"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3_1" localSheetId="4" hidden="1">{"mult96",#N/A,FALSE,"PETCOMP";"est96",#N/A,FALSE,"PETCOMP";"mult95",#N/A,FALSE,"PETCOMP";"est95",#N/A,FALSE,"PETCOMP";"multltm",#N/A,FALSE,"PETCOMP";"resultltm",#N/A,FALSE,"PETCOMP"}</definedName>
    <definedName name="wrn.compco._from_DBAB_3_1" localSheetId="11" hidden="1">{"mult96",#N/A,FALSE,"PETCOMP";"est96",#N/A,FALSE,"PETCOMP";"mult95",#N/A,FALSE,"PETCOMP";"est95",#N/A,FALSE,"PETCOMP";"multltm",#N/A,FALSE,"PETCOMP";"resultltm",#N/A,FALSE,"PETCOMP"}</definedName>
    <definedName name="wrn.compco._from_DBAB_3_1" hidden="1">{"mult96",#N/A,FALSE,"PETCOMP";"est96",#N/A,FALSE,"PETCOMP";"mult95",#N/A,FALSE,"PETCOMP";"est95",#N/A,FALSE,"PETCOMP";"multltm",#N/A,FALSE,"PETCOMP";"resultltm",#N/A,FALSE,"PETCOMP"}</definedName>
    <definedName name="wrn.compco._from_DBAB_4" localSheetId="11"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4_1" localSheetId="4" hidden="1">{"mult96",#N/A,FALSE,"PETCOMP";"est96",#N/A,FALSE,"PETCOMP";"mult95",#N/A,FALSE,"PETCOMP";"est95",#N/A,FALSE,"PETCOMP";"multltm",#N/A,FALSE,"PETCOMP";"resultltm",#N/A,FALSE,"PETCOMP"}</definedName>
    <definedName name="wrn.compco._from_DBAB_4_1" localSheetId="11" hidden="1">{"mult96",#N/A,FALSE,"PETCOMP";"est96",#N/A,FALSE,"PETCOMP";"mult95",#N/A,FALSE,"PETCOMP";"est95",#N/A,FALSE,"PETCOMP";"multltm",#N/A,FALSE,"PETCOMP";"resultltm",#N/A,FALSE,"PETCOMP"}</definedName>
    <definedName name="wrn.compco._from_DBAB_4_1" hidden="1">{"mult96",#N/A,FALSE,"PETCOMP";"est96",#N/A,FALSE,"PETCOMP";"mult95",#N/A,FALSE,"PETCOMP";"est95",#N/A,FALSE,"PETCOMP";"multltm",#N/A,FALSE,"PETCOMP";"resultltm",#N/A,FALSE,"PETCOMP"}</definedName>
    <definedName name="wrn.compco._from_DBAB_5" localSheetId="11"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_from_DBAB_5_1" localSheetId="4" hidden="1">{"mult96",#N/A,FALSE,"PETCOMP";"est96",#N/A,FALSE,"PETCOMP";"mult95",#N/A,FALSE,"PETCOMP";"est95",#N/A,FALSE,"PETCOMP";"multltm",#N/A,FALSE,"PETCOMP";"resultltm",#N/A,FALSE,"PETCOMP"}</definedName>
    <definedName name="wrn.compco._from_DBAB_5_1" localSheetId="11" hidden="1">{"mult96",#N/A,FALSE,"PETCOMP";"est96",#N/A,FALSE,"PETCOMP";"mult95",#N/A,FALSE,"PETCOMP";"est95",#N/A,FALSE,"PETCOMP";"multltm",#N/A,FALSE,"PETCOMP";"resultltm",#N/A,FALSE,"PETCOMP"}</definedName>
    <definedName name="wrn.compco._from_DBAB_5_1" hidden="1">{"mult96",#N/A,FALSE,"PETCOMP";"est96",#N/A,FALSE,"PETCOMP";"mult95",#N/A,FALSE,"PETCOMP";"est95",#N/A,FALSE,"PETCOMP";"multltm",#N/A,FALSE,"PETCOMP";"resultltm",#N/A,FALSE,"PETCOMP"}</definedName>
    <definedName name="wrn.compco2" localSheetId="11" hidden="1">{"page1",#N/A,FALSE,"BHCOMPC5";"page2",#N/A,FALSE,"BHCOMPC5";"page3",#N/A,FALSE,"BHCOMPC5";"page4",#N/A,FALSE,"BHCOMPC5"}</definedName>
    <definedName name="wrn.compco2" hidden="1">{"page1",#N/A,FALSE,"BHCOMPC5";"page2",#N/A,FALSE,"BHCOMPC5";"page3",#N/A,FALSE,"BHCOMPC5";"page4",#N/A,FALSE,"BHCOMPC5"}</definedName>
    <definedName name="wrn.Complet." localSheetId="11" hidden="1">{"Point Mort",#N/A,FALSE,"Ratios";"Tableaux",#N/A,FALSE,"Ratios"}</definedName>
    <definedName name="wrn.Complet." hidden="1">{"Point Mort",#N/A,FALSE,"Ratios";"Tableaux",#N/A,FALSE,"Ratios"}</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1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1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1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1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_1" localSheetId="11" hidden="1">{#N/A,#N/A,TRUE,"Budget";#N/A,#N/A,TRUE,"Revenue &amp; COGS"}</definedName>
    <definedName name="wrn.Complete._.Budget._1" hidden="1">{#N/A,#N/A,TRUE,"Budget";#N/A,#N/A,TRUE,"Revenue &amp; COGS"}</definedName>
    <definedName name="wrn.complete._.budget.2004" localSheetId="1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File." localSheetId="11" hidden="1">{#N/A,#N/A,TRUE,"Top";#N/A,#N/A,TRUE,"Quarter";#N/A,#N/A,TRUE,"Variance";#N/A,#N/A,TRUE,"Forecast";#N/A,#N/A,TRUE,"ForecastMnthly";#N/A,#N/A,TRUE,"ForecastQtrly";#N/A,#N/A,TRUE,"Actual"}</definedName>
    <definedName name="wrn.Complete._.File." hidden="1">{#N/A,#N/A,TRUE,"Top";#N/A,#N/A,TRUE,"Quarter";#N/A,#N/A,TRUE,"Variance";#N/A,#N/A,TRUE,"Forecast";#N/A,#N/A,TRUE,"ForecastMnthly";#N/A,#N/A,TRUE,"ForecastQtrly";#N/A,#N/A,TRUE,"Actual"}</definedName>
    <definedName name="wrn.Complete._.report." localSheetId="4" hidden="1">{"Summary report",#N/A,FALSE,"Income statement_Balance sheet";"Target Company",#N/A,FALSE,"Income statement_Balance sheet";"NewCo",#N/A,FALSE,"Income statement_Balance sheet";"Consolidated company",#N/A,FALSE,"Income statement_Balance sheet"}</definedName>
    <definedName name="wrn.Complete._.report." localSheetId="11" hidden="1">{"Summary report",#N/A,FALSE,"Income statement_Balance sheet";"Target Company",#N/A,FALSE,"Income statement_Balance sheet";"NewCo",#N/A,FALSE,"Income statement_Balance sheet";"Consolidated company",#N/A,FALSE,"Income statement_Balance sheet"}</definedName>
    <definedName name="wrn.Complete._.report." hidden="1">{"Summary report",#N/A,FALSE,"Income statement_Balance sheet";"Target Company",#N/A,FALSE,"Income statement_Balance sheet";"NewCo",#N/A,FALSE,"Income statement_Balance sheet";"Consolidated company",#N/A,FALSE,"Income statement_Balance sheet"}</definedName>
    <definedName name="wrn.Complete._.Set." localSheetId="4" hidden="1">{#N/A,#N/A,FALSE,"Full";#N/A,#N/A,FALSE,"Half";#N/A,#N/A,FALSE,"Op Expenses";#N/A,#N/A,FALSE,"Cap Charge";#N/A,#N/A,FALSE,"Cost C";#N/A,#N/A,FALSE,"PP&amp;E";#N/A,#N/A,FALSE,"R&amp;D"}</definedName>
    <definedName name="wrn.Complete._.Set." localSheetId="11"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2_1" localSheetId="11" hidden="1">{#N/A,#N/A,FALSE,"Full";#N/A,#N/A,FALSE,"Half";#N/A,#N/A,FALSE,"Op Expenses";#N/A,#N/A,FALSE,"Cap Charge";#N/A,#N/A,FALSE,"Cost C";#N/A,#N/A,FALSE,"PP&amp;E";#N/A,#N/A,FALSE,"R&amp;D"}</definedName>
    <definedName name="wrn.Complete._.Set._2_1" hidden="1">{#N/A,#N/A,FALSE,"Full";#N/A,#N/A,FALSE,"Half";#N/A,#N/A,FALSE,"Op Expenses";#N/A,#N/A,FALSE,"Cap Charge";#N/A,#N/A,FALSE,"Cost C";#N/A,#N/A,FALSE,"PP&amp;E";#N/A,#N/A,FALSE,"R&amp;D"}</definedName>
    <definedName name="wrn.Complete._.Set._2_2" localSheetId="11" hidden="1">{#N/A,#N/A,FALSE,"Full";#N/A,#N/A,FALSE,"Half";#N/A,#N/A,FALSE,"Op Expenses";#N/A,#N/A,FALSE,"Cap Charge";#N/A,#N/A,FALSE,"Cost C";#N/A,#N/A,FALSE,"PP&amp;E";#N/A,#N/A,FALSE,"R&amp;D"}</definedName>
    <definedName name="wrn.Complete._.Set._2_2" hidden="1">{#N/A,#N/A,FALSE,"Full";#N/A,#N/A,FALSE,"Half";#N/A,#N/A,FALSE,"Op Expenses";#N/A,#N/A,FALSE,"Cap Charge";#N/A,#N/A,FALSE,"Cost C";#N/A,#N/A,FALSE,"PP&amp;E";#N/A,#N/A,FALSE,"R&amp;D"}</definedName>
    <definedName name="wrn.Complete._.Set._3" localSheetId="11" hidden="1">{#N/A,#N/A,FALSE,"Full";#N/A,#N/A,FALSE,"Half";#N/A,#N/A,FALSE,"Op Expenses";#N/A,#N/A,FALSE,"Cap Charge";#N/A,#N/A,FALSE,"Cost C";#N/A,#N/A,FALSE,"PP&amp;E";#N/A,#N/A,FALSE,"R&amp;D"}</definedName>
    <definedName name="wrn.Complete._.Set._3" hidden="1">{#N/A,#N/A,FALSE,"Full";#N/A,#N/A,FALSE,"Half";#N/A,#N/A,FALSE,"Op Expenses";#N/A,#N/A,FALSE,"Cap Charge";#N/A,#N/A,FALSE,"Cost C";#N/A,#N/A,FALSE,"PP&amp;E";#N/A,#N/A,FALSE,"R&amp;D"}</definedName>
    <definedName name="wrn.Complete._.Set._3_1" localSheetId="11" hidden="1">{#N/A,#N/A,FALSE,"Full";#N/A,#N/A,FALSE,"Half";#N/A,#N/A,FALSE,"Op Expenses";#N/A,#N/A,FALSE,"Cap Charge";#N/A,#N/A,FALSE,"Cost C";#N/A,#N/A,FALSE,"PP&amp;E";#N/A,#N/A,FALSE,"R&amp;D"}</definedName>
    <definedName name="wrn.Complete._.Set._3_1" hidden="1">{#N/A,#N/A,FALSE,"Full";#N/A,#N/A,FALSE,"Half";#N/A,#N/A,FALSE,"Op Expenses";#N/A,#N/A,FALSE,"Cap Charge";#N/A,#N/A,FALSE,"Cost C";#N/A,#N/A,FALSE,"PP&amp;E";#N/A,#N/A,FALSE,"R&amp;D"}</definedName>
    <definedName name="wrn.Complete._.Set._3_2" localSheetId="11" hidden="1">{#N/A,#N/A,FALSE,"Full";#N/A,#N/A,FALSE,"Half";#N/A,#N/A,FALSE,"Op Expenses";#N/A,#N/A,FALSE,"Cap Charge";#N/A,#N/A,FALSE,"Cost C";#N/A,#N/A,FALSE,"PP&amp;E";#N/A,#N/A,FALSE,"R&amp;D"}</definedName>
    <definedName name="wrn.Complete._.Set._3_2" hidden="1">{#N/A,#N/A,FALSE,"Full";#N/A,#N/A,FALSE,"Half";#N/A,#N/A,FALSE,"Op Expenses";#N/A,#N/A,FALSE,"Cap Charge";#N/A,#N/A,FALSE,"Cost C";#N/A,#N/A,FALSE,"PP&amp;E";#N/A,#N/A,FALSE,"R&amp;D"}</definedName>
    <definedName name="wrn.Complete._.Set._4" localSheetId="11" hidden="1">{#N/A,#N/A,FALSE,"Full";#N/A,#N/A,FALSE,"Half";#N/A,#N/A,FALSE,"Op Expenses";#N/A,#N/A,FALSE,"Cap Charge";#N/A,#N/A,FALSE,"Cost C";#N/A,#N/A,FALSE,"PP&amp;E";#N/A,#N/A,FALSE,"R&amp;D"}</definedName>
    <definedName name="wrn.Complete._.Set._4" hidden="1">{#N/A,#N/A,FALSE,"Full";#N/A,#N/A,FALSE,"Half";#N/A,#N/A,FALSE,"Op Expenses";#N/A,#N/A,FALSE,"Cap Charge";#N/A,#N/A,FALSE,"Cost C";#N/A,#N/A,FALSE,"PP&amp;E";#N/A,#N/A,FALSE,"R&amp;D"}</definedName>
    <definedName name="wrn.Complete._.Set._4_1" localSheetId="11" hidden="1">{#N/A,#N/A,FALSE,"Full";#N/A,#N/A,FALSE,"Half";#N/A,#N/A,FALSE,"Op Expenses";#N/A,#N/A,FALSE,"Cap Charge";#N/A,#N/A,FALSE,"Cost C";#N/A,#N/A,FALSE,"PP&amp;E";#N/A,#N/A,FALSE,"R&amp;D"}</definedName>
    <definedName name="wrn.Complete._.Set._4_1" hidden="1">{#N/A,#N/A,FALSE,"Full";#N/A,#N/A,FALSE,"Half";#N/A,#N/A,FALSE,"Op Expenses";#N/A,#N/A,FALSE,"Cap Charge";#N/A,#N/A,FALSE,"Cost C";#N/A,#N/A,FALSE,"PP&amp;E";#N/A,#N/A,FALSE,"R&amp;D"}</definedName>
    <definedName name="wrn.Complete._.Set._4_2" localSheetId="11" hidden="1">{#N/A,#N/A,FALSE,"Full";#N/A,#N/A,FALSE,"Half";#N/A,#N/A,FALSE,"Op Expenses";#N/A,#N/A,FALSE,"Cap Charge";#N/A,#N/A,FALSE,"Cost C";#N/A,#N/A,FALSE,"PP&amp;E";#N/A,#N/A,FALSE,"R&amp;D"}</definedName>
    <definedName name="wrn.Complete._.Set._4_2" hidden="1">{#N/A,#N/A,FALSE,"Full";#N/A,#N/A,FALSE,"Half";#N/A,#N/A,FALSE,"Op Expenses";#N/A,#N/A,FALSE,"Cap Charge";#N/A,#N/A,FALSE,"Cost C";#N/A,#N/A,FALSE,"PP&amp;E";#N/A,#N/A,FALSE,"R&amp;D"}</definedName>
    <definedName name="wrn.Complete._.Set._5" localSheetId="11" hidden="1">{#N/A,#N/A,FALSE,"Full";#N/A,#N/A,FALSE,"Half";#N/A,#N/A,FALSE,"Op Expenses";#N/A,#N/A,FALSE,"Cap Charge";#N/A,#N/A,FALSE,"Cost C";#N/A,#N/A,FALSE,"PP&amp;E";#N/A,#N/A,FALSE,"R&amp;D"}</definedName>
    <definedName name="wrn.Complete._.Set._5" hidden="1">{#N/A,#N/A,FALSE,"Full";#N/A,#N/A,FALSE,"Half";#N/A,#N/A,FALSE,"Op Expenses";#N/A,#N/A,FALSE,"Cap Charge";#N/A,#N/A,FALSE,"Cost C";#N/A,#N/A,FALSE,"PP&amp;E";#N/A,#N/A,FALSE,"R&amp;D"}</definedName>
    <definedName name="wrn.Complete._.Set._5_1" localSheetId="11" hidden="1">{#N/A,#N/A,FALSE,"Full";#N/A,#N/A,FALSE,"Half";#N/A,#N/A,FALSE,"Op Expenses";#N/A,#N/A,FALSE,"Cap Charge";#N/A,#N/A,FALSE,"Cost C";#N/A,#N/A,FALSE,"PP&amp;E";#N/A,#N/A,FALSE,"R&amp;D"}</definedName>
    <definedName name="wrn.Complete._.Set._5_1" hidden="1">{#N/A,#N/A,FALSE,"Full";#N/A,#N/A,FALSE,"Half";#N/A,#N/A,FALSE,"Op Expenses";#N/A,#N/A,FALSE,"Cap Charge";#N/A,#N/A,FALSE,"Cost C";#N/A,#N/A,FALSE,"PP&amp;E";#N/A,#N/A,FALSE,"R&amp;D"}</definedName>
    <definedName name="wrn.Complete._.Set._5_2" localSheetId="11" hidden="1">{#N/A,#N/A,FALSE,"Full";#N/A,#N/A,FALSE,"Half";#N/A,#N/A,FALSE,"Op Expenses";#N/A,#N/A,FALSE,"Cap Charge";#N/A,#N/A,FALSE,"Cost C";#N/A,#N/A,FALSE,"PP&amp;E";#N/A,#N/A,FALSE,"R&amp;D"}</definedName>
    <definedName name="wrn.Complete._.Set._5_2" hidden="1">{#N/A,#N/A,FALSE,"Full";#N/A,#N/A,FALSE,"Half";#N/A,#N/A,FALSE,"Op Expenses";#N/A,#N/A,FALSE,"Cap Charge";#N/A,#N/A,FALSE,"Cost C";#N/A,#N/A,FALSE,"PP&amp;E";#N/A,#N/A,FALSE,"R&amp;D"}</definedName>
    <definedName name="wrn.Complete._1"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2" localSheetId="11" hidden="1">{#N/A,#N/A,FALSE,"SMT1";#N/A,#N/A,FALSE,"SMT2";#N/A,#N/A,FALSE,"Summary";#N/A,#N/A,FALSE,"Graphs";#N/A,#N/A,FALSE,"4 Panel"}</definedName>
    <definedName name="wrn.Complete._1_2" hidden="1">{#N/A,#N/A,FALSE,"SMT1";#N/A,#N/A,FALSE,"SMT2";#N/A,#N/A,FALSE,"Summary";#N/A,#N/A,FALSE,"Graphs";#N/A,#N/A,FALSE,"4 Panel"}</definedName>
    <definedName name="wrn.Complete._1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1" localSheetId="11" hidden="1">{#N/A,#N/A,FALSE,"SMT1";#N/A,#N/A,FALSE,"SMT2";#N/A,#N/A,FALSE,"Summary";#N/A,#N/A,FALSE,"Graphs";#N/A,#N/A,FALSE,"4 Panel"}</definedName>
    <definedName name="wrn.Complete._2_1" hidden="1">{#N/A,#N/A,FALSE,"SMT1";#N/A,#N/A,FALSE,"SMT2";#N/A,#N/A,FALSE,"Summary";#N/A,#N/A,FALSE,"Graphs";#N/A,#N/A,FALSE,"4 Panel"}</definedName>
    <definedName name="wrn.Complete._2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1" localSheetId="11" hidden="1">{#N/A,#N/A,FALSE,"SMT1";#N/A,#N/A,FALSE,"SMT2";#N/A,#N/A,FALSE,"Summary";#N/A,#N/A,FALSE,"Graphs";#N/A,#N/A,FALSE,"4 Panel"}</definedName>
    <definedName name="wrn.Complete._3_1" hidden="1">{#N/A,#N/A,FALSE,"SMT1";#N/A,#N/A,FALSE,"SMT2";#N/A,#N/A,FALSE,"Summary";#N/A,#N/A,FALSE,"Graphs";#N/A,#N/A,FALSE,"4 Panel"}</definedName>
    <definedName name="wrn.Complete._3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 localSheetId="11" hidden="1">{#N/A,#N/A,FALSE,"SMT1";#N/A,#N/A,FALSE,"SMT2";#N/A,#N/A,FALSE,"Summary";#N/A,#N/A,FALSE,"Graphs";#N/A,#N/A,FALSE,"4 Panel"}</definedName>
    <definedName name="wrn.Complete._4" hidden="1">{#N/A,#N/A,FALSE,"SMT1";#N/A,#N/A,FALSE,"SMT2";#N/A,#N/A,FALSE,"Summary";#N/A,#N/A,FALSE,"Graphs";#N/A,#N/A,FALSE,"4 Panel"}</definedName>
    <definedName name="wrn.Complete._4_1" localSheetId="11" hidden="1">{#N/A,#N/A,FALSE,"SMT1";#N/A,#N/A,FALSE,"SMT2";#N/A,#N/A,FALSE,"Summary";#N/A,#N/A,FALSE,"Graphs";#N/A,#N/A,FALSE,"4 Panel"}</definedName>
    <definedName name="wrn.Complete._4_1" hidden="1">{#N/A,#N/A,FALSE,"SMT1";#N/A,#N/A,FALSE,"SMT2";#N/A,#N/A,FALSE,"Summary";#N/A,#N/A,FALSE,"Graphs";#N/A,#N/A,FALSE,"4 Panel"}</definedName>
    <definedName name="wrn.Complete._4_2" localSheetId="11" hidden="1">{#N/A,#N/A,FALSE,"SMT1";#N/A,#N/A,FALSE,"SMT2";#N/A,#N/A,FALSE,"Summary";#N/A,#N/A,FALSE,"Graphs";#N/A,#N/A,FALSE,"4 Panel"}</definedName>
    <definedName name="wrn.Complete._4_2" hidden="1">{#N/A,#N/A,FALSE,"SMT1";#N/A,#N/A,FALSE,"SMT2";#N/A,#N/A,FALSE,"Summary";#N/A,#N/A,FALSE,"Graphs";#N/A,#N/A,FALSE,"4 Panel"}</definedName>
    <definedName name="wrn.Complete._5"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1" localSheetId="11" hidden="1">{#N/A,#N/A,FALSE,"SMT1";#N/A,#N/A,FALSE,"SMT2";#N/A,#N/A,FALSE,"Summary";#N/A,#N/A,FALSE,"Graphs";#N/A,#N/A,FALSE,"4 Panel"}</definedName>
    <definedName name="wrn.Complete._5_1" hidden="1">{#N/A,#N/A,FALSE,"SMT1";#N/A,#N/A,FALSE,"SMT2";#N/A,#N/A,FALSE,"Summary";#N/A,#N/A,FALSE,"Graphs";#N/A,#N/A,FALSE,"4 Panel"}</definedName>
    <definedName name="wrn.Complete._5_2" localSheetId="11" hidden="1">{#N/A,#N/A,FALSE,"SMT1";#N/A,#N/A,FALSE,"SMT2";#N/A,#N/A,FALSE,"Summary";#N/A,#N/A,FALSE,"Graphs";#N/A,#N/A,FALSE,"4 Panel"}</definedName>
    <definedName name="wrn.Complete._5_2" hidden="1">{#N/A,#N/A,FALSE,"SMT1";#N/A,#N/A,FALSE,"SMT2";#N/A,#N/A,FALSE,"Summary";#N/A,#N/A,FALSE,"Graphs";#N/A,#N/A,FALSE,"4 Panel"}</definedName>
    <definedName name="wrn.Complete.2"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a" localSheetId="11" hidden="1">{#N/A,#N/A,TRUE,"DCF Summary";#N/A,#N/A,TRUE,"Casema";#N/A,#N/A,TRUE,"UK";#N/A,#N/A,TRUE,"RCF";#N/A,#N/A,TRUE,"Intercable CZ";#N/A,#N/A,TRUE,"Interkabel P";#N/A,#N/A,TRUE,"LBO-Total";#N/A,#N/A,TRUE,"LBO-Casema"}</definedName>
    <definedName name="wrn.Complete.a" hidden="1">{#N/A,#N/A,TRUE,"DCF Summary";#N/A,#N/A,TRUE,"Casema";#N/A,#N/A,TRUE,"UK";#N/A,#N/A,TRUE,"RCF";#N/A,#N/A,TRUE,"Intercable CZ";#N/A,#N/A,TRUE,"Interkabel P";#N/A,#N/A,TRUE,"LBO-Total";#N/A,#N/A,TRUE,"LBO-Casema"}</definedName>
    <definedName name="wrn.Complete.b" localSheetId="11" hidden="1">{#N/A,#N/A,TRUE,"DCF Summary";#N/A,#N/A,TRUE,"Casema";#N/A,#N/A,TRUE,"UK";#N/A,#N/A,TRUE,"RCF";#N/A,#N/A,TRUE,"Intercable CZ";#N/A,#N/A,TRUE,"Interkabel P";#N/A,#N/A,TRUE,"LBO-Total";#N/A,#N/A,TRUE,"LBO-Casema"}</definedName>
    <definedName name="wrn.Complete.b" hidden="1">{#N/A,#N/A,TRUE,"DCF Summary";#N/A,#N/A,TRUE,"Casema";#N/A,#N/A,TRUE,"UK";#N/A,#N/A,TRUE,"RCF";#N/A,#N/A,TRUE,"Intercable CZ";#N/A,#N/A,TRUE,"Interkabel P";#N/A,#N/A,TRUE,"LBO-Total";#N/A,#N/A,TRUE,"LBO-Casema"}</definedName>
    <definedName name="wrn.Complete.c" localSheetId="11" hidden="1">{#N/A,#N/A,TRUE,"DCF Summary";#N/A,#N/A,TRUE,"Casema";#N/A,#N/A,TRUE,"UK";#N/A,#N/A,TRUE,"RCF";#N/A,#N/A,TRUE,"Intercable CZ";#N/A,#N/A,TRUE,"Interkabel P";#N/A,#N/A,TRUE,"LBO-Total";#N/A,#N/A,TRUE,"LBO-Casema"}</definedName>
    <definedName name="wrn.Complete.c" hidden="1">{#N/A,#N/A,TRUE,"DCF Summary";#N/A,#N/A,TRUE,"Casema";#N/A,#N/A,TRUE,"UK";#N/A,#N/A,TRUE,"RCF";#N/A,#N/A,TRUE,"Intercable CZ";#N/A,#N/A,TRUE,"Interkabel P";#N/A,#N/A,TRUE,"LBO-Total";#N/A,#N/A,TRUE,"LBO-Casema"}</definedName>
    <definedName name="wrn.Complete_Package." localSheetId="1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x"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localSheetId="4" hidden="1">{"CASHFLOW",#N/A,FALSE,"CF";"COSOL",#N/A,FALSE,"Consol";"CONTRACTS",#N/A,FALSE,"Contracts";"CCOPSTAT",#N/A,FALSE,"CoalCreek";"CCPROD",#N/A,FALSE,"CC PROD";"BTOPSTAT",#N/A,FALSE,"BlackThunder";"BTPROD",#N/A,FALSE,"BT PROD";"capital",#N/A,FALSE,"capital"}</definedName>
    <definedName name="wrn.COMPLEX." localSheetId="11" hidden="1">{"CASHFLOW",#N/A,FALSE,"CF";"COSOL",#N/A,FALSE,"Consol";"CONTRACTS",#N/A,FALSE,"Contracts";"CCOPSTAT",#N/A,FALSE,"CoalCreek";"CCPROD",#N/A,FALSE,"CC PROD";"BTOPSTAT",#N/A,FALSE,"BlackThunder";"BTPROD",#N/A,FALSE,"BT PROD";"capital",#N/A,FALSE,"capital"}</definedName>
    <definedName name="wrn.COMPLEX." hidden="1">{"CASHFLOW",#N/A,FALSE,"CF";"COSOL",#N/A,FALSE,"Consol";"CONTRACTS",#N/A,FALSE,"Contracts";"CCOPSTAT",#N/A,FALSE,"CoalCreek";"CCPROD",#N/A,FALSE,"CC PROD";"BTOPSTAT",#N/A,FALSE,"BlackThunder";"BTPROD",#N/A,FALSE,"BT PROD";"capital",#N/A,FALSE,"capital"}</definedName>
    <definedName name="wrn.COMPLEX._1" localSheetId="4" hidden="1">{"CASHFLOW",#N/A,FALSE,"CF";"COSOL",#N/A,FALSE,"Consol";"CONTRACTS",#N/A,FALSE,"Contracts";"CCOPSTAT",#N/A,FALSE,"CoalCreek";"CCPROD",#N/A,FALSE,"CC PROD";"BTOPSTAT",#N/A,FALSE,"BlackThunder";"BTPROD",#N/A,FALSE,"BT PROD";"capital",#N/A,FALSE,"capital"}</definedName>
    <definedName name="wrn.COMPLEX._1" localSheetId="11" hidden="1">{"CASHFLOW",#N/A,FALSE,"CF";"COSOL",#N/A,FALSE,"Consol";"CONTRACTS",#N/A,FALSE,"Contracts";"CCOPSTAT",#N/A,FALSE,"CoalCreek";"CCPROD",#N/A,FALSE,"CC PROD";"BTOPSTAT",#N/A,FALSE,"BlackThunder";"BTPROD",#N/A,FALSE,"BT PROD";"capital",#N/A,FALSE,"capital"}</definedName>
    <definedName name="wrn.COMPLEX._1" hidden="1">{"CASHFLOW",#N/A,FALSE,"CF";"COSOL",#N/A,FALSE,"Consol";"CONTRACTS",#N/A,FALSE,"Contracts";"CCOPSTAT",#N/A,FALSE,"CoalCreek";"CCPROD",#N/A,FALSE,"CC PROD";"BTOPSTAT",#N/A,FALSE,"BlackThunder";"BTPROD",#N/A,FALSE,"BT PROD";"capital",#N/A,FALSE,"capital"}</definedName>
    <definedName name="wrn.COMPLEX_BALANCE_SHEET." localSheetId="4" hidden="1">{"BALANCESHEET",#N/A,FALSE,"BS"}</definedName>
    <definedName name="wrn.COMPLEX_BALANCE_SHEET." localSheetId="11" hidden="1">{"BALANCESHEET",#N/A,FALSE,"BS"}</definedName>
    <definedName name="wrn.COMPLEX_BALANCE_SHEET." hidden="1">{"BALANCESHEET",#N/A,FALSE,"BS"}</definedName>
    <definedName name="wrn.COMPLEX_BALANCE_SHEET._1" localSheetId="4" hidden="1">{"BALANCESHEET",#N/A,FALSE,"BS"}</definedName>
    <definedName name="wrn.COMPLEX_BALANCE_SHEET._1" localSheetId="11" hidden="1">{"BALANCESHEET",#N/A,FALSE,"BS"}</definedName>
    <definedName name="wrn.COMPLEX_BALANCE_SHEET._1" hidden="1">{"BALANCESHEET",#N/A,FALSE,"BS"}</definedName>
    <definedName name="wrn.COMPLEX_SALES." localSheetId="4" hidden="1">{"Contracts",#N/A,FALSE,"Contracts";"cccont",#N/A,FALSE,"Contracts"}</definedName>
    <definedName name="wrn.COMPLEX_SALES." localSheetId="11" hidden="1">{"Contracts",#N/A,FALSE,"Contracts";"cccont",#N/A,FALSE,"Contracts"}</definedName>
    <definedName name="wrn.COMPLEX_SALES." hidden="1">{"Contracts",#N/A,FALSE,"Contracts";"cccont",#N/A,FALSE,"Contracts"}</definedName>
    <definedName name="wrn.COMPLEX_SALES._1" localSheetId="4" hidden="1">{"Contracts",#N/A,FALSE,"Contracts";"cccont",#N/A,FALSE,"Contracts"}</definedName>
    <definedName name="wrn.COMPLEX_SALES._1" localSheetId="11" hidden="1">{"Contracts",#N/A,FALSE,"Contracts";"cccont",#N/A,FALSE,"Contracts"}</definedName>
    <definedName name="wrn.COMPLEX_SALES._1" hidden="1">{"Contracts",#N/A,FALSE,"Contracts";"cccont",#N/A,FALSE,"Contracts"}</definedName>
    <definedName name="wrn.COMPLEX_TAX." localSheetId="4" hidden="1">{"CASHFLOW",#N/A,FALSE,"CF";"TAX",#N/A,FALSE,"CF"}</definedName>
    <definedName name="wrn.COMPLEX_TAX." localSheetId="11" hidden="1">{"CASHFLOW",#N/A,FALSE,"CF";"TAX",#N/A,FALSE,"CF"}</definedName>
    <definedName name="wrn.COMPLEX_TAX." hidden="1">{"CASHFLOW",#N/A,FALSE,"CF";"TAX",#N/A,FALSE,"CF"}</definedName>
    <definedName name="wrn.COMPLEX_TAX._1" localSheetId="4" hidden="1">{"CASHFLOW",#N/A,FALSE,"CF";"TAX",#N/A,FALSE,"CF"}</definedName>
    <definedName name="wrn.COMPLEX_TAX._1" localSheetId="11" hidden="1">{"CASHFLOW",#N/A,FALSE,"CF";"TAX",#N/A,FALSE,"CF"}</definedName>
    <definedName name="wrn.COMPLEX_TAX._1" hidden="1">{"CASHFLOW",#N/A,FALSE,"CF";"TAX",#N/A,FALSE,"CF"}</definedName>
    <definedName name="wrn.comps." localSheetId="4" hidden="1">{"comps",#N/A,FALSE,"comps";"notes",#N/A,FALSE,"comps"}</definedName>
    <definedName name="wrn.comps." localSheetId="15" hidden="1">{"comps",#N/A,FALSE,"comps";"notes",#N/A,FALSE,"comps"}</definedName>
    <definedName name="wrn.comps." localSheetId="11" hidden="1">{"comps",#N/A,FALSE,"comps";"notes",#N/A,FALSE,"comps"}</definedName>
    <definedName name="wrn.comps." hidden="1">{"comps",#N/A,FALSE,"comps";"notes",#N/A,FALSE,"comps"}</definedName>
    <definedName name="wrn.comps._1" localSheetId="4" hidden="1">{"comps",#N/A,FALSE,"comps";"notes",#N/A,FALSE,"comps"}</definedName>
    <definedName name="wrn.comps._1" localSheetId="11" hidden="1">{"comps",#N/A,FALSE,"comps";"notes",#N/A,FALSE,"comps"}</definedName>
    <definedName name="wrn.comps._1" hidden="1">{"comps",#N/A,FALSE,"comps";"notes",#N/A,FALSE,"comps"}</definedName>
    <definedName name="wrn.Comps1_Printing." localSheetId="4" hidden="1">{"comps1_1",#N/A,FALSE,"Comps1";"comps1_2",#N/A,FALSE,"Comps1";"comps1_3",#N/A,FALSE,"Comps1";"comps1_4",#N/A,FALSE,"Comps1";"comps1_5",#N/A,FALSE,"Comps1"}</definedName>
    <definedName name="wrn.Comps1_Printing." localSheetId="11" hidden="1">{"comps1_1",#N/A,FALSE,"Comps1";"comps1_2",#N/A,FALSE,"Comps1";"comps1_3",#N/A,FALSE,"Comps1";"comps1_4",#N/A,FALSE,"Comps1";"comps1_5",#N/A,FALSE,"Comps1"}</definedName>
    <definedName name="wrn.Comps1_Printing." hidden="1">{"comps1_1",#N/A,FALSE,"Comps1";"comps1_2",#N/A,FALSE,"Comps1";"comps1_3",#N/A,FALSE,"Comps1";"comps1_4",#N/A,FALSE,"Comps1";"comps1_5",#N/A,FALSE,"Comps1"}</definedName>
    <definedName name="wrn.Comps1_Printing._1" localSheetId="4" hidden="1">{"comps1_1",#N/A,FALSE,"Comps1";"comps1_2",#N/A,FALSE,"Comps1";"comps1_3",#N/A,FALSE,"Comps1";"comps1_4",#N/A,FALSE,"Comps1";"comps1_5",#N/A,FALSE,"Comps1"}</definedName>
    <definedName name="wrn.Comps1_Printing._1" localSheetId="11" hidden="1">{"comps1_1",#N/A,FALSE,"Comps1";"comps1_2",#N/A,FALSE,"Comps1";"comps1_3",#N/A,FALSE,"Comps1";"comps1_4",#N/A,FALSE,"Comps1";"comps1_5",#N/A,FALSE,"Comps1"}</definedName>
    <definedName name="wrn.Comps1_Printing._1" hidden="1">{"comps1_1",#N/A,FALSE,"Comps1";"comps1_2",#N/A,FALSE,"Comps1";"comps1_3",#N/A,FALSE,"Comps1";"comps1_4",#N/A,FALSE,"Comps1";"comps1_5",#N/A,FALSE,"Comps1"}</definedName>
    <definedName name="wrn.Comps2_Printing." localSheetId="4" hidden="1">{"comps2_1",#N/A,FALSE,"Comps2";"comps2_2",#N/A,FALSE,"Comps2";"comps2_3",#N/A,FALSE,"Comps2";"comps2_4",#N/A,FALSE,"Comps2";"comps2_5",#N/A,FALSE,"Comps2"}</definedName>
    <definedName name="wrn.Comps2_Printing." localSheetId="11" hidden="1">{"comps2_1",#N/A,FALSE,"Comps2";"comps2_2",#N/A,FALSE,"Comps2";"comps2_3",#N/A,FALSE,"Comps2";"comps2_4",#N/A,FALSE,"Comps2";"comps2_5",#N/A,FALSE,"Comps2"}</definedName>
    <definedName name="wrn.Comps2_Printing." hidden="1">{"comps2_1",#N/A,FALSE,"Comps2";"comps2_2",#N/A,FALSE,"Comps2";"comps2_3",#N/A,FALSE,"Comps2";"comps2_4",#N/A,FALSE,"Comps2";"comps2_5",#N/A,FALSE,"Comps2"}</definedName>
    <definedName name="wrn.Comps2_Printing._1" localSheetId="4" hidden="1">{"comps2_1",#N/A,FALSE,"Comps2";"comps2_2",#N/A,FALSE,"Comps2";"comps2_3",#N/A,FALSE,"Comps2";"comps2_4",#N/A,FALSE,"Comps2";"comps2_5",#N/A,FALSE,"Comps2"}</definedName>
    <definedName name="wrn.Comps2_Printing._1" localSheetId="11" hidden="1">{"comps2_1",#N/A,FALSE,"Comps2";"comps2_2",#N/A,FALSE,"Comps2";"comps2_3",#N/A,FALSE,"Comps2";"comps2_4",#N/A,FALSE,"Comps2";"comps2_5",#N/A,FALSE,"Comps2"}</definedName>
    <definedName name="wrn.Comps2_Printing._1" hidden="1">{"comps2_1",#N/A,FALSE,"Comps2";"comps2_2",#N/A,FALSE,"Comps2";"comps2_3",#N/A,FALSE,"Comps2";"comps2_4",#N/A,FALSE,"Comps2";"comps2_5",#N/A,FALSE,"Comps2"}</definedName>
    <definedName name="wrn.Computation._.3CD._.Details." localSheetId="4" hidden="1">{"Computation Tax",#N/A,FALSE,"43B";"Dep I.Tax",#N/A,FALSE,"43B";"I Tax Losses",#N/A,FALSE,"43B";"Annex-III 3CD",#N/A,FALSE,"43B";"Cash Payments",#N/A,FALSE,"43B";"43B",#N/A,FALSE,"43B"}</definedName>
    <definedName name="wrn.Computation._.3CD._.Details." localSheetId="11" hidden="1">{"Computation Tax",#N/A,FALSE,"43B";"Dep I.Tax",#N/A,FALSE,"43B";"I Tax Losses",#N/A,FALSE,"43B";"Annex-III 3CD",#N/A,FALSE,"43B";"Cash Payments",#N/A,FALSE,"43B";"43B",#N/A,FALSE,"43B"}</definedName>
    <definedName name="wrn.Computation._.3CD._.Details." hidden="1">{"Computation Tax",#N/A,FALSE,"43B";"Dep I.Tax",#N/A,FALSE,"43B";"I Tax Losses",#N/A,FALSE,"43B";"Annex-III 3CD",#N/A,FALSE,"43B";"Cash Payments",#N/A,FALSE,"43B";"43B",#N/A,FALSE,"43B"}</definedName>
    <definedName name="wrn.Con_Fin_Stmts." localSheetId="11" hidden="1">{"ConInc",#N/A,FALSE,"FinStmt";"ConBal",#N/A,FALSE,"FinStmt";"ConCash",#N/A,FALSE,"FinStmt"}</definedName>
    <definedName name="wrn.Con_Fin_Stmts." hidden="1">{"ConInc",#N/A,FALSE,"FinStmt";"ConBal",#N/A,FALSE,"FinStmt";"ConCash",#N/A,FALSE,"FinStmt"}</definedName>
    <definedName name="wrn.ConcCemMasonry." localSheetId="11" hidden="1">{"conc1",#N/A,FALSE,"Concrete";"conc2",#N/A,FALSE,"Concrete";"cem1",#N/A,FALSE,"Cement";"cem2",#N/A,FALSE,"Cement";"masonry1",#N/A,FALSE,"Masonry";"masonry2",#N/A,FALSE,"Masonry"}</definedName>
    <definedName name="wrn.ConcCemMasonry." hidden="1">{"conc1",#N/A,FALSE,"Concrete";"conc2",#N/A,FALSE,"Concrete";"cem1",#N/A,FALSE,"Cement";"cem2",#N/A,FALSE,"Cement";"masonry1",#N/A,FALSE,"Masonry";"masonry2",#N/A,FALSE,"Masonry"}</definedName>
    <definedName name="wrn.ConcCemMasonry._1" localSheetId="11" hidden="1">{"conc1",#N/A,FALSE,"Concrete";"conc2",#N/A,FALSE,"Concrete";"cem1",#N/A,FALSE,"Cement";"cem2",#N/A,FALSE,"Cement";"masonry1",#N/A,FALSE,"Masonry";"masonry2",#N/A,FALSE,"Masonry"}</definedName>
    <definedName name="wrn.ConcCemMasonry._1" hidden="1">{"conc1",#N/A,FALSE,"Concrete";"conc2",#N/A,FALSE,"Concrete";"cem1",#N/A,FALSE,"Cement";"cem2",#N/A,FALSE,"Cement";"masonry1",#N/A,FALSE,"Masonry";"masonry2",#N/A,FALSE,"Masonry"}</definedName>
    <definedName name="wrn.Concentration." localSheetId="15" hidden="1">{"CONCENTR",#N/A,FALSE,"PAHCPALS"}</definedName>
    <definedName name="wrn.Concentration." localSheetId="11" hidden="1">{"CONCENTR",#N/A,FALSE,"PAHCPALS"}</definedName>
    <definedName name="wrn.Concentration." hidden="1">{"CONCENTR",#N/A,FALSE,"PAHCPALS"}</definedName>
    <definedName name="wrn.Concentration2" localSheetId="15" hidden="1">{"CONCENTR",#N/A,FALSE,"PAHCPALS"}</definedName>
    <definedName name="wrn.Concentration2" localSheetId="11" hidden="1">{"CONCENTR",#N/A,FALSE,"PAHCPALS"}</definedName>
    <definedName name="wrn.Concentration2" hidden="1">{"CONCENTR",#N/A,FALSE,"PAHCPALS"}</definedName>
    <definedName name="wrn.Concentration3" localSheetId="15" hidden="1">{"CONCENTR",#N/A,FALSE,"PAHCPALS"}</definedName>
    <definedName name="wrn.Concentration3" localSheetId="11" hidden="1">{"CONCENTR",#N/A,FALSE,"PAHCPALS"}</definedName>
    <definedName name="wrn.Concentration3" hidden="1">{"CONCENTR",#N/A,FALSE,"PAHCPALS"}</definedName>
    <definedName name="wrn.Concentration4" localSheetId="15" hidden="1">{"CONCENTR",#N/A,FALSE,"PAHCPALS"}</definedName>
    <definedName name="wrn.Concentration4" localSheetId="11" hidden="1">{"CONCENTR",#N/A,FALSE,"PAHCPALS"}</definedName>
    <definedName name="wrn.Concentration4" hidden="1">{"CONCENTR",#N/A,FALSE,"PAHCPALS"}</definedName>
    <definedName name="wrn.Concrete." localSheetId="11" hidden="1">{"conc1",#N/A,FALSE,"Concrete";"conc2",#N/A,FALSE,"Concrete"}</definedName>
    <definedName name="wrn.Concrete." hidden="1">{"conc1",#N/A,FALSE,"Concrete";"conc2",#N/A,FALSE,"Concrete"}</definedName>
    <definedName name="wrn.Concrete._1" localSheetId="11" hidden="1">{"conc1",#N/A,FALSE,"Concrete";"conc2",#N/A,FALSE,"Concrete"}</definedName>
    <definedName name="wrn.Concrete._1" hidden="1">{"conc1",#N/A,FALSE,"Concrete";"conc2",#N/A,FALSE,"Concrete"}</definedName>
    <definedName name="Wrn.cond" localSheetId="11" hidden="1">{"Cons Dos Digitos",#N/A,FALSE,"Cons.";"Cons Tres Digitos",#N/A,FALSE,"Cons."}</definedName>
    <definedName name="Wrn.cond" hidden="1">{"Cons Dos Digitos",#N/A,FALSE,"Cons.";"Cons Tres Digitos",#N/A,FALSE,"Cons."}</definedName>
    <definedName name="wrn.condensate." localSheetId="19" hidden="1">{"condensate",#N/A,FALSE,"CNTRYTYPE"}</definedName>
    <definedName name="wrn.condensate." localSheetId="4" hidden="1">{"condensate",#N/A,FALSE,"CNTRYTYPE"}</definedName>
    <definedName name="wrn.condensate." localSheetId="15" hidden="1">{"condensate",#N/A,FALSE,"CNTRYTYPE"}</definedName>
    <definedName name="wrn.condensate." localSheetId="11" hidden="1">{"condensate",#N/A,FALSE,"CNTRYTYPE"}</definedName>
    <definedName name="wrn.condensate." hidden="1">{"condensate",#N/A,FALSE,"CNTRYTYPE"}</definedName>
    <definedName name="wrn.Congo." localSheetId="4" hidden="1">{"Congo",#N/A,FALSE,"Congo"}</definedName>
    <definedName name="wrn.Congo." localSheetId="11" hidden="1">{"Congo",#N/A,FALSE,"Congo"}</definedName>
    <definedName name="wrn.Congo." hidden="1">{"Congo",#N/A,FALSE,"Congo"}</definedName>
    <definedName name="wrn.Congo._1" localSheetId="4" hidden="1">{"Congo",#N/A,FALSE,"Congo"}</definedName>
    <definedName name="wrn.Congo._1" localSheetId="11" hidden="1">{"Congo",#N/A,FALSE,"Congo"}</definedName>
    <definedName name="wrn.Congo._1" hidden="1">{"Congo",#N/A,FALSE,"Congo"}</definedName>
    <definedName name="wrn.conp" localSheetId="11" hidden="1">{"Cons Dos Digitos",#N/A,FALSE,"Cons.";"Cons Tres Digitos",#N/A,FALSE,"Cons."}</definedName>
    <definedName name="wrn.conp" hidden="1">{"Cons Dos Digitos",#N/A,FALSE,"Cons.";"Cons Tres Digitos",#N/A,FALSE,"Cons."}</definedName>
    <definedName name="wrn.cons" localSheetId="11" hidden="1">{"Cons Dos Digitos",#N/A,FALSE,"Cons.";"Cons Tres Digitos",#N/A,FALSE,"Cons."}</definedName>
    <definedName name="wrn.cons" hidden="1">{"Cons Dos Digitos",#N/A,FALSE,"Cons.";"Cons Tres Digitos",#N/A,FALSE,"Cons."}</definedName>
    <definedName name="wrn.Cons." localSheetId="11" hidden="1">{"Cons Dos Digitos",#N/A,FALSE,"Cons.";"Cons Tres Digitos",#N/A,FALSE,"Cons."}</definedName>
    <definedName name="wrn.Cons." hidden="1">{"Cons Dos Digitos",#N/A,FALSE,"Cons.";"Cons Tres Digitos",#N/A,FALSE,"Cons."}</definedName>
    <definedName name="wrn.Cons._.EBT." localSheetId="4" hidden="1">{"EBT 1 Yr Cons",#N/A,FALSE,"EBT 1 yr"}</definedName>
    <definedName name="wrn.Cons._.EBT." localSheetId="11" hidden="1">{"EBT 1 Yr Cons",#N/A,FALSE,"EBT 1 yr"}</definedName>
    <definedName name="wrn.Cons._.EBT." hidden="1">{"EBT 1 Yr Cons",#N/A,FALSE,"EBT 1 yr"}</definedName>
    <definedName name="wrn.Cons._.EBT._1" localSheetId="4" hidden="1">{"EBT 1 Yr Cons",#N/A,FALSE,"EBT 1 yr"}</definedName>
    <definedName name="wrn.Cons._.EBT._1" localSheetId="11" hidden="1">{"EBT 1 Yr Cons",#N/A,FALSE,"EBT 1 yr"}</definedName>
    <definedName name="wrn.Cons._.EBT._1" hidden="1">{"EBT 1 Yr Cons",#N/A,FALSE,"EBT 1 yr"}</definedName>
    <definedName name="wrn.Cons._.Rev._.1._.Yr." localSheetId="4" hidden="1">{"REV 1 Yr Cons",#N/A,FALSE,"Rev 1 yr"}</definedName>
    <definedName name="wrn.Cons._.Rev._.1._.Yr." localSheetId="11" hidden="1">{"REV 1 Yr Cons",#N/A,FALSE,"Rev 1 yr"}</definedName>
    <definedName name="wrn.Cons._.Rev._.1._.Yr." hidden="1">{"REV 1 Yr Cons",#N/A,FALSE,"Rev 1 yr"}</definedName>
    <definedName name="wrn.Cons._.Rev._.1._.Yr._1" localSheetId="4" hidden="1">{"REV 1 Yr Cons",#N/A,FALSE,"Rev 1 yr"}</definedName>
    <definedName name="wrn.Cons._.Rev._.1._.Yr._1" localSheetId="11" hidden="1">{"REV 1 Yr Cons",#N/A,FALSE,"Rev 1 yr"}</definedName>
    <definedName name="wrn.Cons._.Rev._.1._.Yr._1" hidden="1">{"REV 1 Yr Cons",#N/A,FALSE,"Rev 1 yr"}</definedName>
    <definedName name="wrn.CONSENTRY." localSheetId="11" hidden="1">{#N/A,#N/A,FALSE,"CONENTRY"}</definedName>
    <definedName name="wrn.CONSENTRY." hidden="1">{#N/A,#N/A,FALSE,"CONENTRY"}</definedName>
    <definedName name="wrn.Consol._.adjusts." localSheetId="11"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_.FS." localSheetId="11"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CONSOL._.INCOME._._._.CF." localSheetId="11" hidden="1">{"CONSOL INCOME &amp; CF",#N/A,FALSE,"CONSOL INCOME &amp; CF"}</definedName>
    <definedName name="wrn.CONSOL._.INCOME._._._.CF." hidden="1">{"CONSOL INCOME &amp; CF",#N/A,FALSE,"CONSOL INCOME &amp; CF"}</definedName>
    <definedName name="wrn.CONSOLGP." localSheetId="11" hidden="1">{"CONSOLGP",#N/A,FALSE,"CONSOLGP"}</definedName>
    <definedName name="wrn.CONSOLGP." hidden="1">{"CONSOLGP",#N/A,FALSE,"CONSOLGP"}</definedName>
    <definedName name="wrn.CONSOLGPYTD." localSheetId="11" hidden="1">{"CONSOLGPYTD",#N/A,FALSE,"CONSOLGPYTD"}</definedName>
    <definedName name="wrn.CONSOLGPYTD." hidden="1">{"CONSOLGPYTD",#N/A,FALSE,"CONSOLGPYTD"}</definedName>
    <definedName name="wrn.Consolidado." localSheetId="4" hidden="1">{#N/A,#N/A,FALSE,"COVER";#N/A,#N/A,FALSE,"Index";#N/A,#N/A,FALSE,"Non-Earning";#N/A,#N/A,FALSE,"Non-Earning_Recovery"}</definedName>
    <definedName name="wrn.Consolidado." localSheetId="11" hidden="1">{#N/A,#N/A,FALSE,"COVER";#N/A,#N/A,FALSE,"Index";#N/A,#N/A,FALSE,"Non-Earning";#N/A,#N/A,FALSE,"Non-Earning_Recovery"}</definedName>
    <definedName name="wrn.Consolidado." hidden="1">{#N/A,#N/A,FALSE,"COVER";#N/A,#N/A,FALSE,"Index";#N/A,#N/A,FALSE,"Non-Earning";#N/A,#N/A,FALSE,"Non-Earning_Recovery"}</definedName>
    <definedName name="wrn.Consolidate." localSheetId="19" hidden="1">{#N/A,#N/A,FALSE,"CONSOL"}</definedName>
    <definedName name="wrn.Consolidate." localSheetId="4" hidden="1">{#N/A,#N/A,FALSE,"CONSOL"}</definedName>
    <definedName name="wrn.Consolidate." localSheetId="15" hidden="1">{#N/A,#N/A,FALSE,"CONSOL"}</definedName>
    <definedName name="wrn.Consolidate." localSheetId="11" hidden="1">{#N/A,#N/A,FALSE,"CONSOL"}</definedName>
    <definedName name="wrn.Consolidate." hidden="1">{#N/A,#N/A,FALSE,"CONSOL"}</definedName>
    <definedName name="wrn.consolidated." localSheetId="11" hidden="1">{"income",#N/A,FALSE,"CONSOLIDATED";"value",#N/A,FALSE,"CONSOLIDATED"}</definedName>
    <definedName name="wrn.consolidated." hidden="1">{"income",#N/A,FALSE,"CONSOLIDATED";"value",#N/A,FALSE,"CONSOLIDATED"}</definedName>
    <definedName name="wrn.Consolidated._.Financial._.Statements." localSheetId="11" hidden="1">{"Consolidated Income Statement",#N/A,FALSE,"Deal";"Consolidated Balance Sheet",#N/A,FALSE,"Deal";"Consolidated Cash Flow",#N/A,FALSE,"Deal"}</definedName>
    <definedName name="wrn.Consolidated._.Financial._.Statements." hidden="1">{"Consolidated Income Statement",#N/A,FALSE,"Deal";"Consolidated Balance Sheet",#N/A,FALSE,"Deal";"Consolidated Cash Flow",#N/A,FALSE,"Deal"}</definedName>
    <definedName name="wrn.Consolidated._.Financials." localSheetId="4"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localSheetId="11"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Monthly." localSheetId="11" hidden="1">{"incstmtcm",#N/A,TRUE,"Inc Stmt (C)";"balshtcm",#N/A,TRUE,"Bal Sheet (C)";"scfcm",#N/A,TRUE,"Cash Flow (C)";"incmcfcm",#N/A,TRUE,"Inc mcf (C)"}</definedName>
    <definedName name="wrn.Consolidated._.Monthly." hidden="1">{"incstmtcm",#N/A,TRUE,"Inc Stmt (C)";"balshtcm",#N/A,TRUE,"Bal Sheet (C)";"scfcm",#N/A,TRUE,"Cash Flow (C)";"incmcfcm",#N/A,TRUE,"Inc mcf (C)"}</definedName>
    <definedName name="wrn.Consolidated._.Only." localSheetId="4" hidden="1">{#N/A,#N/A,TRUE,"summary";#N/A,#N/A,TRUE,"model"}</definedName>
    <definedName name="wrn.Consolidated._.Only." localSheetId="11" hidden="1">{#N/A,#N/A,TRUE,"summary";#N/A,#N/A,TRUE,"model"}</definedName>
    <definedName name="wrn.Consolidated._.Only." hidden="1">{#N/A,#N/A,TRUE,"summary";#N/A,#N/A,TRUE,"model"}</definedName>
    <definedName name="wrn.Consolidated._.Only._1" localSheetId="11" hidden="1">{#N/A,#N/A,TRUE,"summary";#N/A,#N/A,TRUE,"model"}</definedName>
    <definedName name="wrn.Consolidated._.Only._1" hidden="1">{#N/A,#N/A,TRUE,"summary";#N/A,#N/A,TRUE,"model"}</definedName>
    <definedName name="wrn.Consolidated._.Quarterly." localSheetId="11" hidden="1">{"forecastcq",#N/A,TRUE,"Forecast (C)";"incstmtcq",#N/A,TRUE,"Inc Stmt (C)";"balshtcq",#N/A,TRUE,"Bal Sheet (C)";"scfcq",#N/A,TRUE,"Cash Flow (C)";"incmcfcq",#N/A,TRUE,"Inc mcf (C)"}</definedName>
    <definedName name="wrn.Consolidated._.Quarterly." hidden="1">{"forecastcq",#N/A,TRUE,"Forecast (C)";"incstmtcq",#N/A,TRUE,"Inc Stmt (C)";"balshtcq",#N/A,TRUE,"Bal Sheet (C)";"scfcq",#N/A,TRUE,"Cash Flow (C)";"incmcfcq",#N/A,TRUE,"Inc mcf (C)"}</definedName>
    <definedName name="wrn.Consolidated._.Schedules." localSheetId="11"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tatements." localSheetId="11" hidden="1">{"view1",#N/A,FALSE,"EARN (US$)";"view1",#N/A,FALSE,"DASTBS (US$)";"view1",#N/A,FALSE,"DASTCF (US$)"}</definedName>
    <definedName name="wrn.Consolidated._.Statements." hidden="1">{"view1",#N/A,FALSE,"EARN (US$)";"view1",#N/A,FALSE,"DASTBS (US$)";"view1",#N/A,FALSE,"DASTCF (US$)"}</definedName>
    <definedName name="wrn.Consolidated._1" localSheetId="11" hidden="1">{"consol1",#N/A,FALSE,"consol";"consol2",#N/A,FALSE,"consol"}</definedName>
    <definedName name="wrn.Consolidated._1" hidden="1">{"consol1",#N/A,FALSE,"consol";"consol2",#N/A,FALSE,"consol"}</definedName>
    <definedName name="wrn.CONSOLIDATION." localSheetId="11" hidden="1">{#N/A,#N/A,FALSE,"BS EOY";#N/A,#N/A,FALSE,"CONSOL BS";#N/A,#N/A,FALSE,"CONSOL PNL YTD";#N/A,#N/A,FALSE,"MONTHLY PL";#N/A,#N/A,FALSE,"MONTHLY CF";#N/A,#N/A,FALSE,"AHI CONS";#N/A,#N/A,FALSE,"AHI ADJ";#N/A,#N/A,FALSE,"AHI ELIM"}</definedName>
    <definedName name="wrn.CONSOLIDATION." hidden="1">{#N/A,#N/A,FALSE,"BS EOY";#N/A,#N/A,FALSE,"CONSOL BS";#N/A,#N/A,FALSE,"CONSOL PNL YTD";#N/A,#N/A,FALSE,"MONTHLY PL";#N/A,#N/A,FALSE,"MONTHLY CF";#N/A,#N/A,FALSE,"AHI CONS";#N/A,#N/A,FALSE,"AHI ADJ";#N/A,#N/A,FALSE,"AHI ELIM"}</definedName>
    <definedName name="wrn.Consolidation._.Adjustments." localSheetId="11"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 localSheetId="4" hidden="1">{#N/A,#N/A,FALSE,"OTC";#N/A,#N/A,FALSE,"Ther";#N/A,#N/A,FALSE,"Temp";#N/A,#N/A,FALSE,"Exce";#N/A,#N/A,FALSE,"Buff";#N/A,#N/A,FALSE,"Picot";#N/A,#N/A,FALSE,"Luftal";#N/A,#N/A,FALSE,"Comt"}</definedName>
    <definedName name="wrn.Consumer._.Medicines." localSheetId="11"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sumer._.Medicines._1" localSheetId="4" hidden="1">{#N/A,#N/A,FALSE,"OTC";#N/A,#N/A,FALSE,"Ther";#N/A,#N/A,FALSE,"Temp";#N/A,#N/A,FALSE,"Exce";#N/A,#N/A,FALSE,"Buff";#N/A,#N/A,FALSE,"Picot";#N/A,#N/A,FALSE,"Luftal";#N/A,#N/A,FALSE,"Comt"}</definedName>
    <definedName name="wrn.Consumer._.Medicines._1" localSheetId="11" hidden="1">{#N/A,#N/A,FALSE,"OTC";#N/A,#N/A,FALSE,"Ther";#N/A,#N/A,FALSE,"Temp";#N/A,#N/A,FALSE,"Exce";#N/A,#N/A,FALSE,"Buff";#N/A,#N/A,FALSE,"Picot";#N/A,#N/A,FALSE,"Luftal";#N/A,#N/A,FALSE,"Comt"}</definedName>
    <definedName name="wrn.Consumer._.Medicines._1" hidden="1">{#N/A,#N/A,FALSE,"OTC";#N/A,#N/A,FALSE,"Ther";#N/A,#N/A,FALSE,"Temp";#N/A,#N/A,FALSE,"Exce";#N/A,#N/A,FALSE,"Buff";#N/A,#N/A,FALSE,"Picot";#N/A,#N/A,FALSE,"Luftal";#N/A,#N/A,FALSE,"Comt"}</definedName>
    <definedName name="wrn.Continous._.Page._.Numbers._.DCF." localSheetId="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localSheetId="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localSheetId="1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4" hidden="1">{#N/A,#N/A,FALSE,"A"}</definedName>
    <definedName name="wrn.CONTRACT._.WIP._.1997." localSheetId="11" hidden="1">{#N/A,#N/A,FALSE,"A"}</definedName>
    <definedName name="wrn.CONTRACT._.WIP._.1997." hidden="1">{#N/A,#N/A,FALSE,"A"}</definedName>
    <definedName name="wrn.CONTRACT._.WIP._.1997._1" localSheetId="4" hidden="1">{#N/A,#N/A,FALSE,"A"}</definedName>
    <definedName name="wrn.CONTRACT._.WIP._.1997._1" localSheetId="11" hidden="1">{#N/A,#N/A,FALSE,"A"}</definedName>
    <definedName name="wrn.CONTRACT._.WIP._.1997._1" hidden="1">{#N/A,#N/A,FALSE,"A"}</definedName>
    <definedName name="wrn.CONTRACT._.WIP._.1997._1_1" localSheetId="4" hidden="1">{#N/A,#N/A,FALSE,"A"}</definedName>
    <definedName name="wrn.CONTRACT._.WIP._.1997._1_1" localSheetId="11" hidden="1">{#N/A,#N/A,FALSE,"A"}</definedName>
    <definedName name="wrn.CONTRACT._.WIP._.1997._1_1" hidden="1">{#N/A,#N/A,FALSE,"A"}</definedName>
    <definedName name="wrn.CONTRACT._.WIP._.1997._1_1_2" localSheetId="4" hidden="1">{#N/A,#N/A,FALSE,"A"}</definedName>
    <definedName name="wrn.CONTRACT._.WIP._.1997._1_1_2" localSheetId="11" hidden="1">{#N/A,#N/A,FALSE,"A"}</definedName>
    <definedName name="wrn.CONTRACT._.WIP._.1997._1_1_2" hidden="1">{#N/A,#N/A,FALSE,"A"}</definedName>
    <definedName name="wrn.CONTRACT._.WIP._.1997._1_3" localSheetId="4" hidden="1">{#N/A,#N/A,FALSE,"A"}</definedName>
    <definedName name="wrn.CONTRACT._.WIP._.1997._1_3" localSheetId="11" hidden="1">{#N/A,#N/A,FALSE,"A"}</definedName>
    <definedName name="wrn.CONTRACT._.WIP._.1997._1_3" hidden="1">{#N/A,#N/A,FALSE,"A"}</definedName>
    <definedName name="wrn.CONTRACT._.WIP._.1997._2" localSheetId="4" hidden="1">{#N/A,#N/A,FALSE,"A"}</definedName>
    <definedName name="wrn.CONTRACT._.WIP._.1997._2" localSheetId="11" hidden="1">{#N/A,#N/A,FALSE,"A"}</definedName>
    <definedName name="wrn.CONTRACT._.WIP._.1997._2" hidden="1">{#N/A,#N/A,FALSE,"A"}</definedName>
    <definedName name="wrn.CONTRACT._.WIP._.1997._2_2" localSheetId="4" hidden="1">{#N/A,#N/A,FALSE,"A"}</definedName>
    <definedName name="wrn.CONTRACT._.WIP._.1997._2_2" localSheetId="11" hidden="1">{#N/A,#N/A,FALSE,"A"}</definedName>
    <definedName name="wrn.CONTRACT._.WIP._.1997._2_2" hidden="1">{#N/A,#N/A,FALSE,"A"}</definedName>
    <definedName name="wrn.CONTRACT._.WIP._.1997._3" localSheetId="4" hidden="1">{#N/A,#N/A,FALSE,"A"}</definedName>
    <definedName name="wrn.CONTRACT._.WIP._.1997._3" localSheetId="11" hidden="1">{#N/A,#N/A,FALSE,"A"}</definedName>
    <definedName name="wrn.CONTRACT._.WIP._.1997._3" hidden="1">{#N/A,#N/A,FALSE,"A"}</definedName>
    <definedName name="wrn.CONTRACT._.WIP._.1997._3_2" localSheetId="4" hidden="1">{#N/A,#N/A,FALSE,"A"}</definedName>
    <definedName name="wrn.CONTRACT._.WIP._.1997._3_2" localSheetId="11" hidden="1">{#N/A,#N/A,FALSE,"A"}</definedName>
    <definedName name="wrn.CONTRACT._.WIP._.1997._3_2" hidden="1">{#N/A,#N/A,FALSE,"A"}</definedName>
    <definedName name="wrn.CONTRACT._.WIP._.1997._5" localSheetId="4" hidden="1">{#N/A,#N/A,FALSE,"A"}</definedName>
    <definedName name="wrn.CONTRACT._.WIP._.1997._5" localSheetId="11" hidden="1">{#N/A,#N/A,FALSE,"A"}</definedName>
    <definedName name="wrn.CONTRACT._.WIP._.1997._5" hidden="1">{#N/A,#N/A,FALSE,"A"}</definedName>
    <definedName name="wrn.contribution." localSheetId="4" hidden="1">{#N/A,#N/A,FALSE,"Contribution Analysis"}</definedName>
    <definedName name="wrn.contribution." localSheetId="11" hidden="1">{#N/A,#N/A,FALSE,"Contribution Analysis"}</definedName>
    <definedName name="wrn.contribution." hidden="1">{#N/A,#N/A,FALSE,"Contribution Analysis"}</definedName>
    <definedName name="wrn.Contribution._.Margin." localSheetId="11" hidden="1">{"Contribution Margin",#N/A,TRUE,"Product Summary";"GAAP Reconciliation",#N/A,TRUE,"Product Summary";"Existing Products Contribution Margin Roll",#N/A,TRUE,"Product Roll1";"New Products Contracted Contribution Roll",#N/A,TRUE,"Product Roll2";"New Products Not Contracted Contrib Roll 1",#N/A,TRUE,"Product Roll3";"New Products Not Contracted Contrib Roll 2",#N/A,TRUE,"Product Roll3";"New Products Not Contracted Contrib Roll 3",#N/A,TRUE,"Product Roll3";"New Products Not Contracted Contrib Roll 4",#N/A,TRUE,"Product Roll3"}</definedName>
    <definedName name="wrn.Contribution._.Margin." hidden="1">{"Contribution Margin",#N/A,TRUE,"Product Summary";"GAAP Reconciliation",#N/A,TRUE,"Product Summary";"Existing Products Contribution Margin Roll",#N/A,TRUE,"Product Roll1";"New Products Contracted Contribution Roll",#N/A,TRUE,"Product Roll2";"New Products Not Contracted Contrib Roll 1",#N/A,TRUE,"Product Roll3";"New Products Not Contracted Contrib Roll 2",#N/A,TRUE,"Product Roll3";"New Products Not Contracted Contrib Roll 3",#N/A,TRUE,"Product Roll3";"New Products Not Contracted Contrib Roll 4",#N/A,TRUE,"Product Roll3"}</definedName>
    <definedName name="wrn.contribution._1" localSheetId="4" hidden="1">{#N/A,#N/A,FALSE,"Contribution Analysis"}</definedName>
    <definedName name="wrn.contribution._1" localSheetId="11" hidden="1">{#N/A,#N/A,FALSE,"Contribution Analysis"}</definedName>
    <definedName name="wrn.contribution._1" hidden="1">{#N/A,#N/A,FALSE,"Contribution Analysis"}</definedName>
    <definedName name="wrn.contribution.1" localSheetId="11" hidden="1">{#N/A,#N/A,FALSE,"Contribution Analysis"}</definedName>
    <definedName name="wrn.contribution.1" hidden="1">{#N/A,#N/A,FALSE,"Contribution Analysis"}</definedName>
    <definedName name="wrn.contribution2" localSheetId="4" hidden="1">{#N/A,#N/A,FALSE,"Contribution Analysis"}</definedName>
    <definedName name="wrn.contribution2" localSheetId="11" hidden="1">{#N/A,#N/A,FALSE,"Contribution Analysis"}</definedName>
    <definedName name="wrn.contribution2" hidden="1">{#N/A,#N/A,FALSE,"Contribution Analysis"}</definedName>
    <definedName name="wrn.contribution2_1" localSheetId="4" hidden="1">{#N/A,#N/A,FALSE,"Contribution Analysis"}</definedName>
    <definedName name="wrn.contribution2_1" localSheetId="11" hidden="1">{#N/A,#N/A,FALSE,"Contribution Analysis"}</definedName>
    <definedName name="wrn.contribution2_1" hidden="1">{#N/A,#N/A,FALSE,"Contribution Analysis"}</definedName>
    <definedName name="wrn.contributory._.asset._.charges." localSheetId="11" hidden="1">{"contributory1",#N/A,FALSE,"Contributory Assets Detail";"contributory2",#N/A,FALSE,"Contributory Assets Detail"}</definedName>
    <definedName name="wrn.contributory._.asset._.charges." hidden="1">{"contributory1",#N/A,FALSE,"Contributory Assets Detail";"contributory2",#N/A,FALSE,"Contributory Assets Detail"}</definedName>
    <definedName name="wrn.contributory._.asset._.charges._1" localSheetId="11" hidden="1">{"contributory1",#N/A,FALSE,"Contributory Assets Detail";"contributory2",#N/A,FALSE,"Contributory Assets Detail"}</definedName>
    <definedName name="wrn.contributory._.asset._.charges._1" hidden="1">{"contributory1",#N/A,FALSE,"Contributory Assets Detail";"contributory2",#N/A,FALSE,"Contributory Assets Detail"}</definedName>
    <definedName name="wrn.cooper." localSheetId="4" hidden="1">{#N/A,#N/A,TRUE,"Pro Forma";#N/A,#N/A,TRUE,"PF_Bal";#N/A,#N/A,TRUE,"PF_INC";#N/A,#N/A,TRUE,"CBE";#N/A,#N/A,TRUE,"SWK"}</definedName>
    <definedName name="wrn.cooper." localSheetId="15" hidden="1">{#N/A,#N/A,TRUE,"Pro Forma";#N/A,#N/A,TRUE,"PF_Bal";#N/A,#N/A,TRUE,"PF_INC";#N/A,#N/A,TRUE,"CBE";#N/A,#N/A,TRUE,"SWK"}</definedName>
    <definedName name="wrn.cooper." localSheetId="11" hidden="1">{#N/A,#N/A,TRUE,"Pro Forma";#N/A,#N/A,TRUE,"PF_Bal";#N/A,#N/A,TRUE,"PF_INC";#N/A,#N/A,TRUE,"CBE";#N/A,#N/A,TRUE,"SWK"}</definedName>
    <definedName name="wrn.cooper." hidden="1">{#N/A,#N/A,TRUE,"Pro Forma";#N/A,#N/A,TRUE,"PF_Bal";#N/A,#N/A,TRUE,"PF_INC";#N/A,#N/A,TRUE,"CBE";#N/A,#N/A,TRUE,"SWK"}</definedName>
    <definedName name="wrn.cooper._1" localSheetId="4" hidden="1">{#N/A,#N/A,TRUE,"Pro Forma";#N/A,#N/A,TRUE,"PF_Bal";#N/A,#N/A,TRUE,"PF_INC";#N/A,#N/A,TRUE,"CBE";#N/A,#N/A,TRUE,"SWK"}</definedName>
    <definedName name="wrn.cooper._1" localSheetId="11" hidden="1">{#N/A,#N/A,TRUE,"Pro Forma";#N/A,#N/A,TRUE,"PF_Bal";#N/A,#N/A,TRUE,"PF_INC";#N/A,#N/A,TRUE,"CBE";#N/A,#N/A,TRUE,"SWK"}</definedName>
    <definedName name="wrn.cooper._1" hidden="1">{#N/A,#N/A,TRUE,"Pro Forma";#N/A,#N/A,TRUE,"PF_Bal";#N/A,#N/A,TRUE,"PF_INC";#N/A,#N/A,TRUE,"CBE";#N/A,#N/A,TRUE,"SWK"}</definedName>
    <definedName name="wrn.cop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cop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cop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Core." localSheetId="4" hidden="1">{"CoreF",#N/A,FALSE,"B";"CoreB",#N/A,FALSE,"B"}</definedName>
    <definedName name="wrn.Core." localSheetId="11" hidden="1">{"CoreF",#N/A,FALSE,"B";"CoreB",#N/A,FALSE,"B"}</definedName>
    <definedName name="wrn.Core." hidden="1">{"CoreF",#N/A,FALSE,"B";"CoreB",#N/A,FALSE,"B"}</definedName>
    <definedName name="wrn.Core._1" localSheetId="4" hidden="1">{"CoreF",#N/A,FALSE,"B";"CoreB",#N/A,FALSE,"B"}</definedName>
    <definedName name="wrn.Core._1" localSheetId="11" hidden="1">{"CoreF",#N/A,FALSE,"B";"CoreB",#N/A,FALSE,"B"}</definedName>
    <definedName name="wrn.Core._1" hidden="1">{"CoreF",#N/A,FALSE,"B";"CoreB",#N/A,FALSE,"B"}</definedName>
    <definedName name="wrn.Corp." localSheetId="4" hidden="1">{"corp f",#N/A,FALSE,"Corp";"f corp b",#N/A,FALSE,"F"}</definedName>
    <definedName name="wrn.Corp." localSheetId="11" hidden="1">{"corp f",#N/A,FALSE,"Corp";"f corp b",#N/A,FALSE,"F"}</definedName>
    <definedName name="wrn.Corp." hidden="1">{"corp f",#N/A,FALSE,"Corp";"f corp b",#N/A,FALSE,"F"}</definedName>
    <definedName name="wrn.Corp.._.Profile." localSheetId="4" hidden="1">{"Corp Pro",#N/A,FALSE,"D"}</definedName>
    <definedName name="wrn.Corp.._.Profile." localSheetId="11" hidden="1">{"Corp Pro",#N/A,FALSE,"D"}</definedName>
    <definedName name="wrn.Corp.._.Profile." hidden="1">{"Corp Pro",#N/A,FALSE,"D"}</definedName>
    <definedName name="wrn.Corp.._.Profile._1" localSheetId="4" hidden="1">{"Corp Pro",#N/A,FALSE,"D"}</definedName>
    <definedName name="wrn.Corp.._.Profile._1" localSheetId="11" hidden="1">{"Corp Pro",#N/A,FALSE,"D"}</definedName>
    <definedName name="wrn.Corp.._.Profile._1" hidden="1">{"Corp Pro",#N/A,FALSE,"D"}</definedName>
    <definedName name="wrn.Corp._1" localSheetId="4" hidden="1">{"corp f",#N/A,FALSE,"Corp";"f corp b",#N/A,FALSE,"F"}</definedName>
    <definedName name="wrn.Corp._1" localSheetId="11" hidden="1">{"corp f",#N/A,FALSE,"Corp";"f corp b",#N/A,FALSE,"F"}</definedName>
    <definedName name="wrn.Corp._1" hidden="1">{"corp f",#N/A,FALSE,"Corp";"f corp b",#N/A,FALSE,"F"}</definedName>
    <definedName name="wrn.Corp.Profile." localSheetId="4" hidden="1">{"Corp. Profile",#N/A,FALSE,"Corporate Profile"}</definedName>
    <definedName name="wrn.Corp.Profile." localSheetId="11" hidden="1">{"Corp. Profile",#N/A,FALSE,"Corporate Profile"}</definedName>
    <definedName name="wrn.Corp.Profile." hidden="1">{"Corp. Profile",#N/A,FALSE,"Corporate Profile"}</definedName>
    <definedName name="wrn.Corp.Profile._1" localSheetId="4" hidden="1">{"Corp. Profile",#N/A,FALSE,"Corporate Profile"}</definedName>
    <definedName name="wrn.Corp.Profile._1" localSheetId="11" hidden="1">{"Corp. Profile",#N/A,FALSE,"Corporate Profile"}</definedName>
    <definedName name="wrn.Corp.Profile._1" hidden="1">{"Corp. Profile",#N/A,FALSE,"Corporate Profile"}</definedName>
    <definedName name="wrn.Corporate." localSheetId="4" hidden="1">{"Corporate",#N/A,FALSE,"Corporate Profile"}</definedName>
    <definedName name="wrn.Corporate." localSheetId="11" hidden="1">{"Corporate",#N/A,FALSE,"Corporate Profile"}</definedName>
    <definedName name="wrn.Corporate." hidden="1">{"Corporate",#N/A,FALSE,"Corporate Profile"}</definedName>
    <definedName name="wrn.Corporate._.Assumptions." localSheetId="15" hidden="1">{"Corporate Assumptions",#N/A,TRUE,"Formatted Assumptions"}</definedName>
    <definedName name="wrn.Corporate._.Assumptions." localSheetId="11" hidden="1">{"Corporate Assumptions",#N/A,TRUE,"Formatted Assumptions"}</definedName>
    <definedName name="wrn.Corporate._.Assumptions." hidden="1">{"Corporate Assumptions",#N/A,TRUE,"Formatted Assumptions"}</definedName>
    <definedName name="wrn.corporate._.balance._.sheet." localSheetId="4" hidden="1">{"corporate balance sheet",#N/A,FALSE,"CORPORATE"}</definedName>
    <definedName name="wrn.corporate._.balance._.sheet." localSheetId="11" hidden="1">{"corporate balance sheet",#N/A,FALSE,"CORPORATE"}</definedName>
    <definedName name="wrn.corporate._.balance._.sheet." hidden="1">{"corporate balance sheet",#N/A,FALSE,"CORPORATE"}</definedName>
    <definedName name="wrn.corporate._.balance._.sheet._1" localSheetId="4" hidden="1">{"corporate balance sheet",#N/A,FALSE,"CORPORATE"}</definedName>
    <definedName name="wrn.corporate._.balance._.sheet._1" localSheetId="11" hidden="1">{"corporate balance sheet",#N/A,FALSE,"CORPORATE"}</definedName>
    <definedName name="wrn.corporate._.balance._.sheet._1" hidden="1">{"corporate balance sheet",#N/A,FALSE,"CORPORATE"}</definedName>
    <definedName name="wrn.corporate._.cash._.flow." localSheetId="4" hidden="1">{"corporate cash flow",#N/A,FALSE,"CORPORATE"}</definedName>
    <definedName name="wrn.corporate._.cash._.flow." localSheetId="11" hidden="1">{"corporate cash flow",#N/A,FALSE,"CORPORATE"}</definedName>
    <definedName name="wrn.corporate._.cash._.flow." hidden="1">{"corporate cash flow",#N/A,FALSE,"CORPORATE"}</definedName>
    <definedName name="wrn.corporate._.cash._.flow._1" localSheetId="4" hidden="1">{"corporate cash flow",#N/A,FALSE,"CORPORATE"}</definedName>
    <definedName name="wrn.corporate._.cash._.flow._1" localSheetId="11" hidden="1">{"corporate cash flow",#N/A,FALSE,"CORPORATE"}</definedName>
    <definedName name="wrn.corporate._.cash._.flow._1" hidden="1">{"corporate cash flow",#N/A,FALSE,"CORPORATE"}</definedName>
    <definedName name="wrn.corporate._.interest." localSheetId="4" hidden="1">{"corporate interest",#N/A,FALSE,"CORPORATE"}</definedName>
    <definedName name="wrn.corporate._.interest." localSheetId="11" hidden="1">{"corporate interest",#N/A,FALSE,"CORPORATE"}</definedName>
    <definedName name="wrn.corporate._.interest." hidden="1">{"corporate interest",#N/A,FALSE,"CORPORATE"}</definedName>
    <definedName name="wrn.corporate._.interest._1" localSheetId="4" hidden="1">{"corporate interest",#N/A,FALSE,"CORPORATE"}</definedName>
    <definedName name="wrn.corporate._.interest._1" localSheetId="11" hidden="1">{"corporate interest",#N/A,FALSE,"CORPORATE"}</definedName>
    <definedName name="wrn.corporate._.interest._1" hidden="1">{"corporate interest",#N/A,FALSE,"CORPORATE"}</definedName>
    <definedName name="wrn.Corporate._.Profile." localSheetId="4" hidden="1">{"Corporate Profile",#N/A,FALSE,"D"}</definedName>
    <definedName name="wrn.Corporate._.Profile." localSheetId="11" hidden="1">{"Corporate Profile",#N/A,FALSE,"D"}</definedName>
    <definedName name="wrn.Corporate._.Profile." hidden="1">{"Corporate Profile",#N/A,FALSE,"D"}</definedName>
    <definedName name="wrn.Corporate._.Profile._1" localSheetId="4" hidden="1">{"Corporate Profile",#N/A,FALSE,"D"}</definedName>
    <definedName name="wrn.Corporate._.Profile._1" localSheetId="11" hidden="1">{"Corporate Profile",#N/A,FALSE,"D"}</definedName>
    <definedName name="wrn.Corporate._.Profile._1" hidden="1">{"Corporate Profile",#N/A,FALSE,"D"}</definedName>
    <definedName name="wrn.Corporate._1" localSheetId="4" hidden="1">{"Corporate",#N/A,FALSE,"Corporate Profile"}</definedName>
    <definedName name="wrn.Corporate._1" localSheetId="11" hidden="1">{"Corporate",#N/A,FALSE,"Corporate Profile"}</definedName>
    <definedName name="wrn.Corporate._1" hidden="1">{"Corporate",#N/A,FALSE,"Corporate Profile"}</definedName>
    <definedName name="wrn.CorporateProfile." localSheetId="4" hidden="1">{"CorporateProfile",#N/A,FALSE,"corp profile"}</definedName>
    <definedName name="wrn.CorporateProfile." localSheetId="11" hidden="1">{"CorporateProfile",#N/A,FALSE,"corp profile"}</definedName>
    <definedName name="wrn.CorporateProfile." hidden="1">{"CorporateProfile",#N/A,FALSE,"corp profile"}</definedName>
    <definedName name="wrn.CorporateProfile._1" localSheetId="4" hidden="1">{"CorporateProfile",#N/A,FALSE,"corp profile"}</definedName>
    <definedName name="wrn.CorporateProfile._1" localSheetId="11" hidden="1">{"CorporateProfile",#N/A,FALSE,"corp profile"}</definedName>
    <definedName name="wrn.CorporateProfile._1" hidden="1">{"CorporateProfile",#N/A,FALSE,"corp profile"}</definedName>
    <definedName name="wrn.CORR." localSheetId="11" hidden="1">{"INCSTMT1",#N/A,FALSE,"COR";"INCSTMT2",#N/A,FALSE,"COR"}</definedName>
    <definedName name="wrn.CORR." hidden="1">{"INCSTMT1",#N/A,FALSE,"COR";"INCSTMT2",#N/A,FALSE,"COR"}</definedName>
    <definedName name="wrn.corso_forecast." localSheetId="11" hidden="1">{"ce_storici",#N/A,FALSE}</definedName>
    <definedName name="wrn.corso_forecast." hidden="1">{"ce_storici",#N/A,FALSE}</definedName>
    <definedName name="wrn.Cost._.Model._.Distribution." localSheetId="4"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st._.Model._.Distribution." localSheetId="1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st._.Model._.Distribution."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top." localSheetId="4" hidden="1">{"ReportTop",#N/A,FALSE,"report top"}</definedName>
    <definedName name="wrn.cotop." localSheetId="11" hidden="1">{"ReportTop",#N/A,FALSE,"report top"}</definedName>
    <definedName name="wrn.cotop." hidden="1">{"ReportTop",#N/A,FALSE,"report top"}</definedName>
    <definedName name="wrn.cotop._1" localSheetId="4" hidden="1">{"ReportTop",#N/A,FALSE,"report top"}</definedName>
    <definedName name="wrn.cotop._1" localSheetId="11" hidden="1">{"ReportTop",#N/A,FALSE,"report top"}</definedName>
    <definedName name="wrn.cotop._1" hidden="1">{"ReportTop",#N/A,FALSE,"report top"}</definedName>
    <definedName name="wrn.COUNT." localSheetId="15" hidden="1">{"COUNT",#N/A,FALSE,"AB"}</definedName>
    <definedName name="wrn.COUNT." localSheetId="11" hidden="1">{"COUNT",#N/A,FALSE,"AB"}</definedName>
    <definedName name="wrn.COUNT." hidden="1">{"COUNT",#N/A,FALSE,"AB"}</definedName>
    <definedName name="wrn.Cover." localSheetId="4" hidden="1">{"coverall",#N/A,FALSE,"Definitions";"cover1",#N/A,FALSE,"Definitions";"cover2",#N/A,FALSE,"Definitions";"cover3",#N/A,FALSE,"Definitions";"cover4",#N/A,FALSE,"Definitions";"cover5",#N/A,FALSE,"Definitions";"blank",#N/A,FALSE,"Definitions"}</definedName>
    <definedName name="wrn.Cover." localSheetId="11"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_1" localSheetId="4" hidden="1">{"coverall",#N/A,FALSE,"Definitions";"cover1",#N/A,FALSE,"Definitions";"cover2",#N/A,FALSE,"Definitions";"cover3",#N/A,FALSE,"Definitions";"cover4",#N/A,FALSE,"Definitions";"cover5",#N/A,FALSE,"Definitions";"blank",#N/A,FALSE,"Definitions"}</definedName>
    <definedName name="wrn.Cover._1" localSheetId="11" hidden="1">{"coverall",#N/A,FALSE,"Definitions";"cover1",#N/A,FALSE,"Definitions";"cover2",#N/A,FALSE,"Definitions";"cover3",#N/A,FALSE,"Definitions";"cover4",#N/A,FALSE,"Definitions";"cover5",#N/A,FALSE,"Definitions";"blank",#N/A,FALSE,"Definitions"}</definedName>
    <definedName name="wrn.Cover._1" hidden="1">{"coverall",#N/A,FALSE,"Definitions";"cover1",#N/A,FALSE,"Definitions";"cover2",#N/A,FALSE,"Definitions";"cover3",#N/A,FALSE,"Definitions";"cover4",#N/A,FALSE,"Definitions";"cover5",#N/A,FALSE,"Definitions";"blank",#N/A,FALSE,"Definitions"}</definedName>
    <definedName name="wrn.Covers." localSheetId="11" hidden="1">{"view1",#N/A,FALSE,"MOTEARN";"view1",#N/A,FALSE,"Bal Sht";"view1",#N/A,FALSE,"Cash Flows"}</definedName>
    <definedName name="wrn.Covers." hidden="1">{"view1",#N/A,FALSE,"MOTEARN";"view1",#N/A,FALSE,"Bal Sht";"view1",#N/A,FALSE,"Cash Flows"}</definedName>
    <definedName name="wrn.cowboy." localSheetId="11" hidden="1">{"assumptions",#N/A,FALSE,"Assumption Summary";"proforma97",#N/A,FALSE,"97 pro forma";"sensitivity97",#N/A,FALSE,"97 sensitivity ";"proforma98",#N/A,FALSE,"98 pro forma";"sensitivity98",#N/A,FALSE,"98 sensitivity"}</definedName>
    <definedName name="wrn.cowboy." hidden="1">{"assumptions",#N/A,FALSE,"Assumption Summary";"proforma97",#N/A,FALSE,"97 pro forma";"sensitivity97",#N/A,FALSE,"97 sensitivity ";"proforma98",#N/A,FALSE,"98 pro forma";"sensitivity98",#N/A,FALSE,"98 sensitivity"}</definedName>
    <definedName name="wrn.CPB." localSheetId="11" hidden="1">{#N/A,#N/A,FALSE,"CPB"}</definedName>
    <definedName name="wrn.CPB." hidden="1">{#N/A,#N/A,FALSE,"CPB"}</definedName>
    <definedName name="wrn.Creamette_Price_List." localSheetId="11" hidden="1">{"Retail_Price_List",#N/A,FALSE,"Retail";"Hawaii_Price_List",#N/A,FALSE,"Hawaii";"Peyton_Price_List",#N/A,FALSE,"Peyton";"Distributor_Price_List",#N/A,FALSE,"Distributor"}</definedName>
    <definedName name="wrn.Creamette_Price_List." hidden="1">{"Retail_Price_List",#N/A,FALSE,"Retail";"Hawaii_Price_List",#N/A,FALSE,"Hawaii";"Peyton_Price_List",#N/A,FALSE,"Peyton";"Distributor_Price_List",#N/A,FALSE,"Distributor"}</definedName>
    <definedName name="wrn.Credit._.Summary." localSheetId="11" hidden="1">{#N/A,#N/A,FALSE,"Credit Summary"}</definedName>
    <definedName name="wrn.Credit._.Summary." hidden="1">{#N/A,#N/A,FALSE,"Credit Summary"}</definedName>
    <definedName name="wrn.CRI." localSheetId="4" hidden="1">{"CRI",#N/A,FALSE,"SCORPS"}</definedName>
    <definedName name="wrn.CRI." localSheetId="11" hidden="1">{"CRI",#N/A,FALSE,"SCORPS"}</definedName>
    <definedName name="wrn.CRI." hidden="1">{"CRI",#N/A,FALSE,"SCORPS"}</definedName>
    <definedName name="wrn.crossroads." localSheetId="4" hidden="1">{#N/A,#N/A,FALSE,"RENT ROLL";#N/A,#N/A,FALSE,"CAM";#N/A,#N/A,FALSE,"TAXES";#N/A,#N/A,FALSE,"INSURANCE";#N/A,#N/A,FALSE,"HVAC";#N/A,#N/A,FALSE,"MARKETING"}</definedName>
    <definedName name="wrn.crossroads." localSheetId="11"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4" hidden="1">{#N/A,#N/A,FALSE,"RENT ROLL";#N/A,#N/A,FALSE,"CAM";#N/A,#N/A,FALSE,"TAXES";#N/A,#N/A,FALSE,"INSURANCE";#N/A,#N/A,FALSE,"HVAC";#N/A,#N/A,FALSE,"MARKETING"}</definedName>
    <definedName name="wrn.crossroads2" localSheetId="11" hidden="1">{#N/A,#N/A,FALSE,"RENT ROLL";#N/A,#N/A,FALSE,"CAM";#N/A,#N/A,FALSE,"TAXES";#N/A,#N/A,FALSE,"INSURANCE";#N/A,#N/A,FALSE,"HVAC";#N/A,#N/A,FALSE,"MARKETING"}</definedName>
    <definedName name="wrn.crossroads2" hidden="1">{#N/A,#N/A,FALSE,"RENT ROLL";#N/A,#N/A,FALSE,"CAM";#N/A,#N/A,FALSE,"TAXES";#N/A,#N/A,FALSE,"INSURANCE";#N/A,#N/A,FALSE,"HVAC";#N/A,#N/A,FALSE,"MARKETING"}</definedName>
    <definedName name="wrn.crude." localSheetId="19" hidden="1">{"Padd1crd",#N/A,FALSE,"REFINERY";"padd2crd",#N/A,FALSE,"REFINERY";"padd3crd",#N/A,FALSE,"REFINERY";"padd4crd",#N/A,FALSE,"REFINERY";"padd5crd",#N/A,FALSE,"REFINERY"}</definedName>
    <definedName name="wrn.crude." localSheetId="4" hidden="1">{"Padd1crd",#N/A,FALSE,"REFINERY";"padd2crd",#N/A,FALSE,"REFINERY";"padd3crd",#N/A,FALSE,"REFINERY";"padd4crd",#N/A,FALSE,"REFINERY";"padd5crd",#N/A,FALSE,"REFINERY"}</definedName>
    <definedName name="wrn.crude." localSheetId="15" hidden="1">{"Padd1crd",#N/A,FALSE,"REFINERY";"padd2crd",#N/A,FALSE,"REFINERY";"padd3crd",#N/A,FALSE,"REFINERY";"padd4crd",#N/A,FALSE,"REFINERY";"padd5crd",#N/A,FALSE,"REFINERY"}</definedName>
    <definedName name="wrn.crude." localSheetId="11" hidden="1">{"Padd1crd",#N/A,FALSE,"REFINERY";"padd2crd",#N/A,FALSE,"REFINERY";"padd3crd",#N/A,FALSE,"REFINERY";"padd4crd",#N/A,FALSE,"REFINERY";"padd5crd",#N/A,FALSE,"REFINERY"}</definedName>
    <definedName name="wrn.crude." hidden="1">{"Padd1crd",#N/A,FALSE,"REFINERY";"padd2crd",#N/A,FALSE,"REFINERY";"padd3crd",#N/A,FALSE,"REFINERY";"padd4crd",#N/A,FALSE,"REFINERY";"padd5crd",#N/A,FALSE,"REFINERY"}</definedName>
    <definedName name="wrn.CRUDE1." localSheetId="19"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4"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15"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1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S._.Flash._.Test." localSheetId="15" hidden="1">{#N/A,#N/A,FALSE,"Performance Flash Report"}</definedName>
    <definedName name="wrn.CS._.Flash._.Test." localSheetId="11" hidden="1">{#N/A,#N/A,FALSE,"Performance Flash Report"}</definedName>
    <definedName name="wrn.CS._.Flash._.Test." hidden="1">{#N/A,#N/A,FALSE,"Performance Flash Report"}</definedName>
    <definedName name="wrn.CS_SCH_2." localSheetId="4" hidden="1">{"SP_MILL_MIX_150PRESS",#N/A,FALSE,"sch._cs";"SP_OTHERS",#N/A,FALSE,"sch._cs";"BP",#N/A,FALSE,"sch._cs";"KILN_SHAFT_SHUTTLE_L/UNL_BELL_CC",#N/A,FALSE,"sch._cs";"CHK_BTK_GPP_L/UNL-BP",#N/A,FALSE,"sch._cs"}</definedName>
    <definedName name="wrn.CS_SCH_2." localSheetId="11" hidden="1">{"SP_MILL_MIX_150PRESS",#N/A,FALSE,"sch._cs";"SP_OTHERS",#N/A,FALSE,"sch._cs";"BP",#N/A,FALSE,"sch._cs";"KILN_SHAFT_SHUTTLE_L/UNL_BELL_CC",#N/A,FALSE,"sch._cs";"CHK_BTK_GPP_L/UNL-BP",#N/A,FALSE,"sch._cs"}</definedName>
    <definedName name="wrn.CS_SCH_2." hidden="1">{"SP_MILL_MIX_150PRESS",#N/A,FALSE,"sch._cs";"SP_OTHERS",#N/A,FALSE,"sch._cs";"BP",#N/A,FALSE,"sch._cs";"KILN_SHAFT_SHUTTLE_L/UNL_BELL_CC",#N/A,FALSE,"sch._cs";"CHK_BTK_GPP_L/UNL-BP",#N/A,FALSE,"sch._cs"}</definedName>
    <definedName name="wrn.CS_SCHEDULE." localSheetId="4" hidden="1">{"RATIO",#N/A,FALSE,"sch._cs";"FB",#N/A,FALSE,"sch._cs";"SP_MILL_MIX_150PRESS",#N/A,FALSE,"sch._cs"}</definedName>
    <definedName name="wrn.CS_SCHEDULE." localSheetId="11" hidden="1">{"RATIO",#N/A,FALSE,"sch._cs";"FB",#N/A,FALSE,"sch._cs";"SP_MILL_MIX_150PRESS",#N/A,FALSE,"sch._cs"}</definedName>
    <definedName name="wrn.CS_SCHEDULE." hidden="1">{"RATIO",#N/A,FALSE,"sch._cs";"FB",#N/A,FALSE,"sch._cs";"SP_MILL_MIX_150PRESS",#N/A,FALSE,"sch._cs"}</definedName>
    <definedName name="wrn.csc." localSheetId="4" hidden="1">{"orixcsc",#N/A,FALSE,"ORIX CSC";"orixcsc2",#N/A,FALSE,"ORIX CSC"}</definedName>
    <definedName name="wrn.csc." localSheetId="11" hidden="1">{"orixcsc",#N/A,FALSE,"ORIX CSC";"orixcsc2",#N/A,FALSE,"ORIX CSC"}</definedName>
    <definedName name="wrn.csc." hidden="1">{"orixcsc",#N/A,FALSE,"ORIX CSC";"orixcsc2",#N/A,FALSE,"ORIX CSC"}</definedName>
    <definedName name="wrn.csc._1" localSheetId="4" hidden="1">{"orixcsc",#N/A,FALSE,"ORIX CSC";"orixcsc2",#N/A,FALSE,"ORIX CSC"}</definedName>
    <definedName name="wrn.csc._1" localSheetId="11" hidden="1">{"orixcsc",#N/A,FALSE,"ORIX CSC";"orixcsc2",#N/A,FALSE,"ORIX CSC"}</definedName>
    <definedName name="wrn.csc._1" hidden="1">{"orixcsc",#N/A,FALSE,"ORIX CSC";"orixcsc2",#N/A,FALSE,"ORIX CSC"}</definedName>
    <definedName name="wrn.csc.1" localSheetId="11" hidden="1">{"orixcsc",#N/A,FALSE,"ORIX CSC";"orixcsc2",#N/A,FALSE,"ORIX CSC"}</definedName>
    <definedName name="wrn.csc.1" hidden="1">{"orixcsc",#N/A,FALSE,"ORIX CSC";"orixcsc2",#N/A,FALSE,"ORIX CSC"}</definedName>
    <definedName name="wrn.csc.3" localSheetId="11" hidden="1">{#N/A,#N/A,FALSE,"ORIX CSC"}</definedName>
    <definedName name="wrn.csc.3" hidden="1">{#N/A,#N/A,FALSE,"ORIX CSC"}</definedName>
    <definedName name="wrn.csc2" localSheetId="4" hidden="1">{"orixcsc",#N/A,FALSE,"ORIX CSC";"orixcsc2",#N/A,FALSE,"ORIX CSC"}</definedName>
    <definedName name="wrn.csc2" localSheetId="11" hidden="1">{"orixcsc",#N/A,FALSE,"ORIX CSC";"orixcsc2",#N/A,FALSE,"ORIX CSC"}</definedName>
    <definedName name="wrn.csc2" hidden="1">{"orixcsc",#N/A,FALSE,"ORIX CSC";"orixcsc2",#N/A,FALSE,"ORIX CSC"}</definedName>
    <definedName name="wrn.csc2." localSheetId="4" hidden="1">{#N/A,#N/A,FALSE,"ORIX CSC"}</definedName>
    <definedName name="wrn.csc2." localSheetId="11" hidden="1">{#N/A,#N/A,FALSE,"ORIX CSC"}</definedName>
    <definedName name="wrn.csc2." hidden="1">{#N/A,#N/A,FALSE,"ORIX CSC"}</definedName>
    <definedName name="wrn.csc2._1" localSheetId="4" hidden="1">{#N/A,#N/A,FALSE,"ORIX CSC"}</definedName>
    <definedName name="wrn.csc2._1" localSheetId="11" hidden="1">{#N/A,#N/A,FALSE,"ORIX CSC"}</definedName>
    <definedName name="wrn.csc2._1" hidden="1">{#N/A,#N/A,FALSE,"ORIX CSC"}</definedName>
    <definedName name="wrn.csc2_1" localSheetId="4" hidden="1">{"orixcsc",#N/A,FALSE,"ORIX CSC";"orixcsc2",#N/A,FALSE,"ORIX CSC"}</definedName>
    <definedName name="wrn.csc2_1" localSheetId="11" hidden="1">{"orixcsc",#N/A,FALSE,"ORIX CSC";"orixcsc2",#N/A,FALSE,"ORIX CSC"}</definedName>
    <definedName name="wrn.csc2_1" hidden="1">{"orixcsc",#N/A,FALSE,"ORIX CSC";"orixcsc2",#N/A,FALSE,"ORIX CSC"}</definedName>
    <definedName name="wrn.csc3" localSheetId="4" hidden="1">{#N/A,#N/A,FALSE,"ORIX CSC"}</definedName>
    <definedName name="wrn.csc3" localSheetId="11" hidden="1">{#N/A,#N/A,FALSE,"ORIX CSC"}</definedName>
    <definedName name="wrn.csc3" hidden="1">{#N/A,#N/A,FALSE,"ORIX CSC"}</definedName>
    <definedName name="wrn.csc3_1" localSheetId="4" hidden="1">{#N/A,#N/A,FALSE,"ORIX CSC"}</definedName>
    <definedName name="wrn.csc3_1" localSheetId="11" hidden="1">{#N/A,#N/A,FALSE,"ORIX CSC"}</definedName>
    <definedName name="wrn.csc3_1" hidden="1">{#N/A,#N/A,FALSE,"ORIX CSC"}</definedName>
    <definedName name="wrn.CSLECS." localSheetId="11" hidden="1">{#N/A,#N/A,FALSE,"CSLECS";#N/A,#N/A,FALSE,"CSLECSLRU";#N/A,#N/A,FALSE,"CSLECSDET"}</definedName>
    <definedName name="wrn.CSLECS." hidden="1">{#N/A,#N/A,FALSE,"CSLECS";#N/A,#N/A,FALSE,"CSLECSLRU";#N/A,#N/A,FALSE,"CSLECSDET"}</definedName>
    <definedName name="wrn.CSLECS._1" localSheetId="11" hidden="1">{#N/A,#N/A,FALSE,"CSLECS";#N/A,#N/A,FALSE,"CSLECSLRU";#N/A,#N/A,FALSE,"CSLECSDET"}</definedName>
    <definedName name="wrn.CSLECS._1" hidden="1">{#N/A,#N/A,FALSE,"CSLECS";#N/A,#N/A,FALSE,"CSLECSLRU";#N/A,#N/A,FALSE,"CSLECSDET"}</definedName>
    <definedName name="wrn.CSLECS.2" localSheetId="11" hidden="1">{#N/A,#N/A,FALSE,"CSLECS";#N/A,#N/A,FALSE,"CSLECSLRU";#N/A,#N/A,FALSE,"CSLECSDET"}</definedName>
    <definedName name="wrn.CSLECS.2" hidden="1">{#N/A,#N/A,FALSE,"CSLECS";#N/A,#N/A,FALSE,"CSLECSLRU";#N/A,#N/A,FALSE,"CSLECSDET"}</definedName>
    <definedName name="wrn.CSLECS.2_1" localSheetId="11" hidden="1">{#N/A,#N/A,FALSE,"CSLECS";#N/A,#N/A,FALSE,"CSLECSLRU";#N/A,#N/A,FALSE,"CSLECSDET"}</definedName>
    <definedName name="wrn.CSLECS.2_1" hidden="1">{#N/A,#N/A,FALSE,"CSLECS";#N/A,#N/A,FALSE,"CSLECSLRU";#N/A,#N/A,FALSE,"CSLECSDET"}</definedName>
    <definedName name="wrn.CSOCIAL." localSheetId="11" hidden="1">{#N/A,#N/A,FALSE,"CSOCIAL"}</definedName>
    <definedName name="wrn.CSOCIAL." hidden="1">{#N/A,#N/A,FALSE,"CSOCIAL"}</definedName>
    <definedName name="wrn.CTHGEO80." localSheetId="4" hidden="1">{"CTHGEO80",#N/A,FALSE,"NAVYI"}</definedName>
    <definedName name="wrn.CTHGEO80." localSheetId="11" hidden="1">{"CTHGEO80",#N/A,FALSE,"NAVYI"}</definedName>
    <definedName name="wrn.CTHGEO80." hidden="1">{"CTHGEO80",#N/A,FALSE,"NAVYI"}</definedName>
    <definedName name="wrn.CumAndAdj." localSheetId="11"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PID." localSheetId="11" hidden="1">{"Guide",#N/A,FALSE,"Guidant";"Boston Sci",#N/A,FALSE,"Boston Scientific";"Medtro",#N/A,FALSE,"Medtronic";"St. Jude",#N/A,FALSE,"St. Jude";"Pfi",#N/A,FALSE,"Pfizer";"Bard",#N/A,FALSE,"Bard";"Johns",#N/A,FALSE,"Johnson"}</definedName>
    <definedName name="wrn.CUPID." hidden="1">{"Guide",#N/A,FALSE,"Guidant";"Boston Sci",#N/A,FALSE,"Boston Scientific";"Medtro",#N/A,FALSE,"Medtronic";"St. Jude",#N/A,FALSE,"St. Jude";"Pfi",#N/A,FALSE,"Pfizer";"Bard",#N/A,FALSE,"Bard";"Johns",#N/A,FALSE,"Johnson"}</definedName>
    <definedName name="wrn.CURRENT." localSheetId="11" hidden="1">{"summary",#N/A,FALSE,"CAP95";"classlife",#N/A,FALSE,"CAP95";"monthly",#N/A,FALSE,"CAP95";"monthly2",#N/A,FALSE,"CAP95";"monthlybud",#N/A,FALSE,"CAP95"}</definedName>
    <definedName name="wrn.CURRENT." hidden="1">{"summary",#N/A,FALSE,"CAP95";"classlife",#N/A,FALSE,"CAP95";"monthly",#N/A,FALSE,"CAP95";"monthly2",#N/A,FALSE,"CAP95";"monthlybud",#N/A,FALSE,"CAP95"}</definedName>
    <definedName name="wrn.Current._.View." localSheetId="2" hidden="1">{#N/A,#N/A,FALSE,"ACCS-XXX.XLS";#N/A,#N/A,FALSE,"ACCS-ADJ.XLS";#N/A,#N/A,FALSE,"ACCS-COR.XLS";#N/A,#N/A,FALSE,"LEGL-ACX.XLS";#N/A,#N/A,FALSE,"JNTV-PHX.XLS"}</definedName>
    <definedName name="wrn.Current._.View." localSheetId="1" hidden="1">{#N/A,#N/A,FALSE,"ACCS-XXX.XLS";#N/A,#N/A,FALSE,"ACCS-ADJ.XLS";#N/A,#N/A,FALSE,"ACCS-COR.XLS";#N/A,#N/A,FALSE,"LEGL-ACX.XLS";#N/A,#N/A,FALSE,"JNTV-PHX.XLS"}</definedName>
    <definedName name="wrn.Current._.View." localSheetId="19" hidden="1">{#N/A,#N/A,FALSE,"ACCS-XXX.XLS";#N/A,#N/A,FALSE,"ACCS-ADJ.XLS";#N/A,#N/A,FALSE,"ACCS-COR.XLS";#N/A,#N/A,FALSE,"LEGL-ACX.XLS";#N/A,#N/A,FALSE,"JNTV-PHX.XLS"}</definedName>
    <definedName name="wrn.Current._.View." localSheetId="4" hidden="1">{#N/A,#N/A,FALSE,"ACCS-XXX.XLS";#N/A,#N/A,FALSE,"ACCS-ADJ.XLS";#N/A,#N/A,FALSE,"ACCS-COR.XLS";#N/A,#N/A,FALSE,"LEGL-ACX.XLS";#N/A,#N/A,FALSE,"JNTV-PHX.XLS"}</definedName>
    <definedName name="wrn.Current._.View." localSheetId="18" hidden="1">{#N/A,#N/A,FALSE,"ACCS-XXX.XLS";#N/A,#N/A,FALSE,"ACCS-ADJ.XLS";#N/A,#N/A,FALSE,"ACCS-COR.XLS";#N/A,#N/A,FALSE,"LEGL-ACX.XLS";#N/A,#N/A,FALSE,"JNTV-PHX.XLS"}</definedName>
    <definedName name="wrn.Current._.View." localSheetId="15" hidden="1">{#N/A,#N/A,FALSE,"ACCS-XXX.XLS";#N/A,#N/A,FALSE,"ACCS-ADJ.XLS";#N/A,#N/A,FALSE,"ACCS-COR.XLS";#N/A,#N/A,FALSE,"LEGL-ACX.XLS";#N/A,#N/A,FALSE,"JNTV-PHX.XLS"}</definedName>
    <definedName name="wrn.Current._.View." localSheetId="11" hidden="1">{#N/A,#N/A,FALSE,"ACCS-XXX.XLS";#N/A,#N/A,FALSE,"ACCS-ADJ.XLS";#N/A,#N/A,FALSE,"ACCS-COR.XLS";#N/A,#N/A,FALSE,"LEGL-ACX.XLS";#N/A,#N/A,FALSE,"JNTV-PHX.XLS"}</definedName>
    <definedName name="wrn.Current._.View." hidden="1">{#N/A,#N/A,FALSE,"ACCS-XXX.XLS";#N/A,#N/A,FALSE,"ACCS-ADJ.XLS";#N/A,#N/A,FALSE,"ACCS-COR.XLS";#N/A,#N/A,FALSE,"LEGL-ACX.XLS";#N/A,#N/A,FALSE,"JNTV-PHX.XLS"}</definedName>
    <definedName name="wrn.Customers." localSheetId="11" hidden="1">{#N/A,#N/A,FALSE,"Msvl-Customers";#N/A,#N/A,FALSE,"Bvl-Customers";#N/A,#N/A,FALSE,"DR-Customers";#N/A,#N/A,FALSE,"Customers Memo"}</definedName>
    <definedName name="wrn.Customers." hidden="1">{#N/A,#N/A,FALSE,"Msvl-Customers";#N/A,#N/A,FALSE,"Bvl-Customers";#N/A,#N/A,FALSE,"DR-Customers";#N/A,#N/A,FALSE,"Customers Memo"}</definedName>
    <definedName name="wrn.cy._.budget."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localSheetId="4"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localSheetId="1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_.Performance." localSheetId="11" hidden="1">{"A Performance Report",#N/A,FALSE,"%Performance"}</definedName>
    <definedName name="wrn.D.._.Performance." hidden="1">{"A Performance Report",#N/A,FALSE,"%Performance"}</definedName>
    <definedName name="wrn.D.._.Performance._1" localSheetId="11" hidden="1">{"A Performance Report",#N/A,FALSE,"%Performance"}</definedName>
    <definedName name="wrn.D.._.Performance._1" hidden="1">{"A Performance Report",#N/A,FALSE,"%Performance"}</definedName>
    <definedName name="wrn.Daily." localSheetId="4" hidden="1">{#N/A,#N/A,FALSE,"Input";#N/A,#N/A,FALSE,"BBC";#N/A,#N/A,FALSE,"Sch A";#N/A,#N/A,FALSE,"Sch B";#N/A,#N/A,FALSE,"Ineligible"}</definedName>
    <definedName name="wrn.Daily." localSheetId="11" hidden="1">{#N/A,#N/A,FALSE,"Input";#N/A,#N/A,FALSE,"BBC";#N/A,#N/A,FALSE,"Sch A";#N/A,#N/A,FALSE,"Sch B";#N/A,#N/A,FALSE,"Ineligible"}</definedName>
    <definedName name="wrn.Daily." hidden="1">{#N/A,#N/A,FALSE,"Input";#N/A,#N/A,FALSE,"BBC";#N/A,#N/A,FALSE,"Sch A";#N/A,#N/A,FALSE,"Sch B";#N/A,#N/A,FALSE,"Ineligible"}</definedName>
    <definedName name="wrn.DAILY._.SALES." localSheetId="4" hidden="1">{"New York",#N/A,FALSE,"NY";"London Et Al",#N/A,FALSE,"NY";"Cash Balance",#N/A,FALSE,"NY"}</definedName>
    <definedName name="wrn.DAILY._.SALES." localSheetId="11" hidden="1">{"New York",#N/A,FALSE,"NY";"London Et Al",#N/A,FALSE,"NY";"Cash Balance",#N/A,FALSE,"NY"}</definedName>
    <definedName name="wrn.DAILY._.SALES." hidden="1">{"New York",#N/A,FALSE,"NY";"London Et Al",#N/A,FALSE,"NY";"Cash Balance",#N/A,FALSE,"NY"}</definedName>
    <definedName name="wrn.DAILY._.SALES._1" localSheetId="4" hidden="1">{"New York",#N/A,FALSE,"NY";"London Et Al",#N/A,FALSE,"NY";"Cash Balance",#N/A,FALSE,"NY"}</definedName>
    <definedName name="wrn.DAILY._.SALES._1" localSheetId="11" hidden="1">{"New York",#N/A,FALSE,"NY";"London Et Al",#N/A,FALSE,"NY";"Cash Balance",#N/A,FALSE,"NY"}</definedName>
    <definedName name="wrn.DAILY._.SALES._1" hidden="1">{"New York",#N/A,FALSE,"NY";"London Et Al",#N/A,FALSE,"NY";"Cash Balance",#N/A,FALSE,"NY"}</definedName>
    <definedName name="wrn.Daily._1" localSheetId="4" hidden="1">{#N/A,#N/A,FALSE,"Input";#N/A,#N/A,FALSE,"BBC";#N/A,#N/A,FALSE,"Sch A";#N/A,#N/A,FALSE,"Sch B";#N/A,#N/A,FALSE,"Ineligible"}</definedName>
    <definedName name="wrn.Daily._1" localSheetId="11" hidden="1">{#N/A,#N/A,FALSE,"Input";#N/A,#N/A,FALSE,"BBC";#N/A,#N/A,FALSE,"Sch A";#N/A,#N/A,FALSE,"Sch B";#N/A,#N/A,FALSE,"Ineligible"}</definedName>
    <definedName name="wrn.Daily._1" hidden="1">{#N/A,#N/A,FALSE,"Input";#N/A,#N/A,FALSE,"BBC";#N/A,#N/A,FALSE,"Sch A";#N/A,#N/A,FALSE,"Sch B";#N/A,#N/A,FALSE,"Ineligible"}</definedName>
    <definedName name="wrn.Daily._1_2" localSheetId="4" hidden="1">{#N/A,#N/A,FALSE,"Input";#N/A,#N/A,FALSE,"BBC";#N/A,#N/A,FALSE,"Sch A";#N/A,#N/A,FALSE,"Sch B";#N/A,#N/A,FALSE,"Ineligible"}</definedName>
    <definedName name="wrn.Daily._1_2" localSheetId="11" hidden="1">{#N/A,#N/A,FALSE,"Input";#N/A,#N/A,FALSE,"BBC";#N/A,#N/A,FALSE,"Sch A";#N/A,#N/A,FALSE,"Sch B";#N/A,#N/A,FALSE,"Ineligible"}</definedName>
    <definedName name="wrn.Daily._1_2" hidden="1">{#N/A,#N/A,FALSE,"Input";#N/A,#N/A,FALSE,"BBC";#N/A,#N/A,FALSE,"Sch A";#N/A,#N/A,FALSE,"Sch B";#N/A,#N/A,FALSE,"Ineligible"}</definedName>
    <definedName name="wrn.Daily._2" localSheetId="4" hidden="1">{#N/A,#N/A,FALSE,"Input";#N/A,#N/A,FALSE,"BBC";#N/A,#N/A,FALSE,"Sch A";#N/A,#N/A,FALSE,"Sch B";#N/A,#N/A,FALSE,"Ineligible"}</definedName>
    <definedName name="wrn.Daily._2" localSheetId="11" hidden="1">{#N/A,#N/A,FALSE,"Input";#N/A,#N/A,FALSE,"BBC";#N/A,#N/A,FALSE,"Sch A";#N/A,#N/A,FALSE,"Sch B";#N/A,#N/A,FALSE,"Ineligible"}</definedName>
    <definedName name="wrn.Daily._2" hidden="1">{#N/A,#N/A,FALSE,"Input";#N/A,#N/A,FALSE,"BBC";#N/A,#N/A,FALSE,"Sch A";#N/A,#N/A,FALSE,"Sch B";#N/A,#N/A,FALSE,"Ineligible"}</definedName>
    <definedName name="wrn.Daily._2_2" localSheetId="4" hidden="1">{#N/A,#N/A,FALSE,"Input";#N/A,#N/A,FALSE,"BBC";#N/A,#N/A,FALSE,"Sch A";#N/A,#N/A,FALSE,"Sch B";#N/A,#N/A,FALSE,"Ineligible"}</definedName>
    <definedName name="wrn.Daily._2_2" localSheetId="11" hidden="1">{#N/A,#N/A,FALSE,"Input";#N/A,#N/A,FALSE,"BBC";#N/A,#N/A,FALSE,"Sch A";#N/A,#N/A,FALSE,"Sch B";#N/A,#N/A,FALSE,"Ineligible"}</definedName>
    <definedName name="wrn.Daily._2_2" hidden="1">{#N/A,#N/A,FALSE,"Input";#N/A,#N/A,FALSE,"BBC";#N/A,#N/A,FALSE,"Sch A";#N/A,#N/A,FALSE,"Sch B";#N/A,#N/A,FALSE,"Ineligible"}</definedName>
    <definedName name="wrn.Daily._3" localSheetId="4" hidden="1">{#N/A,#N/A,FALSE,"Input";#N/A,#N/A,FALSE,"BBC";#N/A,#N/A,FALSE,"Sch A";#N/A,#N/A,FALSE,"Sch B";#N/A,#N/A,FALSE,"Ineligible"}</definedName>
    <definedName name="wrn.Daily._3" localSheetId="11" hidden="1">{#N/A,#N/A,FALSE,"Input";#N/A,#N/A,FALSE,"BBC";#N/A,#N/A,FALSE,"Sch A";#N/A,#N/A,FALSE,"Sch B";#N/A,#N/A,FALSE,"Ineligible"}</definedName>
    <definedName name="wrn.Daily._3" hidden="1">{#N/A,#N/A,FALSE,"Input";#N/A,#N/A,FALSE,"BBC";#N/A,#N/A,FALSE,"Sch A";#N/A,#N/A,FALSE,"Sch B";#N/A,#N/A,FALSE,"Ineligible"}</definedName>
    <definedName name="wrn.Daily._3_2" localSheetId="4" hidden="1">{#N/A,#N/A,FALSE,"Input";#N/A,#N/A,FALSE,"BBC";#N/A,#N/A,FALSE,"Sch A";#N/A,#N/A,FALSE,"Sch B";#N/A,#N/A,FALSE,"Ineligible"}</definedName>
    <definedName name="wrn.Daily._3_2" localSheetId="11" hidden="1">{#N/A,#N/A,FALSE,"Input";#N/A,#N/A,FALSE,"BBC";#N/A,#N/A,FALSE,"Sch A";#N/A,#N/A,FALSE,"Sch B";#N/A,#N/A,FALSE,"Ineligible"}</definedName>
    <definedName name="wrn.Daily._3_2" hidden="1">{#N/A,#N/A,FALSE,"Input";#N/A,#N/A,FALSE,"BBC";#N/A,#N/A,FALSE,"Sch A";#N/A,#N/A,FALSE,"Sch B";#N/A,#N/A,FALSE,"Ineligible"}</definedName>
    <definedName name="wrn.Daily._4" localSheetId="4" hidden="1">{#N/A,#N/A,FALSE,"Input";#N/A,#N/A,FALSE,"BBC";#N/A,#N/A,FALSE,"Sch A";#N/A,#N/A,FALSE,"Sch B";#N/A,#N/A,FALSE,"Ineligible"}</definedName>
    <definedName name="wrn.Daily._4" localSheetId="11" hidden="1">{#N/A,#N/A,FALSE,"Input";#N/A,#N/A,FALSE,"BBC";#N/A,#N/A,FALSE,"Sch A";#N/A,#N/A,FALSE,"Sch B";#N/A,#N/A,FALSE,"Ineligible"}</definedName>
    <definedName name="wrn.Daily._4" hidden="1">{#N/A,#N/A,FALSE,"Input";#N/A,#N/A,FALSE,"BBC";#N/A,#N/A,FALSE,"Sch A";#N/A,#N/A,FALSE,"Sch B";#N/A,#N/A,FALSE,"Ineligible"}</definedName>
    <definedName name="wrn.Daily._4_2" localSheetId="4" hidden="1">{#N/A,#N/A,FALSE,"Input";#N/A,#N/A,FALSE,"BBC";#N/A,#N/A,FALSE,"Sch A";#N/A,#N/A,FALSE,"Sch B";#N/A,#N/A,FALSE,"Ineligible"}</definedName>
    <definedName name="wrn.Daily._4_2" localSheetId="11" hidden="1">{#N/A,#N/A,FALSE,"Input";#N/A,#N/A,FALSE,"BBC";#N/A,#N/A,FALSE,"Sch A";#N/A,#N/A,FALSE,"Sch B";#N/A,#N/A,FALSE,"Ineligible"}</definedName>
    <definedName name="wrn.Daily._4_2" hidden="1">{#N/A,#N/A,FALSE,"Input";#N/A,#N/A,FALSE,"BBC";#N/A,#N/A,FALSE,"Sch A";#N/A,#N/A,FALSE,"Sch B";#N/A,#N/A,FALSE,"Ineligible"}</definedName>
    <definedName name="wrn.Daily._5" localSheetId="4" hidden="1">{#N/A,#N/A,FALSE,"Input";#N/A,#N/A,FALSE,"BBC";#N/A,#N/A,FALSE,"Sch A";#N/A,#N/A,FALSE,"Sch B";#N/A,#N/A,FALSE,"Ineligible"}</definedName>
    <definedName name="wrn.Daily._5" localSheetId="11" hidden="1">{#N/A,#N/A,FALSE,"Input";#N/A,#N/A,FALSE,"BBC";#N/A,#N/A,FALSE,"Sch A";#N/A,#N/A,FALSE,"Sch B";#N/A,#N/A,FALSE,"Ineligible"}</definedName>
    <definedName name="wrn.Daily._5" hidden="1">{#N/A,#N/A,FALSE,"Input";#N/A,#N/A,FALSE,"BBC";#N/A,#N/A,FALSE,"Sch A";#N/A,#N/A,FALSE,"Sch B";#N/A,#N/A,FALSE,"Ineligible"}</definedName>
    <definedName name="wrn.Daily._5_2" localSheetId="4" hidden="1">{#N/A,#N/A,FALSE,"Input";#N/A,#N/A,FALSE,"BBC";#N/A,#N/A,FALSE,"Sch A";#N/A,#N/A,FALSE,"Sch B";#N/A,#N/A,FALSE,"Ineligible"}</definedName>
    <definedName name="wrn.Daily._5_2" localSheetId="11" hidden="1">{#N/A,#N/A,FALSE,"Input";#N/A,#N/A,FALSE,"BBC";#N/A,#N/A,FALSE,"Sch A";#N/A,#N/A,FALSE,"Sch B";#N/A,#N/A,FALSE,"Ineligible"}</definedName>
    <definedName name="wrn.Daily._5_2" hidden="1">{#N/A,#N/A,FALSE,"Input";#N/A,#N/A,FALSE,"BBC";#N/A,#N/A,FALSE,"Sch A";#N/A,#N/A,FALSE,"Sch B";#N/A,#N/A,FALSE,"Ineligible"}</definedName>
    <definedName name="wrn.Dalmatian._.Data." localSheetId="11" hidden="1">{"Standard",#N/A,FALSE,"Dal H Inc Stmt";"Standard",#N/A,FALSE,"Dal H Bal Sht";"Standard",#N/A,FALSE,"Dal H CFs"}</definedName>
    <definedName name="wrn.Dalmatian._.Data." hidden="1">{"Standard",#N/A,FALSE,"Dal H Inc Stmt";"Standard",#N/A,FALSE,"Dal H Bal Sht";"Standard",#N/A,FALSE,"Dal H CFs"}</definedName>
    <definedName name="wrn.Danilo." localSheetId="11" hidden="1">{#N/A,#N/A,TRUE,"Main Issues";#N/A,#N/A,TRUE,"Income statement ($)"}</definedName>
    <definedName name="wrn.Danilo." hidden="1">{#N/A,#N/A,TRUE,"Main Issues";#N/A,#N/A,TRUE,"Income statement ($)"}</definedName>
    <definedName name="wrn.Danilo._2" localSheetId="11" hidden="1">{#N/A,#N/A,TRUE,"Main Issues";#N/A,#N/A,TRUE,"Income statement ($)"}</definedName>
    <definedName name="wrn.Danilo._2" hidden="1">{#N/A,#N/A,TRUE,"Main Issues";#N/A,#N/A,TRUE,"Income statement ($)"}</definedName>
    <definedName name="wrn.DANOP." localSheetId="11" hidden="1">{"xraybig",#N/A,TRUE,"XRAY";"XGRAPH",#N/A,TRUE,"XRAY";"GABIG",#N/A,TRUE,"GA";"GAGRPF",#N/A,TRUE,"GA";"CPBIG",#N/A,TRUE,"CP";"CPGRPH",#N/A,TRUE,"CP";"DTBIG",#N/A,TRUE,"DT";"DTGRPH",#N/A,TRUE,"DT";"TOTBIG",#N/A,TRUE,"TOTAL";"TOTGRPH",#N/A,TRUE,"TOTAL"}</definedName>
    <definedName name="wrn.DANOP." hidden="1">{"xraybig",#N/A,TRUE,"XRAY";"XGRAPH",#N/A,TRUE,"XRAY";"GABIG",#N/A,TRUE,"GA";"GAGRPF",#N/A,TRUE,"GA";"CPBIG",#N/A,TRUE,"CP";"CPGRPH",#N/A,TRUE,"CP";"DTBIG",#N/A,TRUE,"DT";"DTGRPH",#N/A,TRUE,"DT";"TOTBIG",#N/A,TRUE,"TOTAL";"TOTGRPH",#N/A,TRUE,"TOTAL"}</definedName>
    <definedName name="wrn.Darwin." localSheetId="4" hidden="1">{#N/A,#N/A,FALSE,"Title";#N/A,#N/A,FALSE,"Assumptions";#N/A,#N/A,FALSE,"Bidder";#N/A,#N/A,FALSE,"Target";#N/A,#N/A,FALSE,"Curr";#N/A,#N/A,FALSE,"Prosp";#N/A,#N/A,FALSE,"Prosp+1";#N/A,#N/A,FALSE,"Summary";#N/A,#N/A,FALSE,"Debtsched";#N/A,#N/A,FALSE,"Sensitivities"}</definedName>
    <definedName name="wrn.Darwin." localSheetId="11" hidden="1">{#N/A,#N/A,FALSE,"Title";#N/A,#N/A,FALSE,"Assumptions";#N/A,#N/A,FALSE,"Bidder";#N/A,#N/A,FALSE,"Target";#N/A,#N/A,FALSE,"Curr";#N/A,#N/A,FALSE,"Prosp";#N/A,#N/A,FALSE,"Prosp+1";#N/A,#N/A,FALSE,"Summary";#N/A,#N/A,FALSE,"Debtsched";#N/A,#N/A,FALSE,"Sensitivities"}</definedName>
    <definedName name="wrn.Darwin." hidden="1">{#N/A,#N/A,FALSE,"Title";#N/A,#N/A,FALSE,"Assumptions";#N/A,#N/A,FALSE,"Bidder";#N/A,#N/A,FALSE,"Target";#N/A,#N/A,FALSE,"Curr";#N/A,#N/A,FALSE,"Prosp";#N/A,#N/A,FALSE,"Prosp+1";#N/A,#N/A,FALSE,"Summary";#N/A,#N/A,FALSE,"Debtsched";#N/A,#N/A,FALSE,"Sensitivities"}</definedName>
    <definedName name="wrn.Darwin._1" localSheetId="4" hidden="1">{#N/A,#N/A,FALSE,"Title";#N/A,#N/A,FALSE,"Assumptions";#N/A,#N/A,FALSE,"Bidder";#N/A,#N/A,FALSE,"Target";#N/A,#N/A,FALSE,"Curr";#N/A,#N/A,FALSE,"Prosp";#N/A,#N/A,FALSE,"Prosp+1";#N/A,#N/A,FALSE,"Summary";#N/A,#N/A,FALSE,"Debtsched";#N/A,#N/A,FALSE,"Sensitivities"}</definedName>
    <definedName name="wrn.Darwin._1" localSheetId="11" hidden="1">{#N/A,#N/A,FALSE,"Title";#N/A,#N/A,FALSE,"Assumptions";#N/A,#N/A,FALSE,"Bidder";#N/A,#N/A,FALSE,"Target";#N/A,#N/A,FALSE,"Curr";#N/A,#N/A,FALSE,"Prosp";#N/A,#N/A,FALSE,"Prosp+1";#N/A,#N/A,FALSE,"Summary";#N/A,#N/A,FALSE,"Debtsched";#N/A,#N/A,FALSE,"Sensitivities"}</definedName>
    <definedName name="wrn.Darwin._1" hidden="1">{#N/A,#N/A,FALSE,"Title";#N/A,#N/A,FALSE,"Assumptions";#N/A,#N/A,FALSE,"Bidder";#N/A,#N/A,FALSE,"Target";#N/A,#N/A,FALSE,"Curr";#N/A,#N/A,FALSE,"Prosp";#N/A,#N/A,FALSE,"Prosp+1";#N/A,#N/A,FALSE,"Summary";#N/A,#N/A,FALSE,"Debtsched";#N/A,#N/A,FALSE,"Sensitivities"}</definedName>
    <definedName name="wrn.Data." localSheetId="11" hidden="1">{#N/A,#N/A,FALSE,"Comps"}</definedName>
    <definedName name="wrn.Data." hidden="1">{#N/A,#N/A,FALSE,"Comps"}</definedName>
    <definedName name="wrn.Data._.letters." localSheetId="1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_1" localSheetId="1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_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BASE." localSheetId="4" hidden="1">{"DBINPUT1",#N/A,FALSE,"Database";"DBINPUT2",#N/A,FALSE,"Database"}</definedName>
    <definedName name="wrn.DATABASE." localSheetId="11" hidden="1">{"DBINPUT1",#N/A,FALSE,"Database";"DBINPUT2",#N/A,FALSE,"Database"}</definedName>
    <definedName name="wrn.DATABASE." hidden="1">{"DBINPUT1",#N/A,FALSE,"Database";"DBINPUT2",#N/A,FALSE,"Database"}</definedName>
    <definedName name="wrn.DATABASE._1" localSheetId="4" hidden="1">{"DBINPUT1",#N/A,FALSE,"Database";"DBINPUT2",#N/A,FALSE,"Database"}</definedName>
    <definedName name="wrn.DATABASE._1" localSheetId="11" hidden="1">{"DBINPUT1",#N/A,FALSE,"Database";"DBINPUT2",#N/A,FALSE,"Database"}</definedName>
    <definedName name="wrn.DATABASE._1" hidden="1">{"DBINPUT1",#N/A,FALSE,"Database";"DBINPUT2",#N/A,FALSE,"Database"}</definedName>
    <definedName name="wrn.datapak." localSheetId="4" hidden="1">{#N/A,#N/A,FALSE,"Status of Projects";#N/A,#N/A,FALSE,"CEA-TEC";#N/A,#N/A,FALSE,"U-Constr.";#N/A,#N/A,FALSE,"summary";#N/A,#N/A,FALSE,"PPP-3 yrs"}</definedName>
    <definedName name="wrn.datapak." localSheetId="11" hidden="1">{#N/A,#N/A,FALSE,"Status of Projects";#N/A,#N/A,FALSE,"CEA-TEC";#N/A,#N/A,FALSE,"U-Constr.";#N/A,#N/A,FALSE,"summary";#N/A,#N/A,FALSE,"PPP-3 yrs"}</definedName>
    <definedName name="wrn.datapak." hidden="1">{#N/A,#N/A,FALSE,"Status of Projects";#N/A,#N/A,FALSE,"CEA-TEC";#N/A,#N/A,FALSE,"U-Constr.";#N/A,#N/A,FALSE,"summary";#N/A,#N/A,FALSE,"PPP-3 yrs"}</definedName>
    <definedName name="wrn.datapak._2_1" localSheetId="11" hidden="1">{#N/A,#N/A,FALSE,"Status of Projects";#N/A,#N/A,FALSE,"CEA-TEC";#N/A,#N/A,FALSE,"U-Constr.";#N/A,#N/A,FALSE,"summary";#N/A,#N/A,FALSE,"PPP-3 yrs"}</definedName>
    <definedName name="wrn.datapak._2_1" hidden="1">{#N/A,#N/A,FALSE,"Status of Projects";#N/A,#N/A,FALSE,"CEA-TEC";#N/A,#N/A,FALSE,"U-Constr.";#N/A,#N/A,FALSE,"summary";#N/A,#N/A,FALSE,"PPP-3 yrs"}</definedName>
    <definedName name="wrn.datapak._2_2" localSheetId="11" hidden="1">{#N/A,#N/A,FALSE,"Status of Projects";#N/A,#N/A,FALSE,"CEA-TEC";#N/A,#N/A,FALSE,"U-Constr.";#N/A,#N/A,FALSE,"summary";#N/A,#N/A,FALSE,"PPP-3 yrs"}</definedName>
    <definedName name="wrn.datapak._2_2" hidden="1">{#N/A,#N/A,FALSE,"Status of Projects";#N/A,#N/A,FALSE,"CEA-TEC";#N/A,#N/A,FALSE,"U-Constr.";#N/A,#N/A,FALSE,"summary";#N/A,#N/A,FALSE,"PPP-3 yrs"}</definedName>
    <definedName name="wrn.datapak._3" localSheetId="11" hidden="1">{#N/A,#N/A,FALSE,"Status of Projects";#N/A,#N/A,FALSE,"CEA-TEC";#N/A,#N/A,FALSE,"U-Constr.";#N/A,#N/A,FALSE,"summary";#N/A,#N/A,FALSE,"PPP-3 yrs"}</definedName>
    <definedName name="wrn.datapak._3" hidden="1">{#N/A,#N/A,FALSE,"Status of Projects";#N/A,#N/A,FALSE,"CEA-TEC";#N/A,#N/A,FALSE,"U-Constr.";#N/A,#N/A,FALSE,"summary";#N/A,#N/A,FALSE,"PPP-3 yrs"}</definedName>
    <definedName name="wrn.datapak._3_1" localSheetId="11" hidden="1">{#N/A,#N/A,FALSE,"Status of Projects";#N/A,#N/A,FALSE,"CEA-TEC";#N/A,#N/A,FALSE,"U-Constr.";#N/A,#N/A,FALSE,"summary";#N/A,#N/A,FALSE,"PPP-3 yrs"}</definedName>
    <definedName name="wrn.datapak._3_1" hidden="1">{#N/A,#N/A,FALSE,"Status of Projects";#N/A,#N/A,FALSE,"CEA-TEC";#N/A,#N/A,FALSE,"U-Constr.";#N/A,#N/A,FALSE,"summary";#N/A,#N/A,FALSE,"PPP-3 yrs"}</definedName>
    <definedName name="wrn.datapak._3_2" localSheetId="11" hidden="1">{#N/A,#N/A,FALSE,"Status of Projects";#N/A,#N/A,FALSE,"CEA-TEC";#N/A,#N/A,FALSE,"U-Constr.";#N/A,#N/A,FALSE,"summary";#N/A,#N/A,FALSE,"PPP-3 yrs"}</definedName>
    <definedName name="wrn.datapak._3_2" hidden="1">{#N/A,#N/A,FALSE,"Status of Projects";#N/A,#N/A,FALSE,"CEA-TEC";#N/A,#N/A,FALSE,"U-Constr.";#N/A,#N/A,FALSE,"summary";#N/A,#N/A,FALSE,"PPP-3 yrs"}</definedName>
    <definedName name="wrn.datapak._4" localSheetId="11" hidden="1">{#N/A,#N/A,FALSE,"Status of Projects";#N/A,#N/A,FALSE,"CEA-TEC";#N/A,#N/A,FALSE,"U-Constr.";#N/A,#N/A,FALSE,"summary";#N/A,#N/A,FALSE,"PPP-3 yrs"}</definedName>
    <definedName name="wrn.datapak._4" hidden="1">{#N/A,#N/A,FALSE,"Status of Projects";#N/A,#N/A,FALSE,"CEA-TEC";#N/A,#N/A,FALSE,"U-Constr.";#N/A,#N/A,FALSE,"summary";#N/A,#N/A,FALSE,"PPP-3 yrs"}</definedName>
    <definedName name="wrn.datapak._4_1" localSheetId="11" hidden="1">{#N/A,#N/A,FALSE,"Status of Projects";#N/A,#N/A,FALSE,"CEA-TEC";#N/A,#N/A,FALSE,"U-Constr.";#N/A,#N/A,FALSE,"summary";#N/A,#N/A,FALSE,"PPP-3 yrs"}</definedName>
    <definedName name="wrn.datapak._4_1" hidden="1">{#N/A,#N/A,FALSE,"Status of Projects";#N/A,#N/A,FALSE,"CEA-TEC";#N/A,#N/A,FALSE,"U-Constr.";#N/A,#N/A,FALSE,"summary";#N/A,#N/A,FALSE,"PPP-3 yrs"}</definedName>
    <definedName name="wrn.datapak._4_2" localSheetId="11" hidden="1">{#N/A,#N/A,FALSE,"Status of Projects";#N/A,#N/A,FALSE,"CEA-TEC";#N/A,#N/A,FALSE,"U-Constr.";#N/A,#N/A,FALSE,"summary";#N/A,#N/A,FALSE,"PPP-3 yrs"}</definedName>
    <definedName name="wrn.datapak._4_2" hidden="1">{#N/A,#N/A,FALSE,"Status of Projects";#N/A,#N/A,FALSE,"CEA-TEC";#N/A,#N/A,FALSE,"U-Constr.";#N/A,#N/A,FALSE,"summary";#N/A,#N/A,FALSE,"PPP-3 yrs"}</definedName>
    <definedName name="wrn.datapak._5" localSheetId="11" hidden="1">{#N/A,#N/A,FALSE,"Status of Projects";#N/A,#N/A,FALSE,"CEA-TEC";#N/A,#N/A,FALSE,"U-Constr.";#N/A,#N/A,FALSE,"summary";#N/A,#N/A,FALSE,"PPP-3 yrs"}</definedName>
    <definedName name="wrn.datapak._5" hidden="1">{#N/A,#N/A,FALSE,"Status of Projects";#N/A,#N/A,FALSE,"CEA-TEC";#N/A,#N/A,FALSE,"U-Constr.";#N/A,#N/A,FALSE,"summary";#N/A,#N/A,FALSE,"PPP-3 yrs"}</definedName>
    <definedName name="wrn.datapak._5_1" localSheetId="11" hidden="1">{#N/A,#N/A,FALSE,"Status of Projects";#N/A,#N/A,FALSE,"CEA-TEC";#N/A,#N/A,FALSE,"U-Constr.";#N/A,#N/A,FALSE,"summary";#N/A,#N/A,FALSE,"PPP-3 yrs"}</definedName>
    <definedName name="wrn.datapak._5_1" hidden="1">{#N/A,#N/A,FALSE,"Status of Projects";#N/A,#N/A,FALSE,"CEA-TEC";#N/A,#N/A,FALSE,"U-Constr.";#N/A,#N/A,FALSE,"summary";#N/A,#N/A,FALSE,"PPP-3 yrs"}</definedName>
    <definedName name="wrn.datapak._5_2" localSheetId="11" hidden="1">{#N/A,#N/A,FALSE,"Status of Projects";#N/A,#N/A,FALSE,"CEA-TEC";#N/A,#N/A,FALSE,"U-Constr.";#N/A,#N/A,FALSE,"summary";#N/A,#N/A,FALSE,"PPP-3 yrs"}</definedName>
    <definedName name="wrn.datapak._5_2" hidden="1">{#N/A,#N/A,FALSE,"Status of Projects";#N/A,#N/A,FALSE,"CEA-TEC";#N/A,#N/A,FALSE,"U-Constr.";#N/A,#N/A,FALSE,"summary";#N/A,#N/A,FALSE,"PPP-3 yrs"}</definedName>
    <definedName name="wrn.DBKO._.Forecast." localSheetId="4" hidden="1">{#N/A,#N/A,FALSE,"Consolidated Forcast"}</definedName>
    <definedName name="wrn.DBKO._.Forecast." localSheetId="11" hidden="1">{#N/A,#N/A,FALSE,"Consolidated Forcast"}</definedName>
    <definedName name="wrn.DBKO._.Forecast." hidden="1">{#N/A,#N/A,FALSE,"Consolidated Forcast"}</definedName>
    <definedName name="wrn.DBKO._.Forecast._1" localSheetId="4" hidden="1">{#N/A,#N/A,FALSE,"Consolidated Forcast"}</definedName>
    <definedName name="wrn.DBKO._.Forecast._1" localSheetId="11" hidden="1">{#N/A,#N/A,FALSE,"Consolidated Forcast"}</definedName>
    <definedName name="wrn.DBKO._.Forecast._1" hidden="1">{#N/A,#N/A,FALSE,"Consolidated Forcast"}</definedName>
    <definedName name="wrn.dcf" localSheetId="1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2" hidden="1">{#N/A,#N/A,FALSE,"Brad_DCFM";#N/A,#N/A,FALSE,"Nick_DCFM";#N/A,#N/A,FALSE,"Mobile_DCFM"}</definedName>
    <definedName name="wrn.DCF." localSheetId="1" hidden="1">{#N/A,#N/A,FALSE,"Brad_DCFM";#N/A,#N/A,FALSE,"Nick_DCFM";#N/A,#N/A,FALSE,"Mobile_DCFM"}</definedName>
    <definedName name="wrn.DCF." localSheetId="19" hidden="1">{#N/A,#N/A,FALSE,"Brad_DCFM";#N/A,#N/A,FALSE,"Nick_DCFM";#N/A,#N/A,FALSE,"Mobile_DCFM"}</definedName>
    <definedName name="wrn.DCF." localSheetId="4" hidden="1">{#N/A,#N/A,FALSE,"Brad_DCFM";#N/A,#N/A,FALSE,"Nick_DCFM";#N/A,#N/A,FALSE,"Mobile_DCFM"}</definedName>
    <definedName name="wrn.DCF." localSheetId="18" hidden="1">{#N/A,#N/A,FALSE,"Brad_DCFM";#N/A,#N/A,FALSE,"Nick_DCFM";#N/A,#N/A,FALSE,"Mobile_DCFM"}</definedName>
    <definedName name="wrn.DCF." localSheetId="15" hidden="1">{#N/A,#N/A,FALSE,"Brad_DCFM";#N/A,#N/A,FALSE,"Nick_DCFM";#N/A,#N/A,FALSE,"Mobile_DCFM"}</definedName>
    <definedName name="wrn.DCF." localSheetId="11" hidden="1">{#N/A,#N/A,FALSE,"Brad_DCFM";#N/A,#N/A,FALSE,"Nick_DCFM";#N/A,#N/A,FALSE,"Mobile_DCFM"}</definedName>
    <definedName name="wrn.DCF." hidden="1">{#N/A,#N/A,FALSE,"Brad_DCFM";#N/A,#N/A,FALSE,"Nick_DCFM";#N/A,#N/A,FALSE,"Mobile_DCFM"}</definedName>
    <definedName name="wrn.DCF._.and._.NAV." localSheetId="4" hidden="1">{"dcf",#N/A,FALSE,"LSP Valuation";"valuation",#N/A,FALSE,"LSP Valuation"}</definedName>
    <definedName name="wrn.DCF._.and._.NAV." localSheetId="11" hidden="1">{"dcf",#N/A,FALSE,"LSP Valuation";"valuation",#N/A,FALSE,"LSP Valuation"}</definedName>
    <definedName name="wrn.DCF._.and._.NAV." hidden="1">{"dcf",#N/A,FALSE,"LSP Valuation";"valuation",#N/A,FALSE,"LSP Valuation"}</definedName>
    <definedName name="wrn.DCF._.Only." localSheetId="11"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Only.a" localSheetId="11" hidden="1">{#N/A,#N/A,FALSE,"DCF Summary";#N/A,#N/A,FALSE,"Casema";#N/A,#N/A,FALSE,"Casema NoTel";#N/A,#N/A,FALSE,"UK";#N/A,#N/A,FALSE,"RCF";#N/A,#N/A,FALSE,"Intercable CZ";#N/A,#N/A,FALSE,"Interkabel P"}</definedName>
    <definedName name="wrn.DCF._.Only.a" hidden="1">{#N/A,#N/A,FALSE,"DCF Summary";#N/A,#N/A,FALSE,"Casema";#N/A,#N/A,FALSE,"Casema NoTel";#N/A,#N/A,FALSE,"UK";#N/A,#N/A,FALSE,"RCF";#N/A,#N/A,FALSE,"Intercable CZ";#N/A,#N/A,FALSE,"Interkabel P"}</definedName>
    <definedName name="wrn.DCF._.Only.b" localSheetId="11" hidden="1">{#N/A,#N/A,FALSE,"DCF Summary";#N/A,#N/A,FALSE,"Casema";#N/A,#N/A,FALSE,"Casema NoTel";#N/A,#N/A,FALSE,"UK";#N/A,#N/A,FALSE,"RCF";#N/A,#N/A,FALSE,"Intercable CZ";#N/A,#N/A,FALSE,"Interkabel P"}</definedName>
    <definedName name="wrn.DCF._.Only.b" hidden="1">{#N/A,#N/A,FALSE,"DCF Summary";#N/A,#N/A,FALSE,"Casema";#N/A,#N/A,FALSE,"Casema NoTel";#N/A,#N/A,FALSE,"UK";#N/A,#N/A,FALSE,"RCF";#N/A,#N/A,FALSE,"Intercable CZ";#N/A,#N/A,FALSE,"Interkabel P"}</definedName>
    <definedName name="wrn.DCF._.Valuation." localSheetId="4" hidden="1">{"value box",#N/A,TRUE,"DPL Inc. Fin Statements";"unlevered free cash flows",#N/A,TRUE,"DPL Inc. Fin Statements"}</definedName>
    <definedName name="wrn.DCF._.Valuation." localSheetId="11"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_1" localSheetId="4" hidden="1">{"value box",#N/A,TRUE,"DPL Inc. Fin Statements";"unlevered free cash flows",#N/A,TRUE,"DPL Inc. Fin Statements"}</definedName>
    <definedName name="wrn.DCF._.Valuation._1" localSheetId="11" hidden="1">{"value box",#N/A,TRUE,"DPL Inc. Fin Statements";"unlevered free cash flows",#N/A,TRUE,"DPL Inc. Fin Statements"}</definedName>
    <definedName name="wrn.DCF._.Valuation._1" hidden="1">{"value box",#N/A,TRUE,"DPL Inc. Fin Statements";"unlevered free cash flows",#N/A,TRUE,"DPL Inc. Fin Statements"}</definedName>
    <definedName name="wrn.DCF._.Valuation._1_1" localSheetId="4" hidden="1">{"value box",#N/A,TRUE,"DPL Inc. Fin Statements";"unlevered free cash flows",#N/A,TRUE,"DPL Inc. Fin Statements"}</definedName>
    <definedName name="wrn.DCF._.Valuation._1_1" localSheetId="11" hidden="1">{"value box",#N/A,TRUE,"DPL Inc. Fin Statements";"unlevered free cash flows",#N/A,TRUE,"DPL Inc. Fin Statements"}</definedName>
    <definedName name="wrn.DCF._.Valuation._1_1" hidden="1">{"value box",#N/A,TRUE,"DPL Inc. Fin Statements";"unlevered free cash flows",#N/A,TRUE,"DPL Inc. Fin Statements"}</definedName>
    <definedName name="wrn.DCF._.Valuation._1_1_2" localSheetId="4" hidden="1">{"value box",#N/A,TRUE,"DPL Inc. Fin Statements";"unlevered free cash flows",#N/A,TRUE,"DPL Inc. Fin Statements"}</definedName>
    <definedName name="wrn.DCF._.Valuation._1_1_2" localSheetId="11" hidden="1">{"value box",#N/A,TRUE,"DPL Inc. Fin Statements";"unlevered free cash flows",#N/A,TRUE,"DPL Inc. Fin Statements"}</definedName>
    <definedName name="wrn.DCF._.Valuation._1_1_2" hidden="1">{"value box",#N/A,TRUE,"DPL Inc. Fin Statements";"unlevered free cash flows",#N/A,TRUE,"DPL Inc. Fin Statements"}</definedName>
    <definedName name="wrn.DCF._.Valuation._1_3" localSheetId="4" hidden="1">{"value box",#N/A,TRUE,"DPL Inc. Fin Statements";"unlevered free cash flows",#N/A,TRUE,"DPL Inc. Fin Statements"}</definedName>
    <definedName name="wrn.DCF._.Valuation._1_3" localSheetId="11" hidden="1">{"value box",#N/A,TRUE,"DPL Inc. Fin Statements";"unlevered free cash flows",#N/A,TRUE,"DPL Inc. Fin Statements"}</definedName>
    <definedName name="wrn.DCF._.Valuation._1_3" hidden="1">{"value box",#N/A,TRUE,"DPL Inc. Fin Statements";"unlevered free cash flows",#N/A,TRUE,"DPL Inc. Fin Statements"}</definedName>
    <definedName name="wrn.DCF._.Valuation._2" localSheetId="4" hidden="1">{"value box",#N/A,TRUE,"DPL Inc. Fin Statements";"unlevered free cash flows",#N/A,TRUE,"DPL Inc. Fin Statements"}</definedName>
    <definedName name="wrn.DCF._.Valuation._2" localSheetId="11" hidden="1">{"value box",#N/A,TRUE,"DPL Inc. Fin Statements";"unlevered free cash flows",#N/A,TRUE,"DPL Inc. Fin Statements"}</definedName>
    <definedName name="wrn.DCF._.Valuation._2" hidden="1">{"value box",#N/A,TRUE,"DPL Inc. Fin Statements";"unlevered free cash flows",#N/A,TRUE,"DPL Inc. Fin Statements"}</definedName>
    <definedName name="wrn.DCF._.Valuation._2_2" localSheetId="4" hidden="1">{"value box",#N/A,TRUE,"DPL Inc. Fin Statements";"unlevered free cash flows",#N/A,TRUE,"DPL Inc. Fin Statements"}</definedName>
    <definedName name="wrn.DCF._.Valuation._2_2" localSheetId="11" hidden="1">{"value box",#N/A,TRUE,"DPL Inc. Fin Statements";"unlevered free cash flows",#N/A,TRUE,"DPL Inc. Fin Statements"}</definedName>
    <definedName name="wrn.DCF._.Valuation._2_2" hidden="1">{"value box",#N/A,TRUE,"DPL Inc. Fin Statements";"unlevered free cash flows",#N/A,TRUE,"DPL Inc. Fin Statements"}</definedName>
    <definedName name="wrn.DCF._.Valuation._3" localSheetId="4" hidden="1">{"value box",#N/A,TRUE,"DPL Inc. Fin Statements";"unlevered free cash flows",#N/A,TRUE,"DPL Inc. Fin Statements"}</definedName>
    <definedName name="wrn.DCF._.Valuation._3" localSheetId="11" hidden="1">{"value box",#N/A,TRUE,"DPL Inc. Fin Statements";"unlevered free cash flows",#N/A,TRUE,"DPL Inc. Fin Statements"}</definedName>
    <definedName name="wrn.DCF._.Valuation._3" hidden="1">{"value box",#N/A,TRUE,"DPL Inc. Fin Statements";"unlevered free cash flows",#N/A,TRUE,"DPL Inc. Fin Statements"}</definedName>
    <definedName name="wrn.DCF._.Valuation._3_2" localSheetId="4" hidden="1">{"value box",#N/A,TRUE,"DPL Inc. Fin Statements";"unlevered free cash flows",#N/A,TRUE,"DPL Inc. Fin Statements"}</definedName>
    <definedName name="wrn.DCF._.Valuation._3_2" localSheetId="11" hidden="1">{"value box",#N/A,TRUE,"DPL Inc. Fin Statements";"unlevered free cash flows",#N/A,TRUE,"DPL Inc. Fin Statements"}</definedName>
    <definedName name="wrn.DCF._.Valuation._3_2" hidden="1">{"value box",#N/A,TRUE,"DPL Inc. Fin Statements";"unlevered free cash flows",#N/A,TRUE,"DPL Inc. Fin Statements"}</definedName>
    <definedName name="wrn.DCF._.Valuation._5" localSheetId="4" hidden="1">{"value box",#N/A,TRUE,"DPL Inc. Fin Statements";"unlevered free cash flows",#N/A,TRUE,"DPL Inc. Fin Statements"}</definedName>
    <definedName name="wrn.DCF._.Valuation._5" localSheetId="11" hidden="1">{"value box",#N/A,TRUE,"DPL Inc. Fin Statements";"unlevered free cash flows",#N/A,TRUE,"DPL Inc. Fin Statements"}</definedName>
    <definedName name="wrn.DCF._.Valuation._5" hidden="1">{"value box",#N/A,TRUE,"DPL Inc. Fin Statements";"unlevered free cash flows",#N/A,TRUE,"DPL Inc. Fin Statements"}</definedName>
    <definedName name="wrn.dcf._1" localSheetId="4" hidden="1">{"mgmt forecast",#N/A,FALSE,"Mgmt Forecast";"dcf table",#N/A,FALSE,"Mgmt Forecast";"sensitivity",#N/A,FALSE,"Mgmt Forecast";"table inputs",#N/A,FALSE,"Mgmt Forecast";"calculations",#N/A,FALSE,"Mgmt Forecast"}</definedName>
    <definedName name="wrn.dcf._1" localSheetId="11"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2" localSheetId="11" hidden="1">{"DCF",#N/A,FALSE,"CF"}</definedName>
    <definedName name="wrn.DCF._2" hidden="1">{"DCF",#N/A,FALSE,"CF"}</definedName>
    <definedName name="wrn.DCF._3" localSheetId="11" hidden="1">{"DCF",#N/A,FALSE,"CF"}</definedName>
    <definedName name="wrn.DCF._3" hidden="1">{"DCF",#N/A,FALSE,"CF"}</definedName>
    <definedName name="wrn.DCF._4" localSheetId="11" hidden="1">{"DCF",#N/A,FALSE,"CF"}</definedName>
    <definedName name="wrn.DCF._4" hidden="1">{"DCF",#N/A,FALSE,"CF"}</definedName>
    <definedName name="wrn.DCF._5" localSheetId="11" hidden="1">{"DCF",#N/A,FALSE,"CF"}</definedName>
    <definedName name="wrn.DCF._5" hidden="1">{"DCF",#N/A,FALSE,"CF"}</definedName>
    <definedName name="wrn.DCF._from_DBAB" localSheetId="11" hidden="1">{"DCF1",#N/A,FALSE,"SIERRA DCF";"MATRIX1",#N/A,FALSE,"SIERRA DCF"}</definedName>
    <definedName name="wrn.DCF._from_DBAB" hidden="1">{"DCF1",#N/A,FALSE,"SIERRA DCF";"MATRIX1",#N/A,FALSE,"SIERRA DCF"}</definedName>
    <definedName name="wrn.DCF._from_DBAB_1" localSheetId="11" hidden="1">{"DCF1",#N/A,FALSE,"SIERRA DCF";"MATRIX1",#N/A,FALSE,"SIERRA DCF"}</definedName>
    <definedName name="wrn.DCF._from_DBAB_1" hidden="1">{"DCF1",#N/A,FALSE,"SIERRA DCF";"MATRIX1",#N/A,FALSE,"SIERRA DCF"}</definedName>
    <definedName name="wrn.DCF._from_DBAB_1_1" localSheetId="11" hidden="1">{"DCF1",#N/A,FALSE,"SIERRA DCF";"MATRIX1",#N/A,FALSE,"SIERRA DCF"}</definedName>
    <definedName name="wrn.DCF._from_DBAB_1_1" hidden="1">{"DCF1",#N/A,FALSE,"SIERRA DCF";"MATRIX1",#N/A,FALSE,"SIERRA DCF"}</definedName>
    <definedName name="wrn.DCF._from_DBAB_1_1_1" localSheetId="11" hidden="1">{"DCF1",#N/A,FALSE,"SIERRA DCF";"MATRIX1",#N/A,FALSE,"SIERRA DCF"}</definedName>
    <definedName name="wrn.DCF._from_DBAB_1_1_1" hidden="1">{"DCF1",#N/A,FALSE,"SIERRA DCF";"MATRIX1",#N/A,FALSE,"SIERRA DCF"}</definedName>
    <definedName name="wrn.DCF._from_DBAB_1_1_1_1" localSheetId="4" hidden="1">{"DCF1",#N/A,FALSE,"SIERRA DCF";"MATRIX1",#N/A,FALSE,"SIERRA DCF"}</definedName>
    <definedName name="wrn.DCF._from_DBAB_1_1_1_1" localSheetId="11" hidden="1">{"DCF1",#N/A,FALSE,"SIERRA DCF";"MATRIX1",#N/A,FALSE,"SIERRA DCF"}</definedName>
    <definedName name="wrn.DCF._from_DBAB_1_1_1_1" hidden="1">{"DCF1",#N/A,FALSE,"SIERRA DCF";"MATRIX1",#N/A,FALSE,"SIERRA DCF"}</definedName>
    <definedName name="wrn.DCF._from_DBAB_1_1_2" localSheetId="4" hidden="1">{"DCF1",#N/A,FALSE,"SIERRA DCF";"MATRIX1",#N/A,FALSE,"SIERRA DCF"}</definedName>
    <definedName name="wrn.DCF._from_DBAB_1_1_2" localSheetId="11" hidden="1">{"DCF1",#N/A,FALSE,"SIERRA DCF";"MATRIX1",#N/A,FALSE,"SIERRA DCF"}</definedName>
    <definedName name="wrn.DCF._from_DBAB_1_1_2" hidden="1">{"DCF1",#N/A,FALSE,"SIERRA DCF";"MATRIX1",#N/A,FALSE,"SIERRA DCF"}</definedName>
    <definedName name="wrn.DCF._from_DBAB_1_2" localSheetId="11" hidden="1">{"DCF1",#N/A,FALSE,"SIERRA DCF";"MATRIX1",#N/A,FALSE,"SIERRA DCF"}</definedName>
    <definedName name="wrn.DCF._from_DBAB_1_2" hidden="1">{"DCF1",#N/A,FALSE,"SIERRA DCF";"MATRIX1",#N/A,FALSE,"SIERRA DCF"}</definedName>
    <definedName name="wrn.DCF._from_DBAB_1_2_1" localSheetId="4" hidden="1">{"DCF1",#N/A,FALSE,"SIERRA DCF";"MATRIX1",#N/A,FALSE,"SIERRA DCF"}</definedName>
    <definedName name="wrn.DCF._from_DBAB_1_2_1" localSheetId="11" hidden="1">{"DCF1",#N/A,FALSE,"SIERRA DCF";"MATRIX1",#N/A,FALSE,"SIERRA DCF"}</definedName>
    <definedName name="wrn.DCF._from_DBAB_1_2_1" hidden="1">{"DCF1",#N/A,FALSE,"SIERRA DCF";"MATRIX1",#N/A,FALSE,"SIERRA DCF"}</definedName>
    <definedName name="wrn.DCF._from_DBAB_1_3" localSheetId="4" hidden="1">{"DCF1",#N/A,FALSE,"SIERRA DCF";"MATRIX1",#N/A,FALSE,"SIERRA DCF"}</definedName>
    <definedName name="wrn.DCF._from_DBAB_1_3" localSheetId="11" hidden="1">{"DCF1",#N/A,FALSE,"SIERRA DCF";"MATRIX1",#N/A,FALSE,"SIERRA DCF"}</definedName>
    <definedName name="wrn.DCF._from_DBAB_1_3" hidden="1">{"DCF1",#N/A,FALSE,"SIERRA DCF";"MATRIX1",#N/A,FALSE,"SIERRA DCF"}</definedName>
    <definedName name="wrn.DCF._from_DBAB_2" localSheetId="11" hidden="1">{"DCF1",#N/A,FALSE,"SIERRA DCF";"MATRIX1",#N/A,FALSE,"SIERRA DCF"}</definedName>
    <definedName name="wrn.DCF._from_DBAB_2" hidden="1">{"DCF1",#N/A,FALSE,"SIERRA DCF";"MATRIX1",#N/A,FALSE,"SIERRA DCF"}</definedName>
    <definedName name="wrn.DCF._from_DBAB_2_1" localSheetId="4" hidden="1">{"DCF1",#N/A,FALSE,"SIERRA DCF";"MATRIX1",#N/A,FALSE,"SIERRA DCF"}</definedName>
    <definedName name="wrn.DCF._from_DBAB_2_1" localSheetId="11" hidden="1">{"DCF1",#N/A,FALSE,"SIERRA DCF";"MATRIX1",#N/A,FALSE,"SIERRA DCF"}</definedName>
    <definedName name="wrn.DCF._from_DBAB_2_1" hidden="1">{"DCF1",#N/A,FALSE,"SIERRA DCF";"MATRIX1",#N/A,FALSE,"SIERRA DCF"}</definedName>
    <definedName name="wrn.DCF._from_DBAB_3" localSheetId="11" hidden="1">{"DCF1",#N/A,FALSE,"SIERRA DCF";"MATRIX1",#N/A,FALSE,"SIERRA DCF"}</definedName>
    <definedName name="wrn.DCF._from_DBAB_3" hidden="1">{"DCF1",#N/A,FALSE,"SIERRA DCF";"MATRIX1",#N/A,FALSE,"SIERRA DCF"}</definedName>
    <definedName name="wrn.DCF._from_DBAB_3_1" localSheetId="4" hidden="1">{"DCF1",#N/A,FALSE,"SIERRA DCF";"MATRIX1",#N/A,FALSE,"SIERRA DCF"}</definedName>
    <definedName name="wrn.DCF._from_DBAB_3_1" localSheetId="11" hidden="1">{"DCF1",#N/A,FALSE,"SIERRA DCF";"MATRIX1",#N/A,FALSE,"SIERRA DCF"}</definedName>
    <definedName name="wrn.DCF._from_DBAB_3_1" hidden="1">{"DCF1",#N/A,FALSE,"SIERRA DCF";"MATRIX1",#N/A,FALSE,"SIERRA DCF"}</definedName>
    <definedName name="wrn.DCF._from_DBAB_4" localSheetId="11" hidden="1">{"DCF1",#N/A,FALSE,"SIERRA DCF";"MATRIX1",#N/A,FALSE,"SIERRA DCF"}</definedName>
    <definedName name="wrn.DCF._from_DBAB_4" hidden="1">{"DCF1",#N/A,FALSE,"SIERRA DCF";"MATRIX1",#N/A,FALSE,"SIERRA DCF"}</definedName>
    <definedName name="wrn.DCF._from_DBAB_4_1" localSheetId="4" hidden="1">{"DCF1",#N/A,FALSE,"SIERRA DCF";"MATRIX1",#N/A,FALSE,"SIERRA DCF"}</definedName>
    <definedName name="wrn.DCF._from_DBAB_4_1" localSheetId="11" hidden="1">{"DCF1",#N/A,FALSE,"SIERRA DCF";"MATRIX1",#N/A,FALSE,"SIERRA DCF"}</definedName>
    <definedName name="wrn.DCF._from_DBAB_4_1" hidden="1">{"DCF1",#N/A,FALSE,"SIERRA DCF";"MATRIX1",#N/A,FALSE,"SIERRA DCF"}</definedName>
    <definedName name="wrn.DCF._from_DBAB_5" localSheetId="11" hidden="1">{"DCF1",#N/A,FALSE,"SIERRA DCF";"MATRIX1",#N/A,FALSE,"SIERRA DCF"}</definedName>
    <definedName name="wrn.DCF._from_DBAB_5" hidden="1">{"DCF1",#N/A,FALSE,"SIERRA DCF";"MATRIX1",#N/A,FALSE,"SIERRA DCF"}</definedName>
    <definedName name="wrn.DCF._from_DBAB_5_1" localSheetId="4" hidden="1">{"DCF1",#N/A,FALSE,"SIERRA DCF";"MATRIX1",#N/A,FALSE,"SIERRA DCF"}</definedName>
    <definedName name="wrn.DCF._from_DBAB_5_1" localSheetId="11" hidden="1">{"DCF1",#N/A,FALSE,"SIERRA DCF";"MATRIX1",#N/A,FALSE,"SIERRA DCF"}</definedName>
    <definedName name="wrn.DCF._from_DBAB_5_1" hidden="1">{"DCF1",#N/A,FALSE,"SIERRA DCF";"MATRIX1",#N/A,FALSE,"SIERRA DCF"}</definedName>
    <definedName name="wrn.DCF._Only.c" localSheetId="11" hidden="1">{#N/A,#N/A,FALSE,"DCF Summary";#N/A,#N/A,FALSE,"Casema";#N/A,#N/A,FALSE,"Casema NoTel";#N/A,#N/A,FALSE,"UK";#N/A,#N/A,FALSE,"RCF";#N/A,#N/A,FALSE,"Intercable CZ";#N/A,#N/A,FALSE,"Interkabel P"}</definedName>
    <definedName name="wrn.DCF._Only.c" hidden="1">{#N/A,#N/A,FALSE,"DCF Summary";#N/A,#N/A,FALSE,"Casema";#N/A,#N/A,FALSE,"Casema NoTel";#N/A,#N/A,FALSE,"UK";#N/A,#N/A,FALSE,"RCF";#N/A,#N/A,FALSE,"Intercable CZ";#N/A,#N/A,FALSE,"Interkabel P"}</definedName>
    <definedName name="wrn.DCF_Terminal_Value_qchm." localSheetId="4" hidden="1">{"qchm_dcf",#N/A,FALSE,"QCHMDCF2";"qchm_terminal",#N/A,FALSE,"QCHMDCF2"}</definedName>
    <definedName name="wrn.DCF_Terminal_Value_qchm." localSheetId="11" hidden="1">{"qchm_dcf",#N/A,FALSE,"QCHMDCF2";"qchm_terminal",#N/A,FALSE,"QCHMDCF2"}</definedName>
    <definedName name="wrn.DCF_Terminal_Value_qchm." hidden="1">{"qchm_dcf",#N/A,FALSE,"QCHMDCF2";"qchm_terminal",#N/A,FALSE,"QCHMDCF2"}</definedName>
    <definedName name="wrn.DCF_Terminal_Value_qchm._1" localSheetId="4" hidden="1">{"qchm_dcf",#N/A,FALSE,"QCHMDCF2";"qchm_terminal",#N/A,FALSE,"QCHMDCF2"}</definedName>
    <definedName name="wrn.DCF_Terminal_Value_qchm._1" localSheetId="11" hidden="1">{"qchm_dcf",#N/A,FALSE,"QCHMDCF2";"qchm_terminal",#N/A,FALSE,"QCHMDCF2"}</definedName>
    <definedName name="wrn.DCF_Terminal_Value_qchm._1" hidden="1">{"qchm_dcf",#N/A,FALSE,"QCHMDCF2";"qchm_terminal",#N/A,FALSE,"QCHMDCF2"}</definedName>
    <definedName name="wrn.DCF_Terminal_Value_qchm._1_1" localSheetId="4" hidden="1">{"qchm_dcf",#N/A,FALSE,"QCHMDCF2";"qchm_terminal",#N/A,FALSE,"QCHMDCF2"}</definedName>
    <definedName name="wrn.DCF_Terminal_Value_qchm._1_1" localSheetId="11" hidden="1">{"qchm_dcf",#N/A,FALSE,"QCHMDCF2";"qchm_terminal",#N/A,FALSE,"QCHMDCF2"}</definedName>
    <definedName name="wrn.DCF_Terminal_Value_qchm._1_1" hidden="1">{"qchm_dcf",#N/A,FALSE,"QCHMDCF2";"qchm_terminal",#N/A,FALSE,"QCHMDCF2"}</definedName>
    <definedName name="wrn.DCF_Terminal_Value_qchm._1_1_2" localSheetId="4" hidden="1">{"qchm_dcf",#N/A,FALSE,"QCHMDCF2";"qchm_terminal",#N/A,FALSE,"QCHMDCF2"}</definedName>
    <definedName name="wrn.DCF_Terminal_Value_qchm._1_1_2" localSheetId="11" hidden="1">{"qchm_dcf",#N/A,FALSE,"QCHMDCF2";"qchm_terminal",#N/A,FALSE,"QCHMDCF2"}</definedName>
    <definedName name="wrn.DCF_Terminal_Value_qchm._1_1_2" hidden="1">{"qchm_dcf",#N/A,FALSE,"QCHMDCF2";"qchm_terminal",#N/A,FALSE,"QCHMDCF2"}</definedName>
    <definedName name="wrn.DCF_Terminal_Value_qchm._1_3" localSheetId="4" hidden="1">{"qchm_dcf",#N/A,FALSE,"QCHMDCF2";"qchm_terminal",#N/A,FALSE,"QCHMDCF2"}</definedName>
    <definedName name="wrn.DCF_Terminal_Value_qchm._1_3" localSheetId="11" hidden="1">{"qchm_dcf",#N/A,FALSE,"QCHMDCF2";"qchm_terminal",#N/A,FALSE,"QCHMDCF2"}</definedName>
    <definedName name="wrn.DCF_Terminal_Value_qchm._1_3" hidden="1">{"qchm_dcf",#N/A,FALSE,"QCHMDCF2";"qchm_terminal",#N/A,FALSE,"QCHMDCF2"}</definedName>
    <definedName name="wrn.DCF_Terminal_Value_qchm._2" localSheetId="4" hidden="1">{"qchm_dcf",#N/A,FALSE,"QCHMDCF2";"qchm_terminal",#N/A,FALSE,"QCHMDCF2"}</definedName>
    <definedName name="wrn.DCF_Terminal_Value_qchm._2" localSheetId="11" hidden="1">{"qchm_dcf",#N/A,FALSE,"QCHMDCF2";"qchm_terminal",#N/A,FALSE,"QCHMDCF2"}</definedName>
    <definedName name="wrn.DCF_Terminal_Value_qchm._2" hidden="1">{"qchm_dcf",#N/A,FALSE,"QCHMDCF2";"qchm_terminal",#N/A,FALSE,"QCHMDCF2"}</definedName>
    <definedName name="wrn.DCF_Terminal_Value_qchm._2_2" localSheetId="4" hidden="1">{"qchm_dcf",#N/A,FALSE,"QCHMDCF2";"qchm_terminal",#N/A,FALSE,"QCHMDCF2"}</definedName>
    <definedName name="wrn.DCF_Terminal_Value_qchm._2_2" localSheetId="11" hidden="1">{"qchm_dcf",#N/A,FALSE,"QCHMDCF2";"qchm_terminal",#N/A,FALSE,"QCHMDCF2"}</definedName>
    <definedName name="wrn.DCF_Terminal_Value_qchm._2_2" hidden="1">{"qchm_dcf",#N/A,FALSE,"QCHMDCF2";"qchm_terminal",#N/A,FALSE,"QCHMDCF2"}</definedName>
    <definedName name="wrn.DCF_Terminal_Value_qchm._3" localSheetId="4" hidden="1">{"qchm_dcf",#N/A,FALSE,"QCHMDCF2";"qchm_terminal",#N/A,FALSE,"QCHMDCF2"}</definedName>
    <definedName name="wrn.DCF_Terminal_Value_qchm._3" localSheetId="11" hidden="1">{"qchm_dcf",#N/A,FALSE,"QCHMDCF2";"qchm_terminal",#N/A,FALSE,"QCHMDCF2"}</definedName>
    <definedName name="wrn.DCF_Terminal_Value_qchm._3" hidden="1">{"qchm_dcf",#N/A,FALSE,"QCHMDCF2";"qchm_terminal",#N/A,FALSE,"QCHMDCF2"}</definedName>
    <definedName name="wrn.DCF_Terminal_Value_qchm._3_2" localSheetId="4" hidden="1">{"qchm_dcf",#N/A,FALSE,"QCHMDCF2";"qchm_terminal",#N/A,FALSE,"QCHMDCF2"}</definedName>
    <definedName name="wrn.DCF_Terminal_Value_qchm._3_2" localSheetId="11" hidden="1">{"qchm_dcf",#N/A,FALSE,"QCHMDCF2";"qchm_terminal",#N/A,FALSE,"QCHMDCF2"}</definedName>
    <definedName name="wrn.DCF_Terminal_Value_qchm._3_2" hidden="1">{"qchm_dcf",#N/A,FALSE,"QCHMDCF2";"qchm_terminal",#N/A,FALSE,"QCHMDCF2"}</definedName>
    <definedName name="wrn.DCF_Terminal_Value_qchm._5" localSheetId="4" hidden="1">{"qchm_dcf",#N/A,FALSE,"QCHMDCF2";"qchm_terminal",#N/A,FALSE,"QCHMDCF2"}</definedName>
    <definedName name="wrn.DCF_Terminal_Value_qchm._5" localSheetId="11" hidden="1">{"qchm_dcf",#N/A,FALSE,"QCHMDCF2";"qchm_terminal",#N/A,FALSE,"QCHMDCF2"}</definedName>
    <definedName name="wrn.DCF_Terminal_Value_qchm._5" hidden="1">{"qchm_dcf",#N/A,FALSE,"QCHMDCF2";"qchm_terminal",#N/A,FALSE,"QCHMDCF2"}</definedName>
    <definedName name="wrn.DCF_Terminal_Value_qchm._from_DBAB" localSheetId="11" hidden="1">{"qchm_dcf",#N/A,FALSE,"QCHMDCF2";"qchm_terminal",#N/A,FALSE,"QCHMDCF2"}</definedName>
    <definedName name="wrn.DCF_Terminal_Value_qchm._from_DBAB" hidden="1">{"qchm_dcf",#N/A,FALSE,"QCHMDCF2";"qchm_terminal",#N/A,FALSE,"QCHMDCF2"}</definedName>
    <definedName name="wrn.DCF_Terminal_Value_qchm._from_DBAB_1" localSheetId="11" hidden="1">{"qchm_dcf",#N/A,FALSE,"QCHMDCF2";"qchm_terminal",#N/A,FALSE,"QCHMDCF2"}</definedName>
    <definedName name="wrn.DCF_Terminal_Value_qchm._from_DBAB_1" hidden="1">{"qchm_dcf",#N/A,FALSE,"QCHMDCF2";"qchm_terminal",#N/A,FALSE,"QCHMDCF2"}</definedName>
    <definedName name="wrn.DCF_Terminal_Value_qchm._from_DBAB_1_1" localSheetId="11" hidden="1">{"qchm_dcf",#N/A,FALSE,"QCHMDCF2";"qchm_terminal",#N/A,FALSE,"QCHMDCF2"}</definedName>
    <definedName name="wrn.DCF_Terminal_Value_qchm._from_DBAB_1_1" hidden="1">{"qchm_dcf",#N/A,FALSE,"QCHMDCF2";"qchm_terminal",#N/A,FALSE,"QCHMDCF2"}</definedName>
    <definedName name="wrn.DCF_Terminal_Value_qchm._from_DBAB_1_1_1" localSheetId="11" hidden="1">{"qchm_dcf",#N/A,FALSE,"QCHMDCF2";"qchm_terminal",#N/A,FALSE,"QCHMDCF2"}</definedName>
    <definedName name="wrn.DCF_Terminal_Value_qchm._from_DBAB_1_1_1" hidden="1">{"qchm_dcf",#N/A,FALSE,"QCHMDCF2";"qchm_terminal",#N/A,FALSE,"QCHMDCF2"}</definedName>
    <definedName name="wrn.DCF_Terminal_Value_qchm._from_DBAB_1_1_1_1" localSheetId="4" hidden="1">{"qchm_dcf",#N/A,FALSE,"QCHMDCF2";"qchm_terminal",#N/A,FALSE,"QCHMDCF2"}</definedName>
    <definedName name="wrn.DCF_Terminal_Value_qchm._from_DBAB_1_1_1_1" localSheetId="11" hidden="1">{"qchm_dcf",#N/A,FALSE,"QCHMDCF2";"qchm_terminal",#N/A,FALSE,"QCHMDCF2"}</definedName>
    <definedName name="wrn.DCF_Terminal_Value_qchm._from_DBAB_1_1_1_1" hidden="1">{"qchm_dcf",#N/A,FALSE,"QCHMDCF2";"qchm_terminal",#N/A,FALSE,"QCHMDCF2"}</definedName>
    <definedName name="wrn.DCF_Terminal_Value_qchm._from_DBAB_1_1_2" localSheetId="4" hidden="1">{"qchm_dcf",#N/A,FALSE,"QCHMDCF2";"qchm_terminal",#N/A,FALSE,"QCHMDCF2"}</definedName>
    <definedName name="wrn.DCF_Terminal_Value_qchm._from_DBAB_1_1_2" localSheetId="11" hidden="1">{"qchm_dcf",#N/A,FALSE,"QCHMDCF2";"qchm_terminal",#N/A,FALSE,"QCHMDCF2"}</definedName>
    <definedName name="wrn.DCF_Terminal_Value_qchm._from_DBAB_1_1_2" hidden="1">{"qchm_dcf",#N/A,FALSE,"QCHMDCF2";"qchm_terminal",#N/A,FALSE,"QCHMDCF2"}</definedName>
    <definedName name="wrn.DCF_Terminal_Value_qchm._from_DBAB_1_2" localSheetId="11" hidden="1">{"qchm_dcf",#N/A,FALSE,"QCHMDCF2";"qchm_terminal",#N/A,FALSE,"QCHMDCF2"}</definedName>
    <definedName name="wrn.DCF_Terminal_Value_qchm._from_DBAB_1_2" hidden="1">{"qchm_dcf",#N/A,FALSE,"QCHMDCF2";"qchm_terminal",#N/A,FALSE,"QCHMDCF2"}</definedName>
    <definedName name="wrn.DCF_Terminal_Value_qchm._from_DBAB_1_2_1" localSheetId="4" hidden="1">{"qchm_dcf",#N/A,FALSE,"QCHMDCF2";"qchm_terminal",#N/A,FALSE,"QCHMDCF2"}</definedName>
    <definedName name="wrn.DCF_Terminal_Value_qchm._from_DBAB_1_2_1" localSheetId="11" hidden="1">{"qchm_dcf",#N/A,FALSE,"QCHMDCF2";"qchm_terminal",#N/A,FALSE,"QCHMDCF2"}</definedName>
    <definedName name="wrn.DCF_Terminal_Value_qchm._from_DBAB_1_2_1" hidden="1">{"qchm_dcf",#N/A,FALSE,"QCHMDCF2";"qchm_terminal",#N/A,FALSE,"QCHMDCF2"}</definedName>
    <definedName name="wrn.DCF_Terminal_Value_qchm._from_DBAB_1_3" localSheetId="4" hidden="1">{"qchm_dcf",#N/A,FALSE,"QCHMDCF2";"qchm_terminal",#N/A,FALSE,"QCHMDCF2"}</definedName>
    <definedName name="wrn.DCF_Terminal_Value_qchm._from_DBAB_1_3" localSheetId="11" hidden="1">{"qchm_dcf",#N/A,FALSE,"QCHMDCF2";"qchm_terminal",#N/A,FALSE,"QCHMDCF2"}</definedName>
    <definedName name="wrn.DCF_Terminal_Value_qchm._from_DBAB_1_3" hidden="1">{"qchm_dcf",#N/A,FALSE,"QCHMDCF2";"qchm_terminal",#N/A,FALSE,"QCHMDCF2"}</definedName>
    <definedName name="wrn.DCF_Terminal_Value_qchm._from_DBAB_2" localSheetId="11" hidden="1">{"qchm_dcf",#N/A,FALSE,"QCHMDCF2";"qchm_terminal",#N/A,FALSE,"QCHMDCF2"}</definedName>
    <definedName name="wrn.DCF_Terminal_Value_qchm._from_DBAB_2" hidden="1">{"qchm_dcf",#N/A,FALSE,"QCHMDCF2";"qchm_terminal",#N/A,FALSE,"QCHMDCF2"}</definedName>
    <definedName name="wrn.DCF_Terminal_Value_qchm._from_DBAB_2_1" localSheetId="4" hidden="1">{"qchm_dcf",#N/A,FALSE,"QCHMDCF2";"qchm_terminal",#N/A,FALSE,"QCHMDCF2"}</definedName>
    <definedName name="wrn.DCF_Terminal_Value_qchm._from_DBAB_2_1" localSheetId="11" hidden="1">{"qchm_dcf",#N/A,FALSE,"QCHMDCF2";"qchm_terminal",#N/A,FALSE,"QCHMDCF2"}</definedName>
    <definedName name="wrn.DCF_Terminal_Value_qchm._from_DBAB_2_1" hidden="1">{"qchm_dcf",#N/A,FALSE,"QCHMDCF2";"qchm_terminal",#N/A,FALSE,"QCHMDCF2"}</definedName>
    <definedName name="wrn.DCF_Terminal_Value_qchm._from_DBAB_3" localSheetId="11" hidden="1">{"qchm_dcf",#N/A,FALSE,"QCHMDCF2";"qchm_terminal",#N/A,FALSE,"QCHMDCF2"}</definedName>
    <definedName name="wrn.DCF_Terminal_Value_qchm._from_DBAB_3" hidden="1">{"qchm_dcf",#N/A,FALSE,"QCHMDCF2";"qchm_terminal",#N/A,FALSE,"QCHMDCF2"}</definedName>
    <definedName name="wrn.DCF_Terminal_Value_qchm._from_DBAB_3_1" localSheetId="4" hidden="1">{"qchm_dcf",#N/A,FALSE,"QCHMDCF2";"qchm_terminal",#N/A,FALSE,"QCHMDCF2"}</definedName>
    <definedName name="wrn.DCF_Terminal_Value_qchm._from_DBAB_3_1" localSheetId="11" hidden="1">{"qchm_dcf",#N/A,FALSE,"QCHMDCF2";"qchm_terminal",#N/A,FALSE,"QCHMDCF2"}</definedName>
    <definedName name="wrn.DCF_Terminal_Value_qchm._from_DBAB_3_1" hidden="1">{"qchm_dcf",#N/A,FALSE,"QCHMDCF2";"qchm_terminal",#N/A,FALSE,"QCHMDCF2"}</definedName>
    <definedName name="wrn.DCF_Terminal_Value_qchm._from_DBAB_4" localSheetId="11" hidden="1">{"qchm_dcf",#N/A,FALSE,"QCHMDCF2";"qchm_terminal",#N/A,FALSE,"QCHMDCF2"}</definedName>
    <definedName name="wrn.DCF_Terminal_Value_qchm._from_DBAB_4" hidden="1">{"qchm_dcf",#N/A,FALSE,"QCHMDCF2";"qchm_terminal",#N/A,FALSE,"QCHMDCF2"}</definedName>
    <definedName name="wrn.DCF_Terminal_Value_qchm._from_DBAB_4_1" localSheetId="4" hidden="1">{"qchm_dcf",#N/A,FALSE,"QCHMDCF2";"qchm_terminal",#N/A,FALSE,"QCHMDCF2"}</definedName>
    <definedName name="wrn.DCF_Terminal_Value_qchm._from_DBAB_4_1" localSheetId="11" hidden="1">{"qchm_dcf",#N/A,FALSE,"QCHMDCF2";"qchm_terminal",#N/A,FALSE,"QCHMDCF2"}</definedName>
    <definedName name="wrn.DCF_Terminal_Value_qchm._from_DBAB_4_1" hidden="1">{"qchm_dcf",#N/A,FALSE,"QCHMDCF2";"qchm_terminal",#N/A,FALSE,"QCHMDCF2"}</definedName>
    <definedName name="wrn.DCF_Terminal_Value_qchm._from_DBAB_5" localSheetId="11" hidden="1">{"qchm_dcf",#N/A,FALSE,"QCHMDCF2";"qchm_terminal",#N/A,FALSE,"QCHMDCF2"}</definedName>
    <definedName name="wrn.DCF_Terminal_Value_qchm._from_DBAB_5" hidden="1">{"qchm_dcf",#N/A,FALSE,"QCHMDCF2";"qchm_terminal",#N/A,FALSE,"QCHMDCF2"}</definedName>
    <definedName name="wrn.DCF_Terminal_Value_qchm._from_DBAB_5_1" localSheetId="4" hidden="1">{"qchm_dcf",#N/A,FALSE,"QCHMDCF2";"qchm_terminal",#N/A,FALSE,"QCHMDCF2"}</definedName>
    <definedName name="wrn.DCF_Terminal_Value_qchm._from_DBAB_5_1" localSheetId="11" hidden="1">{"qchm_dcf",#N/A,FALSE,"QCHMDCF2";"qchm_terminal",#N/A,FALSE,"QCHMDCF2"}</definedName>
    <definedName name="wrn.DCF_Terminal_Value_qchm._from_DBAB_5_1" hidden="1">{"qchm_dcf",#N/A,FALSE,"QCHMDCF2";"qchm_terminal",#N/A,FALSE,"QCHMDCF2"}</definedName>
    <definedName name="wrn.dcf2" localSheetId="11"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2." localSheetId="11"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localSheetId="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localSheetId="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localSheetId="1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iii" localSheetId="1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d." localSheetId="4" hidden="1">{#N/A,#N/A,FALSE,"Sheet2"}</definedName>
    <definedName name="wrn.dd." localSheetId="11" hidden="1">{#N/A,#N/A,FALSE,"Sheet2"}</definedName>
    <definedName name="wrn.dd." hidden="1">{#N/A,#N/A,FALSE,"Sheet2"}</definedName>
    <definedName name="wrn.ddd." localSheetId="11" hidden="1">{#N/A,#N/A,FALSE,"bs_cons";#N/A,#N/A,FALSE,"bs_grup";#N/A,#N/A,FALSE,"bs_umpl";#N/A,#N/A,FALSE,"bs_bim";#N/A,#N/A,FALSE,"bs_bdb";#N/A,#N/A,FALSE,"bs_mq32";#N/A,#N/A,FALSE,"bs_bsrl"}</definedName>
    <definedName name="wrn.ddd." hidden="1">{#N/A,#N/A,FALSE,"bs_cons";#N/A,#N/A,FALSE,"bs_grup";#N/A,#N/A,FALSE,"bs_umpl";#N/A,#N/A,FALSE,"bs_bim";#N/A,#N/A,FALSE,"bs_bdb";#N/A,#N/A,FALSE,"bs_mq32";#N/A,#N/A,FALSE,"bs_bsrl"}</definedName>
    <definedName name="wrn.Debt." localSheetId="4" hidden="1">{"debt summary",#N/A,FALSE,"Debt";"loan details",#N/A,FALSE,"Debt"}</definedName>
    <definedName name="wrn.debt." localSheetId="15" hidden="1">{"debt",#N/A,FALSE,"PAI"}</definedName>
    <definedName name="wrn.debt." localSheetId="11" hidden="1">{"debt",#N/A,FALSE,"PAI"}</definedName>
    <definedName name="wrn.debt." hidden="1">{"debt",#N/A,FALSE,"PAI"}</definedName>
    <definedName name="wrn.Debt._1" localSheetId="4" hidden="1">{"debt summary",#N/A,FALSE,"Debt";"loan details",#N/A,FALSE,"Debt"}</definedName>
    <definedName name="wrn.Debt._1" localSheetId="11" hidden="1">{"debt summary",#N/A,FALSE,"Debt";"loan details",#N/A,FALSE,"Debt"}</definedName>
    <definedName name="wrn.Debt._1" hidden="1">{"debt summary",#N/A,FALSE,"Debt";"loan details",#N/A,FALSE,"Debt"}</definedName>
    <definedName name="wrn.debt2" localSheetId="15" hidden="1">{"debt",#N/A,FALSE,"PAI"}</definedName>
    <definedName name="wrn.debt2" localSheetId="11" hidden="1">{"debt",#N/A,FALSE,"PAI"}</definedName>
    <definedName name="wrn.debt2" hidden="1">{"debt",#N/A,FALSE,"PAI"}</definedName>
    <definedName name="wrn.debt3" localSheetId="15" hidden="1">{"debt",#N/A,FALSE,"PAI"}</definedName>
    <definedName name="wrn.debt3" localSheetId="11" hidden="1">{"debt",#N/A,FALSE,"PAI"}</definedName>
    <definedName name="wrn.debt3" hidden="1">{"debt",#N/A,FALSE,"PAI"}</definedName>
    <definedName name="wrn.debt4" localSheetId="15" hidden="1">{"debt",#N/A,FALSE,"PAI"}</definedName>
    <definedName name="wrn.debt4" localSheetId="11" hidden="1">{"debt",#N/A,FALSE,"PAI"}</definedName>
    <definedName name="wrn.debt4" hidden="1">{"debt",#N/A,FALSE,"PAI"}</definedName>
    <definedName name="wrn.dec._.bd._.mtg." localSheetId="11" hidden="1">{"fy",#N/A,FALSE,"95bspl";"_1q_2q",#N/A,FALSE,"95bspl";"_3q_4q",#N/A,FALSE,"95bspl"}</definedName>
    <definedName name="wrn.dec._.bd._.mtg." hidden="1">{"fy",#N/A,FALSE,"95bspl";"_1q_2q",#N/A,FALSE,"95bspl";"_3q_4q",#N/A,FALSE,"95bspl"}</definedName>
    <definedName name="wrn.DECEMBER." localSheetId="19"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4"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15"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11"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f9806." localSheetId="11" hidden="1">{#N/A,#N/A,FALSE,"DEF1";#N/A,#N/A,FALSE,"DEF2";#N/A,#N/A,FALSE,"DEF3"}</definedName>
    <definedName name="wrn.def9806." hidden="1">{#N/A,#N/A,FALSE,"DEF1";#N/A,#N/A,FALSE,"DEF2";#N/A,#N/A,FALSE,"DEF3"}</definedName>
    <definedName name="wrn.Delchamps." localSheetId="19"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localSheetId="15" hidden="1">{"Operating Data",#N/A,TRUE,"Sheet1";"Valuation Matrix",#N/A,TRUE,"Sheet1";"Sales Analysis",#N/A,TRUE,"Sheet1";"Closed Remodelled New",#N/A,TRUE,"Sheet1";"Competitive and FSP",#N/A,TRUE,"Sheet1";"Working Capital and Capex",#N/A,TRUE,"Sheet1";"depreciation",#N/A,TRUE,"Sheet1"}</definedName>
    <definedName name="wrn.Delchamps." localSheetId="11"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localSheetId="4" hidden="1">{#N/A,#N/A,FALSE,"COVER";#N/A,#N/A,FALSE,"Index";#N/A,#N/A,FALSE,"Non-Earning";#N/A,#N/A,FALSE,"Commercial";#N/A,#N/A,FALSE,"Detailed"}</definedName>
    <definedName name="wrn.Delinc_Comercial." localSheetId="11" hidden="1">{#N/A,#N/A,FALSE,"COVER";#N/A,#N/A,FALSE,"Index";#N/A,#N/A,FALSE,"Non-Earning";#N/A,#N/A,FALSE,"Commercial";#N/A,#N/A,FALSE,"Detailed"}</definedName>
    <definedName name="wrn.Delinc_Comercial." hidden="1">{#N/A,#N/A,FALSE,"COVER";#N/A,#N/A,FALSE,"Index";#N/A,#N/A,FALSE,"Non-Earning";#N/A,#N/A,FALSE,"Commercial";#N/A,#N/A,FALSE,"Detailed"}</definedName>
    <definedName name="wrn.DELTA." localSheetId="19" hidden="1">{"table II 1",#N/A,FALSE,"DTables";"table II 2",#N/A,FALSE,"DTables";"table III 3",#N/A,FALSE,"DTables";"table III 4",#N/A,FALSE,"DTables"}</definedName>
    <definedName name="wrn.DELTA." localSheetId="4" hidden="1">{"table II 1",#N/A,FALSE,"DTables";"table II 2",#N/A,FALSE,"DTables";"table III 3",#N/A,FALSE,"DTables";"table III 4",#N/A,FALSE,"DTables"}</definedName>
    <definedName name="wrn.DELTA." localSheetId="15" hidden="1">{"table II 1",#N/A,FALSE,"DTables";"table II 2",#N/A,FALSE,"DTables";"table III 3",#N/A,FALSE,"DTables";"table III 4",#N/A,FALSE,"DTables"}</definedName>
    <definedName name="wrn.DELTA." localSheetId="11"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ltek._.Upload." localSheetId="4" hidden="1">{#N/A,#N/A,FALSE,"Delt Data"}</definedName>
    <definedName name="wrn.Deltek._.Upload." localSheetId="11" hidden="1">{#N/A,#N/A,FALSE,"Delt Data"}</definedName>
    <definedName name="wrn.Deltek._.Upload." hidden="1">{#N/A,#N/A,FALSE,"Delt Data"}</definedName>
    <definedName name="wrn.Deltek._.Upload._1" localSheetId="4" hidden="1">{#N/A,#N/A,FALSE,"Delt Data"}</definedName>
    <definedName name="wrn.Deltek._.Upload._1" localSheetId="11" hidden="1">{#N/A,#N/A,FALSE,"Delt Data"}</definedName>
    <definedName name="wrn.Deltek._.Upload._1" hidden="1">{#N/A,#N/A,FALSE,"Delt Data"}</definedName>
    <definedName name="wrn.Deltek._.Upload._1_1" localSheetId="4" hidden="1">{#N/A,#N/A,FALSE,"Delt Data"}</definedName>
    <definedName name="wrn.Deltek._.Upload._1_1" localSheetId="11" hidden="1">{#N/A,#N/A,FALSE,"Delt Data"}</definedName>
    <definedName name="wrn.Deltek._.Upload._1_1" hidden="1">{#N/A,#N/A,FALSE,"Delt Data"}</definedName>
    <definedName name="wrn.Deltek._.Upload._1_1_2" localSheetId="4" hidden="1">{#N/A,#N/A,FALSE,"Delt Data"}</definedName>
    <definedName name="wrn.Deltek._.Upload._1_1_2" localSheetId="11" hidden="1">{#N/A,#N/A,FALSE,"Delt Data"}</definedName>
    <definedName name="wrn.Deltek._.Upload._1_1_2" hidden="1">{#N/A,#N/A,FALSE,"Delt Data"}</definedName>
    <definedName name="wrn.Deltek._.Upload._1_3" localSheetId="4" hidden="1">{#N/A,#N/A,FALSE,"Delt Data"}</definedName>
    <definedName name="wrn.Deltek._.Upload._1_3" localSheetId="11" hidden="1">{#N/A,#N/A,FALSE,"Delt Data"}</definedName>
    <definedName name="wrn.Deltek._.Upload._1_3" hidden="1">{#N/A,#N/A,FALSE,"Delt Data"}</definedName>
    <definedName name="wrn.Deltek._.Upload._2" localSheetId="4" hidden="1">{#N/A,#N/A,FALSE,"Delt Data"}</definedName>
    <definedName name="wrn.Deltek._.Upload._2" localSheetId="11" hidden="1">{#N/A,#N/A,FALSE,"Delt Data"}</definedName>
    <definedName name="wrn.Deltek._.Upload._2" hidden="1">{#N/A,#N/A,FALSE,"Delt Data"}</definedName>
    <definedName name="wrn.Deltek._.Upload._2_2" localSheetId="4" hidden="1">{#N/A,#N/A,FALSE,"Delt Data"}</definedName>
    <definedName name="wrn.Deltek._.Upload._2_2" localSheetId="11" hidden="1">{#N/A,#N/A,FALSE,"Delt Data"}</definedName>
    <definedName name="wrn.Deltek._.Upload._2_2" hidden="1">{#N/A,#N/A,FALSE,"Delt Data"}</definedName>
    <definedName name="wrn.Deltek._.Upload._3" localSheetId="4" hidden="1">{#N/A,#N/A,FALSE,"Delt Data"}</definedName>
    <definedName name="wrn.Deltek._.Upload._3" localSheetId="11" hidden="1">{#N/A,#N/A,FALSE,"Delt Data"}</definedName>
    <definedName name="wrn.Deltek._.Upload._3" hidden="1">{#N/A,#N/A,FALSE,"Delt Data"}</definedName>
    <definedName name="wrn.Deltek._.Upload._3_2" localSheetId="4" hidden="1">{#N/A,#N/A,FALSE,"Delt Data"}</definedName>
    <definedName name="wrn.Deltek._.Upload._3_2" localSheetId="11" hidden="1">{#N/A,#N/A,FALSE,"Delt Data"}</definedName>
    <definedName name="wrn.Deltek._.Upload._3_2" hidden="1">{#N/A,#N/A,FALSE,"Delt Data"}</definedName>
    <definedName name="wrn.Deltek._.Upload._5" localSheetId="4" hidden="1">{#N/A,#N/A,FALSE,"Delt Data"}</definedName>
    <definedName name="wrn.Deltek._.Upload._5" localSheetId="11" hidden="1">{#N/A,#N/A,FALSE,"Delt Data"}</definedName>
    <definedName name="wrn.Deltek._.Upload._5" hidden="1">{#N/A,#N/A,FALSE,"Delt Data"}</definedName>
    <definedName name="wrn.DELVTAB." localSheetId="19"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LVTAB." localSheetId="4"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LVTAB." localSheetId="15"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LVTAB." localSheetId="11"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LVTAB."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mand._.MT." localSheetId="19" hidden="1">{"Demand by Product MT",#N/A,TRUE,"PRDEMPOR";"Demand by Sector MT",#N/A,TRUE,"PRDEMPOR"}</definedName>
    <definedName name="wrn.Demand._.MT." localSheetId="4" hidden="1">{"Demand by Product MT",#N/A,TRUE,"PRDEMPOR";"Demand by Sector MT",#N/A,TRUE,"PRDEMPOR"}</definedName>
    <definedName name="wrn.Demand._.MT." localSheetId="15" hidden="1">{"Demand by Product MT",#N/A,TRUE,"PRDEMPOR";"Demand by Sector MT",#N/A,TRUE,"PRDEMPOR"}</definedName>
    <definedName name="wrn.Demand._.MT." localSheetId="11" hidden="1">{"Demand by Product MT",#N/A,TRUE,"PRDEMPOR";"Demand by Sector MT",#N/A,TRUE,"PRDEMPOR"}</definedName>
    <definedName name="wrn.Demand._.MT." hidden="1">{"Demand by Product MT",#N/A,TRUE,"PRDEMPOR";"Demand by Sector MT",#N/A,TRUE,"PRDEMPOR"}</definedName>
    <definedName name="wrn.Demand._.MTOE." localSheetId="19" hidden="1">{"Demand by Product MTOE",#N/A,TRUE,"PRDEMPOR";"Demand by Sector MTOE",#N/A,TRUE,"PRDEMPOR"}</definedName>
    <definedName name="wrn.Demand._.MTOE." localSheetId="4" hidden="1">{"Demand by Product MTOE",#N/A,TRUE,"PRDEMPOR";"Demand by Sector MTOE",#N/A,TRUE,"PRDEMPOR"}</definedName>
    <definedName name="wrn.Demand._.MTOE." localSheetId="15" hidden="1">{"Demand by Product MTOE",#N/A,TRUE,"PRDEMPOR";"Demand by Sector MTOE",#N/A,TRUE,"PRDEMPOR"}</definedName>
    <definedName name="wrn.Demand._.MTOE." localSheetId="11" hidden="1">{"Demand by Product MTOE",#N/A,TRUE,"PRDEMPOR";"Demand by Sector MTOE",#N/A,TRUE,"PRDEMPOR"}</definedName>
    <definedName name="wrn.Demand._.MTOE." hidden="1">{"Demand by Product MTOE",#N/A,TRUE,"PRDEMPOR";"Demand by Sector MTOE",#N/A,TRUE,"PRDEMPOR"}</definedName>
    <definedName name="wrn.Density._.study._.print._.view." localSheetId="4" hidden="1">{"density print view",#N/A,FALSE,"Study"}</definedName>
    <definedName name="wrn.Density._.study._.print._.view." localSheetId="11" hidden="1">{"density print view",#N/A,FALSE,"Study"}</definedName>
    <definedName name="wrn.Density._.study._.print._.view." hidden="1">{"density print view",#N/A,FALSE,"Study"}</definedName>
    <definedName name="wrn.Department." localSheetId="11" hidden="1">{"GA Summary",#N/A,FALSE,"Dept P&amp;L Forecast";"GA Trend",#N/A,FALSE,"Dept P&amp;L Forecast"}</definedName>
    <definedName name="wrn.Department." hidden="1">{"GA Summary",#N/A,FALSE,"Dept P&amp;L Forecast";"GA Trend",#N/A,FALSE,"Dept P&amp;L Forecast"}</definedName>
    <definedName name="wrn.DEPARTMENTS." localSheetId="11"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LETION." localSheetId="4" hidden="1">{"DEPLETION",#N/A,FALSE,"NAVYI"}</definedName>
    <definedName name="wrn.DEPLETION." localSheetId="11" hidden="1">{"DEPLETION",#N/A,FALSE,"NAVYI"}</definedName>
    <definedName name="wrn.DEPLETION." hidden="1">{"DEPLETION",#N/A,FALSE,"NAVYI"}</definedName>
    <definedName name="wrn.depmatrix." localSheetId="11" hidden="1">{"depmatrix",#N/A,FALSE,"DECATUR-DIMMIT"}</definedName>
    <definedName name="wrn.depmatrix." hidden="1">{"depmatrix",#N/A,FALSE,"DECATUR-DIMMIT"}</definedName>
    <definedName name="wrn.DEPR." localSheetId="4" hidden="1">{#N/A,#N/A,FALSE,"DEPR"}</definedName>
    <definedName name="wrn.DEPR." localSheetId="11" hidden="1">{#N/A,#N/A,FALSE,"DEPR"}</definedName>
    <definedName name="wrn.DEPR." hidden="1">{#N/A,#N/A,FALSE,"DEPR"}</definedName>
    <definedName name="wrn.DEPRALLPG." localSheetId="4" hidden="1">{"DEPRPG1",#N/A,FALSE,"NAVYI";"DEPRPG2",#N/A,FALSE,"NAVYI";"DEPRPG3",#N/A,FALSE,"NAVYI";"DEPRPG4",#N/A,FALSE,"NAVYI"}</definedName>
    <definedName name="wrn.DEPRALLPG." localSheetId="11" hidden="1">{"DEPRPG1",#N/A,FALSE,"NAVYI";"DEPRPG2",#N/A,FALSE,"NAVYI";"DEPRPG3",#N/A,FALSE,"NAVYI";"DEPRPG4",#N/A,FALSE,"NAVYI"}</definedName>
    <definedName name="wrn.DEPRALLPG." hidden="1">{"DEPRPG1",#N/A,FALSE,"NAVYI";"DEPRPG2",#N/A,FALSE,"NAVYI";"DEPRPG3",#N/A,FALSE,"NAVYI";"DEPRPG4",#N/A,FALSE,"NAVYI"}</definedName>
    <definedName name="wrn.Depreciation." localSheetId="11" hidden="1">{"GAAP Deprec",#N/A,TRUE,"Financials";"Tax Deprec",#N/A,TRUE,"Financials"}</definedName>
    <definedName name="wrn.Depreciation." hidden="1">{"GAAP Deprec",#N/A,TRUE,"Financials";"Tax Deprec",#N/A,TRUE,"Financials"}</definedName>
    <definedName name="wrn.DEPRPG1." localSheetId="4" hidden="1">{"DEPRPG1",#N/A,FALSE,"NAVYI"}</definedName>
    <definedName name="wrn.DEPRPG1." localSheetId="11" hidden="1">{"DEPRPG1",#N/A,FALSE,"NAVYI"}</definedName>
    <definedName name="wrn.DEPRPG1." hidden="1">{"DEPRPG1",#N/A,FALSE,"NAVYI"}</definedName>
    <definedName name="wrn.DEPRPG2." localSheetId="4" hidden="1">{"DEPRPG2",#N/A,FALSE,"NAVYI"}</definedName>
    <definedName name="wrn.DEPRPG2." localSheetId="11" hidden="1">{"DEPRPG2",#N/A,FALSE,"NAVYI"}</definedName>
    <definedName name="wrn.DEPRPG2." hidden="1">{"DEPRPG2",#N/A,FALSE,"NAVYI"}</definedName>
    <definedName name="wrn.DEPRPG3." localSheetId="4" hidden="1">{"DEPRPG3",#N/A,FALSE,"NAVYI"}</definedName>
    <definedName name="wrn.DEPRPG3." localSheetId="11" hidden="1">{"DEPRPG3",#N/A,FALSE,"NAVYI"}</definedName>
    <definedName name="wrn.DEPRPG3." hidden="1">{"DEPRPG3",#N/A,FALSE,"NAVYI"}</definedName>
    <definedName name="wrn.DEPRPG4." localSheetId="4" hidden="1">{"DEPRPG4",#N/A,FALSE,"NAVYI"}</definedName>
    <definedName name="wrn.DEPRPG4." localSheetId="11" hidden="1">{"DEPRPG4",#N/A,FALSE,"NAVYI"}</definedName>
    <definedName name="wrn.DEPRPG4." hidden="1">{"DEPRPG4",#N/A,FALSE,"NAVYI"}</definedName>
    <definedName name="wrn.DEPT._.LINES." localSheetId="4" hidden="1">{#N/A,#N/A,FALSE,"BUDGQ3Q4";#N/A,#N/A,FALSE,"FCSTQ3Q4";#N/A,#N/A,FALSE,"VRNCQ3Q4";#N/A,#N/A,FALSE,"95BUDG";#N/A,#N/A,FALSE,"95FCST";#N/A,#N/A,FALSE,"95VAR"}</definedName>
    <definedName name="wrn.DEPT._.LINES." localSheetId="11" hidden="1">{#N/A,#N/A,FALSE,"BUDGQ3Q4";#N/A,#N/A,FALSE,"FCSTQ3Q4";#N/A,#N/A,FALSE,"VRNCQ3Q4";#N/A,#N/A,FALSE,"95BUDG";#N/A,#N/A,FALSE,"95FCST";#N/A,#N/A,FALSE,"95VAR"}</definedName>
    <definedName name="wrn.DEPT._.LINES." hidden="1">{#N/A,#N/A,FALSE,"BUDGQ3Q4";#N/A,#N/A,FALSE,"FCSTQ3Q4";#N/A,#N/A,FALSE,"VRNCQ3Q4";#N/A,#N/A,FALSE,"95BUDG";#N/A,#N/A,FALSE,"95FCST";#N/A,#N/A,FALSE,"95VAR"}</definedName>
    <definedName name="wrn.DEQ." localSheetId="4"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localSheetId="1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_1" localSheetId="4"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_1" localSheetId="1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_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rek." localSheetId="4" hidden="1">{#N/A,#N/A,FALSE,"Transaction_Sum_debt_Stats";#N/A,#N/A,FALSE,"Earnings Impact";#N/A,#N/A,FALSE,"Sensitivity Table"}</definedName>
    <definedName name="wrn.Derek." localSheetId="11" hidden="1">{#N/A,#N/A,FALSE,"Transaction_Sum_debt_Stats";#N/A,#N/A,FALSE,"Earnings Impact";#N/A,#N/A,FALSE,"Sensitivity Table"}</definedName>
    <definedName name="wrn.Derek." hidden="1">{#N/A,#N/A,FALSE,"Transaction_Sum_debt_Stats";#N/A,#N/A,FALSE,"Earnings Impact";#N/A,#N/A,FALSE,"Sensitivity Table"}</definedName>
    <definedName name="wrn.DespesasPorArea." localSheetId="11" hidden="1">{"TotalGeralDespesasPorArea",#N/A,FALSE,"VinculosAccessEfetivo"}</definedName>
    <definedName name="wrn.DespesasPorArea." hidden="1">{"TotalGeralDespesasPorArea",#N/A,FALSE,"VinculosAccessEfetivo"}</definedName>
    <definedName name="wrn.detail." localSheetId="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4" hidden="1">{#N/A,#N/A,FALSE,"Detail"}</definedName>
    <definedName name="wrn.Detail._.Balance._.Sheet." localSheetId="11" hidden="1">{#N/A,#N/A,FALSE,"Detail"}</definedName>
    <definedName name="wrn.Detail._.Balance._.Sheet." hidden="1">{#N/A,#N/A,FALSE,"Detail"}</definedName>
    <definedName name="wrn.Detail._.Balance._.Sheet._1" localSheetId="4" hidden="1">{#N/A,#N/A,FALSE,"Detail"}</definedName>
    <definedName name="wrn.Detail._.Balance._.Sheet._1" localSheetId="11" hidden="1">{#N/A,#N/A,FALSE,"Detail"}</definedName>
    <definedName name="wrn.Detail._.Balance._.Sheet._1" hidden="1">{#N/A,#N/A,FALSE,"Detail"}</definedName>
    <definedName name="wrn.DETAIL._.BY._.CC." localSheetId="4" hidden="1">{#N/A,"1",FALSE,"DETAIL";#N/A,"2",FALSE,"DETAIL";#N/A,"3",FALSE,"DETAIL";#N/A,"4",FALSE,"DETAIL";#N/A,"5",FALSE,"DETAIL";#N/A,"6",FALSE,"DETAIL";#N/A,"7",FALSE,"DETAIL";#N/A,"8",FALSE,"DETAIL";#N/A,"9",FALSE,"DETAIL";#N/A,"10",FALSE,"DETAIL";#N/A,"11",FALSE,"DETAIL";#N/A,"12",FALSE,"DETAIL";#N/A,"13",FALSE,"DETAIL";#N/A,"14",FALSE,"DETAIL";#N/A,"15",FALSE,"DETAIL";#N/A,"16",FALSE,"DETAIL";#N/A,"17",FALSE,"DETAIL";#N/A,"18",FALSE,"DETAIL";#N/A,"19",FALSE,"DETAIL";#N/A,"20",FALSE,"DETAIL";#N/A,"21",FALSE,"DETAIL";#N/A,"22",FALSE,"DETAIL";#N/A,"23",FALSE,"DETAIL";#N/A,"24",FALSE,"DETAIL";#N/A,"25",FALSE,"DETAIL";#N/A,"26",FALSE,"DETAIL";#N/A,"27",FALSE,"DETAIL";#N/A,"28",FALSE,"DETAIL";#N/A,"29",FALSE,"DETAIL";#N/A,"30",FALSE,"DETAIL";#N/A,"31",FALSE,"DETAIL";#N/A,"32",FALSE,"DETAIL";#N/A,"33",FALSE,"DETAIL";#N/A,"34",FALSE,"DETAIL";#N/A,"35",FALSE,"DETAIL";#N/A,"36",FALSE,"DETAIL";#N/A,"37",FALSE,"DETAIL";#N/A,"38",FALSE,"DETAIL";#N/A,"39",FALSE,"DETAIL";#N/A,"40",FALSE,"DETAIL";#N/A,"41",FALSE,"DETAIL";#N/A,"42",FALSE,"DETAIL";#N/A,"43",FALSE,"DETAIL";#N/A,"44",FALSE,"DETAIL"}</definedName>
    <definedName name="wrn.DETAIL._.BY._.CC." localSheetId="11" hidden="1">{#N/A,"1",FALSE,"DETAIL";#N/A,"2",FALSE,"DETAIL";#N/A,"3",FALSE,"DETAIL";#N/A,"4",FALSE,"DETAIL";#N/A,"5",FALSE,"DETAIL";#N/A,"6",FALSE,"DETAIL";#N/A,"7",FALSE,"DETAIL";#N/A,"8",FALSE,"DETAIL";#N/A,"9",FALSE,"DETAIL";#N/A,"10",FALSE,"DETAIL";#N/A,"11",FALSE,"DETAIL";#N/A,"12",FALSE,"DETAIL";#N/A,"13",FALSE,"DETAIL";#N/A,"14",FALSE,"DETAIL";#N/A,"15",FALSE,"DETAIL";#N/A,"16",FALSE,"DETAIL";#N/A,"17",FALSE,"DETAIL";#N/A,"18",FALSE,"DETAIL";#N/A,"19",FALSE,"DETAIL";#N/A,"20",FALSE,"DETAIL";#N/A,"21",FALSE,"DETAIL";#N/A,"22",FALSE,"DETAIL";#N/A,"23",FALSE,"DETAIL";#N/A,"24",FALSE,"DETAIL";#N/A,"25",FALSE,"DETAIL";#N/A,"26",FALSE,"DETAIL";#N/A,"27",FALSE,"DETAIL";#N/A,"28",FALSE,"DETAIL";#N/A,"29",FALSE,"DETAIL";#N/A,"30",FALSE,"DETAIL";#N/A,"31",FALSE,"DETAIL";#N/A,"32",FALSE,"DETAIL";#N/A,"33",FALSE,"DETAIL";#N/A,"34",FALSE,"DETAIL";#N/A,"35",FALSE,"DETAIL";#N/A,"36",FALSE,"DETAIL";#N/A,"37",FALSE,"DETAIL";#N/A,"38",FALSE,"DETAIL";#N/A,"39",FALSE,"DETAIL";#N/A,"40",FALSE,"DETAIL";#N/A,"41",FALSE,"DETAIL";#N/A,"42",FALSE,"DETAIL";#N/A,"43",FALSE,"DETAIL";#N/A,"44",FALSE,"DETAIL"}</definedName>
    <definedName name="wrn.DETAIL._.BY._.CC." hidden="1">{#N/A,"1",FALSE,"DETAIL";#N/A,"2",FALSE,"DETAIL";#N/A,"3",FALSE,"DETAIL";#N/A,"4",FALSE,"DETAIL";#N/A,"5",FALSE,"DETAIL";#N/A,"6",FALSE,"DETAIL";#N/A,"7",FALSE,"DETAIL";#N/A,"8",FALSE,"DETAIL";#N/A,"9",FALSE,"DETAIL";#N/A,"10",FALSE,"DETAIL";#N/A,"11",FALSE,"DETAIL";#N/A,"12",FALSE,"DETAIL";#N/A,"13",FALSE,"DETAIL";#N/A,"14",FALSE,"DETAIL";#N/A,"15",FALSE,"DETAIL";#N/A,"16",FALSE,"DETAIL";#N/A,"17",FALSE,"DETAIL";#N/A,"18",FALSE,"DETAIL";#N/A,"19",FALSE,"DETAIL";#N/A,"20",FALSE,"DETAIL";#N/A,"21",FALSE,"DETAIL";#N/A,"22",FALSE,"DETAIL";#N/A,"23",FALSE,"DETAIL";#N/A,"24",FALSE,"DETAIL";#N/A,"25",FALSE,"DETAIL";#N/A,"26",FALSE,"DETAIL";#N/A,"27",FALSE,"DETAIL";#N/A,"28",FALSE,"DETAIL";#N/A,"29",FALSE,"DETAIL";#N/A,"30",FALSE,"DETAIL";#N/A,"31",FALSE,"DETAIL";#N/A,"32",FALSE,"DETAIL";#N/A,"33",FALSE,"DETAIL";#N/A,"34",FALSE,"DETAIL";#N/A,"35",FALSE,"DETAIL";#N/A,"36",FALSE,"DETAIL";#N/A,"37",FALSE,"DETAIL";#N/A,"38",FALSE,"DETAIL";#N/A,"39",FALSE,"DETAIL";#N/A,"40",FALSE,"DETAIL";#N/A,"41",FALSE,"DETAIL";#N/A,"42",FALSE,"DETAIL";#N/A,"43",FALSE,"DETAIL";#N/A,"44",FALSE,"DETAIL"}</definedName>
    <definedName name="wrn.detail._1" localSheetId="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 localSheetId="1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Projection." localSheetId="4" hidden="1">{#N/A,#N/A,FALSE,"Detail YTD"}</definedName>
    <definedName name="wrn.Detail_Projection." localSheetId="11" hidden="1">{#N/A,#N/A,FALSE,"Detail YTD"}</definedName>
    <definedName name="wrn.Detail_Projection." hidden="1">{#N/A,#N/A,FALSE,"Detail YTD"}</definedName>
    <definedName name="wrn.Detail_Projection._1" localSheetId="4" hidden="1">{#N/A,#N/A,FALSE,"Detail YTD"}</definedName>
    <definedName name="wrn.Detail_Projection._1" localSheetId="11" hidden="1">{#N/A,#N/A,FALSE,"Detail YTD"}</definedName>
    <definedName name="wrn.Detail_Projection._1" hidden="1">{#N/A,#N/A,FALSE,"Detail YTD"}</definedName>
    <definedName name="wrn.detail_US." localSheetId="11" hidden="1">{"summary1",#N/A,FALSE,"K";"summary2",#N/A,FALSE,"K";"USmarket",#N/A,FALSE,"K";"USearnings",#N/A,FALSE,"K"}</definedName>
    <definedName name="wrn.detail_US." hidden="1">{"summary1",#N/A,FALSE,"K";"summary2",#N/A,FALSE,"K";"USmarket",#N/A,FALSE,"K";"USearnings",#N/A,FALSE,"K"}</definedName>
    <definedName name="wrn.detail1" localSheetId="11" hidden="1">{"summary",#N/A,FALSE,"WCTREND";"invrcvbl",#N/A,FALSE,"WCTREND";"sectdol",#N/A,FALSE,"WCTREND";"sectmsu",#N/A,FALSE,"WCTREND"}</definedName>
    <definedName name="wrn.detail1" hidden="1">{"summary",#N/A,FALSE,"WCTREND";"invrcvbl",#N/A,FALSE,"WCTREND";"sectdol",#N/A,FALSE,"WCTREND";"sectmsu",#N/A,FALSE,"WCTREND"}</definedName>
    <definedName name="wrn.Detailed." localSheetId="4" hidden="1">{"Detailed",#N/A,FALSE,"Schedule4"}</definedName>
    <definedName name="wrn.Detailed." localSheetId="11" hidden="1">{"Detailed",#N/A,FALSE,"Schedule4"}</definedName>
    <definedName name="wrn.Detailed." hidden="1">{"Detailed",#N/A,FALSE,"Schedule4"}</definedName>
    <definedName name="wrn.Detailed._.Calculations." localSheetId="11" hidden="1">{"IncDetail",#N/A,FALSE,"Inc";"BalDetail",#N/A,FALSE,"Bal";"GCFDetail",#N/A,FALSE,"GCF";"RcDsDetail",#N/A,FALSE,"RcDs"}</definedName>
    <definedName name="wrn.Detailed._.Calculations." hidden="1">{"IncDetail",#N/A,FALSE,"Inc";"BalDetail",#N/A,FALSE,"Bal";"GCFDetail",#N/A,FALSE,"GCF";"RcDsDetail",#N/A,FALSE,"RcDs"}</definedName>
    <definedName name="wrn.Detailed._.Forecasts." localSheetId="11" hidden="1">{#N/A,#N/A,TRUE,"Forecast";#N/A,#N/A,TRUE,"ForecastMnthly";#N/A,#N/A,TRUE,"ForecastQtrly";#N/A,#N/A,TRUE,"Actual"}</definedName>
    <definedName name="wrn.Detailed._.Forecasts." hidden="1">{#N/A,#N/A,TRUE,"Forecast";#N/A,#N/A,TRUE,"ForecastMnthly";#N/A,#N/A,TRUE,"ForecastQtrly";#N/A,#N/A,TRUE,"Actual"}</definedName>
    <definedName name="wrn.detailed._.is." localSheetId="11" hidden="1">{"detailed hist is",#N/A,FALSE,"Detailed IS";"detailed projected is",#N/A,FALSE,"Detailed IS"}</definedName>
    <definedName name="wrn.detailed._.is." hidden="1">{"detailed hist is",#N/A,FALSE,"Detailed IS";"detailed projected is",#N/A,FALSE,"Detailed IS"}</definedName>
    <definedName name="wrn.Detailed._.P._.and._.L." localSheetId="4" hidden="1">{"P and L Detail Page 1",#N/A,FALSE,"Data";"P and L Detail Page 2",#N/A,FALSE,"Data"}</definedName>
    <definedName name="wrn.Detailed._.P._.and._.L." localSheetId="11" hidden="1">{"P and L Detail Page 1",#N/A,FALSE,"Data";"P and L Detail Page 2",#N/A,FALSE,"Data"}</definedName>
    <definedName name="wrn.Detailed._.P._.and._.L." hidden="1">{"P and L Detail Page 1",#N/A,FALSE,"Data";"P and L Detail Page 2",#N/A,FALSE,"Data"}</definedName>
    <definedName name="wrn.Detailed._1" localSheetId="4" hidden="1">{"Detailed",#N/A,FALSE,"Schedule4"}</definedName>
    <definedName name="wrn.Detailed._1" localSheetId="11" hidden="1">{"Detailed",#N/A,FALSE,"Schedule4"}</definedName>
    <definedName name="wrn.Detailed._1" hidden="1">{"Detailed",#N/A,FALSE,"Schedule4"}</definedName>
    <definedName name="wrn.DetailThru2007." localSheetId="4"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localSheetId="11"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_1" localSheetId="4"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_1" localSheetId="11"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_1"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15." localSheetId="4"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localSheetId="11"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_1" localSheetId="4"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_1" localSheetId="11"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_1"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LLE._.DE._.SALDOS._.DE._.CARTERA." localSheetId="11" hidden="1">{#N/A,#N/A,FALSE,"30 de Abril 2001 CARVIG"}</definedName>
    <definedName name="wrn.DETALLE._.DE._.SALDOS._.DE._.CARTERA." hidden="1">{#N/A,#N/A,FALSE,"30 de Abril 2001 CARVIG"}</definedName>
    <definedName name="wrn.detalles._.total." localSheetId="4" hidden="1">{"total","abonados garantia",FALSE,"detalle19982007"}</definedName>
    <definedName name="wrn.detalles._.total." localSheetId="11" hidden="1">{"total","abonados garantia",FALSE,"detalle19982007"}</definedName>
    <definedName name="wrn.detalles._.total." hidden="1">{"total","abonados garantia",FALSE,"detalle19982007"}</definedName>
    <definedName name="wrn.detalles._.total._1" localSheetId="4" hidden="1">{"total","abonados garantia",FALSE,"detalle19982007"}</definedName>
    <definedName name="wrn.detalles._.total._1" localSheetId="11" hidden="1">{"total","abonados garantia",FALSE,"detalle19982007"}</definedName>
    <definedName name="wrn.detalles._.total._1" hidden="1">{"total","abonados garantia",FALSE,"detalle19982007"}</definedName>
    <definedName name="wrn.detalles._.total._3" localSheetId="4">{"total","abonados garantia",FALSE,"detalle19982007"}</definedName>
    <definedName name="wrn.detalles._.total._3" localSheetId="11">{"total","abonados garantia",FALSE,"detalle19982007"}</definedName>
    <definedName name="wrn.detalles._.total._3">{"total","abonados garantia",FALSE,"detalle19982007"}</definedName>
    <definedName name="wrn.DETTAGLI." localSheetId="11" hidden="1">{#N/A,#N/A,FALSE,"Flash"}</definedName>
    <definedName name="wrn.DETTAGLI." hidden="1">{#N/A,#N/A,FALSE,"Flash"}</definedName>
    <definedName name="wrn.devdeal." localSheetId="2" hidden="1">{"top",#N/A,TRUE,"Detail";"next",#N/A,TRUE,"Detail";"then",#N/A,TRUE,"Detail";"and",#N/A,TRUE,"Detail";"inaddition",#N/A,TRUE,"Detail";"finally",#N/A,TRUE,"Detail"}</definedName>
    <definedName name="wrn.devdeal." localSheetId="1" hidden="1">{"top",#N/A,TRUE,"Detail";"next",#N/A,TRUE,"Detail";"then",#N/A,TRUE,"Detail";"and",#N/A,TRUE,"Detail";"inaddition",#N/A,TRUE,"Detail";"finally",#N/A,TRUE,"Detail"}</definedName>
    <definedName name="wrn.devdeal." localSheetId="19" hidden="1">{"top",#N/A,TRUE,"Detail";"next",#N/A,TRUE,"Detail";"then",#N/A,TRUE,"Detail";"and",#N/A,TRUE,"Detail";"inaddition",#N/A,TRUE,"Detail";"finally",#N/A,TRUE,"Detail"}</definedName>
    <definedName name="wrn.devdeal." localSheetId="4" hidden="1">{"top",#N/A,TRUE,"Detail";"next",#N/A,TRUE,"Detail";"then",#N/A,TRUE,"Detail";"and",#N/A,TRUE,"Detail";"inaddition",#N/A,TRUE,"Detail";"finally",#N/A,TRUE,"Detail"}</definedName>
    <definedName name="wrn.devdeal." localSheetId="18" hidden="1">{"top",#N/A,TRUE,"Detail";"next",#N/A,TRUE,"Detail";"then",#N/A,TRUE,"Detail";"and",#N/A,TRUE,"Detail";"inaddition",#N/A,TRUE,"Detail";"finally",#N/A,TRUE,"Detail"}</definedName>
    <definedName name="wrn.devdeal." localSheetId="15" hidden="1">{"top",#N/A,TRUE,"Detail";"next",#N/A,TRUE,"Detail";"then",#N/A,TRUE,"Detail";"and",#N/A,TRUE,"Detail";"inaddition",#N/A,TRUE,"Detail";"finally",#N/A,TRUE,"Detail"}</definedName>
    <definedName name="wrn.devdeal." localSheetId="11"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deal._1" localSheetId="4" hidden="1">{"top",#N/A,TRUE,"Detail";"next",#N/A,TRUE,"Detail";"then",#N/A,TRUE,"Detail";"and",#N/A,TRUE,"Detail";"inaddition",#N/A,TRUE,"Detail";"finally",#N/A,TRUE,"Detail"}</definedName>
    <definedName name="wrn.devdeal._1" localSheetId="11" hidden="1">{"top",#N/A,TRUE,"Detail";"next",#N/A,TRUE,"Detail";"then",#N/A,TRUE,"Detail";"and",#N/A,TRUE,"Detail";"inaddition",#N/A,TRUE,"Detail";"finally",#N/A,TRUE,"Detail"}</definedName>
    <definedName name="wrn.devdeal._1" hidden="1">{"top",#N/A,TRUE,"Detail";"next",#N/A,TRUE,"Detail";"then",#N/A,TRUE,"Detail";"and",#N/A,TRUE,"Detail";"inaddition",#N/A,TRUE,"Detail";"finally",#N/A,TRUE,"Detail"}</definedName>
    <definedName name="wrn.devdeal._1_1" localSheetId="4" hidden="1">{"top",#N/A,TRUE,"Detail";"next",#N/A,TRUE,"Detail";"then",#N/A,TRUE,"Detail";"and",#N/A,TRUE,"Detail";"inaddition",#N/A,TRUE,"Detail";"finally",#N/A,TRUE,"Detail"}</definedName>
    <definedName name="wrn.devdeal._1_1" localSheetId="11" hidden="1">{"top",#N/A,TRUE,"Detail";"next",#N/A,TRUE,"Detail";"then",#N/A,TRUE,"Detail";"and",#N/A,TRUE,"Detail";"inaddition",#N/A,TRUE,"Detail";"finally",#N/A,TRUE,"Detail"}</definedName>
    <definedName name="wrn.devdeal._1_1" hidden="1">{"top",#N/A,TRUE,"Detail";"next",#N/A,TRUE,"Detail";"then",#N/A,TRUE,"Detail";"and",#N/A,TRUE,"Detail";"inaddition",#N/A,TRUE,"Detail";"finally",#N/A,TRUE,"Detail"}</definedName>
    <definedName name="wrn.devdeal._1_1_2" localSheetId="4" hidden="1">{"top",#N/A,TRUE,"Detail";"next",#N/A,TRUE,"Detail";"then",#N/A,TRUE,"Detail";"and",#N/A,TRUE,"Detail";"inaddition",#N/A,TRUE,"Detail";"finally",#N/A,TRUE,"Detail"}</definedName>
    <definedName name="wrn.devdeal._1_1_2" localSheetId="11" hidden="1">{"top",#N/A,TRUE,"Detail";"next",#N/A,TRUE,"Detail";"then",#N/A,TRUE,"Detail";"and",#N/A,TRUE,"Detail";"inaddition",#N/A,TRUE,"Detail";"finally",#N/A,TRUE,"Detail"}</definedName>
    <definedName name="wrn.devdeal._1_1_2" hidden="1">{"top",#N/A,TRUE,"Detail";"next",#N/A,TRUE,"Detail";"then",#N/A,TRUE,"Detail";"and",#N/A,TRUE,"Detail";"inaddition",#N/A,TRUE,"Detail";"finally",#N/A,TRUE,"Detail"}</definedName>
    <definedName name="wrn.devdeal._1_3" localSheetId="4" hidden="1">{"top",#N/A,TRUE,"Detail";"next",#N/A,TRUE,"Detail";"then",#N/A,TRUE,"Detail";"and",#N/A,TRUE,"Detail";"inaddition",#N/A,TRUE,"Detail";"finally",#N/A,TRUE,"Detail"}</definedName>
    <definedName name="wrn.devdeal._1_3" localSheetId="11" hidden="1">{"top",#N/A,TRUE,"Detail";"next",#N/A,TRUE,"Detail";"then",#N/A,TRUE,"Detail";"and",#N/A,TRUE,"Detail";"inaddition",#N/A,TRUE,"Detail";"finally",#N/A,TRUE,"Detail"}</definedName>
    <definedName name="wrn.devdeal._1_3" hidden="1">{"top",#N/A,TRUE,"Detail";"next",#N/A,TRUE,"Detail";"then",#N/A,TRUE,"Detail";"and",#N/A,TRUE,"Detail";"inaddition",#N/A,TRUE,"Detail";"finally",#N/A,TRUE,"Detail"}</definedName>
    <definedName name="wrn.devdeal._2" localSheetId="4" hidden="1">{"top",#N/A,TRUE,"Detail";"next",#N/A,TRUE,"Detail";"then",#N/A,TRUE,"Detail";"and",#N/A,TRUE,"Detail";"inaddition",#N/A,TRUE,"Detail";"finally",#N/A,TRUE,"Detail"}</definedName>
    <definedName name="wrn.devdeal._2" localSheetId="11" hidden="1">{"top",#N/A,TRUE,"Detail";"next",#N/A,TRUE,"Detail";"then",#N/A,TRUE,"Detail";"and",#N/A,TRUE,"Detail";"inaddition",#N/A,TRUE,"Detail";"finally",#N/A,TRUE,"Detail"}</definedName>
    <definedName name="wrn.devdeal._2" hidden="1">{"top",#N/A,TRUE,"Detail";"next",#N/A,TRUE,"Detail";"then",#N/A,TRUE,"Detail";"and",#N/A,TRUE,"Detail";"inaddition",#N/A,TRUE,"Detail";"finally",#N/A,TRUE,"Detail"}</definedName>
    <definedName name="wrn.devdeal._2_2" localSheetId="4" hidden="1">{"top",#N/A,TRUE,"Detail";"next",#N/A,TRUE,"Detail";"then",#N/A,TRUE,"Detail";"and",#N/A,TRUE,"Detail";"inaddition",#N/A,TRUE,"Detail";"finally",#N/A,TRUE,"Detail"}</definedName>
    <definedName name="wrn.devdeal._2_2" localSheetId="11" hidden="1">{"top",#N/A,TRUE,"Detail";"next",#N/A,TRUE,"Detail";"then",#N/A,TRUE,"Detail";"and",#N/A,TRUE,"Detail";"inaddition",#N/A,TRUE,"Detail";"finally",#N/A,TRUE,"Detail"}</definedName>
    <definedName name="wrn.devdeal._2_2" hidden="1">{"top",#N/A,TRUE,"Detail";"next",#N/A,TRUE,"Detail";"then",#N/A,TRUE,"Detail";"and",#N/A,TRUE,"Detail";"inaddition",#N/A,TRUE,"Detail";"finally",#N/A,TRUE,"Detail"}</definedName>
    <definedName name="wrn.devdeal._3" localSheetId="4" hidden="1">{"top",#N/A,TRUE,"Detail";"next",#N/A,TRUE,"Detail";"then",#N/A,TRUE,"Detail";"and",#N/A,TRUE,"Detail";"inaddition",#N/A,TRUE,"Detail";"finally",#N/A,TRUE,"Detail"}</definedName>
    <definedName name="wrn.devdeal._3" localSheetId="11" hidden="1">{"top",#N/A,TRUE,"Detail";"next",#N/A,TRUE,"Detail";"then",#N/A,TRUE,"Detail";"and",#N/A,TRUE,"Detail";"inaddition",#N/A,TRUE,"Detail";"finally",#N/A,TRUE,"Detail"}</definedName>
    <definedName name="wrn.devdeal._3" hidden="1">{"top",#N/A,TRUE,"Detail";"next",#N/A,TRUE,"Detail";"then",#N/A,TRUE,"Detail";"and",#N/A,TRUE,"Detail";"inaddition",#N/A,TRUE,"Detail";"finally",#N/A,TRUE,"Detail"}</definedName>
    <definedName name="wrn.devdeal._3_2" localSheetId="4" hidden="1">{"top",#N/A,TRUE,"Detail";"next",#N/A,TRUE,"Detail";"then",#N/A,TRUE,"Detail";"and",#N/A,TRUE,"Detail";"inaddition",#N/A,TRUE,"Detail";"finally",#N/A,TRUE,"Detail"}</definedName>
    <definedName name="wrn.devdeal._3_2" localSheetId="11" hidden="1">{"top",#N/A,TRUE,"Detail";"next",#N/A,TRUE,"Detail";"then",#N/A,TRUE,"Detail";"and",#N/A,TRUE,"Detail";"inaddition",#N/A,TRUE,"Detail";"finally",#N/A,TRUE,"Detail"}</definedName>
    <definedName name="wrn.devdeal._3_2" hidden="1">{"top",#N/A,TRUE,"Detail";"next",#N/A,TRUE,"Detail";"then",#N/A,TRUE,"Detail";"and",#N/A,TRUE,"Detail";"inaddition",#N/A,TRUE,"Detail";"finally",#N/A,TRUE,"Detail"}</definedName>
    <definedName name="wrn.devdeal._5" localSheetId="4" hidden="1">{"top",#N/A,TRUE,"Detail";"next",#N/A,TRUE,"Detail";"then",#N/A,TRUE,"Detail";"and",#N/A,TRUE,"Detail";"inaddition",#N/A,TRUE,"Detail";"finally",#N/A,TRUE,"Detail"}</definedName>
    <definedName name="wrn.devdeal._5" localSheetId="11" hidden="1">{"top",#N/A,TRUE,"Detail";"next",#N/A,TRUE,"Detail";"then",#N/A,TRUE,"Detail";"and",#N/A,TRUE,"Detail";"inaddition",#N/A,TRUE,"Detail";"finally",#N/A,TRUE,"Detail"}</definedName>
    <definedName name="wrn.devdeal._5" hidden="1">{"top",#N/A,TRUE,"Detail";"next",#N/A,TRUE,"Detail";"then",#N/A,TRUE,"Detail";"and",#N/A,TRUE,"Detail";"inaddition",#N/A,TRUE,"Detail";"finally",#N/A,TRUE,"Detail"}</definedName>
    <definedName name="wrn.Dezembro." localSheetId="11" hidden="1">{"Fecha_Dezembro",#N/A,FALSE,"FECHAMENTO-2002 ";"Defer_Dezermbro",#N/A,FALSE,"DIFERIDO";"Pis_Dezembro",#N/A,FALSE,"PIS COFINS";"Iss_Dezembro",#N/A,FALSE,"ISS"}</definedName>
    <definedName name="wrn.Dezembro." hidden="1">{"Fecha_Dezembro",#N/A,FALSE,"FECHAMENTO-2002 ";"Defer_Dezermbro",#N/A,FALSE,"DIFERIDO";"Pis_Dezembro",#N/A,FALSE,"PIS COFINS";"Iss_Dezembro",#N/A,FALSE,"ISS"}</definedName>
    <definedName name="wrn.DG" localSheetId="11"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DG"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DG."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DG."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Diagnostics." localSheetId="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19"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18"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1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1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l_anal." localSheetId="4" hidden="1">{"hiden",#N/A,FALSE,"14";"hidden",#N/A,FALSE,"16";"hidden",#N/A,FALSE,"18";"hidden",#N/A,FALSE,"20"}</definedName>
    <definedName name="wrn.dil_anal." localSheetId="15" hidden="1">{"hiden",#N/A,FALSE,"14";"hidden",#N/A,FALSE,"16";"hidden",#N/A,FALSE,"18";"hidden",#N/A,FALSE,"20"}</definedName>
    <definedName name="wrn.dil_anal." localSheetId="11" hidden="1">{"hiden",#N/A,FALSE,"14";"hidden",#N/A,FALSE,"16";"hidden",#N/A,FALSE,"18";"hidden",#N/A,FALSE,"20"}</definedName>
    <definedName name="wrn.dil_anal." hidden="1">{"hiden",#N/A,FALSE,"14";"hidden",#N/A,FALSE,"16";"hidden",#N/A,FALSE,"18";"hidden",#N/A,FALSE,"20"}</definedName>
    <definedName name="wrn.dil_anal._1" localSheetId="4" hidden="1">{"hiden",#N/A,FALSE,"14";"hidden",#N/A,FALSE,"16";"hidden",#N/A,FALSE,"18";"hidden",#N/A,FALSE,"20"}</definedName>
    <definedName name="wrn.dil_anal._1" localSheetId="11" hidden="1">{"hiden",#N/A,FALSE,"14";"hidden",#N/A,FALSE,"16";"hidden",#N/A,FALSE,"18";"hidden",#N/A,FALSE,"20"}</definedName>
    <definedName name="wrn.dil_anal._1" hidden="1">{"hiden",#N/A,FALSE,"14";"hidden",#N/A,FALSE,"16";"hidden",#N/A,FALSE,"18";"hidden",#N/A,FALSE,"20"}</definedName>
    <definedName name="wrn.dil_anal.1" localSheetId="4" hidden="1">{"hiden",#N/A,FALSE,"14";"hidden",#N/A,FALSE,"16";"hidden",#N/A,FALSE,"18";"hidden",#N/A,FALSE,"20"}</definedName>
    <definedName name="wrn.dil_anal.1" localSheetId="11" hidden="1">{"hiden",#N/A,FALSE,"14";"hidden",#N/A,FALSE,"16";"hidden",#N/A,FALSE,"18";"hidden",#N/A,FALSE,"20"}</definedName>
    <definedName name="wrn.dil_anal.1" hidden="1">{"hiden",#N/A,FALSE,"14";"hidden",#N/A,FALSE,"16";"hidden",#N/A,FALSE,"18";"hidden",#N/A,FALSE,"20"}</definedName>
    <definedName name="wrn.dil_anal.1_1" localSheetId="4" hidden="1">{"hiden",#N/A,FALSE,"14";"hidden",#N/A,FALSE,"16";"hidden",#N/A,FALSE,"18";"hidden",#N/A,FALSE,"20"}</definedName>
    <definedName name="wrn.dil_anal.1_1" localSheetId="11" hidden="1">{"hiden",#N/A,FALSE,"14";"hidden",#N/A,FALSE,"16";"hidden",#N/A,FALSE,"18";"hidden",#N/A,FALSE,"20"}</definedName>
    <definedName name="wrn.dil_anal.1_1" hidden="1">{"hiden",#N/A,FALSE,"14";"hidden",#N/A,FALSE,"16";"hidden",#N/A,FALSE,"18";"hidden",#N/A,FALSE,"20"}</definedName>
    <definedName name="wrn.dir." localSheetId="11"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directors." localSheetId="4" hidden="1">{"systemytd98",#N/A,FALSE,"system";"mpytd98",#N/A,FALSE,"mp";"peytd98",#N/A,FALSE,"pe";"wpytd98",#N/A,FALSE,"wp";"aesytd98",#N/A,FALSE,"aes";"aypytd98",#N/A,FALSE,"ayp";"system12mos98",#N/A,FALSE,"system";"mp12mos98",#N/A,FALSE,"mp";"pe12mos98",#N/A,FALSE,"pe";"wp12mos98",#N/A,FALSE,"wp";"aes12mos98",#N/A,FALSE,"aes";"ayp12mos98",#N/A,FALSE,"ayp";"systemytd97",#N/A,FALSE,"system";"mpytd97",#N/A,FALSE,"mp";"peytd97",#N/A,FALSE,"pe";"wpytd97",#N/A,FALSE,"wp";"aesytd97",#N/A,FALSE,"aes";"aypytd97",#N/A,FALSE,"ayp";"system12mos97",#N/A,FALSE,"system";"mp12mos97",#N/A,FALSE,"mp";"pe12mos97",#N/A,FALSE,"pe";"wp12mos97",#N/A,FALSE,"wp";"aes12mos97",#N/A,FALSE,"aes";"ayp12mos97",#N/A,FALSE,"ayp"}</definedName>
    <definedName name="wrn.directors." localSheetId="11" hidden="1">{"systemytd98",#N/A,FALSE,"system";"mpytd98",#N/A,FALSE,"mp";"peytd98",#N/A,FALSE,"pe";"wpytd98",#N/A,FALSE,"wp";"aesytd98",#N/A,FALSE,"aes";"aypytd98",#N/A,FALSE,"ayp";"system12mos98",#N/A,FALSE,"system";"mp12mos98",#N/A,FALSE,"mp";"pe12mos98",#N/A,FALSE,"pe";"wp12mos98",#N/A,FALSE,"wp";"aes12mos98",#N/A,FALSE,"aes";"ayp12mos98",#N/A,FALSE,"ayp";"systemytd97",#N/A,FALSE,"system";"mpytd97",#N/A,FALSE,"mp";"peytd97",#N/A,FALSE,"pe";"wpytd97",#N/A,FALSE,"wp";"aesytd97",#N/A,FALSE,"aes";"aypytd97",#N/A,FALSE,"ayp";"system12mos97",#N/A,FALSE,"system";"mp12mos97",#N/A,FALSE,"mp";"pe12mos97",#N/A,FALSE,"pe";"wp12mos97",#N/A,FALSE,"wp";"aes12mos97",#N/A,FALSE,"aes";"ayp12mos97",#N/A,FALSE,"ayp"}</definedName>
    <definedName name="wrn.directors." hidden="1">{"systemytd98",#N/A,FALSE,"system";"mpytd98",#N/A,FALSE,"mp";"peytd98",#N/A,FALSE,"pe";"wpytd98",#N/A,FALSE,"wp";"aesytd98",#N/A,FALSE,"aes";"aypytd98",#N/A,FALSE,"ayp";"system12mos98",#N/A,FALSE,"system";"mp12mos98",#N/A,FALSE,"mp";"pe12mos98",#N/A,FALSE,"pe";"wp12mos98",#N/A,FALSE,"wp";"aes12mos98",#N/A,FALSE,"aes";"ayp12mos98",#N/A,FALSE,"ayp";"systemytd97",#N/A,FALSE,"system";"mpytd97",#N/A,FALSE,"mp";"peytd97",#N/A,FALSE,"pe";"wpytd97",#N/A,FALSE,"wp";"aesytd97",#N/A,FALSE,"aes";"aypytd97",#N/A,FALSE,"ayp";"system12mos97",#N/A,FALSE,"system";"mp12mos97",#N/A,FALSE,"mp";"pe12mos97",#N/A,FALSE,"pe";"wp12mos97",#N/A,FALSE,"wp";"aes12mos97",#N/A,FALSE,"aes";"ayp12mos97",#N/A,FALSE,"ayp"}</definedName>
    <definedName name="wrn.direttori." localSheetId="11" hidden="1">{#N/A,#N/A,FALSE,"L. Zottola";#N/A,#N/A,FALSE,"M. Ruggi";#N/A,#N/A,FALSE,"M. Valenti";#N/A,#N/A,FALSE,"C. Mazza";#N/A,#N/A,FALSE,"G. Bellinzona";#N/A,#N/A,FALSE,"M. Carletti";#N/A,#N/A,FALSE,"P. Maresca";#N/A,#N/A,FALSE,"L. Tondi";#N/A,#N/A,FALSE,"M. Marani";#N/A,#N/A,FALSE,"R. Ruggerini";#N/A,#N/A,FALSE,"L. Liguori";#N/A,#N/A,FALSE,"D. Battistel"}</definedName>
    <definedName name="wrn.direttori." hidden="1">{#N/A,#N/A,FALSE,"L. Zottola";#N/A,#N/A,FALSE,"M. Ruggi";#N/A,#N/A,FALSE,"M. Valenti";#N/A,#N/A,FALSE,"C. Mazza";#N/A,#N/A,FALSE,"G. Bellinzona";#N/A,#N/A,FALSE,"M. Carletti";#N/A,#N/A,FALSE,"P. Maresca";#N/A,#N/A,FALSE,"L. Tondi";#N/A,#N/A,FALSE,"M. Marani";#N/A,#N/A,FALSE,"R. Ruggerini";#N/A,#N/A,FALSE,"L. Liguori";#N/A,#N/A,FALSE,"D. Battistel"}</definedName>
    <definedName name="wrn.Display." localSheetId="11" hidden="1">{"pl",#N/A,FALSE,"Display";"cf",#N/A,FALSE,"Display";"pi",#N/A,FALSE,"Display";"top10",#N/A,FALSE,"Display";"compcon",#N/A,FALSE,"Display"}</definedName>
    <definedName name="wrn.Display." hidden="1">{"pl",#N/A,FALSE,"Display";"cf",#N/A,FALSE,"Display";"pi",#N/A,FALSE,"Display";"top10",#N/A,FALSE,"Display";"compcon",#N/A,FALSE,"Display"}</definedName>
    <definedName name="wrn.Distribution." localSheetId="4" hidden="1">{#N/A,#N/A,FALSE,"Condensed summary bs";#N/A,#N/A,FALSE,"Condensed summary bs chg";#N/A,#N/A,FALSE,"BS Detail"}</definedName>
    <definedName name="wrn.Distribution." localSheetId="11" hidden="1">{#N/A,#N/A,FALSE,"Condensed summary bs";#N/A,#N/A,FALSE,"Condensed summary bs chg";#N/A,#N/A,FALSE,"BS Detail"}</definedName>
    <definedName name="wrn.Distribution." hidden="1">{#N/A,#N/A,FALSE,"Condensed summary bs";#N/A,#N/A,FALSE,"Condensed summary bs chg";#N/A,#N/A,FALSE,"BS Detail"}</definedName>
    <definedName name="wrn.Distribution._1" localSheetId="4" hidden="1">{#N/A,#N/A,FALSE,"Condensed summary bs";#N/A,#N/A,FALSE,"Condensed summary bs chg";#N/A,#N/A,FALSE,"BS Detail"}</definedName>
    <definedName name="wrn.Distribution._1" localSheetId="11" hidden="1">{#N/A,#N/A,FALSE,"Condensed summary bs";#N/A,#N/A,FALSE,"Condensed summary bs chg";#N/A,#N/A,FALSE,"BS Detail"}</definedName>
    <definedName name="wrn.Distribution._1" hidden="1">{#N/A,#N/A,FALSE,"Condensed summary bs";#N/A,#N/A,FALSE,"Condensed summary bs chg";#N/A,#N/A,FALSE,"BS Detail"}</definedName>
    <definedName name="wrn.DIVIDEND._.REPORT." localSheetId="11" hidden="1">{"DIVREP",#N/A,FALSE,"DIV REPORT"}</definedName>
    <definedName name="wrn.DIVIDEND._.REPORT." hidden="1">{"DIVREP",#N/A,FALSE,"DIV REPORT"}</definedName>
    <definedName name="wrn.Divisional._.IS." localSheetId="11" hidden="1">{"Elkton IS",#N/A,FALSE,"Elkton IS";"Marion IS",#N/A,FALSE,"Marion IS";"Clinton IS",#N/A,FALSE,"Clinton IS";"Sebewaing IS",#N/A,FALSE,"Sebewaing IS";"T&amp;E IS",#N/A,FALSE,"T&amp;E IS";"Pedals IS",#N/A,FALSE,"Pedals IS";"Homes IS",#N/A,FALSE,"Homes IS";"Development IS",#N/A,FALSE,"Development IS"}</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djall._1" localSheetId="4" hidden="1">{"djcash",#N/A,FALSE,"DJann";"djinc",#N/A,FALSE,"DJann";"djtaxes",#N/A,FALSE,"DJann";"djbuspub",#N/A,FALSE,"DJann";"djwall",#N/A,FALSE,"DJann";"djcompprs",#N/A,FALSE,"DJann";"djteler",#N/A,FALSE,"DJann"}</definedName>
    <definedName name="wrn.djall._1" localSheetId="11" hidden="1">{"djcash",#N/A,FALSE,"DJann";"djinc",#N/A,FALSE,"DJann";"djtaxes",#N/A,FALSE,"DJann";"djbuspub",#N/A,FALSE,"DJann";"djwall",#N/A,FALSE,"DJann";"djcompprs",#N/A,FALSE,"DJann";"djteler",#N/A,FALSE,"DJann"}</definedName>
    <definedName name="wrn.djall._1" hidden="1">{"djcash",#N/A,FALSE,"DJann";"djinc",#N/A,FALSE,"DJann";"djtaxes",#N/A,FALSE,"DJann";"djbuspub",#N/A,FALSE,"DJann";"djwall",#N/A,FALSE,"DJann";"djcompprs",#N/A,FALSE,"DJann";"djteler",#N/A,FALSE,"DJann"}</definedName>
    <definedName name="wrn.document." localSheetId="4" hidden="1">{"consolidated",#N/A,FALSE,"Sheet1";"cms",#N/A,FALSE,"Sheet1";"fse",#N/A,FALSE,"Sheet1"}</definedName>
    <definedName name="wrn.document." localSheetId="15" hidden="1">{"comp",#N/A,FALSE,"SPEC";"footnotes",#N/A,FALSE,"SPEC"}</definedName>
    <definedName name="wrn.document." localSheetId="11" hidden="1">{"comp",#N/A,FALSE,"SPEC";"footnotes",#N/A,FALSE,"SPEC"}</definedName>
    <definedName name="wrn.document." hidden="1">{"comp",#N/A,FALSE,"SPEC";"footnotes",#N/A,FALSE,"SPEC"}</definedName>
    <definedName name="wrn.document._1" localSheetId="4" hidden="1">{"consolidated",#N/A,FALSE,"Sheet1";"cms",#N/A,FALSE,"Sheet1";"fse",#N/A,FALSE,"Sheet1"}</definedName>
    <definedName name="wrn.document._1" localSheetId="11" hidden="1">{"consolidated",#N/A,FALSE,"Sheet1";"cms",#N/A,FALSE,"Sheet1";"fse",#N/A,FALSE,"Sheet1"}</definedName>
    <definedName name="wrn.document._1" hidden="1">{"consolidated",#N/A,FALSE,"Sheet1";"cms",#N/A,FALSE,"Sheet1";"fse",#N/A,FALSE,"Sheet1"}</definedName>
    <definedName name="wrn.document.1" localSheetId="4" hidden="1">{"comp",#N/A,FALSE,"SPEC";"footnotes",#N/A,FALSE,"SPEC"}</definedName>
    <definedName name="wrn.document.1" localSheetId="11" hidden="1">{"comp",#N/A,FALSE,"SPEC";"footnotes",#N/A,FALSE,"SPEC"}</definedName>
    <definedName name="wrn.document.1" hidden="1">{"comp",#N/A,FALSE,"SPEC";"footnotes",#N/A,FALSE,"SPEC"}</definedName>
    <definedName name="wrn.document.1_1" localSheetId="4" hidden="1">{"comp",#N/A,FALSE,"SPEC";"footnotes",#N/A,FALSE,"SPEC"}</definedName>
    <definedName name="wrn.document.1_1" localSheetId="11" hidden="1">{"comp",#N/A,FALSE,"SPEC";"footnotes",#N/A,FALSE,"SPEC"}</definedName>
    <definedName name="wrn.document.1_1" hidden="1">{"comp",#N/A,FALSE,"SPEC";"footnotes",#N/A,FALSE,"SPEC"}</definedName>
    <definedName name="wrn.documentaero." localSheetId="4" hidden="1">{"comps2",#N/A,FALSE,"AERO";"footnotes",#N/A,FALSE,"AERO"}</definedName>
    <definedName name="wrn.documentaero." localSheetId="15" hidden="1">{"comps2",#N/A,FALSE,"AERO";"footnotes",#N/A,FALSE,"AERO"}</definedName>
    <definedName name="wrn.documentaero." localSheetId="11" hidden="1">{"comps2",#N/A,FALSE,"AERO";"footnotes",#N/A,FALSE,"AERO"}</definedName>
    <definedName name="wrn.documentaero." hidden="1">{"comps2",#N/A,FALSE,"AERO";"footnotes",#N/A,FALSE,"AERO"}</definedName>
    <definedName name="wrn.documentaero._1" localSheetId="4" hidden="1">{"comps2",#N/A,FALSE,"AERO";"footnotes",#N/A,FALSE,"AERO"}</definedName>
    <definedName name="wrn.documentaero._1" localSheetId="11" hidden="1">{"comps2",#N/A,FALSE,"AERO";"footnotes",#N/A,FALSE,"AERO"}</definedName>
    <definedName name="wrn.documentaero._1" hidden="1">{"comps2",#N/A,FALSE,"AERO";"footnotes",#N/A,FALSE,"AERO"}</definedName>
    <definedName name="wrn.documentaero.1" localSheetId="4" hidden="1">{"comps2",#N/A,FALSE,"AERO";"footnotes",#N/A,FALSE,"AERO"}</definedName>
    <definedName name="wrn.documentaero.1" localSheetId="11" hidden="1">{"comps2",#N/A,FALSE,"AERO";"footnotes",#N/A,FALSE,"AERO"}</definedName>
    <definedName name="wrn.documentaero.1" hidden="1">{"comps2",#N/A,FALSE,"AERO";"footnotes",#N/A,FALSE,"AERO"}</definedName>
    <definedName name="wrn.documentaero.1_1" localSheetId="4" hidden="1">{"comps2",#N/A,FALSE,"AERO";"footnotes",#N/A,FALSE,"AERO"}</definedName>
    <definedName name="wrn.documentaero.1_1" localSheetId="11" hidden="1">{"comps2",#N/A,FALSE,"AERO";"footnotes",#N/A,FALSE,"AERO"}</definedName>
    <definedName name="wrn.documentaero.1_1" hidden="1">{"comps2",#N/A,FALSE,"AERO";"footnotes",#N/A,FALSE,"AERO"}</definedName>
    <definedName name="wrn.documentation." localSheetId="2" hidden="1">{"document1",#N/A,FALSE,"Documentation";"document2",#N/A,FALSE,"Documentation"}</definedName>
    <definedName name="wrn.documentation." localSheetId="1" hidden="1">{"document1",#N/A,FALSE,"Documentation";"document2",#N/A,FALSE,"Documentation"}</definedName>
    <definedName name="wrn.documentation." localSheetId="19" hidden="1">{"document1",#N/A,FALSE,"Documentation";"document2",#N/A,FALSE,"Documentation"}</definedName>
    <definedName name="wrn.documentation." localSheetId="4" hidden="1">{"document1",#N/A,FALSE,"Documentation";"document2",#N/A,FALSE,"Documentation"}</definedName>
    <definedName name="wrn.documentation." localSheetId="18" hidden="1">{"document1",#N/A,FALSE,"Documentation";"document2",#N/A,FALSE,"Documentation"}</definedName>
    <definedName name="wrn.documentation." localSheetId="15" hidden="1">{"document1",#N/A,FALSE,"Documentation";"document2",#N/A,FALSE,"Documentation"}</definedName>
    <definedName name="wrn.documentation." localSheetId="11" hidden="1">{"document1",#N/A,FALSE,"Documentation";"document2",#N/A,FALSE,"Documentation"}</definedName>
    <definedName name="wrn.documentation." hidden="1">{"document1",#N/A,FALSE,"Documentation";"document2",#N/A,FALSE,"Documentation"}</definedName>
    <definedName name="wrn.documentation._1" localSheetId="11" hidden="1">{"document1",#N/A,FALSE,"Documentation";"document2",#N/A,FALSE,"Documentation"}</definedName>
    <definedName name="wrn.documentation._1" hidden="1">{"document1",#N/A,FALSE,"Documentation";"document2",#N/A,FALSE,"Documentation"}</definedName>
    <definedName name="wrn.documenthand." localSheetId="4" hidden="1">{"comps",#N/A,FALSE,"HANDPACK";"footnotes",#N/A,FALSE,"HANDPACK"}</definedName>
    <definedName name="wrn.documenthand." localSheetId="15" hidden="1">{"comps",#N/A,FALSE,"HANDPACK";"footnotes",#N/A,FALSE,"HANDPACK"}</definedName>
    <definedName name="wrn.documenthand." localSheetId="11" hidden="1">{"comps",#N/A,FALSE,"HANDPACK";"footnotes",#N/A,FALSE,"HANDPACK"}</definedName>
    <definedName name="wrn.documenthand." hidden="1">{"comps",#N/A,FALSE,"HANDPACK";"footnotes",#N/A,FALSE,"HANDPACK"}</definedName>
    <definedName name="wrn.documenthand._1" localSheetId="4" hidden="1">{"comps",#N/A,FALSE,"HANDPACK";"footnotes",#N/A,FALSE,"HANDPACK"}</definedName>
    <definedName name="wrn.documenthand._1" localSheetId="11" hidden="1">{"comps",#N/A,FALSE,"HANDPACK";"footnotes",#N/A,FALSE,"HANDPACK"}</definedName>
    <definedName name="wrn.documenthand._1" hidden="1">{"comps",#N/A,FALSE,"HANDPACK";"footnotes",#N/A,FALSE,"HANDPACK"}</definedName>
    <definedName name="wrn.documenthand.1" localSheetId="4" hidden="1">{"comps",#N/A,FALSE,"HANDPACK";"footnotes",#N/A,FALSE,"HANDPACK"}</definedName>
    <definedName name="wrn.documenthand.1" localSheetId="11" hidden="1">{"comps",#N/A,FALSE,"HANDPACK";"footnotes",#N/A,FALSE,"HANDPACK"}</definedName>
    <definedName name="wrn.documenthand.1" hidden="1">{"comps",#N/A,FALSE,"HANDPACK";"footnotes",#N/A,FALSE,"HANDPACK"}</definedName>
    <definedName name="wrn.documenthand.1_1" localSheetId="4" hidden="1">{"comps",#N/A,FALSE,"HANDPACK";"footnotes",#N/A,FALSE,"HANDPACK"}</definedName>
    <definedName name="wrn.documenthand.1_1" localSheetId="11" hidden="1">{"comps",#N/A,FALSE,"HANDPACK";"footnotes",#N/A,FALSE,"HANDPACK"}</definedName>
    <definedName name="wrn.documenthand.1_1" hidden="1">{"comps",#N/A,FALSE,"HANDPACK";"footnotes",#N/A,FALSE,"HANDPACK"}</definedName>
    <definedName name="wrn.Domestic._.Monthly." localSheetId="11" hidden="1">{"incstmtdm",#N/A,TRUE,"Inc Stmt (D)";"balshtdm",#N/A,TRUE,"Bal Sheet (D)";"scfdm",#N/A,TRUE,"Cash Flow (D)";"incmcfdm",#N/A,TRUE,"Inc mcf (D)";"capsummdm",#N/A,TRUE,"Cap Summ (D)";"assumdm",#N/A,TRUE,"Assum (D)"}</definedName>
    <definedName name="wrn.Domestic._.Monthly." hidden="1">{"incstmtdm",#N/A,TRUE,"Inc Stmt (D)";"balshtdm",#N/A,TRUE,"Bal Sheet (D)";"scfdm",#N/A,TRUE,"Cash Flow (D)";"incmcfdm",#N/A,TRUE,"Inc mcf (D)";"capsummdm",#N/A,TRUE,"Cap Summ (D)";"assumdm",#N/A,TRUE,"Assum (D)"}</definedName>
    <definedName name="wrn.Domestic._.Quarterly." localSheetId="11" hidden="1">{"forecastdq",#N/A,TRUE,"Forecast (D)";"incstmtdq",#N/A,TRUE,"Inc Stmt (D)";"balshtdq",#N/A,TRUE,"Bal Sheet (D)";"scfdq",#N/A,TRUE,"Cash Flow (D)";"incmcfdq",#N/A,TRUE,"Inc mcf (D)";"capsummdq",#N/A,TRUE,"Cap Summ (D)";"assumdq",#N/A,TRUE,"Assum (D)"}</definedName>
    <definedName name="wrn.Domestic._.Quarterly." hidden="1">{"forecastdq",#N/A,TRUE,"Forecast (D)";"incstmtdq",#N/A,TRUE,"Inc Stmt (D)";"balshtdq",#N/A,TRUE,"Bal Sheet (D)";"scfdq",#N/A,TRUE,"Cash Flow (D)";"incmcfdq",#N/A,TRUE,"Inc mcf (D)";"capsummdq",#N/A,TRUE,"Cap Summ (D)";"assumdq",#N/A,TRUE,"Assum (D)"}</definedName>
    <definedName name="wrn.dos" localSheetId="11" hidden="1">{"Cons Dos Digitos",#N/A,FALSE,"Cons.";"Cons Tres Digitos",#N/A,FALSE,"Cons."}</definedName>
    <definedName name="wrn.dos" hidden="1">{"Cons Dos Digitos",#N/A,FALSE,"Cons.";"Cons Tres Digitos",#N/A,FALSE,"Cons."}</definedName>
    <definedName name="wrn.dot" localSheetId="11" hidden="1">{"Cons Dos Digitos",#N/A,FALSE,"Cons.";"Cons Tres Digitos",#N/A,FALSE,"Cons."}</definedName>
    <definedName name="wrn.dot" hidden="1">{"Cons Dos Digitos",#N/A,FALSE,"Cons.";"Cons Tres Digitos",#N/A,FALSE,"Cons."}</definedName>
    <definedName name="wrn.dpc10." localSheetId="11" hidden="1">{#N/A,#N/A,FALSE,"T_EF_ACTUAL";#N/A,#N/A,FALSE,"T_EF_ANT";#N/A,#N/A,FALSE,"T_PROV-INV";#N/A,#N/A,FALSE,"T_170";#N/A,#N/A,FALSE,"INV_ROT";#N/A,#N/A,FALSE,"INV_ROT_PT";#N/A,#N/A,FALSE,"INV_PP";#N/A,#N/A,FALSE,"INV_SERV";#N/A,#N/A,FALSE,"INV_IMP";#N/A,#N/A,FALSE,"INV_PT";#N/A,#N/A,FALSE,"T_CAPITAL";#N/A,#N/A,FALSE,"INGRESOS";#N/A,#N/A,FALSE,"COSTOS";#N/A,#N/A,FALSE,"GASTOS";#N/A,#N/A,FALSE,"VTA_ACT";#N/A,#N/A,FALSE,"CONTROL";#N/A,#N/A,FALSE,"EF_ANT";#N/A,#N/A,FALSE,"EF_ACTUAL";#N/A,#N/A,FALSE,"PMN_ANT";#N/A,#N/A,FALSE,"PMN_ACTUAL";#N/A,#N/A,FALSE,"REI"}</definedName>
    <definedName name="wrn.dpc10." hidden="1">{#N/A,#N/A,FALSE,"T_EF_ACTUAL";#N/A,#N/A,FALSE,"T_EF_ANT";#N/A,#N/A,FALSE,"T_PROV-INV";#N/A,#N/A,FALSE,"T_170";#N/A,#N/A,FALSE,"INV_ROT";#N/A,#N/A,FALSE,"INV_ROT_PT";#N/A,#N/A,FALSE,"INV_PP";#N/A,#N/A,FALSE,"INV_SERV";#N/A,#N/A,FALSE,"INV_IMP";#N/A,#N/A,FALSE,"INV_PT";#N/A,#N/A,FALSE,"T_CAPITAL";#N/A,#N/A,FALSE,"INGRESOS";#N/A,#N/A,FALSE,"COSTOS";#N/A,#N/A,FALSE,"GASTOS";#N/A,#N/A,FALSE,"VTA_ACT";#N/A,#N/A,FALSE,"CONTROL";#N/A,#N/A,FALSE,"EF_ANT";#N/A,#N/A,FALSE,"EF_ACTUAL";#N/A,#N/A,FALSE,"PMN_ANT";#N/A,#N/A,FALSE,"PMN_ACTUAL";#N/A,#N/A,FALSE,"REI"}</definedName>
    <definedName name="wrn.DPI._.Summary." localSheetId="11" hidden="1">{#N/A,#N/A,TRUE,"Summary";#N/A,#N/A,TRUE,"Financials"}</definedName>
    <definedName name="wrn.DPI._.Summary." hidden="1">{#N/A,#N/A,TRUE,"Summary";#N/A,#N/A,TRUE,"Financials"}</definedName>
    <definedName name="wrn.DPI._.Summary._2" localSheetId="11" hidden="1">{#N/A,#N/A,TRUE,"Summary";#N/A,#N/A,TRUE,"Financials"}</definedName>
    <definedName name="wrn.DPI._.Summary._2" hidden="1">{#N/A,#N/A,TRUE,"Summary";#N/A,#N/A,TRUE,"Financials"}</definedName>
    <definedName name="wrn.Draft." localSheetId="2" hidden="1">{"Draft",#N/A,FALSE,"Feb-96"}</definedName>
    <definedName name="wrn.Draft." localSheetId="1" hidden="1">{"Draft",#N/A,FALSE,"Feb-96"}</definedName>
    <definedName name="wrn.Draft." localSheetId="19" hidden="1">{"Draft",#N/A,FALSE,"Feb-96"}</definedName>
    <definedName name="wrn.Draft." localSheetId="4" hidden="1">{"Draft",#N/A,FALSE,"Feb-96"}</definedName>
    <definedName name="wrn.Draft." localSheetId="18" hidden="1">{"Draft",#N/A,FALSE,"Feb-96"}</definedName>
    <definedName name="wrn.Draft." localSheetId="15" hidden="1">{"Draft",#N/A,FALSE,"Feb-96"}</definedName>
    <definedName name="wrn.Draft." localSheetId="11" hidden="1">{"Draft",#N/A,FALSE,"Feb-96"}</definedName>
    <definedName name="wrn.Draft." hidden="1">{"Draft",#N/A,FALSE,"Feb-96"}</definedName>
    <definedName name="wrn.Draft._1" localSheetId="11"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aft._1"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uck._.Monatsreporting." localSheetId="11" hidden="1">{#N/A,#N/A,TRUE,"0 Deckbl.";#N/A,#N/A,TRUE,"S 1 Komm";#N/A,#N/A,TRUE,"S 1a Komm";#N/A,#N/A,TRUE,"S 1b Komm";#N/A,#N/A,TRUE,"S  2 DBR";#N/A,#N/A,TRUE,"S  3 Sparten";#N/A,#N/A,TRUE,"S 4  Betr. K.";#N/A,#N/A,TRUE,"6 Bilanz";#N/A,#N/A,TRUE,"6a Bilanz ";#N/A,#N/A,TRUE,"6b Bilanz ";#N/A,#N/A,TRUE,"7 GS I";#N/A,#N/A,TRUE,"S 8 EQ-GuV"}</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SG." localSheetId="4" hidden="1">{#N/A,#N/A,FALSE,"BRU";#N/A,#N/A,FALSE,"MAD";#N/A,#N/A,FALSE,"MUN";#N/A,#N/A,FALSE,"SEO";#N/A,#N/A,FALSE,"TOK"}</definedName>
    <definedName name="wrn.DSG." localSheetId="11" hidden="1">{#N/A,#N/A,FALSE,"BRU";#N/A,#N/A,FALSE,"MAD";#N/A,#N/A,FALSE,"MUN";#N/A,#N/A,FALSE,"SEO";#N/A,#N/A,FALSE,"TOK"}</definedName>
    <definedName name="wrn.DSG." hidden="1">{#N/A,#N/A,FALSE,"BRU";#N/A,#N/A,FALSE,"MAD";#N/A,#N/A,FALSE,"MUN";#N/A,#N/A,FALSE,"SEO";#N/A,#N/A,FALSE,"TOK"}</definedName>
    <definedName name="wrn.dsi._.Management._.Accounts." localSheetId="1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rn.dsi._.Management._.Accounts."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rn.Dtl._.and._.sumry." localSheetId="11"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Dtl._.and._.sumry."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dts" localSheetId="11" hidden="1">{"Cons Dos Digitos",#N/A,FALSE,"Cons.";"Cons Tres Digitos",#N/A,FALSE,"Cons."}</definedName>
    <definedName name="wrn.dts" hidden="1">{"Cons Dos Digitos",#N/A,FALSE,"Cons.";"Cons Tres Digitos",#N/A,FALSE,"Cons."}</definedName>
    <definedName name="wrn.EAC._.Reports." localSheetId="11" hidden="1">{#N/A,#N/A,FALSE,"SUMMARY";#N/A,#N/A,FALSE,"EAC96PLA";#N/A,#N/A,FALSE,"EAC96EXT";#N/A,#N/A,FALSE,"FINSUM";#N/A,#N/A,FALSE,"1996PL";#N/A,#N/A,FALSE,"RISKOP3rd";#N/A,#N/A,FALSE,"RISKTOTAL";#N/A,#N/A,FALSE,"STAFFING";#N/A,#N/A,FALSE,"Balsht"}</definedName>
    <definedName name="wrn.EAC._.Reports." hidden="1">{#N/A,#N/A,FALSE,"SUMMARY";#N/A,#N/A,FALSE,"EAC96PLA";#N/A,#N/A,FALSE,"EAC96EXT";#N/A,#N/A,FALSE,"FINSUM";#N/A,#N/A,FALSE,"1996PL";#N/A,#N/A,FALSE,"RISKOP3rd";#N/A,#N/A,FALSE,"RISKTOTAL";#N/A,#N/A,FALSE,"STAFFING";#N/A,#N/A,FALSE,"Balsht"}</definedName>
    <definedName name="wrn.EAC._.Reports._1" localSheetId="11" hidden="1">{#N/A,#N/A,FALSE,"SUMMARY";#N/A,#N/A,FALSE,"EAC96PLA";#N/A,#N/A,FALSE,"EAC96EXT";#N/A,#N/A,FALSE,"FINSUM";#N/A,#N/A,FALSE,"1996PL";#N/A,#N/A,FALSE,"RISKOP3rd";#N/A,#N/A,FALSE,"RISKTOTAL";#N/A,#N/A,FALSE,"STAFFING";#N/A,#N/A,FALSE,"Balsht"}</definedName>
    <definedName name="wrn.EAC._.Reports._1" hidden="1">{#N/A,#N/A,FALSE,"SUMMARY";#N/A,#N/A,FALSE,"EAC96PLA";#N/A,#N/A,FALSE,"EAC96EXT";#N/A,#N/A,FALSE,"FINSUM";#N/A,#N/A,FALSE,"1996PL";#N/A,#N/A,FALSE,"RISKOP3rd";#N/A,#N/A,FALSE,"RISKTOTAL";#N/A,#N/A,FALSE,"STAFFING";#N/A,#N/A,FALSE,"Balsht"}</definedName>
    <definedName name="wrn.Eagle." localSheetId="11" hidden="1">{#N/A,#N/A,FALSE,"Historical";#N/A,#N/A,FALSE,"EPS-Purchase";#N/A,#N/A,FALSE,"EPS-Pool";#N/A,#N/A,FALSE,"DCF";"Market Share",#N/A,FALSE,"Revenue";"Revenue",#N/A,FALSE,"Revenue"}</definedName>
    <definedName name="wrn.Eagle." hidden="1">{#N/A,#N/A,FALSE,"Historical";#N/A,#N/A,FALSE,"EPS-Purchase";#N/A,#N/A,FALSE,"EPS-Pool";#N/A,#N/A,FALSE,"DCF";"Market Share",#N/A,FALSE,"Revenue";"Revenue",#N/A,FALSE,"Revenue"}</definedName>
    <definedName name="wrn.Earnings._.Model."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4" hidden="1">{#N/A,#N/A,FALSE,"2003_Input - P&amp;L"}</definedName>
    <definedName name="wrn.ebitda." localSheetId="11" hidden="1">{#N/A,#N/A,FALSE,"2003_Input - P&amp;L"}</definedName>
    <definedName name="wrn.ebitda." hidden="1">{#N/A,#N/A,FALSE,"2003_Input - P&amp;L"}</definedName>
    <definedName name="wrn.ebitda._1" localSheetId="4" hidden="1">{#N/A,#N/A,FALSE,"2003_Input - P&amp;L"}</definedName>
    <definedName name="wrn.ebitda._1" localSheetId="11" hidden="1">{#N/A,#N/A,FALSE,"2003_Input - P&amp;L"}</definedName>
    <definedName name="wrn.ebitda._1" hidden="1">{#N/A,#N/A,FALSE,"2003_Input - P&amp;L"}</definedName>
    <definedName name="wrn.ebitda._1_1" localSheetId="4" hidden="1">{#N/A,#N/A,FALSE,"2003_Input - P&amp;L"}</definedName>
    <definedName name="wrn.ebitda._1_1" localSheetId="11" hidden="1">{#N/A,#N/A,FALSE,"2003_Input - P&amp;L"}</definedName>
    <definedName name="wrn.ebitda._1_1" hidden="1">{#N/A,#N/A,FALSE,"2003_Input - P&amp;L"}</definedName>
    <definedName name="wrn.ebitda._1_1_2" localSheetId="4" hidden="1">{#N/A,#N/A,FALSE,"2003_Input - P&amp;L"}</definedName>
    <definedName name="wrn.ebitda._1_1_2" localSheetId="11" hidden="1">{#N/A,#N/A,FALSE,"2003_Input - P&amp;L"}</definedName>
    <definedName name="wrn.ebitda._1_1_2" hidden="1">{#N/A,#N/A,FALSE,"2003_Input - P&amp;L"}</definedName>
    <definedName name="wrn.ebitda._1_3" localSheetId="4" hidden="1">{#N/A,#N/A,FALSE,"2003_Input - P&amp;L"}</definedName>
    <definedName name="wrn.ebitda._1_3" localSheetId="11" hidden="1">{#N/A,#N/A,FALSE,"2003_Input - P&amp;L"}</definedName>
    <definedName name="wrn.ebitda._1_3" hidden="1">{#N/A,#N/A,FALSE,"2003_Input - P&amp;L"}</definedName>
    <definedName name="wrn.ebitda._2" localSheetId="4" hidden="1">{#N/A,#N/A,FALSE,"2003_Input - P&amp;L"}</definedName>
    <definedName name="wrn.ebitda._2" localSheetId="11" hidden="1">{#N/A,#N/A,FALSE,"2003_Input - P&amp;L"}</definedName>
    <definedName name="wrn.ebitda._2" hidden="1">{#N/A,#N/A,FALSE,"2003_Input - P&amp;L"}</definedName>
    <definedName name="wrn.ebitda._2_2" localSheetId="4" hidden="1">{#N/A,#N/A,FALSE,"2003_Input - P&amp;L"}</definedName>
    <definedName name="wrn.ebitda._2_2" localSheetId="11" hidden="1">{#N/A,#N/A,FALSE,"2003_Input - P&amp;L"}</definedName>
    <definedName name="wrn.ebitda._2_2" hidden="1">{#N/A,#N/A,FALSE,"2003_Input - P&amp;L"}</definedName>
    <definedName name="wrn.ebitda._3" localSheetId="4" hidden="1">{#N/A,#N/A,FALSE,"2003_Input - P&amp;L"}</definedName>
    <definedName name="wrn.ebitda._3" localSheetId="11" hidden="1">{#N/A,#N/A,FALSE,"2003_Input - P&amp;L"}</definedName>
    <definedName name="wrn.ebitda._3" hidden="1">{#N/A,#N/A,FALSE,"2003_Input - P&amp;L"}</definedName>
    <definedName name="wrn.ebitda._3_2" localSheetId="4" hidden="1">{#N/A,#N/A,FALSE,"2003_Input - P&amp;L"}</definedName>
    <definedName name="wrn.ebitda._3_2" localSheetId="11" hidden="1">{#N/A,#N/A,FALSE,"2003_Input - P&amp;L"}</definedName>
    <definedName name="wrn.ebitda._3_2" hidden="1">{#N/A,#N/A,FALSE,"2003_Input - P&amp;L"}</definedName>
    <definedName name="wrn.ebitda._5" localSheetId="4" hidden="1">{#N/A,#N/A,FALSE,"2003_Input - P&amp;L"}</definedName>
    <definedName name="wrn.ebitda._5" localSheetId="11" hidden="1">{#N/A,#N/A,FALSE,"2003_Input - P&amp;L"}</definedName>
    <definedName name="wrn.ebitda._5" hidden="1">{#N/A,#N/A,FALSE,"2003_Input - P&amp;L"}</definedName>
    <definedName name="wrn.ebitda2" localSheetId="4" hidden="1">{#N/A,#N/A,FALSE,"2003_Input - P&amp;L"}</definedName>
    <definedName name="wrn.ebitda2" localSheetId="11" hidden="1">{#N/A,#N/A,FALSE,"2003_Input - P&amp;L"}</definedName>
    <definedName name="wrn.ebitda2" hidden="1">{#N/A,#N/A,FALSE,"2003_Input - P&amp;L"}</definedName>
    <definedName name="wrn.ebitda2_1" localSheetId="4" hidden="1">{#N/A,#N/A,FALSE,"2003_Input - P&amp;L"}</definedName>
    <definedName name="wrn.ebitda2_1" localSheetId="11" hidden="1">{#N/A,#N/A,FALSE,"2003_Input - P&amp;L"}</definedName>
    <definedName name="wrn.ebitda2_1" hidden="1">{#N/A,#N/A,FALSE,"2003_Input - P&amp;L"}</definedName>
    <definedName name="wrn.ebitda2_1_1" localSheetId="4" hidden="1">{#N/A,#N/A,FALSE,"2003_Input - P&amp;L"}</definedName>
    <definedName name="wrn.ebitda2_1_1" localSheetId="11" hidden="1">{#N/A,#N/A,FALSE,"2003_Input - P&amp;L"}</definedName>
    <definedName name="wrn.ebitda2_1_1" hidden="1">{#N/A,#N/A,FALSE,"2003_Input - P&amp;L"}</definedName>
    <definedName name="wrn.ebitda2_1_1_2" localSheetId="4" hidden="1">{#N/A,#N/A,FALSE,"2003_Input - P&amp;L"}</definedName>
    <definedName name="wrn.ebitda2_1_1_2" localSheetId="11" hidden="1">{#N/A,#N/A,FALSE,"2003_Input - P&amp;L"}</definedName>
    <definedName name="wrn.ebitda2_1_1_2" hidden="1">{#N/A,#N/A,FALSE,"2003_Input - P&amp;L"}</definedName>
    <definedName name="wrn.ebitda2_1_3" localSheetId="4" hidden="1">{#N/A,#N/A,FALSE,"2003_Input - P&amp;L"}</definedName>
    <definedName name="wrn.ebitda2_1_3" localSheetId="11" hidden="1">{#N/A,#N/A,FALSE,"2003_Input - P&amp;L"}</definedName>
    <definedName name="wrn.ebitda2_1_3" hidden="1">{#N/A,#N/A,FALSE,"2003_Input - P&amp;L"}</definedName>
    <definedName name="wrn.ebitda2_2" localSheetId="4" hidden="1">{#N/A,#N/A,FALSE,"2003_Input - P&amp;L"}</definedName>
    <definedName name="wrn.ebitda2_2" localSheetId="11" hidden="1">{#N/A,#N/A,FALSE,"2003_Input - P&amp;L"}</definedName>
    <definedName name="wrn.ebitda2_2" hidden="1">{#N/A,#N/A,FALSE,"2003_Input - P&amp;L"}</definedName>
    <definedName name="wrn.ebitda2_2_2" localSheetId="4" hidden="1">{#N/A,#N/A,FALSE,"2003_Input - P&amp;L"}</definedName>
    <definedName name="wrn.ebitda2_2_2" localSheetId="11" hidden="1">{#N/A,#N/A,FALSE,"2003_Input - P&amp;L"}</definedName>
    <definedName name="wrn.ebitda2_2_2" hidden="1">{#N/A,#N/A,FALSE,"2003_Input - P&amp;L"}</definedName>
    <definedName name="wrn.ebitda2_3" localSheetId="4" hidden="1">{#N/A,#N/A,FALSE,"2003_Input - P&amp;L"}</definedName>
    <definedName name="wrn.ebitda2_3" localSheetId="11" hidden="1">{#N/A,#N/A,FALSE,"2003_Input - P&amp;L"}</definedName>
    <definedName name="wrn.ebitda2_3" hidden="1">{#N/A,#N/A,FALSE,"2003_Input - P&amp;L"}</definedName>
    <definedName name="wrn.ebitda2_3_2" localSheetId="4" hidden="1">{#N/A,#N/A,FALSE,"2003_Input - P&amp;L"}</definedName>
    <definedName name="wrn.ebitda2_3_2" localSheetId="11" hidden="1">{#N/A,#N/A,FALSE,"2003_Input - P&amp;L"}</definedName>
    <definedName name="wrn.ebitda2_3_2" hidden="1">{#N/A,#N/A,FALSE,"2003_Input - P&amp;L"}</definedName>
    <definedName name="wrn.ebitda2_5" localSheetId="4" hidden="1">{#N/A,#N/A,FALSE,"2003_Input - P&amp;L"}</definedName>
    <definedName name="wrn.ebitda2_5" localSheetId="11" hidden="1">{#N/A,#N/A,FALSE,"2003_Input - P&amp;L"}</definedName>
    <definedName name="wrn.ebitda2_5" hidden="1">{#N/A,#N/A,FALSE,"2003_Input - P&amp;L"}</definedName>
    <definedName name="wrn.EBT._.1._.Yr._.by._.SBU." localSheetId="4" hidden="1">{"EBT 1 Yr Lit",#N/A,FALSE,"EBT 1 yr";"EBT 1 Yr CS",#N/A,FALSE,"EBT 1 yr";"EBT 1 YR HC",#N/A,FALSE,"EBT 1 yr";"EBT 1 YR IS",#N/A,FALSE,"EBT 1 yr"}</definedName>
    <definedName name="wrn.EBT._.1._.Yr._.by._.SBU." localSheetId="11" hidden="1">{"EBT 1 Yr Lit",#N/A,FALSE,"EBT 1 yr";"EBT 1 Yr CS",#N/A,FALSE,"EBT 1 yr";"EBT 1 YR HC",#N/A,FALSE,"EBT 1 yr";"EBT 1 YR IS",#N/A,FALSE,"EBT 1 yr"}</definedName>
    <definedName name="wrn.EBT._.1._.Yr._.by._.SBU." hidden="1">{"EBT 1 Yr Lit",#N/A,FALSE,"EBT 1 yr";"EBT 1 Yr CS",#N/A,FALSE,"EBT 1 yr";"EBT 1 YR HC",#N/A,FALSE,"EBT 1 yr";"EBT 1 YR IS",#N/A,FALSE,"EBT 1 yr"}</definedName>
    <definedName name="wrn.EBT._.1._.Yr._.by._.SBU._1" localSheetId="4" hidden="1">{"EBT 1 Yr Lit",#N/A,FALSE,"EBT 1 yr";"EBT 1 Yr CS",#N/A,FALSE,"EBT 1 yr";"EBT 1 YR HC",#N/A,FALSE,"EBT 1 yr";"EBT 1 YR IS",#N/A,FALSE,"EBT 1 yr"}</definedName>
    <definedName name="wrn.EBT._.1._.Yr._.by._.SBU._1" localSheetId="11" hidden="1">{"EBT 1 Yr Lit",#N/A,FALSE,"EBT 1 yr";"EBT 1 Yr CS",#N/A,FALSE,"EBT 1 yr";"EBT 1 YR HC",#N/A,FALSE,"EBT 1 yr";"EBT 1 YR IS",#N/A,FALSE,"EBT 1 yr"}</definedName>
    <definedName name="wrn.EBT._.1._.Yr._.by._.SBU._1" hidden="1">{"EBT 1 Yr Lit",#N/A,FALSE,"EBT 1 yr";"EBT 1 Yr CS",#N/A,FALSE,"EBT 1 yr";"EBT 1 YR HC",#N/A,FALSE,"EBT 1 yr";"EBT 1 YR IS",#N/A,FALSE,"EBT 1 yr"}</definedName>
    <definedName name="wrn.ECAFLT." localSheetId="11" hidden="1">{#N/A,#N/A,FALSE,"EC&amp;AFLTPLAN";#N/A,#N/A,FALSE,"EC&amp;AFLT1";#N/A,#N/A,FALSE,"EC&amp;AFLT2";#N/A,#N/A,FALSE,"SUMMARY"}</definedName>
    <definedName name="wrn.ECAFLT." hidden="1">{#N/A,#N/A,FALSE,"EC&amp;AFLTPLAN";#N/A,#N/A,FALSE,"EC&amp;AFLT1";#N/A,#N/A,FALSE,"EC&amp;AFLT2";#N/A,#N/A,FALSE,"SUMMARY"}</definedName>
    <definedName name="wrn.ECAFLT._1" localSheetId="11" hidden="1">{#N/A,#N/A,FALSE,"EC&amp;AFLTPLAN";#N/A,#N/A,FALSE,"EC&amp;AFLT1";#N/A,#N/A,FALSE,"EC&amp;AFLT2";#N/A,#N/A,FALSE,"SUMMARY"}</definedName>
    <definedName name="wrn.ECAFLT._1" hidden="1">{#N/A,#N/A,FALSE,"EC&amp;AFLTPLAN";#N/A,#N/A,FALSE,"EC&amp;AFLT1";#N/A,#N/A,FALSE,"EC&amp;AFLT2";#N/A,#N/A,FALSE,"SUMMARY"}</definedName>
    <definedName name="wrn.Economic._.Value._.Added._.Analysis." localSheetId="4" hidden="1">{"EVA",#N/A,FALSE,"EVA";"WACC",#N/A,FALSE,"WACC"}</definedName>
    <definedName name="wrn.Economic._.Value._.Added._.Analysis." localSheetId="11" hidden="1">{"EVA",#N/A,FALSE,"EVA";"WACC",#N/A,FALSE,"WACC"}</definedName>
    <definedName name="wrn.Economic._.Value._.Added._.Analysis." hidden="1">{"EVA",#N/A,FALSE,"EVA";"WACC",#N/A,FALSE,"WACC"}</definedName>
    <definedName name="wrn.Economic._.Value._.Added._.Analysis._1" localSheetId="4" hidden="1">{"EVA",#N/A,FALSE,"EVA";"WACC",#N/A,FALSE,"WACC"}</definedName>
    <definedName name="wrn.Economic._.Value._.Added._.Analysis._1" localSheetId="11" hidden="1">{"EVA",#N/A,FALSE,"EVA";"WACC",#N/A,FALSE,"WACC"}</definedName>
    <definedName name="wrn.Economic._.Value._.Added._.Analysis._1" hidden="1">{"EVA",#N/A,FALSE,"EVA";"WACC",#N/A,FALSE,"WACC"}</definedName>
    <definedName name="wrn.Economic._.Value._.Added._.Analysis._from_DBAB" localSheetId="11" hidden="1">{"EVA",#N/A,FALSE,"EVA";"WACC",#N/A,FALSE,"WACC"}</definedName>
    <definedName name="wrn.Economic._.Value._.Added._.Analysis._from_DBAB" hidden="1">{"EVA",#N/A,FALSE,"EVA";"WACC",#N/A,FALSE,"WACC"}</definedName>
    <definedName name="wrn.Economic._.Value._.Added._.Analysis._from_DBAB_1" localSheetId="11" hidden="1">{"EVA",#N/A,FALSE,"EVA";"WACC",#N/A,FALSE,"WACC"}</definedName>
    <definedName name="wrn.Economic._.Value._.Added._.Analysis._from_DBAB_1" hidden="1">{"EVA",#N/A,FALSE,"EVA";"WACC",#N/A,FALSE,"WACC"}</definedName>
    <definedName name="wrn.Economic._.Value._.Added._.Analysis._from_DBAB_1_1" localSheetId="11" hidden="1">{"EVA",#N/A,FALSE,"EVA";"WACC",#N/A,FALSE,"WACC"}</definedName>
    <definedName name="wrn.Economic._.Value._.Added._.Analysis._from_DBAB_1_1" hidden="1">{"EVA",#N/A,FALSE,"EVA";"WACC",#N/A,FALSE,"WACC"}</definedName>
    <definedName name="wrn.Economic._.Value._.Added._.Analysis._from_DBAB_1_1_1" localSheetId="11" hidden="1">{"EVA",#N/A,FALSE,"EVA";"WACC",#N/A,FALSE,"WACC"}</definedName>
    <definedName name="wrn.Economic._.Value._.Added._.Analysis._from_DBAB_1_1_1" hidden="1">{"EVA",#N/A,FALSE,"EVA";"WACC",#N/A,FALSE,"WACC"}</definedName>
    <definedName name="wrn.Economic._.Value._.Added._.Analysis._from_DBAB_1_1_1_1" localSheetId="4" hidden="1">{"EVA",#N/A,FALSE,"EVA";"WACC",#N/A,FALSE,"WACC"}</definedName>
    <definedName name="wrn.Economic._.Value._.Added._.Analysis._from_DBAB_1_1_1_1" localSheetId="11" hidden="1">{"EVA",#N/A,FALSE,"EVA";"WACC",#N/A,FALSE,"WACC"}</definedName>
    <definedName name="wrn.Economic._.Value._.Added._.Analysis._from_DBAB_1_1_1_1" hidden="1">{"EVA",#N/A,FALSE,"EVA";"WACC",#N/A,FALSE,"WACC"}</definedName>
    <definedName name="wrn.Economic._.Value._.Added._.Analysis._from_DBAB_1_1_2" localSheetId="4" hidden="1">{"EVA",#N/A,FALSE,"EVA";"WACC",#N/A,FALSE,"WACC"}</definedName>
    <definedName name="wrn.Economic._.Value._.Added._.Analysis._from_DBAB_1_1_2" localSheetId="11" hidden="1">{"EVA",#N/A,FALSE,"EVA";"WACC",#N/A,FALSE,"WACC"}</definedName>
    <definedName name="wrn.Economic._.Value._.Added._.Analysis._from_DBAB_1_1_2" hidden="1">{"EVA",#N/A,FALSE,"EVA";"WACC",#N/A,FALSE,"WACC"}</definedName>
    <definedName name="wrn.Economic._.Value._.Added._.Analysis._from_DBAB_1_2" localSheetId="11" hidden="1">{"EVA",#N/A,FALSE,"EVA";"WACC",#N/A,FALSE,"WACC"}</definedName>
    <definedName name="wrn.Economic._.Value._.Added._.Analysis._from_DBAB_1_2" hidden="1">{"EVA",#N/A,FALSE,"EVA";"WACC",#N/A,FALSE,"WACC"}</definedName>
    <definedName name="wrn.Economic._.Value._.Added._.Analysis._from_DBAB_1_2_1" localSheetId="4" hidden="1">{"EVA",#N/A,FALSE,"EVA";"WACC",#N/A,FALSE,"WACC"}</definedName>
    <definedName name="wrn.Economic._.Value._.Added._.Analysis._from_DBAB_1_2_1" localSheetId="11" hidden="1">{"EVA",#N/A,FALSE,"EVA";"WACC",#N/A,FALSE,"WACC"}</definedName>
    <definedName name="wrn.Economic._.Value._.Added._.Analysis._from_DBAB_1_2_1" hidden="1">{"EVA",#N/A,FALSE,"EVA";"WACC",#N/A,FALSE,"WACC"}</definedName>
    <definedName name="wrn.Economic._.Value._.Added._.Analysis._from_DBAB_1_3" localSheetId="4" hidden="1">{"EVA",#N/A,FALSE,"EVA";"WACC",#N/A,FALSE,"WACC"}</definedName>
    <definedName name="wrn.Economic._.Value._.Added._.Analysis._from_DBAB_1_3" localSheetId="11" hidden="1">{"EVA",#N/A,FALSE,"EVA";"WACC",#N/A,FALSE,"WACC"}</definedName>
    <definedName name="wrn.Economic._.Value._.Added._.Analysis._from_DBAB_1_3" hidden="1">{"EVA",#N/A,FALSE,"EVA";"WACC",#N/A,FALSE,"WACC"}</definedName>
    <definedName name="wrn.Economic._.Value._.Added._.Analysis._from_DBAB_2" localSheetId="11" hidden="1">{"EVA",#N/A,FALSE,"EVA";"WACC",#N/A,FALSE,"WACC"}</definedName>
    <definedName name="wrn.Economic._.Value._.Added._.Analysis._from_DBAB_2" hidden="1">{"EVA",#N/A,FALSE,"EVA";"WACC",#N/A,FALSE,"WACC"}</definedName>
    <definedName name="wrn.Economic._.Value._.Added._.Analysis._from_DBAB_2_1" localSheetId="4" hidden="1">{"EVA",#N/A,FALSE,"EVA";"WACC",#N/A,FALSE,"WACC"}</definedName>
    <definedName name="wrn.Economic._.Value._.Added._.Analysis._from_DBAB_2_1" localSheetId="11" hidden="1">{"EVA",#N/A,FALSE,"EVA";"WACC",#N/A,FALSE,"WACC"}</definedName>
    <definedName name="wrn.Economic._.Value._.Added._.Analysis._from_DBAB_2_1" hidden="1">{"EVA",#N/A,FALSE,"EVA";"WACC",#N/A,FALSE,"WACC"}</definedName>
    <definedName name="wrn.Economic._.Value._.Added._.Analysis._from_DBAB_3" localSheetId="11" hidden="1">{"EVA",#N/A,FALSE,"EVA";"WACC",#N/A,FALSE,"WACC"}</definedName>
    <definedName name="wrn.Economic._.Value._.Added._.Analysis._from_DBAB_3" hidden="1">{"EVA",#N/A,FALSE,"EVA";"WACC",#N/A,FALSE,"WACC"}</definedName>
    <definedName name="wrn.Economic._.Value._.Added._.Analysis._from_DBAB_3_1" localSheetId="4" hidden="1">{"EVA",#N/A,FALSE,"EVA";"WACC",#N/A,FALSE,"WACC"}</definedName>
    <definedName name="wrn.Economic._.Value._.Added._.Analysis._from_DBAB_3_1" localSheetId="11" hidden="1">{"EVA",#N/A,FALSE,"EVA";"WACC",#N/A,FALSE,"WACC"}</definedName>
    <definedName name="wrn.Economic._.Value._.Added._.Analysis._from_DBAB_3_1" hidden="1">{"EVA",#N/A,FALSE,"EVA";"WACC",#N/A,FALSE,"WACC"}</definedName>
    <definedName name="wrn.Economic._.Value._.Added._.Analysis._from_DBAB_4" localSheetId="11" hidden="1">{"EVA",#N/A,FALSE,"EVA";"WACC",#N/A,FALSE,"WACC"}</definedName>
    <definedName name="wrn.Economic._.Value._.Added._.Analysis._from_DBAB_4" hidden="1">{"EVA",#N/A,FALSE,"EVA";"WACC",#N/A,FALSE,"WACC"}</definedName>
    <definedName name="wrn.Economic._.Value._.Added._.Analysis._from_DBAB_4_1" localSheetId="4" hidden="1">{"EVA",#N/A,FALSE,"EVA";"WACC",#N/A,FALSE,"WACC"}</definedName>
    <definedName name="wrn.Economic._.Value._.Added._.Analysis._from_DBAB_4_1" localSheetId="11" hidden="1">{"EVA",#N/A,FALSE,"EVA";"WACC",#N/A,FALSE,"WACC"}</definedName>
    <definedName name="wrn.Economic._.Value._.Added._.Analysis._from_DBAB_4_1" hidden="1">{"EVA",#N/A,FALSE,"EVA";"WACC",#N/A,FALSE,"WACC"}</definedName>
    <definedName name="wrn.Economic._.Value._.Added._.Analysis._from_DBAB_5" localSheetId="11" hidden="1">{"EVA",#N/A,FALSE,"EVA";"WACC",#N/A,FALSE,"WACC"}</definedName>
    <definedName name="wrn.Economic._.Value._.Added._.Analysis._from_DBAB_5" hidden="1">{"EVA",#N/A,FALSE,"EVA";"WACC",#N/A,FALSE,"WACC"}</definedName>
    <definedName name="wrn.Economic._.Value._.Added._.Analysis._from_DBAB_5_1" localSheetId="4" hidden="1">{"EVA",#N/A,FALSE,"EVA";"WACC",#N/A,FALSE,"WACC"}</definedName>
    <definedName name="wrn.Economic._.Value._.Added._.Analysis._from_DBAB_5_1" localSheetId="11" hidden="1">{"EVA",#N/A,FALSE,"EVA";"WACC",#N/A,FALSE,"WACC"}</definedName>
    <definedName name="wrn.Economic._.Value._.Added._.Analysis._from_DBAB_5_1" hidden="1">{"EVA",#N/A,FALSE,"EVA";"WACC",#N/A,FALSE,"WACC"}</definedName>
    <definedName name="wrn.ecpall._1" localSheetId="4" hidden="1">{"ecpcash",#N/A,FALSE,"ECPann";"ecpinc",#N/A,FALSE,"ECPann";"ecpindia",#N/A,FALSE,"ECPann";"ecpmun",#N/A,FALSE,"ECPann";"ecpphoenix",#N/A,FALSE,"ECPann";"ecpothe",#N/A,FALSE,"ECPann";"ecpbalsht",#N/A,FALSE,"ECPann"}</definedName>
    <definedName name="wrn.ecpall._1" localSheetId="11" hidden="1">{"ecpcash",#N/A,FALSE,"ECPann";"ecpinc",#N/A,FALSE,"ECPann";"ecpindia",#N/A,FALSE,"ECPann";"ecpmun",#N/A,FALSE,"ECPann";"ecpphoenix",#N/A,FALSE,"ECPann";"ecpothe",#N/A,FALSE,"ECPann";"ecpbalsht",#N/A,FALSE,"ECPann"}</definedName>
    <definedName name="wrn.ecpall._1" hidden="1">{"ecpcash",#N/A,FALSE,"ECPann";"ecpinc",#N/A,FALSE,"ECPann";"ecpindia",#N/A,FALSE,"ECPann";"ecpmun",#N/A,FALSE,"ECPann";"ecpphoenix",#N/A,FALSE,"ECPann";"ecpothe",#N/A,FALSE,"ECPann";"ecpbalsht",#N/A,FALSE,"ECPann"}</definedName>
    <definedName name="wrn.ECS." localSheetId="11" hidden="1">{#N/A,#N/A,FALSE,"ECSPLAN";#N/A,#N/A,FALSE,"ECS1";#N/A,#N/A,FALSE,"ECS2";#N/A,#N/A,FALSE,"SUMMARY"}</definedName>
    <definedName name="wrn.ECS." hidden="1">{#N/A,#N/A,FALSE,"ECSPLAN";#N/A,#N/A,FALSE,"ECS1";#N/A,#N/A,FALSE,"ECS2";#N/A,#N/A,FALSE,"SUMMARY"}</definedName>
    <definedName name="wrn.ECS._1" localSheetId="11" hidden="1">{#N/A,#N/A,FALSE,"ECSPLAN";#N/A,#N/A,FALSE,"ECS1";#N/A,#N/A,FALSE,"ECS2";#N/A,#N/A,FALSE,"SUMMARY"}</definedName>
    <definedName name="wrn.ECS._1" hidden="1">{#N/A,#N/A,FALSE,"ECSPLAN";#N/A,#N/A,FALSE,"ECS1";#N/A,#N/A,FALSE,"ECS2";#N/A,#N/A,FALSE,"SUMMARY"}</definedName>
    <definedName name="wrn.EDEL." localSheetId="11" hidden="1">{"EDEL",#N/A,FALSE,"EDEL"}</definedName>
    <definedName name="wrn.EDEL." hidden="1">{"EDEL",#N/A,FALSE,"EDEL"}</definedName>
    <definedName name="wrn.EDEL._1" localSheetId="11" hidden="1">{"EDEL",#N/A,FALSE,"EDEL"}</definedName>
    <definedName name="wrn.EDEL._1" hidden="1">{"EDEL",#N/A,FALSE,"EDEL"}</definedName>
    <definedName name="wrn.EDEL._2" localSheetId="11" hidden="1">{"EDEL",#N/A,FALSE,"EDEL"}</definedName>
    <definedName name="wrn.EDEL._2" hidden="1">{"EDEL",#N/A,FALSE,"EDEL"}</definedName>
    <definedName name="wrn.Edison." localSheetId="11" hidden="1">{#N/A,#N/A,FALSE,"Sheet1";#N/A,#N/A,FALSE,"totalp&amp;L";#N/A,#N/A,FALSE,"totalassump";#N/A,#N/A,FALSE,"basep&amp;L";#N/A,#N/A,FALSE,"baseassump";#N/A,#N/A,FALSE,"sum slide"}</definedName>
    <definedName name="wrn.Edison." hidden="1">{#N/A,#N/A,FALSE,"Sheet1";#N/A,#N/A,FALSE,"totalp&amp;L";#N/A,#N/A,FALSE,"totalassump";#N/A,#N/A,FALSE,"basep&amp;L";#N/A,#N/A,FALSE,"baseassump";#N/A,#N/A,FALSE,"sum slide"}</definedName>
    <definedName name="wrn.EDS." localSheetId="11" hidden="1">{"cover",#N/A,FALSE,"Cover Sheet";"cash",#N/A,FALSE,"Cash Recon";"rent",#N/A,FALSE,"Rent Page";"ADVERT",#N/A,FALSE,"Promo Costs";"LOCAL1",#N/A,FALSE,"Local Costs"}</definedName>
    <definedName name="wrn.EDS." hidden="1">{"cover",#N/A,FALSE,"Cover Sheet";"cash",#N/A,FALSE,"Cash Recon";"rent",#N/A,FALSE,"Rent Page";"ADVERT",#N/A,FALSE,"Promo Costs";"LOCAL1",#N/A,FALSE,"Local Costs"}</definedName>
    <definedName name="wrn.EDS._1" localSheetId="11" hidden="1">{"cover",#N/A,FALSE,"Cover Sheet";"cash",#N/A,FALSE,"Cash Recon";"rent",#N/A,FALSE,"Rent Page";"ADVERT",#N/A,FALSE,"Promo Costs";"LOCAL1",#N/A,FALSE,"Local Costs"}</definedName>
    <definedName name="wrn.EDS._1" hidden="1">{"cover",#N/A,FALSE,"Cover Sheet";"cash",#N/A,FALSE,"Cash Recon";"rent",#N/A,FALSE,"Rent Page";"ADVERT",#N/A,FALSE,"Promo Costs";"LOCAL1",#N/A,FALSE,"Local Costs"}</definedName>
    <definedName name="wrn.ElitePackaging." localSheetId="11" hidden="1">{#N/A,#N/A,FALSE,"Pkg Assets";#N/A,#N/A,FALSE,"Elite Pkg Liab";#N/A,#N/A,FALSE,"Pkg Income";#N/A,#N/A,FALSE,"Pkg FOH";#N/A,#N/A,FALSE,"Pkg SGA"}</definedName>
    <definedName name="wrn.ElitePackaging." hidden="1">{#N/A,#N/A,FALSE,"Pkg Assets";#N/A,#N/A,FALSE,"Elite Pkg Liab";#N/A,#N/A,FALSE,"Pkg Income";#N/A,#N/A,FALSE,"Pkg FOH";#N/A,#N/A,FALSE,"Pkg SGA"}</definedName>
    <definedName name="wrn.em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1"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1"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2"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2"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g._.report." localSheetId="4" hidden="1">{#N/A,#N/A,FALSE,"Emerging Mkt Fund"}</definedName>
    <definedName name="wrn.Emg._.report." localSheetId="11" hidden="1">{#N/A,#N/A,FALSE,"Emerging Mkt Fund"}</definedName>
    <definedName name="wrn.Emg._.report." hidden="1">{#N/A,#N/A,FALSE,"Emerging Mkt Fund"}</definedName>
    <definedName name="wrn.entire." localSheetId="11" hidden="1">{#N/A,#N/A,FALSE,"EXH401B";#N/A,#N/A,FALSE,"EXH601B";#N/A,#N/A,FALSE,"EXH701B"}</definedName>
    <definedName name="wrn.entire." hidden="1">{#N/A,#N/A,FALSE,"EXH401B";#N/A,#N/A,FALSE,"EXH601B";#N/A,#N/A,FALSE,"EXH701B"}</definedName>
    <definedName name="wrn.Entire._.Model." localSheetId="4" hidden="1">{"Clothing PL",#N/A,FALSE,"H1H2";"Food PL",#N/A,FALSE,"H1H2";"Group PL",#N/A,FALSE,"H1H2";"Home Furnishings PL",#N/A,FALSE,"H1H2";"LFL assumptions",#N/A,FALSE,"H1H2";"Sales by division",#N/A,FALSE,"H1H2";"UK Retail PL",#N/A,FALSE,"H1H2"}</definedName>
    <definedName name="wrn.Entire._.Model." localSheetId="11"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ntire._.Model._1" localSheetId="4" hidden="1">{"Clothing PL",#N/A,FALSE,"H1H2";"Food PL",#N/A,FALSE,"H1H2";"Group PL",#N/A,FALSE,"H1H2";"Home Furnishings PL",#N/A,FALSE,"H1H2";"LFL assumptions",#N/A,FALSE,"H1H2";"Sales by division",#N/A,FALSE,"H1H2";"UK Retail PL",#N/A,FALSE,"H1H2"}</definedName>
    <definedName name="wrn.Entire._.Model._1" localSheetId="11" hidden="1">{"Clothing PL",#N/A,FALSE,"H1H2";"Food PL",#N/A,FALSE,"H1H2";"Group PL",#N/A,FALSE,"H1H2";"Home Furnishings PL",#N/A,FALSE,"H1H2";"LFL assumptions",#N/A,FALSE,"H1H2";"Sales by division",#N/A,FALSE,"H1H2";"UK Retail PL",#N/A,FALSE,"H1H2"}</definedName>
    <definedName name="wrn.Entire._.Model._1" hidden="1">{"Clothing PL",#N/A,FALSE,"H1H2";"Food PL",#N/A,FALSE,"H1H2";"Group PL",#N/A,FALSE,"H1H2";"Home Furnishings PL",#N/A,FALSE,"H1H2";"LFL assumptions",#N/A,FALSE,"H1H2";"Sales by division",#N/A,FALSE,"H1H2";"UK Retail PL",#N/A,FALSE,"H1H2"}</definedName>
    <definedName name="wrn.Entire._.Model._1_1"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_2"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_2"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3"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3"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_2"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_2"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_2"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_2"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5" localSheetId="4"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5" localSheetId="1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Model." localSheetId="15" hidden="1">{"cvr",#N/A,FALSE,"CVR";"sum",#N/A,FALSE,"SUM";"obal",#N/A,FALSE,"OBAL";#N/A,#N/A,FALSE,"INC1";#N/A,#N/A,FALSE,"INC2";"bal1",#N/A,FALSE,"BAL1";"inc",#N/A,FALSE,"INC";"bal",#N/A,FALSE,"BAL";"cash",#N/A,FALSE,"CASH";"debt",#N/A,FALSE,"DEBT";"eqty",#N/A,FALSE,"EQTY";"tax",#N/A,FALSE,"TAX";"depr",#N/A,FALSE,"DEPR";#N/A,#N/A,FALSE,"IRR";"strip1",#N/A,FALSE,"STRP";"fee",#N/A,FALSE,"FEE"}</definedName>
    <definedName name="wrn.EntireModel." localSheetId="11" hidden="1">{"cvr",#N/A,FALSE,"CVR";"sum",#N/A,FALSE,"SUM";"obal",#N/A,FALSE,"OBAL";#N/A,#N/A,FALSE,"INC1";#N/A,#N/A,FALSE,"INC2";"bal1",#N/A,FALSE,"BAL1";"inc",#N/A,FALSE,"INC";"bal",#N/A,FALSE,"BAL";"cash",#N/A,FALSE,"CASH";"debt",#N/A,FALSE,"DEBT";"eqty",#N/A,FALSE,"EQTY";"tax",#N/A,FALSE,"TAX";"depr",#N/A,FALSE,"DEPR";#N/A,#N/A,FALSE,"IRR";"strip1",#N/A,FALSE,"STRP";"fee",#N/A,FALSE,"FEE"}</definedName>
    <definedName name="wrn.EntireModel." hidden="1">{"cvr",#N/A,FALSE,"CVR";"sum",#N/A,FALSE,"SUM";"obal",#N/A,FALSE,"OBAL";#N/A,#N/A,FALSE,"INC1";#N/A,#N/A,FALSE,"INC2";"bal1",#N/A,FALSE,"BAL1";"inc",#N/A,FALSE,"INC";"bal",#N/A,FALSE,"BAL";"cash",#N/A,FALSE,"CASH";"debt",#N/A,FALSE,"DEBT";"eqty",#N/A,FALSE,"EQTY";"tax",#N/A,FALSE,"TAX";"depr",#N/A,FALSE,"DEPR";#N/A,#N/A,FALSE,"IRR";"strip1",#N/A,FALSE,"STRP";"fee",#N/A,FALSE,"FEE"}</definedName>
    <definedName name="wrn.ENTRYDET." localSheetId="11" hidden="1">{#N/A,#N/A,FALSE,"ENTRYDET"}</definedName>
    <definedName name="wrn.ENTRYDET." hidden="1">{#N/A,#N/A,FALSE,"ENTRYDET"}</definedName>
    <definedName name="wrn.EPS." localSheetId="11" hidden="1">{#N/A,#N/A,FALSE,"EPS"}</definedName>
    <definedName name="wrn.EPS." hidden="1">{#N/A,#N/A,FALSE,"EPS"}</definedName>
    <definedName name="wrn.EPS._.print." localSheetId="11" hidden="1">{"EPS1",#N/A,FALSE,"merger"}</definedName>
    <definedName name="wrn.EPS._.print." hidden="1">{"EPS1",#N/A,FALSE,"merger"}</definedName>
    <definedName name="wrn.epsandyear." localSheetId="4" hidden="1">{"YearGoal",#N/A,FALSE,"EPS";"yeargoal without",#N/A,FALSE,"EPS";"eps",#N/A,FALSE,"EPS"}</definedName>
    <definedName name="wrn.epsandyear." localSheetId="11" hidden="1">{"YearGoal",#N/A,FALSE,"EPS";"yeargoal without",#N/A,FALSE,"EPS";"eps",#N/A,FALSE,"EPS"}</definedName>
    <definedName name="wrn.epsandyear." hidden="1">{"YearGoal",#N/A,FALSE,"EPS";"yeargoal without",#N/A,FALSE,"EPS";"eps",#N/A,FALSE,"EPS"}</definedName>
    <definedName name="wrn.epsandyear._1" localSheetId="4" hidden="1">{"YearGoal",#N/A,FALSE,"EPS";"yeargoal without",#N/A,FALSE,"EPS";"eps",#N/A,FALSE,"EPS"}</definedName>
    <definedName name="wrn.epsandyear._1" localSheetId="11" hidden="1">{"YearGoal",#N/A,FALSE,"EPS";"yeargoal without",#N/A,FALSE,"EPS";"eps",#N/A,FALSE,"EPS"}</definedName>
    <definedName name="wrn.epsandyear._1" hidden="1">{"YearGoal",#N/A,FALSE,"EPS";"yeargoal without",#N/A,FALSE,"EPS";"eps",#N/A,FALSE,"EPS"}</definedName>
    <definedName name="wrn.equity._.comps." localSheetId="4" hidden="1">{"equity comps",#N/A,FALSE,"CS Comps";"equity comps",#N/A,FALSE,"PS Comps";"equity comps",#N/A,FALSE,"GIC_Comps";"equity comps",#N/A,FALSE,"GIC2_Comps"}</definedName>
    <definedName name="wrn.equity._.comps." localSheetId="15" hidden="1">{"equity comps",#N/A,FALSE,"CS Comps";"equity comps",#N/A,FALSE,"PS Comps";"equity comps",#N/A,FALSE,"GIC_Comps";"equity comps",#N/A,FALSE,"GIC2_Comps"}</definedName>
    <definedName name="wrn.equity._.comps." localSheetId="11"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quity._.comps._1" localSheetId="4" hidden="1">{"equity comps",#N/A,FALSE,"CS Comps";"equity comps",#N/A,FALSE,"PS Comps";"equity comps",#N/A,FALSE,"GIC_Comps";"equity comps",#N/A,FALSE,"GIC2_Comps"}</definedName>
    <definedName name="wrn.equity._.comps._1" localSheetId="11" hidden="1">{"equity comps",#N/A,FALSE,"CS Comps";"equity comps",#N/A,FALSE,"PS Comps";"equity comps",#N/A,FALSE,"GIC_Comps";"equity comps",#N/A,FALSE,"GIC2_Comps"}</definedName>
    <definedName name="wrn.equity._.comps._1" hidden="1">{"equity comps",#N/A,FALSE,"CS Comps";"equity comps",#N/A,FALSE,"PS Comps";"equity comps",#N/A,FALSE,"GIC_Comps";"equity comps",#N/A,FALSE,"GIC2_Comps"}</definedName>
    <definedName name="wrn.equity._.comps.1" localSheetId="4" hidden="1">{"equity comps",#N/A,FALSE,"CS Comps";"equity comps",#N/A,FALSE,"PS Comps";"equity comps",#N/A,FALSE,"GIC_Comps";"equity comps",#N/A,FALSE,"GIC2_Comps"}</definedName>
    <definedName name="wrn.equity._.comps.1" localSheetId="11"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quity._.comps.1_1" localSheetId="4" hidden="1">{"equity comps",#N/A,FALSE,"CS Comps";"equity comps",#N/A,FALSE,"PS Comps";"equity comps",#N/A,FALSE,"GIC_Comps";"equity comps",#N/A,FALSE,"GIC2_Comps"}</definedName>
    <definedName name="wrn.equity._.comps.1_1" localSheetId="11" hidden="1">{"equity comps",#N/A,FALSE,"CS Comps";"equity comps",#N/A,FALSE,"PS Comps";"equity comps",#N/A,FALSE,"GIC_Comps";"equity comps",#N/A,FALSE,"GIC2_Comps"}</definedName>
    <definedName name="wrn.equity._.comps.1_1" hidden="1">{"equity comps",#N/A,FALSE,"CS Comps";"equity comps",#N/A,FALSE,"PS Comps";"equity comps",#N/A,FALSE,"GIC_Comps";"equity comps",#N/A,FALSE,"GIC2_Comps"}</definedName>
    <definedName name="wrn.ESCA." localSheetId="4" hidden="1">{"ESCA",#N/A,FALSE,"NAVYI"}</definedName>
    <definedName name="wrn.ESCA." localSheetId="11" hidden="1">{"ESCA",#N/A,FALSE,"NAVYI"}</definedName>
    <definedName name="wrn.ESCA." hidden="1">{"ESCA",#N/A,FALSE,"NAVYI"}</definedName>
    <definedName name="wrn.ESI." localSheetId="4" hidden="1">{"ESI",#N/A,FALSE,"NAVYI"}</definedName>
    <definedName name="wrn.ESI." localSheetId="11" hidden="1">{"ESI",#N/A,FALSE,"NAVYI"}</definedName>
    <definedName name="wrn.ESI." hidden="1">{"ESI",#N/A,FALSE,"NAVYI"}</definedName>
    <definedName name="wrn.esl." localSheetId="11" hidden="1">{"Monthly6Q",#N/A,FALSE,"0614ESL"}</definedName>
    <definedName name="wrn.esl." hidden="1">{"Monthly6Q",#N/A,FALSE,"0614ESL"}</definedName>
    <definedName name="wrn.ESOP._.Accrual." localSheetId="11" hidden="1">{#N/A,#N/A,TRUE,"CALC"}</definedName>
    <definedName name="wrn.ESOP._.Accrual." hidden="1">{#N/A,#N/A,TRUE,"CALC"}</definedName>
    <definedName name="wrn.ESOP._.Actual._.Vs.._.Budget." localSheetId="11" hidden="1">{#N/A,#N/A,FALSE,"CALC"}</definedName>
    <definedName name="wrn.ESOP._.Actual._.Vs.._.Budget." hidden="1">{#N/A,#N/A,FALSE,"CALC"}</definedName>
    <definedName name="wrn.español." localSheetId="11" hidden="1">{"español",#N/A,FALSE,"R-C-E.XLS";"español",#N/A,FALSE,"EXPANSIO.XLS";"español",#N/A,FALSE,"MARCA.XLS";"español",#N/A,FALSE,"MEDICO.XLS";"español",#N/A,FALSE,"ACT-ECON.XLS";"español",#N/A,FALSE,"GALERIA.XLS";"español",#N/A,FALSE,"R-EXTERN.XLS";"español",#N/A,FALSE,"NEWSLETT.XLS";"español",#N/A,FALSE,"RECOPRINT.XLS";"español",#N/A,FALSE,"RECOMUL.XLS";"español",#N/A,FALSE,"TVDIG.XLS";"español",#N/A,FALSE,"ESTRUCTU.XLS"}</definedName>
    <definedName name="wrn.español." hidden="1">{"español",#N/A,FALSE,"R-C-E.XLS";"español",#N/A,FALSE,"EXPANSIO.XLS";"español",#N/A,FALSE,"MARCA.XLS";"español",#N/A,FALSE,"MEDICO.XLS";"español",#N/A,FALSE,"ACT-ECON.XLS";"español",#N/A,FALSE,"GALERIA.XLS";"español",#N/A,FALSE,"R-EXTERN.XLS";"español",#N/A,FALSE,"NEWSLETT.XLS";"español",#N/A,FALSE,"RECOPRINT.XLS";"español",#N/A,FALSE,"RECOMUL.XLS";"español",#N/A,FALSE,"TVDIG.XLS";"español",#N/A,FALSE,"ESTRUCTU.XLS"}</definedName>
    <definedName name="wrn.esterno." localSheetId="11" hidden="1">{#N/A,#N/A,FALSE,"HIGHNEW";#N/A,#N/A,FALSE,"HIGHOLD"}</definedName>
    <definedName name="wrn.esterno." hidden="1">{#N/A,#N/A,FALSE,"HIGHNEW";#N/A,#N/A,FALSE,"HIGHOLD"}</definedName>
    <definedName name="wrn.ESTIMATE._.BOOK." localSheetId="4"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 localSheetId="11"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_1" localSheetId="4"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_1" localSheetId="11"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_1"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d._.Tax._.Annualized._.Method." localSheetId="11" hidden="1">{#N/A,#N/A,FALSE,"Summary";#N/A,#N/A,FALSE,"Adj to Option C";#N/A,#N/A,FALSE,"Dividend Analysis";#N/A,#N/A,FALSE,"Reserve Analysis";#N/A,#N/A,FALSE,"Depreciation";#N/A,#N/A,FALSE,"Other Tax Adj"}</definedName>
    <definedName name="wrn.Estimated._.Tax._.Annualized._.Method." hidden="1">{#N/A,#N/A,FALSE,"Summary";#N/A,#N/A,FALSE,"Adj to Option C";#N/A,#N/A,FALSE,"Dividend Analysis";#N/A,#N/A,FALSE,"Reserve Analysis";#N/A,#N/A,FALSE,"Depreciation";#N/A,#N/A,FALSE,"Other Tax Adj"}</definedName>
    <definedName name="wrn.Eur." localSheetId="4" hidden="1">{"europe F",#N/A,FALSE,"B";"europe B",#N/A,FALSE,"B"}</definedName>
    <definedName name="wrn.Eur." localSheetId="11" hidden="1">{"europe F",#N/A,FALSE,"B";"europe B",#N/A,FALSE,"B"}</definedName>
    <definedName name="wrn.Eur." hidden="1">{"europe F",#N/A,FALSE,"B";"europe B",#N/A,FALSE,"B"}</definedName>
    <definedName name="wrn.Eur._1" localSheetId="4" hidden="1">{"europe F",#N/A,FALSE,"B";"europe B",#N/A,FALSE,"B"}</definedName>
    <definedName name="wrn.Eur._1" localSheetId="11" hidden="1">{"europe F",#N/A,FALSE,"B";"europe B",#N/A,FALSE,"B"}</definedName>
    <definedName name="wrn.Eur._1" hidden="1">{"europe F",#N/A,FALSE,"B";"europe B",#N/A,FALSE,"B"}</definedName>
    <definedName name="wrn.Europe."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A._.Analysis." localSheetId="11" hidden="1">{"EVA Comparison",#N/A,FALSE,"EVA";"ORONA Break Down",#N/A,FALSE,"EVA";"99 - 00 ROIC Reconciliation",#N/A,FALSE,"EVA";"ROIC Reconciliation",#N/A,FALSE,"EVA";"WACC",#N/A,FALSE,"EVA";"APD NOPAT &amp; ROIC",#N/A,FALSE,"EVA";"EVA MSDW Method",#N/A,FALSE,"EVA";"EVA APD MEthod",#N/A,FALSE,"EVA";"Sum Diff",#N/A,FALSE,"EVA";"APD Method",#N/A,FALSE,"EVA";"1990-2000 Comp",#N/A,FALSE,"EVA"}</definedName>
    <definedName name="wrn.EVA._.Analysis." hidden="1">{"EVA Comparison",#N/A,FALSE,"EVA";"ORONA Break Down",#N/A,FALSE,"EVA";"99 - 00 ROIC Reconciliation",#N/A,FALSE,"EVA";"ROIC Reconciliation",#N/A,FALSE,"EVA";"WACC",#N/A,FALSE,"EVA";"APD NOPAT &amp; ROIC",#N/A,FALSE,"EVA";"EVA MSDW Method",#N/A,FALSE,"EVA";"EVA APD MEthod",#N/A,FALSE,"EVA";"Sum Diff",#N/A,FALSE,"EVA";"APD Method",#N/A,FALSE,"EVA";"1990-2000 Comp",#N/A,FALSE,"EVA"}</definedName>
    <definedName name="wrn.EVAs." localSheetId="11" hidden="1">{"EVA MSDW Method",#N/A,FALSE,"EVA";"EVA APD MEthod",#N/A,FALSE,"EVA"}</definedName>
    <definedName name="wrn.EVAs." hidden="1">{"EVA MSDW Method",#N/A,FALSE,"EVA";"EVA APD MEthod",#N/A,FALSE,"EVA"}</definedName>
    <definedName name="wrn.Everything." localSheetId="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1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1" localSheetId="4" hidden="1">{#N/A,#N/A,FALSE,"Qtr Results";#N/A,#N/A,FALSE,"Same Hospital";#N/A,#N/A,FALSE,"Quarterly Earnings Model";#N/A,#N/A,FALSE,"Annual Model"}</definedName>
    <definedName name="wrn.Everything._1_1" localSheetId="11" hidden="1">{#N/A,#N/A,FALSE,"Qtr Results";#N/A,#N/A,FALSE,"Same Hospital";#N/A,#N/A,FALSE,"Quarterly Earnings Model";#N/A,#N/A,FALSE,"Annual Model"}</definedName>
    <definedName name="wrn.Everything._1_1" hidden="1">{#N/A,#N/A,FALSE,"Qtr Results";#N/A,#N/A,FALSE,"Same Hospital";#N/A,#N/A,FALSE,"Quarterly Earnings Model";#N/A,#N/A,FALSE,"Annual Model"}</definedName>
    <definedName name="wrn.Everything._1_1_2" localSheetId="4" hidden="1">{#N/A,#N/A,FALSE,"Qtr Results";#N/A,#N/A,FALSE,"Same Hospital";#N/A,#N/A,FALSE,"Quarterly Earnings Model";#N/A,#N/A,FALSE,"Annual Model"}</definedName>
    <definedName name="wrn.Everything._1_1_2" localSheetId="11" hidden="1">{#N/A,#N/A,FALSE,"Qtr Results";#N/A,#N/A,FALSE,"Same Hospital";#N/A,#N/A,FALSE,"Quarterly Earnings Model";#N/A,#N/A,FALSE,"Annual Model"}</definedName>
    <definedName name="wrn.Everything._1_1_2" hidden="1">{#N/A,#N/A,FALSE,"Qtr Results";#N/A,#N/A,FALSE,"Same Hospital";#N/A,#N/A,FALSE,"Quarterly Earnings Model";#N/A,#N/A,FALSE,"Annual Model"}</definedName>
    <definedName name="wrn.Everything._1_3" localSheetId="4" hidden="1">{#N/A,#N/A,FALSE,"Qtr Results";#N/A,#N/A,FALSE,"Same Hospital";#N/A,#N/A,FALSE,"Quarterly Earnings Model";#N/A,#N/A,FALSE,"Annual Model"}</definedName>
    <definedName name="wrn.Everything._1_3" localSheetId="11" hidden="1">{#N/A,#N/A,FALSE,"Qtr Results";#N/A,#N/A,FALSE,"Same Hospital";#N/A,#N/A,FALSE,"Quarterly Earnings Model";#N/A,#N/A,FALSE,"Annual Model"}</definedName>
    <definedName name="wrn.Everything._1_3" hidden="1">{#N/A,#N/A,FALSE,"Qtr Results";#N/A,#N/A,FALSE,"Same Hospital";#N/A,#N/A,FALSE,"Quarterly Earnings Model";#N/A,#N/A,FALSE,"Annual Model"}</definedName>
    <definedName name="wrn.Everything._2" localSheetId="4" hidden="1">{#N/A,#N/A,FALSE,"Qtr Results";#N/A,#N/A,FALSE,"Same Hospital";#N/A,#N/A,FALSE,"Quarterly Earnings Model";#N/A,#N/A,FALSE,"Annual Model"}</definedName>
    <definedName name="wrn.Everything._2" localSheetId="11" hidden="1">{#N/A,#N/A,FALSE,"Qtr Results";#N/A,#N/A,FALSE,"Same Hospital";#N/A,#N/A,FALSE,"Quarterly Earnings Model";#N/A,#N/A,FALSE,"Annual Model"}</definedName>
    <definedName name="wrn.Everything._2" hidden="1">{#N/A,#N/A,FALSE,"Qtr Results";#N/A,#N/A,FALSE,"Same Hospital";#N/A,#N/A,FALSE,"Quarterly Earnings Model";#N/A,#N/A,FALSE,"Annual Model"}</definedName>
    <definedName name="wrn.Everything._2_2" localSheetId="4" hidden="1">{#N/A,#N/A,FALSE,"Qtr Results";#N/A,#N/A,FALSE,"Same Hospital";#N/A,#N/A,FALSE,"Quarterly Earnings Model";#N/A,#N/A,FALSE,"Annual Model"}</definedName>
    <definedName name="wrn.Everything._2_2" localSheetId="11" hidden="1">{#N/A,#N/A,FALSE,"Qtr Results";#N/A,#N/A,FALSE,"Same Hospital";#N/A,#N/A,FALSE,"Quarterly Earnings Model";#N/A,#N/A,FALSE,"Annual Model"}</definedName>
    <definedName name="wrn.Everything._2_2" hidden="1">{#N/A,#N/A,FALSE,"Qtr Results";#N/A,#N/A,FALSE,"Same Hospital";#N/A,#N/A,FALSE,"Quarterly Earnings Model";#N/A,#N/A,FALSE,"Annual Model"}</definedName>
    <definedName name="wrn.Everything._3" localSheetId="4" hidden="1">{#N/A,#N/A,FALSE,"Qtr Results";#N/A,#N/A,FALSE,"Same Hospital";#N/A,#N/A,FALSE,"Quarterly Earnings Model";#N/A,#N/A,FALSE,"Annual Model"}</definedName>
    <definedName name="wrn.Everything._3" localSheetId="11" hidden="1">{#N/A,#N/A,FALSE,"Qtr Results";#N/A,#N/A,FALSE,"Same Hospital";#N/A,#N/A,FALSE,"Quarterly Earnings Model";#N/A,#N/A,FALSE,"Annual Model"}</definedName>
    <definedName name="wrn.Everything._3" hidden="1">{#N/A,#N/A,FALSE,"Qtr Results";#N/A,#N/A,FALSE,"Same Hospital";#N/A,#N/A,FALSE,"Quarterly Earnings Model";#N/A,#N/A,FALSE,"Annual Model"}</definedName>
    <definedName name="wrn.Everything._3_2" localSheetId="4" hidden="1">{#N/A,#N/A,FALSE,"Qtr Results";#N/A,#N/A,FALSE,"Same Hospital";#N/A,#N/A,FALSE,"Quarterly Earnings Model";#N/A,#N/A,FALSE,"Annual Model"}</definedName>
    <definedName name="wrn.Everything._3_2" localSheetId="11" hidden="1">{#N/A,#N/A,FALSE,"Qtr Results";#N/A,#N/A,FALSE,"Same Hospital";#N/A,#N/A,FALSE,"Quarterly Earnings Model";#N/A,#N/A,FALSE,"Annual Model"}</definedName>
    <definedName name="wrn.Everything._3_2" hidden="1">{#N/A,#N/A,FALSE,"Qtr Results";#N/A,#N/A,FALSE,"Same Hospital";#N/A,#N/A,FALSE,"Quarterly Earnings Model";#N/A,#N/A,FALSE,"Annual Model"}</definedName>
    <definedName name="wrn.Everything._5" localSheetId="4" hidden="1">{#N/A,#N/A,FALSE,"Qtr Results";#N/A,#N/A,FALSE,"Same Hospital";#N/A,#N/A,FALSE,"Quarterly Earnings Model";#N/A,#N/A,FALSE,"Annual Model"}</definedName>
    <definedName name="wrn.Everything._5" localSheetId="11" hidden="1">{#N/A,#N/A,FALSE,"Qtr Results";#N/A,#N/A,FALSE,"Same Hospital";#N/A,#N/A,FALSE,"Quarterly Earnings Model";#N/A,#N/A,FALSE,"Annual Model"}</definedName>
    <definedName name="wrn.Everything._5" hidden="1">{#N/A,#N/A,FALSE,"Qtr Results";#N/A,#N/A,FALSE,"Same Hospital";#N/A,#N/A,FALSE,"Quarterly Earnings Model";#N/A,#N/A,FALSE,"Annual Model"}</definedName>
    <definedName name="wrn.EW." localSheetId="4" hidden="1">{#N/A,#N/A,FALSE,"EW"}</definedName>
    <definedName name="wrn.EW." localSheetId="11" hidden="1">{#N/A,#N/A,FALSE,"EW"}</definedName>
    <definedName name="wrn.EW." hidden="1">{#N/A,#N/A,FALSE,"EW"}</definedName>
    <definedName name="wrn.Exam._.Workpapers._.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ess._.rent." localSheetId="4" hidden="1">{"excess rent front",#N/A,FALSE,"Meldisco";"excess rent back",#N/A,FALSE,"B"}</definedName>
    <definedName name="wrn.excess._.rent." localSheetId="11" hidden="1">{"excess rent front",#N/A,FALSE,"Meldisco";"excess rent back",#N/A,FALSE,"B"}</definedName>
    <definedName name="wrn.excess._.rent." hidden="1">{"excess rent front",#N/A,FALSE,"Meldisco";"excess rent back",#N/A,FALSE,"B"}</definedName>
    <definedName name="wrn.excess._.rent._1" localSheetId="4" hidden="1">{"excess rent front",#N/A,FALSE,"Meldisco";"excess rent back",#N/A,FALSE,"B"}</definedName>
    <definedName name="wrn.excess._.rent._1" localSheetId="11" hidden="1">{"excess rent front",#N/A,FALSE,"Meldisco";"excess rent back",#N/A,FALSE,"B"}</definedName>
    <definedName name="wrn.excess._.rent._1" hidden="1">{"excess rent front",#N/A,FALSE,"Meldisco";"excess rent back",#N/A,FALSE,"B"}</definedName>
    <definedName name="wrn.Executive." localSheetId="11" hidden="1">{"summary",#N/A,FALSE,"WCTREND";"invrcvbl",#N/A,FALSE,"WCTREND"}</definedName>
    <definedName name="wrn.Executive." hidden="1">{"summary",#N/A,FALSE,"WCTREND";"invrcvbl",#N/A,FALSE,"WCTREND"}</definedName>
    <definedName name="wrn.Executive._.Package." localSheetId="11" hidden="1">{#N/A,#N/A,TRUE,"Cover Sheet";#N/A,#N/A,TRUE,"Table of Contents";#N/A,#N/A,TRUE,"Plan Assumptions";#N/A,#N/A,TRUE,"UnitsByMonth";#N/A,#N/A,TRUE,"SEC Format";#N/A,#N/A,TRUE,"SEC Liggett";#N/A,#N/A,TRUE,"SEC Vector";#N/A,#N/A,TRUE,"Monthly Liggett Income Smnt-SEC";#N/A,#N/A,TRUE,"Monthly Vector Tobacco IS SEC";#N/A,#N/A,TRUE,"BrandPL-Summary - All Brands";#N/A,#N/A,TRUE,"BrandPL-Summary-Liggett";#N/A,#N/A,TRUE,"Premium";#N/A,#N/A,TRUE,"Omni";#N/A,#N/A,TRUE,"Quest";#N/A,#N/A,TRUE,"Eve";#N/A,#N/A,TRUE,"Jade";#N/A,#N/A,TRUE,"Discount";#N/A,#N/A,TRUE,"Pyramid";#N/A,#N/A,TRUE,"Private Label";#N/A,#N/A,TRUE,"Tourney";#N/A,#N/A,TRUE,"Liggett Select";#N/A,#N/A,TRUE,"USA";#N/A,#N/A,TRUE,"ControlLabel";#N/A,#N/A,TRUE,"B &amp; W";#N/A,#N/A,TRUE,"Class A Mil";#N/A,#N/A,TRUE,"SG+A"}</definedName>
    <definedName name="wrn.Executive._.Package." hidden="1">{#N/A,#N/A,TRUE,"Cover Sheet";#N/A,#N/A,TRUE,"Table of Contents";#N/A,#N/A,TRUE,"Plan Assumptions";#N/A,#N/A,TRUE,"UnitsByMonth";#N/A,#N/A,TRUE,"SEC Format";#N/A,#N/A,TRUE,"SEC Liggett";#N/A,#N/A,TRUE,"SEC Vector";#N/A,#N/A,TRUE,"Monthly Liggett Income Smnt-SEC";#N/A,#N/A,TRUE,"Monthly Vector Tobacco IS SEC";#N/A,#N/A,TRUE,"BrandPL-Summary - All Brands";#N/A,#N/A,TRUE,"BrandPL-Summary-Liggett";#N/A,#N/A,TRUE,"Premium";#N/A,#N/A,TRUE,"Omni";#N/A,#N/A,TRUE,"Quest";#N/A,#N/A,TRUE,"Eve";#N/A,#N/A,TRUE,"Jade";#N/A,#N/A,TRUE,"Discount";#N/A,#N/A,TRUE,"Pyramid";#N/A,#N/A,TRUE,"Private Label";#N/A,#N/A,TRUE,"Tourney";#N/A,#N/A,TRUE,"Liggett Select";#N/A,#N/A,TRUE,"USA";#N/A,#N/A,TRUE,"ControlLabel";#N/A,#N/A,TRUE,"B &amp; W";#N/A,#N/A,TRUE,"Class A Mil";#N/A,#N/A,TRUE,"SG+A"}</definedName>
    <definedName name="wrn.Executive._.Summary." localSheetId="11" hidden="1">{#N/A,#N/A,TRUE,"Top";#N/A,#N/A,TRUE,"Quarter";#N/A,#N/A,TRUE,"Variance"}</definedName>
    <definedName name="wrn.Executive._.Summary." hidden="1">{#N/A,#N/A,TRUE,"Top";#N/A,#N/A,TRUE,"Quarter";#N/A,#N/A,TRUE,"Variance"}</definedName>
    <definedName name="wrn.executive1" localSheetId="11" hidden="1">{"summary",#N/A,FALSE,"WCTREND";"invrcvbl",#N/A,FALSE,"WCTREND"}</definedName>
    <definedName name="wrn.executive1" hidden="1">{"summary",#N/A,FALSE,"WCTREND";"invrcvbl",#N/A,FALSE,"WCTREND"}</definedName>
    <definedName name="wrn.executive2" localSheetId="11" hidden="1">{"summary",#N/A,FALSE,"WCTREND";"invrcvbl",#N/A,FALSE,"WCTREND"}</definedName>
    <definedName name="wrn.executive2" hidden="1">{"summary",#N/A,FALSE,"WCTREND";"invrcvbl",#N/A,FALSE,"WCTREND"}</definedName>
    <definedName name="wrn.Exhibit_draft_report." localSheetId="11" hidden="1">{"Historic",#N/A,FALSE,"Historic IS";"BS",#N/A,FALSE,"DCF BS conversion";"Market_summary_2",#N/A,FALSE,"Market summary";"GCM_summary",#N/A,FALSE,"Market approach";"DCF",#N/A,FALSE,"DCF Projected IS unlevered";"DCF_value",#N/A,FALSE,"DCF Indications of value"}</definedName>
    <definedName name="wrn.Exhibit_draft_report." hidden="1">{"Historic",#N/A,FALSE,"Historic IS";"BS",#N/A,FALSE,"DCF BS conversion";"Market_summary_2",#N/A,FALSE,"Market summary";"GCM_summary",#N/A,FALSE,"Market approach";"DCF",#N/A,FALSE,"DCF Projected IS unlevered";"DCF_value",#N/A,FALSE,"DCF Indications of value"}</definedName>
    <definedName name="wrn.Exhibit_draft_report._1" localSheetId="11" hidden="1">{"Historic",#N/A,FALSE,"Historic IS";"BS",#N/A,FALSE,"DCF BS conversion";"Market_summary_2",#N/A,FALSE,"Market summary";"GCM_summary",#N/A,FALSE,"Market approach";"DCF",#N/A,FALSE,"DCF Projected IS unlevered";"DCF_value",#N/A,FALSE,"DCF Indications of value"}</definedName>
    <definedName name="wrn.Exhibit_draft_report._1" hidden="1">{"Historic",#N/A,FALSE,"Historic IS";"BS",#N/A,FALSE,"DCF BS conversion";"Market_summary_2",#N/A,FALSE,"Market summary";"GCM_summary",#N/A,FALSE,"Market approach";"DCF",#N/A,FALSE,"DCF Projected IS unlevered";"DCF_value",#N/A,FALSE,"DCF Indications of value"}</definedName>
    <definedName name="wrn.exhibits." localSheetId="4" hidden="1">{#N/A,#N/A,FALSE,"IS";#N/A,#N/A,FALSE,"BS";#N/A,#N/A,FALSE,"RMA";#N/A,#N/A,FALSE,"INCOME";#N/A,#N/A,FALSE,"DCF";#N/A,#N/A,FALSE,"MARKET"}</definedName>
    <definedName name="wrn.exhibits." localSheetId="11" hidden="1">{#N/A,#N/A,FALSE,"IS";#N/A,#N/A,FALSE,"BS";#N/A,#N/A,FALSE,"RMA";#N/A,#N/A,FALSE,"INCOME";#N/A,#N/A,FALSE,"DCF";#N/A,#N/A,FALSE,"MARKET"}</definedName>
    <definedName name="wrn.exhibits." hidden="1">{#N/A,#N/A,FALSE,"IS";#N/A,#N/A,FALSE,"BS";#N/A,#N/A,FALSE,"RMA";#N/A,#N/A,FALSE,"INCOME";#N/A,#N/A,FALSE,"DCF";#N/A,#N/A,FALSE,"MARKET"}</definedName>
    <definedName name="wrn.EXHIBITS._1" localSheetId="11"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HIBITS._1"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ist." localSheetId="4" hidden="1">{"Exist1",#N/A,FALSE,"Exist";"exist2",#N/A,FALSE,"Exist"}</definedName>
    <definedName name="wrn.Exist." localSheetId="11" hidden="1">{"Exist1",#N/A,FALSE,"Exist";"exist2",#N/A,FALSE,"Exist"}</definedName>
    <definedName name="wrn.Exist." hidden="1">{"Exist1",#N/A,FALSE,"Exist";"exist2",#N/A,FALSE,"Exist"}</definedName>
    <definedName name="wrn.Exist._1" localSheetId="4" hidden="1">{"Exist1",#N/A,FALSE,"Exist";"exist2",#N/A,FALSE,"Exist"}</definedName>
    <definedName name="wrn.Exist._1" localSheetId="11" hidden="1">{"Exist1",#N/A,FALSE,"Exist";"exist2",#N/A,FALSE,"Exist"}</definedName>
    <definedName name="wrn.Exist._1" hidden="1">{"Exist1",#N/A,FALSE,"Exist";"exist2",#N/A,FALSE,"Exist"}</definedName>
    <definedName name="wrn.EXP2." localSheetId="4" hidden="1">{#N/A,#N/A,TRUE,"NIE_C";#N/A,#N/A,TRUE,"NIE";#N/A,#N/A,TRUE,"NIE_D";#N/A,#N/A,TRUE,"NIE_D_CC";#N/A,#N/A,TRUE,"HEA -- EXP"}</definedName>
    <definedName name="wrn.EXP2." localSheetId="11" hidden="1">{#N/A,#N/A,TRUE,"NIE_C";#N/A,#N/A,TRUE,"NIE";#N/A,#N/A,TRUE,"NIE_D";#N/A,#N/A,TRUE,"NIE_D_CC";#N/A,#N/A,TRUE,"HEA -- EXP"}</definedName>
    <definedName name="wrn.EXP2." hidden="1">{#N/A,#N/A,TRUE,"NIE_C";#N/A,#N/A,TRUE,"NIE";#N/A,#N/A,TRUE,"NIE_D";#N/A,#N/A,TRUE,"NIE_D_CC";#N/A,#N/A,TRUE,"HEA -- EXP"}</definedName>
    <definedName name="wrn.Expense._.Database." localSheetId="11"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_.Database."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_.Report." localSheetId="4" hidden="1">{#N/A,#N/A,FALSE,"EERFACE";#N/A,#N/A,FALSE,"EERBACK"}</definedName>
    <definedName name="wrn.Expense._.Report." localSheetId="11" hidden="1">{#N/A,#N/A,FALSE,"EERFACE";#N/A,#N/A,FALSE,"EERBACK"}</definedName>
    <definedName name="wrn.Expense._.Report." hidden="1">{#N/A,#N/A,FALSE,"EERFACE";#N/A,#N/A,FALSE,"EERBACK"}</definedName>
    <definedName name="wrn.EXPENSES." localSheetId="11" hidden="1">{#N/A,#N/A,FALSE,"0400-1 Professional Services";#N/A,#N/A,FALSE,"0400-2 Taxes &amp; Licenses";#N/A,#N/A,FALSE,"0400-3 Repairs &amp; Maint.";#N/A,#N/A,FALSE,"0400-4 Officers Salaries";#N/A,#N/A,FALSE,"0400-5 Officers' Life Insurance";#N/A,#N/A,FALSE,"0400-6 Payroll Test";#N/A,#N/A,FALSE,"0400-7 Donations"}</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f" localSheetId="1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B" localSheetId="11" hidden="1">{"FCB_ALL",#N/A,FALSE,"FCB"}</definedName>
    <definedName name="wrn.FB" hidden="1">{"FCB_ALL",#N/A,FALSE,"FCB"}</definedName>
    <definedName name="wrn.fc" localSheetId="11" hidden="1">{"FCB_ALL",#N/A,FALSE,"FCB"}</definedName>
    <definedName name="wrn.fc" hidden="1">{"FCB_ALL",#N/A,FALSE,"FCB"}</definedName>
    <definedName name="wrn.fc." localSheetId="4" hidden="1">{"letter",#N/A,FALSE,"Letter";"amort",#N/A,FALSE,"Amort"}</definedName>
    <definedName name="wrn.fc." localSheetId="11" hidden="1">{"letter",#N/A,FALSE,"Letter";"amort",#N/A,FALSE,"Amort"}</definedName>
    <definedName name="wrn.fc." hidden="1">{"letter",#N/A,FALSE,"Letter";"amort",#N/A,FALSE,"Amort"}</definedName>
    <definedName name="wrn.fc12" localSheetId="11" hidden="1">{"FCB_ALL",#N/A,FALSE,"FCB"}</definedName>
    <definedName name="wrn.fc12" hidden="1">{"FCB_ALL",#N/A,FALSE,"FCB"}</definedName>
    <definedName name="wrn.fcb" localSheetId="4" hidden="1">{"FCB_ALL",#N/A,FALSE,"FCB"}</definedName>
    <definedName name="wrn.fcb" localSheetId="11" hidden="1">{"FCB_ALL",#N/A,FALSE,"FCB"}</definedName>
    <definedName name="wrn.fcb" hidden="1">{"FCB_ALL",#N/A,FALSE,"FCB"}</definedName>
    <definedName name="wrn.FCB." localSheetId="19" hidden="1">{"FCB_ALL",#N/A,FALSE,"FCB"}</definedName>
    <definedName name="wrn.FCB." localSheetId="4" hidden="1">{"FCB_ALL",#N/A,FALSE,"FCB"}</definedName>
    <definedName name="wrn.FCB." localSheetId="15" hidden="1">{"FCB_ALL",#N/A,FALSE,"FCB"}</definedName>
    <definedName name="wrn.FCB." localSheetId="11" hidden="1">{"FCB_ALL",#N/A,FALSE,"FCB"}</definedName>
    <definedName name="wrn.FCB." hidden="1">{"FCB_ALL",#N/A,FALSE,"FCB"}</definedName>
    <definedName name="wrn.FCB._1" localSheetId="4" hidden="1">{"FCB_ALL",#N/A,FALSE,"FCB"}</definedName>
    <definedName name="wrn.FCB._1" localSheetId="11" hidden="1">{"FCB_ALL",#N/A,FALSE,"FCB"}</definedName>
    <definedName name="wrn.FCB._1" hidden="1">{"FCB_ALL",#N/A,FALSE,"FCB"}</definedName>
    <definedName name="wrn.FCB._1_1" localSheetId="4" hidden="1">{"FCB_ALL",#N/A,FALSE,"FCB"}</definedName>
    <definedName name="wrn.FCB._1_1" localSheetId="11" hidden="1">{"FCB_ALL",#N/A,FALSE,"FCB"}</definedName>
    <definedName name="wrn.FCB._1_1" hidden="1">{"FCB_ALL",#N/A,FALSE,"FCB"}</definedName>
    <definedName name="wrn.FCB._1_1_2" localSheetId="4" hidden="1">{"FCB_ALL",#N/A,FALSE,"FCB"}</definedName>
    <definedName name="wrn.FCB._1_1_2" localSheetId="11" hidden="1">{"FCB_ALL",#N/A,FALSE,"FCB"}</definedName>
    <definedName name="wrn.FCB._1_1_2" hidden="1">{"FCB_ALL",#N/A,FALSE,"FCB"}</definedName>
    <definedName name="wrn.FCB._1_3" localSheetId="4" hidden="1">{"FCB_ALL",#N/A,FALSE,"FCB"}</definedName>
    <definedName name="wrn.FCB._1_3" localSheetId="11" hidden="1">{"FCB_ALL",#N/A,FALSE,"FCB"}</definedName>
    <definedName name="wrn.FCB._1_3" hidden="1">{"FCB_ALL",#N/A,FALSE,"FCB"}</definedName>
    <definedName name="wrn.FCB._2" localSheetId="4" hidden="1">{"FCB_ALL",#N/A,FALSE,"FCB"}</definedName>
    <definedName name="wrn.FCB._2" localSheetId="11" hidden="1">{"FCB_ALL",#N/A,FALSE,"FCB"}</definedName>
    <definedName name="wrn.FCB._2" hidden="1">{"FCB_ALL",#N/A,FALSE,"FCB"}</definedName>
    <definedName name="wrn.FCB._2_2" localSheetId="4" hidden="1">{"FCB_ALL",#N/A,FALSE,"FCB"}</definedName>
    <definedName name="wrn.FCB._2_2" localSheetId="11" hidden="1">{"FCB_ALL",#N/A,FALSE,"FCB"}</definedName>
    <definedName name="wrn.FCB._2_2" hidden="1">{"FCB_ALL",#N/A,FALSE,"FCB"}</definedName>
    <definedName name="wrn.FCB._3" localSheetId="4" hidden="1">{"FCB_ALL",#N/A,FALSE,"FCB"}</definedName>
    <definedName name="wrn.FCB._3" localSheetId="11" hidden="1">{"FCB_ALL",#N/A,FALSE,"FCB"}</definedName>
    <definedName name="wrn.FCB._3" hidden="1">{"FCB_ALL",#N/A,FALSE,"FCB"}</definedName>
    <definedName name="wrn.FCB._3_2" localSheetId="4" hidden="1">{"FCB_ALL",#N/A,FALSE,"FCB"}</definedName>
    <definedName name="wrn.FCB._3_2" localSheetId="11" hidden="1">{"FCB_ALL",#N/A,FALSE,"FCB"}</definedName>
    <definedName name="wrn.FCB._3_2" hidden="1">{"FCB_ALL",#N/A,FALSE,"FCB"}</definedName>
    <definedName name="wrn.FCB._5" localSheetId="4" hidden="1">{"FCB_ALL",#N/A,FALSE,"FCB"}</definedName>
    <definedName name="wrn.FCB._5" localSheetId="11" hidden="1">{"FCB_ALL",#N/A,FALSE,"FCB"}</definedName>
    <definedName name="wrn.FCB._5" hidden="1">{"FCB_ALL",#N/A,FALSE,"FCB"}</definedName>
    <definedName name="wrn.fcb._dcf" localSheetId="4" hidden="1">{"FCB_ALL",#N/A,FALSE,"FCB"}</definedName>
    <definedName name="wrn.fcb._dcf" localSheetId="11" hidden="1">{"FCB_ALL",#N/A,FALSE,"FCB"}</definedName>
    <definedName name="wrn.fcb._dcf" hidden="1">{"FCB_ALL",#N/A,FALSE,"FCB"}</definedName>
    <definedName name="wrn.fcb._dcf_1" localSheetId="4" hidden="1">{"FCB_ALL",#N/A,FALSE,"FCB"}</definedName>
    <definedName name="wrn.fcb._dcf_1" localSheetId="11" hidden="1">{"FCB_ALL",#N/A,FALSE,"FCB"}</definedName>
    <definedName name="wrn.fcb._dcf_1" hidden="1">{"FCB_ALL",#N/A,FALSE,"FCB"}</definedName>
    <definedName name="wrn.fcb.1" localSheetId="11" hidden="1">{"FCB_ALL",#N/A,FALSE,"FCB"}</definedName>
    <definedName name="wrn.fcb.1" hidden="1">{"FCB_ALL",#N/A,FALSE,"FCB"}</definedName>
    <definedName name="wrn.fcb.9" localSheetId="11" hidden="1">{"FCB_ALL",#N/A,FALSE,"FCB"}</definedName>
    <definedName name="wrn.fcb.9" hidden="1">{"FCB_ALL",#N/A,FALSE,"FCB"}</definedName>
    <definedName name="wrn.fcb_1" localSheetId="4" hidden="1">{"FCB_ALL",#N/A,FALSE,"FCB"}</definedName>
    <definedName name="wrn.fcb_1" localSheetId="11" hidden="1">{"FCB_ALL",#N/A,FALSE,"FCB"}</definedName>
    <definedName name="wrn.fcb_1" hidden="1">{"FCB_ALL",#N/A,FALSE,"FCB"}</definedName>
    <definedName name="wrn.fcb1" localSheetId="11" hidden="1">{"FCB_ALL",#N/A,FALSE,"FCB"}</definedName>
    <definedName name="wrn.fcb1" hidden="1">{"FCB_ALL",#N/A,FALSE,"FCB"}</definedName>
    <definedName name="wrn.fcb10" localSheetId="11" hidden="1">{"FCB_ALL",#N/A,FALSE,"FCB"}</definedName>
    <definedName name="wrn.fcb10" hidden="1">{"FCB_ALL",#N/A,FALSE,"FCB"}</definedName>
    <definedName name="wrn.fcb11" localSheetId="11" hidden="1">{"FCB_ALL",#N/A,FALSE,"FCB"}</definedName>
    <definedName name="wrn.fcb11" hidden="1">{"FCB_ALL",#N/A,FALSE,"FCB"}</definedName>
    <definedName name="wrn.fcb2" localSheetId="2" hidden="1">{"FCB_ALL",#N/A,FALSE,"FCB"}</definedName>
    <definedName name="wrn.fcb2" localSheetId="1" hidden="1">{"FCB_ALL",#N/A,FALSE,"FCB"}</definedName>
    <definedName name="wrn.fcb2" localSheetId="19" hidden="1">{"FCB_ALL",#N/A,FALSE,"FCB"}</definedName>
    <definedName name="wrn.fcb2" localSheetId="4" hidden="1">{"FCB_ALL",#N/A,FALSE,"FCB"}</definedName>
    <definedName name="wrn.fcb2" localSheetId="18" hidden="1">{"FCB_ALL",#N/A,FALSE,"FCB"}</definedName>
    <definedName name="wrn.fcb2" localSheetId="15" hidden="1">{"FCB_ALL",#N/A,FALSE,"FCB"}</definedName>
    <definedName name="wrn.fcb2" localSheetId="11" hidden="1">{"FCB_ALL",#N/A,FALSE,"FCB"}</definedName>
    <definedName name="wrn.fcb2" hidden="1">{"FCB_ALL",#N/A,FALSE,"FCB"}</definedName>
    <definedName name="wrn.fcb2_1" localSheetId="4" hidden="1">{"FCB_ALL",#N/A,FALSE,"FCB"}</definedName>
    <definedName name="wrn.fcb2_1" localSheetId="11" hidden="1">{"FCB_ALL",#N/A,FALSE,"FCB"}</definedName>
    <definedName name="wrn.fcb2_1" hidden="1">{"FCB_ALL",#N/A,FALSE,"FCB"}</definedName>
    <definedName name="wrn.fcb2_1_1" localSheetId="4" hidden="1">{"FCB_ALL",#N/A,FALSE,"FCB"}</definedName>
    <definedName name="wrn.fcb2_1_1" localSheetId="11" hidden="1">{"FCB_ALL",#N/A,FALSE,"FCB"}</definedName>
    <definedName name="wrn.fcb2_1_1" hidden="1">{"FCB_ALL",#N/A,FALSE,"FCB"}</definedName>
    <definedName name="wrn.fcb2_1_1_2" localSheetId="4" hidden="1">{"FCB_ALL",#N/A,FALSE,"FCB"}</definedName>
    <definedName name="wrn.fcb2_1_1_2" localSheetId="11" hidden="1">{"FCB_ALL",#N/A,FALSE,"FCB"}</definedName>
    <definedName name="wrn.fcb2_1_1_2" hidden="1">{"FCB_ALL",#N/A,FALSE,"FCB"}</definedName>
    <definedName name="wrn.fcb2_1_3" localSheetId="4" hidden="1">{"FCB_ALL",#N/A,FALSE,"FCB"}</definedName>
    <definedName name="wrn.fcb2_1_3" localSheetId="11" hidden="1">{"FCB_ALL",#N/A,FALSE,"FCB"}</definedName>
    <definedName name="wrn.fcb2_1_3" hidden="1">{"FCB_ALL",#N/A,FALSE,"FCB"}</definedName>
    <definedName name="wrn.fcb2_2" localSheetId="4" hidden="1">{"FCB_ALL",#N/A,FALSE,"FCB"}</definedName>
    <definedName name="wrn.fcb2_2" localSheetId="11" hidden="1">{"FCB_ALL",#N/A,FALSE,"FCB"}</definedName>
    <definedName name="wrn.fcb2_2" hidden="1">{"FCB_ALL",#N/A,FALSE,"FCB"}</definedName>
    <definedName name="wrn.fcb2_2_2" localSheetId="4" hidden="1">{"FCB_ALL",#N/A,FALSE,"FCB"}</definedName>
    <definedName name="wrn.fcb2_2_2" localSheetId="11" hidden="1">{"FCB_ALL",#N/A,FALSE,"FCB"}</definedName>
    <definedName name="wrn.fcb2_2_2" hidden="1">{"FCB_ALL",#N/A,FALSE,"FCB"}</definedName>
    <definedName name="wrn.fcb2_3" localSheetId="4" hidden="1">{"FCB_ALL",#N/A,FALSE,"FCB"}</definedName>
    <definedName name="wrn.fcb2_3" localSheetId="11" hidden="1">{"FCB_ALL",#N/A,FALSE,"FCB"}</definedName>
    <definedName name="wrn.fcb2_3" hidden="1">{"FCB_ALL",#N/A,FALSE,"FCB"}</definedName>
    <definedName name="wrn.fcb2_3_2" localSheetId="4" hidden="1">{"FCB_ALL",#N/A,FALSE,"FCB"}</definedName>
    <definedName name="wrn.fcb2_3_2" localSheetId="11" hidden="1">{"FCB_ALL",#N/A,FALSE,"FCB"}</definedName>
    <definedName name="wrn.fcb2_3_2" hidden="1">{"FCB_ALL",#N/A,FALSE,"FCB"}</definedName>
    <definedName name="wrn.fcb2_5" localSheetId="4" hidden="1">{"FCB_ALL",#N/A,FALSE,"FCB"}</definedName>
    <definedName name="wrn.fcb2_5" localSheetId="11" hidden="1">{"FCB_ALL",#N/A,FALSE,"FCB"}</definedName>
    <definedName name="wrn.fcb2_5" hidden="1">{"FCB_ALL",#N/A,FALSE,"FCB"}</definedName>
    <definedName name="wrn.fcb2_dcf" localSheetId="4" hidden="1">{"FCB_ALL",#N/A,FALSE,"FCB"}</definedName>
    <definedName name="wrn.fcb2_dcf" localSheetId="11" hidden="1">{"FCB_ALL",#N/A,FALSE,"FCB"}</definedName>
    <definedName name="wrn.fcb2_dcf" hidden="1">{"FCB_ALL",#N/A,FALSE,"FCB"}</definedName>
    <definedName name="wrn.fcb2_dcf_1" localSheetId="4" hidden="1">{"FCB_ALL",#N/A,FALSE,"FCB"}</definedName>
    <definedName name="wrn.fcb2_dcf_1" localSheetId="11" hidden="1">{"FCB_ALL",#N/A,FALSE,"FCB"}</definedName>
    <definedName name="wrn.fcb2_dcf_1" hidden="1">{"FCB_ALL",#N/A,FALSE,"FCB"}</definedName>
    <definedName name="wrn.fcb3" localSheetId="11" hidden="1">{"FCB_ALL",#N/A,FALSE,"FCB"}</definedName>
    <definedName name="wrn.fcb3" hidden="1">{"FCB_ALL",#N/A,FALSE,"FCB"}</definedName>
    <definedName name="wrn.fcb4" localSheetId="11" hidden="1">{"FCB_ALL",#N/A,FALSE,"FCB"}</definedName>
    <definedName name="wrn.fcb4" hidden="1">{"FCB_ALL",#N/A,FALSE,"FCB"}</definedName>
    <definedName name="wrn.fcb5" localSheetId="11" hidden="1">{"FCB_ALL",#N/A,FALSE,"FCB"}</definedName>
    <definedName name="wrn.fcb5" hidden="1">{"FCB_ALL",#N/A,FALSE,"FCB"}</definedName>
    <definedName name="wrn.fcb6" localSheetId="11" hidden="1">{"FCB_ALL",#N/A,FALSE,"FCB"}</definedName>
    <definedName name="wrn.fcb6" hidden="1">{"FCB_ALL",#N/A,FALSE,"FCB"}</definedName>
    <definedName name="wrn.fcb7" localSheetId="11" hidden="1">{"FCB_ALL",#N/A,FALSE,"FCB"}</definedName>
    <definedName name="wrn.fcb7" hidden="1">{"FCB_ALL",#N/A,FALSE,"FCB"}</definedName>
    <definedName name="wrn.fcb8" localSheetId="11" hidden="1">{"FCB_ALL",#N/A,FALSE,"FCB"}</definedName>
    <definedName name="wrn.fcb8" hidden="1">{"FCB_ALL",#N/A,FALSE,"FCB"}</definedName>
    <definedName name="wrn.fcb9" localSheetId="11" hidden="1">{"FCB_ALL",#N/A,FALSE,"FCB"}</definedName>
    <definedName name="wrn.fcb9" hidden="1">{"FCB_ALL",#N/A,FALSE,"FCB"}</definedName>
    <definedName name="wrn.fcopy2_1" localSheetId="4" hidden="1">{"WACC_filecopy",#N/A,FALSE,"Inputs";"Beta_filecopy",#N/A,FALSE,"Inputs";"SCF_filecopy",#N/A,FALSE,"Inputs";"ProBS_filecopy",#N/A,FALSE,"Inputs";"BS_filecopy",#N/A,FALSE,"Inputs";"ProIS_filecopy",#N/A,FALSE,"Inputs";"IS_filecopy",#N/A,FALSE,"Inputs"}</definedName>
    <definedName name="wrn.fcopy2_1" localSheetId="11" hidden="1">{"WACC_filecopy",#N/A,FALSE,"Inputs";"Beta_filecopy",#N/A,FALSE,"Inputs";"SCF_filecopy",#N/A,FALSE,"Inputs";"ProBS_filecopy",#N/A,FALSE,"Inputs";"BS_filecopy",#N/A,FALSE,"Inputs";"ProIS_filecopy",#N/A,FALSE,"Inputs";"IS_filecopy",#N/A,FALSE,"Inputs"}</definedName>
    <definedName name="wrn.fcopy2_1" hidden="1">{"WACC_filecopy",#N/A,FALSE,"Inputs";"Beta_filecopy",#N/A,FALSE,"Inputs";"SCF_filecopy",#N/A,FALSE,"Inputs";"ProBS_filecopy",#N/A,FALSE,"Inputs";"BS_filecopy",#N/A,FALSE,"Inputs";"ProIS_filecopy",#N/A,FALSE,"Inputs";"IS_filecopy",#N/A,FALSE,"Inputs"}</definedName>
    <definedName name="wrn.Fcst._.by._.Mon." localSheetId="4" hidden="1">{"Fcst by Mon Full",#N/A,FALSE,"Tot PalmPalm";"Fcst by Mon Full",#N/A,FALSE,"Tot Device";"Fcst by Mon Full",#N/A,FALSE,"Platform";"Fcst by Mon Full",#N/A,FALSE,"Palm.Net";"Fcst by Mon Full",#N/A,FALSE,"Elim"}</definedName>
    <definedName name="wrn.Fcst._.by._.Mon." localSheetId="11" hidden="1">{"Fcst by Mon Full",#N/A,FALSE,"Tot PalmPalm";"Fcst by Mon Full",#N/A,FALSE,"Tot Device";"Fcst by Mon Full",#N/A,FALSE,"Platform";"Fcst by Mon Full",#N/A,FALSE,"Palm.Net";"Fcst by Mon Full",#N/A,FALSE,"Elim"}</definedName>
    <definedName name="wrn.Fcst._.by._.Mon." hidden="1">{"Fcst by Mon Full",#N/A,FALSE,"Tot PalmPalm";"Fcst by Mon Full",#N/A,FALSE,"Tot Device";"Fcst by Mon Full",#N/A,FALSE,"Platform";"Fcst by Mon Full",#N/A,FALSE,"Palm.Net";"Fcst by Mon Full",#N/A,FALSE,"Elim"}</definedName>
    <definedName name="wrn.Fcst._.by._.Mon._1" localSheetId="4" hidden="1">{"Fcst by Mon Full",#N/A,FALSE,"Tot PalmPalm";"Fcst by Mon Full",#N/A,FALSE,"Tot Device";"Fcst by Mon Full",#N/A,FALSE,"Platform";"Fcst by Mon Full",#N/A,FALSE,"Palm.Net";"Fcst by Mon Full",#N/A,FALSE,"Elim"}</definedName>
    <definedName name="wrn.Fcst._.by._.Mon._1" localSheetId="11" hidden="1">{"Fcst by Mon Full",#N/A,FALSE,"Tot PalmPalm";"Fcst by Mon Full",#N/A,FALSE,"Tot Device";"Fcst by Mon Full",#N/A,FALSE,"Platform";"Fcst by Mon Full",#N/A,FALSE,"Palm.Net";"Fcst by Mon Full",#N/A,FALSE,"Elim"}</definedName>
    <definedName name="wrn.Fcst._.by._.Mon._1" hidden="1">{"Fcst by Mon Full",#N/A,FALSE,"Tot PalmPalm";"Fcst by Mon Full",#N/A,FALSE,"Tot Device";"Fcst by Mon Full",#N/A,FALSE,"Platform";"Fcst by Mon Full",#N/A,FALSE,"Palm.Net";"Fcst by Mon Full",#N/A,FALSE,"Elim"}</definedName>
    <definedName name="wrn.Fcst._.by._.Qtr." localSheetId="4" hidden="1">{"Fcst by Qtr Full",#N/A,FALSE,"Tot PalmPalm";"Fcst by Qtr Full",#N/A,FALSE,"Tot Device";"Fcst by Qtr Full",#N/A,FALSE,"Platform";"Fcst by Qtr Full",#N/A,FALSE,"Palm.Net";"Fcst by Qtr Full",#N/A,FALSE,"Elim"}</definedName>
    <definedName name="wrn.Fcst._.by._.Qtr." localSheetId="11" hidden="1">{"Fcst by Qtr Full",#N/A,FALSE,"Tot PalmPalm";"Fcst by Qtr Full",#N/A,FALSE,"Tot Device";"Fcst by Qtr Full",#N/A,FALSE,"Platform";"Fcst by Qtr Full",#N/A,FALSE,"Palm.Net";"Fcst by Qtr Full",#N/A,FALSE,"Elim"}</definedName>
    <definedName name="wrn.Fcst._.by._.Qtr." hidden="1">{"Fcst by Qtr Full",#N/A,FALSE,"Tot PalmPalm";"Fcst by Qtr Full",#N/A,FALSE,"Tot Device";"Fcst by Qtr Full",#N/A,FALSE,"Platform";"Fcst by Qtr Full",#N/A,FALSE,"Palm.Net";"Fcst by Qtr Full",#N/A,FALSE,"Elim"}</definedName>
    <definedName name="wrn.Fcst._.by._.Qtr._1" localSheetId="4" hidden="1">{"Fcst by Qtr Full",#N/A,FALSE,"Tot PalmPalm";"Fcst by Qtr Full",#N/A,FALSE,"Tot Device";"Fcst by Qtr Full",#N/A,FALSE,"Platform";"Fcst by Qtr Full",#N/A,FALSE,"Palm.Net";"Fcst by Qtr Full",#N/A,FALSE,"Elim"}</definedName>
    <definedName name="wrn.Fcst._.by._.Qtr._1" localSheetId="11" hidden="1">{"Fcst by Qtr Full",#N/A,FALSE,"Tot PalmPalm";"Fcst by Qtr Full",#N/A,FALSE,"Tot Device";"Fcst by Qtr Full",#N/A,FALSE,"Platform";"Fcst by Qtr Full",#N/A,FALSE,"Palm.Net";"Fcst by Qtr Full",#N/A,FALSE,"Elim"}</definedName>
    <definedName name="wrn.Fcst._.by._.Qtr._1" hidden="1">{"Fcst by Qtr Full",#N/A,FALSE,"Tot PalmPalm";"Fcst by Qtr Full",#N/A,FALSE,"Tot Device";"Fcst by Qtr Full",#N/A,FALSE,"Platform";"Fcst by Qtr Full",#N/A,FALSE,"Palm.Net";"Fcst by Qtr Full",#N/A,FALSE,"Elim"}</definedName>
    <definedName name="wrn.fdb1_Imprime_Print." localSheetId="11" hidden="1">{"fdb1_Rapport_Report",#N/A,FALSE,"Report"}</definedName>
    <definedName name="wrn.fdb1_Imprime_Print." hidden="1">{"fdb1_Rapport_Report",#N/A,FALSE,"Report"}</definedName>
    <definedName name="wrn.fdb2_print_rpt." localSheetId="11" hidden="1">{"fdb2_print",#N/A,FALSE,"Report"}</definedName>
    <definedName name="wrn.fdb2_print_rpt." hidden="1">{"fdb2_print",#N/A,FALSE,"Report"}</definedName>
    <definedName name="wrn.FDC._.Financial._.Statements." localSheetId="11" hidden="1">{#N/A,#N/A,FALSE,"IS";#N/A,#N/A,FALSE,"BS";#N/A,#N/A,FALSE,"CF"}</definedName>
    <definedName name="wrn.FDC._.Financial._.Statements." hidden="1">{#N/A,#N/A,FALSE,"IS";#N/A,#N/A,FALSE,"BS";#N/A,#N/A,FALSE,"CF"}</definedName>
    <definedName name="wrn.FDII6_01PortReview." localSheetId="11" hidden="1">{#N/A,#N/A,TRUE,"Port Summary II";#N/A,#N/A,TRUE,"BV Valuation";#N/A,#N/A,TRUE,"FV Valuation";#N/A,#N/A,TRUE,"JRI";#N/A,#N/A,TRUE,"Weasler";#N/A,#N/A,TRUE,"Stronghaven";#N/A,#N/A,TRUE,"Connor";#N/A,#N/A,TRUE,"HWC";#N/A,#N/A,TRUE,"Temple"}</definedName>
    <definedName name="wrn.FDII6_01PortReview." hidden="1">{#N/A,#N/A,TRUE,"Port Summary II";#N/A,#N/A,TRUE,"BV Valuation";#N/A,#N/A,TRUE,"FV Valuation";#N/A,#N/A,TRUE,"JRI";#N/A,#N/A,TRUE,"Weasler";#N/A,#N/A,TRUE,"Stronghaven";#N/A,#N/A,TRUE,"Connor";#N/A,#N/A,TRUE,"HWC";#N/A,#N/A,TRUE,"Temple"}</definedName>
    <definedName name="wrn.FdIII6_30_01PortRev.." localSheetId="11" hidden="1">{#N/A,#N/A,TRUE,"Beacon";#N/A,#N/A,TRUE,"CII";#N/A,#N/A,TRUE,"MCA";#N/A,#N/A,TRUE,"Elm";#N/A,#N/A,TRUE,"Tharco";#N/A,#N/A,TRUE,"Dee H";#N/A,#N/A,TRUE,"Hunt Valve";#N/A,#N/A,TRUE,"KBA";#N/A,#N/A,TRUE,"Glassmaster";#N/A,#N/A,TRUE,"MLS";#N/A,#N/A,TRUE,"CBSA";#N/A,#N/A,TRUE,"ACE";#N/A,#N/A,TRUE,"United Central";#N/A,#N/A,TRUE,"Jakel";#N/A,#N/A,TRUE,"Lake City "}</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bruary." localSheetId="19"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4"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15"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11"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CH._.IMPOSTOS." localSheetId="11" hidden="1">{#N/A,#N/A,FALSE,"RESUMO";#N/A,#N/A,FALSE,"PDD";#N/A,#N/A,FALSE,"P.I.R.D. ";#N/A,#N/A,FALSE,"Contr.CT";#N/A,#N/A,FALSE,"Cofins";#N/A,#N/A,FALSE,"PIS";#N/A,#N/A,FALSE,"C.Social";#N/A,#N/A,FALSE,"C.Social (2)";#N/A,#N/A,FALSE,"Lalur";#N/A,#N/A,FALSE,"Lalur (2)";#N/A,#N/A,FALSE,"Estimado1";#N/A,#N/A,FALSE,"Temp 12";#N/A,#N/A,FALSE,"Estimado2"}</definedName>
    <definedName name="wrn.FECH._.IMPOSTOS." hidden="1">{#N/A,#N/A,FALSE,"RESUMO";#N/A,#N/A,FALSE,"PDD";#N/A,#N/A,FALSE,"P.I.R.D. ";#N/A,#N/A,FALSE,"Contr.CT";#N/A,#N/A,FALSE,"Cofins";#N/A,#N/A,FALSE,"PIS";#N/A,#N/A,FALSE,"C.Social";#N/A,#N/A,FALSE,"C.Social (2)";#N/A,#N/A,FALSE,"Lalur";#N/A,#N/A,FALSE,"Lalur (2)";#N/A,#N/A,FALSE,"Estimado1";#N/A,#N/A,FALSE,"Temp 12";#N/A,#N/A,FALSE,"Estimado2"}</definedName>
    <definedName name="wrn.Fees." localSheetId="11" hidden="1">{"base",#N/A,TRUE,"Nav_Base";"stg",#N/A,TRUE,"Nav_stg£";"mgtfees",#N/A,TRUE,"Mgt_Fees";"mgp1",#N/A,TRUE,"MgFee_PA";"mgp2",#N/A,TRUE,"MgFee_PA";"admin",#N/A,TRUE,"Admin_Fee";"custody",#N/A,TRUE,"Cust_Fee";#N/A,#N/A,TRUE,"GEM";"gem",#N/A,TRUE,"GEM"}</definedName>
    <definedName name="wrn.Fees." hidden="1">{"base",#N/A,TRUE,"Nav_Base";"stg",#N/A,TRUE,"Nav_stg£";"mgtfees",#N/A,TRUE,"Mgt_Fees";"mgp1",#N/A,TRUE,"MgFee_PA";"mgp2",#N/A,TRUE,"MgFee_PA";"admin",#N/A,TRUE,"Admin_Fee";"custody",#N/A,TRUE,"Cust_Fee";#N/A,#N/A,TRUE,"GEM";"gem",#N/A,TRUE,"GEM"}</definedName>
    <definedName name="wrn.Fees._.by._.Quarter." localSheetId="11" hidden="1">{#N/A,#N/A,FALSE,"Fees by QTR"}</definedName>
    <definedName name="wrn.Fees._.by._.Quarter." hidden="1">{#N/A,#N/A,FALSE,"Fees by QTR"}</definedName>
    <definedName name="wrn.Fees._1" localSheetId="11" hidden="1">{"base",#N/A,TRUE,"Nav_Base";"stg",#N/A,TRUE,"Nav_stg£";"mgtfees",#N/A,TRUE,"Mgt_Fees";"mgp1",#N/A,TRUE,"MgFee_PA";"mgp2",#N/A,TRUE,"MgFee_PA";"admin",#N/A,TRUE,"Admin_Fee";"custody",#N/A,TRUE,"Cust_Fee";#N/A,#N/A,TRUE,"GEM";"gem",#N/A,TRUE,"GEM"}</definedName>
    <definedName name="wrn.Fees._1" hidden="1">{"base",#N/A,TRUE,"Nav_Base";"stg",#N/A,TRUE,"Nav_stg£";"mgtfees",#N/A,TRUE,"Mgt_Fees";"mgp1",#N/A,TRUE,"MgFee_PA";"mgp2",#N/A,TRUE,"MgFee_PA";"admin",#N/A,TRUE,"Admin_Fee";"custody",#N/A,TRUE,"Cust_Fee";#N/A,#N/A,TRUE,"GEM";"gem",#N/A,TRUE,"GEM"}</definedName>
    <definedName name="wrn.Fees._2" localSheetId="11" hidden="1">{"base",#N/A,TRUE,"Nav_Base";"stg",#N/A,TRUE,"Nav_stg£";"mgtfees",#N/A,TRUE,"Mgt_Fees";"mgp1",#N/A,TRUE,"MgFee_PA";"mgp2",#N/A,TRUE,"MgFee_PA";"admin",#N/A,TRUE,"Admin_Fee";"custody",#N/A,TRUE,"Cust_Fee";#N/A,#N/A,TRUE,"GEM";"gem",#N/A,TRUE,"GEM"}</definedName>
    <definedName name="wrn.Fees._2" hidden="1">{"base",#N/A,TRUE,"Nav_Base";"stg",#N/A,TRUE,"Nav_stg£";"mgtfees",#N/A,TRUE,"Mgt_Fees";"mgp1",#N/A,TRUE,"MgFee_PA";"mgp2",#N/A,TRUE,"MgFee_PA";"admin",#N/A,TRUE,"Admin_Fee";"custody",#N/A,TRUE,"Cust_Fee";#N/A,#N/A,TRUE,"GEM";"gem",#N/A,TRUE,"GEM"}</definedName>
    <definedName name="wrn.Feet." localSheetId="4" hidden="1">{"feet f",#N/A,FALSE,"Feet";"feet b",#N/A,FALSE,"Feet"}</definedName>
    <definedName name="wrn.Feet." localSheetId="11" hidden="1">{"feet f",#N/A,FALSE,"Feet";"feet b",#N/A,FALSE,"Feet"}</definedName>
    <definedName name="wrn.Feet." hidden="1">{"feet f",#N/A,FALSE,"Feet";"feet b",#N/A,FALSE,"Feet"}</definedName>
    <definedName name="wrn.feet._.interest." localSheetId="4" hidden="1">{"Feet interest",#N/A,FALSE,"Just for Feet"}</definedName>
    <definedName name="wrn.feet._.interest." localSheetId="11" hidden="1">{"Feet interest",#N/A,FALSE,"Just for Feet"}</definedName>
    <definedName name="wrn.feet._.interest." hidden="1">{"Feet interest",#N/A,FALSE,"Just for Feet"}</definedName>
    <definedName name="wrn.feet._.interest._1" localSheetId="4" hidden="1">{"Feet interest",#N/A,FALSE,"Just for Feet"}</definedName>
    <definedName name="wrn.feet._.interest._1" localSheetId="11" hidden="1">{"Feet interest",#N/A,FALSE,"Just for Feet"}</definedName>
    <definedName name="wrn.feet._.interest._1" hidden="1">{"Feet interest",#N/A,FALSE,"Just for Feet"}</definedName>
    <definedName name="wrn.Feet._1" localSheetId="4" hidden="1">{"feet f",#N/A,FALSE,"Feet";"feet b",#N/A,FALSE,"Feet"}</definedName>
    <definedName name="wrn.Feet._1" localSheetId="11" hidden="1">{"feet f",#N/A,FALSE,"Feet";"feet b",#N/A,FALSE,"Feet"}</definedName>
    <definedName name="wrn.Feet._1" hidden="1">{"feet f",#N/A,FALSE,"Feet";"feet b",#N/A,FALSE,"Feet"}</definedName>
    <definedName name="wrn.FER." localSheetId="4" hidden="1">{#N/A,#N/A,TRUE,"BS_A";#N/A,#N/A,TRUE,"BS_L";#N/A,#N/A,TRUE,"PL";#N/A,#N/A,TRUE,"NET";#N/A,#N/A,TRUE,"MAR_2";#N/A,#N/A,TRUE,"MAR";#N/A,#N/A,TRUE,"NII";#N/A,#N/A,TRUE,"NIE";#N/A,#N/A,TRUE,"FS_BS";#N/A,#N/A,TRUE,"FS_PL";#N/A,#N/A,TRUE,"HEA"}</definedName>
    <definedName name="wrn.FER." localSheetId="11" hidden="1">{#N/A,#N/A,TRUE,"BS_A";#N/A,#N/A,TRUE,"BS_L";#N/A,#N/A,TRUE,"PL";#N/A,#N/A,TRUE,"NET";#N/A,#N/A,TRUE,"MAR_2";#N/A,#N/A,TRUE,"MAR";#N/A,#N/A,TRUE,"NII";#N/A,#N/A,TRUE,"NIE";#N/A,#N/A,TRUE,"FS_BS";#N/A,#N/A,TRUE,"FS_PL";#N/A,#N/A,TRUE,"HEA"}</definedName>
    <definedName name="wrn.FER." hidden="1">{#N/A,#N/A,TRUE,"BS_A";#N/A,#N/A,TRUE,"BS_L";#N/A,#N/A,TRUE,"PL";#N/A,#N/A,TRUE,"NET";#N/A,#N/A,TRUE,"MAR_2";#N/A,#N/A,TRUE,"MAR";#N/A,#N/A,TRUE,"NII";#N/A,#N/A,TRUE,"NIE";#N/A,#N/A,TRUE,"FS_BS";#N/A,#N/A,TRUE,"FS_PL";#N/A,#N/A,TRUE,"HEA"}</definedName>
    <definedName name="wrn.FER_EXPENSES." localSheetId="4" hidden="1">{#N/A,#N/A,TRUE,"NIE_C";#N/A,#N/A,TRUE,"NIE";#N/A,#N/A,TRUE,"NIE_D";#N/A,#N/A,TRUE,"HEA -- EXP"}</definedName>
    <definedName name="wrn.FER_EXPENSES." localSheetId="11" hidden="1">{#N/A,#N/A,TRUE,"NIE_C";#N/A,#N/A,TRUE,"NIE";#N/A,#N/A,TRUE,"NIE_D";#N/A,#N/A,TRUE,"HEA -- EXP"}</definedName>
    <definedName name="wrn.FER_EXPENSES." hidden="1">{#N/A,#N/A,TRUE,"NIE_C";#N/A,#N/A,TRUE,"NIE";#N/A,#N/A,TRUE,"NIE_D";#N/A,#N/A,TRUE,"HEA -- EXP"}</definedName>
    <definedName name="wrn.FER_NIA." localSheetId="4" hidden="1">{#N/A,#N/A,FALSE,"HEA NIA";#N/A,#N/A,FALSE,"CHART";#N/A,#N/A,FALSE,"NIA";#N/A,#N/A,FALSE,"WF_DET"}</definedName>
    <definedName name="wrn.FER_NIA." localSheetId="11" hidden="1">{#N/A,#N/A,FALSE,"HEA NIA";#N/A,#N/A,FALSE,"CHART";#N/A,#N/A,FALSE,"NIA";#N/A,#N/A,FALSE,"WF_DET"}</definedName>
    <definedName name="wrn.FER_NIA." hidden="1">{#N/A,#N/A,FALSE,"HEA NIA";#N/A,#N/A,FALSE,"CHART";#N/A,#N/A,FALSE,"NIA";#N/A,#N/A,FALSE,"WF_DET"}</definedName>
    <definedName name="wrn.FER_REVENUES." localSheetId="4" hidden="1">{#N/A,#N/A,TRUE,"NII_C";#N/A,#N/A,TRUE,"NII";#N/A,#N/A,TRUE,"NII_D";#N/A,#N/A,TRUE,"HEA --REV"}</definedName>
    <definedName name="wrn.FER_REVENUES." localSheetId="11" hidden="1">{#N/A,#N/A,TRUE,"NII_C";#N/A,#N/A,TRUE,"NII";#N/A,#N/A,TRUE,"NII_D";#N/A,#N/A,TRUE,"HEA --REV"}</definedName>
    <definedName name="wrn.FER_REVENUES." hidden="1">{#N/A,#N/A,TRUE,"NII_C";#N/A,#N/A,TRUE,"NII";#N/A,#N/A,TRUE,"NII_D";#N/A,#N/A,TRUE,"HEA --REV"}</definedName>
    <definedName name="wrn.Ferro." localSheetId="11"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garo._.Valuation._.Summary." localSheetId="11" hidden="1">{#N/A,#N/A,TRUE,"Cover";#N/A,#N/A,TRUE,"Graphs BD";#N/A,#N/A,TRUE,"Matrix-BD";#N/A,#N/A,TRUE,"Matrix-BD (2)";#N/A,#N/A,TRUE,"Margin Matrix BD";#N/A,#N/A,TRUE,"P&amp;L BD";#N/A,#N/A,TRUE,"Financials BD"}</definedName>
    <definedName name="wrn.Figaro._.Valuation._.Summary." hidden="1">{#N/A,#N/A,TRUE,"Cover";#N/A,#N/A,TRUE,"Graphs BD";#N/A,#N/A,TRUE,"Matrix-BD";#N/A,#N/A,TRUE,"Matrix-BD (2)";#N/A,#N/A,TRUE,"Margin Matrix BD";#N/A,#N/A,TRUE,"P&amp;L BD";#N/A,#N/A,TRUE,"Financials BD"}</definedName>
    <definedName name="wrn.File." localSheetId="4"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11"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_1" localSheetId="4" hidden="1">{"WACC_filecopy",#N/A,FALSE,"Inputs";"Beta_filecopy",#N/A,FALSE,"Inputs";"SCF_filecopy",#N/A,FALSE,"Inputs";"ProBS_filecopy",#N/A,FALSE,"Inputs";"BS_filecopy",#N/A,FALSE,"Inputs";"ProIS_filecopy",#N/A,FALSE,"Inputs";"IS_filecopy",#N/A,FALSE,"Inputs"}</definedName>
    <definedName name="wrn.filecopy1._1" localSheetId="11" hidden="1">{"WACC_filecopy",#N/A,FALSE,"Inputs";"Beta_filecopy",#N/A,FALSE,"Inputs";"SCF_filecopy",#N/A,FALSE,"Inputs";"ProBS_filecopy",#N/A,FALSE,"Inputs";"BS_filecopy",#N/A,FALSE,"Inputs";"ProIS_filecopy",#N/A,FALSE,"Inputs";"IS_filecopy",#N/A,FALSE,"Inputs"}</definedName>
    <definedName name="wrn.filecopy1._1" hidden="1">{"WACC_filecopy",#N/A,FALSE,"Inputs";"Beta_filecopy",#N/A,FALSE,"Inputs";"SCF_filecopy",#N/A,FALSE,"Inputs";"ProBS_filecopy",#N/A,FALSE,"Inputs";"BS_filecopy",#N/A,FALSE,"Inputs";"ProIS_filecopy",#N/A,FALSE,"Inputs";"IS_filecopy",#N/A,FALSE,"Inputs"}</definedName>
    <definedName name="wrn.filecopy2._1" localSheetId="4" hidden="1">{"WACC_filecopy",#N/A,FALSE,"Inputs";"Beta_filecopy",#N/A,FALSE,"Inputs";"SCF_filecopy",#N/A,FALSE,"Inputs";"ProBS_filecopy",#N/A,FALSE,"Inputs";"BS_filecopy",#N/A,FALSE,"Inputs";"ProIS_filecopy",#N/A,FALSE,"Inputs";"IS_filecopy",#N/A,FALSE,"Inputs"}</definedName>
    <definedName name="wrn.filecopy2._1" localSheetId="11" hidden="1">{"WACC_filecopy",#N/A,FALSE,"Inputs";"Beta_filecopy",#N/A,FALSE,"Inputs";"SCF_filecopy",#N/A,FALSE,"Inputs";"ProBS_filecopy",#N/A,FALSE,"Inputs";"BS_filecopy",#N/A,FALSE,"Inputs";"ProIS_filecopy",#N/A,FALSE,"Inputs";"IS_filecopy",#N/A,FALSE,"Inputs"}</definedName>
    <definedName name="wrn.filecopy2._1" hidden="1">{"WACC_filecopy",#N/A,FALSE,"Inputs";"Beta_filecopy",#N/A,FALSE,"Inputs";"SCF_filecopy",#N/A,FALSE,"Inputs";"ProBS_filecopy",#N/A,FALSE,"Inputs";"BS_filecopy",#N/A,FALSE,"Inputs";"ProIS_filecopy",#N/A,FALSE,"Inputs";"IS_filecopy",#N/A,FALSE,"Inputs"}</definedName>
    <definedName name="wrn.Filter." localSheetId="2" hidden="1">{#N/A,#N/A,FALSE,"Assump2";#N/A,#N/A,FALSE,"Income2";#N/A,#N/A,FALSE,"Balance2";#N/A,#N/A,FALSE,"DCF Filter";#N/A,#N/A,FALSE,"Trans Assump2";#N/A,#N/A,FALSE,"Combined Income2";#N/A,#N/A,FALSE,"Combined Balance2"}</definedName>
    <definedName name="wrn.Filter." localSheetId="1" hidden="1">{#N/A,#N/A,FALSE,"Assump2";#N/A,#N/A,FALSE,"Income2";#N/A,#N/A,FALSE,"Balance2";#N/A,#N/A,FALSE,"DCF Filter";#N/A,#N/A,FALSE,"Trans Assump2";#N/A,#N/A,FALSE,"Combined Income2";#N/A,#N/A,FALSE,"Combined Balance2"}</definedName>
    <definedName name="wrn.Filter." localSheetId="19" hidden="1">{#N/A,#N/A,FALSE,"Assump2";#N/A,#N/A,FALSE,"Income2";#N/A,#N/A,FALSE,"Balance2";#N/A,#N/A,FALSE,"DCF Filter";#N/A,#N/A,FALSE,"Trans Assump2";#N/A,#N/A,FALSE,"Combined Income2";#N/A,#N/A,FALSE,"Combined Balance2"}</definedName>
    <definedName name="wrn.Filter." localSheetId="4" hidden="1">{#N/A,#N/A,FALSE,"Assump2";#N/A,#N/A,FALSE,"Income2";#N/A,#N/A,FALSE,"Balance2";#N/A,#N/A,FALSE,"DCF Filter";#N/A,#N/A,FALSE,"Trans Assump2";#N/A,#N/A,FALSE,"Combined Income2";#N/A,#N/A,FALSE,"Combined Balance2"}</definedName>
    <definedName name="wrn.Filter." localSheetId="18" hidden="1">{#N/A,#N/A,FALSE,"Assump2";#N/A,#N/A,FALSE,"Income2";#N/A,#N/A,FALSE,"Balance2";#N/A,#N/A,FALSE,"DCF Filter";#N/A,#N/A,FALSE,"Trans Assump2";#N/A,#N/A,FALSE,"Combined Income2";#N/A,#N/A,FALSE,"Combined Balance2"}</definedName>
    <definedName name="wrn.Filter." localSheetId="15" hidden="1">{#N/A,#N/A,FALSE,"Assump2";#N/A,#N/A,FALSE,"Income2";#N/A,#N/A,FALSE,"Balance2";#N/A,#N/A,FALSE,"DCF Filter";#N/A,#N/A,FALSE,"Trans Assump2";#N/A,#N/A,FALSE,"Combined Income2";#N/A,#N/A,FALSE,"Combined Balance2"}</definedName>
    <definedName name="wrn.Filter." localSheetId="11"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lter._1" localSheetId="4" hidden="1">{#N/A,#N/A,FALSE,"Assump2";#N/A,#N/A,FALSE,"Income2";#N/A,#N/A,FALSE,"Balance2";#N/A,#N/A,FALSE,"DCF Filter";#N/A,#N/A,FALSE,"Trans Assump2";#N/A,#N/A,FALSE,"Combined Income2";#N/A,#N/A,FALSE,"Combined Balance2"}</definedName>
    <definedName name="wrn.Filter._1" localSheetId="11" hidden="1">{#N/A,#N/A,FALSE,"Assump2";#N/A,#N/A,FALSE,"Income2";#N/A,#N/A,FALSE,"Balance2";#N/A,#N/A,FALSE,"DCF Filter";#N/A,#N/A,FALSE,"Trans Assump2";#N/A,#N/A,FALSE,"Combined Income2";#N/A,#N/A,FALSE,"Combined Balance2"}</definedName>
    <definedName name="wrn.Filter._1" hidden="1">{#N/A,#N/A,FALSE,"Assump2";#N/A,#N/A,FALSE,"Income2";#N/A,#N/A,FALSE,"Balance2";#N/A,#N/A,FALSE,"DCF Filter";#N/A,#N/A,FALSE,"Trans Assump2";#N/A,#N/A,FALSE,"Combined Income2";#N/A,#N/A,FALSE,"Combined Balance2"}</definedName>
    <definedName name="wrn.Filter._1_1" localSheetId="4" hidden="1">{#N/A,#N/A,FALSE,"Assump2";#N/A,#N/A,FALSE,"Income2";#N/A,#N/A,FALSE,"Balance2";#N/A,#N/A,FALSE,"DCF Filter";#N/A,#N/A,FALSE,"Trans Assump2";#N/A,#N/A,FALSE,"Combined Income2";#N/A,#N/A,FALSE,"Combined Balance2"}</definedName>
    <definedName name="wrn.Filter._1_1" localSheetId="11" hidden="1">{#N/A,#N/A,FALSE,"Assump2";#N/A,#N/A,FALSE,"Income2";#N/A,#N/A,FALSE,"Balance2";#N/A,#N/A,FALSE,"DCF Filter";#N/A,#N/A,FALSE,"Trans Assump2";#N/A,#N/A,FALSE,"Combined Income2";#N/A,#N/A,FALSE,"Combined Balance2"}</definedName>
    <definedName name="wrn.Filter._1_1" hidden="1">{#N/A,#N/A,FALSE,"Assump2";#N/A,#N/A,FALSE,"Income2";#N/A,#N/A,FALSE,"Balance2";#N/A,#N/A,FALSE,"DCF Filter";#N/A,#N/A,FALSE,"Trans Assump2";#N/A,#N/A,FALSE,"Combined Income2";#N/A,#N/A,FALSE,"Combined Balance2"}</definedName>
    <definedName name="wrn.Filter._1_1_2" localSheetId="4" hidden="1">{#N/A,#N/A,FALSE,"Assump2";#N/A,#N/A,FALSE,"Income2";#N/A,#N/A,FALSE,"Balance2";#N/A,#N/A,FALSE,"DCF Filter";#N/A,#N/A,FALSE,"Trans Assump2";#N/A,#N/A,FALSE,"Combined Income2";#N/A,#N/A,FALSE,"Combined Balance2"}</definedName>
    <definedName name="wrn.Filter._1_1_2" localSheetId="11" hidden="1">{#N/A,#N/A,FALSE,"Assump2";#N/A,#N/A,FALSE,"Income2";#N/A,#N/A,FALSE,"Balance2";#N/A,#N/A,FALSE,"DCF Filter";#N/A,#N/A,FALSE,"Trans Assump2";#N/A,#N/A,FALSE,"Combined Income2";#N/A,#N/A,FALSE,"Combined Balance2"}</definedName>
    <definedName name="wrn.Filter._1_1_2" hidden="1">{#N/A,#N/A,FALSE,"Assump2";#N/A,#N/A,FALSE,"Income2";#N/A,#N/A,FALSE,"Balance2";#N/A,#N/A,FALSE,"DCF Filter";#N/A,#N/A,FALSE,"Trans Assump2";#N/A,#N/A,FALSE,"Combined Income2";#N/A,#N/A,FALSE,"Combined Balance2"}</definedName>
    <definedName name="wrn.Filter._1_3" localSheetId="4" hidden="1">{#N/A,#N/A,FALSE,"Assump2";#N/A,#N/A,FALSE,"Income2";#N/A,#N/A,FALSE,"Balance2";#N/A,#N/A,FALSE,"DCF Filter";#N/A,#N/A,FALSE,"Trans Assump2";#N/A,#N/A,FALSE,"Combined Income2";#N/A,#N/A,FALSE,"Combined Balance2"}</definedName>
    <definedName name="wrn.Filter._1_3" localSheetId="11" hidden="1">{#N/A,#N/A,FALSE,"Assump2";#N/A,#N/A,FALSE,"Income2";#N/A,#N/A,FALSE,"Balance2";#N/A,#N/A,FALSE,"DCF Filter";#N/A,#N/A,FALSE,"Trans Assump2";#N/A,#N/A,FALSE,"Combined Income2";#N/A,#N/A,FALSE,"Combined Balance2"}</definedName>
    <definedName name="wrn.Filter._1_3" hidden="1">{#N/A,#N/A,FALSE,"Assump2";#N/A,#N/A,FALSE,"Income2";#N/A,#N/A,FALSE,"Balance2";#N/A,#N/A,FALSE,"DCF Filter";#N/A,#N/A,FALSE,"Trans Assump2";#N/A,#N/A,FALSE,"Combined Income2";#N/A,#N/A,FALSE,"Combined Balance2"}</definedName>
    <definedName name="wrn.Filter._2" localSheetId="4" hidden="1">{#N/A,#N/A,FALSE,"Assump2";#N/A,#N/A,FALSE,"Income2";#N/A,#N/A,FALSE,"Balance2";#N/A,#N/A,FALSE,"DCF Filter";#N/A,#N/A,FALSE,"Trans Assump2";#N/A,#N/A,FALSE,"Combined Income2";#N/A,#N/A,FALSE,"Combined Balance2"}</definedName>
    <definedName name="wrn.Filter._2" localSheetId="11" hidden="1">{#N/A,#N/A,FALSE,"Assump2";#N/A,#N/A,FALSE,"Income2";#N/A,#N/A,FALSE,"Balance2";#N/A,#N/A,FALSE,"DCF Filter";#N/A,#N/A,FALSE,"Trans Assump2";#N/A,#N/A,FALSE,"Combined Income2";#N/A,#N/A,FALSE,"Combined Balance2"}</definedName>
    <definedName name="wrn.Filter._2" hidden="1">{#N/A,#N/A,FALSE,"Assump2";#N/A,#N/A,FALSE,"Income2";#N/A,#N/A,FALSE,"Balance2";#N/A,#N/A,FALSE,"DCF Filter";#N/A,#N/A,FALSE,"Trans Assump2";#N/A,#N/A,FALSE,"Combined Income2";#N/A,#N/A,FALSE,"Combined Balance2"}</definedName>
    <definedName name="wrn.Filter._2_2" localSheetId="4" hidden="1">{#N/A,#N/A,FALSE,"Assump2";#N/A,#N/A,FALSE,"Income2";#N/A,#N/A,FALSE,"Balance2";#N/A,#N/A,FALSE,"DCF Filter";#N/A,#N/A,FALSE,"Trans Assump2";#N/A,#N/A,FALSE,"Combined Income2";#N/A,#N/A,FALSE,"Combined Balance2"}</definedName>
    <definedName name="wrn.Filter._2_2" localSheetId="11" hidden="1">{#N/A,#N/A,FALSE,"Assump2";#N/A,#N/A,FALSE,"Income2";#N/A,#N/A,FALSE,"Balance2";#N/A,#N/A,FALSE,"DCF Filter";#N/A,#N/A,FALSE,"Trans Assump2";#N/A,#N/A,FALSE,"Combined Income2";#N/A,#N/A,FALSE,"Combined Balance2"}</definedName>
    <definedName name="wrn.Filter._2_2" hidden="1">{#N/A,#N/A,FALSE,"Assump2";#N/A,#N/A,FALSE,"Income2";#N/A,#N/A,FALSE,"Balance2";#N/A,#N/A,FALSE,"DCF Filter";#N/A,#N/A,FALSE,"Trans Assump2";#N/A,#N/A,FALSE,"Combined Income2";#N/A,#N/A,FALSE,"Combined Balance2"}</definedName>
    <definedName name="wrn.Filter._3" localSheetId="4" hidden="1">{#N/A,#N/A,FALSE,"Assump2";#N/A,#N/A,FALSE,"Income2";#N/A,#N/A,FALSE,"Balance2";#N/A,#N/A,FALSE,"DCF Filter";#N/A,#N/A,FALSE,"Trans Assump2";#N/A,#N/A,FALSE,"Combined Income2";#N/A,#N/A,FALSE,"Combined Balance2"}</definedName>
    <definedName name="wrn.Filter._3" localSheetId="11" hidden="1">{#N/A,#N/A,FALSE,"Assump2";#N/A,#N/A,FALSE,"Income2";#N/A,#N/A,FALSE,"Balance2";#N/A,#N/A,FALSE,"DCF Filter";#N/A,#N/A,FALSE,"Trans Assump2";#N/A,#N/A,FALSE,"Combined Income2";#N/A,#N/A,FALSE,"Combined Balance2"}</definedName>
    <definedName name="wrn.Filter._3" hidden="1">{#N/A,#N/A,FALSE,"Assump2";#N/A,#N/A,FALSE,"Income2";#N/A,#N/A,FALSE,"Balance2";#N/A,#N/A,FALSE,"DCF Filter";#N/A,#N/A,FALSE,"Trans Assump2";#N/A,#N/A,FALSE,"Combined Income2";#N/A,#N/A,FALSE,"Combined Balance2"}</definedName>
    <definedName name="wrn.Filter._3_2" localSheetId="4" hidden="1">{#N/A,#N/A,FALSE,"Assump2";#N/A,#N/A,FALSE,"Income2";#N/A,#N/A,FALSE,"Balance2";#N/A,#N/A,FALSE,"DCF Filter";#N/A,#N/A,FALSE,"Trans Assump2";#N/A,#N/A,FALSE,"Combined Income2";#N/A,#N/A,FALSE,"Combined Balance2"}</definedName>
    <definedName name="wrn.Filter._3_2" localSheetId="11" hidden="1">{#N/A,#N/A,FALSE,"Assump2";#N/A,#N/A,FALSE,"Income2";#N/A,#N/A,FALSE,"Balance2";#N/A,#N/A,FALSE,"DCF Filter";#N/A,#N/A,FALSE,"Trans Assump2";#N/A,#N/A,FALSE,"Combined Income2";#N/A,#N/A,FALSE,"Combined Balance2"}</definedName>
    <definedName name="wrn.Filter._3_2" hidden="1">{#N/A,#N/A,FALSE,"Assump2";#N/A,#N/A,FALSE,"Income2";#N/A,#N/A,FALSE,"Balance2";#N/A,#N/A,FALSE,"DCF Filter";#N/A,#N/A,FALSE,"Trans Assump2";#N/A,#N/A,FALSE,"Combined Income2";#N/A,#N/A,FALSE,"Combined Balance2"}</definedName>
    <definedName name="wrn.Filter._4" localSheetId="4" hidden="1">{#N/A,#N/A,FALSE,"Assump2";#N/A,#N/A,FALSE,"Income2";#N/A,#N/A,FALSE,"Balance2";#N/A,#N/A,FALSE,"DCF Filter";#N/A,#N/A,FALSE,"Trans Assump2";#N/A,#N/A,FALSE,"Combined Income2";#N/A,#N/A,FALSE,"Combined Balance2"}</definedName>
    <definedName name="wrn.Filter._4" localSheetId="11" hidden="1">{#N/A,#N/A,FALSE,"Assump2";#N/A,#N/A,FALSE,"Income2";#N/A,#N/A,FALSE,"Balance2";#N/A,#N/A,FALSE,"DCF Filter";#N/A,#N/A,FALSE,"Trans Assump2";#N/A,#N/A,FALSE,"Combined Income2";#N/A,#N/A,FALSE,"Combined Balance2"}</definedName>
    <definedName name="wrn.Filter._4" hidden="1">{#N/A,#N/A,FALSE,"Assump2";#N/A,#N/A,FALSE,"Income2";#N/A,#N/A,FALSE,"Balance2";#N/A,#N/A,FALSE,"DCF Filter";#N/A,#N/A,FALSE,"Trans Assump2";#N/A,#N/A,FALSE,"Combined Income2";#N/A,#N/A,FALSE,"Combined Balance2"}</definedName>
    <definedName name="wrn.Filter._4_2" localSheetId="4" hidden="1">{#N/A,#N/A,FALSE,"Assump2";#N/A,#N/A,FALSE,"Income2";#N/A,#N/A,FALSE,"Balance2";#N/A,#N/A,FALSE,"DCF Filter";#N/A,#N/A,FALSE,"Trans Assump2";#N/A,#N/A,FALSE,"Combined Income2";#N/A,#N/A,FALSE,"Combined Balance2"}</definedName>
    <definedName name="wrn.Filter._4_2" localSheetId="11" hidden="1">{#N/A,#N/A,FALSE,"Assump2";#N/A,#N/A,FALSE,"Income2";#N/A,#N/A,FALSE,"Balance2";#N/A,#N/A,FALSE,"DCF Filter";#N/A,#N/A,FALSE,"Trans Assump2";#N/A,#N/A,FALSE,"Combined Income2";#N/A,#N/A,FALSE,"Combined Balance2"}</definedName>
    <definedName name="wrn.Filter._4_2" hidden="1">{#N/A,#N/A,FALSE,"Assump2";#N/A,#N/A,FALSE,"Income2";#N/A,#N/A,FALSE,"Balance2";#N/A,#N/A,FALSE,"DCF Filter";#N/A,#N/A,FALSE,"Trans Assump2";#N/A,#N/A,FALSE,"Combined Income2";#N/A,#N/A,FALSE,"Combined Balance2"}</definedName>
    <definedName name="wrn.Filter._5" localSheetId="4" hidden="1">{#N/A,#N/A,FALSE,"Assump2";#N/A,#N/A,FALSE,"Income2";#N/A,#N/A,FALSE,"Balance2";#N/A,#N/A,FALSE,"DCF Filter";#N/A,#N/A,FALSE,"Trans Assump2";#N/A,#N/A,FALSE,"Combined Income2";#N/A,#N/A,FALSE,"Combined Balance2"}</definedName>
    <definedName name="wrn.Filter._5" localSheetId="11" hidden="1">{#N/A,#N/A,FALSE,"Assump2";#N/A,#N/A,FALSE,"Income2";#N/A,#N/A,FALSE,"Balance2";#N/A,#N/A,FALSE,"DCF Filter";#N/A,#N/A,FALSE,"Trans Assump2";#N/A,#N/A,FALSE,"Combined Income2";#N/A,#N/A,FALSE,"Combined Balance2"}</definedName>
    <definedName name="wrn.Filter._5" hidden="1">{#N/A,#N/A,FALSE,"Assump2";#N/A,#N/A,FALSE,"Income2";#N/A,#N/A,FALSE,"Balance2";#N/A,#N/A,FALSE,"DCF Filter";#N/A,#N/A,FALSE,"Trans Assump2";#N/A,#N/A,FALSE,"Combined Income2";#N/A,#N/A,FALSE,"Combined Balance2"}</definedName>
    <definedName name="wrn.Filter._5_2" localSheetId="4" hidden="1">{#N/A,#N/A,FALSE,"Assump2";#N/A,#N/A,FALSE,"Income2";#N/A,#N/A,FALSE,"Balance2";#N/A,#N/A,FALSE,"DCF Filter";#N/A,#N/A,FALSE,"Trans Assump2";#N/A,#N/A,FALSE,"Combined Income2";#N/A,#N/A,FALSE,"Combined Balance2"}</definedName>
    <definedName name="wrn.Filter._5_2" localSheetId="11" hidden="1">{#N/A,#N/A,FALSE,"Assump2";#N/A,#N/A,FALSE,"Income2";#N/A,#N/A,FALSE,"Balance2";#N/A,#N/A,FALSE,"DCF Filter";#N/A,#N/A,FALSE,"Trans Assump2";#N/A,#N/A,FALSE,"Combined Income2";#N/A,#N/A,FALSE,"Combined Balance2"}</definedName>
    <definedName name="wrn.Filter._5_2" hidden="1">{#N/A,#N/A,FALSE,"Assump2";#N/A,#N/A,FALSE,"Income2";#N/A,#N/A,FALSE,"Balance2";#N/A,#N/A,FALSE,"DCF Filter";#N/A,#N/A,FALSE,"Trans Assump2";#N/A,#N/A,FALSE,"Combined Income2";#N/A,#N/A,FALSE,"Combined Balance2"}</definedName>
    <definedName name="wrn.fin" localSheetId="1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localSheetId="11" hidden="1">{"dot1",#N/A,FALSE,"DOTACION";"q0a",#N/A,FALSE,"500";"q0b",#N/A,FALSE,"500";"q0c",#N/A,FALSE,"500";"q0d",#N/A,FALSE,"500";"q1a",#N/A,FALSE,"501";"q1b",#N/A,FALSE,"501";"q1c",#N/A,FALSE,"501";"q1d",#N/A,FALSE,"501";"q2a",#N/A,FALSE,"502";"q2b",#N/A,FALSE,"502";"q2c",#N/A,FALSE,"502";"q2d",#N/A,FALSE,"502";"q3a",#N/A,FALSE,"503";"q3b",#N/A,FALSE,"503";"q3c",#N/A,FALSE,"503";"q3d",#N/A,FALSE,"503"}</definedName>
    <definedName name="wrn.fin." hidden="1">{"dot1",#N/A,FALSE,"DOTACION";"q0a",#N/A,FALSE,"500";"q0b",#N/A,FALSE,"500";"q0c",#N/A,FALSE,"500";"q0d",#N/A,FALSE,"500";"q1a",#N/A,FALSE,"501";"q1b",#N/A,FALSE,"501";"q1c",#N/A,FALSE,"501";"q1d",#N/A,FALSE,"501";"q2a",#N/A,FALSE,"502";"q2b",#N/A,FALSE,"502";"q2c",#N/A,FALSE,"502";"q2d",#N/A,FALSE,"502";"q3a",#N/A,FALSE,"503";"q3b",#N/A,FALSE,"503";"q3c",#N/A,FALSE,"503";"q3d",#N/A,FALSE,"503"}</definedName>
    <definedName name="wrn.FIN._.Repts." localSheetId="11" hidden="1">{"Line item dtl",#N/A,FALSE,"FIN";"Sumry and alloc",#N/A,FALSE,"FIN"}</definedName>
    <definedName name="wrn.FIN._.Repts." hidden="1">{"Line item dtl",#N/A,FALSE,"FIN";"Sumry and alloc",#N/A,FALSE,"FIN"}</definedName>
    <definedName name="wrn.FIN97._1" localSheetId="4" hidden="1">{#N/A,#N/A,FALSE,"FIN97 DETAIL"}</definedName>
    <definedName name="wrn.FIN97._1" localSheetId="11" hidden="1">{#N/A,#N/A,FALSE,"FIN97 DETAIL"}</definedName>
    <definedName name="wrn.FIN97._1" hidden="1">{#N/A,#N/A,FALSE,"FIN97 DETAIL"}</definedName>
    <definedName name="wrn.Finacials." localSheetId="4" hidden="1">{"Income statement",#N/A,FALSE,"N Amerca";"Balance Sheet Assets",#N/A,FALSE,"N Amerca";"Balance Sheet Liabilities",#N/A,FALSE,"N Amerca";"Cash Flow",#N/A,FALSE,"N Amerca";"Income statement",#N/A,FALSE,"EPGC";"Balance Sheet Assets",#N/A,FALSE,"EPGC";"Balance Sheet Liabilities",#N/A,FALSE,"EPGC";"Cash Flow",#N/A,FALSE,"EPGC";"Income statement",#N/A,FALSE,"Morelos";"Balance Sheet Assets",#N/A,FALSE,"Morelos";"Balance Sheet Liabilities",#N/A,FALSE,"Morelos";"Cash Flow",#N/A,FALSE,"Morelos";"Income statement",#N/A,FALSE,"Eliminations";"Balance Sheet Assets",#N/A,FALSE,"Eliminations";"Balance Sheet Liabilities",#N/A,FALSE,"Eliminations";"Cash Flow",#N/A,FALSE,"Eliminations"}</definedName>
    <definedName name="wrn.Finacials." localSheetId="11" hidden="1">{"Income statement",#N/A,FALSE,"N Amerca";"Balance Sheet Assets",#N/A,FALSE,"N Amerca";"Balance Sheet Liabilities",#N/A,FALSE,"N Amerca";"Cash Flow",#N/A,FALSE,"N Amerca";"Income statement",#N/A,FALSE,"EPGC";"Balance Sheet Assets",#N/A,FALSE,"EPGC";"Balance Sheet Liabilities",#N/A,FALSE,"EPGC";"Cash Flow",#N/A,FALSE,"EPGC";"Income statement",#N/A,FALSE,"Morelos";"Balance Sheet Assets",#N/A,FALSE,"Morelos";"Balance Sheet Liabilities",#N/A,FALSE,"Morelos";"Cash Flow",#N/A,FALSE,"Morelos";"Income statement",#N/A,FALSE,"Eliminations";"Balance Sheet Assets",#N/A,FALSE,"Eliminations";"Balance Sheet Liabilities",#N/A,FALSE,"Eliminations";"Cash Flow",#N/A,FALSE,"Eliminations"}</definedName>
    <definedName name="wrn.Finacials." hidden="1">{"Income statement",#N/A,FALSE,"N Amerca";"Balance Sheet Assets",#N/A,FALSE,"N Amerca";"Balance Sheet Liabilities",#N/A,FALSE,"N Amerca";"Cash Flow",#N/A,FALSE,"N Amerca";"Income statement",#N/A,FALSE,"EPGC";"Balance Sheet Assets",#N/A,FALSE,"EPGC";"Balance Sheet Liabilities",#N/A,FALSE,"EPGC";"Cash Flow",#N/A,FALSE,"EPGC";"Income statement",#N/A,FALSE,"Morelos";"Balance Sheet Assets",#N/A,FALSE,"Morelos";"Balance Sheet Liabilities",#N/A,FALSE,"Morelos";"Cash Flow",#N/A,FALSE,"Morelos";"Income statement",#N/A,FALSE,"Eliminations";"Balance Sheet Assets",#N/A,FALSE,"Eliminations";"Balance Sheet Liabilities",#N/A,FALSE,"Eliminations";"Cash Flow",#N/A,FALSE,"Eliminations"}</definedName>
    <definedName name="wrn.Final." localSheetId="2" hidden="1">{"Final",#N/A,FALSE,"Feb-96"}</definedName>
    <definedName name="wrn.Final." localSheetId="1" hidden="1">{"Final",#N/A,FALSE,"Feb-96"}</definedName>
    <definedName name="wrn.Final." localSheetId="19" hidden="1">{"Final",#N/A,FALSE,"Feb-96"}</definedName>
    <definedName name="wrn.Final." localSheetId="4" hidden="1">{"Final",#N/A,FALSE,"Feb-96"}</definedName>
    <definedName name="wrn.Final." localSheetId="18" hidden="1">{"Final",#N/A,FALSE,"Feb-96"}</definedName>
    <definedName name="wrn.Final." localSheetId="15" hidden="1">{"Final",#N/A,FALSE,"Feb-96"}</definedName>
    <definedName name="wrn.Final." localSheetId="11" hidden="1">{"Final",#N/A,FALSE,"Feb-96"}</definedName>
    <definedName name="wrn.Final." hidden="1">{"Final",#N/A,FALSE,"Feb-96"}</definedName>
    <definedName name="wrn.FINANCE._.DISTRIBUTION." localSheetId="4"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E._.DISTRIBUTION." localSheetId="1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E._.DISTRIBUTION."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e._.Plan." localSheetId="11" hidden="1">{"Switches-Page1",#N/A,FALSE,"SWITCHES";"Switches-Page 2",#N/A,FALSE,"SWITCHES";"Income Statement - FY96 - FY06",#N/A,FALSE,"APCI";"Cash Flow Statement",#N/A,FALSE,"APCI";"Balance Sheet FY95-FY06",#N/A,FALSE,"APCI";"Ratio Data",#N/A,FALSE,"APCI";"Ratios",#N/A,FALSE,"APCI";"Ratio Adjustments",#N/A,FALSE,"APCI"}</definedName>
    <definedName name="wrn.Finance._.Plan." hidden="1">{"Switches-Page1",#N/A,FALSE,"SWITCHES";"Switches-Page 2",#N/A,FALSE,"SWITCHES";"Income Statement - FY96 - FY06",#N/A,FALSE,"APCI";"Cash Flow Statement",#N/A,FALSE,"APCI";"Balance Sheet FY95-FY06",#N/A,FALSE,"APCI";"Ratio Data",#N/A,FALSE,"APCI";"Ratios",#N/A,FALSE,"APCI";"Ratio Adjustments",#N/A,FALSE,"APCI"}</definedName>
    <definedName name="wrn.Financial." localSheetId="1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FORECAST." localSheetId="11" hidden="1">{#N/A,#N/A,FALSE,"Hoja10";#N/A,#N/A,FALSE,"Hoja9";#N/A,#N/A,FALSE,"Hoja8";#N/A,#N/A,FALSE,"Hoja7";#N/A,#N/A,FALSE,"Hoja6";#N/A,#N/A,FALSE,"Hoja5";#N/A,#N/A,FALSE,"Hoja4";#N/A,#N/A,FALSE,"Hoja2";#N/A,#N/A,FALSE,"Hoja3";#N/A,#N/A,FALSE,"HOJA1";#N/A,#N/A,FALSE,"CashFlow";#N/A,#N/A,FALSE,"FinStmts"}</definedName>
    <definedName name="wrn.FINANCIAL._.FORECAST." hidden="1">{#N/A,#N/A,FALSE,"Hoja10";#N/A,#N/A,FALSE,"Hoja9";#N/A,#N/A,FALSE,"Hoja8";#N/A,#N/A,FALSE,"Hoja7";#N/A,#N/A,FALSE,"Hoja6";#N/A,#N/A,FALSE,"Hoja5";#N/A,#N/A,FALSE,"Hoja4";#N/A,#N/A,FALSE,"Hoja2";#N/A,#N/A,FALSE,"Hoja3";#N/A,#N/A,FALSE,"HOJA1";#N/A,#N/A,FALSE,"CashFlow";#N/A,#N/A,FALSE,"FinStmts"}</definedName>
    <definedName name="wrn.FINANCIAL._.FORECAST._1" localSheetId="11" hidden="1">{#N/A,#N/A,FALSE,"Hoja10";#N/A,#N/A,FALSE,"Hoja9";#N/A,#N/A,FALSE,"Hoja8";#N/A,#N/A,FALSE,"Hoja7";#N/A,#N/A,FALSE,"Hoja6";#N/A,#N/A,FALSE,"Hoja5";#N/A,#N/A,FALSE,"Hoja4";#N/A,#N/A,FALSE,"Hoja2";#N/A,#N/A,FALSE,"Hoja3";#N/A,#N/A,FALSE,"HOJA1";#N/A,#N/A,FALSE,"CashFlow";#N/A,#N/A,FALSE,"FinStmts"}</definedName>
    <definedName name="wrn.FINANCIAL._.FORECAST._1" hidden="1">{#N/A,#N/A,FALSE,"Hoja10";#N/A,#N/A,FALSE,"Hoja9";#N/A,#N/A,FALSE,"Hoja8";#N/A,#N/A,FALSE,"Hoja7";#N/A,#N/A,FALSE,"Hoja6";#N/A,#N/A,FALSE,"Hoja5";#N/A,#N/A,FALSE,"Hoja4";#N/A,#N/A,FALSE,"Hoja2";#N/A,#N/A,FALSE,"Hoja3";#N/A,#N/A,FALSE,"HOJA1";#N/A,#N/A,FALSE,"CashFlow";#N/A,#N/A,FALSE,"FinStmts"}</definedName>
    <definedName name="wrn.Financial._.Output." localSheetId="4" hidden="1">{"P and L",#N/A,FALSE,"Financial Output";"Cashflow",#N/A,FALSE,"Financial Output";"Balance Sheet",#N/A,FALSE,"Financial Output"}</definedName>
    <definedName name="wrn.Financial._.Output." localSheetId="11"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package." localSheetId="11" hidden="1">{#N/A,#N/A,FALSE,"BALANCE SHEET";#N/A,#N/A,FALSE,"IS";#N/A,#N/A,FALSE,"ISCOMPAR";#N/A,#N/A,FALSE,"ADD RETMAR";#N/A,#N/A,FALSE,"VARIOUS COMP";#N/A,#N/A,FALSE,"RATIOS";#N/A,#N/A,FALSE,"GRAPHS"}</definedName>
    <definedName name="wrn.financial._.package." hidden="1">{#N/A,#N/A,FALSE,"BALANCE SHEET";#N/A,#N/A,FALSE,"IS";#N/A,#N/A,FALSE,"ISCOMPAR";#N/A,#N/A,FALSE,"ADD RETMAR";#N/A,#N/A,FALSE,"VARIOUS COMP";#N/A,#N/A,FALSE,"RATIOS";#N/A,#N/A,FALSE,"GRAPHS"}</definedName>
    <definedName name="wrn.Financial._.Projections." localSheetId="11" hidden="1">{"SCI_Cash Flow",#N/A,FALSE,"SCI";"SCI Income Statement",#N/A,FALSE,"SCI";"SCI_Balance Sheet",#N/A,FALSE,"SCI"}</definedName>
    <definedName name="wrn.Financial._.Projections." hidden="1">{"SCI_Cash Flow",#N/A,FALSE,"SCI";"SCI Income Statement",#N/A,FALSE,"SCI";"SCI_Balance Sheet",#N/A,FALSE,"SCI"}</definedName>
    <definedName name="wrn.Financial._.Report." localSheetId="11" hidden="1">{#N/A,#N/A,TRUE,"P&amp;L";#N/A,#N/A,TRUE,"note 1";#N/A,#N/A,TRUE,"note 2";#N/A,#N/A,TRUE,"note 3";#N/A,#N/A,TRUE,"note 4"}</definedName>
    <definedName name="wrn.Financial._.Report." hidden="1">{#N/A,#N/A,TRUE,"P&amp;L";#N/A,#N/A,TRUE,"note 1";#N/A,#N/A,TRUE,"note 2";#N/A,#N/A,TRUE,"note 3";#N/A,#N/A,TRUE,"note 4"}</definedName>
    <definedName name="wrn.Financial._.Report._1" localSheetId="11" hidden="1">{#N/A,#N/A,TRUE,"P&amp;L";#N/A,#N/A,TRUE,"note 1";#N/A,#N/A,TRUE,"note 2";#N/A,#N/A,TRUE,"note 3";#N/A,#N/A,TRUE,"note 4"}</definedName>
    <definedName name="wrn.Financial._.Report._1" hidden="1">{#N/A,#N/A,TRUE,"P&amp;L";#N/A,#N/A,TRUE,"note 1";#N/A,#N/A,TRUE,"note 2";#N/A,#N/A,TRUE,"note 3";#N/A,#N/A,TRUE,"note 4"}</definedName>
    <definedName name="wrn.Financial._.Report._2" localSheetId="11" hidden="1">{#N/A,#N/A,TRUE,"P&amp;L";#N/A,#N/A,TRUE,"note 1";#N/A,#N/A,TRUE,"note 2";#N/A,#N/A,TRUE,"note 3";#N/A,#N/A,TRUE,"note 4"}</definedName>
    <definedName name="wrn.Financial._.Report._2" hidden="1">{#N/A,#N/A,TRUE,"P&amp;L";#N/A,#N/A,TRUE,"note 1";#N/A,#N/A,TRUE,"note 2";#N/A,#N/A,TRUE,"note 3";#N/A,#N/A,TRUE,"note 4"}</definedName>
    <definedName name="wrn.Financial._.Report._3" localSheetId="11" hidden="1">{#N/A,#N/A,TRUE,"P&amp;L";#N/A,#N/A,TRUE,"note 1";#N/A,#N/A,TRUE,"note 2";#N/A,#N/A,TRUE,"note 3";#N/A,#N/A,TRUE,"note 4"}</definedName>
    <definedName name="wrn.Financial._.Report._3" hidden="1">{#N/A,#N/A,TRUE,"P&amp;L";#N/A,#N/A,TRUE,"note 1";#N/A,#N/A,TRUE,"note 2";#N/A,#N/A,TRUE,"note 3";#N/A,#N/A,TRUE,"note 4"}</definedName>
    <definedName name="wrn.Financial._.Report._4" localSheetId="11" hidden="1">{#N/A,#N/A,TRUE,"P&amp;L";#N/A,#N/A,TRUE,"note 1";#N/A,#N/A,TRUE,"note 2";#N/A,#N/A,TRUE,"note 3";#N/A,#N/A,TRUE,"note 4"}</definedName>
    <definedName name="wrn.Financial._.Report._4" hidden="1">{#N/A,#N/A,TRUE,"P&amp;L";#N/A,#N/A,TRUE,"note 1";#N/A,#N/A,TRUE,"note 2";#N/A,#N/A,TRUE,"note 3";#N/A,#N/A,TRUE,"note 4"}</definedName>
    <definedName name="wrn.Financial._.Report._5" localSheetId="11" hidden="1">{#N/A,#N/A,TRUE,"P&amp;L";#N/A,#N/A,TRUE,"note 1";#N/A,#N/A,TRUE,"note 2";#N/A,#N/A,TRUE,"note 3";#N/A,#N/A,TRUE,"note 4"}</definedName>
    <definedName name="wrn.Financial._.Report._5" hidden="1">{#N/A,#N/A,TRUE,"P&amp;L";#N/A,#N/A,TRUE,"note 1";#N/A,#N/A,TRUE,"note 2";#N/A,#N/A,TRUE,"note 3";#N/A,#N/A,TRUE,"note 4"}</definedName>
    <definedName name="wrn.Financial._.Reports." localSheetId="11" hidden="1">{#N/A,#N/A,FALSE,"Overview";#N/A,#N/A,FALSE,"santafe";#N/A,#N/A,FALSE,"noble";#N/A,#N/A,FALSE,"Combined Results";#N/A,#N/A,FALSE,"Earnings"}</definedName>
    <definedName name="wrn.Financial._.Reports." hidden="1">{#N/A,#N/A,FALSE,"Overview";#N/A,#N/A,FALSE,"santafe";#N/A,#N/A,FALSE,"noble";#N/A,#N/A,FALSE,"Combined Results";#N/A,#N/A,FALSE,"Earnings"}</definedName>
    <definedName name="wrn.Financial._.Review._.February." localSheetId="19"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4"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15"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11"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 localSheetId="11" hidden="1">{#N/A,#N/A,TRUE,"Earnings";#N/A,#N/A,TRUE,"B-S";#N/A,#N/A,TRUE,"CashF";#N/A,#N/A,TRUE,"COGS";#N/A,#N/A,TRUE,"ScheB";#N/A,#N/A,TRUE,"ScheC";#N/A,#N/A,TRUE,"AmtzD";#N/A,#N/A,TRUE,"debt";#N/A,#N/A,TRUE,"DEBT2";#N/A,#N/A,TRUE,"captx";#N/A,#N/A,TRUE,"inctaxes"}</definedName>
    <definedName name="wrn.Financial._.statement." hidden="1">{#N/A,#N/A,TRUE,"Earnings";#N/A,#N/A,TRUE,"B-S";#N/A,#N/A,TRUE,"CashF";#N/A,#N/A,TRUE,"COGS";#N/A,#N/A,TRUE,"ScheB";#N/A,#N/A,TRUE,"ScheC";#N/A,#N/A,TRUE,"AmtzD";#N/A,#N/A,TRUE,"debt";#N/A,#N/A,TRUE,"DEBT2";#N/A,#N/A,TRUE,"captx";#N/A,#N/A,TRUE,"inctaxes"}</definedName>
    <definedName name="wrn.FINANCIAL._.STATEMENTS." localSheetId="4" hidden="1">{#N/A,#N/A,TRUE,"BALANCE SHEET";#N/A,#N/A,TRUE,"INCOME STATEMENT";#N/A,#N/A,TRUE,"CASH FLOW STATEMENT";#N/A,#N/A,TRUE,"MONTHLY DEPT. P&amp;L"}</definedName>
    <definedName name="wrn.FINANCIAL._.STATEMENTS." localSheetId="11" hidden="1">{#N/A,#N/A,TRUE,"BALANCE SHEET";#N/A,#N/A,TRUE,"INCOME STATEMENT";#N/A,#N/A,TRUE,"CASH FLOW STATEMENT";#N/A,#N/A,TRUE,"MONTHLY DEPT. P&amp;L"}</definedName>
    <definedName name="wrn.FINANCIAL._.STATEMENTS." hidden="1">{#N/A,#N/A,TRUE,"BALANCE SHEET";#N/A,#N/A,TRUE,"INCOME STATEMENT";#N/A,#N/A,TRUE,"CASH FLOW STATEMENT";#N/A,#N/A,TRUE,"MONTHLY DEPT. P&amp;L"}</definedName>
    <definedName name="wrn.FINANCIAL._.STATEMENTS._1" localSheetId="4" hidden="1">{#N/A,#N/A,TRUE,"BALANCE SHEET";#N/A,#N/A,TRUE,"INCOME STATEMENT";#N/A,#N/A,TRUE,"CASH FLOW STATEMENT";#N/A,#N/A,TRUE,"MONTHLY DEPT. P&amp;L"}</definedName>
    <definedName name="wrn.FINANCIAL._.STATEMENTS._1" localSheetId="11" hidden="1">{#N/A,#N/A,TRUE,"BALANCE SHEET";#N/A,#N/A,TRUE,"INCOME STATEMENT";#N/A,#N/A,TRUE,"CASH FLOW STATEMENT";#N/A,#N/A,TRUE,"MONTHLY DEPT. P&amp;L"}</definedName>
    <definedName name="wrn.FINANCIAL._.STATEMENTS._1" hidden="1">{#N/A,#N/A,TRUE,"BALANCE SHEET";#N/A,#N/A,TRUE,"INCOME STATEMENT";#N/A,#N/A,TRUE,"CASH FLOW STATEMENT";#N/A,#N/A,TRUE,"MONTHLY DEPT. P&amp;L"}</definedName>
    <definedName name="wrn.Financial._.Statements._1_1" localSheetId="4"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 localSheetId="11"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_2" localSheetId="4"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_2" localSheetId="11"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_2"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3" localSheetId="4" hidden="1">{#N/A,#N/A,TRUE,"BALANCE SHEET";#N/A,#N/A,TRUE,"INCOME STATEMENT";#N/A,#N/A,TRUE,"CASH FLOW STATEMENT";#N/A,#N/A,TRUE,"MONTHLY DEPT. P&amp;L"}</definedName>
    <definedName name="wrn.FINANCIAL._.STATEMENTS._1_3" localSheetId="11" hidden="1">{#N/A,#N/A,TRUE,"BALANCE SHEET";#N/A,#N/A,TRUE,"INCOME STATEMENT";#N/A,#N/A,TRUE,"CASH FLOW STATEMENT";#N/A,#N/A,TRUE,"MONTHLY DEPT. P&amp;L"}</definedName>
    <definedName name="wrn.FINANCIAL._.STATEMENTS._1_3" hidden="1">{#N/A,#N/A,TRUE,"BALANCE SHEET";#N/A,#N/A,TRUE,"INCOME STATEMENT";#N/A,#N/A,TRUE,"CASH FLOW STATEMENT";#N/A,#N/A,TRUE,"MONTHLY DEPT. P&amp;L"}</definedName>
    <definedName name="wrn.FINANCIAL._.STATEMENTS._2" localSheetId="4" hidden="1">{#N/A,#N/A,TRUE,"BALANCE SHEET";#N/A,#N/A,TRUE,"INCOME STATEMENT";#N/A,#N/A,TRUE,"CASH FLOW STATEMENT";#N/A,#N/A,TRUE,"MONTHLY DEPT. P&amp;L"}</definedName>
    <definedName name="wrn.FINANCIAL._.STATEMENTS._2" localSheetId="11" hidden="1">{#N/A,#N/A,TRUE,"BALANCE SHEET";#N/A,#N/A,TRUE,"INCOME STATEMENT";#N/A,#N/A,TRUE,"CASH FLOW STATEMENT";#N/A,#N/A,TRUE,"MONTHLY DEPT. P&amp;L"}</definedName>
    <definedName name="wrn.FINANCIAL._.STATEMENTS._2" hidden="1">{#N/A,#N/A,TRUE,"BALANCE SHEET";#N/A,#N/A,TRUE,"INCOME STATEMENT";#N/A,#N/A,TRUE,"CASH FLOW STATEMENT";#N/A,#N/A,TRUE,"MONTHLY DEPT. P&amp;L"}</definedName>
    <definedName name="wrn.FINANCIAL._.STATEMENTS._2_2" localSheetId="4" hidden="1">{#N/A,#N/A,TRUE,"BALANCE SHEET";#N/A,#N/A,TRUE,"INCOME STATEMENT";#N/A,#N/A,TRUE,"CASH FLOW STATEMENT";#N/A,#N/A,TRUE,"MONTHLY DEPT. P&amp;L"}</definedName>
    <definedName name="wrn.FINANCIAL._.STATEMENTS._2_2" localSheetId="11" hidden="1">{#N/A,#N/A,TRUE,"BALANCE SHEET";#N/A,#N/A,TRUE,"INCOME STATEMENT";#N/A,#N/A,TRUE,"CASH FLOW STATEMENT";#N/A,#N/A,TRUE,"MONTHLY DEPT. P&amp;L"}</definedName>
    <definedName name="wrn.FINANCIAL._.STATEMENTS._2_2" hidden="1">{#N/A,#N/A,TRUE,"BALANCE SHEET";#N/A,#N/A,TRUE,"INCOME STATEMENT";#N/A,#N/A,TRUE,"CASH FLOW STATEMENT";#N/A,#N/A,TRUE,"MONTHLY DEPT. P&amp;L"}</definedName>
    <definedName name="wrn.FINANCIAL._.STATEMENTS._3" localSheetId="4" hidden="1">{#N/A,#N/A,TRUE,"BALANCE SHEET";#N/A,#N/A,TRUE,"INCOME STATEMENT";#N/A,#N/A,TRUE,"CASH FLOW STATEMENT";#N/A,#N/A,TRUE,"MONTHLY DEPT. P&amp;L"}</definedName>
    <definedName name="wrn.FINANCIAL._.STATEMENTS._3" localSheetId="11" hidden="1">{#N/A,#N/A,TRUE,"BALANCE SHEET";#N/A,#N/A,TRUE,"INCOME STATEMENT";#N/A,#N/A,TRUE,"CASH FLOW STATEMENT";#N/A,#N/A,TRUE,"MONTHLY DEPT. P&amp;L"}</definedName>
    <definedName name="wrn.FINANCIAL._.STATEMENTS._3" hidden="1">{#N/A,#N/A,TRUE,"BALANCE SHEET";#N/A,#N/A,TRUE,"INCOME STATEMENT";#N/A,#N/A,TRUE,"CASH FLOW STATEMENT";#N/A,#N/A,TRUE,"MONTHLY DEPT. P&amp;L"}</definedName>
    <definedName name="wrn.FINANCIAL._.STATEMENTS._3_2" localSheetId="4" hidden="1">{#N/A,#N/A,TRUE,"BALANCE SHEET";#N/A,#N/A,TRUE,"INCOME STATEMENT";#N/A,#N/A,TRUE,"CASH FLOW STATEMENT";#N/A,#N/A,TRUE,"MONTHLY DEPT. P&amp;L"}</definedName>
    <definedName name="wrn.FINANCIAL._.STATEMENTS._3_2" localSheetId="11" hidden="1">{#N/A,#N/A,TRUE,"BALANCE SHEET";#N/A,#N/A,TRUE,"INCOME STATEMENT";#N/A,#N/A,TRUE,"CASH FLOW STATEMENT";#N/A,#N/A,TRUE,"MONTHLY DEPT. P&amp;L"}</definedName>
    <definedName name="wrn.FINANCIAL._.STATEMENTS._3_2" hidden="1">{#N/A,#N/A,TRUE,"BALANCE SHEET";#N/A,#N/A,TRUE,"INCOME STATEMENT";#N/A,#N/A,TRUE,"CASH FLOW STATEMENT";#N/A,#N/A,TRUE,"MONTHLY DEPT. P&amp;L"}</definedName>
    <definedName name="wrn.FINANCIAL._.STATEMENTS._4" localSheetId="4" hidden="1">{#N/A,#N/A,TRUE,"BALANCE SHEET";#N/A,#N/A,TRUE,"INCOME STATEMENT";#N/A,#N/A,TRUE,"CASH FLOW STATEMENT";#N/A,#N/A,TRUE,"MONTHLY DEPT. P&amp;L"}</definedName>
    <definedName name="wrn.FINANCIAL._.STATEMENTS._4" localSheetId="11" hidden="1">{#N/A,#N/A,TRUE,"BALANCE SHEET";#N/A,#N/A,TRUE,"INCOME STATEMENT";#N/A,#N/A,TRUE,"CASH FLOW STATEMENT";#N/A,#N/A,TRUE,"MONTHLY DEPT. P&amp;L"}</definedName>
    <definedName name="wrn.FINANCIAL._.STATEMENTS._4" hidden="1">{#N/A,#N/A,TRUE,"BALANCE SHEET";#N/A,#N/A,TRUE,"INCOME STATEMENT";#N/A,#N/A,TRUE,"CASH FLOW STATEMENT";#N/A,#N/A,TRUE,"MONTHLY DEPT. P&amp;L"}</definedName>
    <definedName name="wrn.FINANCIAL._.STATEMENTS._4_2" localSheetId="4" hidden="1">{#N/A,#N/A,TRUE,"BALANCE SHEET";#N/A,#N/A,TRUE,"INCOME STATEMENT";#N/A,#N/A,TRUE,"CASH FLOW STATEMENT";#N/A,#N/A,TRUE,"MONTHLY DEPT. P&amp;L"}</definedName>
    <definedName name="wrn.FINANCIAL._.STATEMENTS._4_2" localSheetId="11" hidden="1">{#N/A,#N/A,TRUE,"BALANCE SHEET";#N/A,#N/A,TRUE,"INCOME STATEMENT";#N/A,#N/A,TRUE,"CASH FLOW STATEMENT";#N/A,#N/A,TRUE,"MONTHLY DEPT. P&amp;L"}</definedName>
    <definedName name="wrn.FINANCIAL._.STATEMENTS._4_2" hidden="1">{#N/A,#N/A,TRUE,"BALANCE SHEET";#N/A,#N/A,TRUE,"INCOME STATEMENT";#N/A,#N/A,TRUE,"CASH FLOW STATEMENT";#N/A,#N/A,TRUE,"MONTHLY DEPT. P&amp;L"}</definedName>
    <definedName name="wrn.FINANCIAL._.STATEMENTS._5" localSheetId="4" hidden="1">{#N/A,#N/A,TRUE,"BALANCE SHEET";#N/A,#N/A,TRUE,"INCOME STATEMENT";#N/A,#N/A,TRUE,"CASH FLOW STATEMENT";#N/A,#N/A,TRUE,"MONTHLY DEPT. P&amp;L"}</definedName>
    <definedName name="wrn.FINANCIAL._.STATEMENTS._5" localSheetId="11" hidden="1">{#N/A,#N/A,TRUE,"BALANCE SHEET";#N/A,#N/A,TRUE,"INCOME STATEMENT";#N/A,#N/A,TRUE,"CASH FLOW STATEMENT";#N/A,#N/A,TRUE,"MONTHLY DEPT. P&amp;L"}</definedName>
    <definedName name="wrn.FINANCIAL._.STATEMENTS._5" hidden="1">{#N/A,#N/A,TRUE,"BALANCE SHEET";#N/A,#N/A,TRUE,"INCOME STATEMENT";#N/A,#N/A,TRUE,"CASH FLOW STATEMENT";#N/A,#N/A,TRUE,"MONTHLY DEPT. P&amp;L"}</definedName>
    <definedName name="wrn.FINANCIAL._.STATEMENTS._5_2" localSheetId="4" hidden="1">{#N/A,#N/A,TRUE,"BALANCE SHEET";#N/A,#N/A,TRUE,"INCOME STATEMENT";#N/A,#N/A,TRUE,"CASH FLOW STATEMENT";#N/A,#N/A,TRUE,"MONTHLY DEPT. P&amp;L"}</definedName>
    <definedName name="wrn.FINANCIAL._.STATEMENTS._5_2" localSheetId="11" hidden="1">{#N/A,#N/A,TRUE,"BALANCE SHEET";#N/A,#N/A,TRUE,"INCOME STATEMENT";#N/A,#N/A,TRUE,"CASH FLOW STATEMENT";#N/A,#N/A,TRUE,"MONTHLY DEPT. P&amp;L"}</definedName>
    <definedName name="wrn.FINANCIAL._.STATEMENTS._5_2" hidden="1">{#N/A,#N/A,TRUE,"BALANCE SHEET";#N/A,#N/A,TRUE,"INCOME STATEMENT";#N/A,#N/A,TRUE,"CASH FLOW STATEMENT";#N/A,#N/A,TRUE,"MONTHLY DEPT. P&amp;L"}</definedName>
    <definedName name="wrn.Financial._.Update." localSheetId="1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_.Updat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s." localSheetId="2" hidden="1">{#N/A,#N/A,TRUE,"Mkt Assumptions";#N/A,#N/A,TRUE,"Income_Statement";#N/A,#N/A,TRUE,"Balance_Sheet";#N/A,#N/A,TRUE,"Cash_Flow_Stmt";#N/A,#N/A,TRUE,"Debt_Repayment";#N/A,#N/A,TRUE,"Ratio_Analysis";#N/A,#N/A,TRUE,"Inc_Stmt_Assumptions"}</definedName>
    <definedName name="wrn.financials." localSheetId="1" hidden="1">{#N/A,#N/A,TRUE,"Mkt Assumptions";#N/A,#N/A,TRUE,"Income_Statement";#N/A,#N/A,TRUE,"Balance_Sheet";#N/A,#N/A,TRUE,"Cash_Flow_Stmt";#N/A,#N/A,TRUE,"Debt_Repayment";#N/A,#N/A,TRUE,"Ratio_Analysis";#N/A,#N/A,TRUE,"Inc_Stmt_Assumptions"}</definedName>
    <definedName name="wrn.financials." localSheetId="19" hidden="1">{#N/A,#N/A,TRUE,"Mkt Assumptions";#N/A,#N/A,TRUE,"Income_Statement";#N/A,#N/A,TRUE,"Balance_Sheet";#N/A,#N/A,TRUE,"Cash_Flow_Stmt";#N/A,#N/A,TRUE,"Debt_Repayment";#N/A,#N/A,TRUE,"Ratio_Analysis";#N/A,#N/A,TRUE,"Inc_Stmt_Assumptions"}</definedName>
    <definedName name="wrn.financials." localSheetId="4" hidden="1">{#N/A,#N/A,TRUE,"Mkt Assumptions";#N/A,#N/A,TRUE,"Income_Statement";#N/A,#N/A,TRUE,"Balance_Sheet";#N/A,#N/A,TRUE,"Cash_Flow_Stmt";#N/A,#N/A,TRUE,"Debt_Repayment";#N/A,#N/A,TRUE,"Ratio_Analysis";#N/A,#N/A,TRUE,"Inc_Stmt_Assumptions"}</definedName>
    <definedName name="wrn.financials." localSheetId="18" hidden="1">{#N/A,#N/A,TRUE,"Mkt Assumptions";#N/A,#N/A,TRUE,"Income_Statement";#N/A,#N/A,TRUE,"Balance_Sheet";#N/A,#N/A,TRUE,"Cash_Flow_Stmt";#N/A,#N/A,TRUE,"Debt_Repayment";#N/A,#N/A,TRUE,"Ratio_Analysis";#N/A,#N/A,TRUE,"Inc_Stmt_Assumptions"}</definedName>
    <definedName name="wrn.financials." localSheetId="15" hidden="1">{#N/A,#N/A,TRUE,"Mkt Assumptions";#N/A,#N/A,TRUE,"Income_Statement";#N/A,#N/A,TRUE,"Balance_Sheet";#N/A,#N/A,TRUE,"Cash_Flow_Stmt";#N/A,#N/A,TRUE,"Debt_Repayment";#N/A,#N/A,TRUE,"Ratio_Analysis";#N/A,#N/A,TRUE,"Inc_Stmt_Assumptions"}</definedName>
    <definedName name="wrn.financials." localSheetId="11" hidden="1">{#N/A,#N/A,TRUE,"Mkt Assumptions";#N/A,#N/A,TRUE,"Income_Statement";#N/A,#N/A,TRUE,"Balance_Sheet";#N/A,#N/A,TRUE,"Cash_Flow_Stmt";#N/A,#N/A,TRUE,"Debt_Repayment";#N/A,#N/A,TRUE,"Ratio_Analysis";#N/A,#N/A,TRUE,"Inc_Stmt_Assumptions"}</definedName>
    <definedName name="wrn.financials." hidden="1">{#N/A,#N/A,TRUE,"Mkt Assumptions";#N/A,#N/A,TRUE,"Income_Statement";#N/A,#N/A,TRUE,"Balance_Sheet";#N/A,#N/A,TRUE,"Cash_Flow_Stmt";#N/A,#N/A,TRUE,"Debt_Repayment";#N/A,#N/A,TRUE,"Ratio_Analysis";#N/A,#N/A,TRUE,"Inc_Stmt_Assumptions"}</definedName>
    <definedName name="wrn.FINANCIALS._.10K." localSheetId="4" hidden="1">{#N/A,#N/A,FALSE,"BS";#N/A,#N/A,FALSE,"PL_10K";#N/A,#N/A,FALSE,"SOE";#N/A,#N/A,FALSE,"SCF"}</definedName>
    <definedName name="wrn.FINANCIALS._.10K." localSheetId="11" hidden="1">{#N/A,#N/A,FALSE,"BS";#N/A,#N/A,FALSE,"PL_10K";#N/A,#N/A,FALSE,"SOE";#N/A,#N/A,FALSE,"SCF"}</definedName>
    <definedName name="wrn.FINANCIALS._.10K." hidden="1">{#N/A,#N/A,FALSE,"BS";#N/A,#N/A,FALSE,"PL_10K";#N/A,#N/A,FALSE,"SOE";#N/A,#N/A,FALSE,"SCF"}</definedName>
    <definedName name="wrn.FINANCIALS._.10Q." localSheetId="4" hidden="1">{#N/A,#N/A,FALSE,"BS";#N/A,#N/A,FALSE,"PL_10Q";#N/A,#N/A,FALSE,"SOE";#N/A,#N/A,FALSE,"SCF"}</definedName>
    <definedName name="wrn.FINANCIALS._.10Q." localSheetId="11" hidden="1">{#N/A,#N/A,FALSE,"BS";#N/A,#N/A,FALSE,"PL_10Q";#N/A,#N/A,FALSE,"SOE";#N/A,#N/A,FALSE,"SCF"}</definedName>
    <definedName name="wrn.FINANCIALS._.10Q." hidden="1">{#N/A,#N/A,FALSE,"BS";#N/A,#N/A,FALSE,"PL_10Q";#N/A,#N/A,FALSE,"SOE";#N/A,#N/A,FALSE,"SCF"}</definedName>
    <definedName name="wrn.Financials._.DCF." localSheetId="11" hidden="1">{"Standard",#N/A,FALSE,"Lab H Inc Stmt";"Standard",#N/A,FALSE,"Lab H Bal Sht";"Standard",#N/A,FALSE,"Lab H CFs";"Standard",#N/A,FALSE,"Lab P Inc Stmt";"Standard",#N/A,FALSE,"Lab P CFs Base";"Standard",#N/A,FALSE,"Lab DCF Base";"Standard",#N/A,FALSE,"DCF Sum"}</definedName>
    <definedName name="wrn.Financials._.DCF." hidden="1">{"Standard",#N/A,FALSE,"Lab H Inc Stmt";"Standard",#N/A,FALSE,"Lab H Bal Sht";"Standard",#N/A,FALSE,"Lab H CFs";"Standard",#N/A,FALSE,"Lab P Inc Stmt";"Standard",#N/A,FALSE,"Lab P CFs Base";"Standard",#N/A,FALSE,"Lab DCF Base";"Standard",#N/A,FALSE,"DCF Sum"}</definedName>
    <definedName name="wrn.Financials._.full._.set." localSheetId="15" hidden="1">{#N/A,#N/A,FALSE,"TB";#N/A,#N/A,FALSE,"BS";#N/A,#N/A,FALSE,"IS";#N/A,#N/A,FALSE,"TAX";#N/A,#N/A,FALSE,"DUE"}</definedName>
    <definedName name="wrn.Financials._.full._.set." localSheetId="11" hidden="1">{#N/A,#N/A,FALSE,"TB";#N/A,#N/A,FALSE,"BS";#N/A,#N/A,FALSE,"IS";#N/A,#N/A,FALSE,"TAX";#N/A,#N/A,FALSE,"DUE"}</definedName>
    <definedName name="wrn.Financials._.full._.set." hidden="1">{#N/A,#N/A,FALSE,"TB";#N/A,#N/A,FALSE,"BS";#N/A,#N/A,FALSE,"IS";#N/A,#N/A,FALSE,"TAX";#N/A,#N/A,FALSE,"DUE"}</definedName>
    <definedName name="wrn.Financials._.YTD." localSheetId="11" hidden="1">{"YTD",#N/A,FALSE,"Consolidated"}</definedName>
    <definedName name="wrn.Financials._.YTD." hidden="1">{"YTD",#N/A,FALSE,"Consolidated"}</definedName>
    <definedName name="wrn.Financials._1" localSheetId="4" hidden="1">{#N/A,#N/A,TRUE,"Income Statement";#N/A,#N/A,TRUE,"Balance Sheet";#N/A,#N/A,TRUE,"Cash Flow"}</definedName>
    <definedName name="wrn.Financials._1" localSheetId="11" hidden="1">{#N/A,#N/A,TRUE,"Income Statement";#N/A,#N/A,TRUE,"Balance Sheet";#N/A,#N/A,TRUE,"Cash Flow"}</definedName>
    <definedName name="wrn.Financials._1" hidden="1">{#N/A,#N/A,TRUE,"Income Statement";#N/A,#N/A,TRUE,"Balance Sheet";#N/A,#N/A,TRUE,"Cash Flow"}</definedName>
    <definedName name="wrn.Financials._1_1" localSheetId="4" hidden="1">{#N/A,#N/A,TRUE,"Income Statement";#N/A,#N/A,TRUE,"Balance Sheet";#N/A,#N/A,TRUE,"Cash Flow"}</definedName>
    <definedName name="wrn.Financials._1_1" localSheetId="11" hidden="1">{#N/A,#N/A,TRUE,"Income Statement";#N/A,#N/A,TRUE,"Balance Sheet";#N/A,#N/A,TRUE,"Cash Flow"}</definedName>
    <definedName name="wrn.Financials._1_1" hidden="1">{#N/A,#N/A,TRUE,"Income Statement";#N/A,#N/A,TRUE,"Balance Sheet";#N/A,#N/A,TRUE,"Cash Flow"}</definedName>
    <definedName name="wrn.Financials._1_1_2" localSheetId="4" hidden="1">{#N/A,#N/A,TRUE,"Income Statement";#N/A,#N/A,TRUE,"Balance Sheet";#N/A,#N/A,TRUE,"Cash Flow"}</definedName>
    <definedName name="wrn.Financials._1_1_2" localSheetId="11" hidden="1">{#N/A,#N/A,TRUE,"Income Statement";#N/A,#N/A,TRUE,"Balance Sheet";#N/A,#N/A,TRUE,"Cash Flow"}</definedName>
    <definedName name="wrn.Financials._1_1_2" hidden="1">{#N/A,#N/A,TRUE,"Income Statement";#N/A,#N/A,TRUE,"Balance Sheet";#N/A,#N/A,TRUE,"Cash Flow"}</definedName>
    <definedName name="wrn.Financials._1_3" localSheetId="4" hidden="1">{#N/A,#N/A,TRUE,"Income Statement";#N/A,#N/A,TRUE,"Balance Sheet";#N/A,#N/A,TRUE,"Cash Flow"}</definedName>
    <definedName name="wrn.Financials._1_3" localSheetId="11" hidden="1">{#N/A,#N/A,TRUE,"Income Statement";#N/A,#N/A,TRUE,"Balance Sheet";#N/A,#N/A,TRUE,"Cash Flow"}</definedName>
    <definedName name="wrn.Financials._1_3" hidden="1">{#N/A,#N/A,TRUE,"Income Statement";#N/A,#N/A,TRUE,"Balance Sheet";#N/A,#N/A,TRUE,"Cash Flow"}</definedName>
    <definedName name="wrn.Financials._2" localSheetId="4" hidden="1">{#N/A,#N/A,TRUE,"Income Statement";#N/A,#N/A,TRUE,"Balance Sheet";#N/A,#N/A,TRUE,"Cash Flow"}</definedName>
    <definedName name="wrn.Financials._2" localSheetId="11" hidden="1">{#N/A,#N/A,TRUE,"Income Statement";#N/A,#N/A,TRUE,"Balance Sheet";#N/A,#N/A,TRUE,"Cash Flow"}</definedName>
    <definedName name="wrn.Financials._2" hidden="1">{#N/A,#N/A,TRUE,"Income Statement";#N/A,#N/A,TRUE,"Balance Sheet";#N/A,#N/A,TRUE,"Cash Flow"}</definedName>
    <definedName name="wrn.Financials._2_2" localSheetId="4" hidden="1">{#N/A,#N/A,TRUE,"Income Statement";#N/A,#N/A,TRUE,"Balance Sheet";#N/A,#N/A,TRUE,"Cash Flow"}</definedName>
    <definedName name="wrn.Financials._2_2" localSheetId="11" hidden="1">{#N/A,#N/A,TRUE,"Income Statement";#N/A,#N/A,TRUE,"Balance Sheet";#N/A,#N/A,TRUE,"Cash Flow"}</definedName>
    <definedName name="wrn.Financials._2_2" hidden="1">{#N/A,#N/A,TRUE,"Income Statement";#N/A,#N/A,TRUE,"Balance Sheet";#N/A,#N/A,TRUE,"Cash Flow"}</definedName>
    <definedName name="wrn.Financials._3" localSheetId="4" hidden="1">{#N/A,#N/A,TRUE,"Income Statement";#N/A,#N/A,TRUE,"Balance Sheet";#N/A,#N/A,TRUE,"Cash Flow"}</definedName>
    <definedName name="wrn.Financials._3" localSheetId="11" hidden="1">{#N/A,#N/A,TRUE,"Income Statement";#N/A,#N/A,TRUE,"Balance Sheet";#N/A,#N/A,TRUE,"Cash Flow"}</definedName>
    <definedName name="wrn.Financials._3" hidden="1">{#N/A,#N/A,TRUE,"Income Statement";#N/A,#N/A,TRUE,"Balance Sheet";#N/A,#N/A,TRUE,"Cash Flow"}</definedName>
    <definedName name="wrn.Financials._3_2" localSheetId="4" hidden="1">{#N/A,#N/A,TRUE,"Income Statement";#N/A,#N/A,TRUE,"Balance Sheet";#N/A,#N/A,TRUE,"Cash Flow"}</definedName>
    <definedName name="wrn.Financials._3_2" localSheetId="11" hidden="1">{#N/A,#N/A,TRUE,"Income Statement";#N/A,#N/A,TRUE,"Balance Sheet";#N/A,#N/A,TRUE,"Cash Flow"}</definedName>
    <definedName name="wrn.Financials._3_2" hidden="1">{#N/A,#N/A,TRUE,"Income Statement";#N/A,#N/A,TRUE,"Balance Sheet";#N/A,#N/A,TRUE,"Cash Flow"}</definedName>
    <definedName name="wrn.Financials._5" localSheetId="4" hidden="1">{#N/A,#N/A,TRUE,"Income Statement";#N/A,#N/A,TRUE,"Balance Sheet";#N/A,#N/A,TRUE,"Cash Flow"}</definedName>
    <definedName name="wrn.Financials._5" localSheetId="11" hidden="1">{#N/A,#N/A,TRUE,"Income Statement";#N/A,#N/A,TRUE,"Balance Sheet";#N/A,#N/A,TRUE,"Cash Flow"}</definedName>
    <definedName name="wrn.Financials._5" hidden="1">{#N/A,#N/A,TRUE,"Income Statement";#N/A,#N/A,TRUE,"Balance Sheet";#N/A,#N/A,TRUE,"Cash Flow"}</definedName>
    <definedName name="wrn.Financials_long." localSheetId="4" hidden="1">{"IS",#N/A,FALSE,"Financials2 (Expanded)";"bsa",#N/A,FALSE,"Financials2 (Expanded)";"BS",#N/A,FALSE,"Financials2 (Expanded)";"CF",#N/A,FALSE,"Financials2 (Expanded)"}</definedName>
    <definedName name="wrn.Financials_long." localSheetId="15" hidden="1">{"IS",#N/A,FALSE,"Financials2 (Expanded)";"bsa",#N/A,FALSE,"Financials2 (Expanded)";"BS",#N/A,FALSE,"Financials2 (Expanded)";"CF",#N/A,FALSE,"Financials2 (Expanded)"}</definedName>
    <definedName name="wrn.Financials_long." localSheetId="11"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_long._1" localSheetId="4" hidden="1">{"IS",#N/A,FALSE,"Financials2 (Expanded)";"bsa",#N/A,FALSE,"Financials2 (Expanded)";"BS",#N/A,FALSE,"Financials2 (Expanded)";"CF",#N/A,FALSE,"Financials2 (Expanded)"}</definedName>
    <definedName name="wrn.Financials_long._1" localSheetId="11" hidden="1">{"IS",#N/A,FALSE,"Financials2 (Expanded)";"bsa",#N/A,FALSE,"Financials2 (Expanded)";"BS",#N/A,FALSE,"Financials2 (Expanded)";"CF",#N/A,FALSE,"Financials2 (Expanded)"}</definedName>
    <definedName name="wrn.Financials_long._1" hidden="1">{"IS",#N/A,FALSE,"Financials2 (Expanded)";"bsa",#N/A,FALSE,"Financials2 (Expanded)";"BS",#N/A,FALSE,"Financials2 (Expanded)";"CF",#N/A,FALSE,"Financials2 (Expanded)"}</definedName>
    <definedName name="wrn.Financials_long._1_1" localSheetId="4" hidden="1">{"IS",#N/A,FALSE,"Financials2 (Expanded)";"bsa",#N/A,FALSE,"Financials2 (Expanded)";"BS",#N/A,FALSE,"Financials2 (Expanded)";"CF",#N/A,FALSE,"Financials2 (Expanded)"}</definedName>
    <definedName name="wrn.Financials_long._1_1" localSheetId="11" hidden="1">{"IS",#N/A,FALSE,"Financials2 (Expanded)";"bsa",#N/A,FALSE,"Financials2 (Expanded)";"BS",#N/A,FALSE,"Financials2 (Expanded)";"CF",#N/A,FALSE,"Financials2 (Expanded)"}</definedName>
    <definedName name="wrn.Financials_long._1_1" hidden="1">{"IS",#N/A,FALSE,"Financials2 (Expanded)";"bsa",#N/A,FALSE,"Financials2 (Expanded)";"BS",#N/A,FALSE,"Financials2 (Expanded)";"CF",#N/A,FALSE,"Financials2 (Expanded)"}</definedName>
    <definedName name="wrn.Financials_long._1_1_2" localSheetId="4" hidden="1">{"IS",#N/A,FALSE,"Financials2 (Expanded)";"bsa",#N/A,FALSE,"Financials2 (Expanded)";"BS",#N/A,FALSE,"Financials2 (Expanded)";"CF",#N/A,FALSE,"Financials2 (Expanded)"}</definedName>
    <definedName name="wrn.Financials_long._1_1_2" localSheetId="11" hidden="1">{"IS",#N/A,FALSE,"Financials2 (Expanded)";"bsa",#N/A,FALSE,"Financials2 (Expanded)";"BS",#N/A,FALSE,"Financials2 (Expanded)";"CF",#N/A,FALSE,"Financials2 (Expanded)"}</definedName>
    <definedName name="wrn.Financials_long._1_1_2" hidden="1">{"IS",#N/A,FALSE,"Financials2 (Expanded)";"bsa",#N/A,FALSE,"Financials2 (Expanded)";"BS",#N/A,FALSE,"Financials2 (Expanded)";"CF",#N/A,FALSE,"Financials2 (Expanded)"}</definedName>
    <definedName name="wrn.Financials_long._1_3" localSheetId="4" hidden="1">{"IS",#N/A,FALSE,"Financials2 (Expanded)";"bsa",#N/A,FALSE,"Financials2 (Expanded)";"BS",#N/A,FALSE,"Financials2 (Expanded)";"CF",#N/A,FALSE,"Financials2 (Expanded)"}</definedName>
    <definedName name="wrn.Financials_long._1_3" localSheetId="11" hidden="1">{"IS",#N/A,FALSE,"Financials2 (Expanded)";"bsa",#N/A,FALSE,"Financials2 (Expanded)";"BS",#N/A,FALSE,"Financials2 (Expanded)";"CF",#N/A,FALSE,"Financials2 (Expanded)"}</definedName>
    <definedName name="wrn.Financials_long._1_3" hidden="1">{"IS",#N/A,FALSE,"Financials2 (Expanded)";"bsa",#N/A,FALSE,"Financials2 (Expanded)";"BS",#N/A,FALSE,"Financials2 (Expanded)";"CF",#N/A,FALSE,"Financials2 (Expanded)"}</definedName>
    <definedName name="wrn.Financials_long._2" localSheetId="4" hidden="1">{"IS",#N/A,FALSE,"Financials2 (Expanded)";"bsa",#N/A,FALSE,"Financials2 (Expanded)";"BS",#N/A,FALSE,"Financials2 (Expanded)";"CF",#N/A,FALSE,"Financials2 (Expanded)"}</definedName>
    <definedName name="wrn.Financials_long._2" localSheetId="11" hidden="1">{"IS",#N/A,FALSE,"Financials2 (Expanded)";"bsa",#N/A,FALSE,"Financials2 (Expanded)";"BS",#N/A,FALSE,"Financials2 (Expanded)";"CF",#N/A,FALSE,"Financials2 (Expanded)"}</definedName>
    <definedName name="wrn.Financials_long._2" hidden="1">{"IS",#N/A,FALSE,"Financials2 (Expanded)";"bsa",#N/A,FALSE,"Financials2 (Expanded)";"BS",#N/A,FALSE,"Financials2 (Expanded)";"CF",#N/A,FALSE,"Financials2 (Expanded)"}</definedName>
    <definedName name="wrn.Financials_long._2_2" localSheetId="4" hidden="1">{"IS",#N/A,FALSE,"Financials2 (Expanded)";"bsa",#N/A,FALSE,"Financials2 (Expanded)";"BS",#N/A,FALSE,"Financials2 (Expanded)";"CF",#N/A,FALSE,"Financials2 (Expanded)"}</definedName>
    <definedName name="wrn.Financials_long._2_2" localSheetId="11" hidden="1">{"IS",#N/A,FALSE,"Financials2 (Expanded)";"bsa",#N/A,FALSE,"Financials2 (Expanded)";"BS",#N/A,FALSE,"Financials2 (Expanded)";"CF",#N/A,FALSE,"Financials2 (Expanded)"}</definedName>
    <definedName name="wrn.Financials_long._2_2" hidden="1">{"IS",#N/A,FALSE,"Financials2 (Expanded)";"bsa",#N/A,FALSE,"Financials2 (Expanded)";"BS",#N/A,FALSE,"Financials2 (Expanded)";"CF",#N/A,FALSE,"Financials2 (Expanded)"}</definedName>
    <definedName name="wrn.Financials_long._3" localSheetId="4" hidden="1">{"IS",#N/A,FALSE,"Financials2 (Expanded)";"bsa",#N/A,FALSE,"Financials2 (Expanded)";"BS",#N/A,FALSE,"Financials2 (Expanded)";"CF",#N/A,FALSE,"Financials2 (Expanded)"}</definedName>
    <definedName name="wrn.Financials_long._3" localSheetId="11" hidden="1">{"IS",#N/A,FALSE,"Financials2 (Expanded)";"bsa",#N/A,FALSE,"Financials2 (Expanded)";"BS",#N/A,FALSE,"Financials2 (Expanded)";"CF",#N/A,FALSE,"Financials2 (Expanded)"}</definedName>
    <definedName name="wrn.Financials_long._3" hidden="1">{"IS",#N/A,FALSE,"Financials2 (Expanded)";"bsa",#N/A,FALSE,"Financials2 (Expanded)";"BS",#N/A,FALSE,"Financials2 (Expanded)";"CF",#N/A,FALSE,"Financials2 (Expanded)"}</definedName>
    <definedName name="wrn.Financials_long._3_2" localSheetId="4" hidden="1">{"IS",#N/A,FALSE,"Financials2 (Expanded)";"bsa",#N/A,FALSE,"Financials2 (Expanded)";"BS",#N/A,FALSE,"Financials2 (Expanded)";"CF",#N/A,FALSE,"Financials2 (Expanded)"}</definedName>
    <definedName name="wrn.Financials_long._3_2" localSheetId="11" hidden="1">{"IS",#N/A,FALSE,"Financials2 (Expanded)";"bsa",#N/A,FALSE,"Financials2 (Expanded)";"BS",#N/A,FALSE,"Financials2 (Expanded)";"CF",#N/A,FALSE,"Financials2 (Expanded)"}</definedName>
    <definedName name="wrn.Financials_long._3_2" hidden="1">{"IS",#N/A,FALSE,"Financials2 (Expanded)";"bsa",#N/A,FALSE,"Financials2 (Expanded)";"BS",#N/A,FALSE,"Financials2 (Expanded)";"CF",#N/A,FALSE,"Financials2 (Expanded)"}</definedName>
    <definedName name="wrn.Financials_long._5" localSheetId="4" hidden="1">{"IS",#N/A,FALSE,"Financials2 (Expanded)";"bsa",#N/A,FALSE,"Financials2 (Expanded)";"BS",#N/A,FALSE,"Financials2 (Expanded)";"CF",#N/A,FALSE,"Financials2 (Expanded)"}</definedName>
    <definedName name="wrn.Financials_long._5" localSheetId="11" hidden="1">{"IS",#N/A,FALSE,"Financials2 (Expanded)";"bsa",#N/A,FALSE,"Financials2 (Expanded)";"BS",#N/A,FALSE,"Financials2 (Expanded)";"CF",#N/A,FALSE,"Financials2 (Expanded)"}</definedName>
    <definedName name="wrn.Financials_long._5" hidden="1">{"IS",#N/A,FALSE,"Financials2 (Expanded)";"bsa",#N/A,FALSE,"Financials2 (Expanded)";"BS",#N/A,FALSE,"Financials2 (Expanded)";"CF",#N/A,FALSE,"Financials2 (Expanded)"}</definedName>
    <definedName name="wrn.Finane._.Plan." localSheetId="11" hidden="1">{"Switches-Page 1",#N/A,FALSE,"CAPEX Inputs incl. switches (1)";"Switches-Page 2",#N/A,FALSE,"CAPEX Inputs incl. switches (1)";"Income Statement 97-10",#N/A,FALSE,"APCI (6)";"Cash Flow Statement",#N/A,FALSE,"APCI (6)";"Balance Sheet 97-10",#N/A,FALSE,"APCI (6)";"Ratios",#N/A,FALSE,"APCI (6)";#N/A,#N/A,FALSE,"KEY DATA &amp; RATIOS";"KEY DATA &amp; RATIOS",#N/A,FALSE,"KEY DATA &amp; RATIOS"}</definedName>
    <definedName name="wrn.Finane._.Plan." hidden="1">{"Switches-Page 1",#N/A,FALSE,"CAPEX Inputs incl. switches (1)";"Switches-Page 2",#N/A,FALSE,"CAPEX Inputs incl. switches (1)";"Income Statement 97-10",#N/A,FALSE,"APCI (6)";"Cash Flow Statement",#N/A,FALSE,"APCI (6)";"Balance Sheet 97-10",#N/A,FALSE,"APCI (6)";"Ratios",#N/A,FALSE,"APCI (6)";#N/A,#N/A,FALSE,"KEY DATA &amp; RATIOS";"KEY DATA &amp; RATIOS",#N/A,FALSE,"KEY DATA &amp; RATIOS"}</definedName>
    <definedName name="wrn.Finanzbedarfsrechnung." localSheetId="4" hidden="1">{#N/A,#N/A,FALSE,"Finanzbedarfsrechnung"}</definedName>
    <definedName name="wrn.Finanzbedarfsrechnung." localSheetId="11" hidden="1">{#N/A,#N/A,FALSE,"Finanzbedarfsrechnung"}</definedName>
    <definedName name="wrn.Finanzbedarfsrechnung." hidden="1">{#N/A,#N/A,FALSE,"Finanzbedarfsrechnung"}</definedName>
    <definedName name="wrn.Fire." localSheetId="11" hidden="1">{"fire1",#N/A,FALSE,"Fireproof";"fire2",#N/A,FALSE,"Fireproof"}</definedName>
    <definedName name="wrn.Fire." hidden="1">{"fire1",#N/A,FALSE,"Fireproof";"fire2",#N/A,FALSE,"Fireproof"}</definedName>
    <definedName name="wrn.Fire._1" localSheetId="11" hidden="1">{"fire1",#N/A,FALSE,"Fireproof";"fire2",#N/A,FALSE,"Fireproof"}</definedName>
    <definedName name="wrn.Fire._1" hidden="1">{"fire1",#N/A,FALSE,"Fireproof";"fire2",#N/A,FALSE,"Fireproof"}</definedName>
    <definedName name="wrn.first._.close._.loans." localSheetId="11" hidden="1">{"del a",#N/A,FALSE,"Current";"del b",#N/A,FALSE,"Current";"nj a",#N/A,FALSE,"Current";"nj b",#N/A,FALSE,"Current";"oak a",#N/A,FALSE,"Current";"oak b",#N/A,FALSE,"Current";"spru a",#N/A,FALSE,"Current";"spru b",#N/A,FALSE,"Current"}</definedName>
    <definedName name="wrn.first._.close._.loans." hidden="1">{"del a",#N/A,FALSE,"Current";"del b",#N/A,FALSE,"Current";"nj a",#N/A,FALSE,"Current";"nj b",#N/A,FALSE,"Current";"oak a",#N/A,FALSE,"Current";"oak b",#N/A,FALSE,"Current";"spru a",#N/A,FALSE,"Current";"spru b",#N/A,FALSE,"Current"}</definedName>
    <definedName name="wrn.FIRST._.GEN._.TR." localSheetId="11" hidden="1">{#N/A,#N/A,FALSE,"FIRST GEN"}</definedName>
    <definedName name="wrn.FIRST._.GEN._.TR." hidden="1">{#N/A,#N/A,FALSE,"FIRST GEN"}</definedName>
    <definedName name="wrn.First._.Grap._.on._.Things." localSheetId="11" hidden="1">{#N/A,#N/A,FALSE,"Overview"}</definedName>
    <definedName name="wrn.First._.Grap._.on._.Things." hidden="1">{#N/A,#N/A,FALSE,"Overview"}</definedName>
    <definedName name="wrn.first2." localSheetId="2" hidden="1">{#N/A,#N/A,FALSE,"sum-don";#N/A,#N/A,FALSE,"inc-don"}</definedName>
    <definedName name="wrn.first2." localSheetId="1" hidden="1">{#N/A,#N/A,FALSE,"sum-don";#N/A,#N/A,FALSE,"inc-don"}</definedName>
    <definedName name="wrn.first2." localSheetId="19" hidden="1">{#N/A,#N/A,FALSE,"sum-don";#N/A,#N/A,FALSE,"inc-don"}</definedName>
    <definedName name="wrn.first2." localSheetId="4" hidden="1">{#N/A,#N/A,FALSE,"sum-don";#N/A,#N/A,FALSE,"inc-don"}</definedName>
    <definedName name="wrn.first2." localSheetId="18" hidden="1">{#N/A,#N/A,FALSE,"sum-don";#N/A,#N/A,FALSE,"inc-don"}</definedName>
    <definedName name="wrn.first2." localSheetId="15" hidden="1">{#N/A,#N/A,FALSE,"sum-don";#N/A,#N/A,FALSE,"inc-don"}</definedName>
    <definedName name="wrn.first2." localSheetId="11" hidden="1">{#N/A,#N/A,FALSE,"sum-don";#N/A,#N/A,FALSE,"inc-don"}</definedName>
    <definedName name="wrn.first2." hidden="1">{#N/A,#N/A,FALSE,"sum-don";#N/A,#N/A,FALSE,"inc-don"}</definedName>
    <definedName name="wrn.first2._1" localSheetId="4" hidden="1">{#N/A,#N/A,FALSE,"sum-don";#N/A,#N/A,FALSE,"inc-don"}</definedName>
    <definedName name="wrn.first2._1" localSheetId="11" hidden="1">{#N/A,#N/A,FALSE,"sum-don";#N/A,#N/A,FALSE,"inc-don"}</definedName>
    <definedName name="wrn.first2._1" hidden="1">{#N/A,#N/A,FALSE,"sum-don";#N/A,#N/A,FALSE,"inc-don"}</definedName>
    <definedName name="wrn.first2._1_1" localSheetId="4" hidden="1">{#N/A,#N/A,FALSE,"sum-don";#N/A,#N/A,FALSE,"inc-don"}</definedName>
    <definedName name="wrn.first2._1_1" localSheetId="11" hidden="1">{#N/A,#N/A,FALSE,"sum-don";#N/A,#N/A,FALSE,"inc-don"}</definedName>
    <definedName name="wrn.first2._1_1" hidden="1">{#N/A,#N/A,FALSE,"sum-don";#N/A,#N/A,FALSE,"inc-don"}</definedName>
    <definedName name="wrn.first2._1_1_2" localSheetId="4" hidden="1">{#N/A,#N/A,FALSE,"sum-don";#N/A,#N/A,FALSE,"inc-don"}</definedName>
    <definedName name="wrn.first2._1_1_2" localSheetId="11" hidden="1">{#N/A,#N/A,FALSE,"sum-don";#N/A,#N/A,FALSE,"inc-don"}</definedName>
    <definedName name="wrn.first2._1_1_2" hidden="1">{#N/A,#N/A,FALSE,"sum-don";#N/A,#N/A,FALSE,"inc-don"}</definedName>
    <definedName name="wrn.first2._1_3" localSheetId="4" hidden="1">{#N/A,#N/A,FALSE,"sum-don";#N/A,#N/A,FALSE,"inc-don"}</definedName>
    <definedName name="wrn.first2._1_3" localSheetId="11" hidden="1">{#N/A,#N/A,FALSE,"sum-don";#N/A,#N/A,FALSE,"inc-don"}</definedName>
    <definedName name="wrn.first2._1_3" hidden="1">{#N/A,#N/A,FALSE,"sum-don";#N/A,#N/A,FALSE,"inc-don"}</definedName>
    <definedName name="wrn.first2._2" localSheetId="4" hidden="1">{#N/A,#N/A,FALSE,"sum-don";#N/A,#N/A,FALSE,"inc-don"}</definedName>
    <definedName name="wrn.first2._2" localSheetId="11" hidden="1">{#N/A,#N/A,FALSE,"sum-don";#N/A,#N/A,FALSE,"inc-don"}</definedName>
    <definedName name="wrn.first2._2" hidden="1">{#N/A,#N/A,FALSE,"sum-don";#N/A,#N/A,FALSE,"inc-don"}</definedName>
    <definedName name="wrn.first2._2_2" localSheetId="4" hidden="1">{#N/A,#N/A,FALSE,"sum-don";#N/A,#N/A,FALSE,"inc-don"}</definedName>
    <definedName name="wrn.first2._2_2" localSheetId="11" hidden="1">{#N/A,#N/A,FALSE,"sum-don";#N/A,#N/A,FALSE,"inc-don"}</definedName>
    <definedName name="wrn.first2._2_2" hidden="1">{#N/A,#N/A,FALSE,"sum-don";#N/A,#N/A,FALSE,"inc-don"}</definedName>
    <definedName name="wrn.first2._3" localSheetId="4" hidden="1">{#N/A,#N/A,FALSE,"sum-don";#N/A,#N/A,FALSE,"inc-don"}</definedName>
    <definedName name="wrn.first2._3" localSheetId="11" hidden="1">{#N/A,#N/A,FALSE,"sum-don";#N/A,#N/A,FALSE,"inc-don"}</definedName>
    <definedName name="wrn.first2._3" hidden="1">{#N/A,#N/A,FALSE,"sum-don";#N/A,#N/A,FALSE,"inc-don"}</definedName>
    <definedName name="wrn.first2._3_2" localSheetId="4" hidden="1">{#N/A,#N/A,FALSE,"sum-don";#N/A,#N/A,FALSE,"inc-don"}</definedName>
    <definedName name="wrn.first2._3_2" localSheetId="11" hidden="1">{#N/A,#N/A,FALSE,"sum-don";#N/A,#N/A,FALSE,"inc-don"}</definedName>
    <definedName name="wrn.first2._3_2" hidden="1">{#N/A,#N/A,FALSE,"sum-don";#N/A,#N/A,FALSE,"inc-don"}</definedName>
    <definedName name="wrn.first2._4" localSheetId="4" hidden="1">{#N/A,#N/A,FALSE,"sum-don";#N/A,#N/A,FALSE,"inc-don"}</definedName>
    <definedName name="wrn.first2._4" localSheetId="11" hidden="1">{#N/A,#N/A,FALSE,"sum-don";#N/A,#N/A,FALSE,"inc-don"}</definedName>
    <definedName name="wrn.first2._4" hidden="1">{#N/A,#N/A,FALSE,"sum-don";#N/A,#N/A,FALSE,"inc-don"}</definedName>
    <definedName name="wrn.first2._4_2" localSheetId="4" hidden="1">{#N/A,#N/A,FALSE,"sum-don";#N/A,#N/A,FALSE,"inc-don"}</definedName>
    <definedName name="wrn.first2._4_2" localSheetId="11" hidden="1">{#N/A,#N/A,FALSE,"sum-don";#N/A,#N/A,FALSE,"inc-don"}</definedName>
    <definedName name="wrn.first2._4_2" hidden="1">{#N/A,#N/A,FALSE,"sum-don";#N/A,#N/A,FALSE,"inc-don"}</definedName>
    <definedName name="wrn.first2._5" localSheetId="4" hidden="1">{#N/A,#N/A,FALSE,"sum-don";#N/A,#N/A,FALSE,"inc-don"}</definedName>
    <definedName name="wrn.first2._5" localSheetId="11" hidden="1">{#N/A,#N/A,FALSE,"sum-don";#N/A,#N/A,FALSE,"inc-don"}</definedName>
    <definedName name="wrn.first2._5" hidden="1">{#N/A,#N/A,FALSE,"sum-don";#N/A,#N/A,FALSE,"inc-don"}</definedName>
    <definedName name="wrn.first2._5_2" localSheetId="4" hidden="1">{#N/A,#N/A,FALSE,"sum-don";#N/A,#N/A,FALSE,"inc-don"}</definedName>
    <definedName name="wrn.first2._5_2" localSheetId="11" hidden="1">{#N/A,#N/A,FALSE,"sum-don";#N/A,#N/A,FALSE,"inc-don"}</definedName>
    <definedName name="wrn.first2._5_2" hidden="1">{#N/A,#N/A,FALSE,"sum-don";#N/A,#N/A,FALSE,"inc-don"}</definedName>
    <definedName name="wrn.first3." localSheetId="2" hidden="1">{#N/A,#N/A,FALSE,"Summary";#N/A,#N/A,FALSE,"proj1";#N/A,#N/A,FALSE,"proj2"}</definedName>
    <definedName name="wrn.first3." localSheetId="1" hidden="1">{#N/A,#N/A,FALSE,"Summary";#N/A,#N/A,FALSE,"proj1";#N/A,#N/A,FALSE,"proj2"}</definedName>
    <definedName name="wrn.first3." localSheetId="19" hidden="1">{#N/A,#N/A,FALSE,"Summary";#N/A,#N/A,FALSE,"proj1";#N/A,#N/A,FALSE,"proj2"}</definedName>
    <definedName name="wrn.first3." localSheetId="4" hidden="1">{#N/A,#N/A,FALSE,"Summary";#N/A,#N/A,FALSE,"proj1";#N/A,#N/A,FALSE,"proj2"}</definedName>
    <definedName name="wrn.first3." localSheetId="18" hidden="1">{#N/A,#N/A,FALSE,"Summary";#N/A,#N/A,FALSE,"proj1";#N/A,#N/A,FALSE,"proj2"}</definedName>
    <definedName name="wrn.first3." localSheetId="15" hidden="1">{#N/A,#N/A,FALSE,"Summary";#N/A,#N/A,FALSE,"proj1";#N/A,#N/A,FALSE,"proj2"}</definedName>
    <definedName name="wrn.first3." localSheetId="11" hidden="1">{#N/A,#N/A,FALSE,"Summary";#N/A,#N/A,FALSE,"proj1";#N/A,#N/A,FALSE,"proj2"}</definedName>
    <definedName name="wrn.first3." hidden="1">{#N/A,#N/A,FALSE,"Summary";#N/A,#N/A,FALSE,"proj1";#N/A,#N/A,FALSE,"proj2"}</definedName>
    <definedName name="wrn.first3._1" localSheetId="4" hidden="1">{#N/A,#N/A,FALSE,"Summary";#N/A,#N/A,FALSE,"proj1";#N/A,#N/A,FALSE,"proj2"}</definedName>
    <definedName name="wrn.first3._1" localSheetId="11" hidden="1">{#N/A,#N/A,FALSE,"Summary";#N/A,#N/A,FALSE,"proj1";#N/A,#N/A,FALSE,"proj2"}</definedName>
    <definedName name="wrn.first3._1" hidden="1">{#N/A,#N/A,FALSE,"Summary";#N/A,#N/A,FALSE,"proj1";#N/A,#N/A,FALSE,"proj2"}</definedName>
    <definedName name="wrn.first3._1_1" localSheetId="4" hidden="1">{#N/A,#N/A,FALSE,"Summary";#N/A,#N/A,FALSE,"proj1";#N/A,#N/A,FALSE,"proj2"}</definedName>
    <definedName name="wrn.first3._1_1" localSheetId="11" hidden="1">{#N/A,#N/A,FALSE,"Summary";#N/A,#N/A,FALSE,"proj1";#N/A,#N/A,FALSE,"proj2"}</definedName>
    <definedName name="wrn.first3._1_1" hidden="1">{#N/A,#N/A,FALSE,"Summary";#N/A,#N/A,FALSE,"proj1";#N/A,#N/A,FALSE,"proj2"}</definedName>
    <definedName name="wrn.first3._1_1_2" localSheetId="4" hidden="1">{#N/A,#N/A,FALSE,"Summary";#N/A,#N/A,FALSE,"proj1";#N/A,#N/A,FALSE,"proj2"}</definedName>
    <definedName name="wrn.first3._1_1_2" localSheetId="11" hidden="1">{#N/A,#N/A,FALSE,"Summary";#N/A,#N/A,FALSE,"proj1";#N/A,#N/A,FALSE,"proj2"}</definedName>
    <definedName name="wrn.first3._1_1_2" hidden="1">{#N/A,#N/A,FALSE,"Summary";#N/A,#N/A,FALSE,"proj1";#N/A,#N/A,FALSE,"proj2"}</definedName>
    <definedName name="wrn.first3._1_3" localSheetId="4" hidden="1">{#N/A,#N/A,FALSE,"Summary";#N/A,#N/A,FALSE,"proj1";#N/A,#N/A,FALSE,"proj2"}</definedName>
    <definedName name="wrn.first3._1_3" localSheetId="11" hidden="1">{#N/A,#N/A,FALSE,"Summary";#N/A,#N/A,FALSE,"proj1";#N/A,#N/A,FALSE,"proj2"}</definedName>
    <definedName name="wrn.first3._1_3" hidden="1">{#N/A,#N/A,FALSE,"Summary";#N/A,#N/A,FALSE,"proj1";#N/A,#N/A,FALSE,"proj2"}</definedName>
    <definedName name="wrn.first3._2" localSheetId="4" hidden="1">{#N/A,#N/A,FALSE,"Summary";#N/A,#N/A,FALSE,"proj1";#N/A,#N/A,FALSE,"proj2"}</definedName>
    <definedName name="wrn.first3._2" localSheetId="11" hidden="1">{#N/A,#N/A,FALSE,"Summary";#N/A,#N/A,FALSE,"proj1";#N/A,#N/A,FALSE,"proj2"}</definedName>
    <definedName name="wrn.first3._2" hidden="1">{#N/A,#N/A,FALSE,"Summary";#N/A,#N/A,FALSE,"proj1";#N/A,#N/A,FALSE,"proj2"}</definedName>
    <definedName name="wrn.first3._2_2" localSheetId="4" hidden="1">{#N/A,#N/A,FALSE,"Summary";#N/A,#N/A,FALSE,"proj1";#N/A,#N/A,FALSE,"proj2"}</definedName>
    <definedName name="wrn.first3._2_2" localSheetId="11" hidden="1">{#N/A,#N/A,FALSE,"Summary";#N/A,#N/A,FALSE,"proj1";#N/A,#N/A,FALSE,"proj2"}</definedName>
    <definedName name="wrn.first3._2_2" hidden="1">{#N/A,#N/A,FALSE,"Summary";#N/A,#N/A,FALSE,"proj1";#N/A,#N/A,FALSE,"proj2"}</definedName>
    <definedName name="wrn.first3._3" localSheetId="4" hidden="1">{#N/A,#N/A,FALSE,"Summary";#N/A,#N/A,FALSE,"proj1";#N/A,#N/A,FALSE,"proj2"}</definedName>
    <definedName name="wrn.first3._3" localSheetId="11" hidden="1">{#N/A,#N/A,FALSE,"Summary";#N/A,#N/A,FALSE,"proj1";#N/A,#N/A,FALSE,"proj2"}</definedName>
    <definedName name="wrn.first3._3" hidden="1">{#N/A,#N/A,FALSE,"Summary";#N/A,#N/A,FALSE,"proj1";#N/A,#N/A,FALSE,"proj2"}</definedName>
    <definedName name="wrn.first3._3_2" localSheetId="4" hidden="1">{#N/A,#N/A,FALSE,"Summary";#N/A,#N/A,FALSE,"proj1";#N/A,#N/A,FALSE,"proj2"}</definedName>
    <definedName name="wrn.first3._3_2" localSheetId="11" hidden="1">{#N/A,#N/A,FALSE,"Summary";#N/A,#N/A,FALSE,"proj1";#N/A,#N/A,FALSE,"proj2"}</definedName>
    <definedName name="wrn.first3._3_2" hidden="1">{#N/A,#N/A,FALSE,"Summary";#N/A,#N/A,FALSE,"proj1";#N/A,#N/A,FALSE,"proj2"}</definedName>
    <definedName name="wrn.first3._4" localSheetId="4" hidden="1">{#N/A,#N/A,FALSE,"Summary";#N/A,#N/A,FALSE,"proj1";#N/A,#N/A,FALSE,"proj2"}</definedName>
    <definedName name="wrn.first3._4" localSheetId="11" hidden="1">{#N/A,#N/A,FALSE,"Summary";#N/A,#N/A,FALSE,"proj1";#N/A,#N/A,FALSE,"proj2"}</definedName>
    <definedName name="wrn.first3._4" hidden="1">{#N/A,#N/A,FALSE,"Summary";#N/A,#N/A,FALSE,"proj1";#N/A,#N/A,FALSE,"proj2"}</definedName>
    <definedName name="wrn.first3._4_2" localSheetId="4" hidden="1">{#N/A,#N/A,FALSE,"Summary";#N/A,#N/A,FALSE,"proj1";#N/A,#N/A,FALSE,"proj2"}</definedName>
    <definedName name="wrn.first3._4_2" localSheetId="11" hidden="1">{#N/A,#N/A,FALSE,"Summary";#N/A,#N/A,FALSE,"proj1";#N/A,#N/A,FALSE,"proj2"}</definedName>
    <definedName name="wrn.first3._4_2" hidden="1">{#N/A,#N/A,FALSE,"Summary";#N/A,#N/A,FALSE,"proj1";#N/A,#N/A,FALSE,"proj2"}</definedName>
    <definedName name="wrn.first3._5" localSheetId="4" hidden="1">{#N/A,#N/A,FALSE,"Summary";#N/A,#N/A,FALSE,"proj1";#N/A,#N/A,FALSE,"proj2"}</definedName>
    <definedName name="wrn.first3._5" localSheetId="11" hidden="1">{#N/A,#N/A,FALSE,"Summary";#N/A,#N/A,FALSE,"proj1";#N/A,#N/A,FALSE,"proj2"}</definedName>
    <definedName name="wrn.first3._5" hidden="1">{#N/A,#N/A,FALSE,"Summary";#N/A,#N/A,FALSE,"proj1";#N/A,#N/A,FALSE,"proj2"}</definedName>
    <definedName name="wrn.first3._5_2" localSheetId="4" hidden="1">{#N/A,#N/A,FALSE,"Summary";#N/A,#N/A,FALSE,"proj1";#N/A,#N/A,FALSE,"proj2"}</definedName>
    <definedName name="wrn.first3._5_2" localSheetId="11" hidden="1">{#N/A,#N/A,FALSE,"Summary";#N/A,#N/A,FALSE,"proj1";#N/A,#N/A,FALSE,"proj2"}</definedName>
    <definedName name="wrn.first3._5_2" hidden="1">{#N/A,#N/A,FALSE,"Summary";#N/A,#N/A,FALSE,"proj1";#N/A,#N/A,FALSE,"proj2"}</definedName>
    <definedName name="wrn.first4." localSheetId="2" hidden="1">{#N/A,#N/A,FALSE,"Summary";#N/A,#N/A,FALSE,"proj1";#N/A,#N/A,FALSE,"proj2";#N/A,#N/A,FALSE,"DCF"}</definedName>
    <definedName name="wrn.first4." localSheetId="1" hidden="1">{#N/A,#N/A,FALSE,"Summary";#N/A,#N/A,FALSE,"proj1";#N/A,#N/A,FALSE,"proj2";#N/A,#N/A,FALSE,"DCF"}</definedName>
    <definedName name="wrn.first4." localSheetId="19" hidden="1">{#N/A,#N/A,FALSE,"Summary";#N/A,#N/A,FALSE,"proj1";#N/A,#N/A,FALSE,"proj2";#N/A,#N/A,FALSE,"DCF"}</definedName>
    <definedName name="wrn.first4." localSheetId="4" hidden="1">{#N/A,#N/A,FALSE,"Summary";#N/A,#N/A,FALSE,"proj1";#N/A,#N/A,FALSE,"proj2";#N/A,#N/A,FALSE,"DCF"}</definedName>
    <definedName name="wrn.first4." localSheetId="18" hidden="1">{#N/A,#N/A,FALSE,"Summary";#N/A,#N/A,FALSE,"proj1";#N/A,#N/A,FALSE,"proj2";#N/A,#N/A,FALSE,"DCF"}</definedName>
    <definedName name="wrn.first4." localSheetId="15" hidden="1">{#N/A,#N/A,FALSE,"Summary";#N/A,#N/A,FALSE,"proj1";#N/A,#N/A,FALSE,"proj2";#N/A,#N/A,FALSE,"DCF"}</definedName>
    <definedName name="wrn.first4." localSheetId="11" hidden="1">{#N/A,#N/A,FALSE,"Summary";#N/A,#N/A,FALSE,"proj1";#N/A,#N/A,FALSE,"proj2";#N/A,#N/A,FALSE,"DCF"}</definedName>
    <definedName name="wrn.first4." hidden="1">{#N/A,#N/A,FALSE,"Summary";#N/A,#N/A,FALSE,"proj1";#N/A,#N/A,FALSE,"proj2";#N/A,#N/A,FALSE,"DCF"}</definedName>
    <definedName name="wrn.first4._1" localSheetId="4" hidden="1">{#N/A,#N/A,FALSE,"Summary";#N/A,#N/A,FALSE,"proj1";#N/A,#N/A,FALSE,"proj2";#N/A,#N/A,FALSE,"DCF"}</definedName>
    <definedName name="wrn.first4._1" localSheetId="11" hidden="1">{#N/A,#N/A,FALSE,"Summary";#N/A,#N/A,FALSE,"proj1";#N/A,#N/A,FALSE,"proj2";#N/A,#N/A,FALSE,"DCF"}</definedName>
    <definedName name="wrn.first4._1" hidden="1">{#N/A,#N/A,FALSE,"Summary";#N/A,#N/A,FALSE,"proj1";#N/A,#N/A,FALSE,"proj2";#N/A,#N/A,FALSE,"DCF"}</definedName>
    <definedName name="wrn.first4._1_1" localSheetId="4" hidden="1">{#N/A,#N/A,FALSE,"Summary";#N/A,#N/A,FALSE,"proj1";#N/A,#N/A,FALSE,"proj2";#N/A,#N/A,FALSE,"DCF"}</definedName>
    <definedName name="wrn.first4._1_1" localSheetId="11" hidden="1">{#N/A,#N/A,FALSE,"Summary";#N/A,#N/A,FALSE,"proj1";#N/A,#N/A,FALSE,"proj2";#N/A,#N/A,FALSE,"DCF"}</definedName>
    <definedName name="wrn.first4._1_1" hidden="1">{#N/A,#N/A,FALSE,"Summary";#N/A,#N/A,FALSE,"proj1";#N/A,#N/A,FALSE,"proj2";#N/A,#N/A,FALSE,"DCF"}</definedName>
    <definedName name="wrn.first4._1_1_2" localSheetId="4" hidden="1">{#N/A,#N/A,FALSE,"Summary";#N/A,#N/A,FALSE,"proj1";#N/A,#N/A,FALSE,"proj2";#N/A,#N/A,FALSE,"DCF"}</definedName>
    <definedName name="wrn.first4._1_1_2" localSheetId="11" hidden="1">{#N/A,#N/A,FALSE,"Summary";#N/A,#N/A,FALSE,"proj1";#N/A,#N/A,FALSE,"proj2";#N/A,#N/A,FALSE,"DCF"}</definedName>
    <definedName name="wrn.first4._1_1_2" hidden="1">{#N/A,#N/A,FALSE,"Summary";#N/A,#N/A,FALSE,"proj1";#N/A,#N/A,FALSE,"proj2";#N/A,#N/A,FALSE,"DCF"}</definedName>
    <definedName name="wrn.first4._1_3" localSheetId="4" hidden="1">{#N/A,#N/A,FALSE,"Summary";#N/A,#N/A,FALSE,"proj1";#N/A,#N/A,FALSE,"proj2";#N/A,#N/A,FALSE,"DCF"}</definedName>
    <definedName name="wrn.first4._1_3" localSheetId="11" hidden="1">{#N/A,#N/A,FALSE,"Summary";#N/A,#N/A,FALSE,"proj1";#N/A,#N/A,FALSE,"proj2";#N/A,#N/A,FALSE,"DCF"}</definedName>
    <definedName name="wrn.first4._1_3" hidden="1">{#N/A,#N/A,FALSE,"Summary";#N/A,#N/A,FALSE,"proj1";#N/A,#N/A,FALSE,"proj2";#N/A,#N/A,FALSE,"DCF"}</definedName>
    <definedName name="wrn.first4._2" localSheetId="4" hidden="1">{#N/A,#N/A,FALSE,"Summary";#N/A,#N/A,FALSE,"proj1";#N/A,#N/A,FALSE,"proj2";#N/A,#N/A,FALSE,"DCF"}</definedName>
    <definedName name="wrn.first4._2" localSheetId="11" hidden="1">{#N/A,#N/A,FALSE,"Summary";#N/A,#N/A,FALSE,"proj1";#N/A,#N/A,FALSE,"proj2";#N/A,#N/A,FALSE,"DCF"}</definedName>
    <definedName name="wrn.first4._2" hidden="1">{#N/A,#N/A,FALSE,"Summary";#N/A,#N/A,FALSE,"proj1";#N/A,#N/A,FALSE,"proj2";#N/A,#N/A,FALSE,"DCF"}</definedName>
    <definedName name="wrn.first4._2_2" localSheetId="4" hidden="1">{#N/A,#N/A,FALSE,"Summary";#N/A,#N/A,FALSE,"proj1";#N/A,#N/A,FALSE,"proj2";#N/A,#N/A,FALSE,"DCF"}</definedName>
    <definedName name="wrn.first4._2_2" localSheetId="11" hidden="1">{#N/A,#N/A,FALSE,"Summary";#N/A,#N/A,FALSE,"proj1";#N/A,#N/A,FALSE,"proj2";#N/A,#N/A,FALSE,"DCF"}</definedName>
    <definedName name="wrn.first4._2_2" hidden="1">{#N/A,#N/A,FALSE,"Summary";#N/A,#N/A,FALSE,"proj1";#N/A,#N/A,FALSE,"proj2";#N/A,#N/A,FALSE,"DCF"}</definedName>
    <definedName name="wrn.first4._3" localSheetId="4" hidden="1">{#N/A,#N/A,FALSE,"Summary";#N/A,#N/A,FALSE,"proj1";#N/A,#N/A,FALSE,"proj2";#N/A,#N/A,FALSE,"DCF"}</definedName>
    <definedName name="wrn.first4._3" localSheetId="11" hidden="1">{#N/A,#N/A,FALSE,"Summary";#N/A,#N/A,FALSE,"proj1";#N/A,#N/A,FALSE,"proj2";#N/A,#N/A,FALSE,"DCF"}</definedName>
    <definedName name="wrn.first4._3" hidden="1">{#N/A,#N/A,FALSE,"Summary";#N/A,#N/A,FALSE,"proj1";#N/A,#N/A,FALSE,"proj2";#N/A,#N/A,FALSE,"DCF"}</definedName>
    <definedName name="wrn.first4._3_2" localSheetId="4" hidden="1">{#N/A,#N/A,FALSE,"Summary";#N/A,#N/A,FALSE,"proj1";#N/A,#N/A,FALSE,"proj2";#N/A,#N/A,FALSE,"DCF"}</definedName>
    <definedName name="wrn.first4._3_2" localSheetId="11" hidden="1">{#N/A,#N/A,FALSE,"Summary";#N/A,#N/A,FALSE,"proj1";#N/A,#N/A,FALSE,"proj2";#N/A,#N/A,FALSE,"DCF"}</definedName>
    <definedName name="wrn.first4._3_2" hidden="1">{#N/A,#N/A,FALSE,"Summary";#N/A,#N/A,FALSE,"proj1";#N/A,#N/A,FALSE,"proj2";#N/A,#N/A,FALSE,"DCF"}</definedName>
    <definedName name="wrn.first4._4" localSheetId="4" hidden="1">{#N/A,#N/A,FALSE,"Summary";#N/A,#N/A,FALSE,"proj1";#N/A,#N/A,FALSE,"proj2";#N/A,#N/A,FALSE,"DCF"}</definedName>
    <definedName name="wrn.first4._4" localSheetId="11" hidden="1">{#N/A,#N/A,FALSE,"Summary";#N/A,#N/A,FALSE,"proj1";#N/A,#N/A,FALSE,"proj2";#N/A,#N/A,FALSE,"DCF"}</definedName>
    <definedName name="wrn.first4._4" hidden="1">{#N/A,#N/A,FALSE,"Summary";#N/A,#N/A,FALSE,"proj1";#N/A,#N/A,FALSE,"proj2";#N/A,#N/A,FALSE,"DCF"}</definedName>
    <definedName name="wrn.first4._4_2" localSheetId="4" hidden="1">{#N/A,#N/A,FALSE,"Summary";#N/A,#N/A,FALSE,"proj1";#N/A,#N/A,FALSE,"proj2";#N/A,#N/A,FALSE,"DCF"}</definedName>
    <definedName name="wrn.first4._4_2" localSheetId="11" hidden="1">{#N/A,#N/A,FALSE,"Summary";#N/A,#N/A,FALSE,"proj1";#N/A,#N/A,FALSE,"proj2";#N/A,#N/A,FALSE,"DCF"}</definedName>
    <definedName name="wrn.first4._4_2" hidden="1">{#N/A,#N/A,FALSE,"Summary";#N/A,#N/A,FALSE,"proj1";#N/A,#N/A,FALSE,"proj2";#N/A,#N/A,FALSE,"DCF"}</definedName>
    <definedName name="wrn.first4._5" localSheetId="4" hidden="1">{#N/A,#N/A,FALSE,"Summary";#N/A,#N/A,FALSE,"proj1";#N/A,#N/A,FALSE,"proj2";#N/A,#N/A,FALSE,"DCF"}</definedName>
    <definedName name="wrn.first4._5" localSheetId="11" hidden="1">{#N/A,#N/A,FALSE,"Summary";#N/A,#N/A,FALSE,"proj1";#N/A,#N/A,FALSE,"proj2";#N/A,#N/A,FALSE,"DCF"}</definedName>
    <definedName name="wrn.first4._5" hidden="1">{#N/A,#N/A,FALSE,"Summary";#N/A,#N/A,FALSE,"proj1";#N/A,#N/A,FALSE,"proj2";#N/A,#N/A,FALSE,"DCF"}</definedName>
    <definedName name="wrn.first4._5_2" localSheetId="4" hidden="1">{#N/A,#N/A,FALSE,"Summary";#N/A,#N/A,FALSE,"proj1";#N/A,#N/A,FALSE,"proj2";#N/A,#N/A,FALSE,"DCF"}</definedName>
    <definedName name="wrn.first4._5_2" localSheetId="11" hidden="1">{#N/A,#N/A,FALSE,"Summary";#N/A,#N/A,FALSE,"proj1";#N/A,#N/A,FALSE,"proj2";#N/A,#N/A,FALSE,"DCF"}</definedName>
    <definedName name="wrn.first4._5_2" hidden="1">{#N/A,#N/A,FALSE,"Summary";#N/A,#N/A,FALSE,"proj1";#N/A,#N/A,FALSE,"proj2";#N/A,#N/A,FALSE,"DCF"}</definedName>
    <definedName name="wrn.first5000." localSheetId="11" hidden="1">{#N/A,#N/A,FALSE,"sum-don";#N/A,#N/A,FALSE,"inc-don"}</definedName>
    <definedName name="wrn.first5000." hidden="1">{#N/A,#N/A,FALSE,"sum-don";#N/A,#N/A,FALSE,"inc-don"}</definedName>
    <definedName name="wrn.five." localSheetId="11" hidden="1">{#N/A,#N/A,TRUE,"5 year"}</definedName>
    <definedName name="wrn.five." hidden="1">{#N/A,#N/A,TRUE,"5 year"}</definedName>
    <definedName name="wrn.Five._.Year._.Detail." localSheetId="11" hidden="1">{#N/A,#N/A,TRUE,"Consolidated";#N/A,#N/A,TRUE,"MSO";#N/A,#N/A,TRUE,"Capital Budget";#N/A,#N/A,TRUE,"IPA"}</definedName>
    <definedName name="wrn.Five._.Year._.Detail." hidden="1">{#N/A,#N/A,TRUE,"Consolidated";#N/A,#N/A,TRUE,"MSO";#N/A,#N/A,TRUE,"Capital Budget";#N/A,#N/A,TRUE,"IPA"}</definedName>
    <definedName name="wrn.Five._.Year._.Model."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localSheetId="4" hidden="1">{"FIVEYEAR",#N/A,TRUE,"SUMMARY";"FIVEYEAR",#N/A,TRUE,"Ratios";"FIVEYEAR",#N/A,TRUE,"Revenue";"FIVEYEAR",#N/A,TRUE,"DETAIL";"FIVEYEAR",#N/A,TRUE,"Payroll"}</definedName>
    <definedName name="wrn.FIVE._.YEAR._.PROJECTION." localSheetId="11"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Projections." localSheetId="11" hidden="1">{#N/A,#N/A,FALSE,"Cover";#N/A,#N/A,FALSE,"IncStmt";#N/A,#N/A,FALSE,"Balsht";#N/A,#N/A,FALSE,"Cashflow";#N/A,#N/A,FALSE,"SRI Revenues";#N/A,#N/A,FALSE,"Acquisitions";#N/A,#N/A,FALSE,"Franchise Fees";#N/A,#N/A,FALSE,"Royalties";#N/A,#N/A,FALSE,"POS Revenues";#N/A,#N/A,FALSE,"Expenses";#N/A,#N/A,FALSE,"CAPX";#N/A,#N/A,FALSE,"Amort";#N/A,#N/A,FALSE,"BSass";#N/A,#N/A,FALSE,"Interest"}</definedName>
    <definedName name="wrn.Five._.Year._.Projections." hidden="1">{#N/A,#N/A,FALSE,"Cover";#N/A,#N/A,FALSE,"IncStmt";#N/A,#N/A,FALSE,"Balsht";#N/A,#N/A,FALSE,"Cashflow";#N/A,#N/A,FALSE,"SRI Revenues";#N/A,#N/A,FALSE,"Acquisitions";#N/A,#N/A,FALSE,"Franchise Fees";#N/A,#N/A,FALSE,"Royalties";#N/A,#N/A,FALSE,"POS Revenues";#N/A,#N/A,FALSE,"Expenses";#N/A,#N/A,FALSE,"CAPX";#N/A,#N/A,FALSE,"Amort";#N/A,#N/A,FALSE,"BSass";#N/A,#N/A,FALSE,"Interest"}</definedName>
    <definedName name="wrn.Five._.Year._.Record." localSheetId="4" hidden="1">{"Five Year Record",#N/A,FALSE,"Front and Back"}</definedName>
    <definedName name="wrn.Five._.Year._.Record." localSheetId="11" hidden="1">{"Five Year Record",#N/A,FALSE,"Front and Back"}</definedName>
    <definedName name="wrn.Five._.Year._.Record." hidden="1">{"Five Year Record",#N/A,FALSE,"Front and Back"}</definedName>
    <definedName name="wrn.Five._.yr._.all." localSheetId="11" hidden="1">{"Five yr",#N/A,TRUE,"Summary";"Five yr",#N/A,TRUE,"Prem &amp; pol acq";"Five yr",#N/A,TRUE,"Losses";"Five yr",#N/A,TRUE,"Expenses";"Five yr",#N/A,TRUE,"Csh flw inv inc";"Five yr",#N/A,TRUE,"Ls payout";"Five yr",#N/A,TRUE,"STAT"}</definedName>
    <definedName name="wrn.Five._.yr._.all." hidden="1">{"Five yr",#N/A,TRUE,"Summary";"Five yr",#N/A,TRUE,"Prem &amp; pol acq";"Five yr",#N/A,TRUE,"Losses";"Five yr",#N/A,TRUE,"Expenses";"Five yr",#N/A,TRUE,"Csh flw inv inc";"Five yr",#N/A,TRUE,"Ls payout";"Five yr",#N/A,TRUE,"STAT"}</definedName>
    <definedName name="wrn.fixed._.assets." localSheetId="11" hidden="1">{#N/A,#N/A,TRUE,"fixed assets"}</definedName>
    <definedName name="wrn.fixed._.assets." hidden="1">{#N/A,#N/A,TRUE,"fixed assets"}</definedName>
    <definedName name="wrn.Fixed._.Costs." localSheetId="11" hidden="1">{"Full fc",#N/A,FALSE,"Fixed costs"}</definedName>
    <definedName name="wrn.Fixed._.Costs." hidden="1">{"Full fc",#N/A,FALSE,"Fixed costs"}</definedName>
    <definedName name="wrn.fixkosten." localSheetId="4" hidden="1">{"fixkosten",#N/A,FALSE,"Gesamt"}</definedName>
    <definedName name="wrn.fixkosten." localSheetId="11" hidden="1">{"fixkosten",#N/A,FALSE,"Gesamt"}</definedName>
    <definedName name="wrn.fixkosten." hidden="1">{"fixkosten",#N/A,FALSE,"Gesamt"}</definedName>
    <definedName name="wrn.FLASH." localSheetId="4" hidden="1">{#N/A,#N/A,FALSE,"OutlK-QTD";#N/A,#N/A,FALSE,"BKLG";#N/A,#N/A,FALSE,"BKLG Link";#N/A,#N/A,FALSE,"OEMBILL";#N/A,#N/A,FALSE,"Pre_Book";#N/A,#N/A,FALSE,"Delinq_outQ3"}</definedName>
    <definedName name="wrn.FLASH." localSheetId="11" hidden="1">{#N/A,#N/A,FALSE,"OutlK-QTD";#N/A,#N/A,FALSE,"BKLG";#N/A,#N/A,FALSE,"BKLG Link";#N/A,#N/A,FALSE,"OEMBILL";#N/A,#N/A,FALSE,"Pre_Book";#N/A,#N/A,FALSE,"Delinq_outQ3"}</definedName>
    <definedName name="wrn.FLASH." hidden="1">{#N/A,#N/A,FALSE,"OutlK-QTD";#N/A,#N/A,FALSE,"BKLG";#N/A,#N/A,FALSE,"BKLG Link";#N/A,#N/A,FALSE,"OEMBILL";#N/A,#N/A,FALSE,"Pre_Book";#N/A,#N/A,FALSE,"Delinq_outQ3"}</definedName>
    <definedName name="wrn.Flash._.Result." localSheetId="4" hidden="1">{"Flash Result",#N/A,FALSE,"Flash Result"}</definedName>
    <definedName name="wrn.Flash._.Result." localSheetId="11" hidden="1">{"Flash Result",#N/A,FALSE,"Flash Result"}</definedName>
    <definedName name="wrn.Flash._.Result." hidden="1">{"Flash Result",#N/A,FALSE,"Flash Result"}</definedName>
    <definedName name="wrn.Flash._.Result._1" localSheetId="4" hidden="1">{"Flash Result",#N/A,FALSE,"Flash Result"}</definedName>
    <definedName name="wrn.Flash._.Result._1" localSheetId="11" hidden="1">{"Flash Result",#N/A,FALSE,"Flash Result"}</definedName>
    <definedName name="wrn.Flash._.Result._1" hidden="1">{"Flash Result",#N/A,FALSE,"Flash Result"}</definedName>
    <definedName name="wrn.Flash._.Result._1_1" localSheetId="4" hidden="1">{"Flash Result",#N/A,FALSE,"Flash Result"}</definedName>
    <definedName name="wrn.Flash._.Result._1_1" localSheetId="11" hidden="1">{"Flash Result",#N/A,FALSE,"Flash Result"}</definedName>
    <definedName name="wrn.Flash._.Result._1_1" hidden="1">{"Flash Result",#N/A,FALSE,"Flash Result"}</definedName>
    <definedName name="wrn.Flash._.Result._1_1_2" localSheetId="4" hidden="1">{"Flash Result",#N/A,FALSE,"Flash Result"}</definedName>
    <definedName name="wrn.Flash._.Result._1_1_2" localSheetId="11" hidden="1">{"Flash Result",#N/A,FALSE,"Flash Result"}</definedName>
    <definedName name="wrn.Flash._.Result._1_1_2" hidden="1">{"Flash Result",#N/A,FALSE,"Flash Result"}</definedName>
    <definedName name="wrn.Flash._.Result._1_3" localSheetId="4" hidden="1">{"Flash Result",#N/A,FALSE,"Flash Result"}</definedName>
    <definedName name="wrn.Flash._.Result._1_3" localSheetId="11" hidden="1">{"Flash Result",#N/A,FALSE,"Flash Result"}</definedName>
    <definedName name="wrn.Flash._.Result._1_3" hidden="1">{"Flash Result",#N/A,FALSE,"Flash Result"}</definedName>
    <definedName name="wrn.Flash._.Result._2" localSheetId="4" hidden="1">{"Flash Result",#N/A,FALSE,"Flash Result"}</definedName>
    <definedName name="wrn.Flash._.Result._2" localSheetId="11" hidden="1">{"Flash Result",#N/A,FALSE,"Flash Result"}</definedName>
    <definedName name="wrn.Flash._.Result._2" hidden="1">{"Flash Result",#N/A,FALSE,"Flash Result"}</definedName>
    <definedName name="wrn.Flash._.Result._2_2" localSheetId="4" hidden="1">{"Flash Result",#N/A,FALSE,"Flash Result"}</definedName>
    <definedName name="wrn.Flash._.Result._2_2" localSheetId="11" hidden="1">{"Flash Result",#N/A,FALSE,"Flash Result"}</definedName>
    <definedName name="wrn.Flash._.Result._2_2" hidden="1">{"Flash Result",#N/A,FALSE,"Flash Result"}</definedName>
    <definedName name="wrn.Flash._.Result._3" localSheetId="4" hidden="1">{"Flash Result",#N/A,FALSE,"Flash Result"}</definedName>
    <definedName name="wrn.Flash._.Result._3" localSheetId="11" hidden="1">{"Flash Result",#N/A,FALSE,"Flash Result"}</definedName>
    <definedName name="wrn.Flash._.Result._3" hidden="1">{"Flash Result",#N/A,FALSE,"Flash Result"}</definedName>
    <definedName name="wrn.Flash._.Result._3_2" localSheetId="4" hidden="1">{"Flash Result",#N/A,FALSE,"Flash Result"}</definedName>
    <definedName name="wrn.Flash._.Result._3_2" localSheetId="11" hidden="1">{"Flash Result",#N/A,FALSE,"Flash Result"}</definedName>
    <definedName name="wrn.Flash._.Result._3_2" hidden="1">{"Flash Result",#N/A,FALSE,"Flash Result"}</definedName>
    <definedName name="wrn.Flash._.Result._5" localSheetId="4" hidden="1">{"Flash Result",#N/A,FALSE,"Flash Result"}</definedName>
    <definedName name="wrn.Flash._.Result._5" localSheetId="11" hidden="1">{"Flash Result",#N/A,FALSE,"Flash Result"}</definedName>
    <definedName name="wrn.Flash._.Result._5" hidden="1">{"Flash Result",#N/A,FALSE,"Flash Result"}</definedName>
    <definedName name="wrn.FLASH._1" localSheetId="4" hidden="1">{#N/A,#N/A,FALSE,"OutlK-QTD";#N/A,#N/A,FALSE,"BKLG";#N/A,#N/A,FALSE,"BKLG Link";#N/A,#N/A,FALSE,"OEMBILL";#N/A,#N/A,FALSE,"Pre_Book";#N/A,#N/A,FALSE,"Delinq_outQ3"}</definedName>
    <definedName name="wrn.FLASH._1" localSheetId="11" hidden="1">{#N/A,#N/A,FALSE,"OutlK-QTD";#N/A,#N/A,FALSE,"BKLG";#N/A,#N/A,FALSE,"BKLG Link";#N/A,#N/A,FALSE,"OEMBILL";#N/A,#N/A,FALSE,"Pre_Book";#N/A,#N/A,FALSE,"Delinq_outQ3"}</definedName>
    <definedName name="wrn.FLASH._1" hidden="1">{#N/A,#N/A,FALSE,"OutlK-QTD";#N/A,#N/A,FALSE,"BKLG";#N/A,#N/A,FALSE,"BKLG Link";#N/A,#N/A,FALSE,"OEMBILL";#N/A,#N/A,FALSE,"Pre_Book";#N/A,#N/A,FALSE,"Delinq_outQ3"}</definedName>
    <definedName name="wrn.Fleet." localSheetId="11" hidden="1">{"FleetDetailsNE",#N/A,FALSE,"NEForecast"}</definedName>
    <definedName name="wrn.Fleet." hidden="1">{"FleetDetailsNE",#N/A,FALSE,"NEForecast"}</definedName>
    <definedName name="wrn.FOBCALC." localSheetId="19"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BCALC." localSheetId="4"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BCALC." localSheetId="15"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BCALC." localSheetId="11"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BCALC."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otaction." localSheetId="4" hidden="1">{"footaction f",#N/A,FALSE,"Footaction";"d footaction b",#N/A,FALSE,"D"}</definedName>
    <definedName name="wrn.Footaction." localSheetId="11" hidden="1">{"footaction f",#N/A,FALSE,"Footaction";"d footaction b",#N/A,FALSE,"D"}</definedName>
    <definedName name="wrn.Footaction." hidden="1">{"footaction f",#N/A,FALSE,"Footaction";"d footaction b",#N/A,FALSE,"D"}</definedName>
    <definedName name="wrn.footaction._.balance._.sheet." localSheetId="4" hidden="1">{"footaction balance sheet",#N/A,FALSE,"FOOTACTION"}</definedName>
    <definedName name="wrn.footaction._.balance._.sheet." localSheetId="11" hidden="1">{"footaction balance sheet",#N/A,FALSE,"FOOTACTION"}</definedName>
    <definedName name="wrn.footaction._.balance._.sheet." hidden="1">{"footaction balance sheet",#N/A,FALSE,"FOOTACTION"}</definedName>
    <definedName name="wrn.footaction._.balance._.sheet._1" localSheetId="4" hidden="1">{"footaction balance sheet",#N/A,FALSE,"FOOTACTION"}</definedName>
    <definedName name="wrn.footaction._.balance._.sheet._1" localSheetId="11" hidden="1">{"footaction balance sheet",#N/A,FALSE,"FOOTACTION"}</definedName>
    <definedName name="wrn.footaction._.balance._.sheet._1" hidden="1">{"footaction balance sheet",#N/A,FALSE,"FOOTACTION"}</definedName>
    <definedName name="wrn.footaction._.cash._.flow." localSheetId="4" hidden="1">{"footaction cash flow",#N/A,FALSE,"FOOTACTION"}</definedName>
    <definedName name="wrn.footaction._.cash._.flow." localSheetId="11" hidden="1">{"footaction cash flow",#N/A,FALSE,"FOOTACTION"}</definedName>
    <definedName name="wrn.footaction._.cash._.flow." hidden="1">{"footaction cash flow",#N/A,FALSE,"FOOTACTION"}</definedName>
    <definedName name="wrn.footaction._.cash._.flow._1" localSheetId="4" hidden="1">{"footaction cash flow",#N/A,FALSE,"FOOTACTION"}</definedName>
    <definedName name="wrn.footaction._.cash._.flow._1" localSheetId="11" hidden="1">{"footaction cash flow",#N/A,FALSE,"FOOTACTION"}</definedName>
    <definedName name="wrn.footaction._.cash._.flow._1" hidden="1">{"footaction cash flow",#N/A,FALSE,"FOOTACTION"}</definedName>
    <definedName name="wrn.FOOTACTION._.INTEREST." localSheetId="4" hidden="1">{"FOOTACTION INTEREST",#N/A,FALSE,"FOOTACTION"}</definedName>
    <definedName name="wrn.FOOTACTION._.INTEREST." localSheetId="11" hidden="1">{"FOOTACTION INTEREST",#N/A,FALSE,"FOOTACTION"}</definedName>
    <definedName name="wrn.FOOTACTION._.INTEREST." hidden="1">{"FOOTACTION INTEREST",#N/A,FALSE,"FOOTACTION"}</definedName>
    <definedName name="wrn.FOOTACTION._.INTEREST._1" localSheetId="4" hidden="1">{"FOOTACTION INTEREST",#N/A,FALSE,"FOOTACTION"}</definedName>
    <definedName name="wrn.FOOTACTION._.INTEREST._1" localSheetId="11" hidden="1">{"FOOTACTION INTEREST",#N/A,FALSE,"FOOTACTION"}</definedName>
    <definedName name="wrn.FOOTACTION._.INTEREST._1" hidden="1">{"FOOTACTION INTEREST",#N/A,FALSE,"FOOTACTION"}</definedName>
    <definedName name="wrn.Footaction._1" localSheetId="4" hidden="1">{"footaction f",#N/A,FALSE,"Footaction";"d footaction b",#N/A,FALSE,"D"}</definedName>
    <definedName name="wrn.Footaction._1" localSheetId="11" hidden="1">{"footaction f",#N/A,FALSE,"Footaction";"d footaction b",#N/A,FALSE,"D"}</definedName>
    <definedName name="wrn.Footaction._1" hidden="1">{"footaction f",#N/A,FALSE,"Footaction";"d footaction b",#N/A,FALSE,"D"}</definedName>
    <definedName name="wrn.footstar._.balance._.sheet." localSheetId="4" hidden="1">{"footstar balance sheet",#N/A,FALSE,"FOOTSTAR"}</definedName>
    <definedName name="wrn.footstar._.balance._.sheet." localSheetId="11" hidden="1">{"footstar balance sheet",#N/A,FALSE,"FOOTSTAR"}</definedName>
    <definedName name="wrn.footstar._.balance._.sheet." hidden="1">{"footstar balance sheet",#N/A,FALSE,"FOOTSTAR"}</definedName>
    <definedName name="wrn.footstar._.balance._.sheet._1" localSheetId="4" hidden="1">{"footstar balance sheet",#N/A,FALSE,"FOOTSTAR"}</definedName>
    <definedName name="wrn.footstar._.balance._.sheet._1" localSheetId="11" hidden="1">{"footstar balance sheet",#N/A,FALSE,"FOOTSTAR"}</definedName>
    <definedName name="wrn.footstar._.balance._.sheet._1" hidden="1">{"footstar balance sheet",#N/A,FALSE,"FOOTSTAR"}</definedName>
    <definedName name="wrn.footstar._.cash._.flow." localSheetId="4" hidden="1">{"footstar cash flow",#N/A,FALSE,"FOOTSTAR"}</definedName>
    <definedName name="wrn.footstar._.cash._.flow." localSheetId="11" hidden="1">{"footstar cash flow",#N/A,FALSE,"FOOTSTAR"}</definedName>
    <definedName name="wrn.footstar._.cash._.flow." hidden="1">{"footstar cash flow",#N/A,FALSE,"FOOTSTAR"}</definedName>
    <definedName name="wrn.footstar._.cash._.flow._1" localSheetId="4" hidden="1">{"footstar cash flow",#N/A,FALSE,"FOOTSTAR"}</definedName>
    <definedName name="wrn.footstar._.cash._.flow._1" localSheetId="11" hidden="1">{"footstar cash flow",#N/A,FALSE,"FOOTSTAR"}</definedName>
    <definedName name="wrn.footstar._.cash._.flow._1" hidden="1">{"footstar cash flow",#N/A,FALSE,"FOOTSTAR"}</definedName>
    <definedName name="wrn.footstar._.interest." localSheetId="4" hidden="1">{"footstar interest",#N/A,FALSE,"FOOTSTAR"}</definedName>
    <definedName name="wrn.footstar._.interest." localSheetId="11" hidden="1">{"footstar interest",#N/A,FALSE,"FOOTSTAR"}</definedName>
    <definedName name="wrn.footstar._.interest." hidden="1">{"footstar interest",#N/A,FALSE,"FOOTSTAR"}</definedName>
    <definedName name="wrn.footstar._.interest._1" localSheetId="4" hidden="1">{"footstar interest",#N/A,FALSE,"FOOTSTAR"}</definedName>
    <definedName name="wrn.footstar._.interest._1" localSheetId="11" hidden="1">{"footstar interest",#N/A,FALSE,"FOOTSTAR"}</definedName>
    <definedName name="wrn.footstar._.interest._1" hidden="1">{"footstar interest",#N/A,FALSE,"FOOTSTAR"}</definedName>
    <definedName name="wrn.Forecast." localSheetId="19" hidden="1">{#N/A,#N/A,FALSE,"Quarterly BS 01";#N/A,#N/A,FALSE,"Cons Balsheet01";#N/A,#N/A,FALSE,"Quarterly CF 01";#N/A,#N/A,FALSE,"Cash Flow 01";#N/A,#N/A,FALSE,"EARNINGS 01"}</definedName>
    <definedName name="wrn.Forecast." localSheetId="4" hidden="1">{#N/A,#N/A,FALSE,"Quarterly BS 01";#N/A,#N/A,FALSE,"Cons Balsheet01";#N/A,#N/A,FALSE,"Quarterly CF 01";#N/A,#N/A,FALSE,"Cash Flow 01";#N/A,#N/A,FALSE,"EARNINGS 01"}</definedName>
    <definedName name="wrn.Forecast." localSheetId="15" hidden="1">{#N/A,#N/A,FALSE,"Quarterly BS 01";#N/A,#N/A,FALSE,"Cons Balsheet01";#N/A,#N/A,FALSE,"Quarterly CF 01";#N/A,#N/A,FALSE,"Cash Flow 01";#N/A,#N/A,FALSE,"EARNINGS 01"}</definedName>
    <definedName name="wrn.Forecast." localSheetId="11" hidden="1">{#N/A,#N/A,FALSE,"Quarterly BS 01";#N/A,#N/A,FALSE,"Cons Balsheet01";#N/A,#N/A,FALSE,"Quarterly CF 01";#N/A,#N/A,FALSE,"Cash Flow 01";#N/A,#N/A,FALSE,"EARNINGS 01"}</definedName>
    <definedName name="wrn.Forecast." hidden="1">{#N/A,#N/A,FALSE,"Quarterly BS 01";#N/A,#N/A,FALSE,"Cons Balsheet01";#N/A,#N/A,FALSE,"Quarterly CF 01";#N/A,#N/A,FALSE,"Cash Flow 01";#N/A,#N/A,FALSE,"EARNINGS 01"}</definedName>
    <definedName name="wrn.FORECAST._.ONLY." localSheetId="4"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localSheetId="11"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_1" localSheetId="4"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_1" localSheetId="11"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_1"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2" localSheetId="11" hidden="1">{#N/A,#N/A,FALSE,"model"}</definedName>
    <definedName name="wrn.forecast2" hidden="1">{#N/A,#N/A,FALSE,"model"}</definedName>
    <definedName name="wrn.forecastassumptions." localSheetId="11" hidden="1">{#N/A,#N/A,FALSE,"model"}</definedName>
    <definedName name="wrn.forecastassumptions." hidden="1">{#N/A,#N/A,FALSE,"model"}</definedName>
    <definedName name="wrn.forecastassumptions2" localSheetId="11" hidden="1">{#N/A,#N/A,FALSE,"model"}</definedName>
    <definedName name="wrn.forecastassumptions2" hidden="1">{#N/A,#N/A,FALSE,"model"}</definedName>
    <definedName name="wrn.forecastROIC." localSheetId="11" hidden="1">{#N/A,#N/A,FALSE,"model"}</definedName>
    <definedName name="wrn.forecastROIC." hidden="1">{#N/A,#N/A,FALSE,"model"}</definedName>
    <definedName name="wrn.forecastROIC2" localSheetId="11" hidden="1">{#N/A,#N/A,FALSE,"model"}</definedName>
    <definedName name="wrn.forecastROIC2" hidden="1">{#N/A,#N/A,FALSE,"model"}</definedName>
    <definedName name="wrn.foreign." localSheetId="4" hidden="1">{"foreign f",#N/A,FALSE,"Meldisco";"foreign b",#N/A,FALSE,"B"}</definedName>
    <definedName name="wrn.foreign." localSheetId="11" hidden="1">{"foreign f",#N/A,FALSE,"Meldisco";"foreign b",#N/A,FALSE,"B"}</definedName>
    <definedName name="wrn.foreign." hidden="1">{"foreign f",#N/A,FALSE,"Meldisco";"foreign b",#N/A,FALSE,"B"}</definedName>
    <definedName name="wrn.foreign._1" localSheetId="4" hidden="1">{"foreign f",#N/A,FALSE,"Meldisco";"foreign b",#N/A,FALSE,"B"}</definedName>
    <definedName name="wrn.foreign._1" localSheetId="11" hidden="1">{"foreign f",#N/A,FALSE,"Meldisco";"foreign b",#N/A,FALSE,"B"}</definedName>
    <definedName name="wrn.foreign._1" hidden="1">{"foreign f",#N/A,FALSE,"Meldisco";"foreign b",#N/A,FALSE,"B"}</definedName>
    <definedName name="wrn.form." localSheetId="11" hidden="1">{#N/A,#N/A,FALSE,"OffAdvance";#N/A,#N/A,FALSE,"OffExpRprt";#N/A,#N/A,FALSE,"Entertmnt";#N/A,#N/A,FALSE,"Promotion";#N/A,#N/A,FALSE,"Travelling"}</definedName>
    <definedName name="wrn.form." hidden="1">{#N/A,#N/A,FALSE,"OffAdvance";#N/A,#N/A,FALSE,"OffExpRprt";#N/A,#N/A,FALSE,"Entertmnt";#N/A,#N/A,FALSE,"Promotion";#N/A,#N/A,FALSE,"Travelling"}</definedName>
    <definedName name="wrn.FORM1." localSheetId="4" hidden="1">{#N/A,#N/A,FALSE,"COMP"}</definedName>
    <definedName name="wrn.FORM1." localSheetId="11" hidden="1">{#N/A,#N/A,FALSE,"COMP"}</definedName>
    <definedName name="wrn.FORM1." hidden="1">{#N/A,#N/A,FALSE,"COMP"}</definedName>
    <definedName name="wrn.FORM1._1" localSheetId="11" hidden="1">{#N/A,#N/A,FALSE,"COMP"}</definedName>
    <definedName name="wrn.FORM1._1" hidden="1">{#N/A,#N/A,FALSE,"COMP"}</definedName>
    <definedName name="wrn.FORM1._2" localSheetId="11" hidden="1">{#N/A,#N/A,FALSE,"COMP"}</definedName>
    <definedName name="wrn.FORM1._2" hidden="1">{#N/A,#N/A,FALSE,"COMP"}</definedName>
    <definedName name="wrn.forms." localSheetId="4" hidden="1">{#N/A,#N/A,FALSE,"Set-Up";#N/A,#N/A,FALSE,"Comparison";#N/A,#N/A,FALSE,"AR";#N/A,#N/A,FALSE,"Inv";#N/A,#N/A,FALSE,"Concentrations";#N/A,#N/A,FALSE,"Past Dues";#N/A,#N/A,FALSE,"Trends";#N/A,#N/A,FALSE,"AR Trends";#N/A,#N/A,FALSE,"Inv Trends"}</definedName>
    <definedName name="wrn.forms." localSheetId="11"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RXCOB." localSheetId="11" hidden="1">{#N/A,#N/A,FALSE,"FORXCOB"}</definedName>
    <definedName name="wrn.FORXCOB." hidden="1">{#N/A,#N/A,FALSE,"FORXCOB"}</definedName>
    <definedName name="wrn.FOUR._.CASES." localSheetId="11"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P._.and._.Var." localSheetId="11" hidden="1">{#N/A,#N/A,FALSE,"FP500-££";#N/A,#N/A,FALSE,"FP500-££ (3)"}</definedName>
    <definedName name="wrn.FP._.and._.Var." hidden="1">{#N/A,#N/A,FALSE,"FP500-££";#N/A,#N/A,FALSE,"FP500-££ (3)"}</definedName>
    <definedName name="wrn.FP._.and._.Var._1" localSheetId="11" hidden="1">{#N/A,#N/A,FALSE,"FP500-££";#N/A,#N/A,FALSE,"FP500-££ (3)"}</definedName>
    <definedName name="wrn.FP._.and._.Var._1" hidden="1">{#N/A,#N/A,FALSE,"FP500-££";#N/A,#N/A,FALSE,"FP500-££ (3)"}</definedName>
    <definedName name="wrn.FREE." localSheetId="4" hidden="1">{#N/A,#N/A,FALSE,"FREE"}</definedName>
    <definedName name="wrn.FREE." localSheetId="11" hidden="1">{#N/A,#N/A,FALSE,"FREE"}</definedName>
    <definedName name="wrn.FREE." hidden="1">{#N/A,#N/A,FALSE,"FREE"}</definedName>
    <definedName name="wrn.Freq_Res." localSheetId="11" hidden="1">{#N/A,#N/A,TRUE,"FR_HC";#N/A,#N/A,TRUE,"FR_REST";#N/A,#N/A,TRUE,"FR_RETA";#N/A,#N/A,TRUE,"FR_TECSOF";#N/A,#N/A,TRUE,"FR_NETTEC";#N/A,#N/A,TRUE,"FR_CLISER"}</definedName>
    <definedName name="wrn.Freq_Res." hidden="1">{#N/A,#N/A,TRUE,"FR_HC";#N/A,#N/A,TRUE,"FR_REST";#N/A,#N/A,TRUE,"FR_RETA";#N/A,#N/A,TRUE,"FR_TECSOF";#N/A,#N/A,TRUE,"FR_NETTEC";#N/A,#N/A,TRUE,"FR_CLISER"}</definedName>
    <definedName name="wrn.Friendly." localSheetId="4" hidden="1">{#N/A,#N/A,TRUE,"Julio";#N/A,#N/A,TRUE,"Agosto";#N/A,#N/A,TRUE,"BHCo";#N/A,#N/A,TRUE,"Abril";#N/A,#N/A,TRUE,"Pro Forma"}</definedName>
    <definedName name="wrn.Friendly." localSheetId="11" hidden="1">{#N/A,#N/A,TRUE,"Julio";#N/A,#N/A,TRUE,"Agosto";#N/A,#N/A,TRUE,"BHCo";#N/A,#N/A,TRUE,"Abril";#N/A,#N/A,TRUE,"Pro Forma"}</definedName>
    <definedName name="wrn.Friendly." hidden="1">{#N/A,#N/A,TRUE,"Julio";#N/A,#N/A,TRUE,"Agosto";#N/A,#N/A,TRUE,"BHCo";#N/A,#N/A,TRUE,"Abril";#N/A,#N/A,TRUE,"Pro Forma"}</definedName>
    <definedName name="wrn.Friendly._1" localSheetId="4" hidden="1">{#N/A,#N/A,TRUE,"Julio";#N/A,#N/A,TRUE,"Agosto";#N/A,#N/A,TRUE,"BHCo";#N/A,#N/A,TRUE,"Abril";#N/A,#N/A,TRUE,"Pro Forma"}</definedName>
    <definedName name="wrn.Friendly._1" localSheetId="11" hidden="1">{#N/A,#N/A,TRUE,"Julio";#N/A,#N/A,TRUE,"Agosto";#N/A,#N/A,TRUE,"BHCo";#N/A,#N/A,TRUE,"Abril";#N/A,#N/A,TRUE,"Pro Forma"}</definedName>
    <definedName name="wrn.Friendly._1" hidden="1">{#N/A,#N/A,TRUE,"Julio";#N/A,#N/A,TRUE,"Agosto";#N/A,#N/A,TRUE,"BHCo";#N/A,#N/A,TRUE,"Abril";#N/A,#N/A,TRUE,"Pro Forma"}</definedName>
    <definedName name="wrn.Front._.Page." localSheetId="4" hidden="1">{"Front Page",#N/A,FALSE,"Front and Back"}</definedName>
    <definedName name="wrn.Front._.Page." localSheetId="11" hidden="1">{"Front Page",#N/A,FALSE,"Front and Back"}</definedName>
    <definedName name="wrn.Front._.Page." hidden="1">{"Front Page",#N/A,FALSE,"Front and Back"}</definedName>
    <definedName name="wrn.front._.statements._.compar." localSheetId="11" hidden="1">{#N/A,#N/A,FALSE,"Balance Sheet(compar)";#N/A,#N/A,FALSE,"Income(compar)";#N/A,#N/A,FALSE,"Stockholder's equity";#N/A,#N/A,FALSE,"Cash flows(compar)"}</definedName>
    <definedName name="wrn.front._.statements._.compar." hidden="1">{#N/A,#N/A,FALSE,"Balance Sheet(compar)";#N/A,#N/A,FALSE,"Income(compar)";#N/A,#N/A,FALSE,"Stockholder's equity";#N/A,#N/A,FALSE,"Cash flows(compar)"}</definedName>
    <definedName name="wrn.front._.statements._.single." localSheetId="11" hidden="1">{#N/A,#N/A,FALSE,"Balance Sheet(single)";#N/A,#N/A,FALSE,"Income(single)";#N/A,#N/A,FALSE,"Stockholder's equity";#N/A,#N/A,FALSE,"Cash flows(single)"}</definedName>
    <definedName name="wrn.front._.statements._.single." hidden="1">{#N/A,#N/A,FALSE,"Balance Sheet(single)";#N/A,#N/A,FALSE,"Income(single)";#N/A,#N/A,FALSE,"Stockholder's equity";#N/A,#N/A,FALSE,"Cash flows(single)"}</definedName>
    <definedName name="wrn.FRS." localSheetId="4" hidden="1">{"FRS f",#N/A,FALSE,"Meldisco";"FRS b",#N/A,FALSE,"Meldisco"}</definedName>
    <definedName name="wrn.FRS." localSheetId="11" hidden="1">{"FRS f",#N/A,FALSE,"Meldisco";"FRS b",#N/A,FALSE,"Meldisco"}</definedName>
    <definedName name="wrn.FRS." hidden="1">{"FRS f",#N/A,FALSE,"Meldisco";"FRS b",#N/A,FALSE,"Meldisco"}</definedName>
    <definedName name="wrn.FRS._1" localSheetId="4" hidden="1">{"FRS f",#N/A,FALSE,"Meldisco";"FRS b",#N/A,FALSE,"Meldisco"}</definedName>
    <definedName name="wrn.FRS._1" localSheetId="11" hidden="1">{"FRS f",#N/A,FALSE,"Meldisco";"FRS b",#N/A,FALSE,"Meldisco"}</definedName>
    <definedName name="wrn.FRS._1" hidden="1">{"FRS f",#N/A,FALSE,"Meldisco";"FRS b",#N/A,FALSE,"Meldisco"}</definedName>
    <definedName name="wrn.FS._.AND._.TBLS._.10K." localSheetId="4"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1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localSheetId="11" hidden="1">{"BS-Yearly",#N/A,TRUE,"BS-Year";"BS-Monthly-2005",#N/A,TRUE,"BS"}</definedName>
    <definedName name="wrn.FS_2005." hidden="1">{"BS-Yearly",#N/A,TRUE,"BS-Year";"BS-Monthly-2005",#N/A,TRUE,"BS"}</definedName>
    <definedName name="wrn.FSAPR." localSheetId="11" hidden="1">{#N/A,#N/A,TRUE,"COVER";#N/A,#N/A,TRUE,"BS";#N/A,#N/A,TRUE,"APR-01";#N/A,#N/A,TRUE,"CF"}</definedName>
    <definedName name="wrn.FSAPR." hidden="1">{#N/A,#N/A,TRUE,"COVER";#N/A,#N/A,TRUE,"BS";#N/A,#N/A,TRUE,"APR-01";#N/A,#N/A,TRUE,"CF"}</definedName>
    <definedName name="wrn.FTS." localSheetId="4" hidden="1">{"footstar f",#N/A,FALSE,"Footstar";"ftsback",#N/A,FALSE,"FTSback"}</definedName>
    <definedName name="wrn.FTS." localSheetId="11" hidden="1">{"footstar f",#N/A,FALSE,"Footstar";"ftsback",#N/A,FALSE,"FTSback"}</definedName>
    <definedName name="wrn.FTS." hidden="1">{"footstar f",#N/A,FALSE,"Footstar";"ftsback",#N/A,FALSE,"FTSback"}</definedName>
    <definedName name="wrn.FTS._.PLANT._.BREAKUP." localSheetId="4" hidden="1">{"PLANT BREAKUP",#N/A,FALSE,"E"}</definedName>
    <definedName name="wrn.FTS._.PLANT._.BREAKUP." localSheetId="11" hidden="1">{"PLANT BREAKUP",#N/A,FALSE,"E"}</definedName>
    <definedName name="wrn.FTS._.PLANT._.BREAKUP." hidden="1">{"PLANT BREAKUP",#N/A,FALSE,"E"}</definedName>
    <definedName name="wrn.FTS._1" localSheetId="4" hidden="1">{"footstar f",#N/A,FALSE,"Footstar";"ftsback",#N/A,FALSE,"FTSback"}</definedName>
    <definedName name="wrn.FTS._1" localSheetId="11" hidden="1">{"footstar f",#N/A,FALSE,"Footstar";"ftsback",#N/A,FALSE,"FTSback"}</definedName>
    <definedName name="wrn.FTS._1" hidden="1">{"footstar f",#N/A,FALSE,"Footstar";"ftsback",#N/A,FALSE,"FTSback"}</definedName>
    <definedName name="wrn.fu" localSheetId="1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el._.Cycle." localSheetId="4" hidden="1">{#N/A,#N/A,FALSE,"AltFuel"}</definedName>
    <definedName name="wrn.Fuel._.Cycle." localSheetId="11" hidden="1">{#N/A,#N/A,FALSE,"AltFuel"}</definedName>
    <definedName name="wrn.Fuel._.Cycle." hidden="1">{#N/A,#N/A,FALSE,"AltFuel"}</definedName>
    <definedName name="wrn.Fuel._.Cycle._1" localSheetId="4" hidden="1">{#N/A,#N/A,FALSE,"AltFuel"}</definedName>
    <definedName name="wrn.Fuel._.Cycle._1" localSheetId="11" hidden="1">{#N/A,#N/A,FALSE,"AltFuel"}</definedName>
    <definedName name="wrn.Fuel._.Cycle._1" hidden="1">{#N/A,#N/A,FALSE,"AltFuel"}</definedName>
    <definedName name="wrn.Ful._.Set." localSheetId="4" hidden="1">{"Bsheet",#N/A,FALSE,"Details";"P&amp;L",#N/A,FALSE,"Details";"Schedule",#N/A,FALSE,"Details";"Details",#N/A,FALSE,"Details"}</definedName>
    <definedName name="wrn.Ful._.Set." localSheetId="11" hidden="1">{"Bsheet",#N/A,FALSE,"Details";"P&amp;L",#N/A,FALSE,"Details";"Schedule",#N/A,FALSE,"Details";"Details",#N/A,FALSE,"Details"}</definedName>
    <definedName name="wrn.Ful._.Set." hidden="1">{"Bsheet",#N/A,FALSE,"Details";"P&amp;L",#N/A,FALSE,"Details";"Schedule",#N/A,FALSE,"Details";"Details",#N/A,FALSE,"Details"}</definedName>
    <definedName name="wrn.Full." localSheetId="4" hidden="1">{#N/A,#N/A,FALSE,"Summary";#N/A,#N/A,FALSE,"CF";#N/A,#N/A,FALSE,"P&amp;L";#N/A,#N/A,FALSE,"BS";#N/A,#N/A,FALSE,"Returns";#N/A,#N/A,FALSE,"Assumptions";#N/A,#N/A,FALSE,"Analysis"}</definedName>
    <definedName name="wrn.Full." localSheetId="11" hidden="1">{#N/A,#N/A,FALSE,"Summary";#N/A,#N/A,FALSE,"CF";#N/A,#N/A,FALSE,"P&amp;L";#N/A,#N/A,FALSE,"BS";#N/A,#N/A,FALSE,"Returns";#N/A,#N/A,FALSE,"Assumptions";#N/A,#N/A,FALSE,"Analysis"}</definedName>
    <definedName name="wrn.Full." hidden="1">{#N/A,#N/A,FALSE,"Summary";#N/A,#N/A,FALSE,"CF";#N/A,#N/A,FALSE,"P&amp;L";#N/A,#N/A,FALSE,"BS";#N/A,#N/A,FALSE,"Returns";#N/A,#N/A,FALSE,"Assumptions";#N/A,#N/A,FALSE,"Analysis"}</definedName>
    <definedName name="wrn.Full._.Model." localSheetId="4" hidden="1">{#N/A,#N/A,FALSE,"Cov";#N/A,#N/A,FALSE,"sum";#N/A,#N/A,FALSE,"baladj";#N/A,#N/A,FALSE,"bs";#N/A,#N/A,FALSE,"is";#N/A,#N/A,FALSE,"pis";#N/A,#N/A,FALSE,"pis";#N/A,#N/A,FALSE,"cf";#N/A,#N/A,FALSE,"balhist";#N/A,#N/A,FALSE,"wc";#N/A,#N/A,FALSE,"ltd";#N/A,#N/A,FALSE,"cover";#N/A,#N/A,FALSE,"fa";#N/A,#N/A,FALSE,"tax";#N/A,#N/A,FALSE,"irr";#N/A,#N/A,FALSE,"in";#N/A,#N/A,FALSE,"DCF Cov";#N/A,#N/A,FALSE,"dcf"}</definedName>
    <definedName name="wrn.Full._.Model." localSheetId="11" hidden="1">{#N/A,#N/A,FALSE,"Cov";#N/A,#N/A,FALSE,"sum";#N/A,#N/A,FALSE,"baladj";#N/A,#N/A,FALSE,"bs";#N/A,#N/A,FALSE,"is";#N/A,#N/A,FALSE,"pis";#N/A,#N/A,FALSE,"pis";#N/A,#N/A,FALSE,"cf";#N/A,#N/A,FALSE,"balhist";#N/A,#N/A,FALSE,"wc";#N/A,#N/A,FALSE,"ltd";#N/A,#N/A,FALSE,"cover";#N/A,#N/A,FALSE,"fa";#N/A,#N/A,FALSE,"tax";#N/A,#N/A,FALSE,"irr";#N/A,#N/A,FALSE,"in";#N/A,#N/A,FALSE,"DCF Cov";#N/A,#N/A,FALSE,"dcf"}</definedName>
    <definedName name="wrn.Full._.Model." hidden="1">{#N/A,#N/A,FALSE,"Cov";#N/A,#N/A,FALSE,"sum";#N/A,#N/A,FALSE,"baladj";#N/A,#N/A,FALSE,"bs";#N/A,#N/A,FALSE,"is";#N/A,#N/A,FALSE,"pis";#N/A,#N/A,FALSE,"pis";#N/A,#N/A,FALSE,"cf";#N/A,#N/A,FALSE,"balhist";#N/A,#N/A,FALSE,"wc";#N/A,#N/A,FALSE,"ltd";#N/A,#N/A,FALSE,"cover";#N/A,#N/A,FALSE,"fa";#N/A,#N/A,FALSE,"tax";#N/A,#N/A,FALSE,"irr";#N/A,#N/A,FALSE,"in";#N/A,#N/A,FALSE,"DCF Cov";#N/A,#N/A,FALSE,"dcf"}</definedName>
    <definedName name="wrn.Full._.Model._1" localSheetId="4" hidden="1">{#N/A,#N/A,FALSE,"Cov";#N/A,#N/A,FALSE,"sum (2)";#N/A,#N/A,FALSE,"bs";#N/A,#N/A,FALSE,"is";#N/A,#N/A,FALSE,"pis";#N/A,#N/A,FALSE,"cf";#N/A,#N/A,FALSE,"wc";#N/A,#N/A,FALSE,"ltd";#N/A,#N/A,FALSE,"cover";#N/A,#N/A,FALSE,"irr (2)";#N/A,#N/A,FALSE,"in"}</definedName>
    <definedName name="wrn.Full._.Model._1" localSheetId="11" hidden="1">{#N/A,#N/A,FALSE,"Cov";#N/A,#N/A,FALSE,"sum (2)";#N/A,#N/A,FALSE,"bs";#N/A,#N/A,FALSE,"is";#N/A,#N/A,FALSE,"pis";#N/A,#N/A,FALSE,"cf";#N/A,#N/A,FALSE,"wc";#N/A,#N/A,FALSE,"ltd";#N/A,#N/A,FALSE,"cover";#N/A,#N/A,FALSE,"irr (2)";#N/A,#N/A,FALSE,"in"}</definedName>
    <definedName name="wrn.Full._.Model._1" hidden="1">{#N/A,#N/A,FALSE,"Cov";#N/A,#N/A,FALSE,"sum (2)";#N/A,#N/A,FALSE,"bs";#N/A,#N/A,FALSE,"is";#N/A,#N/A,FALSE,"pis";#N/A,#N/A,FALSE,"cf";#N/A,#N/A,FALSE,"wc";#N/A,#N/A,FALSE,"ltd";#N/A,#N/A,FALSE,"cover";#N/A,#N/A,FALSE,"irr (2)";#N/A,#N/A,FALSE,"in"}</definedName>
    <definedName name="wrn.Full._.Monty."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_2"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_2"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 localSheetId="4" hidden="1">{#N/A,#N/A,FALSE,"Summary";#N/A,#N/A,FALSE,"Assumptions";#N/A,#N/A,FALSE,"Scenarios";#N/A,#N/A,FALSE,"LBE (Base)";#N/A,#N/A,FALSE,"Scen A";#N/A,#N/A,FALSE,"Scen B";"Debt Paydown Scenario",#N/A,FALSE,"Cash in Bank";#N/A,#N/A,FALSE,"Debt&amp;Equity Rec"}</definedName>
    <definedName name="wrn.Full._.Pack." localSheetId="11" hidden="1">{#N/A,#N/A,FALSE,"Summary";#N/A,#N/A,FALSE,"Assumptions";#N/A,#N/A,FALSE,"Scenarios";#N/A,#N/A,FALSE,"LBE (Base)";#N/A,#N/A,FALSE,"Scen A";#N/A,#N/A,FALSE,"Scen B";"Debt Paydown Scenario",#N/A,FALSE,"Cash in Bank";#N/A,#N/A,FALSE,"Debt&amp;Equity Rec"}</definedName>
    <definedName name="wrn.Full._.Pack." hidden="1">{#N/A,#N/A,FALSE,"Summary";#N/A,#N/A,FALSE,"Assumptions";#N/A,#N/A,FALSE,"Scenarios";#N/A,#N/A,FALSE,"LBE (Base)";#N/A,#N/A,FALSE,"Scen A";#N/A,#N/A,FALSE,"Scen B";"Debt Paydown Scenario",#N/A,FALSE,"Cash in Bank";#N/A,#N/A,FALSE,"Debt&amp;Equity Rec"}</definedName>
    <definedName name="wrn.Full._.Package." localSheetId="4"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11"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1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1"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_2"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_2"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3"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3"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_2"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_2"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_2"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_2"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localSheetId="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from_DBAB"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s." localSheetId="15" hidden="1">{"LA Summary",#N/A,FALSE,"Cambridge";"LA with all Detail",#N/A,FALSE,"Cambridge";"Cambridge Summary",#N/A,FALSE,"Cambridge";"Cambridge with all Detail",#N/A,FALSE,"Cambridge"}</definedName>
    <definedName name="wrn.Full._.Reports." localSheetId="11" hidden="1">{"LA Summary",#N/A,FALSE,"Cambridge";"LA with all Detail",#N/A,FALSE,"Cambridge";"Cambridge Summary",#N/A,FALSE,"Cambridge";"Cambridge with all Detail",#N/A,FALSE,"Cambridge"}</definedName>
    <definedName name="wrn.Full._.Reports." hidden="1">{"LA Summary",#N/A,FALSE,"Cambridge";"LA with all Detail",#N/A,FALSE,"Cambridge";"Cambridge Summary",#N/A,FALSE,"Cambridge";"Cambridge with all Detail",#N/A,FALSE,"Cambridge"}</definedName>
    <definedName name="wrn.full._.scheds." localSheetId="11" hidden="1">{#N/A,#N/A,FALSE,"Divider-Lease Doc Scheds";#N/A,#N/A,FALSE,"Sched. 6 Headlease";#N/A,#N/A,FALSE,"Headlease Calculations";#N/A,#N/A,FALSE,"Sched. 7 Headlease";#N/A,#N/A,FALSE,"Sched. 12 Headlease";#N/A,#N/A,FALSE,"Sched. 13 Headlease";#N/A,#N/A,FALSE,"Sublease Doc Scheds";#N/A,#N/A,FALSE,"Sched. 6 Sub";#N/A,#N/A,FALSE,"Sub Rent Calcs";#N/A,#N/A,FALSE,"Sched. 6-2 Sub";#N/A,#N/A,FALSE,"Rebate Calcs";#N/A,#N/A,FALSE,"Sched. 6-3 Sub ";#N/A,#N/A,FALSE,"Sched. 7 Sub";#N/A,#N/A,FALSE,"Sched. 7-2 Sub";#N/A,#N/A,FALSE,"Sched. 7-3 Sub ";#N/A,#N/A,FALSE,"Sched. 7-4 Sub ";#N/A,#N/A,FALSE,"Sched. 7-5 Sub ";#N/A,#N/A,FALSE,"Sched. 7-6 Sub";#N/A,#N/A,FALSE,"Stip Loss Calcs";#N/A,#N/A,FALSE,"Sched. 12 Sublease P.A. Last 2";#N/A,#N/A,FALSE,"Divider- Jr. Loan &amp; Bank Dep";#N/A,#N/A,FALSE,"Total Bank Deposit Schedule";#N/A,#N/A,FALSE,"Bank Deposit Schedule A1";#N/A,#N/A,FALSE,"Bank Deposit Schedule B1";#N/A,#N/A,FALSE,"Bank Deposit Schedule A2";#N/A,#N/A,FALSE,"Bank Deposit Schedule B2";#N/A,#N/A,FALSE,"Total Junior Note Schedule";#N/A,#N/A,FALSE,"Sched 1 Jr Loan A";#N/A,#N/A,FALSE,"Sched 1 Jr. Loan B";#N/A,#N/A,FALSE,"Sched 1 Jr. Note A";#N/A,#N/A,FALSE,"Sched 1 Jr. Note B";#N/A,#N/A,FALSE,"Divider-Senior (ECA) Scheds";#N/A,#N/A,FALSE,"Divider-Back Up Scheds";#N/A,#N/A,FALSE,"Senior Loan";#N/A,#N/A,FALSE,"ECA Supported Loan";#N/A,#N/A,FALSE,"Commercial Loan"}</definedName>
    <definedName name="wrn.full._.scheds." hidden="1">{#N/A,#N/A,FALSE,"Divider-Lease Doc Scheds";#N/A,#N/A,FALSE,"Sched. 6 Headlease";#N/A,#N/A,FALSE,"Headlease Calculations";#N/A,#N/A,FALSE,"Sched. 7 Headlease";#N/A,#N/A,FALSE,"Sched. 12 Headlease";#N/A,#N/A,FALSE,"Sched. 13 Headlease";#N/A,#N/A,FALSE,"Sublease Doc Scheds";#N/A,#N/A,FALSE,"Sched. 6 Sub";#N/A,#N/A,FALSE,"Sub Rent Calcs";#N/A,#N/A,FALSE,"Sched. 6-2 Sub";#N/A,#N/A,FALSE,"Rebate Calcs";#N/A,#N/A,FALSE,"Sched. 6-3 Sub ";#N/A,#N/A,FALSE,"Sched. 7 Sub";#N/A,#N/A,FALSE,"Sched. 7-2 Sub";#N/A,#N/A,FALSE,"Sched. 7-3 Sub ";#N/A,#N/A,FALSE,"Sched. 7-4 Sub ";#N/A,#N/A,FALSE,"Sched. 7-5 Sub ";#N/A,#N/A,FALSE,"Sched. 7-6 Sub";#N/A,#N/A,FALSE,"Stip Loss Calcs";#N/A,#N/A,FALSE,"Sched. 12 Sublease P.A. Last 2";#N/A,#N/A,FALSE,"Divider- Jr. Loan &amp; Bank Dep";#N/A,#N/A,FALSE,"Total Bank Deposit Schedule";#N/A,#N/A,FALSE,"Bank Deposit Schedule A1";#N/A,#N/A,FALSE,"Bank Deposit Schedule B1";#N/A,#N/A,FALSE,"Bank Deposit Schedule A2";#N/A,#N/A,FALSE,"Bank Deposit Schedule B2";#N/A,#N/A,FALSE,"Total Junior Note Schedule";#N/A,#N/A,FALSE,"Sched 1 Jr Loan A";#N/A,#N/A,FALSE,"Sched 1 Jr. Loan B";#N/A,#N/A,FALSE,"Sched 1 Jr. Note A";#N/A,#N/A,FALSE,"Sched 1 Jr. Note B";#N/A,#N/A,FALSE,"Divider-Senior (ECA) Scheds";#N/A,#N/A,FALSE,"Divider-Back Up Scheds";#N/A,#N/A,FALSE,"Senior Loan";#N/A,#N/A,FALSE,"ECA Supported Loan";#N/A,#N/A,FALSE,"Commercial Loan"}</definedName>
    <definedName name="wrn.Full._.Set." localSheetId="4" hidden="1">{"Bsheet",#N/A,FALSE,"Details";"P&amp;l",#N/A,FALSE,"Details";"Schedule",#N/A,FALSE,"Details";"Details",#N/A,FALSE,"Details";"Annexue II",#N/A,FALSE,"Details";"Branch Bs",#N/A,FALSE,"Details";"Branch PL",#N/A,FALSE,"Details"}</definedName>
    <definedName name="wrn.Full._.Set." localSheetId="11" hidden="1">{"Bsheet",#N/A,FALSE,"Details";"P&amp;l",#N/A,FALSE,"Details";"Schedule",#N/A,FALSE,"Details";"Details",#N/A,FALSE,"Details";"Annexue II",#N/A,FALSE,"Details";"Branch Bs",#N/A,FALSE,"Details";"Branch PL",#N/A,FALSE,"Details"}</definedName>
    <definedName name="wrn.Full._.Set." hidden="1">{"Bsheet",#N/A,FALSE,"Details";"P&amp;l",#N/A,FALSE,"Details";"Schedule",#N/A,FALSE,"Details";"Details",#N/A,FALSE,"Details";"Annexue II",#N/A,FALSE,"Details";"Branch Bs",#N/A,FALSE,"Details";"Branch PL",#N/A,FALSE,"Details"}</definedName>
    <definedName name="wrn.Full._.Workbook._.Report._1" localSheetId="4" hidden="1">{"Balance Sheet Summary",#N/A,TRUE,"Balance Sheet";"Cash Flow Summary",#N/A,TRUE,"Cash Flow";"Capital Plan CA Schedule",#N/A,TRUE,"Capital Plan";"Capital Plan Summary",#N/A,TRUE,"Capital Plan"}</definedName>
    <definedName name="wrn.Full._.Workbook._.Report._1" localSheetId="11" hidden="1">{"Balance Sheet Summary",#N/A,TRUE,"Balance Sheet";"Cash Flow Summary",#N/A,TRUE,"Cash Flow";"Capital Plan CA Schedule",#N/A,TRUE,"Capital Plan";"Capital Plan Summary",#N/A,TRUE,"Capital Plan"}</definedName>
    <definedName name="wrn.Full._.Workbook._.Report._1" hidden="1">{"Balance Sheet Summary",#N/A,TRUE,"Balance Sheet";"Cash Flow Summary",#N/A,TRUE,"Cash Flow";"Capital Plan CA Schedule",#N/A,TRUE,"Capital Plan";"Capital Plan Summary",#N/A,TRUE,"Capital Plan"}</definedName>
    <definedName name="wrn.Full._1" localSheetId="4" hidden="1">{#N/A,#N/A,FALSE,"Summary";#N/A,#N/A,FALSE,"CF";#N/A,#N/A,FALSE,"P&amp;L";#N/A,#N/A,FALSE,"BS";#N/A,#N/A,FALSE,"Returns";#N/A,#N/A,FALSE,"Assumptions";#N/A,#N/A,FALSE,"Analysis"}</definedName>
    <definedName name="wrn.Full._1" localSheetId="11" hidden="1">{#N/A,#N/A,FALSE,"Summary";#N/A,#N/A,FALSE,"CF";#N/A,#N/A,FALSE,"P&amp;L";#N/A,#N/A,FALSE,"BS";#N/A,#N/A,FALSE,"Returns";#N/A,#N/A,FALSE,"Assumptions";#N/A,#N/A,FALSE,"Analysis"}</definedName>
    <definedName name="wrn.Full._1" hidden="1">{#N/A,#N/A,FALSE,"Summary";#N/A,#N/A,FALSE,"CF";#N/A,#N/A,FALSE,"P&amp;L";#N/A,#N/A,FALSE,"BS";#N/A,#N/A,FALSE,"Returns";#N/A,#N/A,FALSE,"Assumptions";#N/A,#N/A,FALSE,"Analysis"}</definedName>
    <definedName name="wrn.FULL._2" localSheetId="11" hidden="1">{"divisions",#N/A,TRUE,"Drivers";"PandL_Ratios",#N/A,TRUE,"P&amp;L"}</definedName>
    <definedName name="wrn.FULL._2" hidden="1">{"divisions",#N/A,TRUE,"Drivers";"PandL_Ratios",#N/A,TRUE,"P&amp;L"}</definedName>
    <definedName name="wrn.FULL._3" localSheetId="11" hidden="1">{"divisions",#N/A,TRUE,"Drivers";"PandL_Ratios",#N/A,TRUE,"P&amp;L"}</definedName>
    <definedName name="wrn.FULL._3" hidden="1">{"divisions",#N/A,TRUE,"Drivers";"PandL_Ratios",#N/A,TRUE,"P&amp;L"}</definedName>
    <definedName name="wrn.FULL._4" localSheetId="11" hidden="1">{"divisions",#N/A,TRUE,"Drivers";"PandL_Ratios",#N/A,TRUE,"P&amp;L"}</definedName>
    <definedName name="wrn.FULL._4" hidden="1">{"divisions",#N/A,TRUE,"Drivers";"PandL_Ratios",#N/A,TRUE,"P&amp;L"}</definedName>
    <definedName name="wrn.FULL._5" localSheetId="11" hidden="1">{"divisions",#N/A,TRUE,"Drivers";"PandL_Ratios",#N/A,TRUE,"P&amp;L"}</definedName>
    <definedName name="wrn.FULL._5" hidden="1">{"divisions",#N/A,TRUE,"Drivers";"PandL_Ratios",#N/A,TRUE,"P&amp;L"}</definedName>
    <definedName name="wrn.Full.2" localSheetId="1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Analysis_Analyst." localSheetId="4" hidden="1">{#N/A,#N/A,TRUE,"DCF Summary (2)";#N/A,#N/A,TRUE,"DCF Summary";#N/A,"Analyst Value Drivers",TRUE,"DCF"}</definedName>
    <definedName name="wrn.Full_Analysis_Analyst." localSheetId="11" hidden="1">{#N/A,#N/A,TRUE,"DCF Summary (2)";#N/A,#N/A,TRUE,"DCF Summary";#N/A,"Analyst Value Drivers",TRUE,"DCF"}</definedName>
    <definedName name="wrn.Full_Analysis_Analyst." hidden="1">{#N/A,#N/A,TRUE,"DCF Summary (2)";#N/A,#N/A,TRUE,"DCF Summary";#N/A,"Analyst Value Drivers",TRUE,"DCF"}</definedName>
    <definedName name="wrn.Full_Analysis_Analyst._1" localSheetId="4" hidden="1">{#N/A,#N/A,TRUE,"DCF Summary (2)";#N/A,#N/A,TRUE,"DCF Summary";#N/A,"Analyst Value Drivers",TRUE,"DCF"}</definedName>
    <definedName name="wrn.Full_Analysis_Analyst._1" localSheetId="11" hidden="1">{#N/A,#N/A,TRUE,"DCF Summary (2)";#N/A,#N/A,TRUE,"DCF Summary";#N/A,"Analyst Value Drivers",TRUE,"DCF"}</definedName>
    <definedName name="wrn.Full_Analysis_Analyst._1" hidden="1">{#N/A,#N/A,TRUE,"DCF Summary (2)";#N/A,#N/A,TRUE,"DCF Summary";#N/A,"Analyst Value Drivers",TRUE,"DCF"}</definedName>
    <definedName name="wrn.Full_Analysis_Base." localSheetId="4" hidden="1">{#N/A,#N/A,TRUE,"DCF Summary (2)";#N/A,#N/A,TRUE,"DCF Summary";#N/A,"Base Case Value Drivers",TRUE,"DCF"}</definedName>
    <definedName name="wrn.Full_Analysis_Base." localSheetId="11" hidden="1">{#N/A,#N/A,TRUE,"DCF Summary (2)";#N/A,#N/A,TRUE,"DCF Summary";#N/A,"Base Case Value Drivers",TRUE,"DCF"}</definedName>
    <definedName name="wrn.Full_Analysis_Base." hidden="1">{#N/A,#N/A,TRUE,"DCF Summary (2)";#N/A,#N/A,TRUE,"DCF Summary";#N/A,"Base Case Value Drivers",TRUE,"DCF"}</definedName>
    <definedName name="wrn.Full_Analysis_Base._1" localSheetId="4" hidden="1">{#N/A,#N/A,TRUE,"DCF Summary (2)";#N/A,#N/A,TRUE,"DCF Summary";#N/A,"Base Case Value Drivers",TRUE,"DCF"}</definedName>
    <definedName name="wrn.Full_Analysis_Base._1" localSheetId="11" hidden="1">{#N/A,#N/A,TRUE,"DCF Summary (2)";#N/A,#N/A,TRUE,"DCF Summary";#N/A,"Base Case Value Drivers",TRUE,"DCF"}</definedName>
    <definedName name="wrn.Full_Analysis_Base._1" hidden="1">{#N/A,#N/A,TRUE,"DCF Summary (2)";#N/A,#N/A,TRUE,"DCF Summary";#N/A,"Base Case Value Drivers",TRUE,"DCF"}</definedName>
    <definedName name="wrn.Full_Analysis_Middle." localSheetId="4" hidden="1">{#N/A,#N/A,TRUE,"DCF Summary (2)";#N/A,#N/A,TRUE,"DCF Summary";#N/A,"Middle Case Drivers",TRUE,"DCF"}</definedName>
    <definedName name="wrn.Full_Analysis_Middle." localSheetId="11" hidden="1">{#N/A,#N/A,TRUE,"DCF Summary (2)";#N/A,#N/A,TRUE,"DCF Summary";#N/A,"Middle Case Drivers",TRUE,"DCF"}</definedName>
    <definedName name="wrn.Full_Analysis_Middle." hidden="1">{#N/A,#N/A,TRUE,"DCF Summary (2)";#N/A,#N/A,TRUE,"DCF Summary";#N/A,"Middle Case Drivers",TRUE,"DCF"}</definedName>
    <definedName name="wrn.Full_Analysis_Middle._1" localSheetId="4" hidden="1">{#N/A,#N/A,TRUE,"DCF Summary (2)";#N/A,#N/A,TRUE,"DCF Summary";#N/A,"Middle Case Drivers",TRUE,"DCF"}</definedName>
    <definedName name="wrn.Full_Analysis_Middle._1" localSheetId="11" hidden="1">{#N/A,#N/A,TRUE,"DCF Summary (2)";#N/A,#N/A,TRUE,"DCF Summary";#N/A,"Middle Case Drivers",TRUE,"DCF"}</definedName>
    <definedName name="wrn.Full_Analysis_Middle._1" hidden="1">{#N/A,#N/A,TRUE,"DCF Summary (2)";#N/A,#N/A,TRUE,"DCF Summary";#N/A,"Middle Case Drivers",TRUE,"DCF"}</definedName>
    <definedName name="wrn.FullReport." localSheetId="11"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FullReport."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Fund._.II." localSheetId="1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1" hidden="1">{#N/A,#N/A,TRUE,"FD II Portfolio Summary";#N/A,#N/A,TRUE,"JRI";#N/A,#N/A,TRUE,"NDS";#N/A,#N/A,TRUE,"Weasler";#N/A,#N/A,TRUE,"Stronghaven";#N/A,#N/A,TRUE,"Connor";#N/A,#N/A,TRUE,"Docu";#N/A,#N/A,TRUE,"HWC";#N/A,#N/A,TRUE,"Temple"}</definedName>
    <definedName name="wrn.Fund._.II._.Adv.._.Brd._.June._.2000." hidden="1">{#N/A,#N/A,TRUE,"FD II Portfolio Summary";#N/A,#N/A,TRUE,"JRI";#N/A,#N/A,TRUE,"NDS";#N/A,#N/A,TRUE,"Weasler";#N/A,#N/A,TRUE,"Stronghaven";#N/A,#N/A,TRUE,"Connor";#N/A,#N/A,TRUE,"Docu";#N/A,#N/A,TRUE,"HWC";#N/A,#N/A,TRUE,"Temple"}</definedName>
    <definedName name="wrn.Fund._.II._.Adv._.Mtg.."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1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33102." localSheetId="11" hidden="1">{#N/A,#N/A,TRUE,"Port Summary III";#N/A,#N/A,TRUE,"BV Valuation";#N/A,#N/A,TRUE,"MV Valuation";#N/A,#N/A,TRUE,"Beacon";#N/A,#N/A,TRUE,"MCA";#N/A,#N/A,TRUE,"Elm";#N/A,#N/A,TRUE,"Tharco";#N/A,#N/A,TRUE,"Hunt Valve";#N/A,#N/A,TRUE,"KBA";#N/A,#N/A,TRUE,"Glassmaster";#N/A,#N/A,TRUE,"MLS";#N/A,#N/A,TRUE,"CBSA";#N/A,#N/A,TRUE,"ACE";#N/A,#N/A,TRUE,"United Central";#N/A,#N/A,TRUE,"Jakel"}</definedName>
    <definedName name="wrn.Fund._.III._.33102." hidden="1">{#N/A,#N/A,TRUE,"Port Summary III";#N/A,#N/A,TRUE,"BV Valuation";#N/A,#N/A,TRUE,"MV Valuation";#N/A,#N/A,TRUE,"Beacon";#N/A,#N/A,TRUE,"MCA";#N/A,#N/A,TRUE,"Elm";#N/A,#N/A,TRUE,"Tharco";#N/A,#N/A,TRUE,"Hunt Valve";#N/A,#N/A,TRUE,"KBA";#N/A,#N/A,TRUE,"Glassmaster";#N/A,#N/A,TRUE,"MLS";#N/A,#N/A,TRUE,"CBSA";#N/A,#N/A,TRUE,"ACE";#N/A,#N/A,TRUE,"United Central";#N/A,#N/A,TRUE,"Jakel"}</definedName>
    <definedName name="wrn.Fund._.III._.Adv.._.Brd.._.June._.2000." localSheetId="1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6._.30._.02." localSheetId="11" hidden="1">{#N/A,#N/A,TRUE,"Port Valuation Summary IV";#N/A,#N/A,TRUE,"BV Valuation";#N/A,#N/A,TRUE,"MV Valuation";#N/A,#N/A,TRUE,"Western";#N/A,#N/A,TRUE,"Kranson";#N/A,#N/A,TRUE,"ARC";#N/A,#N/A,TRUE,"Precise";#N/A,#N/A,TRUE,"WNA";#N/A,#N/A,TRUE,"Berkline"}</definedName>
    <definedName name="wrn.Fund._.IV._.6._.30._.02." hidden="1">{#N/A,#N/A,TRUE,"Port Valuation Summary IV";#N/A,#N/A,TRUE,"BV Valuation";#N/A,#N/A,TRUE,"MV Valuation";#N/A,#N/A,TRUE,"Western";#N/A,#N/A,TRUE,"Kranson";#N/A,#N/A,TRUE,"ARC";#N/A,#N/A,TRUE,"Precise";#N/A,#N/A,TRUE,"WNA";#N/A,#N/A,TRUE,"Berkline"}</definedName>
    <definedName name="wrn.Fund._.IV._.Adv.._.Brd.._.June._.2000." localSheetId="11" hidden="1">{#N/A,#N/A,TRUE,"FD IV Portfolio Summary ";#N/A,#N/A,TRUE,"Western";#N/A,#N/A,TRUE,"Kranson";#N/A,#N/A,TRUE,"ARC";#N/A,#N/A,TRUE,"Precise";#N/A,#N/A,TRUE,"WNA"}</definedName>
    <definedName name="wrn.Fund._.IV._.Adv.._.Brd.._.June._.2000." hidden="1">{#N/A,#N/A,TRUE,"FD IV Portfolio Summary ";#N/A,#N/A,TRUE,"Western";#N/A,#N/A,TRUE,"Kranson";#N/A,#N/A,TRUE,"ARC";#N/A,#N/A,TRUE,"Precise";#N/A,#N/A,TRUE,"WNA"}</definedName>
    <definedName name="wrn.Funding._.Analysis." localSheetId="11"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 localSheetId="11"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localSheetId="4" hidden="1">{#N/A,#N/A,FALSE,"funnel";#N/A,#N/A,FALSE,"AE Summary";#N/A,#N/A,FALSE,"Product Summary"}</definedName>
    <definedName name="wrn.Funnel._.Report." localSheetId="11" hidden="1">{#N/A,#N/A,FALSE,"funnel";#N/A,#N/A,FALSE,"AE Summary";#N/A,#N/A,FALSE,"Product Summary"}</definedName>
    <definedName name="wrn.Funnel._.Report." hidden="1">{#N/A,#N/A,FALSE,"funnel";#N/A,#N/A,FALSE,"AE Summary";#N/A,#N/A,FALSE,"Product Summary"}</definedName>
    <definedName name="wrn.Funnel._.Report._1" localSheetId="4" hidden="1">{#N/A,#N/A,FALSE,"funnel";#N/A,#N/A,FALSE,"AE Summary";#N/A,#N/A,FALSE,"Product Summary"}</definedName>
    <definedName name="wrn.Funnel._.Report._1" localSheetId="11" hidden="1">{#N/A,#N/A,FALSE,"funnel";#N/A,#N/A,FALSE,"AE Summary";#N/A,#N/A,FALSE,"Product Summary"}</definedName>
    <definedName name="wrn.Funnel._.Report._1" hidden="1">{#N/A,#N/A,FALSE,"funnel";#N/A,#N/A,FALSE,"AE Summary";#N/A,#N/A,FALSE,"Product Summary"}</definedName>
    <definedName name="wrn.FUZ_REP." localSheetId="11" hidden="1">{"FUZ_INC_A",#N/A,FALSE,"NOBE";"FUZ_INC_Q",#N/A,FALSE,"NOBE";"FUZ_BAL_A",#N/A,FALSE,"NOBE";"FUZ_CASH_A",#N/A,FALSE,"NOBE";"FUZ_PROD_A",#N/A,FALSE,"NOBE"}</definedName>
    <definedName name="wrn.FUZ_REP." hidden="1">{"FUZ_INC_A",#N/A,FALSE,"NOBE";"FUZ_INC_Q",#N/A,FALSE,"NOBE";"FUZ_BAL_A",#N/A,FALSE,"NOBE";"FUZ_CASH_A",#N/A,FALSE,"NOBE";"FUZ_PROD_A",#N/A,FALSE,"NOBE"}</definedName>
    <definedName name="wrn.fuz_report." localSheetId="11" hidden="1">{"fuz_inc_a",#N/A,FALSE,"BKS";"fuz_inc_q",#N/A,FALSE,"BKS";"fuz_bal_a",#N/A,FALSE,"BKS";"fuz_cash_a",#N/A,FALSE,"BKS";"fuz_prod_a",#N/A,FALSE,"BKS";"fuz_div_a",#N/A,FALSE,"BKS";"fuz_div2_a",#N/A,FALSE,"BKS"}</definedName>
    <definedName name="wrn.fuz_report." hidden="1">{"fuz_inc_a",#N/A,FALSE,"BKS";"fuz_inc_q",#N/A,FALSE,"BKS";"fuz_bal_a",#N/A,FALSE,"BKS";"fuz_cash_a",#N/A,FALSE,"BKS";"fuz_prod_a",#N/A,FALSE,"BKS";"fuz_div_a",#N/A,FALSE,"BKS";"fuz_div2_a",#N/A,FALSE,"BKS"}</definedName>
    <definedName name="wrn.FW._.Summary." localSheetId="1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_allqtrs." localSheetId="11" hidden="1">{"fy",#N/A,FALSE,"fy";"_1q",#N/A,FALSE,"1q";"_2q",#N/A,FALSE,"2q";"_3q",#N/A,FALSE,"3q";"_4q",#N/A,FALSE,"4q"}</definedName>
    <definedName name="wrn.fy_allqtrs." hidden="1">{"fy",#N/A,FALSE,"fy";"_1q",#N/A,FALSE,"1q";"_2q",#N/A,FALSE,"2q";"_3q",#N/A,FALSE,"3q";"_4q",#N/A,FALSE,"4q"}</definedName>
    <definedName name="wrn.FY01._.Actuals." localSheetId="11" hidden="1">{"FY01 Specials",#N/A,FALSE,"FY01  Actuals";"FY01 Actuals",#N/A,FALSE,"FY01  Actuals"}</definedName>
    <definedName name="wrn.FY01._.Actuals." hidden="1">{"FY01 Specials",#N/A,FALSE,"FY01  Actuals";"FY01 Actuals",#N/A,FALSE,"FY01  Actuals"}</definedName>
    <definedName name="wrn.FY01_Fin_Stmts." localSheetId="11" hidden="1">{"FY01_Assets",#N/A,FALSE,"Fin Stmt Budget";"FY01_Liabilities",#N/A,FALSE,"Fin Stmt Budget";"FY01_Inc_Stmt",#N/A,FALSE,"Fin Stmt Budget";"FY01_SOCF",#N/A,FALSE,"Fin Stmt Budget"}</definedName>
    <definedName name="wrn.FY01_Fin_Stmts." hidden="1">{"FY01_Assets",#N/A,FALSE,"Fin Stmt Budget";"FY01_Liabilities",#N/A,FALSE,"Fin Stmt Budget";"FY01_Inc_Stmt",#N/A,FALSE,"Fin Stmt Budget";"FY01_SOCF",#N/A,FALSE,"Fin Stmt Budget"}</definedName>
    <definedName name="wrn.FY02_Fin_Stmts." localSheetId="11" hidden="1">{"FY02_Assets",#N/A,FALSE,"Fin Stmt Budget";"FY02_Liabilities",#N/A,FALSE,"Fin Stmt Budget";"FY02_Inc_Stmt",#N/A,FALSE,"Fin Stmt Budget";"FY02_SOCF",#N/A,FALSE,"Fin Stmt Budget"}</definedName>
    <definedName name="wrn.FY02_Fin_Stmts." hidden="1">{"FY02_Assets",#N/A,FALSE,"Fin Stmt Budget";"FY02_Liabilities",#N/A,FALSE,"Fin Stmt Budget";"FY02_Inc_Stmt",#N/A,FALSE,"Fin Stmt Budget";"FY02_SOCF",#N/A,FALSE,"Fin Stmt Budget"}</definedName>
    <definedName name="wrn.FY03_Fin_Stmts." localSheetId="11" hidden="1">{"FY03_Assets",#N/A,FALSE,"Fin Stmt Budget";"FY03_Liabilities",#N/A,FALSE,"Fin Stmt Budget";"FY03_Inc_Stmt",#N/A,FALSE,"Fin Stmt Budget";"FY03_SOCF",#N/A,FALSE,"Fin Stmt Budget"}</definedName>
    <definedName name="wrn.FY03_Fin_Stmts." hidden="1">{"FY03_Assets",#N/A,FALSE,"Fin Stmt Budget";"FY03_Liabilities",#N/A,FALSE,"Fin Stmt Budget";"FY03_Inc_Stmt",#N/A,FALSE,"Fin Stmt Budget";"FY03_SOCF",#N/A,FALSE,"Fin Stmt Budget"}</definedName>
    <definedName name="wrn.FY04_Fin._.Stmts." localSheetId="11" hidden="1">{"FY04_Assets",#N/A,FALSE,"Fin Stmt Budget";"FY04_Liabilities",#N/A,FALSE,"Fin Stmt Budget";"FY04_Inc_Stmt",#N/A,FALSE,"Fin Stmt Budget";"FY04_SOCF",#N/A,FALSE,"Fin Stmt Budget"}</definedName>
    <definedName name="wrn.FY04_Fin._.Stmts." hidden="1">{"FY04_Assets",#N/A,FALSE,"Fin Stmt Budget";"FY04_Liabilities",#N/A,FALSE,"Fin Stmt Budget";"FY04_Inc_Stmt",#N/A,FALSE,"Fin Stmt Budget";"FY04_SOCF",#N/A,FALSE,"Fin Stmt Budget"}</definedName>
    <definedName name="wrn.FY06" localSheetId="11"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localSheetId="11" hidden="1">{"FY01_Assets",#N/A,FALSE,"Fin Stmt Budget";"FY01_Liabilities",#N/A,FALSE,"Fin Stmt Budget";"FY01_Inc_Stmt",#N/A,FALSE,"Fin Stmt Budget";"FY01_SOCF",#N/A,FALSE,"Fin Stmt Budget"}</definedName>
    <definedName name="wrn.FY07" hidden="1">{"FY01_Assets",#N/A,FALSE,"Fin Stmt Budget";"FY01_Liabilities",#N/A,FALSE,"Fin Stmt Budget";"FY01_Inc_Stmt",#N/A,FALSE,"Fin Stmt Budget";"FY01_SOCF",#N/A,FALSE,"Fin Stmt Budget"}</definedName>
    <definedName name="wrn.FY07_fin" localSheetId="11" hidden="1">{"FY04_Assets",#N/A,FALSE,"Fin Stmt Budget";"FY04_Liabilities",#N/A,FALSE,"Fin Stmt Budget";"FY04_Inc_Stmt",#N/A,FALSE,"Fin Stmt Budget";"FY04_SOCF",#N/A,FALSE,"Fin Stmt Budget"}</definedName>
    <definedName name="wrn.FY07_fin" hidden="1">{"FY04_Assets",#N/A,FALSE,"Fin Stmt Budget";"FY04_Liabilities",#N/A,FALSE,"Fin Stmt Budget";"FY04_Inc_Stmt",#N/A,FALSE,"Fin Stmt Budget";"FY04_SOCF",#N/A,FALSE,"Fin Stmt Budget"}</definedName>
    <definedName name="wrn.FY2001._.Package." localSheetId="4"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localSheetId="1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_1" localSheetId="4"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_1" localSheetId="1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_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localSheetId="4" hidden="1">{#N/A,#N/A,FALSE,"P&amp;L comp summary - fy2002";#N/A,#N/A,FALSE,"bs comparative - fy2002";#N/A,#N/A,FALSE,"Cashflow comparative - fy2002";#N/A,#N/A,FALSE,"memo -etc sales analysis";#N/A,#N/A,FALSE,"memo -Plan Assumptions"}</definedName>
    <definedName name="wrn.FY2002._.bank._.package." localSheetId="11" hidden="1">{#N/A,#N/A,FALSE,"P&amp;L comp summary - fy2002";#N/A,#N/A,FALSE,"bs comparative - fy2002";#N/A,#N/A,FALSE,"Cashflow comparative - fy2002";#N/A,#N/A,FALSE,"memo -etc sales analysis";#N/A,#N/A,FALSE,"memo -Plan Assumptions"}</definedName>
    <definedName name="wrn.FY2002._.bank._.package." hidden="1">{#N/A,#N/A,FALSE,"P&amp;L comp summary - fy2002";#N/A,#N/A,FALSE,"bs comparative - fy2002";#N/A,#N/A,FALSE,"Cashflow comparative - fy2002";#N/A,#N/A,FALSE,"memo -etc sales analysis";#N/A,#N/A,FALSE,"memo -Plan Assumptions"}</definedName>
    <definedName name="wrn.FY2002._.bank._.package._1" localSheetId="4" hidden="1">{#N/A,#N/A,FALSE,"P&amp;L comp summary - fy2002";#N/A,#N/A,FALSE,"bs comparative - fy2002";#N/A,#N/A,FALSE,"Cashflow comparative - fy2002";#N/A,#N/A,FALSE,"memo -etc sales analysis";#N/A,#N/A,FALSE,"memo -Plan Assumptions"}</definedName>
    <definedName name="wrn.FY2002._.bank._.package._1" localSheetId="11" hidden="1">{#N/A,#N/A,FALSE,"P&amp;L comp summary - fy2002";#N/A,#N/A,FALSE,"bs comparative - fy2002";#N/A,#N/A,FALSE,"Cashflow comparative - fy2002";#N/A,#N/A,FALSE,"memo -etc sales analysis";#N/A,#N/A,FALSE,"memo -Plan Assumptions"}</definedName>
    <definedName name="wrn.FY2002._.bank._.package._1" hidden="1">{#N/A,#N/A,FALSE,"P&amp;L comp summary - fy2002";#N/A,#N/A,FALSE,"bs comparative - fy2002";#N/A,#N/A,FALSE,"Cashflow comparative - fy2002";#N/A,#N/A,FALSE,"memo -etc sales analysis";#N/A,#N/A,FALSE,"memo -Plan Assumptions"}</definedName>
    <definedName name="wrn.FY96sbp99" localSheetId="4" hidden="1">{#N/A,#N/A,FALSE,"FY97";#N/A,#N/A,FALSE,"FY98";#N/A,#N/A,FALSE,"FY99";#N/A,#N/A,FALSE,"FY00";#N/A,#N/A,FALSE,"FY01"}</definedName>
    <definedName name="wrn.FY96sbp99" localSheetId="11" hidden="1">{#N/A,#N/A,FALSE,"FY97";#N/A,#N/A,FALSE,"FY98";#N/A,#N/A,FALSE,"FY99";#N/A,#N/A,FALSE,"FY00";#N/A,#N/A,FALSE,"FY01"}</definedName>
    <definedName name="wrn.FY96sbp99" hidden="1">{#N/A,#N/A,FALSE,"FY97";#N/A,#N/A,FALSE,"FY98";#N/A,#N/A,FALSE,"FY99";#N/A,#N/A,FALSE,"FY00";#N/A,#N/A,FALSE,"FY01"}</definedName>
    <definedName name="wrn.FY96sbp99_1" localSheetId="4" hidden="1">{#N/A,#N/A,FALSE,"FY97";#N/A,#N/A,FALSE,"FY98";#N/A,#N/A,FALSE,"FY99";#N/A,#N/A,FALSE,"FY00";#N/A,#N/A,FALSE,"FY01"}</definedName>
    <definedName name="wrn.FY96sbp99_1" localSheetId="11" hidden="1">{#N/A,#N/A,FALSE,"FY97";#N/A,#N/A,FALSE,"FY98";#N/A,#N/A,FALSE,"FY99";#N/A,#N/A,FALSE,"FY00";#N/A,#N/A,FALSE,"FY01"}</definedName>
    <definedName name="wrn.FY96sbp99_1" hidden="1">{#N/A,#N/A,FALSE,"FY97";#N/A,#N/A,FALSE,"FY98";#N/A,#N/A,FALSE,"FY99";#N/A,#N/A,FALSE,"FY00";#N/A,#N/A,FALSE,"FY01"}</definedName>
    <definedName name="wrn.FY97SBP." localSheetId="2" hidden="1">{#N/A,#N/A,FALSE,"FY97";#N/A,#N/A,FALSE,"FY98";#N/A,#N/A,FALSE,"FY99";#N/A,#N/A,FALSE,"FY00";#N/A,#N/A,FALSE,"FY01"}</definedName>
    <definedName name="wrn.FY97SBP." localSheetId="1" hidden="1">{#N/A,#N/A,FALSE,"FY97";#N/A,#N/A,FALSE,"FY98";#N/A,#N/A,FALSE,"FY99";#N/A,#N/A,FALSE,"FY00";#N/A,#N/A,FALSE,"FY01"}</definedName>
    <definedName name="wrn.FY97SBP." localSheetId="19" hidden="1">{#N/A,#N/A,FALSE,"FY97";#N/A,#N/A,FALSE,"FY98";#N/A,#N/A,FALSE,"FY99";#N/A,#N/A,FALSE,"FY00";#N/A,#N/A,FALSE,"FY01"}</definedName>
    <definedName name="wrn.FY97SBP." localSheetId="4" hidden="1">{#N/A,#N/A,FALSE,"FY97";#N/A,#N/A,FALSE,"FY98";#N/A,#N/A,FALSE,"FY99";#N/A,#N/A,FALSE,"FY00";#N/A,#N/A,FALSE,"FY01"}</definedName>
    <definedName name="wrn.FY97SBP." localSheetId="18" hidden="1">{#N/A,#N/A,FALSE,"FY97";#N/A,#N/A,FALSE,"FY98";#N/A,#N/A,FALSE,"FY99";#N/A,#N/A,FALSE,"FY00";#N/A,#N/A,FALSE,"FY01"}</definedName>
    <definedName name="wrn.FY97SBP." localSheetId="15" hidden="1">{#N/A,#N/A,FALSE,"FY97";#N/A,#N/A,FALSE,"FY98";#N/A,#N/A,FALSE,"FY99";#N/A,#N/A,FALSE,"FY00";#N/A,#N/A,FALSE,"FY01"}</definedName>
    <definedName name="wrn.FY97SBP." localSheetId="11" hidden="1">{#N/A,#N/A,FALSE,"FY97";#N/A,#N/A,FALSE,"FY98";#N/A,#N/A,FALSE,"FY99";#N/A,#N/A,FALSE,"FY00";#N/A,#N/A,FALSE,"FY01"}</definedName>
    <definedName name="wrn.FY97SBP." hidden="1">{#N/A,#N/A,FALSE,"FY97";#N/A,#N/A,FALSE,"FY98";#N/A,#N/A,FALSE,"FY99";#N/A,#N/A,FALSE,"FY00";#N/A,#N/A,FALSE,"FY01"}</definedName>
    <definedName name="wrn.FY97SBP._1" localSheetId="4" hidden="1">{#N/A,#N/A,FALSE,"FY97";#N/A,#N/A,FALSE,"FY98";#N/A,#N/A,FALSE,"FY99";#N/A,#N/A,FALSE,"FY00";#N/A,#N/A,FALSE,"FY01"}</definedName>
    <definedName name="wrn.FY97SBP._1" localSheetId="11" hidden="1">{#N/A,#N/A,FALSE,"FY97";#N/A,#N/A,FALSE,"FY98";#N/A,#N/A,FALSE,"FY99";#N/A,#N/A,FALSE,"FY00";#N/A,#N/A,FALSE,"FY01"}</definedName>
    <definedName name="wrn.FY97SBP._1" hidden="1">{#N/A,#N/A,FALSE,"FY97";#N/A,#N/A,FALSE,"FY98";#N/A,#N/A,FALSE,"FY99";#N/A,#N/A,FALSE,"FY00";#N/A,#N/A,FALSE,"FY01"}</definedName>
    <definedName name="wrn.FY97SBP._1_1" localSheetId="4" hidden="1">{#N/A,#N/A,FALSE,"FY97";#N/A,#N/A,FALSE,"FY98";#N/A,#N/A,FALSE,"FY99";#N/A,#N/A,FALSE,"FY00";#N/A,#N/A,FALSE,"FY01"}</definedName>
    <definedName name="wrn.FY97SBP._1_1" localSheetId="11" hidden="1">{#N/A,#N/A,FALSE,"FY97";#N/A,#N/A,FALSE,"FY98";#N/A,#N/A,FALSE,"FY99";#N/A,#N/A,FALSE,"FY00";#N/A,#N/A,FALSE,"FY01"}</definedName>
    <definedName name="wrn.FY97SBP._1_1" hidden="1">{#N/A,#N/A,FALSE,"FY97";#N/A,#N/A,FALSE,"FY98";#N/A,#N/A,FALSE,"FY99";#N/A,#N/A,FALSE,"FY00";#N/A,#N/A,FALSE,"FY01"}</definedName>
    <definedName name="wrn.FY97SBP._1_1_2" localSheetId="4" hidden="1">{#N/A,#N/A,FALSE,"FY97";#N/A,#N/A,FALSE,"FY98";#N/A,#N/A,FALSE,"FY99";#N/A,#N/A,FALSE,"FY00";#N/A,#N/A,FALSE,"FY01"}</definedName>
    <definedName name="wrn.FY97SBP._1_1_2" localSheetId="11" hidden="1">{#N/A,#N/A,FALSE,"FY97";#N/A,#N/A,FALSE,"FY98";#N/A,#N/A,FALSE,"FY99";#N/A,#N/A,FALSE,"FY00";#N/A,#N/A,FALSE,"FY01"}</definedName>
    <definedName name="wrn.FY97SBP._1_1_2" hidden="1">{#N/A,#N/A,FALSE,"FY97";#N/A,#N/A,FALSE,"FY98";#N/A,#N/A,FALSE,"FY99";#N/A,#N/A,FALSE,"FY00";#N/A,#N/A,FALSE,"FY01"}</definedName>
    <definedName name="wrn.FY97SBP._1_3" localSheetId="4" hidden="1">{#N/A,#N/A,FALSE,"FY97";#N/A,#N/A,FALSE,"FY98";#N/A,#N/A,FALSE,"FY99";#N/A,#N/A,FALSE,"FY00";#N/A,#N/A,FALSE,"FY01"}</definedName>
    <definedName name="wrn.FY97SBP._1_3" localSheetId="11" hidden="1">{#N/A,#N/A,FALSE,"FY97";#N/A,#N/A,FALSE,"FY98";#N/A,#N/A,FALSE,"FY99";#N/A,#N/A,FALSE,"FY00";#N/A,#N/A,FALSE,"FY01"}</definedName>
    <definedName name="wrn.FY97SBP._1_3" hidden="1">{#N/A,#N/A,FALSE,"FY97";#N/A,#N/A,FALSE,"FY98";#N/A,#N/A,FALSE,"FY99";#N/A,#N/A,FALSE,"FY00";#N/A,#N/A,FALSE,"FY01"}</definedName>
    <definedName name="wrn.FY97SBP._2" localSheetId="4" hidden="1">{#N/A,#N/A,FALSE,"FY97";#N/A,#N/A,FALSE,"FY98";#N/A,#N/A,FALSE,"FY99";#N/A,#N/A,FALSE,"FY00";#N/A,#N/A,FALSE,"FY01"}</definedName>
    <definedName name="wrn.FY97SBP._2" localSheetId="11" hidden="1">{#N/A,#N/A,FALSE,"FY97";#N/A,#N/A,FALSE,"FY98";#N/A,#N/A,FALSE,"FY99";#N/A,#N/A,FALSE,"FY00";#N/A,#N/A,FALSE,"FY01"}</definedName>
    <definedName name="wrn.FY97SBP._2" hidden="1">{#N/A,#N/A,FALSE,"FY97";#N/A,#N/A,FALSE,"FY98";#N/A,#N/A,FALSE,"FY99";#N/A,#N/A,FALSE,"FY00";#N/A,#N/A,FALSE,"FY01"}</definedName>
    <definedName name="wrn.FY97SBP._2_2" localSheetId="4" hidden="1">{#N/A,#N/A,FALSE,"FY97";#N/A,#N/A,FALSE,"FY98";#N/A,#N/A,FALSE,"FY99";#N/A,#N/A,FALSE,"FY00";#N/A,#N/A,FALSE,"FY01"}</definedName>
    <definedName name="wrn.FY97SBP._2_2" localSheetId="11" hidden="1">{#N/A,#N/A,FALSE,"FY97";#N/A,#N/A,FALSE,"FY98";#N/A,#N/A,FALSE,"FY99";#N/A,#N/A,FALSE,"FY00";#N/A,#N/A,FALSE,"FY01"}</definedName>
    <definedName name="wrn.FY97SBP._2_2" hidden="1">{#N/A,#N/A,FALSE,"FY97";#N/A,#N/A,FALSE,"FY98";#N/A,#N/A,FALSE,"FY99";#N/A,#N/A,FALSE,"FY00";#N/A,#N/A,FALSE,"FY01"}</definedName>
    <definedName name="wrn.FY97SBP._3" localSheetId="4" hidden="1">{#N/A,#N/A,FALSE,"FY97";#N/A,#N/A,FALSE,"FY98";#N/A,#N/A,FALSE,"FY99";#N/A,#N/A,FALSE,"FY00";#N/A,#N/A,FALSE,"FY01"}</definedName>
    <definedName name="wrn.FY97SBP._3" localSheetId="11" hidden="1">{#N/A,#N/A,FALSE,"FY97";#N/A,#N/A,FALSE,"FY98";#N/A,#N/A,FALSE,"FY99";#N/A,#N/A,FALSE,"FY00";#N/A,#N/A,FALSE,"FY01"}</definedName>
    <definedName name="wrn.FY97SBP._3" hidden="1">{#N/A,#N/A,FALSE,"FY97";#N/A,#N/A,FALSE,"FY98";#N/A,#N/A,FALSE,"FY99";#N/A,#N/A,FALSE,"FY00";#N/A,#N/A,FALSE,"FY01"}</definedName>
    <definedName name="wrn.FY97SBP._3_2" localSheetId="4" hidden="1">{#N/A,#N/A,FALSE,"FY97";#N/A,#N/A,FALSE,"FY98";#N/A,#N/A,FALSE,"FY99";#N/A,#N/A,FALSE,"FY00";#N/A,#N/A,FALSE,"FY01"}</definedName>
    <definedName name="wrn.FY97SBP._3_2" localSheetId="11" hidden="1">{#N/A,#N/A,FALSE,"FY97";#N/A,#N/A,FALSE,"FY98";#N/A,#N/A,FALSE,"FY99";#N/A,#N/A,FALSE,"FY00";#N/A,#N/A,FALSE,"FY01"}</definedName>
    <definedName name="wrn.FY97SBP._3_2" hidden="1">{#N/A,#N/A,FALSE,"FY97";#N/A,#N/A,FALSE,"FY98";#N/A,#N/A,FALSE,"FY99";#N/A,#N/A,FALSE,"FY00";#N/A,#N/A,FALSE,"FY01"}</definedName>
    <definedName name="wrn.FY97SBP._5" localSheetId="4" hidden="1">{#N/A,#N/A,FALSE,"FY97";#N/A,#N/A,FALSE,"FY98";#N/A,#N/A,FALSE,"FY99";#N/A,#N/A,FALSE,"FY00";#N/A,#N/A,FALSE,"FY01"}</definedName>
    <definedName name="wrn.FY97SBP._5" localSheetId="11" hidden="1">{#N/A,#N/A,FALSE,"FY97";#N/A,#N/A,FALSE,"FY98";#N/A,#N/A,FALSE,"FY99";#N/A,#N/A,FALSE,"FY00";#N/A,#N/A,FALSE,"FY01"}</definedName>
    <definedName name="wrn.FY97SBP._5" hidden="1">{#N/A,#N/A,FALSE,"FY97";#N/A,#N/A,FALSE,"FY98";#N/A,#N/A,FALSE,"FY99";#N/A,#N/A,FALSE,"FY00";#N/A,#N/A,FALSE,"FY01"}</definedName>
    <definedName name="wrn.FY97SBP2" localSheetId="4" hidden="1">{#N/A,#N/A,FALSE,"FY97";#N/A,#N/A,FALSE,"FY98";#N/A,#N/A,FALSE,"FY99";#N/A,#N/A,FALSE,"FY00";#N/A,#N/A,FALSE,"FY01"}</definedName>
    <definedName name="wrn.FY97SBP2" localSheetId="11" hidden="1">{#N/A,#N/A,FALSE,"FY97";#N/A,#N/A,FALSE,"FY98";#N/A,#N/A,FALSE,"FY99";#N/A,#N/A,FALSE,"FY00";#N/A,#N/A,FALSE,"FY01"}</definedName>
    <definedName name="wrn.FY97SBP2" hidden="1">{#N/A,#N/A,FALSE,"FY97";#N/A,#N/A,FALSE,"FY98";#N/A,#N/A,FALSE,"FY99";#N/A,#N/A,FALSE,"FY00";#N/A,#N/A,FALSE,"FY01"}</definedName>
    <definedName name="wrn.FY97SBP2_1" localSheetId="4" hidden="1">{#N/A,#N/A,FALSE,"FY97";#N/A,#N/A,FALSE,"FY98";#N/A,#N/A,FALSE,"FY99";#N/A,#N/A,FALSE,"FY00";#N/A,#N/A,FALSE,"FY01"}</definedName>
    <definedName name="wrn.FY97SBP2_1" localSheetId="11" hidden="1">{#N/A,#N/A,FALSE,"FY97";#N/A,#N/A,FALSE,"FY98";#N/A,#N/A,FALSE,"FY99";#N/A,#N/A,FALSE,"FY00";#N/A,#N/A,FALSE,"FY01"}</definedName>
    <definedName name="wrn.FY97SBP2_1" hidden="1">{#N/A,#N/A,FALSE,"FY97";#N/A,#N/A,FALSE,"FY98";#N/A,#N/A,FALSE,"FY99";#N/A,#N/A,FALSE,"FY00";#N/A,#N/A,FALSE,"FY01"}</definedName>
    <definedName name="wrn.GA008_11." localSheetId="11" hidden="1">{#N/A,"20 Fahrzeuge",TRUE,"GA008_11";#N/A,"30 Fahrzeuge",TRUE,"GA008_11";#N/A,"40 Fahrzeuge",TRUE,"GA008_11";#N/A,"50 Fahrzeuge",TRUE,"GA008_11"}</definedName>
    <definedName name="wrn.GA008_11." hidden="1">{#N/A,"20 Fahrzeuge",TRUE,"GA008_11";#N/A,"30 Fahrzeuge",TRUE,"GA008_11";#N/A,"40 Fahrzeuge",TRUE,"GA008_11";#N/A,"50 Fahrzeuge",TRUE,"GA008_11"}</definedName>
    <definedName name="wrn.gary" localSheetId="11" hidden="1">{#N/A,#N/A,TRUE,"Tar-Ass";#N/A,#N/A,TRUE,"Tar-Ass LBO";#N/A,#N/A,TRUE,"LBO Ret";#N/A,#N/A,TRUE,"Tar-BS LBO";#N/A,#N/A,TRUE,"Tar-IS LBO";#N/A,#N/A,TRUE,"Tar-CF LBO";#N/A,#N/A,TRUE,"Tar-Debt LBO";#N/A,#N/A,TRUE,"Tar-Int LBO";#N/A,#N/A,TRUE,"Tar-Taxes LBO";#N/A,#N/A,TRUE,"Tar-Val LBO"}</definedName>
    <definedName name="wrn.gary" hidden="1">{#N/A,#N/A,TRUE,"Tar-Ass";#N/A,#N/A,TRUE,"Tar-Ass LBO";#N/A,#N/A,TRUE,"LBO Ret";#N/A,#N/A,TRUE,"Tar-BS LBO";#N/A,#N/A,TRUE,"Tar-IS LBO";#N/A,#N/A,TRUE,"Tar-CF LBO";#N/A,#N/A,TRUE,"Tar-Debt LBO";#N/A,#N/A,TRUE,"Tar-Int LBO";#N/A,#N/A,TRUE,"Tar-Taxes LBO";#N/A,#N/A,TRUE,"Tar-Val LBO"}</definedName>
    <definedName name="wrn.GASCOND." localSheetId="19" hidden="1">{"GASCOND",#N/A,FALSE,"CONDENSATE";"CRUDECOND",#N/A,FALSE,"CONDENSATE";"TOTALCOND",#N/A,FALSE,"CONDENSATE"}</definedName>
    <definedName name="wrn.GASCOND." localSheetId="4" hidden="1">{"GASCOND",#N/A,FALSE,"CONDENSATE";"CRUDECOND",#N/A,FALSE,"CONDENSATE";"TOTALCOND",#N/A,FALSE,"CONDENSATE"}</definedName>
    <definedName name="wrn.GASCOND." localSheetId="15" hidden="1">{"GASCOND",#N/A,FALSE,"CONDENSATE";"CRUDECOND",#N/A,FALSE,"CONDENSATE";"TOTALCOND",#N/A,FALSE,"CONDENSATE"}</definedName>
    <definedName name="wrn.GASCOND." localSheetId="11" hidden="1">{"GASCOND",#N/A,FALSE,"CONDENSATE";"CRUDECOND",#N/A,FALSE,"CONDENSATE";"TOTALCOND",#N/A,FALSE,"CONDENSATE"}</definedName>
    <definedName name="wrn.GASCOND." hidden="1">{"GASCOND",#N/A,FALSE,"CONDENSATE";"CRUDECOND",#N/A,FALSE,"CONDENSATE";"TOTALCOND",#N/A,FALSE,"CONDENSATE"}</definedName>
    <definedName name="wrn.GASODEM." localSheetId="19" hidden="1">{"monthly",#N/A,FALSE,"GASODEM";"qtr to yr",#N/A,FALSE,"GASODEM"}</definedName>
    <definedName name="wrn.GASODEM." localSheetId="4" hidden="1">{"monthly",#N/A,FALSE,"GASODEM";"qtr to yr",#N/A,FALSE,"GASODEM"}</definedName>
    <definedName name="wrn.GASODEM." localSheetId="15" hidden="1">{"monthly",#N/A,FALSE,"GASODEM";"qtr to yr",#N/A,FALSE,"GASODEM"}</definedName>
    <definedName name="wrn.GASODEM." localSheetId="11" hidden="1">{"monthly",#N/A,FALSE,"GASODEM";"qtr to yr",#N/A,FALSE,"GASODEM"}</definedName>
    <definedName name="wrn.GASODEM." hidden="1">{"monthly",#N/A,FALSE,"GASODEM";"qtr to yr",#N/A,FALSE,"GASODEM"}</definedName>
    <definedName name="wrn.GBP._.and._.Dollar._.FP." localSheetId="11" hidden="1">{#N/A,#N/A,FALSE,"FP££-Adjd";#N/A,#N/A,FALSE,"FP500-$$"}</definedName>
    <definedName name="wrn.GBP._.and._.Dollar._.FP." hidden="1">{#N/A,#N/A,FALSE,"FP££-Adjd";#N/A,#N/A,FALSE,"FP500-$$"}</definedName>
    <definedName name="wrn.GBP._.and._.Dollar._.FP._1" localSheetId="11" hidden="1">{#N/A,#N/A,FALSE,"FP££-Adjd";#N/A,#N/A,FALSE,"FP500-$$"}</definedName>
    <definedName name="wrn.GBP._.and._.Dollar._.FP._1" hidden="1">{#N/A,#N/A,FALSE,"FP££-Adjd";#N/A,#N/A,FALSE,"FP500-$$"}</definedName>
    <definedName name="wrn.GBPBSCons." localSheetId="11" hidden="1">{"GBPBSCons",#N/A,FALSE,"Cons"}</definedName>
    <definedName name="wrn.GBPBSCons." hidden="1">{"GBPBSCons",#N/A,FALSE,"Cons"}</definedName>
    <definedName name="wrn.GBPBSCons._1" localSheetId="11" hidden="1">{"GBPBSCons",#N/A,FALSE,"Cons"}</definedName>
    <definedName name="wrn.GBPBSCons._1" hidden="1">{"GBPBSCons",#N/A,FALSE,"Cons"}</definedName>
    <definedName name="wrn.GBPPLCons." localSheetId="11" hidden="1">{"GBPPLCons",#N/A,FALSE,"Cons"}</definedName>
    <definedName name="wrn.GBPPLCons." hidden="1">{"GBPPLCons",#N/A,FALSE,"Cons"}</definedName>
    <definedName name="wrn.GBPPLCons._1" localSheetId="11" hidden="1">{"GBPPLCons",#N/A,FALSE,"Cons"}</definedName>
    <definedName name="wrn.GBPPLCons._1" hidden="1">{"GBPPLCons",#N/A,FALSE,"Cons"}</definedName>
    <definedName name="wrn.GBPPLSumm." localSheetId="11" hidden="1">{"GBPPLSumm",#N/A,FALSE,"Income"}</definedName>
    <definedName name="wrn.GBPPLSumm." hidden="1">{"GBPPLSumm",#N/A,FALSE,"Income"}</definedName>
    <definedName name="wrn.GBPPLSumm._1" localSheetId="11" hidden="1">{"GBPPLSumm",#N/A,FALSE,"Income"}</definedName>
    <definedName name="wrn.GBPPLSumm._1" hidden="1">{"GBPPLSumm",#N/A,FALSE,"Income"}</definedName>
    <definedName name="wrn.GCIall._1" localSheetId="4" hidden="1">{"gcicash",#N/A,FALSE,"GCIINC";"gciinc",#N/A,FALSE,"GCIINC";"gciexclusa",#N/A,FALSE,"GCIINC";"usatdy",#N/A,FALSE,"GCIINC"}</definedName>
    <definedName name="wrn.GCIall._1" localSheetId="11" hidden="1">{"gcicash",#N/A,FALSE,"GCIINC";"gciinc",#N/A,FALSE,"GCIINC";"gciexclusa",#N/A,FALSE,"GCIINC";"usatdy",#N/A,FALSE,"GCIINC"}</definedName>
    <definedName name="wrn.GCIall._1" hidden="1">{"gcicash",#N/A,FALSE,"GCIINC";"gciinc",#N/A,FALSE,"GCIINC";"gciexclusa",#N/A,FALSE,"GCIINC";"usatdy",#N/A,FALSE,"GCIINC"}</definedName>
    <definedName name="wrn.GEER_report." localSheetId="11"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fran." localSheetId="11" hidden="1">{"CECons",#N/A,FALSE,"CE"}</definedName>
    <definedName name="wrn.Gefran." hidden="1">{"CECons",#N/A,FALSE,"CE"}</definedName>
    <definedName name="wrn.GELX." localSheetId="11" hidden="1">{"RenaGel Revenue",#N/A,FALSE,"RenaGel";"QEarn1",#N/A,FALSE,"Qearn";"QEarn2",#N/A,FALSE,"Qearn";"Cashflow",#N/A,FALSE,"Cashflow";"Product Pipeline",#N/A,FALSE,"Product Pipeline";"First Call Tables",#N/A,FALSE,"First Call Table";"Comment P&amp;L",#N/A,FALSE,"Comment P&amp;L"}</definedName>
    <definedName name="wrn.GELX." hidden="1">{"RenaGel Revenue",#N/A,FALSE,"RenaGel";"QEarn1",#N/A,FALSE,"Qearn";"QEarn2",#N/A,FALSE,"Qearn";"Cashflow",#N/A,FALSE,"Cashflow";"Product Pipeline",#N/A,FALSE,"Product Pipeline";"First Call Tables",#N/A,FALSE,"First Call Table";"Comment P&amp;L",#N/A,FALSE,"Comment P&amp;L"}</definedName>
    <definedName name="wrn.General._.OTC." localSheetId="4" hidden="1">{#N/A,#N/A,FALSE,"Title Page (3)";#N/A,#N/A,FALSE,"YTD - OTC";#N/A,#N/A,FALSE,"MTH - OTC"}</definedName>
    <definedName name="wrn.General._.OTC." localSheetId="11" hidden="1">{#N/A,#N/A,FALSE,"Title Page (3)";#N/A,#N/A,FALSE,"YTD - OTC";#N/A,#N/A,FALSE,"MTH - OTC"}</definedName>
    <definedName name="wrn.General._.OTC." hidden="1">{#N/A,#N/A,FALSE,"Title Page (3)";#N/A,#N/A,FALSE,"YTD - OTC";#N/A,#N/A,FALSE,"MTH - OTC"}</definedName>
    <definedName name="wrn.General._.OTC._1" localSheetId="4" hidden="1">{#N/A,#N/A,FALSE,"Title Page (3)";#N/A,#N/A,FALSE,"YTD - OTC";#N/A,#N/A,FALSE,"MTH - OTC"}</definedName>
    <definedName name="wrn.General._.OTC._1" localSheetId="11" hidden="1">{#N/A,#N/A,FALSE,"Title Page (3)";#N/A,#N/A,FALSE,"YTD - OTC";#N/A,#N/A,FALSE,"MTH - OTC"}</definedName>
    <definedName name="wrn.General._.OTC._1" hidden="1">{#N/A,#N/A,FALSE,"Title Page (3)";#N/A,#N/A,FALSE,"YTD - OTC";#N/A,#N/A,FALSE,"MTH - OTC"}</definedName>
    <definedName name="wrn.General._.Pharm." localSheetId="4" hidden="1">{#N/A,#N/A,FALSE,"Title Page (2)";#N/A,#N/A,FALSE,"YTD - Pharm";#N/A,#N/A,FALSE,"MTH - Pharm"}</definedName>
    <definedName name="wrn.General._.Pharm." localSheetId="11" hidden="1">{#N/A,#N/A,FALSE,"Title Page (2)";#N/A,#N/A,FALSE,"YTD - Pharm";#N/A,#N/A,FALSE,"MTH - Pharm"}</definedName>
    <definedName name="wrn.General._.Pharm." hidden="1">{#N/A,#N/A,FALSE,"Title Page (2)";#N/A,#N/A,FALSE,"YTD - Pharm";#N/A,#N/A,FALSE,"MTH - Pharm"}</definedName>
    <definedName name="wrn.General._.Pharm._1" localSheetId="4" hidden="1">{#N/A,#N/A,FALSE,"Title Page (2)";#N/A,#N/A,FALSE,"YTD - Pharm";#N/A,#N/A,FALSE,"MTH - Pharm"}</definedName>
    <definedName name="wrn.General._.Pharm._1" localSheetId="11" hidden="1">{#N/A,#N/A,FALSE,"Title Page (2)";#N/A,#N/A,FALSE,"YTD - Pharm";#N/A,#N/A,FALSE,"MTH - Pharm"}</definedName>
    <definedName name="wrn.General._.Pharm._1" hidden="1">{#N/A,#N/A,FALSE,"Title Page (2)";#N/A,#N/A,FALSE,"YTD - Pharm";#N/A,#N/A,FALSE,"MTH - Pharm"}</definedName>
    <definedName name="wrn.General._.Total." localSheetId="4" hidden="1">{#N/A,#N/A,FALSE,"Title Page (4)";#N/A,#N/A,FALSE,"YTD - Total";#N/A,#N/A,FALSE,"MTH - Total"}</definedName>
    <definedName name="wrn.General._.Total." localSheetId="11" hidden="1">{#N/A,#N/A,FALSE,"Title Page (4)";#N/A,#N/A,FALSE,"YTD - Total";#N/A,#N/A,FALSE,"MTH - Total"}</definedName>
    <definedName name="wrn.General._.Total." hidden="1">{#N/A,#N/A,FALSE,"Title Page (4)";#N/A,#N/A,FALSE,"YTD - Total";#N/A,#N/A,FALSE,"MTH - Total"}</definedName>
    <definedName name="wrn.General._.Total._1" localSheetId="4" hidden="1">{#N/A,#N/A,FALSE,"Title Page (4)";#N/A,#N/A,FALSE,"YTD - Total";#N/A,#N/A,FALSE,"MTH - Total"}</definedName>
    <definedName name="wrn.General._.Total._1" localSheetId="11" hidden="1">{#N/A,#N/A,FALSE,"Title Page (4)";#N/A,#N/A,FALSE,"YTD - Total";#N/A,#N/A,FALSE,"MTH - Total"}</definedName>
    <definedName name="wrn.General._.Total._1" hidden="1">{#N/A,#N/A,FALSE,"Title Page (4)";#N/A,#N/A,FALSE,"YTD - Total";#N/A,#N/A,FALSE,"MTH - Total"}</definedName>
    <definedName name="wrn.Genzyme._.Full._.Report." localSheetId="11" hidden="1">{"revenue",#N/A,FALSE,"Revenue";"qearn1",#N/A,FALSE,"Qearn";"qearn2",#N/A,FALSE,"Qearn";"qmargin",#N/A,FALSE,"Qmargin";"cashflow",#N/A,FALSE,"Cashflow"}</definedName>
    <definedName name="wrn.Genzyme._.Full._.Report." hidden="1">{"revenue",#N/A,FALSE,"Revenue";"qearn1",#N/A,FALSE,"Qearn";"qearn2",#N/A,FALSE,"Qearn";"qmargin",#N/A,FALSE,"Qmargin";"cashflow",#N/A,FALSE,"Cashflow"}</definedName>
    <definedName name="wrn.Geographic._.Trends." localSheetId="4" hidden="1">{"Geographic P1",#N/A,FALSE,"Division &amp; Geog"}</definedName>
    <definedName name="wrn.Geographic._.Trends." localSheetId="11" hidden="1">{"Geographic P1",#N/A,FALSE,"Division &amp; Geog"}</definedName>
    <definedName name="wrn.Geographic._.Trends." hidden="1">{"Geographic P1",#N/A,FALSE,"Division &amp; Geog"}</definedName>
    <definedName name="wrn.Geral." localSheetId="11" hidden="1">{#N/A,#N/A,FALSE,"Relatórios";"Vendas e Custos",#N/A,FALSE,"Vendas e Custos";"Premissas",#N/A,FALSE,"Premissas";"Projeções",#N/A,FALSE,"Projeções";"Dolar",#N/A,FALSE,"Dolar";"Original",#N/A,FALSE,"Original e UFIR"}</definedName>
    <definedName name="wrn.Geral." hidden="1">{#N/A,#N/A,FALSE,"Relatórios";"Vendas e Custos",#N/A,FALSE,"Vendas e Custos";"Premissas",#N/A,FALSE,"Premissas";"Projeções",#N/A,FALSE,"Projeções";"Dolar",#N/A,FALSE,"Dolar";"Original",#N/A,FALSE,"Original e UFIR"}</definedName>
    <definedName name="wrn.gg." localSheetId="11" hidden="1">{"TAPA",#N/A,FALSE,"Hoja2";"cc100a",#N/A,FALSE,"CC 100";"cc100b",#N/A,FALSE,"CC 100";"cc100c",#N/A,FALSE,"CC 100";"cc100d",#N/A,FALSE,"CC 100";"cc101a",#N/A,FALSE,"CC 101";"cc101b",#N/A,FALSE,"CC 101";"cc102a",#N/A,FALSE,"CC 102";"cc102b",#N/A,FALSE,"CC 102";"cc102c",#N/A,FALSE,"CC 102";"cc102d",#N/A,FALSE,"CC 102";"dot",#N/A,FALSE,"DOTACION GERENCIA GENERAL";#N/A,#N/A,FALSE,"Hoja2"}</definedName>
    <definedName name="wrn.gg." hidden="1">{"TAPA",#N/A,FALSE,"Hoja2";"cc100a",#N/A,FALSE,"CC 100";"cc100b",#N/A,FALSE,"CC 100";"cc100c",#N/A,FALSE,"CC 100";"cc100d",#N/A,FALSE,"CC 100";"cc101a",#N/A,FALSE,"CC 101";"cc101b",#N/A,FALSE,"CC 101";"cc102a",#N/A,FALSE,"CC 102";"cc102b",#N/A,FALSE,"CC 102";"cc102c",#N/A,FALSE,"CC 102";"cc102d",#N/A,FALSE,"CC 102";"dot",#N/A,FALSE,"DOTACION GERENCIA GENERAL";#N/A,#N/A,FALSE,"Hoja2"}</definedName>
    <definedName name="wrn.GGR._.Network._.Exhibit." localSheetId="11" hidden="1">{"Network Summary",#N/A,TRUE,"Summary";"Piping Summary",#N/A,TRUE," Piping";"Meters Summary",#N/A,TRUE,"Meters &amp; Connections";"Connections Summary",#N/A,TRUE,"Meters &amp; Connections";"Stations Summary",#N/A,TRUE,"Stations Pivot"}</definedName>
    <definedName name="wrn.GGR._.Network._.Exhibit." hidden="1">{"Network Summary",#N/A,TRUE,"Summary";"Piping Summary",#N/A,TRUE," Piping";"Meters Summary",#N/A,TRUE,"Meters &amp; Connections";"Connections Summary",#N/A,TRUE,"Meters &amp; Connections";"Stations Summary",#N/A,TRUE,"Stations Pivot"}</definedName>
    <definedName name="wrn.GGR._.Network._.Exhibit._1" localSheetId="11" hidden="1">{"Network Summary",#N/A,TRUE,"Summary";"Piping Summary",#N/A,TRUE," Piping";"Meters Summary",#N/A,TRUE,"Meters &amp; Connections";"Connections Summary",#N/A,TRUE,"Meters &amp; Connections";"Stations Summary",#N/A,TRUE,"Stations Pivot"}</definedName>
    <definedName name="wrn.GGR._.Network._.Exhibit._1" hidden="1">{"Network Summary",#N/A,TRUE,"Summary";"Piping Summary",#N/A,TRUE," Piping";"Meters Summary",#N/A,TRUE,"Meters &amp; Connections";"Connections Summary",#N/A,TRUE,"Meters &amp; Connections";"Stations Summary",#N/A,TRUE,"Stations Pivot"}</definedName>
    <definedName name="wrn.GGR._.Network._.Exhibit.a" localSheetId="11" hidden="1">{"Network Summary",#N/A,TRUE,"Summary";"Piping Summary",#N/A,TRUE," Piping";"Meters Summary",#N/A,TRUE,"Meters &amp; Connections";"Connections Summary",#N/A,TRUE,"Meters &amp; Connections";"Stations Summary",#N/A,TRUE,"Stations Pivot"}</definedName>
    <definedName name="wrn.GGR._.Network._.Exhibit.a" hidden="1">{"Network Summary",#N/A,TRUE,"Summary";"Piping Summary",#N/A,TRUE," Piping";"Meters Summary",#N/A,TRUE,"Meters &amp; Connections";"Connections Summary",#N/A,TRUE,"Meters &amp; Connections";"Stations Summary",#N/A,TRUE,"Stations Pivot"}</definedName>
    <definedName name="wrn.GIS." localSheetId="11" hidden="1">{#N/A,#N/A,FALSE,"GIS"}</definedName>
    <definedName name="wrn.GIS." hidden="1">{#N/A,#N/A,FALSE,"GIS"}</definedName>
    <definedName name="wrn.GL." localSheetId="4" hidden="1">{#N/A,#N/A,FALSE,"TB"}</definedName>
    <definedName name="wrn.GL." localSheetId="11" hidden="1">{#N/A,#N/A,FALSE,"TB"}</definedName>
    <definedName name="wrn.GL." hidden="1">{#N/A,#N/A,FALSE,"TB"}</definedName>
    <definedName name="wrn.Global._.Sourcing._.Reports." localSheetId="11" hidden="1">{#N/A,#N/A,FALSE,"GS_SCH_A";#N/A,#N/A,FALSE,"GS_SCH_B";#N/A,#N/A,FALSE,"GS_SCH_C"}</definedName>
    <definedName name="wrn.Global._.Sourcing._.Reports." hidden="1">{#N/A,#N/A,FALSE,"GS_SCH_A";#N/A,#N/A,FALSE,"GS_SCH_B";#N/A,#N/A,FALSE,"GS_SCH_C"}</definedName>
    <definedName name="wrn.Globale." localSheetId="11" hidden="1">{#N/A,#N/A,TRUE,"Scenari";#N/A,#N/A,TRUE,"Wacc";#N/A,#N/A,TRUE,"DCF";#N/A,#N/A,TRUE,"TV";#N/A,#N/A,TRUE,"Ctrl";#N/A,#N/A,TRUE,"EVA ";#N/A,#N/A,TRUE,"Mista"}</definedName>
    <definedName name="wrn.Globale." hidden="1">{#N/A,#N/A,TRUE,"Scenari";#N/A,#N/A,TRUE,"Wacc";#N/A,#N/A,TRUE,"DCF";#N/A,#N/A,TRUE,"TV";#N/A,#N/A,TRUE,"Ctrl";#N/A,#N/A,TRUE,"EVA ";#N/A,#N/A,TRUE,"Mista"}</definedName>
    <definedName name="wrn.graph." localSheetId="1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Graphs." localSheetId="2" hidden="1">{"Frequency Graph",#N/A,FALSE,"Trend";"Loss Cost Graph",#N/A,FALSE,"Trend";"Severity Trend Graph",#N/A,FALSE,"Trend"}</definedName>
    <definedName name="wrn.Graphs." localSheetId="1" hidden="1">{"Frequency Graph",#N/A,FALSE,"Trend";"Loss Cost Graph",#N/A,FALSE,"Trend";"Severity Trend Graph",#N/A,FALSE,"Trend"}</definedName>
    <definedName name="wrn.Graphs." localSheetId="19" hidden="1">{"Frequency Graph",#N/A,FALSE,"Trend";"Loss Cost Graph",#N/A,FALSE,"Trend";"Severity Trend Graph",#N/A,FALSE,"Trend"}</definedName>
    <definedName name="wrn.Graphs." localSheetId="4" hidden="1">{"Frequency Graph",#N/A,FALSE,"Trend";"Loss Cost Graph",#N/A,FALSE,"Trend";"Severity Trend Graph",#N/A,FALSE,"Trend"}</definedName>
    <definedName name="wrn.Graphs." localSheetId="18" hidden="1">{"Frequency Graph",#N/A,FALSE,"Trend";"Loss Cost Graph",#N/A,FALSE,"Trend";"Severity Trend Graph",#N/A,FALSE,"Trend"}</definedName>
    <definedName name="wrn.Graphs." localSheetId="15" hidden="1">{"Frequency Graph",#N/A,FALSE,"Trend";"Loss Cost Graph",#N/A,FALSE,"Trend";"Severity Trend Graph",#N/A,FALSE,"Trend"}</definedName>
    <definedName name="wrn.Graphs." localSheetId="11" hidden="1">{"Frequency Graph",#N/A,FALSE,"Trend";"Loss Cost Graph",#N/A,FALSE,"Trend";"Severity Trend Graph",#N/A,FALSE,"Trend"}</definedName>
    <definedName name="wrn.Graphs." hidden="1">{"Frequency Graph",#N/A,FALSE,"Trend";"Loss Cost Graph",#N/A,FALSE,"Trend";"Severity Trend Graph",#N/A,FALSE,"Trend"}</definedName>
    <definedName name="wrn.Graphs._.Page." localSheetId="11" hidden="1">{"Graphs page",#N/A,FALSE,"Summary"}</definedName>
    <definedName name="wrn.Graphs._.Page." hidden="1">{"Graphs page",#N/A,FALSE,"Summary"}</definedName>
    <definedName name="wrn.GRAPHS._1" localSheetId="4" hidden="1">{#N/A,#N/A,FALSE,"ACQ_GRAPHS";#N/A,#N/A,FALSE,"T_1 GRAPHS";#N/A,#N/A,FALSE,"T_2 GRAPHS";#N/A,#N/A,FALSE,"COMB_GRAPHS"}</definedName>
    <definedName name="wrn.GRAPHS._1" localSheetId="11" hidden="1">{#N/A,#N/A,FALSE,"ACQ_GRAPHS";#N/A,#N/A,FALSE,"T_1 GRAPHS";#N/A,#N/A,FALSE,"T_2 GRAPHS";#N/A,#N/A,FALSE,"COMB_GRAPHS"}</definedName>
    <definedName name="wrn.GRAPHS._1" hidden="1">{#N/A,#N/A,FALSE,"ACQ_GRAPHS";#N/A,#N/A,FALSE,"T_1 GRAPHS";#N/A,#N/A,FALSE,"T_2 GRAPHS";#N/A,#N/A,FALSE,"COMB_GRAPHS"}</definedName>
    <definedName name="wrn.GRAPHS._2" localSheetId="11" hidden="1">{#N/A,#N/A,FALSE,"ACQ_GRAPHS";#N/A,#N/A,FALSE,"T_1 GRAPHS";#N/A,#N/A,FALSE,"T_2 GRAPHS";#N/A,#N/A,FALSE,"COMB_GRAPHS"}</definedName>
    <definedName name="wrn.GRAPHS._2" hidden="1">{#N/A,#N/A,FALSE,"ACQ_GRAPHS";#N/A,#N/A,FALSE,"T_1 GRAPHS";#N/A,#N/A,FALSE,"T_2 GRAPHS";#N/A,#N/A,FALSE,"COMB_GRAPHS"}</definedName>
    <definedName name="wrn.GRAPHS._3" localSheetId="11" hidden="1">{#N/A,#N/A,FALSE,"ACQ_GRAPHS";#N/A,#N/A,FALSE,"T_1 GRAPHS";#N/A,#N/A,FALSE,"T_2 GRAPHS";#N/A,#N/A,FALSE,"COMB_GRAPHS"}</definedName>
    <definedName name="wrn.GRAPHS._3" hidden="1">{#N/A,#N/A,FALSE,"ACQ_GRAPHS";#N/A,#N/A,FALSE,"T_1 GRAPHS";#N/A,#N/A,FALSE,"T_2 GRAPHS";#N/A,#N/A,FALSE,"COMB_GRAPHS"}</definedName>
    <definedName name="wrn.GRAPHS._4" localSheetId="11" hidden="1">{#N/A,#N/A,FALSE,"ACQ_GRAPHS";#N/A,#N/A,FALSE,"T_1 GRAPHS";#N/A,#N/A,FALSE,"T_2 GRAPHS";#N/A,#N/A,FALSE,"COMB_GRAPHS"}</definedName>
    <definedName name="wrn.GRAPHS._4" hidden="1">{#N/A,#N/A,FALSE,"ACQ_GRAPHS";#N/A,#N/A,FALSE,"T_1 GRAPHS";#N/A,#N/A,FALSE,"T_2 GRAPHS";#N/A,#N/A,FALSE,"COMB_GRAPHS"}</definedName>
    <definedName name="wrn.GRAPHS._5" localSheetId="11" hidden="1">{#N/A,#N/A,FALSE,"ACQ_GRAPHS";#N/A,#N/A,FALSE,"T_1 GRAPHS";#N/A,#N/A,FALSE,"T_2 GRAPHS";#N/A,#N/A,FALSE,"COMB_GRAPHS"}</definedName>
    <definedName name="wrn.GRAPHS._5" hidden="1">{#N/A,#N/A,FALSE,"ACQ_GRAPHS";#N/A,#N/A,FALSE,"T_1 GRAPHS";#N/A,#N/A,FALSE,"T_2 GRAPHS";#N/A,#N/A,FALSE,"COMB_GRAPHS"}</definedName>
    <definedName name="wrn.gross._.margin._.detail." localSheetId="11" hidden="1">{"gross_margin1",#N/A,FALSE,"Gross Margin Detail";"gross_margin2",#N/A,FALSE,"Gross Margin Detail"}</definedName>
    <definedName name="wrn.gross._.margin._.detail." hidden="1">{"gross_margin1",#N/A,FALSE,"Gross Margin Detail";"gross_margin2",#N/A,FALSE,"Gross Margin Detail"}</definedName>
    <definedName name="wrn.gross._.margin._.detail._1" localSheetId="11" hidden="1">{"gross_margin1",#N/A,FALSE,"Gross Margin Detail";"gross_margin2",#N/A,FALSE,"Gross Margin Detail"}</definedName>
    <definedName name="wrn.gross._.margin._.detail._1" hidden="1">{"gross_margin1",#N/A,FALSE,"Gross Margin Detail";"gross_margin2",#N/A,FALSE,"Gross Margin Detail"}</definedName>
    <definedName name="wrn.Gross._.Profit._.Report." localSheetId="4" hidden="1">{"Monthly",#N/A,FALSE,"Phosphate Gross Profit";"Quarterly",#N/A,FALSE,"Phosphate Gross Profit"}</definedName>
    <definedName name="wrn.Gross._.Profit._.Report." localSheetId="11" hidden="1">{"Monthly",#N/A,FALSE,"Phosphate Gross Profit";"Quarterly",#N/A,FALSE,"Phosphate Gross Profit"}</definedName>
    <definedName name="wrn.Gross._.Profit._.Report." hidden="1">{"Monthly",#N/A,FALSE,"Phosphate Gross Profit";"Quarterly",#N/A,FALSE,"Phosphate Gross Profit"}</definedName>
    <definedName name="wrn.Gross._.Profit._.Report._1" localSheetId="4" hidden="1">{"Monthly",#N/A,FALSE,"Phosphate Gross Profit";"Quarterly",#N/A,FALSE,"Phosphate Gross Profit"}</definedName>
    <definedName name="wrn.Gross._.Profit._.Report._1" localSheetId="11" hidden="1">{"Monthly",#N/A,FALSE,"Phosphate Gross Profit";"Quarterly",#N/A,FALSE,"Phosphate Gross Profit"}</definedName>
    <definedName name="wrn.Gross._.Profit._.Report._1" hidden="1">{"Monthly",#N/A,FALSE,"Phosphate Gross Profit";"Quarterly",#N/A,FALSE,"Phosphate Gross Profit"}</definedName>
    <definedName name="wrn.GROUP." localSheetId="11" hidden="1">{"grppl",#N/A,FALSE,"Group";"grpbs",#N/A,FALSE,"Group";"grpcf",#N/A,FALSE,"Group"}</definedName>
    <definedName name="wrn.GROUP." hidden="1">{"grppl",#N/A,FALSE,"Group";"grpbs",#N/A,FALSE,"Group";"grpcf",#N/A,FALSE,"Group"}</definedName>
    <definedName name="wrn.gth." localSheetId="11" hidden="1">{#N/A,#N/A,FALSE,"Title Page";#N/A,#N/A,FALSE,"Summary Sheet"}</definedName>
    <definedName name="wrn.gth." hidden="1">{#N/A,#N/A,FALSE,"Title Page";#N/A,#N/A,FALSE,"Summary Sheet"}</definedName>
    <definedName name="wrn.gti._.qtrly._.stats." localSheetId="11" hidden="1">{"GTI monthly IS",#N/A,FALSE,"gti";#N/A,#N/A,FALSE,"gti"}</definedName>
    <definedName name="wrn.gti._.qtrly._.stats." hidden="1">{"GTI monthly IS",#N/A,FALSE,"gti";#N/A,#N/A,FALSE,"gti"}</definedName>
    <definedName name="wrn.gti._.qtrly._.stats.2" localSheetId="11" hidden="1">{"GTI monthly IS",#N/A,FALSE,"gti";#N/A,#N/A,FALSE,"gti"}</definedName>
    <definedName name="wrn.gti._.qtrly._.stats.2" hidden="1">{"GTI monthly IS",#N/A,FALSE,"gti";#N/A,#N/A,FALSE,"gti"}</definedName>
    <definedName name="wrn.gti._qrtly._.stats.2" localSheetId="11" hidden="1">{"GTI monthly IS",#N/A,FALSE,"gti";#N/A,#N/A,FALSE,"gti"}</definedName>
    <definedName name="wrn.gti._qrtly._.stats.2" hidden="1">{"GTI monthly IS",#N/A,FALSE,"gti";#N/A,#N/A,FALSE,"gti"}</definedName>
    <definedName name="wrn.GuV." localSheetId="4" hidden="1">{#N/A,#N/A,FALSE,"Layout GuV"}</definedName>
    <definedName name="wrn.GuV." localSheetId="11" hidden="1">{#N/A,#N/A,FALSE,"Layout GuV"}</definedName>
    <definedName name="wrn.GuV." hidden="1">{#N/A,#N/A,FALSE,"Layout GuV"}</definedName>
    <definedName name="wrn.HAMMOND." localSheetId="1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rtcliffe." localSheetId="11" hidden="1">{"pl",#N/A,FALSE,"Hcliffe";"cf",#N/A,FALSE,"Hcliffe";"pi",#N/A,FALSE,"Hcliffe";"top10",#N/A,FALSE,"Hcliffe";"compcon",#N/A,FALSE,"Hcliffe"}</definedName>
    <definedName name="wrn.Hartcliffe." hidden="1">{"pl",#N/A,FALSE,"Hcliffe";"cf",#N/A,FALSE,"Hcliffe";"pi",#N/A,FALSE,"Hcliffe";"top10",#N/A,FALSE,"Hcliffe";"compcon",#N/A,FALSE,"Hcliffe"}</definedName>
    <definedName name="wrn.HEADCOUN." localSheetId="15" hidden="1">{"HEADCOUN",#N/A,FALSE,"AB"}</definedName>
    <definedName name="wrn.HEADCOUN." localSheetId="11" hidden="1">{"HEADCOUN",#N/A,FALSE,"AB"}</definedName>
    <definedName name="wrn.HEADCOUN." hidden="1">{"HEADCOUN",#N/A,FALSE,"AB"}</definedName>
    <definedName name="wrn.Headcount." localSheetId="11" hidden="1">{#N/A,#N/A,FALSE,"Headcount_PCS ";#N/A,#N/A,FALSE,"Headcount CIG";#N/A,#N/A,FALSE,"Headcount iDEN";#N/A,#N/A,FALSE,"JAG PLANT TREND"}</definedName>
    <definedName name="wrn.Headcount." hidden="1">{#N/A,#N/A,FALSE,"Headcount_PCS ";#N/A,#N/A,FALSE,"Headcount CIG";#N/A,#N/A,FALSE,"Headcount iDEN";#N/A,#N/A,FALSE,"JAG PLANT TREND"}</definedName>
    <definedName name="wrn.Headoff." localSheetId="11" hidden="1">{"empnos",#N/A,FALSE,"Headoff"}</definedName>
    <definedName name="wrn.Headoff." hidden="1">{"empnos",#N/A,FALSE,"Headoff"}</definedName>
    <definedName name="wrn.Headoffice._.euro." localSheetId="1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1" localSheetId="1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2" localSheetId="1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2"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3" localSheetId="1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3"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4" localSheetId="1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4"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5" localSheetId="1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5"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NLG." localSheetId="1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1" localSheetId="1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2" localSheetId="1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2"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3" localSheetId="1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3"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4" localSheetId="1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4"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5" localSheetId="1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5"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T." localSheetId="2" hidden="1">{#N/A,#N/A,FALSE,"Heat";#N/A,#N/A,FALSE,"DCF";#N/A,#N/A,FALSE,"LBO";#N/A,#N/A,FALSE,"A";#N/A,#N/A,FALSE,"C";#N/A,#N/A,FALSE,"impd";#N/A,#N/A,FALSE,"Accr-Dilu"}</definedName>
    <definedName name="wrn.HEAT." localSheetId="1" hidden="1">{#N/A,#N/A,FALSE,"Heat";#N/A,#N/A,FALSE,"DCF";#N/A,#N/A,FALSE,"LBO";#N/A,#N/A,FALSE,"A";#N/A,#N/A,FALSE,"C";#N/A,#N/A,FALSE,"impd";#N/A,#N/A,FALSE,"Accr-Dilu"}</definedName>
    <definedName name="wrn.HEAT." localSheetId="19" hidden="1">{#N/A,#N/A,FALSE,"Heat";#N/A,#N/A,FALSE,"DCF";#N/A,#N/A,FALSE,"LBO";#N/A,#N/A,FALSE,"A";#N/A,#N/A,FALSE,"C";#N/A,#N/A,FALSE,"impd";#N/A,#N/A,FALSE,"Accr-Dilu"}</definedName>
    <definedName name="wrn.HEAT." localSheetId="4" hidden="1">{#N/A,#N/A,FALSE,"Heat";#N/A,#N/A,FALSE,"DCF";#N/A,#N/A,FALSE,"LBO";#N/A,#N/A,FALSE,"A";#N/A,#N/A,FALSE,"C";#N/A,#N/A,FALSE,"impd";#N/A,#N/A,FALSE,"Accr-Dilu"}</definedName>
    <definedName name="wrn.HEAT." localSheetId="18" hidden="1">{#N/A,#N/A,FALSE,"Heat";#N/A,#N/A,FALSE,"DCF";#N/A,#N/A,FALSE,"LBO";#N/A,#N/A,FALSE,"A";#N/A,#N/A,FALSE,"C";#N/A,#N/A,FALSE,"impd";#N/A,#N/A,FALSE,"Accr-Dilu"}</definedName>
    <definedName name="wrn.HEAT." localSheetId="15" hidden="1">{#N/A,#N/A,FALSE,"Heat";#N/A,#N/A,FALSE,"DCF";#N/A,#N/A,FALSE,"LBO";#N/A,#N/A,FALSE,"A";#N/A,#N/A,FALSE,"C";#N/A,#N/A,FALSE,"impd";#N/A,#N/A,FALSE,"Accr-Dilu"}</definedName>
    <definedName name="wrn.HEAT." localSheetId="11" hidden="1">{#N/A,#N/A,FALSE,"Heat";#N/A,#N/A,FALSE,"DCF";#N/A,#N/A,FALSE,"LBO";#N/A,#N/A,FALSE,"A";#N/A,#N/A,FALSE,"C";#N/A,#N/A,FALSE,"impd";#N/A,#N/A,FALSE,"Accr-Dilu"}</definedName>
    <definedName name="wrn.HEAT." hidden="1">{#N/A,#N/A,FALSE,"Heat";#N/A,#N/A,FALSE,"DCF";#N/A,#N/A,FALSE,"LBO";#N/A,#N/A,FALSE,"A";#N/A,#N/A,FALSE,"C";#N/A,#N/A,FALSE,"impd";#N/A,#N/A,FALSE,"Accr-Dilu"}</definedName>
    <definedName name="wrn.HEAT._1" localSheetId="4" hidden="1">{#N/A,#N/A,FALSE,"Heat";#N/A,#N/A,FALSE,"DCF";#N/A,#N/A,FALSE,"LBO";#N/A,#N/A,FALSE,"A";#N/A,#N/A,FALSE,"C";#N/A,#N/A,FALSE,"impd";#N/A,#N/A,FALSE,"Accr-Dilu"}</definedName>
    <definedName name="wrn.HEAT._1" localSheetId="11" hidden="1">{#N/A,#N/A,FALSE,"Heat";#N/A,#N/A,FALSE,"DCF";#N/A,#N/A,FALSE,"LBO";#N/A,#N/A,FALSE,"A";#N/A,#N/A,FALSE,"C";#N/A,#N/A,FALSE,"impd";#N/A,#N/A,FALSE,"Accr-Dilu"}</definedName>
    <definedName name="wrn.HEAT._1" hidden="1">{#N/A,#N/A,FALSE,"Heat";#N/A,#N/A,FALSE,"DCF";#N/A,#N/A,FALSE,"LBO";#N/A,#N/A,FALSE,"A";#N/A,#N/A,FALSE,"C";#N/A,#N/A,FALSE,"impd";#N/A,#N/A,FALSE,"Accr-Dilu"}</definedName>
    <definedName name="wrn.HEAT._1_1" localSheetId="4" hidden="1">{#N/A,#N/A,FALSE,"Heat";#N/A,#N/A,FALSE,"DCF";#N/A,#N/A,FALSE,"LBO";#N/A,#N/A,FALSE,"A";#N/A,#N/A,FALSE,"C";#N/A,#N/A,FALSE,"impd";#N/A,#N/A,FALSE,"Accr-Dilu"}</definedName>
    <definedName name="wrn.HEAT._1_1" localSheetId="11" hidden="1">{#N/A,#N/A,FALSE,"Heat";#N/A,#N/A,FALSE,"DCF";#N/A,#N/A,FALSE,"LBO";#N/A,#N/A,FALSE,"A";#N/A,#N/A,FALSE,"C";#N/A,#N/A,FALSE,"impd";#N/A,#N/A,FALSE,"Accr-Dilu"}</definedName>
    <definedName name="wrn.HEAT._1_1" hidden="1">{#N/A,#N/A,FALSE,"Heat";#N/A,#N/A,FALSE,"DCF";#N/A,#N/A,FALSE,"LBO";#N/A,#N/A,FALSE,"A";#N/A,#N/A,FALSE,"C";#N/A,#N/A,FALSE,"impd";#N/A,#N/A,FALSE,"Accr-Dilu"}</definedName>
    <definedName name="wrn.HEAT._1_1_2" localSheetId="4" hidden="1">{#N/A,#N/A,FALSE,"Heat";#N/A,#N/A,FALSE,"DCF";#N/A,#N/A,FALSE,"LBO";#N/A,#N/A,FALSE,"A";#N/A,#N/A,FALSE,"C";#N/A,#N/A,FALSE,"impd";#N/A,#N/A,FALSE,"Accr-Dilu"}</definedName>
    <definedName name="wrn.HEAT._1_1_2" localSheetId="11" hidden="1">{#N/A,#N/A,FALSE,"Heat";#N/A,#N/A,FALSE,"DCF";#N/A,#N/A,FALSE,"LBO";#N/A,#N/A,FALSE,"A";#N/A,#N/A,FALSE,"C";#N/A,#N/A,FALSE,"impd";#N/A,#N/A,FALSE,"Accr-Dilu"}</definedName>
    <definedName name="wrn.HEAT._1_1_2" hidden="1">{#N/A,#N/A,FALSE,"Heat";#N/A,#N/A,FALSE,"DCF";#N/A,#N/A,FALSE,"LBO";#N/A,#N/A,FALSE,"A";#N/A,#N/A,FALSE,"C";#N/A,#N/A,FALSE,"impd";#N/A,#N/A,FALSE,"Accr-Dilu"}</definedName>
    <definedName name="wrn.HEAT._1_3" localSheetId="4" hidden="1">{#N/A,#N/A,FALSE,"Heat";#N/A,#N/A,FALSE,"DCF";#N/A,#N/A,FALSE,"LBO";#N/A,#N/A,FALSE,"A";#N/A,#N/A,FALSE,"C";#N/A,#N/A,FALSE,"impd";#N/A,#N/A,FALSE,"Accr-Dilu"}</definedName>
    <definedName name="wrn.HEAT._1_3" localSheetId="11" hidden="1">{#N/A,#N/A,FALSE,"Heat";#N/A,#N/A,FALSE,"DCF";#N/A,#N/A,FALSE,"LBO";#N/A,#N/A,FALSE,"A";#N/A,#N/A,FALSE,"C";#N/A,#N/A,FALSE,"impd";#N/A,#N/A,FALSE,"Accr-Dilu"}</definedName>
    <definedName name="wrn.HEAT._1_3" hidden="1">{#N/A,#N/A,FALSE,"Heat";#N/A,#N/A,FALSE,"DCF";#N/A,#N/A,FALSE,"LBO";#N/A,#N/A,FALSE,"A";#N/A,#N/A,FALSE,"C";#N/A,#N/A,FALSE,"impd";#N/A,#N/A,FALSE,"Accr-Dilu"}</definedName>
    <definedName name="wrn.HEAT._2" localSheetId="4" hidden="1">{#N/A,#N/A,FALSE,"Heat";#N/A,#N/A,FALSE,"DCF";#N/A,#N/A,FALSE,"LBO";#N/A,#N/A,FALSE,"A";#N/A,#N/A,FALSE,"C";#N/A,#N/A,FALSE,"impd";#N/A,#N/A,FALSE,"Accr-Dilu"}</definedName>
    <definedName name="wrn.HEAT._2" localSheetId="11" hidden="1">{#N/A,#N/A,FALSE,"Heat";#N/A,#N/A,FALSE,"DCF";#N/A,#N/A,FALSE,"LBO";#N/A,#N/A,FALSE,"A";#N/A,#N/A,FALSE,"C";#N/A,#N/A,FALSE,"impd";#N/A,#N/A,FALSE,"Accr-Dilu"}</definedName>
    <definedName name="wrn.HEAT._2" hidden="1">{#N/A,#N/A,FALSE,"Heat";#N/A,#N/A,FALSE,"DCF";#N/A,#N/A,FALSE,"LBO";#N/A,#N/A,FALSE,"A";#N/A,#N/A,FALSE,"C";#N/A,#N/A,FALSE,"impd";#N/A,#N/A,FALSE,"Accr-Dilu"}</definedName>
    <definedName name="wrn.HEAT._2_2" localSheetId="4" hidden="1">{#N/A,#N/A,FALSE,"Heat";#N/A,#N/A,FALSE,"DCF";#N/A,#N/A,FALSE,"LBO";#N/A,#N/A,FALSE,"A";#N/A,#N/A,FALSE,"C";#N/A,#N/A,FALSE,"impd";#N/A,#N/A,FALSE,"Accr-Dilu"}</definedName>
    <definedName name="wrn.HEAT._2_2" localSheetId="11" hidden="1">{#N/A,#N/A,FALSE,"Heat";#N/A,#N/A,FALSE,"DCF";#N/A,#N/A,FALSE,"LBO";#N/A,#N/A,FALSE,"A";#N/A,#N/A,FALSE,"C";#N/A,#N/A,FALSE,"impd";#N/A,#N/A,FALSE,"Accr-Dilu"}</definedName>
    <definedName name="wrn.HEAT._2_2" hidden="1">{#N/A,#N/A,FALSE,"Heat";#N/A,#N/A,FALSE,"DCF";#N/A,#N/A,FALSE,"LBO";#N/A,#N/A,FALSE,"A";#N/A,#N/A,FALSE,"C";#N/A,#N/A,FALSE,"impd";#N/A,#N/A,FALSE,"Accr-Dilu"}</definedName>
    <definedName name="wrn.HEAT._3" localSheetId="4" hidden="1">{#N/A,#N/A,FALSE,"Heat";#N/A,#N/A,FALSE,"DCF";#N/A,#N/A,FALSE,"LBO";#N/A,#N/A,FALSE,"A";#N/A,#N/A,FALSE,"C";#N/A,#N/A,FALSE,"impd";#N/A,#N/A,FALSE,"Accr-Dilu"}</definedName>
    <definedName name="wrn.HEAT._3" localSheetId="11" hidden="1">{#N/A,#N/A,FALSE,"Heat";#N/A,#N/A,FALSE,"DCF";#N/A,#N/A,FALSE,"LBO";#N/A,#N/A,FALSE,"A";#N/A,#N/A,FALSE,"C";#N/A,#N/A,FALSE,"impd";#N/A,#N/A,FALSE,"Accr-Dilu"}</definedName>
    <definedName name="wrn.HEAT._3" hidden="1">{#N/A,#N/A,FALSE,"Heat";#N/A,#N/A,FALSE,"DCF";#N/A,#N/A,FALSE,"LBO";#N/A,#N/A,FALSE,"A";#N/A,#N/A,FALSE,"C";#N/A,#N/A,FALSE,"impd";#N/A,#N/A,FALSE,"Accr-Dilu"}</definedName>
    <definedName name="wrn.HEAT._3_2" localSheetId="4" hidden="1">{#N/A,#N/A,FALSE,"Heat";#N/A,#N/A,FALSE,"DCF";#N/A,#N/A,FALSE,"LBO";#N/A,#N/A,FALSE,"A";#N/A,#N/A,FALSE,"C";#N/A,#N/A,FALSE,"impd";#N/A,#N/A,FALSE,"Accr-Dilu"}</definedName>
    <definedName name="wrn.HEAT._3_2" localSheetId="11" hidden="1">{#N/A,#N/A,FALSE,"Heat";#N/A,#N/A,FALSE,"DCF";#N/A,#N/A,FALSE,"LBO";#N/A,#N/A,FALSE,"A";#N/A,#N/A,FALSE,"C";#N/A,#N/A,FALSE,"impd";#N/A,#N/A,FALSE,"Accr-Dilu"}</definedName>
    <definedName name="wrn.HEAT._3_2" hidden="1">{#N/A,#N/A,FALSE,"Heat";#N/A,#N/A,FALSE,"DCF";#N/A,#N/A,FALSE,"LBO";#N/A,#N/A,FALSE,"A";#N/A,#N/A,FALSE,"C";#N/A,#N/A,FALSE,"impd";#N/A,#N/A,FALSE,"Accr-Dilu"}</definedName>
    <definedName name="wrn.HEAT._4" localSheetId="4" hidden="1">{#N/A,#N/A,FALSE,"Heat";#N/A,#N/A,FALSE,"DCF";#N/A,#N/A,FALSE,"LBO";#N/A,#N/A,FALSE,"A";#N/A,#N/A,FALSE,"C";#N/A,#N/A,FALSE,"impd";#N/A,#N/A,FALSE,"Accr-Dilu"}</definedName>
    <definedName name="wrn.HEAT._4" localSheetId="11" hidden="1">{#N/A,#N/A,FALSE,"Heat";#N/A,#N/A,FALSE,"DCF";#N/A,#N/A,FALSE,"LBO";#N/A,#N/A,FALSE,"A";#N/A,#N/A,FALSE,"C";#N/A,#N/A,FALSE,"impd";#N/A,#N/A,FALSE,"Accr-Dilu"}</definedName>
    <definedName name="wrn.HEAT._4" hidden="1">{#N/A,#N/A,FALSE,"Heat";#N/A,#N/A,FALSE,"DCF";#N/A,#N/A,FALSE,"LBO";#N/A,#N/A,FALSE,"A";#N/A,#N/A,FALSE,"C";#N/A,#N/A,FALSE,"impd";#N/A,#N/A,FALSE,"Accr-Dilu"}</definedName>
    <definedName name="wrn.HEAT._4_2" localSheetId="4" hidden="1">{#N/A,#N/A,FALSE,"Heat";#N/A,#N/A,FALSE,"DCF";#N/A,#N/A,FALSE,"LBO";#N/A,#N/A,FALSE,"A";#N/A,#N/A,FALSE,"C";#N/A,#N/A,FALSE,"impd";#N/A,#N/A,FALSE,"Accr-Dilu"}</definedName>
    <definedName name="wrn.HEAT._4_2" localSheetId="11" hidden="1">{#N/A,#N/A,FALSE,"Heat";#N/A,#N/A,FALSE,"DCF";#N/A,#N/A,FALSE,"LBO";#N/A,#N/A,FALSE,"A";#N/A,#N/A,FALSE,"C";#N/A,#N/A,FALSE,"impd";#N/A,#N/A,FALSE,"Accr-Dilu"}</definedName>
    <definedName name="wrn.HEAT._4_2" hidden="1">{#N/A,#N/A,FALSE,"Heat";#N/A,#N/A,FALSE,"DCF";#N/A,#N/A,FALSE,"LBO";#N/A,#N/A,FALSE,"A";#N/A,#N/A,FALSE,"C";#N/A,#N/A,FALSE,"impd";#N/A,#N/A,FALSE,"Accr-Dilu"}</definedName>
    <definedName name="wrn.HEAT._5" localSheetId="4" hidden="1">{#N/A,#N/A,FALSE,"Heat";#N/A,#N/A,FALSE,"DCF";#N/A,#N/A,FALSE,"LBO";#N/A,#N/A,FALSE,"A";#N/A,#N/A,FALSE,"C";#N/A,#N/A,FALSE,"impd";#N/A,#N/A,FALSE,"Accr-Dilu"}</definedName>
    <definedName name="wrn.HEAT._5" localSheetId="11" hidden="1">{#N/A,#N/A,FALSE,"Heat";#N/A,#N/A,FALSE,"DCF";#N/A,#N/A,FALSE,"LBO";#N/A,#N/A,FALSE,"A";#N/A,#N/A,FALSE,"C";#N/A,#N/A,FALSE,"impd";#N/A,#N/A,FALSE,"Accr-Dilu"}</definedName>
    <definedName name="wrn.HEAT._5" hidden="1">{#N/A,#N/A,FALSE,"Heat";#N/A,#N/A,FALSE,"DCF";#N/A,#N/A,FALSE,"LBO";#N/A,#N/A,FALSE,"A";#N/A,#N/A,FALSE,"C";#N/A,#N/A,FALSE,"impd";#N/A,#N/A,FALSE,"Accr-Dilu"}</definedName>
    <definedName name="wrn.HEAT._5_2" localSheetId="4" hidden="1">{#N/A,#N/A,FALSE,"Heat";#N/A,#N/A,FALSE,"DCF";#N/A,#N/A,FALSE,"LBO";#N/A,#N/A,FALSE,"A";#N/A,#N/A,FALSE,"C";#N/A,#N/A,FALSE,"impd";#N/A,#N/A,FALSE,"Accr-Dilu"}</definedName>
    <definedName name="wrn.HEAT._5_2" localSheetId="11" hidden="1">{#N/A,#N/A,FALSE,"Heat";#N/A,#N/A,FALSE,"DCF";#N/A,#N/A,FALSE,"LBO";#N/A,#N/A,FALSE,"A";#N/A,#N/A,FALSE,"C";#N/A,#N/A,FALSE,"impd";#N/A,#N/A,FALSE,"Accr-Dilu"}</definedName>
    <definedName name="wrn.HEAT._5_2" hidden="1">{#N/A,#N/A,FALSE,"Heat";#N/A,#N/A,FALSE,"DCF";#N/A,#N/A,FALSE,"LBO";#N/A,#N/A,FALSE,"A";#N/A,#N/A,FALSE,"C";#N/A,#N/A,FALSE,"impd";#N/A,#N/A,FALSE,"Accr-Dilu"}</definedName>
    <definedName name="wrn.heavy." localSheetId="19" hidden="1">{"heavy",#N/A,FALSE,"CNTRYTYPE"}</definedName>
    <definedName name="wrn.heavy." localSheetId="4" hidden="1">{"heavy",#N/A,FALSE,"CNTRYTYPE"}</definedName>
    <definedName name="wrn.heavy." localSheetId="15" hidden="1">{"heavy",#N/A,FALSE,"CNTRYTYPE"}</definedName>
    <definedName name="wrn.heavy." localSheetId="11" hidden="1">{"heavy",#N/A,FALSE,"CNTRYTYPE"}</definedName>
    <definedName name="wrn.heavy." hidden="1">{"heavy",#N/A,FALSE,"CNTRYTYPE"}</definedName>
    <definedName name="wrn.HEW." localSheetId="11" hidden="1">{#N/A,#N/A,FALSE,"Cover";#N/A,#N/A,FALSE,"Sensit";#N/A,#N/A,FALSE,"HEW";#N/A,#N/A,FALSE,"Bilanz";#N/A,#N/A,FALSE,"Aufbringung";#N/A,#N/A,FALSE,"Absatz";#N/A,#N/A,FALSE,"Durchleitung";#N/A,#N/A,FALSE,"Konzession";#N/A,#N/A,FALSE,"Personal";#N/A,#N/A,FALSE,"WC ";#N/A,#N/A,FALSE,"Capex Deprec ";#N/A,#N/A,FALSE,"Steuern";#N/A,#N/A,FALSE," Rente";#N/A,#N/A,FALSE," EBITDA"}</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localSheetId="11" hidden="1">{#N/A,#N/A,FALSE,"Cover";#N/A,#N/A,FALSE,"Gas";#N/A,#N/A,FALSE,"Umsatz";#N/A,#N/A,FALSE,"Kosten";#N/A,#N/A,FALSE,"Capex Deprec";#N/A,#N/A,FALSE,"WC";#N/A,#N/A,FALSE,"Rückstellungen";#N/A,#N/A,FALSE,"Rente";#N/A,#N/A,FALSE,"EBITDA"}</definedName>
    <definedName name="wrn.HGW." hidden="1">{#N/A,#N/A,FALSE,"Cover";#N/A,#N/A,FALSE,"Gas";#N/A,#N/A,FALSE,"Umsatz";#N/A,#N/A,FALSE,"Kosten";#N/A,#N/A,FALSE,"Capex Deprec";#N/A,#N/A,FALSE,"WC";#N/A,#N/A,FALSE,"Rückstellungen";#N/A,#N/A,FALSE,"Rente";#N/A,#N/A,FALSE,"EBITDA"}</definedName>
    <definedName name="wrn.HIG." localSheetId="11" hidden="1">{#N/A,#N/A,FALSE,"Cover";"bs",#N/A,FALSE,"Final_Reports";"soo",#N/A,FALSE,"Final_Reports";"socf",#N/A,FALSE,"Final_Reports";"sose",#N/A,FALSE,"Final_Reports";"bs_by_month",#N/A,FALSE,"Final_Reports";"soo_by_month",#N/A,FALSE,"Final_Reports";"socf_by_month",#N/A,FALSE,"Final_Reports";#N/A,#N/A,FALSE,"Variance";"kpi",#N/A,FALSE,"KPI"}</definedName>
    <definedName name="wrn.HIG." hidden="1">{#N/A,#N/A,FALSE,"Cover";"bs",#N/A,FALSE,"Final_Reports";"soo",#N/A,FALSE,"Final_Reports";"socf",#N/A,FALSE,"Final_Reports";"sose",#N/A,FALSE,"Final_Reports";"bs_by_month",#N/A,FALSE,"Final_Reports";"soo_by_month",#N/A,FALSE,"Final_Reports";"socf_by_month",#N/A,FALSE,"Final_Reports";#N/A,#N/A,FALSE,"Variance";"kpi",#N/A,FALSE,"KPI"}</definedName>
    <definedName name="wrn.HIG._1" localSheetId="11" hidden="1">{#N/A,#N/A,FALSE,"Cover";"bs",#N/A,FALSE,"Final_Reports";"soo",#N/A,FALSE,"Final_Reports";"socf",#N/A,FALSE,"Final_Reports";"sose",#N/A,FALSE,"Final_Reports";"bs_by_month",#N/A,FALSE,"Final_Reports";"soo_by_month",#N/A,FALSE,"Final_Reports";"socf_by_month",#N/A,FALSE,"Final_Reports";#N/A,#N/A,FALSE,"Variance";"kpi",#N/A,FALSE,"KPI"}</definedName>
    <definedName name="wrn.HIG._1" hidden="1">{#N/A,#N/A,FALSE,"Cover";"bs",#N/A,FALSE,"Final_Reports";"soo",#N/A,FALSE,"Final_Reports";"socf",#N/A,FALSE,"Final_Reports";"sose",#N/A,FALSE,"Final_Reports";"bs_by_month",#N/A,FALSE,"Final_Reports";"soo_by_month",#N/A,FALSE,"Final_Reports";"socf_by_month",#N/A,FALSE,"Final_Reports";#N/A,#N/A,FALSE,"Variance";"kpi",#N/A,FALSE,"KPI"}</definedName>
    <definedName name="wrn.historical." localSheetId="11"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Financials." localSheetId="11"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Financials."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performance." localSheetId="11" hidden="1">{"historical acquirer",#N/A,FALSE,"Historical Performance";"historical target",#N/A,FALSE,"Historical Performance"}</definedName>
    <definedName name="wrn.historical._.performance." hidden="1">{"historical acquirer",#N/A,FALSE,"Historical Performance";"historical target",#N/A,FALSE,"Historical Performance"}</definedName>
    <definedName name="wrn.historical._.performance._1" localSheetId="11" hidden="1">{"historical acquirer",#N/A,FALSE,"Historical Performance";"historical target",#N/A,FALSE,"Historical Performance"}</definedName>
    <definedName name="wrn.historical._.performance._1" hidden="1">{"historical acquirer",#N/A,FALSE,"Historical Performance";"historical target",#N/A,FALSE,"Historical Performance"}</definedName>
    <definedName name="wrn.historical._.rev._.backup." localSheetId="11" hidden="1">{"rev_history_revenueDetail",#N/A,FALSE,"historical rev us";"rev_history_minutesDetail",#N/A,FALSE,"historical rev us"}</definedName>
    <definedName name="wrn.historical._.rev._.backup." hidden="1">{"rev_history_revenueDetail",#N/A,FALSE,"historical rev us";"rev_history_minutesDetail",#N/A,FALSE,"historical rev us"}</definedName>
    <definedName name="wrn.HISTORICO." localSheetId="11" hidden="1">{#N/A,#N/A,FALSE,"balnc_hist";#N/A,#N/A,FALSE,"G&amp;P-HIST";#N/A,#N/A,FALSE,"PATRI_HIST";#N/A,#N/A,FALSE,"FLUJ_HIST"}</definedName>
    <definedName name="wrn.HISTORICO." hidden="1">{#N/A,#N/A,FALSE,"balnc_hist";#N/A,#N/A,FALSE,"G&amp;P-HIST";#N/A,#N/A,FALSE,"PATRI_HIST";#N/A,#N/A,FALSE,"FLUJ_HIST"}</definedName>
    <definedName name="wrn.historicos." localSheetId="11" hidden="1">{#N/A,#N/A,FALSE,"Activo_Hist";#N/A,#N/A,FALSE,"Pasivo_Hist";#N/A,#N/A,FALSE,"Ganan_Perd_Hist";#N/A,#N/A,FALSE,"Patrimonio_Hist";#N/A,#N/A,FALSE,"Flujo_Hist"}</definedName>
    <definedName name="wrn.historicos." hidden="1">{#N/A,#N/A,FALSE,"Activo_Hist";#N/A,#N/A,FALSE,"Pasivo_Hist";#N/A,#N/A,FALSE,"Ganan_Perd_Hist";#N/A,#N/A,FALSE,"Patrimonio_Hist";#N/A,#N/A,FALSE,"Flujo_Hist"}</definedName>
    <definedName name="wrn.históricos." localSheetId="11" hidden="1">{#N/A,#N/A,FALSE,"balnc_hist";#N/A,#N/A,FALSE,"G&amp;P-HIST";#N/A,#N/A,FALSE,"PATRI_HIST";#N/A,#N/A,FALSE,"FLUJ_HIST"}</definedName>
    <definedName name="wrn.históricos." hidden="1">{#N/A,#N/A,FALSE,"balnc_hist";#N/A,#N/A,FALSE,"G&amp;P-HIST";#N/A,#N/A,FALSE,"PATRI_HIST";#N/A,#N/A,FALSE,"FLUJ_HIST"}</definedName>
    <definedName name="wrn.history." localSheetId="11" hidden="1">{#N/A,#N/A,FALSE,"model"}</definedName>
    <definedName name="wrn.history." hidden="1">{#N/A,#N/A,FALSE,"model"}</definedName>
    <definedName name="wrn.history2" localSheetId="11" hidden="1">{#N/A,#N/A,FALSE,"model"}</definedName>
    <definedName name="wrn.history2" hidden="1">{#N/A,#N/A,FALSE,"model"}</definedName>
    <definedName name="wrn.histROIC." localSheetId="11" hidden="1">{#N/A,#N/A,FALSE,"model"}</definedName>
    <definedName name="wrn.histROIC." hidden="1">{#N/A,#N/A,FALSE,"model"}</definedName>
    <definedName name="wrn.histROIC2" localSheetId="11" hidden="1">{#N/A,#N/A,FALSE,"model"}</definedName>
    <definedName name="wrn.histROIC2" hidden="1">{#N/A,#N/A,FALSE,"model"}</definedName>
    <definedName name="wrn.HNZ." localSheetId="11" hidden="1">{#N/A,#N/A,FALSE,"HNZ"}</definedName>
    <definedName name="wrn.HNZ." hidden="1">{#N/A,#N/A,FALSE,"HNZ"}</definedName>
    <definedName name="wrn.homeimprove_fs." localSheetId="11" hidden="1">{"avgbs",#N/A,FALSE,"homeimprove_fs";"is",#N/A,FALSE,"homeimprove_fs";"opexps",#N/A,FALSE,"homeimprove_fs"}</definedName>
    <definedName name="wrn.homeimprove_fs." hidden="1">{"avgbs",#N/A,FALSE,"homeimprove_fs";"is",#N/A,FALSE,"homeimprove_fs";"opexps",#N/A,FALSE,"homeimprove_fs"}</definedName>
    <definedName name="wrn.Hydraulic."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9"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8"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_2"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_2"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2" hidden="1">{#N/A,#N/A,FALSE,"HuscoCombined-Summ";#N/A,#N/A,FALSE,"HuscoCombined-Income";#N/A,#N/A,FALSE,"HuscoCombined-Offering";#N/A,#N/A,FALSE,"Husco-Income";#N/A,#N/A,FALSE,"TargetEngineer";#N/A,#N/A,FALSE,"TargetAcqCalc";#N/A,#N/A,FALSE,"Husco-Acq"}</definedName>
    <definedName name="wrn.Hydraulic2." localSheetId="1" hidden="1">{#N/A,#N/A,FALSE,"HuscoCombined-Summ";#N/A,#N/A,FALSE,"HuscoCombined-Income";#N/A,#N/A,FALSE,"HuscoCombined-Offering";#N/A,#N/A,FALSE,"Husco-Income";#N/A,#N/A,FALSE,"TargetEngineer";#N/A,#N/A,FALSE,"TargetAcqCalc";#N/A,#N/A,FALSE,"Husco-Acq"}</definedName>
    <definedName name="wrn.Hydraulic2." localSheetId="19" hidden="1">{#N/A,#N/A,FALSE,"HuscoCombined-Summ";#N/A,#N/A,FALSE,"HuscoCombined-Income";#N/A,#N/A,FALSE,"HuscoCombined-Offering";#N/A,#N/A,FALSE,"Husco-Income";#N/A,#N/A,FALSE,"TargetEngineer";#N/A,#N/A,FALSE,"TargetAcqCalc";#N/A,#N/A,FALSE,"Husco-Acq"}</definedName>
    <definedName name="wrn.Hydraulic2." localSheetId="4" hidden="1">{#N/A,#N/A,FALSE,"HuscoCombined-Summ";#N/A,#N/A,FALSE,"HuscoCombined-Income";#N/A,#N/A,FALSE,"HuscoCombined-Offering";#N/A,#N/A,FALSE,"Husco-Income";#N/A,#N/A,FALSE,"TargetEngineer";#N/A,#N/A,FALSE,"TargetAcqCalc";#N/A,#N/A,FALSE,"Husco-Acq"}</definedName>
    <definedName name="wrn.Hydraulic2." localSheetId="18" hidden="1">{#N/A,#N/A,FALSE,"HuscoCombined-Summ";#N/A,#N/A,FALSE,"HuscoCombined-Income";#N/A,#N/A,FALSE,"HuscoCombined-Offering";#N/A,#N/A,FALSE,"Husco-Income";#N/A,#N/A,FALSE,"TargetEngineer";#N/A,#N/A,FALSE,"TargetAcqCalc";#N/A,#N/A,FALSE,"Husco-Acq"}</definedName>
    <definedName name="wrn.Hydraulic2." localSheetId="15" hidden="1">{#N/A,#N/A,FALSE,"HuscoCombined-Summ";#N/A,#N/A,FALSE,"HuscoCombined-Income";#N/A,#N/A,FALSE,"HuscoCombined-Offering";#N/A,#N/A,FALSE,"Husco-Income";#N/A,#N/A,FALSE,"TargetEngineer";#N/A,#N/A,FALSE,"TargetAcqCalc";#N/A,#N/A,FALSE,"Husco-Acq"}</definedName>
    <definedName name="wrn.Hydraulic2." localSheetId="11"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Hydraulic2._1" localSheetId="4" hidden="1">{#N/A,#N/A,FALSE,"HuscoCombined-Summ";#N/A,#N/A,FALSE,"HuscoCombined-Income";#N/A,#N/A,FALSE,"HuscoCombined-Offering";#N/A,#N/A,FALSE,"Husco-Income";#N/A,#N/A,FALSE,"TargetEngineer";#N/A,#N/A,FALSE,"TargetAcqCalc";#N/A,#N/A,FALSE,"Husco-Acq"}</definedName>
    <definedName name="wrn.Hydraulic2._1" localSheetId="11" hidden="1">{#N/A,#N/A,FALSE,"HuscoCombined-Summ";#N/A,#N/A,FALSE,"HuscoCombined-Income";#N/A,#N/A,FALSE,"HuscoCombined-Offering";#N/A,#N/A,FALSE,"Husco-Income";#N/A,#N/A,FALSE,"TargetEngineer";#N/A,#N/A,FALSE,"TargetAcqCalc";#N/A,#N/A,FALSE,"Husco-Acq"}</definedName>
    <definedName name="wrn.Hydraulic2._1" hidden="1">{#N/A,#N/A,FALSE,"HuscoCombined-Summ";#N/A,#N/A,FALSE,"HuscoCombined-Income";#N/A,#N/A,FALSE,"HuscoCombined-Offering";#N/A,#N/A,FALSE,"Husco-Income";#N/A,#N/A,FALSE,"TargetEngineer";#N/A,#N/A,FALSE,"TargetAcqCalc";#N/A,#N/A,FALSE,"Husco-Acq"}</definedName>
    <definedName name="wrn.Hydraulic2._1_1" localSheetId="4" hidden="1">{#N/A,#N/A,FALSE,"HuscoCombined-Summ";#N/A,#N/A,FALSE,"HuscoCombined-Income";#N/A,#N/A,FALSE,"HuscoCombined-Offering";#N/A,#N/A,FALSE,"Husco-Income";#N/A,#N/A,FALSE,"TargetEngineer";#N/A,#N/A,FALSE,"TargetAcqCalc";#N/A,#N/A,FALSE,"Husco-Acq"}</definedName>
    <definedName name="wrn.Hydraulic2._1_1" localSheetId="11" hidden="1">{#N/A,#N/A,FALSE,"HuscoCombined-Summ";#N/A,#N/A,FALSE,"HuscoCombined-Income";#N/A,#N/A,FALSE,"HuscoCombined-Offering";#N/A,#N/A,FALSE,"Husco-Income";#N/A,#N/A,FALSE,"TargetEngineer";#N/A,#N/A,FALSE,"TargetAcqCalc";#N/A,#N/A,FALSE,"Husco-Acq"}</definedName>
    <definedName name="wrn.Hydraulic2._1_1" hidden="1">{#N/A,#N/A,FALSE,"HuscoCombined-Summ";#N/A,#N/A,FALSE,"HuscoCombined-Income";#N/A,#N/A,FALSE,"HuscoCombined-Offering";#N/A,#N/A,FALSE,"Husco-Income";#N/A,#N/A,FALSE,"TargetEngineer";#N/A,#N/A,FALSE,"TargetAcqCalc";#N/A,#N/A,FALSE,"Husco-Acq"}</definedName>
    <definedName name="wrn.Hydraulic2._1_1_2" localSheetId="4" hidden="1">{#N/A,#N/A,FALSE,"HuscoCombined-Summ";#N/A,#N/A,FALSE,"HuscoCombined-Income";#N/A,#N/A,FALSE,"HuscoCombined-Offering";#N/A,#N/A,FALSE,"Husco-Income";#N/A,#N/A,FALSE,"TargetEngineer";#N/A,#N/A,FALSE,"TargetAcqCalc";#N/A,#N/A,FALSE,"Husco-Acq"}</definedName>
    <definedName name="wrn.Hydraulic2._1_1_2" localSheetId="11" hidden="1">{#N/A,#N/A,FALSE,"HuscoCombined-Summ";#N/A,#N/A,FALSE,"HuscoCombined-Income";#N/A,#N/A,FALSE,"HuscoCombined-Offering";#N/A,#N/A,FALSE,"Husco-Income";#N/A,#N/A,FALSE,"TargetEngineer";#N/A,#N/A,FALSE,"TargetAcqCalc";#N/A,#N/A,FALSE,"Husco-Acq"}</definedName>
    <definedName name="wrn.Hydraulic2._1_1_2" hidden="1">{#N/A,#N/A,FALSE,"HuscoCombined-Summ";#N/A,#N/A,FALSE,"HuscoCombined-Income";#N/A,#N/A,FALSE,"HuscoCombined-Offering";#N/A,#N/A,FALSE,"Husco-Income";#N/A,#N/A,FALSE,"TargetEngineer";#N/A,#N/A,FALSE,"TargetAcqCalc";#N/A,#N/A,FALSE,"Husco-Acq"}</definedName>
    <definedName name="wrn.Hydraulic2._1_3" localSheetId="4" hidden="1">{#N/A,#N/A,FALSE,"HuscoCombined-Summ";#N/A,#N/A,FALSE,"HuscoCombined-Income";#N/A,#N/A,FALSE,"HuscoCombined-Offering";#N/A,#N/A,FALSE,"Husco-Income";#N/A,#N/A,FALSE,"TargetEngineer";#N/A,#N/A,FALSE,"TargetAcqCalc";#N/A,#N/A,FALSE,"Husco-Acq"}</definedName>
    <definedName name="wrn.Hydraulic2._1_3" localSheetId="11" hidden="1">{#N/A,#N/A,FALSE,"HuscoCombined-Summ";#N/A,#N/A,FALSE,"HuscoCombined-Income";#N/A,#N/A,FALSE,"HuscoCombined-Offering";#N/A,#N/A,FALSE,"Husco-Income";#N/A,#N/A,FALSE,"TargetEngineer";#N/A,#N/A,FALSE,"TargetAcqCalc";#N/A,#N/A,FALSE,"Husco-Acq"}</definedName>
    <definedName name="wrn.Hydraulic2._1_3" hidden="1">{#N/A,#N/A,FALSE,"HuscoCombined-Summ";#N/A,#N/A,FALSE,"HuscoCombined-Income";#N/A,#N/A,FALSE,"HuscoCombined-Offering";#N/A,#N/A,FALSE,"Husco-Income";#N/A,#N/A,FALSE,"TargetEngineer";#N/A,#N/A,FALSE,"TargetAcqCalc";#N/A,#N/A,FALSE,"Husco-Acq"}</definedName>
    <definedName name="wrn.Hydraulic2._2" localSheetId="4" hidden="1">{#N/A,#N/A,FALSE,"HuscoCombined-Summ";#N/A,#N/A,FALSE,"HuscoCombined-Income";#N/A,#N/A,FALSE,"HuscoCombined-Offering";#N/A,#N/A,FALSE,"Husco-Income";#N/A,#N/A,FALSE,"TargetEngineer";#N/A,#N/A,FALSE,"TargetAcqCalc";#N/A,#N/A,FALSE,"Husco-Acq"}</definedName>
    <definedName name="wrn.Hydraulic2._2" localSheetId="11" hidden="1">{#N/A,#N/A,FALSE,"HuscoCombined-Summ";#N/A,#N/A,FALSE,"HuscoCombined-Income";#N/A,#N/A,FALSE,"HuscoCombined-Offering";#N/A,#N/A,FALSE,"Husco-Income";#N/A,#N/A,FALSE,"TargetEngineer";#N/A,#N/A,FALSE,"TargetAcqCalc";#N/A,#N/A,FALSE,"Husco-Acq"}</definedName>
    <definedName name="wrn.Hydraulic2._2" hidden="1">{#N/A,#N/A,FALSE,"HuscoCombined-Summ";#N/A,#N/A,FALSE,"HuscoCombined-Income";#N/A,#N/A,FALSE,"HuscoCombined-Offering";#N/A,#N/A,FALSE,"Husco-Income";#N/A,#N/A,FALSE,"TargetEngineer";#N/A,#N/A,FALSE,"TargetAcqCalc";#N/A,#N/A,FALSE,"Husco-Acq"}</definedName>
    <definedName name="wrn.Hydraulic2._2_2" localSheetId="4" hidden="1">{#N/A,#N/A,FALSE,"HuscoCombined-Summ";#N/A,#N/A,FALSE,"HuscoCombined-Income";#N/A,#N/A,FALSE,"HuscoCombined-Offering";#N/A,#N/A,FALSE,"Husco-Income";#N/A,#N/A,FALSE,"TargetEngineer";#N/A,#N/A,FALSE,"TargetAcqCalc";#N/A,#N/A,FALSE,"Husco-Acq"}</definedName>
    <definedName name="wrn.Hydraulic2._2_2" localSheetId="11" hidden="1">{#N/A,#N/A,FALSE,"HuscoCombined-Summ";#N/A,#N/A,FALSE,"HuscoCombined-Income";#N/A,#N/A,FALSE,"HuscoCombined-Offering";#N/A,#N/A,FALSE,"Husco-Income";#N/A,#N/A,FALSE,"TargetEngineer";#N/A,#N/A,FALSE,"TargetAcqCalc";#N/A,#N/A,FALSE,"Husco-Acq"}</definedName>
    <definedName name="wrn.Hydraulic2._2_2" hidden="1">{#N/A,#N/A,FALSE,"HuscoCombined-Summ";#N/A,#N/A,FALSE,"HuscoCombined-Income";#N/A,#N/A,FALSE,"HuscoCombined-Offering";#N/A,#N/A,FALSE,"Husco-Income";#N/A,#N/A,FALSE,"TargetEngineer";#N/A,#N/A,FALSE,"TargetAcqCalc";#N/A,#N/A,FALSE,"Husco-Acq"}</definedName>
    <definedName name="wrn.Hydraulic2._3" localSheetId="4" hidden="1">{#N/A,#N/A,FALSE,"HuscoCombined-Summ";#N/A,#N/A,FALSE,"HuscoCombined-Income";#N/A,#N/A,FALSE,"HuscoCombined-Offering";#N/A,#N/A,FALSE,"Husco-Income";#N/A,#N/A,FALSE,"TargetEngineer";#N/A,#N/A,FALSE,"TargetAcqCalc";#N/A,#N/A,FALSE,"Husco-Acq"}</definedName>
    <definedName name="wrn.Hydraulic2._3" localSheetId="11" hidden="1">{#N/A,#N/A,FALSE,"HuscoCombined-Summ";#N/A,#N/A,FALSE,"HuscoCombined-Income";#N/A,#N/A,FALSE,"HuscoCombined-Offering";#N/A,#N/A,FALSE,"Husco-Income";#N/A,#N/A,FALSE,"TargetEngineer";#N/A,#N/A,FALSE,"TargetAcqCalc";#N/A,#N/A,FALSE,"Husco-Acq"}</definedName>
    <definedName name="wrn.Hydraulic2._3" hidden="1">{#N/A,#N/A,FALSE,"HuscoCombined-Summ";#N/A,#N/A,FALSE,"HuscoCombined-Income";#N/A,#N/A,FALSE,"HuscoCombined-Offering";#N/A,#N/A,FALSE,"Husco-Income";#N/A,#N/A,FALSE,"TargetEngineer";#N/A,#N/A,FALSE,"TargetAcqCalc";#N/A,#N/A,FALSE,"Husco-Acq"}</definedName>
    <definedName name="wrn.Hydraulic2._3_2" localSheetId="4" hidden="1">{#N/A,#N/A,FALSE,"HuscoCombined-Summ";#N/A,#N/A,FALSE,"HuscoCombined-Income";#N/A,#N/A,FALSE,"HuscoCombined-Offering";#N/A,#N/A,FALSE,"Husco-Income";#N/A,#N/A,FALSE,"TargetEngineer";#N/A,#N/A,FALSE,"TargetAcqCalc";#N/A,#N/A,FALSE,"Husco-Acq"}</definedName>
    <definedName name="wrn.Hydraulic2._3_2" localSheetId="11" hidden="1">{#N/A,#N/A,FALSE,"HuscoCombined-Summ";#N/A,#N/A,FALSE,"HuscoCombined-Income";#N/A,#N/A,FALSE,"HuscoCombined-Offering";#N/A,#N/A,FALSE,"Husco-Income";#N/A,#N/A,FALSE,"TargetEngineer";#N/A,#N/A,FALSE,"TargetAcqCalc";#N/A,#N/A,FALSE,"Husco-Acq"}</definedName>
    <definedName name="wrn.Hydraulic2._3_2" hidden="1">{#N/A,#N/A,FALSE,"HuscoCombined-Summ";#N/A,#N/A,FALSE,"HuscoCombined-Income";#N/A,#N/A,FALSE,"HuscoCombined-Offering";#N/A,#N/A,FALSE,"Husco-Income";#N/A,#N/A,FALSE,"TargetEngineer";#N/A,#N/A,FALSE,"TargetAcqCalc";#N/A,#N/A,FALSE,"Husco-Acq"}</definedName>
    <definedName name="wrn.Hydraulic2._4" localSheetId="4" hidden="1">{#N/A,#N/A,FALSE,"HuscoCombined-Summ";#N/A,#N/A,FALSE,"HuscoCombined-Income";#N/A,#N/A,FALSE,"HuscoCombined-Offering";#N/A,#N/A,FALSE,"Husco-Income";#N/A,#N/A,FALSE,"TargetEngineer";#N/A,#N/A,FALSE,"TargetAcqCalc";#N/A,#N/A,FALSE,"Husco-Acq"}</definedName>
    <definedName name="wrn.Hydraulic2._4" localSheetId="11" hidden="1">{#N/A,#N/A,FALSE,"HuscoCombined-Summ";#N/A,#N/A,FALSE,"HuscoCombined-Income";#N/A,#N/A,FALSE,"HuscoCombined-Offering";#N/A,#N/A,FALSE,"Husco-Income";#N/A,#N/A,FALSE,"TargetEngineer";#N/A,#N/A,FALSE,"TargetAcqCalc";#N/A,#N/A,FALSE,"Husco-Acq"}</definedName>
    <definedName name="wrn.Hydraulic2._4" hidden="1">{#N/A,#N/A,FALSE,"HuscoCombined-Summ";#N/A,#N/A,FALSE,"HuscoCombined-Income";#N/A,#N/A,FALSE,"HuscoCombined-Offering";#N/A,#N/A,FALSE,"Husco-Income";#N/A,#N/A,FALSE,"TargetEngineer";#N/A,#N/A,FALSE,"TargetAcqCalc";#N/A,#N/A,FALSE,"Husco-Acq"}</definedName>
    <definedName name="wrn.Hydraulic2._4_2" localSheetId="4" hidden="1">{#N/A,#N/A,FALSE,"HuscoCombined-Summ";#N/A,#N/A,FALSE,"HuscoCombined-Income";#N/A,#N/A,FALSE,"HuscoCombined-Offering";#N/A,#N/A,FALSE,"Husco-Income";#N/A,#N/A,FALSE,"TargetEngineer";#N/A,#N/A,FALSE,"TargetAcqCalc";#N/A,#N/A,FALSE,"Husco-Acq"}</definedName>
    <definedName name="wrn.Hydraulic2._4_2" localSheetId="11" hidden="1">{#N/A,#N/A,FALSE,"HuscoCombined-Summ";#N/A,#N/A,FALSE,"HuscoCombined-Income";#N/A,#N/A,FALSE,"HuscoCombined-Offering";#N/A,#N/A,FALSE,"Husco-Income";#N/A,#N/A,FALSE,"TargetEngineer";#N/A,#N/A,FALSE,"TargetAcqCalc";#N/A,#N/A,FALSE,"Husco-Acq"}</definedName>
    <definedName name="wrn.Hydraulic2._4_2" hidden="1">{#N/A,#N/A,FALSE,"HuscoCombined-Summ";#N/A,#N/A,FALSE,"HuscoCombined-Income";#N/A,#N/A,FALSE,"HuscoCombined-Offering";#N/A,#N/A,FALSE,"Husco-Income";#N/A,#N/A,FALSE,"TargetEngineer";#N/A,#N/A,FALSE,"TargetAcqCalc";#N/A,#N/A,FALSE,"Husco-Acq"}</definedName>
    <definedName name="wrn.Hydraulic2._5" localSheetId="4" hidden="1">{#N/A,#N/A,FALSE,"HuscoCombined-Summ";#N/A,#N/A,FALSE,"HuscoCombined-Income";#N/A,#N/A,FALSE,"HuscoCombined-Offering";#N/A,#N/A,FALSE,"Husco-Income";#N/A,#N/A,FALSE,"TargetEngineer";#N/A,#N/A,FALSE,"TargetAcqCalc";#N/A,#N/A,FALSE,"Husco-Acq"}</definedName>
    <definedName name="wrn.Hydraulic2._5" localSheetId="11" hidden="1">{#N/A,#N/A,FALSE,"HuscoCombined-Summ";#N/A,#N/A,FALSE,"HuscoCombined-Income";#N/A,#N/A,FALSE,"HuscoCombined-Offering";#N/A,#N/A,FALSE,"Husco-Income";#N/A,#N/A,FALSE,"TargetEngineer";#N/A,#N/A,FALSE,"TargetAcqCalc";#N/A,#N/A,FALSE,"Husco-Acq"}</definedName>
    <definedName name="wrn.Hydraulic2._5" hidden="1">{#N/A,#N/A,FALSE,"HuscoCombined-Summ";#N/A,#N/A,FALSE,"HuscoCombined-Income";#N/A,#N/A,FALSE,"HuscoCombined-Offering";#N/A,#N/A,FALSE,"Husco-Income";#N/A,#N/A,FALSE,"TargetEngineer";#N/A,#N/A,FALSE,"TargetAcqCalc";#N/A,#N/A,FALSE,"Husco-Acq"}</definedName>
    <definedName name="wrn.Hydraulic2._5_2" localSheetId="4" hidden="1">{#N/A,#N/A,FALSE,"HuscoCombined-Summ";#N/A,#N/A,FALSE,"HuscoCombined-Income";#N/A,#N/A,FALSE,"HuscoCombined-Offering";#N/A,#N/A,FALSE,"Husco-Income";#N/A,#N/A,FALSE,"TargetEngineer";#N/A,#N/A,FALSE,"TargetAcqCalc";#N/A,#N/A,FALSE,"Husco-Acq"}</definedName>
    <definedName name="wrn.Hydraulic2._5_2" localSheetId="11" hidden="1">{#N/A,#N/A,FALSE,"HuscoCombined-Summ";#N/A,#N/A,FALSE,"HuscoCombined-Income";#N/A,#N/A,FALSE,"HuscoCombined-Offering";#N/A,#N/A,FALSE,"Husco-Income";#N/A,#N/A,FALSE,"TargetEngineer";#N/A,#N/A,FALSE,"TargetAcqCalc";#N/A,#N/A,FALSE,"Husco-Acq"}</definedName>
    <definedName name="wrn.Hydraulic2._5_2" hidden="1">{#N/A,#N/A,FALSE,"HuscoCombined-Summ";#N/A,#N/A,FALSE,"HuscoCombined-Income";#N/A,#N/A,FALSE,"HuscoCombined-Offering";#N/A,#N/A,FALSE,"Husco-Income";#N/A,#N/A,FALSE,"TargetEngineer";#N/A,#N/A,FALSE,"TargetAcqCalc";#N/A,#N/A,FALSE,"Husco-Acq"}</definedName>
    <definedName name="wrn.Hyperion." localSheetId="11" hidden="1">{#N/A,#N/A,FALSE,"Hyperion product P&amp;L";#N/A,#N/A,FALSE,"Hyperion fixed costs"}</definedName>
    <definedName name="wrn.Hyperion." hidden="1">{#N/A,#N/A,FALSE,"Hyperion product P&amp;L";#N/A,#N/A,FALSE,"Hyperion fixed costs"}</definedName>
    <definedName name="wrn.IBI." localSheetId="11" hidden="1">{"IBI Annual",#N/A,FALSE,"IBI";"Quarterly",#N/A,FALSE,"IBI";"Divisional",#N/A,FALSE,"IBI";"Divisional II",#N/A,FALSE,"IBI";"IBI Balance Sheet",#N/A,FALSE,"IBI";"IBI Funds",#N/A,FALSE,"IBI"}</definedName>
    <definedName name="wrn.IBI." hidden="1">{"IBI Annual",#N/A,FALSE,"IBI";"Quarterly",#N/A,FALSE,"IBI";"Divisional",#N/A,FALSE,"IBI";"Divisional II",#N/A,FALSE,"IBI";"IBI Balance Sheet",#N/A,FALSE,"IBI";"IBI Funds",#N/A,FALSE,"IBI"}</definedName>
    <definedName name="wrn.IBI._.Divisional." localSheetId="11" hidden="1">{"Divisional",#N/A,FALSE,"IBI";"Divisional II",#N/A,FALSE,"IBI";"Breakdown",#N/A,FALSE,"IBI"}</definedName>
    <definedName name="wrn.IBI._.Divisional." hidden="1">{"Divisional",#N/A,FALSE,"IBI";"Divisional II",#N/A,FALSE,"IBI";"Breakdown",#N/A,FALSE,"IBI"}</definedName>
    <definedName name="wrn.icem." localSheetId="4" hidden="1">{#N/A,#N/A,FALSE,"Exb 2";#N/A,#N/A,FALSE,"Exb 3(a)";#N/A,#N/A,FALSE,"WACC";#N/A,#N/A,FALSE,"Exh 4(a)";#N/A,#N/A,FALSE,"Exh 4(b)";#N/A,#N/A,FALSE,"Exb 5(a)";#N/A,#N/A,FALSE,"Exb 5(b)"}</definedName>
    <definedName name="wrn.icem." localSheetId="11"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DCDEPR." localSheetId="4" hidden="1">{"IDCDEPR",#N/A,FALSE,"NAVYI"}</definedName>
    <definedName name="wrn.IDCDEPR." localSheetId="11" hidden="1">{"IDCDEPR",#N/A,FALSE,"NAVYI"}</definedName>
    <definedName name="wrn.IDCDEPR." hidden="1">{"IDCDEPR",#N/A,FALSE,"NAVYI"}</definedName>
    <definedName name="wrn.IDEN." localSheetId="1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_.Back._.up._.Files." localSheetId="11" hidden="1">{#N/A,#N/A,FALSE,"BACK UP Balance FDM";#N/A,#N/A,FALSE,"BACK UP ASP nsad"}</definedName>
    <definedName name="wrn.iDEN._.Back._.up._.Files." hidden="1">{#N/A,#N/A,FALSE,"BACK UP Balance FDM";#N/A,#N/A,FALSE,"BACK UP ASP nsad"}</definedName>
    <definedName name="wrn.IDPH." localSheetId="11" hidden="1">{"Rituxan Revenues",#N/A,FALSE,"B cell Revenues";"QEarn1",#N/A,FALSE,"Qearn";"QEarn2",#N/A,FALSE,"Qearn";"QMargin",#N/A,FALSE,"qmargin";"Cashflow",#N/A,FALSE,"cashflow";"Product Pipeline",#N/A,FALSE,"Product Pipeline"}</definedName>
    <definedName name="wrn.IDPH." hidden="1">{"Rituxan Revenues",#N/A,FALSE,"B cell Revenues";"QEarn1",#N/A,FALSE,"Qearn";"QEarn2",#N/A,FALSE,"Qearn";"QMargin",#N/A,FALSE,"qmargin";"Cashflow",#N/A,FALSE,"cashflow";"Product Pipeline",#N/A,FALSE,"Product Pipeline"}</definedName>
    <definedName name="wrn.IDPH._1" localSheetId="4" hidden="1">{"Rituxan Revenues",#N/A,FALSE,"B cell Revenues";"QEarn1",#N/A,FALSE,"Qearn";"QEarn2",#N/A,FALSE,"Qearn";"QMargin",#N/A,FALSE,"qmargin";"Cashflow",#N/A,FALSE,"cashflow";"Product Pipeline",#N/A,FALSE,"Product Pipeline"}</definedName>
    <definedName name="wrn.IDPH._1" localSheetId="11" hidden="1">{"Rituxan Revenues",#N/A,FALSE,"B cell Revenues";"QEarn1",#N/A,FALSE,"Qearn";"QEarn2",#N/A,FALSE,"Qearn";"QMargin",#N/A,FALSE,"qmargin";"Cashflow",#N/A,FALSE,"cashflow";"Product Pipeline",#N/A,FALSE,"Product Pipeline"}</definedName>
    <definedName name="wrn.IDPH._1" hidden="1">{"Rituxan Revenues",#N/A,FALSE,"B cell Revenues";"QEarn1",#N/A,FALSE,"Qearn";"QEarn2",#N/A,FALSE,"Qearn";"QMargin",#N/A,FALSE,"qmargin";"Cashflow",#N/A,FALSE,"cashflow";"Product Pipeline",#N/A,FALSE,"Product Pipeline"}</definedName>
    <definedName name="wrn.II._.PortRev33102." localSheetId="11" hidden="1">{#N/A,#N/A,TRUE,"Port Summary II";#N/A,#N/A,TRUE,"BV Valuation";#N/A,#N/A,TRUE,"FV Valuation";#N/A,#N/A,TRUE,"JRI";#N/A,#N/A,TRUE,"Weasler";#N/A,#N/A,TRUE,"Stronghaven";#N/A,#N/A,TRUE,"Connor";#N/A,#N/A,TRUE,"HWC";#N/A,#N/A,TRUE,"Temple"}</definedName>
    <definedName name="wrn.II._.PortRev33102." hidden="1">{#N/A,#N/A,TRUE,"Port Summary II";#N/A,#N/A,TRUE,"BV Valuation";#N/A,#N/A,TRUE,"FV Valuation";#N/A,#N/A,TRUE,"JRI";#N/A,#N/A,TRUE,"Weasler";#N/A,#N/A,TRUE,"Stronghaven";#N/A,#N/A,TRUE,"Connor";#N/A,#N/A,TRUE,"HWC";#N/A,#N/A,TRUE,"Temple"}</definedName>
    <definedName name="wrn.Ilijan._.Print." localSheetId="4"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1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_1" localSheetId="4"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_1" localSheetId="1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_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ression_ss." localSheetId="11"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ion_ss."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im."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 localSheetId="11" hidden="1">{#N/A,#N/A,FALSE,"resumen";#N/A,#N/A,FALSE,"DETALLE GENERAL";#N/A,#N/A,FALSE,"DETALLE RETENCIONES DESDE 01-97"}</definedName>
    <definedName name="wrn.IMPRIME." hidden="1">{#N/A,#N/A,FALSE,"resumen";#N/A,#N/A,FALSE,"DETALLE GENERAL";#N/A,#N/A,FALSE,"DETALLE RETENCIONES DESDE 01-97"}</definedName>
    <definedName name="wrn.IMPRIMER._.TOUT." localSheetId="11"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MPRIMER._.TOUT."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mprimir._.Todos." localSheetId="11" hidden="1">{#N/A,#N/A,FALSE,"ACTIVO";#N/A,#N/A,FALSE,"PASIVO";#N/A,#N/A,FALSE,"RESULTAD_AJUS";#N/A,#N/A,FALSE,"PATRIMONIO_AJUS";#N/A,#N/A,FALSE,"FLUJO_AJUS";#N/A,#N/A,FALSE,"Activo_Hist";#N/A,#N/A,FALSE,"Pasivo_Hist";#N/A,#N/A,FALSE,"Ganan_Perd_Hist";#N/A,#N/A,FALSE,"Patrimonio_Hist";#N/A,#N/A,FALSE,"Flujo_Hist"}</definedName>
    <definedName name="wrn.Imprimir._.Todos." hidden="1">{#N/A,#N/A,FALSE,"ACTIVO";#N/A,#N/A,FALSE,"PASIVO";#N/A,#N/A,FALSE,"RESULTAD_AJUS";#N/A,#N/A,FALSE,"PATRIMONIO_AJUS";#N/A,#N/A,FALSE,"FLUJO_AJUS";#N/A,#N/A,FALSE,"Activo_Hist";#N/A,#N/A,FALSE,"Pasivo_Hist";#N/A,#N/A,FALSE,"Ganan_Perd_Hist";#N/A,#N/A,FALSE,"Patrimonio_Hist";#N/A,#N/A,FALSE,"Flujo_Hist"}</definedName>
    <definedName name="wrn.Income." localSheetId="4" hidden="1">{#N/A,#N/A,TRUE,"Income";#N/A,#N/A,TRUE,"IncomeDetail";#N/A,#N/A,TRUE,"Balance";#N/A,#N/A,TRUE,"BalDetail"}</definedName>
    <definedName name="wrn.Income." localSheetId="11" hidden="1">{#N/A,#N/A,TRUE,"Income";#N/A,#N/A,TRUE,"IncomeDetail";#N/A,#N/A,TRUE,"Balance";#N/A,#N/A,TRUE,"BalDetail"}</definedName>
    <definedName name="wrn.Income." hidden="1">{#N/A,#N/A,TRUE,"Income";#N/A,#N/A,TRUE,"IncomeDetail";#N/A,#N/A,TRUE,"Balance";#N/A,#N/A,TRUE,"BalDetail"}</definedName>
    <definedName name="wrn.Income._.Detail." localSheetId="11" hidden="1">{#N/A,#N/A,FALSE,"Income";#N/A,#N/A,FALSE,"Cost of Goods Sold";#N/A,#N/A,FALSE,"Other Costs";#N/A,#N/A,FALSE,"Other Income";#N/A,#N/A,FALSE,"Taxes";#N/A,#N/A,FALSE,"Other Deductions";#N/A,#N/A,FALSE,"Compensation of Officers"}</definedName>
    <definedName name="wrn.Income._.Detail." hidden="1">{#N/A,#N/A,FALSE,"Income";#N/A,#N/A,FALSE,"Cost of Goods Sold";#N/A,#N/A,FALSE,"Other Costs";#N/A,#N/A,FALSE,"Other Income";#N/A,#N/A,FALSE,"Taxes";#N/A,#N/A,FALSE,"Other Deductions";#N/A,#N/A,FALSE,"Compensation of Officers"}</definedName>
    <definedName name="wrn.Income._.Detail._1" localSheetId="11" hidden="1">{#N/A,#N/A,FALSE,"Income";#N/A,#N/A,FALSE,"Cost of Goods Sold";#N/A,#N/A,FALSE,"Other Costs";#N/A,#N/A,FALSE,"Other Income";#N/A,#N/A,FALSE,"Taxes";#N/A,#N/A,FALSE,"Other Deductions";#N/A,#N/A,FALSE,"Compensation of Officers"}</definedName>
    <definedName name="wrn.Income._.Detail._1" hidden="1">{#N/A,#N/A,FALSE,"Income";#N/A,#N/A,FALSE,"Cost of Goods Sold";#N/A,#N/A,FALSE,"Other Costs";#N/A,#N/A,FALSE,"Other Income";#N/A,#N/A,FALSE,"Taxes";#N/A,#N/A,FALSE,"Other Deductions";#N/A,#N/A,FALSE,"Compensation of Officers"}</definedName>
    <definedName name="wrn.Income._.Detail._2" localSheetId="11" hidden="1">{#N/A,#N/A,FALSE,"Income";#N/A,#N/A,FALSE,"Cost of Goods Sold";#N/A,#N/A,FALSE,"Other Costs";#N/A,#N/A,FALSE,"Other Income";#N/A,#N/A,FALSE,"Taxes";#N/A,#N/A,FALSE,"Other Deductions";#N/A,#N/A,FALSE,"Compensation of Officers"}</definedName>
    <definedName name="wrn.Income._.Detail._2" hidden="1">{#N/A,#N/A,FALSE,"Income";#N/A,#N/A,FALSE,"Cost of Goods Sold";#N/A,#N/A,FALSE,"Other Costs";#N/A,#N/A,FALSE,"Other Income";#N/A,#N/A,FALSE,"Taxes";#N/A,#N/A,FALSE,"Other Deductions";#N/A,#N/A,FALSE,"Compensation of Officers"}</definedName>
    <definedName name="wrn.Income._.Q96." localSheetId="4" hidden="1">{#N/A,#N/A,FALSE,"Income Statement"}</definedName>
    <definedName name="wrn.Income._.Q96." localSheetId="11" hidden="1">{#N/A,#N/A,FALSE,"Income Statement"}</definedName>
    <definedName name="wrn.Income._.Q96." hidden="1">{#N/A,#N/A,FALSE,"Income Statement"}</definedName>
    <definedName name="wrn.Income._.Q96._1" localSheetId="4" hidden="1">{#N/A,#N/A,FALSE,"Income Statement"}</definedName>
    <definedName name="wrn.Income._.Q96._1" localSheetId="11" hidden="1">{#N/A,#N/A,FALSE,"Income Statement"}</definedName>
    <definedName name="wrn.Income._.Q96._1" hidden="1">{#N/A,#N/A,FALSE,"Income Statement"}</definedName>
    <definedName name="wrn.Income._.Q97." localSheetId="4" hidden="1">{#N/A,#N/A,FALSE,"Income Statement"}</definedName>
    <definedName name="wrn.Income._.Q97." localSheetId="11" hidden="1">{#N/A,#N/A,FALSE,"Income Statement"}</definedName>
    <definedName name="wrn.Income._.Q97." hidden="1">{#N/A,#N/A,FALSE,"Income Statement"}</definedName>
    <definedName name="wrn.Income._.Q97._1" localSheetId="4" hidden="1">{#N/A,#N/A,FALSE,"Income Statement"}</definedName>
    <definedName name="wrn.Income._.Q97._1" localSheetId="11" hidden="1">{#N/A,#N/A,FALSE,"Income Statement"}</definedName>
    <definedName name="wrn.Income._.Q97._1" hidden="1">{#N/A,#N/A,FALSE,"Income Statement"}</definedName>
    <definedName name="wrn.Income._.State." localSheetId="11" hidden="1">{#N/A,#N/A,FALSE,"Income statement";#N/A,#N/A,FALSE,"Income Statement by Plant"}</definedName>
    <definedName name="wrn.Income._.State." hidden="1">{#N/A,#N/A,FALSE,"Income statement";#N/A,#N/A,FALSE,"Income Statement by Plant"}</definedName>
    <definedName name="wrn.Income._.State._.and._.CapEx." localSheetId="11" hidden="1">{#N/A,#N/A,FALSE,"Income statement";#N/A,#N/A,FALSE,"Income Statement by Plant"}</definedName>
    <definedName name="wrn.Income._.State._.and._.CapEx." hidden="1">{#N/A,#N/A,FALSE,"Income statement";#N/A,#N/A,FALSE,"Income Statement by Plant"}</definedName>
    <definedName name="wrn.INCOME._.STATEMENT." localSheetId="4" hidden="1">{"INCOME STATEMENT",#N/A,FALSE,"Income Statement"}</definedName>
    <definedName name="wrn.INCOME._.STATEMENT." localSheetId="11" hidden="1">{"INCOME STATEMENT",#N/A,FALSE,"Income Statement"}</definedName>
    <definedName name="wrn.INCOME._.STATEMENT." hidden="1">{"INCOME STATEMENT",#N/A,FALSE,"Income Statement"}</definedName>
    <definedName name="wrn.INCOME._.STATEMENT._1" localSheetId="4" hidden="1">{"INCOME STATEMENT",#N/A,FALSE,"Income Statement"}</definedName>
    <definedName name="wrn.INCOME._.STATEMENT._1" localSheetId="11" hidden="1">{"INCOME STATEMENT",#N/A,FALSE,"Income Statement"}</definedName>
    <definedName name="wrn.INCOME._.STATEMENT._1" hidden="1">{"INCOME STATEMENT",#N/A,FALSE,"Income Statement"}</definedName>
    <definedName name="wrn.Income._.Years." localSheetId="4" hidden="1">{#N/A,#N/A,FALSE,"Income Statement"}</definedName>
    <definedName name="wrn.Income._.Years." localSheetId="11" hidden="1">{#N/A,#N/A,FALSE,"Income Statement"}</definedName>
    <definedName name="wrn.Income._.Years." hidden="1">{#N/A,#N/A,FALSE,"Income Statement"}</definedName>
    <definedName name="wrn.Income._.Years._1" localSheetId="4" hidden="1">{#N/A,#N/A,FALSE,"Income Statement"}</definedName>
    <definedName name="wrn.Income._.Years._1" localSheetId="11" hidden="1">{#N/A,#N/A,FALSE,"Income Statement"}</definedName>
    <definedName name="wrn.Income._.Years._1" hidden="1">{#N/A,#N/A,FALSE,"Income Statement"}</definedName>
    <definedName name="wrn.Income._1" localSheetId="4" hidden="1">{#N/A,#N/A,TRUE,"Income";#N/A,#N/A,TRUE,"IncomeDetail";#N/A,#N/A,TRUE,"Balance";#N/A,#N/A,TRUE,"BalDetail"}</definedName>
    <definedName name="wrn.Income._1" localSheetId="11" hidden="1">{#N/A,#N/A,TRUE,"Income";#N/A,#N/A,TRUE,"IncomeDetail";#N/A,#N/A,TRUE,"Balance";#N/A,#N/A,TRUE,"BalDetail"}</definedName>
    <definedName name="wrn.Income._1" hidden="1">{#N/A,#N/A,TRUE,"Income";#N/A,#N/A,TRUE,"IncomeDetail";#N/A,#N/A,TRUE,"Balance";#N/A,#N/A,TRUE,"BalDetail"}</definedName>
    <definedName name="wrn.Income._1_1" localSheetId="4" hidden="1">{#N/A,#N/A,TRUE,"Income";#N/A,#N/A,TRUE,"IncomeDetail";#N/A,#N/A,TRUE,"Balance";#N/A,#N/A,TRUE,"BalDetail"}</definedName>
    <definedName name="wrn.Income._1_1" localSheetId="11" hidden="1">{#N/A,#N/A,TRUE,"Income";#N/A,#N/A,TRUE,"IncomeDetail";#N/A,#N/A,TRUE,"Balance";#N/A,#N/A,TRUE,"BalDetail"}</definedName>
    <definedName name="wrn.Income._1_1" hidden="1">{#N/A,#N/A,TRUE,"Income";#N/A,#N/A,TRUE,"IncomeDetail";#N/A,#N/A,TRUE,"Balance";#N/A,#N/A,TRUE,"BalDetail"}</definedName>
    <definedName name="wrn.Income._1_1_2" localSheetId="4" hidden="1">{#N/A,#N/A,TRUE,"Income";#N/A,#N/A,TRUE,"IncomeDetail";#N/A,#N/A,TRUE,"Balance";#N/A,#N/A,TRUE,"BalDetail"}</definedName>
    <definedName name="wrn.Income._1_1_2" localSheetId="11" hidden="1">{#N/A,#N/A,TRUE,"Income";#N/A,#N/A,TRUE,"IncomeDetail";#N/A,#N/A,TRUE,"Balance";#N/A,#N/A,TRUE,"BalDetail"}</definedName>
    <definedName name="wrn.Income._1_1_2" hidden="1">{#N/A,#N/A,TRUE,"Income";#N/A,#N/A,TRUE,"IncomeDetail";#N/A,#N/A,TRUE,"Balance";#N/A,#N/A,TRUE,"BalDetail"}</definedName>
    <definedName name="wrn.Income._1_3" localSheetId="4" hidden="1">{#N/A,#N/A,TRUE,"Income";#N/A,#N/A,TRUE,"IncomeDetail";#N/A,#N/A,TRUE,"Balance";#N/A,#N/A,TRUE,"BalDetail"}</definedName>
    <definedName name="wrn.Income._1_3" localSheetId="11" hidden="1">{#N/A,#N/A,TRUE,"Income";#N/A,#N/A,TRUE,"IncomeDetail";#N/A,#N/A,TRUE,"Balance";#N/A,#N/A,TRUE,"BalDetail"}</definedName>
    <definedName name="wrn.Income._1_3" hidden="1">{#N/A,#N/A,TRUE,"Income";#N/A,#N/A,TRUE,"IncomeDetail";#N/A,#N/A,TRUE,"Balance";#N/A,#N/A,TRUE,"BalDetail"}</definedName>
    <definedName name="wrn.Income._2" localSheetId="4" hidden="1">{#N/A,#N/A,TRUE,"Income";#N/A,#N/A,TRUE,"IncomeDetail";#N/A,#N/A,TRUE,"Balance";#N/A,#N/A,TRUE,"BalDetail"}</definedName>
    <definedName name="wrn.Income._2" localSheetId="11" hidden="1">{#N/A,#N/A,TRUE,"Income";#N/A,#N/A,TRUE,"IncomeDetail";#N/A,#N/A,TRUE,"Balance";#N/A,#N/A,TRUE,"BalDetail"}</definedName>
    <definedName name="wrn.Income._2" hidden="1">{#N/A,#N/A,TRUE,"Income";#N/A,#N/A,TRUE,"IncomeDetail";#N/A,#N/A,TRUE,"Balance";#N/A,#N/A,TRUE,"BalDetail"}</definedName>
    <definedName name="wrn.Income._2_2" localSheetId="4" hidden="1">{#N/A,#N/A,TRUE,"Income";#N/A,#N/A,TRUE,"IncomeDetail";#N/A,#N/A,TRUE,"Balance";#N/A,#N/A,TRUE,"BalDetail"}</definedName>
    <definedName name="wrn.Income._2_2" localSheetId="11" hidden="1">{#N/A,#N/A,TRUE,"Income";#N/A,#N/A,TRUE,"IncomeDetail";#N/A,#N/A,TRUE,"Balance";#N/A,#N/A,TRUE,"BalDetail"}</definedName>
    <definedName name="wrn.Income._2_2" hidden="1">{#N/A,#N/A,TRUE,"Income";#N/A,#N/A,TRUE,"IncomeDetail";#N/A,#N/A,TRUE,"Balance";#N/A,#N/A,TRUE,"BalDetail"}</definedName>
    <definedName name="wrn.Income._3" localSheetId="4" hidden="1">{#N/A,#N/A,TRUE,"Income";#N/A,#N/A,TRUE,"IncomeDetail";#N/A,#N/A,TRUE,"Balance";#N/A,#N/A,TRUE,"BalDetail"}</definedName>
    <definedName name="wrn.Income._3" localSheetId="11" hidden="1">{#N/A,#N/A,TRUE,"Income";#N/A,#N/A,TRUE,"IncomeDetail";#N/A,#N/A,TRUE,"Balance";#N/A,#N/A,TRUE,"BalDetail"}</definedName>
    <definedName name="wrn.Income._3" hidden="1">{#N/A,#N/A,TRUE,"Income";#N/A,#N/A,TRUE,"IncomeDetail";#N/A,#N/A,TRUE,"Balance";#N/A,#N/A,TRUE,"BalDetail"}</definedName>
    <definedName name="wrn.Income._3_2" localSheetId="4" hidden="1">{#N/A,#N/A,TRUE,"Income";#N/A,#N/A,TRUE,"IncomeDetail";#N/A,#N/A,TRUE,"Balance";#N/A,#N/A,TRUE,"BalDetail"}</definedName>
    <definedName name="wrn.Income._3_2" localSheetId="11" hidden="1">{#N/A,#N/A,TRUE,"Income";#N/A,#N/A,TRUE,"IncomeDetail";#N/A,#N/A,TRUE,"Balance";#N/A,#N/A,TRUE,"BalDetail"}</definedName>
    <definedName name="wrn.Income._3_2" hidden="1">{#N/A,#N/A,TRUE,"Income";#N/A,#N/A,TRUE,"IncomeDetail";#N/A,#N/A,TRUE,"Balance";#N/A,#N/A,TRUE,"BalDetail"}</definedName>
    <definedName name="wrn.Income._5" localSheetId="4" hidden="1">{#N/A,#N/A,TRUE,"Income";#N/A,#N/A,TRUE,"IncomeDetail";#N/A,#N/A,TRUE,"Balance";#N/A,#N/A,TRUE,"BalDetail"}</definedName>
    <definedName name="wrn.Income._5" localSheetId="11" hidden="1">{#N/A,#N/A,TRUE,"Income";#N/A,#N/A,TRUE,"IncomeDetail";#N/A,#N/A,TRUE,"Balance";#N/A,#N/A,TRUE,"BalDetail"}</definedName>
    <definedName name="wrn.Income._5" hidden="1">{#N/A,#N/A,TRUE,"Income";#N/A,#N/A,TRUE,"IncomeDetail";#N/A,#N/A,TRUE,"Balance";#N/A,#N/A,TRUE,"BalDetail"}</definedName>
    <definedName name="wrn.Incomestmt." localSheetId="11" hidden="1">{"is",#N/A,FALSE,"tpl&amp;port_fs";"is",#N/A,FALSE,"mhd_fs";"is",#N/A,FALSE,"loanworks_fs";"is",#N/A,FALSE,"homeimprove_fs";"is",#N/A,FALSE,"builder_fs";"is",#N/A,FALSE,"tp_clca_fs";"is",#N/A,FALSE,"wlca_fs";"is",#N/A,FALSE,"cmo_fs"}</definedName>
    <definedName name="wrn.Incomestmt." hidden="1">{"is",#N/A,FALSE,"tpl&amp;port_fs";"is",#N/A,FALSE,"mhd_fs";"is",#N/A,FALSE,"loanworks_fs";"is",#N/A,FALSE,"homeimprove_fs";"is",#N/A,FALSE,"builder_fs";"is",#N/A,FALSE,"tp_clca_fs";"is",#N/A,FALSE,"wlca_fs";"is",#N/A,FALSE,"cmo_fs"}</definedName>
    <definedName name="wrn.Incr.._.CF._.Statement." localSheetId="4" hidden="1">{"IncrCashPrintArea",#N/A,FALSE,"Incr_CF"}</definedName>
    <definedName name="wrn.Incr.._.CF._.Statement." localSheetId="11" hidden="1">{"IncrCashPrintArea",#N/A,FALSE,"Incr_CF"}</definedName>
    <definedName name="wrn.Incr.._.CF._.Statement." hidden="1">{"IncrCashPrintArea",#N/A,FALSE,"Incr_CF"}</definedName>
    <definedName name="wrn.Incr.._.CF._.Statement._1" localSheetId="4" hidden="1">{"IncrCashPrintArea",#N/A,FALSE,"Incr_CF"}</definedName>
    <definedName name="wrn.Incr.._.CF._.Statement._1" localSheetId="11" hidden="1">{"IncrCashPrintArea",#N/A,FALSE,"Incr_CF"}</definedName>
    <definedName name="wrn.Incr.._.CF._.Statement._1" hidden="1">{"IncrCashPrintArea",#N/A,FALSE,"Incr_CF"}</definedName>
    <definedName name="wrn.Incr.._.Profitability._.Indicators." localSheetId="4" hidden="1">{"IncrProfPrintArea",#N/A,FALSE,"Incr_Prof"}</definedName>
    <definedName name="wrn.Incr.._.Profitability._.Indicators." localSheetId="11" hidden="1">{"IncrProfPrintArea",#N/A,FALSE,"Incr_Prof"}</definedName>
    <definedName name="wrn.Incr.._.Profitability._.Indicators." hidden="1">{"IncrProfPrintArea",#N/A,FALSE,"Incr_Prof"}</definedName>
    <definedName name="wrn.Incr.._.Profitability._.Indicators._1" localSheetId="4" hidden="1">{"IncrProfPrintArea",#N/A,FALSE,"Incr_Prof"}</definedName>
    <definedName name="wrn.Incr.._.Profitability._.Indicators._1" localSheetId="11" hidden="1">{"IncrProfPrintArea",#N/A,FALSE,"Incr_Prof"}</definedName>
    <definedName name="wrn.Incr.._.Profitability._.Indicators._1" hidden="1">{"IncrProfPrintArea",#N/A,FALSE,"Incr_Prof"}</definedName>
    <definedName name="wrn.IncStatement._.15._.years." localSheetId="4" hidden="1">{#N/A,#N/A,FALSE,"FinStateUS"}</definedName>
    <definedName name="wrn.IncStatement._.15._.years." localSheetId="11" hidden="1">{#N/A,#N/A,FALSE,"FinStateUS"}</definedName>
    <definedName name="wrn.IncStatement._.15._.years." hidden="1">{#N/A,#N/A,FALSE,"FinStateUS"}</definedName>
    <definedName name="wrn.IncStatement._.15._.years._1" localSheetId="4" hidden="1">{#N/A,#N/A,FALSE,"FinStateUS"}</definedName>
    <definedName name="wrn.IncStatement._.15._.years._1" localSheetId="11" hidden="1">{#N/A,#N/A,FALSE,"FinStateUS"}</definedName>
    <definedName name="wrn.IncStatement._.15._.years._1" hidden="1">{#N/A,#N/A,FALSE,"FinStateUS"}</definedName>
    <definedName name="wrn.IncStatement._.6._.years." localSheetId="4" hidden="1">{"IncStatement 6 years",#N/A,FALSE,"FinStateUS"}</definedName>
    <definedName name="wrn.IncStatement._.6._.years." localSheetId="11" hidden="1">{"IncStatement 6 years",#N/A,FALSE,"FinStateUS"}</definedName>
    <definedName name="wrn.IncStatement._.6._.years." hidden="1">{"IncStatement 6 years",#N/A,FALSE,"FinStateUS"}</definedName>
    <definedName name="wrn.IncStatement._.6._.years._1" localSheetId="4" hidden="1">{"IncStatement 6 years",#N/A,FALSE,"FinStateUS"}</definedName>
    <definedName name="wrn.IncStatement._.6._.years._1" localSheetId="11" hidden="1">{"IncStatement 6 years",#N/A,FALSE,"FinStateUS"}</definedName>
    <definedName name="wrn.IncStatement._.6._.years._1" hidden="1">{"IncStatement 6 years",#N/A,FALSE,"FinStateUS"}</definedName>
    <definedName name="wrn.INCSTMT." localSheetId="11" hidden="1">{#N/A,#N/A,FALSE,"FINSTMTS"}</definedName>
    <definedName name="wrn.INCSTMT." hidden="1">{#N/A,#N/A,FALSE,"FINSTMTS"}</definedName>
    <definedName name="wrn.INDEPS." localSheetId="11"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ia." localSheetId="4" hidden="1">{"India",#N/A,FALSE,"India"}</definedName>
    <definedName name="wrn.India." localSheetId="11" hidden="1">{"India",#N/A,FALSE,"India"}</definedName>
    <definedName name="wrn.India." hidden="1">{"India",#N/A,FALSE,"India"}</definedName>
    <definedName name="wrn.India._1" localSheetId="4" hidden="1">{"India",#N/A,FALSE,"India"}</definedName>
    <definedName name="wrn.India._1" localSheetId="11" hidden="1">{"India",#N/A,FALSE,"India"}</definedName>
    <definedName name="wrn.India._1" hidden="1">{"India",#N/A,FALSE,"India"}</definedName>
    <definedName name="wrn.Industrial._.Hyd._.OEM._.Mktg."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_2"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_2"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3"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3"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_2"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_2"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_2"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_2"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5" localSheetId="4"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5" localSheetId="1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Repl._.Mktg."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_2"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_2"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3"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3"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_2"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_2"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_2"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_2"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5" localSheetId="4"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5" localSheetId="1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y.xls." localSheetId="4" hidden="1">{#N/A,#N/A,FALSE,"Earnings";#N/A,#N/A,FALSE,"Overview";#N/A,#N/A,FALSE,"Summary";#N/A,#N/A,FALSE,"Summary II";#N/A,#N/A,FALSE,"R&amp;D";#N/A,#N/A,FALSE,"R&amp;D Forecast";#N/A,#N/A,FALSE,"Tax Adj";#N/A,#N/A,FALSE,"Goodwill";#N/A,#N/A,FALSE,"FX ";#N/A,#N/A,FALSE,"Consolidation";#N/A,#N/A,FALSE,"Provisions"}</definedName>
    <definedName name="wrn.Industry.xls." localSheetId="11"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dustry.xls._1" localSheetId="4" hidden="1">{#N/A,#N/A,FALSE,"Earnings";#N/A,#N/A,FALSE,"Overview";#N/A,#N/A,FALSE,"Summary";#N/A,#N/A,FALSE,"Summary II";#N/A,#N/A,FALSE,"R&amp;D";#N/A,#N/A,FALSE,"R&amp;D Forecast";#N/A,#N/A,FALSE,"Tax Adj";#N/A,#N/A,FALSE,"Goodwill";#N/A,#N/A,FALSE,"FX ";#N/A,#N/A,FALSE,"Consolidation";#N/A,#N/A,FALSE,"Provisions"}</definedName>
    <definedName name="wrn.Industry.xls._1" localSheetId="11" hidden="1">{#N/A,#N/A,FALSE,"Earnings";#N/A,#N/A,FALSE,"Overview";#N/A,#N/A,FALSE,"Summary";#N/A,#N/A,FALSE,"Summary II";#N/A,#N/A,FALSE,"R&amp;D";#N/A,#N/A,FALSE,"R&amp;D Forecast";#N/A,#N/A,FALSE,"Tax Adj";#N/A,#N/A,FALSE,"Goodwill";#N/A,#N/A,FALSE,"FX ";#N/A,#N/A,FALSE,"Consolidation";#N/A,#N/A,FALSE,"Provisions"}</definedName>
    <definedName name="wrn.Industry.xls._1" hidden="1">{#N/A,#N/A,FALSE,"Earnings";#N/A,#N/A,FALSE,"Overview";#N/A,#N/A,FALSE,"Summary";#N/A,#N/A,FALSE,"Summary II";#N/A,#N/A,FALSE,"R&amp;D";#N/A,#N/A,FALSE,"R&amp;D Forecast";#N/A,#N/A,FALSE,"Tax Adj";#N/A,#N/A,FALSE,"Goodwill";#N/A,#N/A,FALSE,"FX ";#N/A,#N/A,FALSE,"Consolidation";#N/A,#N/A,FALSE,"Provisions"}</definedName>
    <definedName name="wrn.Infectious._.Diseases." localSheetId="4" hidden="1">{#N/A,#N/A,FALSE,"Anti";#N/A,#N/A,FALSE,"Cefa";#N/A,#N/A,FALSE,"Ceph";#N/A,#N/A,FALSE,"Cefp";#N/A,#N/A,FALSE,"Cefe";#N/A,#N/A,FALSE,"Pens";#N/A,#N/A,FALSE,"Ampi";#N/A,#N/A,FALSE,"Amox";#N/A,#N/A,FALSE,"Isox";#N/A,#N/A,FALSE,"Aztr";#N/A,#N/A,FALSE,"Videx";#N/A,#N/A,FALSE,"Zerit"}</definedName>
    <definedName name="wrn.Infectious._.Diseases." localSheetId="11"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ectious._.Diseases._1" localSheetId="4" hidden="1">{#N/A,#N/A,FALSE,"Anti";#N/A,#N/A,FALSE,"Cefa";#N/A,#N/A,FALSE,"Ceph";#N/A,#N/A,FALSE,"Cefp";#N/A,#N/A,FALSE,"Cefe";#N/A,#N/A,FALSE,"Pens";#N/A,#N/A,FALSE,"Ampi";#N/A,#N/A,FALSE,"Amox";#N/A,#N/A,FALSE,"Isox";#N/A,#N/A,FALSE,"Aztr";#N/A,#N/A,FALSE,"Videx";#N/A,#N/A,FALSE,"Zerit"}</definedName>
    <definedName name="wrn.Infectious._.Diseases._1" localSheetId="11" hidden="1">{#N/A,#N/A,FALSE,"Anti";#N/A,#N/A,FALSE,"Cefa";#N/A,#N/A,FALSE,"Ceph";#N/A,#N/A,FALSE,"Cefp";#N/A,#N/A,FALSE,"Cefe";#N/A,#N/A,FALSE,"Pens";#N/A,#N/A,FALSE,"Ampi";#N/A,#N/A,FALSE,"Amox";#N/A,#N/A,FALSE,"Isox";#N/A,#N/A,FALSE,"Aztr";#N/A,#N/A,FALSE,"Videx";#N/A,#N/A,FALSE,"Zerit"}</definedName>
    <definedName name="wrn.Infectious._.Diseases._1" hidden="1">{#N/A,#N/A,FALSE,"Anti";#N/A,#N/A,FALSE,"Cefa";#N/A,#N/A,FALSE,"Ceph";#N/A,#N/A,FALSE,"Cefp";#N/A,#N/A,FALSE,"Cefe";#N/A,#N/A,FALSE,"Pens";#N/A,#N/A,FALSE,"Ampi";#N/A,#N/A,FALSE,"Amox";#N/A,#N/A,FALSE,"Isox";#N/A,#N/A,FALSE,"Aztr";#N/A,#N/A,FALSE,"Videx";#N/A,#N/A,FALSE,"Zerit"}</definedName>
    <definedName name="wrn.info." localSheetId="11"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nforme._.ingles." localSheetId="11" hidden="1">{"ingles",#N/A,FALSE,"R-C-E.XLS";"ingles",#N/A,FALSE,"EXPANSIO.XLS";"ingles",#N/A,FALSE,"MARCA.XLS";"ingles",#N/A,FALSE,"MEDICO.XLS";"ingles",#N/A,FALSE,"ACT-ECON.XLS";"ingles",#N/A,FALSE,"GALERIA.XLS";"ingles",#N/A,FALSE,"R-EXTERN.XLS";"ingles",#N/A,FALSE,"NEWSLETT.XLS";"ingles",#N/A,FALSE,"RECOMUL.XLS";"ingles",#N/A,FALSE,"ESTRUCTU.XLS"}</definedName>
    <definedName name="wrn.informe._.ingles." hidden="1">{"ingles",#N/A,FALSE,"R-C-E.XLS";"ingles",#N/A,FALSE,"EXPANSIO.XLS";"ingles",#N/A,FALSE,"MARCA.XLS";"ingles",#N/A,FALSE,"MEDICO.XLS";"ingles",#N/A,FALSE,"ACT-ECON.XLS";"ingles",#N/A,FALSE,"GALERIA.XLS";"ingles",#N/A,FALSE,"R-EXTERN.XLS";"ingles",#N/A,FALSE,"NEWSLETT.XLS";"ingles",#N/A,FALSE,"RECOMUL.XLS";"ingles",#N/A,FALSE,"ESTRUCTU.XLS"}</definedName>
    <definedName name="wrn.ING." localSheetId="11" hidden="1">{"bs-ING",#N/A,FALSE,"ING Reports";"soo-ING",#N/A,FALSE,"ING Reports";"socf-ING",#N/A,FALSE,"ING Reports"}</definedName>
    <definedName name="wrn.ING." hidden="1">{"bs-ING",#N/A,FALSE,"ING Reports";"soo-ING",#N/A,FALSE,"ING Reports";"socf-ING",#N/A,FALSE,"ING Reports"}</definedName>
    <definedName name="wrn.ING._1" localSheetId="11" hidden="1">{"bs-ING",#N/A,FALSE,"ING Reports";"soo-ING",#N/A,FALSE,"ING Reports";"socf-ING",#N/A,FALSE,"ING Reports"}</definedName>
    <definedName name="wrn.ING._1" hidden="1">{"bs-ING",#N/A,FALSE,"ING Reports";"soo-ING",#N/A,FALSE,"ING Reports";"socf-ING",#N/A,FALSE,"ING Reports"}</definedName>
    <definedName name="wrn.INGLES." localSheetId="11" hidden="1">{#N/A,#N/A,FALSE,"RECPR1-95";#N/A,#N/A,FALSE,"EXPPR1-95";#N/A,#N/A,FALSE,"MARPR1-95";#N/A,#N/A,FALSE,"MEDPR1-95";#N/A,#N/A,FALSE,"ACTPR1-95";#N/A,#N/A,FALSE,"RELPR1-95";#N/A,#N/A,FALSE,"GALPR1-95";#N/A,#N/A,FALSE,"NEWPR1-95";#N/A,#N/A,FALSE,"REMPR1-95";#N/A,#N/A,FALSE,"ESTPR1-95"}</definedName>
    <definedName name="wrn.INGLES." hidden="1">{#N/A,#N/A,FALSE,"RECPR1-95";#N/A,#N/A,FALSE,"EXPPR1-95";#N/A,#N/A,FALSE,"MARPR1-95";#N/A,#N/A,FALSE,"MEDPR1-95";#N/A,#N/A,FALSE,"ACTPR1-95";#N/A,#N/A,FALSE,"RELPR1-95";#N/A,#N/A,FALSE,"GALPR1-95";#N/A,#N/A,FALSE,"NEWPR1-95";#N/A,#N/A,FALSE,"REMPR1-95";#N/A,#N/A,FALSE,"ESTPR1-95"}</definedName>
    <definedName name="wrn.input." localSheetId="11" hidden="1">{"avgbs",#N/A,FALSE,"Sheet1";"is",#N/A,FALSE,"Sheet1";"opexps",#N/A,FALSE,"Sheet1"}</definedName>
    <definedName name="wrn.input." hidden="1">{"avgbs",#N/A,FALSE,"Sheet1";"is",#N/A,FALSE,"Sheet1";"opexps",#N/A,FALSE,"Sheet1"}</definedName>
    <definedName name="wrn.Input._.and._.Growths." localSheetId="19" hidden="1">{"Product Demands Input",#N/A,TRUE,"PRDEMPOR";"Annual Growth Rates",#N/A,TRUE,"PRDEMPOR"}</definedName>
    <definedName name="wrn.Input._.and._.Growths." localSheetId="4" hidden="1">{"Product Demands Input",#N/A,TRUE,"PRDEMPOR";"Annual Growth Rates",#N/A,TRUE,"PRDEMPOR"}</definedName>
    <definedName name="wrn.Input._.and._.Growths." localSheetId="15" hidden="1">{"Product Demands Input",#N/A,TRUE,"PRDEMPOR";"Annual Growth Rates",#N/A,TRUE,"PRDEMPOR"}</definedName>
    <definedName name="wrn.Input._.and._.Growths." localSheetId="11" hidden="1">{"Product Demands Input",#N/A,TRUE,"PRDEMPOR";"Annual Growth Rates",#N/A,TRUE,"PRDEMPOR"}</definedName>
    <definedName name="wrn.Input._.and._.Growths." hidden="1">{"Product Demands Input",#N/A,TRUE,"PRDEMPOR";"Annual Growth Rates",#N/A,TRUE,"PRDEMPOR"}</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INFO." localSheetId="4" hidden="1">{"Input",#N/A,FALSE,"INPUT"}</definedName>
    <definedName name="wrn.INPUT._.INFO." localSheetId="11" hidden="1">{"Input",#N/A,FALSE,"INPUT"}</definedName>
    <definedName name="wrn.INPUT._.INFO." hidden="1">{"Input",#N/A,FALSE,"INPUT"}</definedName>
    <definedName name="wrn.INPUT._.INFO._1" localSheetId="4" hidden="1">{"Input",#N/A,FALSE,"INPUT"}</definedName>
    <definedName name="wrn.INPUT._.INFO._1" localSheetId="11" hidden="1">{"Input",#N/A,FALSE,"INPUT"}</definedName>
    <definedName name="wrn.INPUT._.INFO._1" hidden="1">{"Input",#N/A,FALSE,"INPUT"}</definedName>
    <definedName name="wrn.Input._.Print._.Area." localSheetId="4" hidden="1">{#N/A,#N/A,FALSE,"inputs";#N/A,#N/A,FALSE,"inputs"}</definedName>
    <definedName name="wrn.Input._.Print._.Area." localSheetId="11" hidden="1">{#N/A,#N/A,FALSE,"inputs";#N/A,#N/A,FALSE,"inputs"}</definedName>
    <definedName name="wrn.Input._.Print._.Area." hidden="1">{#N/A,#N/A,FALSE,"inputs";#N/A,#N/A,FALSE,"inputs"}</definedName>
    <definedName name="wrn.Input._.Print._.Area._1" localSheetId="4" hidden="1">{#N/A,#N/A,FALSE,"inputs";#N/A,#N/A,FALSE,"inputs"}</definedName>
    <definedName name="wrn.Input._.Print._.Area._1" localSheetId="11" hidden="1">{#N/A,#N/A,FALSE,"inputs";#N/A,#N/A,FALSE,"inputs"}</definedName>
    <definedName name="wrn.Input._.Print._.Area._1" hidden="1">{#N/A,#N/A,FALSE,"inputs";#N/A,#N/A,FALSE,"inputs"}</definedName>
    <definedName name="wrn.input._.sheet." localSheetId="11" hidden="1">{#N/A,#N/A,FALSE,"TICKERS INPUT SHEET"}</definedName>
    <definedName name="wrn.input._.sheet." hidden="1">{#N/A,#N/A,FALSE,"TICKERS INPUT SHEET"}</definedName>
    <definedName name="wrn.input._.sheet._1" localSheetId="11" hidden="1">{#N/A,#N/A,FALSE,"TICKERS INPUT SHEET"}</definedName>
    <definedName name="wrn.input._.sheet._1" hidden="1">{#N/A,#N/A,FALSE,"TICKERS INPUT SHEET"}</definedName>
    <definedName name="wrn.Inputsheet_ProjectInput." localSheetId="11" hidden="1">{"ProjectInput",#N/A,FALSE,"INPUT-AREA"}</definedName>
    <definedName name="wrn.Inputsheet_ProjectInput." hidden="1">{"ProjectInput",#N/A,FALSE,"INPUT-AREA"}</definedName>
    <definedName name="wrn.Inputsheet_ProjectInput._1" localSheetId="11" hidden="1">{"ProjectInput",#N/A,FALSE,"INPUT-AREA"}</definedName>
    <definedName name="wrn.Inputsheet_ProjectInput._1" hidden="1">{"ProjectInput",#N/A,FALSE,"INPUT-AREA"}</definedName>
    <definedName name="wrn.Inputsheet_ProjectInput._2" localSheetId="11" hidden="1">{"ProjectInput",#N/A,FALSE,"INPUT-AREA"}</definedName>
    <definedName name="wrn.Inputsheet_ProjectInput._2" hidden="1">{"ProjectInput",#N/A,FALSE,"INPUT-AREA"}</definedName>
    <definedName name="wrn.Inputsheet_ProjectInput._3" localSheetId="11" hidden="1">{"ProjectInput",#N/A,FALSE,"INPUT-AREA"}</definedName>
    <definedName name="wrn.Inputsheet_ProjectInput._3" hidden="1">{"ProjectInput",#N/A,FALSE,"INPUT-AREA"}</definedName>
    <definedName name="wrn.Inputsheet_ProjectInput._4" localSheetId="11" hidden="1">{"ProjectInput",#N/A,FALSE,"INPUT-AREA"}</definedName>
    <definedName name="wrn.Inputsheet_ProjectInput._4" hidden="1">{"ProjectInput",#N/A,FALSE,"INPUT-AREA"}</definedName>
    <definedName name="wrn.Inputsheet_ProjectInput._5" localSheetId="11" hidden="1">{"ProjectInput",#N/A,FALSE,"INPUT-AREA"}</definedName>
    <definedName name="wrn.Inputsheet_ProjectInput._5" hidden="1">{"ProjectInput",#N/A,FALSE,"INPUT-AREA"}</definedName>
    <definedName name="wrn.Instructor._.Tips." localSheetId="4"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localSheetId="1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localSheetId="4"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localSheetId="1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ANGIBLES." localSheetId="11" hidden="1">{#N/A,#N/A,FALSE,"T-1 Intangibles"}</definedName>
    <definedName name="wrn.INTANGIBLES." hidden="1">{#N/A,#N/A,FALSE,"T-1 Intangibles"}</definedName>
    <definedName name="wrn.Integral." localSheetId="11" hidden="1">{#N/A,#N/A,FALSE,"Holding";#N/A,#N/A,FALSE,"Acomp";#N/A,#N/A,FALSE,"Dre_ger";#N/A,#N/A,FALSE,"Atividade";#N/A,#N/A,FALSE,"Balancete"}</definedName>
    <definedName name="wrn.Integral." hidden="1">{#N/A,#N/A,FALSE,"Holding";#N/A,#N/A,FALSE,"Acomp";#N/A,#N/A,FALSE,"Dre_ger";#N/A,#N/A,FALSE,"Atividade";#N/A,#N/A,FALSE,"Balancete"}</definedName>
    <definedName name="wrn.INTEGRATED._.SERV.._.ALL._.SCH.." localSheetId="11" hidden="1">{"INTEGRATED SERV. BUDGET ASSUM.",#N/A,FALSE,"INTEGRATED SERVICES";"INTEGRATED SERV MAJOR EXP.",#N/A,FALSE,"INTEGRATED SERVICES";"INTEGRATED SERV SCH1",#N/A,FALSE,"INTEGRATED SERVICES";"INTEGRATED SERV SCH2",#N/A,FALSE,"INTEGRATED SERVICES"}</definedName>
    <definedName name="wrn.INTEGRATED._.SERV.._.ALL._.SCH.." hidden="1">{"INTEGRATED SERV. BUDGET ASSUM.",#N/A,FALSE,"INTEGRATED SERVICES";"INTEGRATED SERV MAJOR EXP.",#N/A,FALSE,"INTEGRATED SERVICES";"INTEGRATED SERV SCH1",#N/A,FALSE,"INTEGRATED SERVICES";"INTEGRATED SERV SCH2",#N/A,FALSE,"INTEGRATED SERVICES"}</definedName>
    <definedName name="wrn.INTEGRATEDS." localSheetId="11" hidden="1">{#N/A,#N/A,FALSE,"Sheet1"}</definedName>
    <definedName name="wrn.INTEGRATEDS." hidden="1">{#N/A,#N/A,FALSE,"Sheet1"}</definedName>
    <definedName name="wrn.INTEREST." localSheetId="11" hidden="1">{#N/A,#N/A,FALSE,"0700 Interest Expense";#N/A,#N/A,FALSE,"0700-1 Summary of Interest Earn"}</definedName>
    <definedName name="wrn.INTEREST." hidden="1">{#N/A,#N/A,FALSE,"0700 Interest Expense";#N/A,#N/A,FALSE,"0700-1 Summary of Interest Earn"}</definedName>
    <definedName name="wrn.interest._.all." localSheetId="4" hidden="1">{"footstar interest",#N/A,FALSE,"FOOTSTAR";"meld cons interest",#N/A,FALSE,"FOOTSTAR";"FOOTACTION INTEREST",#N/A,FALSE,"FOOTSTAR";"corporate interest",#N/A,FALSE,"FOOTSTAR";"thom mcan interest",#N/A,FALSE,"FOOTSTAR"}</definedName>
    <definedName name="wrn.interest._.all." localSheetId="11" hidden="1">{"footstar interest",#N/A,FALSE,"FOOTSTAR";"meld cons interest",#N/A,FALSE,"FOOTSTAR";"FOOTACTION INTEREST",#N/A,FALSE,"FOOTSTAR";"corporate interest",#N/A,FALSE,"FOOTSTAR";"thom mcan interest",#N/A,FALSE,"FOOTSTAR"}</definedName>
    <definedName name="wrn.interest._.all." hidden="1">{"footstar interest",#N/A,FALSE,"FOOTSTAR";"meld cons interest",#N/A,FALSE,"FOOTSTAR";"FOOTACTION INTEREST",#N/A,FALSE,"FOOTSTAR";"corporate interest",#N/A,FALSE,"FOOTSTAR";"thom mcan interest",#N/A,FALSE,"FOOTSTAR"}</definedName>
    <definedName name="wrn.interest._.all._1" localSheetId="4" hidden="1">{"footstar interest",#N/A,FALSE,"FOOTSTAR";"meld cons interest",#N/A,FALSE,"FOOTSTAR";"FOOTACTION INTEREST",#N/A,FALSE,"FOOTSTAR";"corporate interest",#N/A,FALSE,"FOOTSTAR";"thom mcan interest",#N/A,FALSE,"FOOTSTAR"}</definedName>
    <definedName name="wrn.interest._.all._1" localSheetId="11" hidden="1">{"footstar interest",#N/A,FALSE,"FOOTSTAR";"meld cons interest",#N/A,FALSE,"FOOTSTAR";"FOOTACTION INTEREST",#N/A,FALSE,"FOOTSTAR";"corporate interest",#N/A,FALSE,"FOOTSTAR";"thom mcan interest",#N/A,FALSE,"FOOTSTAR"}</definedName>
    <definedName name="wrn.interest._.all._1" hidden="1">{"footstar interest",#N/A,FALSE,"FOOTSTAR";"meld cons interest",#N/A,FALSE,"FOOTSTAR";"FOOTACTION INTEREST",#N/A,FALSE,"FOOTSTAR";"corporate interest",#N/A,FALSE,"FOOTSTAR";"thom mcan interest",#N/A,FALSE,"FOOTSTAR"}</definedName>
    <definedName name="wrn.Interest._.Forecast." localSheetId="4" hidden="1">{#N/A,#N/A,FALSE,"NOTES";#N/A,#N/A,FALSE,"SUM";#N/A,#N/A,FALSE,"TWC_INTEXP";#N/A,#N/A,FALSE,"WHD_INTEXP";#N/A,#N/A,FALSE,"INTERCO_WHD";#N/A,#N/A,FALSE,"TWC_INTINC";#N/A,#N/A,FALSE,"WHD_INTINC";#N/A,#N/A,FALSE,"CONS_EXT_FCST";#N/A,#N/A,FALSE,"WCORP_EXT_FCST";#N/A,#N/A,FALSE,"WHCORP_EXT_FCST"}</definedName>
    <definedName name="wrn.Interest._.Forecast." localSheetId="11" hidden="1">{#N/A,#N/A,FALSE,"NOTES";#N/A,#N/A,FALSE,"SUM";#N/A,#N/A,FALSE,"TWC_INTEXP";#N/A,#N/A,FALSE,"WHD_INTEXP";#N/A,#N/A,FALSE,"INTERCO_WHD";#N/A,#N/A,FALSE,"TWC_INTINC";#N/A,#N/A,FALSE,"WHD_INTINC";#N/A,#N/A,FALSE,"CONS_EXT_FCST";#N/A,#N/A,FALSE,"WCORP_EXT_FCST";#N/A,#N/A,FALSE,"WHCORP_EXT_FCST"}</definedName>
    <definedName name="wrn.Interest._.Forecast." hidden="1">{#N/A,#N/A,FALSE,"NOTES";#N/A,#N/A,FALSE,"SUM";#N/A,#N/A,FALSE,"TWC_INTEXP";#N/A,#N/A,FALSE,"WHD_INTEXP";#N/A,#N/A,FALSE,"INTERCO_WHD";#N/A,#N/A,FALSE,"TWC_INTINC";#N/A,#N/A,FALSE,"WHD_INTINC";#N/A,#N/A,FALSE,"CONS_EXT_FCST";#N/A,#N/A,FALSE,"WCORP_EXT_FCST";#N/A,#N/A,FALSE,"WHCORP_EXT_FCST"}</definedName>
    <definedName name="wrn.Interest._.Forecast._1" localSheetId="4" hidden="1">{#N/A,#N/A,FALSE,"NOTES";#N/A,#N/A,FALSE,"SUM";#N/A,#N/A,FALSE,"TWC_INTEXP";#N/A,#N/A,FALSE,"WHD_INTEXP";#N/A,#N/A,FALSE,"INTERCO_WHD";#N/A,#N/A,FALSE,"TWC_INTINC";#N/A,#N/A,FALSE,"WHD_INTINC";#N/A,#N/A,FALSE,"CONS_EXT_FCST";#N/A,#N/A,FALSE,"WCORP_EXT_FCST";#N/A,#N/A,FALSE,"WHCORP_EXT_FCST"}</definedName>
    <definedName name="wrn.Interest._.Forecast._1" localSheetId="11" hidden="1">{#N/A,#N/A,FALSE,"NOTES";#N/A,#N/A,FALSE,"SUM";#N/A,#N/A,FALSE,"TWC_INTEXP";#N/A,#N/A,FALSE,"WHD_INTEXP";#N/A,#N/A,FALSE,"INTERCO_WHD";#N/A,#N/A,FALSE,"TWC_INTINC";#N/A,#N/A,FALSE,"WHD_INTINC";#N/A,#N/A,FALSE,"CONS_EXT_FCST";#N/A,#N/A,FALSE,"WCORP_EXT_FCST";#N/A,#N/A,FALSE,"WHCORP_EXT_FCST"}</definedName>
    <definedName name="wrn.Interest._.Forecast._1" hidden="1">{#N/A,#N/A,FALSE,"NOTES";#N/A,#N/A,FALSE,"SUM";#N/A,#N/A,FALSE,"TWC_INTEXP";#N/A,#N/A,FALSE,"WHD_INTEXP";#N/A,#N/A,FALSE,"INTERCO_WHD";#N/A,#N/A,FALSE,"TWC_INTINC";#N/A,#N/A,FALSE,"WHD_INTINC";#N/A,#N/A,FALSE,"CONS_EXT_FCST";#N/A,#N/A,FALSE,"WCORP_EXT_FCST";#N/A,#N/A,FALSE,"WHCORP_EXT_FCST"}</definedName>
    <definedName name="wrn.Intermediate._.Calc.." localSheetId="4" hidden="1">{"Intermediate Calc.",#N/A,FALSE,"Merger Plan"}</definedName>
    <definedName name="wrn.Intermediate._.Calc.." localSheetId="11" hidden="1">{"Intermediate Calc.",#N/A,FALSE,"Merger Plan"}</definedName>
    <definedName name="wrn.Intermediate._.Calc.." hidden="1">{"Intermediate Calc.",#N/A,FALSE,"Merger Plan"}</definedName>
    <definedName name="wrn.Intermediate._.Calc.._1" localSheetId="4" hidden="1">{"Intermediate Calc.",#N/A,FALSE,"Merger Plan"}</definedName>
    <definedName name="wrn.Intermediate._.Calc.._1" localSheetId="11" hidden="1">{"Intermediate Calc.",#N/A,FALSE,"Merger Plan"}</definedName>
    <definedName name="wrn.Intermediate._.Calc.._1" hidden="1">{"Intermediate Calc.",#N/A,FALSE,"Merger Plan"}</definedName>
    <definedName name="wrn.INTERMEDIATES." localSheetId="11" hidden="1">{#N/A,#N/A,FALSE,"Sheet1"}</definedName>
    <definedName name="wrn.INTERMEDIATES." hidden="1">{#N/A,#N/A,FALSE,"Sheet1"}</definedName>
    <definedName name="wrn.Internal." localSheetId="4" hidden="1">{"Page 1",#N/A,FALSE,"Q-Breakdown";"Page 2",#N/A,FALSE,"Q-Breakdown";"Page 3",#N/A,FALSE,"Q-Breakdown"}</definedName>
    <definedName name="wrn.Internal." localSheetId="11" hidden="1">{"Page 1",#N/A,FALSE,"Q-Breakdown";"Page 2",#N/A,FALSE,"Q-Breakdown";"Page 3",#N/A,FALSE,"Q-Breakdown"}</definedName>
    <definedName name="wrn.Internal." hidden="1">{"Page 1",#N/A,FALSE,"Q-Breakdown";"Page 2",#N/A,FALSE,"Q-Breakdown";"Page 3",#N/A,FALSE,"Q-Breakdown"}</definedName>
    <definedName name="wrn.INTERNAL._.COV._.PG." localSheetId="11" hidden="1">{#N/A,#N/A,FALSE,"YE INT COV";#N/A,#N/A,FALSE,"YE INT COV B"}</definedName>
    <definedName name="wrn.INTERNAL._.COV._.PG." hidden="1">{#N/A,#N/A,FALSE,"YE INT COV";#N/A,#N/A,FALSE,"YE INT COV B"}</definedName>
    <definedName name="wrn.Internal._.Print." localSheetId="4" hidden="1">{"Page 1",#N/A,FALSE,"Q-Breakdown";"Page 2",#N/A,FALSE,"Q-Breakdown";"Page 3",#N/A,FALSE,"Q-Breakdown"}</definedName>
    <definedName name="wrn.Internal._.Print." localSheetId="11" hidden="1">{"Page 1",#N/A,FALSE,"Q-Breakdown";"Page 2",#N/A,FALSE,"Q-Breakdown";"Page 3",#N/A,FALSE,"Q-Breakdown"}</definedName>
    <definedName name="wrn.Internal._.Print." hidden="1">{"Page 1",#N/A,FALSE,"Q-Breakdown";"Page 2",#N/A,FALSE,"Q-Breakdown";"Page 3",#N/A,FALSE,"Q-Breakdown"}</definedName>
    <definedName name="wrn.Internal._.Print._1" localSheetId="4" hidden="1">{"Page 1",#N/A,FALSE,"Q-Breakdown";"Page 2",#N/A,FALSE,"Q-Breakdown";"Page 3",#N/A,FALSE,"Q-Breakdown"}</definedName>
    <definedName name="wrn.Internal._.Print._1" localSheetId="11" hidden="1">{"Page 1",#N/A,FALSE,"Q-Breakdown";"Page 2",#N/A,FALSE,"Q-Breakdown";"Page 3",#N/A,FALSE,"Q-Breakdown"}</definedName>
    <definedName name="wrn.Internal._.Print._1" hidden="1">{"Page 1",#N/A,FALSE,"Q-Breakdown";"Page 2",#N/A,FALSE,"Q-Breakdown";"Page 3",#N/A,FALSE,"Q-Breakdown"}</definedName>
    <definedName name="wrn.Internal._.Report._.for._.Martha."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_2"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_2"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3"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3"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_2"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_2"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_2"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_2"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5"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5"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 localSheetId="11" hidden="1">{"capex",#N/A,FALSE,"CAPEX RECAP";"asset disposals",#N/A,FALSE,"ASSET DISPOSITIONS";#N/A,#N/A,FALSE,"G&amp;A by Month";#N/A,#N/A,FALSE,"G&amp;A Compare";#N/A,#N/A,FALSE,"G&amp;A Month Only Compare"}</definedName>
    <definedName name="wrn.INTERNAL._.REPORTS." hidden="1">{"capex",#N/A,FALSE,"CAPEX RECAP";"asset disposals",#N/A,FALSE,"ASSET DISPOSITIONS";#N/A,#N/A,FALSE,"G&amp;A by Month";#N/A,#N/A,FALSE,"G&amp;A Compare";#N/A,#N/A,FALSE,"G&amp;A Month Only Compare"}</definedName>
    <definedName name="wrn.INTERNAL._.REPORTS._1" localSheetId="11" hidden="1">{"capex",#N/A,FALSE,"CAPEX RECAP";"asset disposals",#N/A,FALSE,"ASSET DISPOSITIONS";#N/A,#N/A,FALSE,"G&amp;A by Month";#N/A,#N/A,FALSE,"G&amp;A Compare";#N/A,#N/A,FALSE,"G&amp;A Month Only Compare"}</definedName>
    <definedName name="wrn.INTERNAL._.REPORTS._1" hidden="1">{"capex",#N/A,FALSE,"CAPEX RECAP";"asset disposals",#N/A,FALSE,"ASSET DISPOSITIONS";#N/A,#N/A,FALSE,"G&amp;A by Month";#N/A,#N/A,FALSE,"G&amp;A Compare";#N/A,#N/A,FALSE,"G&amp;A Month Only Compare"}</definedName>
    <definedName name="wrn.Internal._1" localSheetId="4" hidden="1">{"Page 1",#N/A,FALSE,"Q-Breakdown";"Page 2",#N/A,FALSE,"Q-Breakdown";"Page 3",#N/A,FALSE,"Q-Breakdown"}</definedName>
    <definedName name="wrn.Internal._1" localSheetId="11" hidden="1">{"Page 1",#N/A,FALSE,"Q-Breakdown";"Page 2",#N/A,FALSE,"Q-Breakdown";"Page 3",#N/A,FALSE,"Q-Breakdown"}</definedName>
    <definedName name="wrn.Internal._1" hidden="1">{"Page 1",#N/A,FALSE,"Q-Breakdown";"Page 2",#N/A,FALSE,"Q-Breakdown";"Page 3",#N/A,FALSE,"Q-Breakdown"}</definedName>
    <definedName name="wrn.International._.Monthly." localSheetId="11" hidden="1">{"incstmtim",#N/A,TRUE,"Inc Stmt (I)";"balshtim",#N/A,TRUE,"Bal Sheet (I)";"scfim",#N/A,TRUE,"Cash Flow (I)";"capsummim",#N/A,TRUE,"Cap Summ (I)";"assumim",#N/A,TRUE,"Assum (I)"}</definedName>
    <definedName name="wrn.International._.Monthly." hidden="1">{"incstmtim",#N/A,TRUE,"Inc Stmt (I)";"balshtim",#N/A,TRUE,"Bal Sheet (I)";"scfim",#N/A,TRUE,"Cash Flow (I)";"capsummim",#N/A,TRUE,"Cap Summ (I)";"assumim",#N/A,TRUE,"Assum (I)"}</definedName>
    <definedName name="wrn.International._.Quarterly." localSheetId="11" hidden="1">{"forecastiq",#N/A,TRUE,"Forecast (I)";"incstmtiq",#N/A,TRUE,"Inc Stmt (I)";"balshtiq",#N/A,TRUE,"Bal Sheet (I)";"scfiq",#N/A,TRUE,"Cash Flow (I)";"incmcfiq",#N/A,TRUE,"Inc mcf (I)";"assumiq",#N/A,TRUE,"Assum (I)"}</definedName>
    <definedName name="wrn.International._.Quarterly." hidden="1">{"forecastiq",#N/A,TRUE,"Forecast (I)";"incstmtiq",#N/A,TRUE,"Inc Stmt (I)";"balshtiq",#N/A,TRUE,"Bal Sheet (I)";"scfiq",#N/A,TRUE,"Cash Flow (I)";"incmcfiq",#N/A,TRUE,"Inc mcf (I)";"assumiq",#N/A,TRUE,"Assum (I)"}</definedName>
    <definedName name="wrn.Interpolations." localSheetId="2" hidden="1">{"Reported Interpolated Dev Factors",#N/A,FALSE,"Interpolation";"Paid Interpolated Dev Factors",#N/A,FALSE,"Interpolation";"Reported Claim Interpolated Dev Factors",#N/A,FALSE,"Interpolation"}</definedName>
    <definedName name="wrn.Interpolations." localSheetId="1" hidden="1">{"Reported Interpolated Dev Factors",#N/A,FALSE,"Interpolation";"Paid Interpolated Dev Factors",#N/A,FALSE,"Interpolation";"Reported Claim Interpolated Dev Factors",#N/A,FALSE,"Interpolation"}</definedName>
    <definedName name="wrn.Interpolations." localSheetId="19" hidden="1">{"Reported Interpolated Dev Factors",#N/A,FALSE,"Interpolation";"Paid Interpolated Dev Factors",#N/A,FALSE,"Interpolation";"Reported Claim Interpolated Dev Factors",#N/A,FALSE,"Interpolation"}</definedName>
    <definedName name="wrn.Interpolations." localSheetId="4" hidden="1">{"Reported Interpolated Dev Factors",#N/A,FALSE,"Interpolation";"Paid Interpolated Dev Factors",#N/A,FALSE,"Interpolation";"Reported Claim Interpolated Dev Factors",#N/A,FALSE,"Interpolation"}</definedName>
    <definedName name="wrn.Interpolations." localSheetId="18" hidden="1">{"Reported Interpolated Dev Factors",#N/A,FALSE,"Interpolation";"Paid Interpolated Dev Factors",#N/A,FALSE,"Interpolation";"Reported Claim Interpolated Dev Factors",#N/A,FALSE,"Interpolation"}</definedName>
    <definedName name="wrn.Interpolations." localSheetId="15" hidden="1">{"Reported Interpolated Dev Factors",#N/A,FALSE,"Interpolation";"Paid Interpolated Dev Factors",#N/A,FALSE,"Interpolation";"Reported Claim Interpolated Dev Factors",#N/A,FALSE,"Interpolation"}</definedName>
    <definedName name="wrn.Interpolations." localSheetId="11" hidden="1">{"Reported Interpolated Dev Factors",#N/A,FALSE,"Interpolation";"Paid Interpolated Dev Factors",#N/A,FALSE,"Interpolation";"Reported Claim Interpolated Dev Factors",#N/A,FALSE,"Interpolation"}</definedName>
    <definedName name="wrn.Interpolations." hidden="1">{"Reported Interpolated Dev Factors",#N/A,FALSE,"Interpolation";"Paid Interpolated Dev Factors",#N/A,FALSE,"Interpolation";"Reported Claim Interpolated Dev Factors",#N/A,FALSE,"Interpolation"}</definedName>
    <definedName name="wrn.Intl._.IS._.and._.Key._.Stats._.Only._.Monthly." localSheetId="11" hidden="1">{#N/A,#N/A,FALSE,"Intl IS";#N/A,#N/A,FALSE,"Intl Key Stats";#N/A,#N/A,FALSE,"Intl New IS";#N/A,#N/A,FALSE,"Intl New Key Stats";#N/A,#N/A,FALSE,"Intl Constant IS";#N/A,#N/A,FALSE,"Intl Const Key Stats";#N/A,#N/A,FALSE,"Intl Closed IS"}</definedName>
    <definedName name="wrn.Intl._.IS._.and._.Key._.Stats._.Only._.Monthly." hidden="1">{#N/A,#N/A,FALSE,"Intl IS";#N/A,#N/A,FALSE,"Intl Key Stats";#N/A,#N/A,FALSE,"Intl New IS";#N/A,#N/A,FALSE,"Intl New Key Stats";#N/A,#N/A,FALSE,"Intl Constant IS";#N/A,#N/A,FALSE,"Intl Const Key Stats";#N/A,#N/A,FALSE,"Intl Closed IS"}</definedName>
    <definedName name="wrn.INVENTORY." localSheetId="11" hidden="1">{#N/A,#N/A,FALSE,"F-1 Inventory Price Test-RM";#N/A,#N/A,FALSE,"F-2 Inventory-Test Count"}</definedName>
    <definedName name="wrn.INVENTORY." hidden="1">{#N/A,#N/A,FALSE,"F-1 Inventory Price Test-RM";#N/A,#N/A,FALSE,"F-2 Inventory-Test Count"}</definedName>
    <definedName name="wrn.Investment._.Package." localSheetId="11"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Summary." localSheetId="11" hidden="1">{#N/A,#N/A,TRUE,"Summary";#N/A,#N/A,TRUE,"Financials";#N/A,#N/A,TRUE,"Assumptions";#N/A,#N/A,TRUE,"Pro Forma";#N/A,#N/A,TRUE,"Debt";#N/A,#N/A,TRUE,"Amortization";#N/A,#N/A,TRUE,"GG Returns"}</definedName>
    <definedName name="wrn.Investment._.Summary." hidden="1">{#N/A,#N/A,TRUE,"Summary";#N/A,#N/A,TRUE,"Financials";#N/A,#N/A,TRUE,"Assumptions";#N/A,#N/A,TRUE,"Pro Forma";#N/A,#N/A,TRUE,"Debt";#N/A,#N/A,TRUE,"Amortization";#N/A,#N/A,TRUE,"GG Returns"}</definedName>
    <definedName name="wrn.Investment._.Summary._2" localSheetId="11" hidden="1">{#N/A,#N/A,TRUE,"Summary";#N/A,#N/A,TRUE,"Financials";#N/A,#N/A,TRUE,"Assumptions";#N/A,#N/A,TRUE,"Pro Forma";#N/A,#N/A,TRUE,"Debt";#N/A,#N/A,TRUE,"Amortization";#N/A,#N/A,TRUE,"GG Returns"}</definedName>
    <definedName name="wrn.Investment._.Summary._2" hidden="1">{#N/A,#N/A,TRUE,"Summary";#N/A,#N/A,TRUE,"Financials";#N/A,#N/A,TRUE,"Assumptions";#N/A,#N/A,TRUE,"Pro Forma";#N/A,#N/A,TRUE,"Debt";#N/A,#N/A,TRUE,"Amortization";#N/A,#N/A,TRUE,"GG Returns"}</definedName>
    <definedName name="wrn.Investors." localSheetId="4" hidden="1">{#N/A,#N/A,TRUE,"FEA_SUMMARY (2)";"Investors_Financials",#N/A,TRUE,"FEA_Financials";"Investors_Personnel",#N/A,TRUE,"Personnel_Assumptions"}</definedName>
    <definedName name="wrn.Investors." localSheetId="11" hidden="1">{#N/A,#N/A,TRUE,"FEA_SUMMARY (2)";"Investors_Financials",#N/A,TRUE,"FEA_Financials";"Investors_Personnel",#N/A,TRUE,"Personnel_Assumptions"}</definedName>
    <definedName name="wrn.Investors." hidden="1">{#N/A,#N/A,TRUE,"FEA_SUMMARY (2)";"Investors_Financials",#N/A,TRUE,"FEA_Financials";"Investors_Personnel",#N/A,TRUE,"Personnel_Assumptions"}</definedName>
    <definedName name="wrn.Invoiced._.Sales." localSheetId="11" hidden="1">{#N/A,#N/A,FALSE,"Invoiced Sales"}</definedName>
    <definedName name="wrn.Invoiced._.Sales." hidden="1">{#N/A,#N/A,FALSE,"Invoiced Sales"}</definedName>
    <definedName name="wrn.IPC._.Fits." localSheetId="2" hidden="1">{"Reported Loss Inverse Power Curve",#N/A,FALSE,"IPC";"Paid Inverse Power Curve",#N/A,FALSE,"IPC";"Reported Claim Inverse Power Curve",#N/A,FALSE,"IPC"}</definedName>
    <definedName name="wrn.IPC._.Fits." localSheetId="1" hidden="1">{"Reported Loss Inverse Power Curve",#N/A,FALSE,"IPC";"Paid Inverse Power Curve",#N/A,FALSE,"IPC";"Reported Claim Inverse Power Curve",#N/A,FALSE,"IPC"}</definedName>
    <definedName name="wrn.IPC._.Fits." localSheetId="19" hidden="1">{"Reported Loss Inverse Power Curve",#N/A,FALSE,"IPC";"Paid Inverse Power Curve",#N/A,FALSE,"IPC";"Reported Claim Inverse Power Curve",#N/A,FALSE,"IPC"}</definedName>
    <definedName name="wrn.IPC._.Fits." localSheetId="4" hidden="1">{"Reported Loss Inverse Power Curve",#N/A,FALSE,"IPC";"Paid Inverse Power Curve",#N/A,FALSE,"IPC";"Reported Claim Inverse Power Curve",#N/A,FALSE,"IPC"}</definedName>
    <definedName name="wrn.IPC._.Fits." localSheetId="18" hidden="1">{"Reported Loss Inverse Power Curve",#N/A,FALSE,"IPC";"Paid Inverse Power Curve",#N/A,FALSE,"IPC";"Reported Claim Inverse Power Curve",#N/A,FALSE,"IPC"}</definedName>
    <definedName name="wrn.IPC._.Fits." localSheetId="15" hidden="1">{"Reported Loss Inverse Power Curve",#N/A,FALSE,"IPC";"Paid Inverse Power Curve",#N/A,FALSE,"IPC";"Reported Claim Inverse Power Curve",#N/A,FALSE,"IPC"}</definedName>
    <definedName name="wrn.IPC._.Fits." localSheetId="11" hidden="1">{"Reported Loss Inverse Power Curve",#N/A,FALSE,"IPC";"Paid Inverse Power Curve",#N/A,FALSE,"IPC";"Reported Claim Inverse Power Curve",#N/A,FALSE,"IPC"}</definedName>
    <definedName name="wrn.IPC._.Fits." hidden="1">{"Reported Loss Inverse Power Curve",#N/A,FALSE,"IPC";"Paid Inverse Power Curve",#N/A,FALSE,"IPC";"Reported Claim Inverse Power Curve",#N/A,FALSE,"IPC"}</definedName>
    <definedName name="wrn.ipo." localSheetId="4" hidden="1">{"assumptions",#N/A,FALSE,"Scenario 1";"valuation",#N/A,FALSE,"Scenario 1"}</definedName>
    <definedName name="wrn.ipo." localSheetId="11" hidden="1">{"assumptions",#N/A,FALSE,"Scenario 1";"valuation",#N/A,FALSE,"Scenario 1"}</definedName>
    <definedName name="wrn.ipo." hidden="1">{"assumptions",#N/A,FALSE,"Scenario 1";"valuation",#N/A,FALSE,"Scenario 1"}</definedName>
    <definedName name="wrn.IPO._.Valuation." localSheetId="2" hidden="1">{"assumptions",#N/A,FALSE,"Scenario 1";"valuation",#N/A,FALSE,"Scenario 1"}</definedName>
    <definedName name="wrn.IPO._.Valuation." localSheetId="1" hidden="1">{"assumptions",#N/A,FALSE,"Scenario 1";"valuation",#N/A,FALSE,"Scenario 1"}</definedName>
    <definedName name="wrn.IPO._.Valuation." localSheetId="19" hidden="1">{"assumptions",#N/A,FALSE,"Scenario 1";"valuation",#N/A,FALSE,"Scenario 1"}</definedName>
    <definedName name="wrn.IPO._.Valuation." localSheetId="4" hidden="1">{"assumptions",#N/A,FALSE,"Scenario 1";"valuation",#N/A,FALSE,"Scenario 1"}</definedName>
    <definedName name="wrn.IPO._.Valuation." localSheetId="18" hidden="1">{"assumptions",#N/A,FALSE,"Scenario 1";"valuation",#N/A,FALSE,"Scenario 1"}</definedName>
    <definedName name="wrn.IPO._.Valuation." localSheetId="15" hidden="1">{"assumptions",#N/A,FALSE,"Scenario 1";"valuation",#N/A,FALSE,"Scenario 1"}</definedName>
    <definedName name="wrn.IPO._.Valuation." localSheetId="11" hidden="1">{"assumptions",#N/A,FALSE,"Scenario 1";"valuation",#N/A,FALSE,"Scenario 1"}</definedName>
    <definedName name="wrn.IPO._.Valuation." hidden="1">{"assumptions",#N/A,FALSE,"Scenario 1";"valuation",#N/A,FALSE,"Scenario 1"}</definedName>
    <definedName name="wrn.IPO._.Valuation._1" localSheetId="4" hidden="1">{"assumptions",#N/A,FALSE,"Scenario 1";"valuation",#N/A,FALSE,"Scenario 1"}</definedName>
    <definedName name="wrn.IPO._.Valuation._1" localSheetId="11" hidden="1">{"assumptions",#N/A,FALSE,"Scenario 1";"valuation",#N/A,FALSE,"Scenario 1"}</definedName>
    <definedName name="wrn.IPO._.Valuation._1" hidden="1">{"assumptions",#N/A,FALSE,"Scenario 1";"valuation",#N/A,FALSE,"Scenario 1"}</definedName>
    <definedName name="wrn.IPO._.Valuationu" localSheetId="11" hidden="1">{"assumptions",#N/A,FALSE,"Scenario 1";"valuation",#N/A,FALSE,"Scenario 1"}</definedName>
    <definedName name="wrn.IPO._.Valuationu" hidden="1">{"assumptions",#N/A,FALSE,"Scenario 1";"valuation",#N/A,FALSE,"Scenario 1"}</definedName>
    <definedName name="wrn.ipovalue." localSheetId="2" hidden="1">{#N/A,#N/A,FALSE,"puboff";#N/A,#N/A,FALSE,"valuation";#N/A,#N/A,FALSE,"finanalsis";#N/A,#N/A,FALSE,"split";#N/A,#N/A,FALSE,"ownership"}</definedName>
    <definedName name="wrn.ipovalue." localSheetId="1" hidden="1">{#N/A,#N/A,FALSE,"puboff";#N/A,#N/A,FALSE,"valuation";#N/A,#N/A,FALSE,"finanalsis";#N/A,#N/A,FALSE,"split";#N/A,#N/A,FALSE,"ownership"}</definedName>
    <definedName name="wrn.ipovalue." localSheetId="19" hidden="1">{#N/A,#N/A,FALSE,"puboff";#N/A,#N/A,FALSE,"valuation";#N/A,#N/A,FALSE,"finanalsis";#N/A,#N/A,FALSE,"split";#N/A,#N/A,FALSE,"ownership"}</definedName>
    <definedName name="wrn.ipovalue." localSheetId="4" hidden="1">{#N/A,#N/A,FALSE,"puboff";#N/A,#N/A,FALSE,"valuation";#N/A,#N/A,FALSE,"finanalsis";#N/A,#N/A,FALSE,"split";#N/A,#N/A,FALSE,"ownership"}</definedName>
    <definedName name="wrn.ipovalue." localSheetId="18" hidden="1">{#N/A,#N/A,FALSE,"puboff";#N/A,#N/A,FALSE,"valuation";#N/A,#N/A,FALSE,"finanalsis";#N/A,#N/A,FALSE,"split";#N/A,#N/A,FALSE,"ownership"}</definedName>
    <definedName name="wrn.ipovalue." localSheetId="15" hidden="1">{#N/A,#N/A,FALSE,"puboff";#N/A,#N/A,FALSE,"valuation";#N/A,#N/A,FALSE,"finanalsis";#N/A,#N/A,FALSE,"split";#N/A,#N/A,FALSE,"ownership"}</definedName>
    <definedName name="wrn.ipovalue." localSheetId="11" hidden="1">{#N/A,#N/A,FALSE,"puboff";#N/A,#N/A,FALSE,"valuation";#N/A,#N/A,FALSE,"finanalsis";#N/A,#N/A,FALSE,"split";#N/A,#N/A,FALSE,"ownership"}</definedName>
    <definedName name="wrn.ipovalue." hidden="1">{#N/A,#N/A,FALSE,"puboff";#N/A,#N/A,FALSE,"valuation";#N/A,#N/A,FALSE,"finanalsis";#N/A,#N/A,FALSE,"split";#N/A,#N/A,FALSE,"ownership"}</definedName>
    <definedName name="wrn.ipovalue._1" localSheetId="4" hidden="1">{#N/A,#N/A,FALSE,"puboff";#N/A,#N/A,FALSE,"valuation";#N/A,#N/A,FALSE,"finanalsis";#N/A,#N/A,FALSE,"split";#N/A,#N/A,FALSE,"ownership"}</definedName>
    <definedName name="wrn.ipovalue._1" localSheetId="11" hidden="1">{#N/A,#N/A,FALSE,"puboff";#N/A,#N/A,FALSE,"valuation";#N/A,#N/A,FALSE,"finanalsis";#N/A,#N/A,FALSE,"split";#N/A,#N/A,FALSE,"ownership"}</definedName>
    <definedName name="wrn.ipovalue._1" hidden="1">{#N/A,#N/A,FALSE,"puboff";#N/A,#N/A,FALSE,"valuation";#N/A,#N/A,FALSE,"finanalsis";#N/A,#N/A,FALSE,"split";#N/A,#N/A,FALSE,"ownership"}</definedName>
    <definedName name="wrn.ipovalue._1_1" localSheetId="4" hidden="1">{#N/A,#N/A,FALSE,"puboff";#N/A,#N/A,FALSE,"valuation";#N/A,#N/A,FALSE,"finanalsis";#N/A,#N/A,FALSE,"split";#N/A,#N/A,FALSE,"ownership"}</definedName>
    <definedName name="wrn.ipovalue._1_1" localSheetId="11" hidden="1">{#N/A,#N/A,FALSE,"puboff";#N/A,#N/A,FALSE,"valuation";#N/A,#N/A,FALSE,"finanalsis";#N/A,#N/A,FALSE,"split";#N/A,#N/A,FALSE,"ownership"}</definedName>
    <definedName name="wrn.ipovalue._1_1" hidden="1">{#N/A,#N/A,FALSE,"puboff";#N/A,#N/A,FALSE,"valuation";#N/A,#N/A,FALSE,"finanalsis";#N/A,#N/A,FALSE,"split";#N/A,#N/A,FALSE,"ownership"}</definedName>
    <definedName name="wrn.ipovalue._1_1_2" localSheetId="4" hidden="1">{#N/A,#N/A,FALSE,"puboff";#N/A,#N/A,FALSE,"valuation";#N/A,#N/A,FALSE,"finanalsis";#N/A,#N/A,FALSE,"split";#N/A,#N/A,FALSE,"ownership"}</definedName>
    <definedName name="wrn.ipovalue._1_1_2" localSheetId="11" hidden="1">{#N/A,#N/A,FALSE,"puboff";#N/A,#N/A,FALSE,"valuation";#N/A,#N/A,FALSE,"finanalsis";#N/A,#N/A,FALSE,"split";#N/A,#N/A,FALSE,"ownership"}</definedName>
    <definedName name="wrn.ipovalue._1_1_2" hidden="1">{#N/A,#N/A,FALSE,"puboff";#N/A,#N/A,FALSE,"valuation";#N/A,#N/A,FALSE,"finanalsis";#N/A,#N/A,FALSE,"split";#N/A,#N/A,FALSE,"ownership"}</definedName>
    <definedName name="wrn.ipovalue._1_3" localSheetId="4" hidden="1">{#N/A,#N/A,FALSE,"puboff";#N/A,#N/A,FALSE,"valuation";#N/A,#N/A,FALSE,"finanalsis";#N/A,#N/A,FALSE,"split";#N/A,#N/A,FALSE,"ownership"}</definedName>
    <definedName name="wrn.ipovalue._1_3" localSheetId="11" hidden="1">{#N/A,#N/A,FALSE,"puboff";#N/A,#N/A,FALSE,"valuation";#N/A,#N/A,FALSE,"finanalsis";#N/A,#N/A,FALSE,"split";#N/A,#N/A,FALSE,"ownership"}</definedName>
    <definedName name="wrn.ipovalue._1_3" hidden="1">{#N/A,#N/A,FALSE,"puboff";#N/A,#N/A,FALSE,"valuation";#N/A,#N/A,FALSE,"finanalsis";#N/A,#N/A,FALSE,"split";#N/A,#N/A,FALSE,"ownership"}</definedName>
    <definedName name="wrn.ipovalue._2" localSheetId="4" hidden="1">{#N/A,#N/A,FALSE,"puboff";#N/A,#N/A,FALSE,"valuation";#N/A,#N/A,FALSE,"finanalsis";#N/A,#N/A,FALSE,"split";#N/A,#N/A,FALSE,"ownership"}</definedName>
    <definedName name="wrn.ipovalue._2" localSheetId="11" hidden="1">{#N/A,#N/A,FALSE,"puboff";#N/A,#N/A,FALSE,"valuation";#N/A,#N/A,FALSE,"finanalsis";#N/A,#N/A,FALSE,"split";#N/A,#N/A,FALSE,"ownership"}</definedName>
    <definedName name="wrn.ipovalue._2" hidden="1">{#N/A,#N/A,FALSE,"puboff";#N/A,#N/A,FALSE,"valuation";#N/A,#N/A,FALSE,"finanalsis";#N/A,#N/A,FALSE,"split";#N/A,#N/A,FALSE,"ownership"}</definedName>
    <definedName name="wrn.ipovalue._2_2" localSheetId="4" hidden="1">{#N/A,#N/A,FALSE,"puboff";#N/A,#N/A,FALSE,"valuation";#N/A,#N/A,FALSE,"finanalsis";#N/A,#N/A,FALSE,"split";#N/A,#N/A,FALSE,"ownership"}</definedName>
    <definedName name="wrn.ipovalue._2_2" localSheetId="11" hidden="1">{#N/A,#N/A,FALSE,"puboff";#N/A,#N/A,FALSE,"valuation";#N/A,#N/A,FALSE,"finanalsis";#N/A,#N/A,FALSE,"split";#N/A,#N/A,FALSE,"ownership"}</definedName>
    <definedName name="wrn.ipovalue._2_2" hidden="1">{#N/A,#N/A,FALSE,"puboff";#N/A,#N/A,FALSE,"valuation";#N/A,#N/A,FALSE,"finanalsis";#N/A,#N/A,FALSE,"split";#N/A,#N/A,FALSE,"ownership"}</definedName>
    <definedName name="wrn.ipovalue._3" localSheetId="4" hidden="1">{#N/A,#N/A,FALSE,"puboff";#N/A,#N/A,FALSE,"valuation";#N/A,#N/A,FALSE,"finanalsis";#N/A,#N/A,FALSE,"split";#N/A,#N/A,FALSE,"ownership"}</definedName>
    <definedName name="wrn.ipovalue._3" localSheetId="11" hidden="1">{#N/A,#N/A,FALSE,"puboff";#N/A,#N/A,FALSE,"valuation";#N/A,#N/A,FALSE,"finanalsis";#N/A,#N/A,FALSE,"split";#N/A,#N/A,FALSE,"ownership"}</definedName>
    <definedName name="wrn.ipovalue._3" hidden="1">{#N/A,#N/A,FALSE,"puboff";#N/A,#N/A,FALSE,"valuation";#N/A,#N/A,FALSE,"finanalsis";#N/A,#N/A,FALSE,"split";#N/A,#N/A,FALSE,"ownership"}</definedName>
    <definedName name="wrn.ipovalue._3_2" localSheetId="4" hidden="1">{#N/A,#N/A,FALSE,"puboff";#N/A,#N/A,FALSE,"valuation";#N/A,#N/A,FALSE,"finanalsis";#N/A,#N/A,FALSE,"split";#N/A,#N/A,FALSE,"ownership"}</definedName>
    <definedName name="wrn.ipovalue._3_2" localSheetId="11" hidden="1">{#N/A,#N/A,FALSE,"puboff";#N/A,#N/A,FALSE,"valuation";#N/A,#N/A,FALSE,"finanalsis";#N/A,#N/A,FALSE,"split";#N/A,#N/A,FALSE,"ownership"}</definedName>
    <definedName name="wrn.ipovalue._3_2" hidden="1">{#N/A,#N/A,FALSE,"puboff";#N/A,#N/A,FALSE,"valuation";#N/A,#N/A,FALSE,"finanalsis";#N/A,#N/A,FALSE,"split";#N/A,#N/A,FALSE,"ownership"}</definedName>
    <definedName name="wrn.ipovalue._4" localSheetId="4" hidden="1">{#N/A,#N/A,FALSE,"puboff";#N/A,#N/A,FALSE,"valuation";#N/A,#N/A,FALSE,"finanalsis";#N/A,#N/A,FALSE,"split";#N/A,#N/A,FALSE,"ownership"}</definedName>
    <definedName name="wrn.ipovalue._4" localSheetId="11" hidden="1">{#N/A,#N/A,FALSE,"puboff";#N/A,#N/A,FALSE,"valuation";#N/A,#N/A,FALSE,"finanalsis";#N/A,#N/A,FALSE,"split";#N/A,#N/A,FALSE,"ownership"}</definedName>
    <definedName name="wrn.ipovalue._4" hidden="1">{#N/A,#N/A,FALSE,"puboff";#N/A,#N/A,FALSE,"valuation";#N/A,#N/A,FALSE,"finanalsis";#N/A,#N/A,FALSE,"split";#N/A,#N/A,FALSE,"ownership"}</definedName>
    <definedName name="wrn.ipovalue._4_2" localSheetId="4" hidden="1">{#N/A,#N/A,FALSE,"puboff";#N/A,#N/A,FALSE,"valuation";#N/A,#N/A,FALSE,"finanalsis";#N/A,#N/A,FALSE,"split";#N/A,#N/A,FALSE,"ownership"}</definedName>
    <definedName name="wrn.ipovalue._4_2" localSheetId="11" hidden="1">{#N/A,#N/A,FALSE,"puboff";#N/A,#N/A,FALSE,"valuation";#N/A,#N/A,FALSE,"finanalsis";#N/A,#N/A,FALSE,"split";#N/A,#N/A,FALSE,"ownership"}</definedName>
    <definedName name="wrn.ipovalue._4_2" hidden="1">{#N/A,#N/A,FALSE,"puboff";#N/A,#N/A,FALSE,"valuation";#N/A,#N/A,FALSE,"finanalsis";#N/A,#N/A,FALSE,"split";#N/A,#N/A,FALSE,"ownership"}</definedName>
    <definedName name="wrn.ipovalue._5" localSheetId="4" hidden="1">{#N/A,#N/A,FALSE,"puboff";#N/A,#N/A,FALSE,"valuation";#N/A,#N/A,FALSE,"finanalsis";#N/A,#N/A,FALSE,"split";#N/A,#N/A,FALSE,"ownership"}</definedName>
    <definedName name="wrn.ipovalue._5" localSheetId="11" hidden="1">{#N/A,#N/A,FALSE,"puboff";#N/A,#N/A,FALSE,"valuation";#N/A,#N/A,FALSE,"finanalsis";#N/A,#N/A,FALSE,"split";#N/A,#N/A,FALSE,"ownership"}</definedName>
    <definedName name="wrn.ipovalue._5" hidden="1">{#N/A,#N/A,FALSE,"puboff";#N/A,#N/A,FALSE,"valuation";#N/A,#N/A,FALSE,"finanalsis";#N/A,#N/A,FALSE,"split";#N/A,#N/A,FALSE,"ownership"}</definedName>
    <definedName name="wrn.ipovalue._5_2" localSheetId="4" hidden="1">{#N/A,#N/A,FALSE,"puboff";#N/A,#N/A,FALSE,"valuation";#N/A,#N/A,FALSE,"finanalsis";#N/A,#N/A,FALSE,"split";#N/A,#N/A,FALSE,"ownership"}</definedName>
    <definedName name="wrn.ipovalue._5_2" localSheetId="11" hidden="1">{#N/A,#N/A,FALSE,"puboff";#N/A,#N/A,FALSE,"valuation";#N/A,#N/A,FALSE,"finanalsis";#N/A,#N/A,FALSE,"split";#N/A,#N/A,FALSE,"ownership"}</definedName>
    <definedName name="wrn.ipovalue._5_2" hidden="1">{#N/A,#N/A,FALSE,"puboff";#N/A,#N/A,FALSE,"valuation";#N/A,#N/A,FALSE,"finanalsis";#N/A,#N/A,FALSE,"split";#N/A,#N/A,FALSE,"ownership"}</definedName>
    <definedName name="wrn.IRENDA." localSheetId="11" hidden="1">{#N/A,#N/A,FALSE,"IRENDA"}</definedName>
    <definedName name="wrn.IRENDA." hidden="1">{#N/A,#N/A,FALSE,"IRENDA"}</definedName>
    <definedName name="wrn.IRR." localSheetId="4" hidden="1">{"IRR Benefits",#N/A,FALSE,"IRR";"Tax Credits",#N/A,FALSE,"IRR"}</definedName>
    <definedName name="wrn.IRR." localSheetId="11" hidden="1">{"IRR Benefits",#N/A,FALSE,"IRR";"Tax Credits",#N/A,FALSE,"IRR"}</definedName>
    <definedName name="wrn.IRR." hidden="1">{"IRR Benefits",#N/A,FALSE,"IRR";"Tax Credits",#N/A,FALSE,"IRR"}</definedName>
    <definedName name="wrn.IRR._.CORP._.7." localSheetId="4" hidden="1">{"IRR",#N/A,FALSE,"Corp 7 IRR";"Input",#N/A,FALSE,"Corp 7 IRR"}</definedName>
    <definedName name="wrn.IRR._.CORP._.7." localSheetId="11" hidden="1">{"IRR",#N/A,FALSE,"Corp 7 IRR";"Input",#N/A,FALSE,"Corp 7 IRR"}</definedName>
    <definedName name="wrn.IRR._.CORP._.7." hidden="1">{"IRR",#N/A,FALSE,"Corp 7 IRR";"Input",#N/A,FALSE,"Corp 7 IRR"}</definedName>
    <definedName name="wrn.IRR._.CORP._.7._1" localSheetId="4" hidden="1">{"IRR",#N/A,FALSE,"Corp 7 IRR";"Input",#N/A,FALSE,"Corp 7 IRR"}</definedName>
    <definedName name="wrn.IRR._.CORP._.7._1" localSheetId="11" hidden="1">{"IRR",#N/A,FALSE,"Corp 7 IRR";"Input",#N/A,FALSE,"Corp 7 IRR"}</definedName>
    <definedName name="wrn.IRR._.CORP._.7._1" hidden="1">{"IRR",#N/A,FALSE,"Corp 7 IRR";"Input",#N/A,FALSE,"Corp 7 IRR"}</definedName>
    <definedName name="wrn.IRR._1" localSheetId="4" hidden="1">{"IRR Benefits",#N/A,FALSE,"IRR";"Tax Credits",#N/A,FALSE,"IRR"}</definedName>
    <definedName name="wrn.IRR._1" localSheetId="11" hidden="1">{"IRR Benefits",#N/A,FALSE,"IRR";"Tax Credits",#N/A,FALSE,"IRR"}</definedName>
    <definedName name="wrn.IRR._1" hidden="1">{"IRR Benefits",#N/A,FALSE,"IRR";"Tax Credits",#N/A,FALSE,"IRR"}</definedName>
    <definedName name="wrn.is." localSheetId="4" hidden="1">{#N/A,#N/A,FALSE,"EPDCCon"}</definedName>
    <definedName name="wrn.is." localSheetId="11" hidden="1">{#N/A,#N/A,FALSE,"EPDCCon"}</definedName>
    <definedName name="wrn.is." hidden="1">{#N/A,#N/A,FALSE,"EPDCCon"}</definedName>
    <definedName name="wrn.IS._.All." localSheetId="4" hidden="1">{"IS Q95",#N/A,FALSE,"C";"IS Q96",#N/A,FALSE,"C";"IS Years",#N/A,FALSE,"C"}</definedName>
    <definedName name="wrn.IS._.All." localSheetId="11" hidden="1">{"IS Q95",#N/A,FALSE,"C";"IS Q96",#N/A,FALSE,"C";"IS Years",#N/A,FALSE,"C"}</definedName>
    <definedName name="wrn.IS._.All." hidden="1">{"IS Q95",#N/A,FALSE,"C";"IS Q96",#N/A,FALSE,"C";"IS Years",#N/A,FALSE,"C"}</definedName>
    <definedName name="wrn.IS._.All._1" localSheetId="4" hidden="1">{"IS Q95",#N/A,FALSE,"C";"IS Q96",#N/A,FALSE,"C";"IS Years",#N/A,FALSE,"C"}</definedName>
    <definedName name="wrn.IS._.All._1" localSheetId="11" hidden="1">{"IS Q95",#N/A,FALSE,"C";"IS Q96",#N/A,FALSE,"C";"IS Years",#N/A,FALSE,"C"}</definedName>
    <definedName name="wrn.IS._.All._1" hidden="1">{"IS Q95",#N/A,FALSE,"C";"IS Q96",#N/A,FALSE,"C";"IS Years",#N/A,FALSE,"C"}</definedName>
    <definedName name="wrn.IS._.Annual." localSheetId="4" hidden="1">{"IS Annual",#N/A,FALSE,"Income Statement"}</definedName>
    <definedName name="wrn.IS._.Annual." localSheetId="11" hidden="1">{"IS Annual",#N/A,FALSE,"Income Statement"}</definedName>
    <definedName name="wrn.IS._.Annual." hidden="1">{"IS Annual",#N/A,FALSE,"Income Statement"}</definedName>
    <definedName name="wrn.IS._.Annual._1" localSheetId="4" hidden="1">{"IS Annual",#N/A,FALSE,"Income Statement"}</definedName>
    <definedName name="wrn.IS._.Annual._1" localSheetId="11" hidden="1">{"IS Annual",#N/A,FALSE,"Income Statement"}</definedName>
    <definedName name="wrn.IS._.Annual._1" hidden="1">{"IS Annual",#N/A,FALSE,"Income Statement"}</definedName>
    <definedName name="wrn.IS._.BS." localSheetId="11" hidden="1">{#N/A,#N/A,FALSE,"Income State.";#N/A,#N/A,FALSE,"B-S"}</definedName>
    <definedName name="wrn.IS._.BS." hidden="1">{#N/A,#N/A,FALSE,"Income State.";#N/A,#N/A,FALSE,"B-S"}</definedName>
    <definedName name="wrn.IS._.BS._1" localSheetId="11" hidden="1">{#N/A,#N/A,FALSE,"Income State.";#N/A,#N/A,FALSE,"B-S"}</definedName>
    <definedName name="wrn.IS._.BS._1" hidden="1">{#N/A,#N/A,FALSE,"Income State.";#N/A,#N/A,FALSE,"B-S"}</definedName>
    <definedName name="wrn.IS._.BS._2" localSheetId="11" hidden="1">{#N/A,#N/A,FALSE,"Income State.";#N/A,#N/A,FALSE,"B-S"}</definedName>
    <definedName name="wrn.IS._.BS._2" hidden="1">{#N/A,#N/A,FALSE,"Income State.";#N/A,#N/A,FALSE,"B-S"}</definedName>
    <definedName name="wrn.IS._.BS._3" localSheetId="11" hidden="1">{#N/A,#N/A,FALSE,"Income State.";#N/A,#N/A,FALSE,"B-S"}</definedName>
    <definedName name="wrn.IS._.BS._3" hidden="1">{#N/A,#N/A,FALSE,"Income State.";#N/A,#N/A,FALSE,"B-S"}</definedName>
    <definedName name="wrn.IS._.BS._4" localSheetId="11" hidden="1">{#N/A,#N/A,FALSE,"Income State.";#N/A,#N/A,FALSE,"B-S"}</definedName>
    <definedName name="wrn.IS._.BS._4" hidden="1">{#N/A,#N/A,FALSE,"Income State.";#N/A,#N/A,FALSE,"B-S"}</definedName>
    <definedName name="wrn.IS._.BS._5" localSheetId="11" hidden="1">{#N/A,#N/A,FALSE,"Income State.";#N/A,#N/A,FALSE,"B-S"}</definedName>
    <definedName name="wrn.IS._.BS._5" hidden="1">{#N/A,#N/A,FALSE,"Income State.";#N/A,#N/A,FALSE,"B-S"}</definedName>
    <definedName name="wrn.IS._.Monthly._.US._.At._.Current." localSheetId="11" hidden="1">{"Monthly IS At Current ER",#N/A,FALSE,"Mthly IS"}</definedName>
    <definedName name="wrn.IS._.Monthly._.US._.At._.Current." hidden="1">{"Monthly IS At Current ER",#N/A,FALSE,"Mthly IS"}</definedName>
    <definedName name="wrn.IS._.Q._.96." localSheetId="4" hidden="1">{"IS Q 96",#N/A,FALSE,"C"}</definedName>
    <definedName name="wrn.IS._.Q._.96." localSheetId="11" hidden="1">{"IS Q 96",#N/A,FALSE,"C"}</definedName>
    <definedName name="wrn.IS._.Q._.96." hidden="1">{"IS Q 96",#N/A,FALSE,"C"}</definedName>
    <definedName name="wrn.IS._.Q._.96._1" localSheetId="4" hidden="1">{"IS Q 96",#N/A,FALSE,"C"}</definedName>
    <definedName name="wrn.IS._.Q._.96._1" localSheetId="11" hidden="1">{"IS Q 96",#N/A,FALSE,"C"}</definedName>
    <definedName name="wrn.IS._.Q._.96._1" hidden="1">{"IS Q 96",#N/A,FALSE,"C"}</definedName>
    <definedName name="wrn.IS._.Q95." localSheetId="4" hidden="1">{"IS Q95",#N/A,FALSE,"C"}</definedName>
    <definedName name="wrn.IS._.Q95." localSheetId="11" hidden="1">{"IS Q95",#N/A,FALSE,"C"}</definedName>
    <definedName name="wrn.IS._.Q95." hidden="1">{"IS Q95",#N/A,FALSE,"C"}</definedName>
    <definedName name="wrn.IS._.Q95._1" localSheetId="4" hidden="1">{"IS Q95",#N/A,FALSE,"C"}</definedName>
    <definedName name="wrn.IS._.Q95._1" localSheetId="11" hidden="1">{"IS Q95",#N/A,FALSE,"C"}</definedName>
    <definedName name="wrn.IS._.Q95._1" hidden="1">{"IS Q95",#N/A,FALSE,"C"}</definedName>
    <definedName name="wrn.IS._.Q96." localSheetId="4" hidden="1">{"IS Q96",#N/A,FALSE,"C"}</definedName>
    <definedName name="wrn.IS._.Q96." localSheetId="11" hidden="1">{"IS Q96",#N/A,FALSE,"C"}</definedName>
    <definedName name="wrn.IS._.Q96." hidden="1">{"IS Q96",#N/A,FALSE,"C"}</definedName>
    <definedName name="wrn.IS._.Q96._1" localSheetId="4" hidden="1">{"IS Q96",#N/A,FALSE,"C"}</definedName>
    <definedName name="wrn.IS._.Q96._1" localSheetId="11" hidden="1">{"IS Q96",#N/A,FALSE,"C"}</definedName>
    <definedName name="wrn.IS._.Q96._1" hidden="1">{"IS Q96",#N/A,FALSE,"C"}</definedName>
    <definedName name="wrn.IS._.Q97." localSheetId="4" hidden="1">{"IS Q97",#N/A,FALSE,"C"}</definedName>
    <definedName name="wrn.IS._.Q97." localSheetId="11" hidden="1">{"IS Q97",#N/A,FALSE,"C"}</definedName>
    <definedName name="wrn.IS._.Q97." hidden="1">{"IS Q97",#N/A,FALSE,"C"}</definedName>
    <definedName name="wrn.IS._.Q97._1" localSheetId="4" hidden="1">{"IS Q97",#N/A,FALSE,"C"}</definedName>
    <definedName name="wrn.IS._.Q97._1" localSheetId="11" hidden="1">{"IS Q97",#N/A,FALSE,"C"}</definedName>
    <definedName name="wrn.IS._.Q97._1" hidden="1">{"IS Q97",#N/A,FALSE,"C"}</definedName>
    <definedName name="wrn.IS._.Qtr.." localSheetId="4" hidden="1">{"IS Qtr.",#N/A,FALSE,"Income Statement"}</definedName>
    <definedName name="wrn.IS._.Qtr.." localSheetId="11" hidden="1">{"IS Qtr.",#N/A,FALSE,"Income Statement"}</definedName>
    <definedName name="wrn.IS._.Qtr.." hidden="1">{"IS Qtr.",#N/A,FALSE,"Income Statement"}</definedName>
    <definedName name="wrn.IS._.Qtr.._1" localSheetId="4" hidden="1">{"IS Qtr.",#N/A,FALSE,"Income Statement"}</definedName>
    <definedName name="wrn.IS._.Qtr.._1" localSheetId="11" hidden="1">{"IS Qtr.",#N/A,FALSE,"Income Statement"}</definedName>
    <definedName name="wrn.IS._.Qtr.._1" hidden="1">{"IS Qtr.",#N/A,FALSE,"Income Statement"}</definedName>
    <definedName name="wrn.IS._.Quarterly." localSheetId="4" hidden="1">{"IS 96Q",#N/A,FALSE,"Income Statement";"IS 97Q",#N/A,FALSE,"Income Statement"}</definedName>
    <definedName name="wrn.IS._.Quarterly." localSheetId="11" hidden="1">{"IS 96Q",#N/A,FALSE,"Income Statement";"IS 97Q",#N/A,FALSE,"Income Statement"}</definedName>
    <definedName name="wrn.IS._.Quarterly." hidden="1">{"IS 96Q",#N/A,FALSE,"Income Statement";"IS 97Q",#N/A,FALSE,"Income Statement"}</definedName>
    <definedName name="wrn.IS._.Quarterly._1" localSheetId="4" hidden="1">{"IS 96Q",#N/A,FALSE,"Income Statement";"IS 97Q",#N/A,FALSE,"Income Statement"}</definedName>
    <definedName name="wrn.IS._.Quarterly._1" localSheetId="11" hidden="1">{"IS 96Q",#N/A,FALSE,"Income Statement";"IS 97Q",#N/A,FALSE,"Income Statement"}</definedName>
    <definedName name="wrn.IS._.Quarterly._1" hidden="1">{"IS 96Q",#N/A,FALSE,"Income Statement";"IS 97Q",#N/A,FALSE,"Income Statement"}</definedName>
    <definedName name="wrn.IS._.Yearly." localSheetId="4" hidden="1">{"IS Years",#N/A,FALSE,"Income Statement"}</definedName>
    <definedName name="wrn.IS._.Yearly." localSheetId="11" hidden="1">{"IS Years",#N/A,FALSE,"Income Statement"}</definedName>
    <definedName name="wrn.IS._.Yearly." hidden="1">{"IS Years",#N/A,FALSE,"Income Statement"}</definedName>
    <definedName name="wrn.IS._.Yearly._1" localSheetId="4" hidden="1">{"IS Years",#N/A,FALSE,"Income Statement"}</definedName>
    <definedName name="wrn.IS._.Yearly._1" localSheetId="11" hidden="1">{"IS Years",#N/A,FALSE,"Income Statement"}</definedName>
    <definedName name="wrn.IS._.Yearly._1" hidden="1">{"IS Years",#N/A,FALSE,"Income Statement"}</definedName>
    <definedName name="wrn.IS._.Years." localSheetId="4" hidden="1">{"IS Years",#N/A,FALSE,"C"}</definedName>
    <definedName name="wrn.IS._.Years." localSheetId="11" hidden="1">{"IS Years",#N/A,FALSE,"C"}</definedName>
    <definedName name="wrn.IS._.Years." hidden="1">{"IS Years",#N/A,FALSE,"C"}</definedName>
    <definedName name="wrn.IS._.Years._1" localSheetId="4" hidden="1">{"IS Years",#N/A,FALSE,"C"}</definedName>
    <definedName name="wrn.IS._.Years._1" localSheetId="11" hidden="1">{"IS Years",#N/A,FALSE,"C"}</definedName>
    <definedName name="wrn.IS._.Years._1" hidden="1">{"IS Years",#N/A,FALSE,"C"}</definedName>
    <definedName name="wrn.is._1" localSheetId="4" hidden="1">{#N/A,#N/A,FALSE,"EPDCCon"}</definedName>
    <definedName name="wrn.is._1" localSheetId="11" hidden="1">{#N/A,#N/A,FALSE,"EPDCCon"}</definedName>
    <definedName name="wrn.is._1" hidden="1">{#N/A,#N/A,FALSE,"EPDCCon"}</definedName>
    <definedName name="wrn.is.new" localSheetId="4" hidden="1">{#N/A,#N/A,FALSE,"EPDCCon"}</definedName>
    <definedName name="wrn.is.new" localSheetId="11" hidden="1">{#N/A,#N/A,FALSE,"EPDCCon"}</definedName>
    <definedName name="wrn.is.new" hidden="1">{#N/A,#N/A,FALSE,"EPDCCon"}</definedName>
    <definedName name="wrn.is.new_1" localSheetId="4" hidden="1">{#N/A,#N/A,FALSE,"EPDCCon"}</definedName>
    <definedName name="wrn.is.new_1" localSheetId="11" hidden="1">{#N/A,#N/A,FALSE,"EPDCCon"}</definedName>
    <definedName name="wrn.is.new_1" hidden="1">{#N/A,#N/A,FALSE,"EPDCCon"}</definedName>
    <definedName name="wrn.ISBL." localSheetId="4" hidden="1">{#N/A,#N/A,FALSE,"ISBL"}</definedName>
    <definedName name="wrn.ISBL." localSheetId="11" hidden="1">{#N/A,#N/A,FALSE,"ISBL"}</definedName>
    <definedName name="wrn.ISBL." hidden="1">{#N/A,#N/A,FALSE,"ISBL"}</definedName>
    <definedName name="wrn.ISCG._.model." localSheetId="2" hidden="1">{#N/A,#N/A,FALSE,"Second";#N/A,#N/A,FALSE,"ownership";#N/A,#N/A,FALSE,"Valuation";#N/A,#N/A,FALSE,"Eqiv";#N/A,#N/A,FALSE,"Mults";#N/A,#N/A,FALSE,"ISCG Graphics"}</definedName>
    <definedName name="wrn.ISCG._.model." localSheetId="1" hidden="1">{#N/A,#N/A,FALSE,"Second";#N/A,#N/A,FALSE,"ownership";#N/A,#N/A,FALSE,"Valuation";#N/A,#N/A,FALSE,"Eqiv";#N/A,#N/A,FALSE,"Mults";#N/A,#N/A,FALSE,"ISCG Graphics"}</definedName>
    <definedName name="wrn.ISCG._.model." localSheetId="19" hidden="1">{#N/A,#N/A,FALSE,"Second";#N/A,#N/A,FALSE,"ownership";#N/A,#N/A,FALSE,"Valuation";#N/A,#N/A,FALSE,"Eqiv";#N/A,#N/A,FALSE,"Mults";#N/A,#N/A,FALSE,"ISCG Graphics"}</definedName>
    <definedName name="wrn.ISCG._.model." localSheetId="4" hidden="1">{#N/A,#N/A,FALSE,"Second";#N/A,#N/A,FALSE,"ownership";#N/A,#N/A,FALSE,"Valuation";#N/A,#N/A,FALSE,"Eqiv";#N/A,#N/A,FALSE,"Mults";#N/A,#N/A,FALSE,"ISCG Graphics"}</definedName>
    <definedName name="wrn.ISCG._.model." localSheetId="18" hidden="1">{#N/A,#N/A,FALSE,"Second";#N/A,#N/A,FALSE,"ownership";#N/A,#N/A,FALSE,"Valuation";#N/A,#N/A,FALSE,"Eqiv";#N/A,#N/A,FALSE,"Mults";#N/A,#N/A,FALSE,"ISCG Graphics"}</definedName>
    <definedName name="wrn.ISCG._.model." localSheetId="15" hidden="1">{#N/A,#N/A,FALSE,"Second";#N/A,#N/A,FALSE,"ownership";#N/A,#N/A,FALSE,"Valuation";#N/A,#N/A,FALSE,"Eqiv";#N/A,#N/A,FALSE,"Mults";#N/A,#N/A,FALSE,"ISCG Graphics"}</definedName>
    <definedName name="wrn.ISCG._.model." localSheetId="11"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SCG._.model._1" localSheetId="4" hidden="1">{#N/A,#N/A,FALSE,"Second";#N/A,#N/A,FALSE,"ownership";#N/A,#N/A,FALSE,"Valuation";#N/A,#N/A,FALSE,"Eqiv";#N/A,#N/A,FALSE,"Mults";#N/A,#N/A,FALSE,"ISCG Graphics"}</definedName>
    <definedName name="wrn.ISCG._.model._1" localSheetId="11" hidden="1">{#N/A,#N/A,FALSE,"Second";#N/A,#N/A,FALSE,"ownership";#N/A,#N/A,FALSE,"Valuation";#N/A,#N/A,FALSE,"Eqiv";#N/A,#N/A,FALSE,"Mults";#N/A,#N/A,FALSE,"ISCG Graphics"}</definedName>
    <definedName name="wrn.ISCG._.model._1" hidden="1">{#N/A,#N/A,FALSE,"Second";#N/A,#N/A,FALSE,"ownership";#N/A,#N/A,FALSE,"Valuation";#N/A,#N/A,FALSE,"Eqiv";#N/A,#N/A,FALSE,"Mults";#N/A,#N/A,FALSE,"ISCG Graphics"}</definedName>
    <definedName name="wrn.ISCG._.model._1_1" localSheetId="4" hidden="1">{#N/A,#N/A,FALSE,"Second";#N/A,#N/A,FALSE,"ownership";#N/A,#N/A,FALSE,"Valuation";#N/A,#N/A,FALSE,"Eqiv";#N/A,#N/A,FALSE,"Mults";#N/A,#N/A,FALSE,"ISCG Graphics"}</definedName>
    <definedName name="wrn.ISCG._.model._1_1" localSheetId="11" hidden="1">{#N/A,#N/A,FALSE,"Second";#N/A,#N/A,FALSE,"ownership";#N/A,#N/A,FALSE,"Valuation";#N/A,#N/A,FALSE,"Eqiv";#N/A,#N/A,FALSE,"Mults";#N/A,#N/A,FALSE,"ISCG Graphics"}</definedName>
    <definedName name="wrn.ISCG._.model._1_1" hidden="1">{#N/A,#N/A,FALSE,"Second";#N/A,#N/A,FALSE,"ownership";#N/A,#N/A,FALSE,"Valuation";#N/A,#N/A,FALSE,"Eqiv";#N/A,#N/A,FALSE,"Mults";#N/A,#N/A,FALSE,"ISCG Graphics"}</definedName>
    <definedName name="wrn.ISCG._.model._1_1_2" localSheetId="4" hidden="1">{#N/A,#N/A,FALSE,"Second";#N/A,#N/A,FALSE,"ownership";#N/A,#N/A,FALSE,"Valuation";#N/A,#N/A,FALSE,"Eqiv";#N/A,#N/A,FALSE,"Mults";#N/A,#N/A,FALSE,"ISCG Graphics"}</definedName>
    <definedName name="wrn.ISCG._.model._1_1_2" localSheetId="11" hidden="1">{#N/A,#N/A,FALSE,"Second";#N/A,#N/A,FALSE,"ownership";#N/A,#N/A,FALSE,"Valuation";#N/A,#N/A,FALSE,"Eqiv";#N/A,#N/A,FALSE,"Mults";#N/A,#N/A,FALSE,"ISCG Graphics"}</definedName>
    <definedName name="wrn.ISCG._.model._1_1_2" hidden="1">{#N/A,#N/A,FALSE,"Second";#N/A,#N/A,FALSE,"ownership";#N/A,#N/A,FALSE,"Valuation";#N/A,#N/A,FALSE,"Eqiv";#N/A,#N/A,FALSE,"Mults";#N/A,#N/A,FALSE,"ISCG Graphics"}</definedName>
    <definedName name="wrn.ISCG._.model._1_3" localSheetId="4" hidden="1">{#N/A,#N/A,FALSE,"Second";#N/A,#N/A,FALSE,"ownership";#N/A,#N/A,FALSE,"Valuation";#N/A,#N/A,FALSE,"Eqiv";#N/A,#N/A,FALSE,"Mults";#N/A,#N/A,FALSE,"ISCG Graphics"}</definedName>
    <definedName name="wrn.ISCG._.model._1_3" localSheetId="11" hidden="1">{#N/A,#N/A,FALSE,"Second";#N/A,#N/A,FALSE,"ownership";#N/A,#N/A,FALSE,"Valuation";#N/A,#N/A,FALSE,"Eqiv";#N/A,#N/A,FALSE,"Mults";#N/A,#N/A,FALSE,"ISCG Graphics"}</definedName>
    <definedName name="wrn.ISCG._.model._1_3" hidden="1">{#N/A,#N/A,FALSE,"Second";#N/A,#N/A,FALSE,"ownership";#N/A,#N/A,FALSE,"Valuation";#N/A,#N/A,FALSE,"Eqiv";#N/A,#N/A,FALSE,"Mults";#N/A,#N/A,FALSE,"ISCG Graphics"}</definedName>
    <definedName name="wrn.ISCG._.model._2" localSheetId="4" hidden="1">{#N/A,#N/A,FALSE,"Second";#N/A,#N/A,FALSE,"ownership";#N/A,#N/A,FALSE,"Valuation";#N/A,#N/A,FALSE,"Eqiv";#N/A,#N/A,FALSE,"Mults";#N/A,#N/A,FALSE,"ISCG Graphics"}</definedName>
    <definedName name="wrn.ISCG._.model._2" localSheetId="11" hidden="1">{#N/A,#N/A,FALSE,"Second";#N/A,#N/A,FALSE,"ownership";#N/A,#N/A,FALSE,"Valuation";#N/A,#N/A,FALSE,"Eqiv";#N/A,#N/A,FALSE,"Mults";#N/A,#N/A,FALSE,"ISCG Graphics"}</definedName>
    <definedName name="wrn.ISCG._.model._2" hidden="1">{#N/A,#N/A,FALSE,"Second";#N/A,#N/A,FALSE,"ownership";#N/A,#N/A,FALSE,"Valuation";#N/A,#N/A,FALSE,"Eqiv";#N/A,#N/A,FALSE,"Mults";#N/A,#N/A,FALSE,"ISCG Graphics"}</definedName>
    <definedName name="wrn.ISCG._.model._2_2" localSheetId="4" hidden="1">{#N/A,#N/A,FALSE,"Second";#N/A,#N/A,FALSE,"ownership";#N/A,#N/A,FALSE,"Valuation";#N/A,#N/A,FALSE,"Eqiv";#N/A,#N/A,FALSE,"Mults";#N/A,#N/A,FALSE,"ISCG Graphics"}</definedName>
    <definedName name="wrn.ISCG._.model._2_2" localSheetId="11" hidden="1">{#N/A,#N/A,FALSE,"Second";#N/A,#N/A,FALSE,"ownership";#N/A,#N/A,FALSE,"Valuation";#N/A,#N/A,FALSE,"Eqiv";#N/A,#N/A,FALSE,"Mults";#N/A,#N/A,FALSE,"ISCG Graphics"}</definedName>
    <definedName name="wrn.ISCG._.model._2_2" hidden="1">{#N/A,#N/A,FALSE,"Second";#N/A,#N/A,FALSE,"ownership";#N/A,#N/A,FALSE,"Valuation";#N/A,#N/A,FALSE,"Eqiv";#N/A,#N/A,FALSE,"Mults";#N/A,#N/A,FALSE,"ISCG Graphics"}</definedName>
    <definedName name="wrn.ISCG._.model._3" localSheetId="4" hidden="1">{#N/A,#N/A,FALSE,"Second";#N/A,#N/A,FALSE,"ownership";#N/A,#N/A,FALSE,"Valuation";#N/A,#N/A,FALSE,"Eqiv";#N/A,#N/A,FALSE,"Mults";#N/A,#N/A,FALSE,"ISCG Graphics"}</definedName>
    <definedName name="wrn.ISCG._.model._3" localSheetId="11" hidden="1">{#N/A,#N/A,FALSE,"Second";#N/A,#N/A,FALSE,"ownership";#N/A,#N/A,FALSE,"Valuation";#N/A,#N/A,FALSE,"Eqiv";#N/A,#N/A,FALSE,"Mults";#N/A,#N/A,FALSE,"ISCG Graphics"}</definedName>
    <definedName name="wrn.ISCG._.model._3" hidden="1">{#N/A,#N/A,FALSE,"Second";#N/A,#N/A,FALSE,"ownership";#N/A,#N/A,FALSE,"Valuation";#N/A,#N/A,FALSE,"Eqiv";#N/A,#N/A,FALSE,"Mults";#N/A,#N/A,FALSE,"ISCG Graphics"}</definedName>
    <definedName name="wrn.ISCG._.model._3_2" localSheetId="4" hidden="1">{#N/A,#N/A,FALSE,"Second";#N/A,#N/A,FALSE,"ownership";#N/A,#N/A,FALSE,"Valuation";#N/A,#N/A,FALSE,"Eqiv";#N/A,#N/A,FALSE,"Mults";#N/A,#N/A,FALSE,"ISCG Graphics"}</definedName>
    <definedName name="wrn.ISCG._.model._3_2" localSheetId="11" hidden="1">{#N/A,#N/A,FALSE,"Second";#N/A,#N/A,FALSE,"ownership";#N/A,#N/A,FALSE,"Valuation";#N/A,#N/A,FALSE,"Eqiv";#N/A,#N/A,FALSE,"Mults";#N/A,#N/A,FALSE,"ISCG Graphics"}</definedName>
    <definedName name="wrn.ISCG._.model._3_2" hidden="1">{#N/A,#N/A,FALSE,"Second";#N/A,#N/A,FALSE,"ownership";#N/A,#N/A,FALSE,"Valuation";#N/A,#N/A,FALSE,"Eqiv";#N/A,#N/A,FALSE,"Mults";#N/A,#N/A,FALSE,"ISCG Graphics"}</definedName>
    <definedName name="wrn.ISCG._.model._4" localSheetId="4" hidden="1">{#N/A,#N/A,FALSE,"Second";#N/A,#N/A,FALSE,"ownership";#N/A,#N/A,FALSE,"Valuation";#N/A,#N/A,FALSE,"Eqiv";#N/A,#N/A,FALSE,"Mults";#N/A,#N/A,FALSE,"ISCG Graphics"}</definedName>
    <definedName name="wrn.ISCG._.model._4" localSheetId="11" hidden="1">{#N/A,#N/A,FALSE,"Second";#N/A,#N/A,FALSE,"ownership";#N/A,#N/A,FALSE,"Valuation";#N/A,#N/A,FALSE,"Eqiv";#N/A,#N/A,FALSE,"Mults";#N/A,#N/A,FALSE,"ISCG Graphics"}</definedName>
    <definedName name="wrn.ISCG._.model._4" hidden="1">{#N/A,#N/A,FALSE,"Second";#N/A,#N/A,FALSE,"ownership";#N/A,#N/A,FALSE,"Valuation";#N/A,#N/A,FALSE,"Eqiv";#N/A,#N/A,FALSE,"Mults";#N/A,#N/A,FALSE,"ISCG Graphics"}</definedName>
    <definedName name="wrn.ISCG._.model._4_2" localSheetId="4" hidden="1">{#N/A,#N/A,FALSE,"Second";#N/A,#N/A,FALSE,"ownership";#N/A,#N/A,FALSE,"Valuation";#N/A,#N/A,FALSE,"Eqiv";#N/A,#N/A,FALSE,"Mults";#N/A,#N/A,FALSE,"ISCG Graphics"}</definedName>
    <definedName name="wrn.ISCG._.model._4_2" localSheetId="11" hidden="1">{#N/A,#N/A,FALSE,"Second";#N/A,#N/A,FALSE,"ownership";#N/A,#N/A,FALSE,"Valuation";#N/A,#N/A,FALSE,"Eqiv";#N/A,#N/A,FALSE,"Mults";#N/A,#N/A,FALSE,"ISCG Graphics"}</definedName>
    <definedName name="wrn.ISCG._.model._4_2" hidden="1">{#N/A,#N/A,FALSE,"Second";#N/A,#N/A,FALSE,"ownership";#N/A,#N/A,FALSE,"Valuation";#N/A,#N/A,FALSE,"Eqiv";#N/A,#N/A,FALSE,"Mults";#N/A,#N/A,FALSE,"ISCG Graphics"}</definedName>
    <definedName name="wrn.ISCG._.model._5" localSheetId="4" hidden="1">{#N/A,#N/A,FALSE,"Second";#N/A,#N/A,FALSE,"ownership";#N/A,#N/A,FALSE,"Valuation";#N/A,#N/A,FALSE,"Eqiv";#N/A,#N/A,FALSE,"Mults";#N/A,#N/A,FALSE,"ISCG Graphics"}</definedName>
    <definedName name="wrn.ISCG._.model._5" localSheetId="11" hidden="1">{#N/A,#N/A,FALSE,"Second";#N/A,#N/A,FALSE,"ownership";#N/A,#N/A,FALSE,"Valuation";#N/A,#N/A,FALSE,"Eqiv";#N/A,#N/A,FALSE,"Mults";#N/A,#N/A,FALSE,"ISCG Graphics"}</definedName>
    <definedName name="wrn.ISCG._.model._5" hidden="1">{#N/A,#N/A,FALSE,"Second";#N/A,#N/A,FALSE,"ownership";#N/A,#N/A,FALSE,"Valuation";#N/A,#N/A,FALSE,"Eqiv";#N/A,#N/A,FALSE,"Mults";#N/A,#N/A,FALSE,"ISCG Graphics"}</definedName>
    <definedName name="wrn.ISCG._.model._5_2" localSheetId="4" hidden="1">{#N/A,#N/A,FALSE,"Second";#N/A,#N/A,FALSE,"ownership";#N/A,#N/A,FALSE,"Valuation";#N/A,#N/A,FALSE,"Eqiv";#N/A,#N/A,FALSE,"Mults";#N/A,#N/A,FALSE,"ISCG Graphics"}</definedName>
    <definedName name="wrn.ISCG._.model._5_2" localSheetId="11" hidden="1">{#N/A,#N/A,FALSE,"Second";#N/A,#N/A,FALSE,"ownership";#N/A,#N/A,FALSE,"Valuation";#N/A,#N/A,FALSE,"Eqiv";#N/A,#N/A,FALSE,"Mults";#N/A,#N/A,FALSE,"ISCG Graphics"}</definedName>
    <definedName name="wrn.ISCG._.model._5_2" hidden="1">{#N/A,#N/A,FALSE,"Second";#N/A,#N/A,FALSE,"ownership";#N/A,#N/A,FALSE,"Valuation";#N/A,#N/A,FALSE,"Eqiv";#N/A,#N/A,FALSE,"Mults";#N/A,#N/A,FALSE,"ISCG Graphics"}</definedName>
    <definedName name="wrn.ISD." localSheetId="11" hidden="1">{#N/A,#N/A,FALSE,"FOCUSED"}</definedName>
    <definedName name="wrn.ISD." hidden="1">{#N/A,#N/A,FALSE,"FOCUSED"}</definedName>
    <definedName name="wrn.ISD._1" localSheetId="11" hidden="1">{#N/A,#N/A,FALSE,"FOCUSED"}</definedName>
    <definedName name="wrn.ISD._1" hidden="1">{#N/A,#N/A,FALSE,"FOCUSED"}</definedName>
    <definedName name="wrn.IVTI_Rep." localSheetId="11"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jan98" localSheetId="11" hidden="1">{"INTRON98",#N/A,FALSE,"REVCDLR";"SKB98",#N/A,FALSE,"REVCDLR";"merck98",#N/A,FALSE,"REVCDLR"}</definedName>
    <definedName name="wrn.jan98" hidden="1">{"INTRON98",#N/A,FALSE,"REVCDLR";"SKB98",#N/A,FALSE,"REVCDLR";"merck98",#N/A,FALSE,"REVCDLR"}</definedName>
    <definedName name="wrn.JAN98." localSheetId="11" hidden="1">{"INTRON98",#N/A,FALSE,"REVCDLR";"SKB98",#N/A,FALSE,"REVCDLR";"merck98",#N/A,FALSE,"REVCDLR"}</definedName>
    <definedName name="wrn.JAN98." hidden="1">{"INTRON98",#N/A,FALSE,"REVCDLR";"SKB98",#N/A,FALSE,"REVCDLR";"merck98",#N/A,FALSE,"REVCDLR"}</definedName>
    <definedName name="wrn.JAN98._1" localSheetId="11" hidden="1">{"INTRON98",#N/A,FALSE,"REVCDLR";"SKB98",#N/A,FALSE,"REVCDLR";"merck98",#N/A,FALSE,"REVCDLR"}</definedName>
    <definedName name="wrn.JAN98._1" hidden="1">{"INTRON98",#N/A,FALSE,"REVCDLR";"SKB98",#N/A,FALSE,"REVCDLR";"merck98",#N/A,FALSE,"REVCDLR"}</definedName>
    <definedName name="wrn.jan98_1" localSheetId="11" hidden="1">{"INTRON98",#N/A,FALSE,"REVCDLR";"SKB98",#N/A,FALSE,"REVCDLR";"merck98",#N/A,FALSE,"REVCDLR"}</definedName>
    <definedName name="wrn.jan98_1" hidden="1">{"INTRON98",#N/A,FALSE,"REVCDLR";"SKB98",#N/A,FALSE,"REVCDLR";"merck98",#N/A,FALSE,"REVCDLR"}</definedName>
    <definedName name="wrn.JANI._.REBATES." localSheetId="4" hidden="1">{"TOTAL",#N/A,FALSE,"A";"FISCAL94",#N/A,FALSE,"A";"FISCAL95",#N/A,FALSE,"A";"FISCAL96",#N/A,FALSE,"A";"misc page",#N/A,FALSE,"A"}</definedName>
    <definedName name="wrn.JANI._.REBATES." localSheetId="11" hidden="1">{"TOTAL",#N/A,FALSE,"A";"FISCAL94",#N/A,FALSE,"A";"FISCAL95",#N/A,FALSE,"A";"FISCAL96",#N/A,FALSE,"A";"misc page",#N/A,FALSE,"A"}</definedName>
    <definedName name="wrn.JANI._.REBATES." hidden="1">{"TOTAL",#N/A,FALSE,"A";"FISCAL94",#N/A,FALSE,"A";"FISCAL95",#N/A,FALSE,"A";"FISCAL96",#N/A,FALSE,"A";"misc page",#N/A,FALSE,"A"}</definedName>
    <definedName name="wrn.JANUARY." localSheetId="19" hidden="1">{"CONS JAN",#N/A,FALSE,"Cons Comparison";"SAS JAN",#N/A,FALSE,"Ocean Comparison";"UV JAN",#N/A,FALSE,"UV Comparison";"CMS JAN",#N/A,FALSE,"CMS Comparison";"POLARIS JAN",#N/A,FALSE,"Polaris Comparison";"CORP JAN",#N/A,FALSE,"Corp Comparison";"ELIM JAN",#N/A,FALSE,"Eliminating Comparison"}</definedName>
    <definedName name="wrn.JANUARY." localSheetId="4" hidden="1">{"CONS JAN",#N/A,FALSE,"Cons Comparison";"SAS JAN",#N/A,FALSE,"Ocean Comparison";"UV JAN",#N/A,FALSE,"UV Comparison";"CMS JAN",#N/A,FALSE,"CMS Comparison";"POLARIS JAN",#N/A,FALSE,"Polaris Comparison";"CORP JAN",#N/A,FALSE,"Corp Comparison";"ELIM JAN",#N/A,FALSE,"Eliminating Comparison"}</definedName>
    <definedName name="wrn.JANUARY." localSheetId="15" hidden="1">{"CONS JAN",#N/A,FALSE,"Cons Comparison";"SAS JAN",#N/A,FALSE,"Ocean Comparison";"UV JAN",#N/A,FALSE,"UV Comparison";"CMS JAN",#N/A,FALSE,"CMS Comparison";"POLARIS JAN",#N/A,FALSE,"Polaris Comparison";"CORP JAN",#N/A,FALSE,"Corp Comparison";"ELIM JAN",#N/A,FALSE,"Eliminating Comparison"}</definedName>
    <definedName name="wrn.JANUARY." localSheetId="11" hidden="1">{"CONS JAN",#N/A,FALSE,"Cons Comparison";"SAS JAN",#N/A,FALSE,"Ocean Comparison";"UV JAN",#N/A,FALSE,"UV Comparison";"CMS JAN",#N/A,FALSE,"CMS Comparison";"POLARIS JAN",#N/A,FALSE,"Polaris Comparison";"CORP JAN",#N/A,FALSE,"Corp Comparison";"ELIM JAN",#N/A,FALSE,"Eliminating Comparison"}</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cbsum." localSheetId="4" hidden="1">{#N/A,#N/A,FALSE,"Finstmts";#N/A,#N/A,FALSE,"Lost Revenue";#N/A,#N/A,FALSE,"Ratios"}</definedName>
    <definedName name="wrn.jcbsum." localSheetId="11" hidden="1">{#N/A,#N/A,FALSE,"Finstmts";#N/A,#N/A,FALSE,"Lost Revenue";#N/A,#N/A,FALSE,"Ratios"}</definedName>
    <definedName name="wrn.jcbsum." hidden="1">{#N/A,#N/A,FALSE,"Finstmts";#N/A,#N/A,FALSE,"Lost Revenue";#N/A,#N/A,FALSE,"Ratios"}</definedName>
    <definedName name="wrn.jcbsum._1" localSheetId="4" hidden="1">{#N/A,#N/A,FALSE,"Finstmts";#N/A,#N/A,FALSE,"Lost Revenue";#N/A,#N/A,FALSE,"Ratios"}</definedName>
    <definedName name="wrn.jcbsum._1" localSheetId="11" hidden="1">{#N/A,#N/A,FALSE,"Finstmts";#N/A,#N/A,FALSE,"Lost Revenue";#N/A,#N/A,FALSE,"Ratios"}</definedName>
    <definedName name="wrn.jcbsum._1" hidden="1">{#N/A,#N/A,FALSE,"Finstmts";#N/A,#N/A,FALSE,"Lost Revenue";#N/A,#N/A,FALSE,"Ratios"}</definedName>
    <definedName name="wrn.jck94TAXRETURN." localSheetId="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rrys_copy."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_2"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_2"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3"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3"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_2"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_2"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_2"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_2"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5" localSheetId="4"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5"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im." localSheetId="11" hidden="1">{"Inc_standard",#N/A,TRUE,"Inc"}</definedName>
    <definedName name="wrn.jim." hidden="1">{"Inc_standard",#N/A,TRUE,"Inc"}</definedName>
    <definedName name="wrn.JODM._.Graphs." localSheetId="4" hidden="1">{"graph",#N/A,FALSE,"WWJU";"graph",#N/A,FALSE,"WWSEM";"graph",#N/A,FALSE,"GOMJU";"graph",#N/A,FALSE,"GOMSEM";"graph",#N/A,FALSE,"NSJU";"graph",#N/A,FALSE,"NSSEM";"graph",#N/A,FALSE,"WAJU";"graph",#N/A,FALSE,"STOCKPRI";"graph",#N/A,FALSE,"CFTEV";"graph",#N/A,FALSE,"NAV-RCV";"graph",#N/A,FALSE,"CRUDEWW"}</definedName>
    <definedName name="wrn.JODM._.Graphs." localSheetId="1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ODM._.Graphs._1" localSheetId="4" hidden="1">{"graph",#N/A,FALSE,"WWJU";"graph",#N/A,FALSE,"WWSEM";"graph",#N/A,FALSE,"GOMJU";"graph",#N/A,FALSE,"GOMSEM";"graph",#N/A,FALSE,"NSJU";"graph",#N/A,FALSE,"NSSEM";"graph",#N/A,FALSE,"WAJU";"graph",#N/A,FALSE,"STOCKPRI";"graph",#N/A,FALSE,"CFTEV";"graph",#N/A,FALSE,"NAV-RCV";"graph",#N/A,FALSE,"CRUDEWW"}</definedName>
    <definedName name="wrn.JODM._.Graphs._1" localSheetId="11" hidden="1">{"graph",#N/A,FALSE,"WWJU";"graph",#N/A,FALSE,"WWSEM";"graph",#N/A,FALSE,"GOMJU";"graph",#N/A,FALSE,"GOMSEM";"graph",#N/A,FALSE,"NSJU";"graph",#N/A,FALSE,"NSSEM";"graph",#N/A,FALSE,"WAJU";"graph",#N/A,FALSE,"STOCKPRI";"graph",#N/A,FALSE,"CFTEV";"graph",#N/A,FALSE,"NAV-RCV";"graph",#N/A,FALSE,"CRUDEWW"}</definedName>
    <definedName name="wrn.JODM._.Graphs._1" hidden="1">{"graph",#N/A,FALSE,"WWJU";"graph",#N/A,FALSE,"WWSEM";"graph",#N/A,FALSE,"GOMJU";"graph",#N/A,FALSE,"GOMSEM";"graph",#N/A,FALSE,"NSJU";"graph",#N/A,FALSE,"NSSEM";"graph",#N/A,FALSE,"WAJU";"graph",#N/A,FALSE,"STOCKPRI";"graph",#N/A,FALSE,"CFTEV";"graph",#N/A,FALSE,"NAV-RCV";"graph",#N/A,FALSE,"CRUDEWW"}</definedName>
    <definedName name="wrn.JPLOUT." localSheetId="11" hidden="1">{#N/A,#N/A,TRUE,"HOT";#N/A,#N/A,TRUE,"EXT";#N/A,#N/A,TRUE,"COE";#N/A,#N/A,TRUE,"PRN";#N/A,#N/A,TRUE,"ALU";#N/A,#N/A,TRUE,"REC";#N/A,#N/A,TRUE,"PAK";#N/A,#N/A,TRUE,"SCH";#N/A,#N/A,TRUE,"OTH";#N/A,#N/A,TRUE,"RECAP TOTAUX"}</definedName>
    <definedName name="wrn.JPLOUT." hidden="1">{#N/A,#N/A,TRUE,"HOT";#N/A,#N/A,TRUE,"EXT";#N/A,#N/A,TRUE,"COE";#N/A,#N/A,TRUE,"PRN";#N/A,#N/A,TRUE,"ALU";#N/A,#N/A,TRUE,"REC";#N/A,#N/A,TRUE,"PAK";#N/A,#N/A,TRUE,"SCH";#N/A,#N/A,TRUE,"OTH";#N/A,#N/A,TRUE,"RECAP TOTAUX"}</definedName>
    <definedName name="wrn.JULY." localSheetId="19"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4"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15"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11"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_1" localSheetId="11" hidden="1">{#N/A,#N/A,FALSE,"WEEK (1)";#N/A,#N/A,FALSE,"WEEK (1)";#N/A,#N/A,FALSE,"WEEK (1)";#N/A,#N/A,FALSE,"WEEK (1)";#N/A,#N/A,FALSE,"WEEK (1)";#N/A,#N/A,FALSE,"WEEK (1)";#N/A,#N/A,FALSE,"WEEK (5)";#N/A,#N/A,FALSE,"WEEK (5)";#N/A,#N/A,FALSE,"WEEK (5)";#N/A,#N/A,FALSE,"JUNE";#N/A,#N/A,FALSE,"JULY"}</definedName>
    <definedName name="wrn.JULY._1" hidden="1">{#N/A,#N/A,FALSE,"WEEK (1)";#N/A,#N/A,FALSE,"WEEK (1)";#N/A,#N/A,FALSE,"WEEK (1)";#N/A,#N/A,FALSE,"WEEK (1)";#N/A,#N/A,FALSE,"WEEK (1)";#N/A,#N/A,FALSE,"WEEK (1)";#N/A,#N/A,FALSE,"WEEK (5)";#N/A,#N/A,FALSE,"WEEK (5)";#N/A,#N/A,FALSE,"WEEK (5)";#N/A,#N/A,FALSE,"JUNE";#N/A,#N/A,FALSE,"JULY"}</definedName>
    <definedName name="wrn.June." localSheetId="19"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4"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15"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11"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IORS." localSheetId="11" hidden="1">{#N/A,#N/A,FALSE,"Sheet1"}</definedName>
    <definedName name="wrn.JUNIORS." hidden="1">{#N/A,#N/A,FALSE,"Sheet1"}</definedName>
    <definedName name="wrn.k" localSheetId="11" hidden="1">{#N/A,#N/A,FALSE,"AD_Purchase";#N/A,#N/A,FALSE,"Credit";#N/A,#N/A,FALSE,"PF Acquisition";#N/A,#N/A,FALSE,"PF Offering"}</definedName>
    <definedName name="wrn.k" hidden="1">{#N/A,#N/A,FALSE,"AD_Purchase";#N/A,#N/A,FALSE,"Credit";#N/A,#N/A,FALSE,"PF Acquisition";#N/A,#N/A,FALSE,"PF Offering"}</definedName>
    <definedName name="wrn.K." localSheetId="11" hidden="1">{#N/A,#N/A,FALSE,"K"}</definedName>
    <definedName name="wrn.K." hidden="1">{#N/A,#N/A,FALSE,"K"}</definedName>
    <definedName name="wrn.K3._.Annual._1" localSheetId="4" hidden="1">{"K3Cash",#N/A,FALSE,"Ann";"K3Income",#N/A,FALSE,"Ann";"K3Educ",#N/A,FALSE,"Ann";"K3media",#N/A,FALSE,"Ann";"K3Info",#N/A,FALSE,"Ann";"K3Valuation",#N/A,FALSE,"Ann"}</definedName>
    <definedName name="wrn.K3._.Annual._1" localSheetId="11" hidden="1">{"K3Cash",#N/A,FALSE,"Ann";"K3Income",#N/A,FALSE,"Ann";"K3Educ",#N/A,FALSE,"Ann";"K3media",#N/A,FALSE,"Ann";"K3Info",#N/A,FALSE,"Ann";"K3Valuation",#N/A,FALSE,"Ann"}</definedName>
    <definedName name="wrn.K3._.Annual._1" hidden="1">{"K3Cash",#N/A,FALSE,"Ann";"K3Income",#N/A,FALSE,"Ann";"K3Educ",#N/A,FALSE,"Ann";"K3media",#N/A,FALSE,"Ann";"K3Info",#N/A,FALSE,"Ann";"K3Valuation",#N/A,FALSE,"Ann"}</definedName>
    <definedName name="wrn.K3._.Quarterly._1" localSheetId="4" hidden="1">{"K3 first",#N/A,FALSE,"Qtr.";"K3 second",#N/A,FALSE,"Qtr.";"K3 Third",#N/A,FALSE,"Qtr.";"K3 Fourth",#N/A,FALSE,"Qtr.";"K3 Full",#N/A,FALSE,"Qtr."}</definedName>
    <definedName name="wrn.K3._.Quarterly._1" localSheetId="11" hidden="1">{"K3 first",#N/A,FALSE,"Qtr.";"K3 second",#N/A,FALSE,"Qtr.";"K3 Third",#N/A,FALSE,"Qtr.";"K3 Fourth",#N/A,FALSE,"Qtr.";"K3 Full",#N/A,FALSE,"Qtr."}</definedName>
    <definedName name="wrn.K3._.Quarterly._1" hidden="1">{"K3 first",#N/A,FALSE,"Qtr.";"K3 second",#N/A,FALSE,"Qtr.";"K3 Third",#N/A,FALSE,"Qtr.";"K3 Fourth",#N/A,FALSE,"Qtr.";"K3 Full",#N/A,FALSE,"Qtr."}</definedName>
    <definedName name="wrn.KCP._.and._.subs." localSheetId="11" hidden="1">{"KCP Consol",#N/A,FALSE,"KCP";#N/A,#N/A,FALSE,"NAICC w Valor";#N/A,#N/A,FALSE,"NAICC wo Valor";#N/A,#N/A,FALSE,"Valor";#N/A,#N/A,FALSE,"KCC";"KCP stand alone",#N/A,FALSE,"KCP"}</definedName>
    <definedName name="wrn.KCP._.and._.subs." hidden="1">{"KCP Consol",#N/A,FALSE,"KCP";#N/A,#N/A,FALSE,"NAICC w Valor";#N/A,#N/A,FALSE,"NAICC wo Valor";#N/A,#N/A,FALSE,"Valor";#N/A,#N/A,FALSE,"KCC";"KCP stand alone",#N/A,FALSE,"KCP"}</definedName>
    <definedName name="wrn.Kenngb." localSheetId="4" hidden="1">{#N/A,#N/A,FALSE,"SKG_SC";#N/A,#N/A,FALSE,"SKG_KP";#N/A,#N/A,FALSE,"SCG_KC";#N/A,#N/A,FALSE,"SKG_PM";#N/A,#N/A,FALSE,"SKG_Asta";#N/A,#N/A,FALSE,"SKG_DE";#N/A,#N/A,FALSE,"SKG_FA";#N/A,#N/A,FALSE,"SKG_EM";#N/A,#N/A,FALSE,"SKG_AK";#N/A,#N/A,FALSE,"SKG_CER";#N/A,#N/A,FALSE,"SKG_BA";#N/A,#N/A,FALSE,"SKG_KO"}</definedName>
    <definedName name="wrn.Kenngb." localSheetId="11"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Kirkland._.Store._.Assumptions." localSheetId="15" hidden="1">{"Kirkland Store Assumptions",#N/A,TRUE,"Formatted Assumptions"}</definedName>
    <definedName name="wrn.Kirkland._.Store._.Assumptions." localSheetId="11" hidden="1">{"Kirkland Store Assumptions",#N/A,TRUE,"Formatted Assumptions"}</definedName>
    <definedName name="wrn.Kirkland._.Store._.Assumptions." hidden="1">{"Kirkland Store Assumptions",#N/A,TRUE,"Formatted Assumptions"}</definedName>
    <definedName name="wrn.Kirkland._.Store._.Pro._.Forma._.IS." localSheetId="15" hidden="1">{"Kirkland Store Pro IS Y1",#N/A,TRUE,"Kirkland Store Pro Forma IS";"Kirkland Store Pro IS Y2",#N/A,TRUE,"Kirkland Store Pro Forma IS";"Kirkland Store Pro IS Y3",#N/A,TRUE,"Kirkland Store Pro Forma IS";"Kirkland Store Pro IS Y4 and Y5",#N/A,TRUE,"Kirkland Store Pro Forma IS";"Kirkland Store Annual Summary",#N/A,TRUE,"Kirkland Store Pro Forma IS"}</definedName>
    <definedName name="wrn.Kirkland._.Store._.Pro._.Forma._.IS." localSheetId="11" hidden="1">{"Kirkland Store Pro IS Y1",#N/A,TRUE,"Kirkland Store Pro Forma IS";"Kirkland Store Pro IS Y2",#N/A,TRUE,"Kirkland Store Pro Forma IS";"Kirkland Store Pro IS Y3",#N/A,TRUE,"Kirkland Store Pro Forma IS";"Kirkland Store Pro IS Y4 and Y5",#N/A,TRUE,"Kirkland Store Pro Forma IS";"Kirkland Store Annual Summary",#N/A,TRUE,"Kirkland Store Pro Forma IS"}</definedName>
    <definedName name="wrn.Kirkland._.Store._.Pro._.Forma._.IS." hidden="1">{"Kirkland Store Pro IS Y1",#N/A,TRUE,"Kirkland Store Pro Forma IS";"Kirkland Store Pro IS Y2",#N/A,TRUE,"Kirkland Store Pro Forma IS";"Kirkland Store Pro IS Y3",#N/A,TRUE,"Kirkland Store Pro Forma IS";"Kirkland Store Pro IS Y4 and Y5",#N/A,TRUE,"Kirkland Store Pro Forma IS";"Kirkland Store Annual Summary",#N/A,TRUE,"Kirkland Store Pro Forma IS"}</definedName>
    <definedName name="wrn.KKW." localSheetId="11" hidden="1">{#N/A,#N/A,FALSE,"Cover";#N/A,#N/A,FALSE,"KKW Sum";#N/A,#N/A,FALSE,"KKW Basisdaten";#N/A,#N/A,FALSE,"DEPRKKW";#N/A,#N/A,FALSE,"Krü";#N/A,#N/A,FALSE,"Bru";#N/A,#N/A,FALSE,"Bro";#N/A,#N/A,FALSE,"Sta"}</definedName>
    <definedName name="wrn.KKW." hidden="1">{#N/A,#N/A,FALSE,"Cover";#N/A,#N/A,FALSE,"KKW Sum";#N/A,#N/A,FALSE,"KKW Basisdaten";#N/A,#N/A,FALSE,"DEPRKKW";#N/A,#N/A,FALSE,"Krü";#N/A,#N/A,FALSE,"Bru";#N/A,#N/A,FALSE,"Bro";#N/A,#N/A,FALSE,"Sta"}</definedName>
    <definedName name="wrn.Kleine._.Übersicht." localSheetId="11" hidden="1">{#N/A,"mit Preisgleitung",TRUE,"Summary";#N/A,#N/A,TRUE,"Ziel_N_kpl";#N/A,#N/A,TRUE,"Aktuell_kpl";"Ziel N und Aktuell",#N/A,TRUE,"PM_WGK";#N/A,#N/A,TRUE,"Änderungen"}</definedName>
    <definedName name="wrn.Kleine._.Übersicht." hidden="1">{#N/A,"mit Preisgleitung",TRUE,"Summary";#N/A,#N/A,TRUE,"Ziel_N_kpl";#N/A,#N/A,TRUE,"Aktuell_kpl";"Ziel N und Aktuell",#N/A,TRUE,"PM_WGK";#N/A,#N/A,TRUE,"Änderungen"}</definedName>
    <definedName name="wrn.Komplettausdruck." localSheetId="4" hidden="1">{#N/A,#N/A,FALSE,"Layout Aktiva";#N/A,#N/A,FALSE,"Layout Passiva";#N/A,#N/A,FALSE,"Layout GuV";#N/A,#N/A,FALSE,"Layout Cash Flow";#N/A,#N/A,FALSE,"Mittelherkunft";#N/A,#N/A,FALSE,"Mittelverwendung";#N/A,#N/A,FALSE,"Finanzbedarfsrechnung"}</definedName>
    <definedName name="wrn.Komplettausdruck." localSheetId="11"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riall._1" localSheetId="4" hidden="1">{"kricash",#N/A,FALSE,"INC";"kriinc",#N/A,FALSE,"INC";"krimiami",#N/A,FALSE,"INC";"kriother",#N/A,FALSE,"INC";"kripapers",#N/A,FALSE,"INC"}</definedName>
    <definedName name="wrn.kriall._1" localSheetId="11" hidden="1">{"kricash",#N/A,FALSE,"INC";"kriinc",#N/A,FALSE,"INC";"krimiami",#N/A,FALSE,"INC";"kriother",#N/A,FALSE,"INC";"kripapers",#N/A,FALSE,"INC"}</definedName>
    <definedName name="wrn.kriall._1" hidden="1">{"kricash",#N/A,FALSE,"INC";"kriinc",#N/A,FALSE,"INC";"krimiami",#N/A,FALSE,"INC";"kriother",#N/A,FALSE,"INC";"kripapers",#N/A,FALSE,"INC"}</definedName>
    <definedName name="wrn.LBO." localSheetId="4" hidden="1">{#N/A,#N/A,FALSE,"Cov";#N/A,#N/A,FALSE,"sum";#N/A,#N/A,FALSE,"baladj";#N/A,#N/A,FALSE,"bs";#N/A,#N/A,FALSE,"is";#N/A,#N/A,FALSE,"pis";#N/A,#N/A,FALSE,"cf";#N/A,#N/A,FALSE,"balhist";#N/A,#N/A,FALSE,"wc";#N/A,#N/A,FALSE,"ltd";#N/A,#N/A,FALSE,"cover";#N/A,#N/A,FALSE,"fa";#N/A,#N/A,FALSE,"tax";#N/A,#N/A,FALSE,"irr";#N/A,#N/A,FALSE,"in"}</definedName>
    <definedName name="wrn.LBO." localSheetId="11" hidden="1">{#N/A,#N/A,FALSE,"Cov";#N/A,#N/A,FALSE,"sum";#N/A,#N/A,FALSE,"baladj";#N/A,#N/A,FALSE,"bs";#N/A,#N/A,FALSE,"is";#N/A,#N/A,FALSE,"pis";#N/A,#N/A,FALSE,"cf";#N/A,#N/A,FALSE,"balhist";#N/A,#N/A,FALSE,"wc";#N/A,#N/A,FALSE,"ltd";#N/A,#N/A,FALSE,"cover";#N/A,#N/A,FALSE,"fa";#N/A,#N/A,FALSE,"tax";#N/A,#N/A,FALSE,"irr";#N/A,#N/A,FALSE,"in"}</definedName>
    <definedName name="wrn.LBO." hidden="1">{#N/A,#N/A,FALSE,"Cov";#N/A,#N/A,FALSE,"sum";#N/A,#N/A,FALSE,"baladj";#N/A,#N/A,FALSE,"bs";#N/A,#N/A,FALSE,"is";#N/A,#N/A,FALSE,"pis";#N/A,#N/A,FALSE,"cf";#N/A,#N/A,FALSE,"balhist";#N/A,#N/A,FALSE,"wc";#N/A,#N/A,FALSE,"ltd";#N/A,#N/A,FALSE,"cover";#N/A,#N/A,FALSE,"fa";#N/A,#N/A,FALSE,"tax";#N/A,#N/A,FALSE,"irr";#N/A,#N/A,FALSE,"in"}</definedName>
    <definedName name="wrn.LBO._.Model._.Output." localSheetId="11" hidden="1">{#N/A,#N/A,FALSE,"Cover";#N/A,#N/A,FALSE,"Summary";#N/A,#N/A,FALSE,"IS";#N/A,#N/A,FALSE,"CF";#N/A,#N/A,FALSE,"BS";#N/A,#N/A,FALSE,"Detail";#N/A,#N/A,FALSE,"IRR"}</definedName>
    <definedName name="wrn.LBO._.Model._.Output." hidden="1">{#N/A,#N/A,FALSE,"Cover";#N/A,#N/A,FALSE,"Summary";#N/A,#N/A,FALSE,"IS";#N/A,#N/A,FALSE,"CF";#N/A,#N/A,FALSE,"BS";#N/A,#N/A,FALSE,"Detail";#N/A,#N/A,FALSE,"IRR"}</definedName>
    <definedName name="wrn.LBO._.Summary." localSheetId="2" hidden="1">{"LBO Summary",#N/A,FALSE,"Summary"}</definedName>
    <definedName name="wrn.LBO._.Summary." localSheetId="1" hidden="1">{"LBO Summary",#N/A,FALSE,"Summary"}</definedName>
    <definedName name="wrn.LBO._.Summary." localSheetId="19" hidden="1">{"LBO Summary",#N/A,FALSE,"Summary"}</definedName>
    <definedName name="wrn.LBO._.Summary." localSheetId="4" hidden="1">{"LBO Summary",#N/A,FALSE,"Summary"}</definedName>
    <definedName name="wrn.LBO._.Summary." localSheetId="18" hidden="1">{"LBO Summary",#N/A,FALSE,"Summary"}</definedName>
    <definedName name="wrn.LBO._.Summary." localSheetId="15" hidden="1">{"LBO Summary",#N/A,FALSE,"Summary"}</definedName>
    <definedName name="wrn.LBO._.Summary." localSheetId="11" hidden="1">{"LBO Summary",#N/A,FALSE,"Summary"}</definedName>
    <definedName name="wrn.LBO._.Summary." hidden="1">{"LBO Summary",#N/A,FALSE,"Summary"}</definedName>
    <definedName name="wrn.LBO._.Summary._1" localSheetId="4" hidden="1">{"LBO Summary",#N/A,FALSE,"Summary"}</definedName>
    <definedName name="wrn.LBO._.Summary._1" localSheetId="11" hidden="1">{"LBO Summary",#N/A,FALSE,"Summary"}</definedName>
    <definedName name="wrn.LBO._.Summary._1" hidden="1">{"LBO Summary",#N/A,FALSE,"Summary"}</definedName>
    <definedName name="wrn.LBO._.Summary._2" localSheetId="11" hidden="1">{"LBO Summary",#N/A,FALSE,"Summary"}</definedName>
    <definedName name="wrn.LBO._.Summary._2" hidden="1">{"LBO Summary",#N/A,FALSE,"Summary"}</definedName>
    <definedName name="wrn.LBO._.Summary.new" localSheetId="4" hidden="1">{"LBO Summary",#N/A,FALSE,"Summary"}</definedName>
    <definedName name="wrn.LBO._.Summary.new" localSheetId="11" hidden="1">{"LBO Summary",#N/A,FALSE,"Summary"}</definedName>
    <definedName name="wrn.LBO._.Summary.new" hidden="1">{"LBO Summary",#N/A,FALSE,"Summary"}</definedName>
    <definedName name="wrn.LBO._.Summary.new_1" localSheetId="4" hidden="1">{"LBO Summary",#N/A,FALSE,"Summary"}</definedName>
    <definedName name="wrn.LBO._.Summary.new_1" localSheetId="11" hidden="1">{"LBO Summary",#N/A,FALSE,"Summary"}</definedName>
    <definedName name="wrn.LBO._.Summary.new_1" hidden="1">{"LBO Summary",#N/A,FALSE,"Summary"}</definedName>
    <definedName name="wrn.LBO_Recap_Model." localSheetId="4"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BO_Recap_Model." localSheetId="15"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BO_Recap_Model." localSheetId="11"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BO_Recap_Model."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BP.u" localSheetId="11" hidden="1">{"LBO Summary",#N/A,FALSE,"Summary"}</definedName>
    <definedName name="wrn.LBP.u" hidden="1">{"LBO Summary",#N/A,FALSE,"Summary"}</definedName>
    <definedName name="wrn.LD._.11X17." localSheetId="4"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_.11X17." localSheetId="1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_.11X17."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j." localSheetId="4">{"compweek",#N/A,FALSE,"ban0930";"bankweek",#N/A,FALSE,"ban0930"}</definedName>
    <definedName name="wrn.ldj." localSheetId="11">{"compweek",#N/A,FALSE,"ban0930";"bankweek",#N/A,FALSE,"ban0930"}</definedName>
    <definedName name="wrn.ldj.">{"compweek",#N/A,FALSE,"ban0930";"bankweek",#N/A,FALSE,"ban0930"}</definedName>
    <definedName name="wrn.ldj.1" localSheetId="4">{"compweek",#N/A,FALSE,"ban0930";"bankweek",#N/A,FALSE,"ban0930"}</definedName>
    <definedName name="wrn.ldj.1" localSheetId="11">{"compweek",#N/A,FALSE,"ban0930";"bankweek",#N/A,FALSE,"ban0930"}</definedName>
    <definedName name="wrn.ldj.1">{"compweek",#N/A,FALSE,"ban0930";"bankweek",#N/A,FALSE,"ban0930"}</definedName>
    <definedName name="wrn.Lead._.Schedule." localSheetId="4"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1"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se_Deli." localSheetId="4" hidden="1">{#N/A,#N/A,FALSE,"COVER";#N/A,#N/A,FALSE,"Index";#N/A,#N/A,FALSE,"Non-Earning";#N/A,#N/A,FALSE,"Non-Earning-Recovery";#N/A,#N/A,FALSE,"Leasing_Equipo";#N/A,#N/A,FALSE,"Leasing_Auto";#N/A,#N/A,FALSE,"Leasing_Legal"}</definedName>
    <definedName name="wrn.Lease_Deli." localSheetId="11" hidden="1">{#N/A,#N/A,FALSE,"COVER";#N/A,#N/A,FALSE,"Index";#N/A,#N/A,FALSE,"Non-Earning";#N/A,#N/A,FALSE,"Non-Earning-Recovery";#N/A,#N/A,FALSE,"Leasing_Equipo";#N/A,#N/A,FALSE,"Leasing_Auto";#N/A,#N/A,FALSE,"Leasing_Legal"}</definedName>
    <definedName name="wrn.Lease_Deli." hidden="1">{#N/A,#N/A,FALSE,"COVER";#N/A,#N/A,FALSE,"Index";#N/A,#N/A,FALSE,"Non-Earning";#N/A,#N/A,FALSE,"Non-Earning-Recovery";#N/A,#N/A,FALSE,"Leasing_Equipo";#N/A,#N/A,FALSE,"Leasing_Auto";#N/A,#N/A,FALSE,"Leasing_Legal"}</definedName>
    <definedName name="wrn.Leases.xls." localSheetId="4" hidden="1">{#N/A,#N/A,FALSE,"Initial Year";#N/A,#N/A,FALSE,"Historical";#N/A,#N/A,FALSE,"balsheet";#N/A,#N/A,FALSE,"incstate";#N/A,#N/A,FALSE,"Fleet"}</definedName>
    <definedName name="wrn.Leases.xls." localSheetId="11" hidden="1">{#N/A,#N/A,FALSE,"Initial Year";#N/A,#N/A,FALSE,"Historical";#N/A,#N/A,FALSE,"balsheet";#N/A,#N/A,FALSE,"incstate";#N/A,#N/A,FALSE,"Fleet"}</definedName>
    <definedName name="wrn.Leases.xls." hidden="1">{#N/A,#N/A,FALSE,"Initial Year";#N/A,#N/A,FALSE,"Historical";#N/A,#N/A,FALSE,"balsheet";#N/A,#N/A,FALSE,"incstate";#N/A,#N/A,FALSE,"Fleet"}</definedName>
    <definedName name="wrn.Leases.xls._1" localSheetId="4" hidden="1">{#N/A,#N/A,FALSE,"Initial Year";#N/A,#N/A,FALSE,"Historical";#N/A,#N/A,FALSE,"balsheet";#N/A,#N/A,FALSE,"incstate";#N/A,#N/A,FALSE,"Fleet"}</definedName>
    <definedName name="wrn.Leases.xls._1" localSheetId="11" hidden="1">{#N/A,#N/A,FALSE,"Initial Year";#N/A,#N/A,FALSE,"Historical";#N/A,#N/A,FALSE,"balsheet";#N/A,#N/A,FALSE,"incstate";#N/A,#N/A,FALSE,"Fleet"}</definedName>
    <definedName name="wrn.Leases.xls._1" hidden="1">{#N/A,#N/A,FALSE,"Initial Year";#N/A,#N/A,FALSE,"Historical";#N/A,#N/A,FALSE,"balsheet";#N/A,#N/A,FALSE,"incstate";#N/A,#N/A,FALSE,"Fleet"}</definedName>
    <definedName name="wrn.Lee._.Package." localSheetId="11" hidden="1">{#N/A,#N/A,FALSE,"comp";#N/A,#N/A,FALSE,"Auto";#N/A,#N/A,FALSE,"GL";#N/A,#N/A,FALSE,"B-1";#N/A,#N/A,FALSE,"SI CHG";"current",#N/A,FALSE,"prepaid";"YTD",#N/A,FALSE,"prepaid"}</definedName>
    <definedName name="wrn.Lee._.Package." hidden="1">{#N/A,#N/A,FALSE,"comp";#N/A,#N/A,FALSE,"Auto";#N/A,#N/A,FALSE,"GL";#N/A,#N/A,FALSE,"B-1";#N/A,#N/A,FALSE,"SI CHG";"current",#N/A,FALSE,"prepaid";"YTD",#N/A,FALSE,"prepaid"}</definedName>
    <definedName name="wrn.legal." localSheetId="11" hidden="1">{"long",#N/A,FALSE,"ESC"}</definedName>
    <definedName name="wrn.legal." hidden="1">{"long",#N/A,FALSE,"ESC"}</definedName>
    <definedName name="wrn.Level._.4." localSheetId="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vel._.4." localSheetId="11"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iab." localSheetId="11" hidden="1">{#N/A,#N/A,FALSE,"BSCON894"}</definedName>
    <definedName name="wrn.liab." hidden="1">{#N/A,#N/A,FALSE,"BSCON894"}</definedName>
    <definedName name="wrn.LIFE._.INS.._.LOANS." localSheetId="11" hidden="1">{#N/A,#N/A,FALSE,"TT-1 Officers' Life Insurance"}</definedName>
    <definedName name="wrn.LIFE._.INS.._.LOANS." hidden="1">{#N/A,#N/A,FALSE,"TT-1 Officers' Life Insurance"}</definedName>
    <definedName name="wrn.light._.sour." localSheetId="19" hidden="1">{"light sour",#N/A,FALSE,"CNTRYTYPE"}</definedName>
    <definedName name="wrn.light._.sour." localSheetId="4" hidden="1">{"light sour",#N/A,FALSE,"CNTRYTYPE"}</definedName>
    <definedName name="wrn.light._.sour." localSheetId="15" hidden="1">{"light sour",#N/A,FALSE,"CNTRYTYPE"}</definedName>
    <definedName name="wrn.light._.sour." localSheetId="11" hidden="1">{"light sour",#N/A,FALSE,"CNTRYTYPE"}</definedName>
    <definedName name="wrn.light._.sour." hidden="1">{"light sour",#N/A,FALSE,"CNTRYTYPE"}</definedName>
    <definedName name="wrn.Line._.itm._.and._.total." localSheetId="11" hidden="1">{"Line item details",#N/A,FALSE,"A";"Sumry and alloc",#N/A,FALSE,"A"}</definedName>
    <definedName name="wrn.Line._.itm._.and._.total." hidden="1">{"Line item details",#N/A,FALSE,"A";"Sumry and alloc",#N/A,FALSE,"A"}</definedName>
    <definedName name="wrn.list." localSheetId="11" hidden="1">{#N/A,#N/A,FALSE,"B1";#N/A,#N/A,FALSE,"C 2";#N/A,#N/A,FALSE,"C 3";#N/A,#N/A,FALSE,"C 4";#N/A,#N/A,FALSE,"D1"}</definedName>
    <definedName name="wrn.list." hidden="1">{#N/A,#N/A,FALSE,"B1";#N/A,#N/A,FALSE,"C 2";#N/A,#N/A,FALSE,"C 3";#N/A,#N/A,FALSE,"C 4";#N/A,#N/A,FALSE,"D1"}</definedName>
    <definedName name="wrn.lkm._.1." localSheetId="11" hidden="1">{"yearly",#N/A,FALSE,"p &amp; l";"yearly exp",#N/A,FALSE,"explain";"profit_loss",#N/A,FALSE,"p &amp; l";"expense comparison",#N/A,FALSE,"expenses";"details",#N/A,FALSE,"details";"prod stats",#N/A,FALSE,"prod stats";"power",#N/A,FALSE,"power";"other costs",#N/A,FALSE,"other costs";"expenses",#N/A,FALSE,"expenses";"cash flow",#N/A,FALSE,"cash flow"}</definedName>
    <definedName name="wrn.lkm._.1." hidden="1">{"yearly",#N/A,FALSE,"p &amp; l";"yearly exp",#N/A,FALSE,"explain";"profit_loss",#N/A,FALSE,"p &amp; l";"expense comparison",#N/A,FALSE,"expenses";"details",#N/A,FALSE,"details";"prod stats",#N/A,FALSE,"prod stats";"power",#N/A,FALSE,"power";"other costs",#N/A,FALSE,"other costs";"expenses",#N/A,FALSE,"expenses";"cash flow",#N/A,FALSE,"cash flow"}</definedName>
    <definedName name="wrn.loanworks_fs." localSheetId="11" hidden="1">{"avgbs",#N/A,FALSE,"loanworks_fs";"is",#N/A,FALSE,"loanworks_fs";"opexps",#N/A,FALSE,"loanworks_fs"}</definedName>
    <definedName name="wrn.loanworks_fs." hidden="1">{"avgbs",#N/A,FALSE,"loanworks_fs";"is",#N/A,FALSE,"loanworks_fs";"opexps",#N/A,FALSE,"loanworks_fs"}</definedName>
    <definedName name="wrn.LOCAL." localSheetId="19" hidden="1">{#N/A,#N/A,FALSE,"LOCAL"}</definedName>
    <definedName name="wrn.LOCAL." localSheetId="4" hidden="1">{#N/A,#N/A,FALSE,"LOCAL"}</definedName>
    <definedName name="wrn.LOCAL." localSheetId="15" hidden="1">{#N/A,#N/A,FALSE,"LOCAL"}</definedName>
    <definedName name="wrn.LOCAL." localSheetId="11" hidden="1">{#N/A,#N/A,FALSE,"LOCAL"}</definedName>
    <definedName name="wrn.LOCAL." hidden="1">{#N/A,#N/A,FALSE,"LOCAL"}</definedName>
    <definedName name="wrn.LOCAL1." localSheetId="19" hidden="1">{#N/A,#N/A,FALSE,"LOCAL"}</definedName>
    <definedName name="wrn.LOCAL1." localSheetId="4" hidden="1">{#N/A,#N/A,FALSE,"LOCAL"}</definedName>
    <definedName name="wrn.LOCAL1." localSheetId="15" hidden="1">{#N/A,#N/A,FALSE,"LOCAL"}</definedName>
    <definedName name="wrn.LOCAL1." localSheetId="11" hidden="1">{#N/A,#N/A,FALSE,"LOCAL"}</definedName>
    <definedName name="wrn.LOCAL1." hidden="1">{#N/A,#N/A,FALSE,"LOCAL"}</definedName>
    <definedName name="wrn.LOCAL2." localSheetId="19" hidden="1">{#N/A,#N/A,FALSE,"LOCAL"}</definedName>
    <definedName name="wrn.LOCAL2." localSheetId="4" hidden="1">{#N/A,#N/A,FALSE,"LOCAL"}</definedName>
    <definedName name="wrn.LOCAL2." localSheetId="15" hidden="1">{#N/A,#N/A,FALSE,"LOCAL"}</definedName>
    <definedName name="wrn.LOCAL2." localSheetId="11" hidden="1">{#N/A,#N/A,FALSE,"LOCAL"}</definedName>
    <definedName name="wrn.LOCAL2." hidden="1">{#N/A,#N/A,FALSE,"LOCAL"}</definedName>
    <definedName name="wrn.Logistics._.Design." localSheetId="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ogistics._.Design." localSheetId="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ogistics._.Design."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ONG._.TERM._.DEBT." localSheetId="11" hidden="1">{#N/A,#N/A,FALSE,"MM-1 Long Term Debt"}</definedName>
    <definedName name="wrn.LONG._.TERM._.DEBT." hidden="1">{#N/A,#N/A,FALSE,"MM-1 Long Term Debt"}</definedName>
    <definedName name="wrn.LOWER._.PORTION." localSheetId="11" hidden="1">{#N/A,#N/A,FALSE,"0895";"LOWER PORTION",#N/A,FALSE,"0895"}</definedName>
    <definedName name="wrn.LOWER._.PORTION." hidden="1">{#N/A,#N/A,FALSE,"0895";"LOWER PORTION",#N/A,FALSE,"0895"}</definedName>
    <definedName name="wrn.LOWER._.PORTION._1" localSheetId="11" hidden="1">{#N/A,#N/A,FALSE,"0895";"LOWER PORTION",#N/A,FALSE,"0895"}</definedName>
    <definedName name="wrn.LOWER._.PORTION._1" hidden="1">{#N/A,#N/A,FALSE,"0895";"LOWER PORTION",#N/A,FALSE,"0895"}</definedName>
    <definedName name="wrn.LOWER._.PORTION._2" localSheetId="11" hidden="1">{#N/A,#N/A,FALSE,"0895";"LOWER PORTION",#N/A,FALSE,"0895"}</definedName>
    <definedName name="wrn.LOWER._.PORTION._2" hidden="1">{#N/A,#N/A,FALSE,"0895";"LOWER PORTION",#N/A,FALSE,"0895"}</definedName>
    <definedName name="wrn.LOWER._.PORTION._3" localSheetId="11" hidden="1">{#N/A,#N/A,FALSE,"0895";"LOWER PORTION",#N/A,FALSE,"0895"}</definedName>
    <definedName name="wrn.LOWER._.PORTION._3" hidden="1">{#N/A,#N/A,FALSE,"0895";"LOWER PORTION",#N/A,FALSE,"0895"}</definedName>
    <definedName name="wrn.LOWER._.PORTION._4" localSheetId="11" hidden="1">{#N/A,#N/A,FALSE,"0895";"LOWER PORTION",#N/A,FALSE,"0895"}</definedName>
    <definedName name="wrn.LOWER._.PORTION._4" hidden="1">{#N/A,#N/A,FALSE,"0895";"LOWER PORTION",#N/A,FALSE,"0895"}</definedName>
    <definedName name="wrn.LOWER._.PORTION._5" localSheetId="11" hidden="1">{#N/A,#N/A,FALSE,"0895";"LOWER PORTION",#N/A,FALSE,"0895"}</definedName>
    <definedName name="wrn.LOWER._.PORTION._5" hidden="1">{#N/A,#N/A,FALSE,"0895";"LOWER PORTION",#N/A,FALSE,"0895"}</definedName>
    <definedName name="wrn.LP._.Committee._.Book."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TD." localSheetId="11" hidden="1">{"Annual Income",#N/A,FALSE,"LTD";"D Op. Profit",#N/A,FALSE,"LTD";"D Op. Profit Continued",#N/A,FALSE,"LTD";"Segment Analysis",#N/A,FALSE,"LTD";"Segment Analysis Continued",#N/A,FALSE,"LTD";"Breakdown1",#N/A,FALSE,"LTD";"Breakdown2",#N/A,FALSE,"LTD";"Breakdown3",#N/A,FALSE,"LTD";"p",#N/A,FALSE,"LTD";"pp",#N/A,FALSE,"LTD";"ppp",#N/A,FALSE,"LTD";"Before",#N/A,FALSE,"LTD";"After",#N/A,FALSE,"LTD";"Credit",#N/A,FALSE,"LTD";"Segment Analysis Continued",#N/A,FALSE,"LTD"}</definedName>
    <definedName name="wrn.LTD." hidden="1">{"Annual Income",#N/A,FALSE,"LTD";"D Op. Profit",#N/A,FALSE,"LTD";"D Op. Profit Continued",#N/A,FALSE,"LTD";"Segment Analysis",#N/A,FALSE,"LTD";"Segment Analysis Continued",#N/A,FALSE,"LTD";"Breakdown1",#N/A,FALSE,"LTD";"Breakdown2",#N/A,FALSE,"LTD";"Breakdown3",#N/A,FALSE,"LTD";"p",#N/A,FALSE,"LTD";"pp",#N/A,FALSE,"LTD";"ppp",#N/A,FALSE,"LTD";"Before",#N/A,FALSE,"LTD";"After",#N/A,FALSE,"LTD";"Credit",#N/A,FALSE,"LTD";"Segment Analysis Continued",#N/A,FALSE,"LTD"}</definedName>
    <definedName name="wrn.LTM._.trend." localSheetId="4" hidden="1">{#N/A,#N/A,FALSE,"P&amp;L trend - per sum";#N/A,#N/A,FALSE,"P&amp;L trend - per detail"}</definedName>
    <definedName name="wrn.LTM._.trend." localSheetId="11" hidden="1">{#N/A,#N/A,FALSE,"P&amp;L trend - per sum";#N/A,#N/A,FALSE,"P&amp;L trend - per detail"}</definedName>
    <definedName name="wrn.LTM._.trend." hidden="1">{#N/A,#N/A,FALSE,"P&amp;L trend - per sum";#N/A,#N/A,FALSE,"P&amp;L trend - per detail"}</definedName>
    <definedName name="wrn.LTM._.trend._1" localSheetId="4" hidden="1">{#N/A,#N/A,FALSE,"P&amp;L trend - per sum";#N/A,#N/A,FALSE,"P&amp;L trend - per detail"}</definedName>
    <definedName name="wrn.LTM._.trend._1" localSheetId="11" hidden="1">{#N/A,#N/A,FALSE,"P&amp;L trend - per sum";#N/A,#N/A,FALSE,"P&amp;L trend - per detail"}</definedName>
    <definedName name="wrn.LTM._.trend._1" hidden="1">{#N/A,#N/A,FALSE,"P&amp;L trend - per sum";#N/A,#N/A,FALSE,"P&amp;L trend - per detail"}</definedName>
    <definedName name="wrn.M." localSheetId="11" hidden="1">{#N/A,#N/A,FALSE,"Prodotti"}</definedName>
    <definedName name="wrn.M." hidden="1">{#N/A,#N/A,FALSE,"Prodotti"}</definedName>
    <definedName name="wrn.m_cash." localSheetId="11" hidden="1">{"cash_marc",#N/A,FALSE,"dec95cr.xls"}</definedName>
    <definedName name="wrn.m_cash." hidden="1">{"cash_marc",#N/A,FALSE,"dec95cr.xls"}</definedName>
    <definedName name="wrn.magilla." localSheetId="11" hidden="1">{"hughes",#N/A,FALSE,"Hughes";"hughes2",#N/A,FALSE,"Hughes (2)";"ray",#N/A,FALSE,"Raytheon";"trw",#N/A,FALSE,"TRW";"texas",#N/A,FALSE,"Texas Inst.";"rockwell",#N/A,FALSE,"Rockwell";"loral",#N/A,FALSE,"Loral";"nothrop",#N/A,FALSE,"Northrop";"boeing",#N/A,FALSE,"Boeing"}</definedName>
    <definedName name="wrn.magilla." hidden="1">{"hughes",#N/A,FALSE,"Hughes";"hughes2",#N/A,FALSE,"Hughes (2)";"ray",#N/A,FALSE,"Raytheon";"trw",#N/A,FALSE,"TRW";"texas",#N/A,FALSE,"Texas Inst.";"rockwell",#N/A,FALSE,"Rockwell";"loral",#N/A,FALSE,"Loral";"nothrop",#N/A,FALSE,"Northrop";"boeing",#N/A,FALSE,"Boeing"}</definedName>
    <definedName name="wrn.main." localSheetId="4" hidden="1">{#N/A,#N/A,FALSE,"Finstmts";#N/A,#N/A,FALSE,"O&amp;M and Cap";#N/A,#N/A,FALSE,"Fuel";#N/A,#N/A,FALSE,"Gen Dat";#N/A,#N/A,FALSE,"Lost Revenue";#N/A,#N/A,FALSE,"Ratios"}</definedName>
    <definedName name="wrn.main." localSheetId="11" hidden="1">{#N/A,#N/A,FALSE,"Finstmts";#N/A,#N/A,FALSE,"O&amp;M and Cap";#N/A,#N/A,FALSE,"Fuel";#N/A,#N/A,FALSE,"Gen Dat";#N/A,#N/A,FALSE,"Lost Revenue";#N/A,#N/A,FALSE,"Ratios"}</definedName>
    <definedName name="wrn.main." hidden="1">{#N/A,#N/A,FALSE,"Finstmts";#N/A,#N/A,FALSE,"O&amp;M and Cap";#N/A,#N/A,FALSE,"Fuel";#N/A,#N/A,FALSE,"Gen Dat";#N/A,#N/A,FALSE,"Lost Revenue";#N/A,#N/A,FALSE,"Ratios"}</definedName>
    <definedName name="wrn.Main._.Fields."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1" localSheetId="4" hidden="1">{#N/A,#N/A,FALSE,"Finstmts";#N/A,#N/A,FALSE,"O&amp;M and Cap";#N/A,#N/A,FALSE,"Fuel";#N/A,#N/A,FALSE,"Gen Dat";#N/A,#N/A,FALSE,"Lost Revenue";#N/A,#N/A,FALSE,"Ratios"}</definedName>
    <definedName name="wrn.main._1" localSheetId="11" hidden="1">{#N/A,#N/A,FALSE,"Finstmts";#N/A,#N/A,FALSE,"O&amp;M and Cap";#N/A,#N/A,FALSE,"Fuel";#N/A,#N/A,FALSE,"Gen Dat";#N/A,#N/A,FALSE,"Lost Revenue";#N/A,#N/A,FALSE,"Ratios"}</definedName>
    <definedName name="wrn.main._1" hidden="1">{#N/A,#N/A,FALSE,"Finstmts";#N/A,#N/A,FALSE,"O&amp;M and Cap";#N/A,#N/A,FALSE,"Fuel";#N/A,#N/A,FALSE,"Gen Dat";#N/A,#N/A,FALSE,"Lost Revenue";#N/A,#N/A,FALSE,"Ratios"}</definedName>
    <definedName name="wrn.Maine." localSheetId="2" hidden="1">{"Assumptions",#N/A,TRUE,"Assumptions";"Income",#N/A,TRUE,"Income";"Balance",#N/A,TRUE,"Balance"}</definedName>
    <definedName name="wrn.Maine." localSheetId="1" hidden="1">{"Assumptions",#N/A,TRUE,"Assumptions";"Income",#N/A,TRUE,"Income";"Balance",#N/A,TRUE,"Balance"}</definedName>
    <definedName name="wrn.Maine." localSheetId="19" hidden="1">{"Assumptions",#N/A,TRUE,"Assumptions";"Income",#N/A,TRUE,"Income";"Balance",#N/A,TRUE,"Balance"}</definedName>
    <definedName name="wrn.Maine." localSheetId="4" hidden="1">{"Assumptions",#N/A,TRUE,"Assumptions";"Income",#N/A,TRUE,"Income";"Balance",#N/A,TRUE,"Balance"}</definedName>
    <definedName name="wrn.Maine." localSheetId="18" hidden="1">{"Assumptions",#N/A,TRUE,"Assumptions";"Income",#N/A,TRUE,"Income";"Balance",#N/A,TRUE,"Balance"}</definedName>
    <definedName name="wrn.Maine." localSheetId="15" hidden="1">{"Assumptions",#N/A,TRUE,"Assumptions";"Income",#N/A,TRUE,"Income";"Balance",#N/A,TRUE,"Balance"}</definedName>
    <definedName name="wrn.Maine." localSheetId="11" hidden="1">{"Assumptions",#N/A,TRUE,"Assumptions";"Income",#N/A,TRUE,"Income";"Balance",#N/A,TRUE,"Balance"}</definedName>
    <definedName name="wrn.Maine." hidden="1">{"Assumptions",#N/A,TRUE,"Assumptions";"Income",#N/A,TRUE,"Income";"Balance",#N/A,TRUE,"Balance"}</definedName>
    <definedName name="wrn.Maine._1" localSheetId="4" hidden="1">{"Assumptions",#N/A,TRUE,"Assumptions";"Income",#N/A,TRUE,"Income";"Balance",#N/A,TRUE,"Balance"}</definedName>
    <definedName name="wrn.Maine._1" localSheetId="11" hidden="1">{"Assumptions",#N/A,TRUE,"Assumptions";"Income",#N/A,TRUE,"Income";"Balance",#N/A,TRUE,"Balance"}</definedName>
    <definedName name="wrn.Maine._1" hidden="1">{"Assumptions",#N/A,TRUE,"Assumptions";"Income",#N/A,TRUE,"Income";"Balance",#N/A,TRUE,"Balance"}</definedName>
    <definedName name="wrn.Maine._1_1" localSheetId="4" hidden="1">{"Assumptions",#N/A,TRUE,"Assumptions";"Income",#N/A,TRUE,"Income";"Balance",#N/A,TRUE,"Balance"}</definedName>
    <definedName name="wrn.Maine._1_1" localSheetId="11" hidden="1">{"Assumptions",#N/A,TRUE,"Assumptions";"Income",#N/A,TRUE,"Income";"Balance",#N/A,TRUE,"Balance"}</definedName>
    <definedName name="wrn.Maine._1_1" hidden="1">{"Assumptions",#N/A,TRUE,"Assumptions";"Income",#N/A,TRUE,"Income";"Balance",#N/A,TRUE,"Balance"}</definedName>
    <definedName name="wrn.Maine._1_1_2" localSheetId="4" hidden="1">{"Assumptions",#N/A,TRUE,"Assumptions";"Income",#N/A,TRUE,"Income";"Balance",#N/A,TRUE,"Balance"}</definedName>
    <definedName name="wrn.Maine._1_1_2" localSheetId="11" hidden="1">{"Assumptions",#N/A,TRUE,"Assumptions";"Income",#N/A,TRUE,"Income";"Balance",#N/A,TRUE,"Balance"}</definedName>
    <definedName name="wrn.Maine._1_1_2" hidden="1">{"Assumptions",#N/A,TRUE,"Assumptions";"Income",#N/A,TRUE,"Income";"Balance",#N/A,TRUE,"Balance"}</definedName>
    <definedName name="wrn.Maine._1_3" localSheetId="4" hidden="1">{"Assumptions",#N/A,TRUE,"Assumptions";"Income",#N/A,TRUE,"Income";"Balance",#N/A,TRUE,"Balance"}</definedName>
    <definedName name="wrn.Maine._1_3" localSheetId="11" hidden="1">{"Assumptions",#N/A,TRUE,"Assumptions";"Income",#N/A,TRUE,"Income";"Balance",#N/A,TRUE,"Balance"}</definedName>
    <definedName name="wrn.Maine._1_3" hidden="1">{"Assumptions",#N/A,TRUE,"Assumptions";"Income",#N/A,TRUE,"Income";"Balance",#N/A,TRUE,"Balance"}</definedName>
    <definedName name="wrn.Maine._2" localSheetId="4" hidden="1">{"Assumptions",#N/A,TRUE,"Assumptions";"Income",#N/A,TRUE,"Income";"Balance",#N/A,TRUE,"Balance"}</definedName>
    <definedName name="wrn.Maine._2" localSheetId="11" hidden="1">{"Assumptions",#N/A,TRUE,"Assumptions";"Income",#N/A,TRUE,"Income";"Balance",#N/A,TRUE,"Balance"}</definedName>
    <definedName name="wrn.Maine._2" hidden="1">{"Assumptions",#N/A,TRUE,"Assumptions";"Income",#N/A,TRUE,"Income";"Balance",#N/A,TRUE,"Balance"}</definedName>
    <definedName name="wrn.Maine._2_2" localSheetId="4" hidden="1">{"Assumptions",#N/A,TRUE,"Assumptions";"Income",#N/A,TRUE,"Income";"Balance",#N/A,TRUE,"Balance"}</definedName>
    <definedName name="wrn.Maine._2_2" localSheetId="11" hidden="1">{"Assumptions",#N/A,TRUE,"Assumptions";"Income",#N/A,TRUE,"Income";"Balance",#N/A,TRUE,"Balance"}</definedName>
    <definedName name="wrn.Maine._2_2" hidden="1">{"Assumptions",#N/A,TRUE,"Assumptions";"Income",#N/A,TRUE,"Income";"Balance",#N/A,TRUE,"Balance"}</definedName>
    <definedName name="wrn.Maine._3" localSheetId="4" hidden="1">{"Assumptions",#N/A,TRUE,"Assumptions";"Income",#N/A,TRUE,"Income";"Balance",#N/A,TRUE,"Balance"}</definedName>
    <definedName name="wrn.Maine._3" localSheetId="11" hidden="1">{"Assumptions",#N/A,TRUE,"Assumptions";"Income",#N/A,TRUE,"Income";"Balance",#N/A,TRUE,"Balance"}</definedName>
    <definedName name="wrn.Maine._3" hidden="1">{"Assumptions",#N/A,TRUE,"Assumptions";"Income",#N/A,TRUE,"Income";"Balance",#N/A,TRUE,"Balance"}</definedName>
    <definedName name="wrn.Maine._3_2" localSheetId="4" hidden="1">{"Assumptions",#N/A,TRUE,"Assumptions";"Income",#N/A,TRUE,"Income";"Balance",#N/A,TRUE,"Balance"}</definedName>
    <definedName name="wrn.Maine._3_2" localSheetId="11" hidden="1">{"Assumptions",#N/A,TRUE,"Assumptions";"Income",#N/A,TRUE,"Income";"Balance",#N/A,TRUE,"Balance"}</definedName>
    <definedName name="wrn.Maine._3_2" hidden="1">{"Assumptions",#N/A,TRUE,"Assumptions";"Income",#N/A,TRUE,"Income";"Balance",#N/A,TRUE,"Balance"}</definedName>
    <definedName name="wrn.Maine._4" localSheetId="4" hidden="1">{"Assumptions",#N/A,TRUE,"Assumptions";"Income",#N/A,TRUE,"Income";"Balance",#N/A,TRUE,"Balance"}</definedName>
    <definedName name="wrn.Maine._4" localSheetId="11" hidden="1">{"Assumptions",#N/A,TRUE,"Assumptions";"Income",#N/A,TRUE,"Income";"Balance",#N/A,TRUE,"Balance"}</definedName>
    <definedName name="wrn.Maine._4" hidden="1">{"Assumptions",#N/A,TRUE,"Assumptions";"Income",#N/A,TRUE,"Income";"Balance",#N/A,TRUE,"Balance"}</definedName>
    <definedName name="wrn.Maine._4_2" localSheetId="4" hidden="1">{"Assumptions",#N/A,TRUE,"Assumptions";"Income",#N/A,TRUE,"Income";"Balance",#N/A,TRUE,"Balance"}</definedName>
    <definedName name="wrn.Maine._4_2" localSheetId="11" hidden="1">{"Assumptions",#N/A,TRUE,"Assumptions";"Income",#N/A,TRUE,"Income";"Balance",#N/A,TRUE,"Balance"}</definedName>
    <definedName name="wrn.Maine._4_2" hidden="1">{"Assumptions",#N/A,TRUE,"Assumptions";"Income",#N/A,TRUE,"Income";"Balance",#N/A,TRUE,"Balance"}</definedName>
    <definedName name="wrn.Maine._5" localSheetId="4" hidden="1">{"Assumptions",#N/A,TRUE,"Assumptions";"Income",#N/A,TRUE,"Income";"Balance",#N/A,TRUE,"Balance"}</definedName>
    <definedName name="wrn.Maine._5" localSheetId="11" hidden="1">{"Assumptions",#N/A,TRUE,"Assumptions";"Income",#N/A,TRUE,"Income";"Balance",#N/A,TRUE,"Balance"}</definedName>
    <definedName name="wrn.Maine._5" hidden="1">{"Assumptions",#N/A,TRUE,"Assumptions";"Income",#N/A,TRUE,"Income";"Balance",#N/A,TRUE,"Balance"}</definedName>
    <definedName name="wrn.Maine._5_2" localSheetId="4" hidden="1">{"Assumptions",#N/A,TRUE,"Assumptions";"Income",#N/A,TRUE,"Income";"Balance",#N/A,TRUE,"Balance"}</definedName>
    <definedName name="wrn.Maine._5_2" localSheetId="11" hidden="1">{"Assumptions",#N/A,TRUE,"Assumptions";"Income",#N/A,TRUE,"Income";"Balance",#N/A,TRUE,"Balance"}</definedName>
    <definedName name="wrn.Maine._5_2" hidden="1">{"Assumptions",#N/A,TRUE,"Assumptions";"Income",#N/A,TRUE,"Income";"Balance",#N/A,TRUE,"Balance"}</definedName>
    <definedName name="wrn.Maine2."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9"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8"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_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_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Report." localSheetId="19" hidden="1">{#N/A,#N/A,FALSE,"FS_50";#N/A,#N/A,FALSE,"DSO";#N/A,#N/A,FALSE,"FS-51";#N/A,#N/A,FALSE,"FS_52";#N/A,#N/A,FALSE,"FS_53";#N/A,#N/A,FALSE,"FS-5";#N/A,#N/A,FALSE,"FS-10";#N/A,#N/A,FALSE,"FS-20-21";#N/A,#N/A,FALSE,"FS-30";#N/A,#N/A,FALSE,"FS-31";#N/A,#N/A,FALSE,"R&amp;E-5";#N/A,#N/A,FALSE,"S-11";#N/A,#N/A,FALSE,"S-20";#N/A,#N/A,FALSE,"S-22"}</definedName>
    <definedName name="wrn.Management._.Report." localSheetId="4" hidden="1">{#N/A,#N/A,FALSE,"FS_50";#N/A,#N/A,FALSE,"DSO";#N/A,#N/A,FALSE,"FS-51";#N/A,#N/A,FALSE,"FS_52";#N/A,#N/A,FALSE,"FS_53";#N/A,#N/A,FALSE,"FS-5";#N/A,#N/A,FALSE,"FS-10";#N/A,#N/A,FALSE,"FS-20-21";#N/A,#N/A,FALSE,"FS-30";#N/A,#N/A,FALSE,"FS-31";#N/A,#N/A,FALSE,"R&amp;E-5";#N/A,#N/A,FALSE,"S-11";#N/A,#N/A,FALSE,"S-20";#N/A,#N/A,FALSE,"S-22"}</definedName>
    <definedName name="wrn.Management._.Report." localSheetId="15" hidden="1">{#N/A,#N/A,FALSE,"FS_50";#N/A,#N/A,FALSE,"DSO";#N/A,#N/A,FALSE,"FS-51";#N/A,#N/A,FALSE,"FS_52";#N/A,#N/A,FALSE,"FS_53";#N/A,#N/A,FALSE,"FS-5";#N/A,#N/A,FALSE,"FS-10";#N/A,#N/A,FALSE,"FS-20-21";#N/A,#N/A,FALSE,"FS-30";#N/A,#N/A,FALSE,"FS-31";#N/A,#N/A,FALSE,"R&amp;E-5";#N/A,#N/A,FALSE,"S-11";#N/A,#N/A,FALSE,"S-20";#N/A,#N/A,FALSE,"S-22"}</definedName>
    <definedName name="wrn.Management._.Report." localSheetId="11" hidden="1">{#N/A,#N/A,FALSE,"FS_50";#N/A,#N/A,FALSE,"DSO";#N/A,#N/A,FALSE,"FS-51";#N/A,#N/A,FALSE,"FS_52";#N/A,#N/A,FALSE,"FS_53";#N/A,#N/A,FALSE,"FS-5";#N/A,#N/A,FALSE,"FS-10";#N/A,#N/A,FALSE,"FS-20-21";#N/A,#N/A,FALSE,"FS-30";#N/A,#N/A,FALSE,"FS-31";#N/A,#N/A,FALSE,"R&amp;E-5";#N/A,#N/A,FALSE,"S-11";#N/A,#N/A,FALSE,"S-20";#N/A,#N/A,FALSE,"S-22"}</definedName>
    <definedName name="wrn.Management._.Report." hidden="1">{#N/A,#N/A,FALSE,"FS_50";#N/A,#N/A,FALSE,"DSO";#N/A,#N/A,FALSE,"FS-51";#N/A,#N/A,FALSE,"FS_52";#N/A,#N/A,FALSE,"FS_53";#N/A,#N/A,FALSE,"FS-5";#N/A,#N/A,FALSE,"FS-10";#N/A,#N/A,FALSE,"FS-20-21";#N/A,#N/A,FALSE,"FS-30";#N/A,#N/A,FALSE,"FS-31";#N/A,#N/A,FALSE,"R&amp;E-5";#N/A,#N/A,FALSE,"S-11";#N/A,#N/A,FALSE,"S-20";#N/A,#N/A,FALSE,"S-22"}</definedName>
    <definedName name="wrn.MANGEMENT._.REPORT._.PAGE." localSheetId="11" hidden="1">{"MGTREP",#N/A,FALSE,"MGT REPORT"}</definedName>
    <definedName name="wrn.MANGEMENT._.REPORT._.PAGE." hidden="1">{"MGTREP",#N/A,FALSE,"MGT REPORT"}</definedName>
    <definedName name="wrn.Manuf." localSheetId="11" hidden="1">{"manpl",#N/A,FALSE,"MANUF";"mancf",#N/A,FALSE,"MANUF";"manpi",#N/A,FALSE,"MANUF"}</definedName>
    <definedName name="wrn.Manuf." hidden="1">{"manpl",#N/A,FALSE,"MANUF";"mancf",#N/A,FALSE,"MANUF";"manpi",#N/A,FALSE,"MANUF"}</definedName>
    <definedName name="wrn.mar._.bd._.mtg." localSheetId="11" hidden="1">{"fy",#N/A,FALSE,"95bspl";"_1q_fy",#N/A,FALSE,"95bspl";"_95fcmonthly",#N/A,FALSE,"95bspl"}</definedName>
    <definedName name="wrn.mar._.bd._.mtg." hidden="1">{"fy",#N/A,FALSE,"95bspl";"_1q_fy",#N/A,FALSE,"95bspl";"_95fcmonthly",#N/A,FALSE,"95bspl"}</definedName>
    <definedName name="wrn.mar._.revised." localSheetId="11" hidden="1">{"fy",#N/A,FALSE,"95bspl";"_1q_2q",#N/A,FALSE,"95bspl";"_95fcmonthly",#N/A,FALSE,"95bspl"}</definedName>
    <definedName name="wrn.mar._.revised." hidden="1">{"fy",#N/A,FALSE,"95bspl";"_1q_2q",#N/A,FALSE,"95bspl";"_95fcmonthly",#N/A,FALSE,"95bspl"}</definedName>
    <definedName name="wrn.March." localSheetId="19"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4"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15"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11"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GE._.TEST." localSheetId="11" hidden="1">{"MARGIN",#N/A,FALSE,"Margin"}</definedName>
    <definedName name="wrn.MARGE._.TEST." hidden="1">{"MARGIN",#N/A,FALSE,"Margin"}</definedName>
    <definedName name="wrn.MARGE._.TEST1." localSheetId="11" hidden="1">{#N/A,#N/A,FALSE,"Margin"}</definedName>
    <definedName name="wrn.MARGE._.TEST1." hidden="1">{#N/A,#N/A,FALSE,"Margin"}</definedName>
    <definedName name="wrn.MARGIN." localSheetId="4" hidden="1">{#N/A,#N/A,TRUE,"MAR";#N/A,#N/A,TRUE,"MAR_2"}</definedName>
    <definedName name="wrn.MARGIN." localSheetId="11" hidden="1">{#N/A,#N/A,TRUE,"MAR";#N/A,#N/A,TRUE,"MAR_2"}</definedName>
    <definedName name="wrn.MARGIN." hidden="1">{#N/A,#N/A,TRUE,"MAR";#N/A,#N/A,TRUE,"MAR_2"}</definedName>
    <definedName name="wrn.Market._.Op._.Exp." localSheetId="11" hidden="1">{#N/A,#N/A,FALSE,"MARKET"}</definedName>
    <definedName name="wrn.Market._.Op._.Exp." hidden="1">{#N/A,#N/A,FALSE,"MARKET"}</definedName>
    <definedName name="wrn.Market._.Values." localSheetId="4" hidden="1">{#N/A,#N/A,TRUE,"10 Yr Hold";#N/A,#N/A,TRUE,"7 Yr Hold";#N/A,#N/A,TRUE,"5 Yr Hold";#N/A,#N/A,TRUE,"3 Yr Hold"}</definedName>
    <definedName name="wrn.Market._.Values." localSheetId="11" hidden="1">{#N/A,#N/A,TRUE,"10 Yr Hold";#N/A,#N/A,TRUE,"7 Yr Hold";#N/A,#N/A,TRUE,"5 Yr Hold";#N/A,#N/A,TRUE,"3 Yr Hold"}</definedName>
    <definedName name="wrn.Market._.Values." hidden="1">{#N/A,#N/A,TRUE,"10 Yr Hold";#N/A,#N/A,TRUE,"7 Yr Hold";#N/A,#N/A,TRUE,"5 Yr Hold";#N/A,#N/A,TRUE,"3 Yr Hold"}</definedName>
    <definedName name="wrn.MARKETABLE._.SEC.." localSheetId="11" hidden="1">{#N/A,#N/A,FALSE,"B-1 Mkt. Sec. - Int.";#N/A,#N/A,FALSE,"B-2 Mkt. Sec. - Val.";#N/A,#N/A,FALSE,"B-3 Mkt. Sec. - Gain (Loss)"}</definedName>
    <definedName name="wrn.MARKETABLE._.SEC.." hidden="1">{#N/A,#N/A,FALSE,"B-1 Mkt. Sec. - Int.";#N/A,#N/A,FALSE,"B-2 Mkt. Sec. - Val.";#N/A,#N/A,FALSE,"B-3 Mkt. Sec. - Gain (Loss)"}</definedName>
    <definedName name="wrn.Marketing." localSheetId="11" hidden="1">{#N/A,#N/A,FALSE,"Marketing Actual"}</definedName>
    <definedName name="wrn.Marketing." hidden="1">{#N/A,#N/A,FALSE,"Marketing Actual"}</definedName>
    <definedName name="wrn.Marketing._.Programs." localSheetId="4" hidden="1">{"Marketing",#N/A,FALSE,"Marketing Programs"}</definedName>
    <definedName name="wrn.Marketing._.Programs." localSheetId="11" hidden="1">{"Marketing",#N/A,FALSE,"Marketing Programs"}</definedName>
    <definedName name="wrn.Marketing._.Programs." hidden="1">{"Marketing",#N/A,FALSE,"Marketing Programs"}</definedName>
    <definedName name="wrn.Marketing._.Programs._1" localSheetId="4" hidden="1">{"Marketing",#N/A,FALSE,"Marketing Programs"}</definedName>
    <definedName name="wrn.Marketing._.Programs._1" localSheetId="11" hidden="1">{"Marketing",#N/A,FALSE,"Marketing Programs"}</definedName>
    <definedName name="wrn.Marketing._.Programs._1" hidden="1">{"Marketing",#N/A,FALSE,"Marketing Programs"}</definedName>
    <definedName name="wrn.Mason._.Deliverables." localSheetId="4" hidden="1">{#N/A,#N/A,FALSE,"Data &amp; Key Results";#N/A,#N/A,FALSE,"Summary Template";#N/A,#N/A,FALSE,"Budget";#N/A,#N/A,FALSE,"Present Value Comparison";#N/A,#N/A,FALSE,"Cashflow";#N/A,#N/A,FALSE,"Income";#N/A,#N/A,FALSE,"Inputs"}</definedName>
    <definedName name="wrn.Mason._.Deliverables." localSheetId="11" hidden="1">{#N/A,#N/A,FALSE,"Data &amp; Key Results";#N/A,#N/A,FALSE,"Summary Template";#N/A,#N/A,FALSE,"Budget";#N/A,#N/A,FALSE,"Present Value Comparison";#N/A,#N/A,FALSE,"Cashflow";#N/A,#N/A,FALSE,"Income";#N/A,#N/A,FALSE,"Inputs"}</definedName>
    <definedName name="wrn.Mason._.Deliverables." hidden="1">{#N/A,#N/A,FALSE,"Data &amp; Key Results";#N/A,#N/A,FALSE,"Summary Template";#N/A,#N/A,FALSE,"Budget";#N/A,#N/A,FALSE,"Present Value Comparison";#N/A,#N/A,FALSE,"Cashflow";#N/A,#N/A,FALSE,"Income";#N/A,#N/A,FALSE,"Inputs"}</definedName>
    <definedName name="wrn.Mason._.Deliverables._1" localSheetId="4" hidden="1">{#N/A,#N/A,FALSE,"Data &amp; Key Results";#N/A,#N/A,FALSE,"Summary Template";#N/A,#N/A,FALSE,"Budget";#N/A,#N/A,FALSE,"Present Value Comparison";#N/A,#N/A,FALSE,"Cashflow";#N/A,#N/A,FALSE,"Income";#N/A,#N/A,FALSE,"Inputs"}</definedName>
    <definedName name="wrn.Mason._.Deliverables._1" localSheetId="11" hidden="1">{#N/A,#N/A,FALSE,"Data &amp; Key Results";#N/A,#N/A,FALSE,"Summary Template";#N/A,#N/A,FALSE,"Budget";#N/A,#N/A,FALSE,"Present Value Comparison";#N/A,#N/A,FALSE,"Cashflow";#N/A,#N/A,FALSE,"Income";#N/A,#N/A,FALSE,"Inputs"}</definedName>
    <definedName name="wrn.Mason._.Deliverables._1" hidden="1">{#N/A,#N/A,FALSE,"Data &amp; Key Results";#N/A,#N/A,FALSE,"Summary Template";#N/A,#N/A,FALSE,"Budget";#N/A,#N/A,FALSE,"Present Value Comparison";#N/A,#N/A,FALSE,"Cashflow";#N/A,#N/A,FALSE,"Income";#N/A,#N/A,FALSE,"Inputs"}</definedName>
    <definedName name="wrn.Masonry." localSheetId="11" hidden="1">{"masonry1",#N/A,FALSE,"Masonry";"masonry2",#N/A,FALSE,"Masonry"}</definedName>
    <definedName name="wrn.Masonry." hidden="1">{"masonry1",#N/A,FALSE,"Masonry";"masonry2",#N/A,FALSE,"Masonry"}</definedName>
    <definedName name="wrn.Masonry._1" localSheetId="11" hidden="1">{"masonry1",#N/A,FALSE,"Masonry";"masonry2",#N/A,FALSE,"Masonry"}</definedName>
    <definedName name="wrn.Masonry._1" hidden="1">{"masonry1",#N/A,FALSE,"Masonry";"masonry2",#N/A,FALSE,"Masonry"}</definedName>
    <definedName name="wrn.Massimo."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localSheetId="4" hidden="1">{#N/A,#N/A,FALSE,"SUMMARY";#N/A,#N/A,FALSE,"mcsh";#N/A,#N/A,FALSE,"vol&amp;rev";#N/A,#N/A,FALSE,"wkgcap";#N/A,#N/A,FALSE,"DEPR&amp;DT";#N/A,#N/A,FALSE,"ASSETS";#N/A,#N/A,FALSE,"NI&amp;OTH&amp;DIV";#N/A,#N/A,FALSE,"CASHFLOW";#N/A,#N/A,FALSE,"CAPEMPL";#N/A,#N/A,FALSE,"ROCE"}</definedName>
    <definedName name="wrn.master." localSheetId="11" hidden="1">{#N/A,#N/A,FALSE,"SUMMARY";#N/A,#N/A,FALSE,"mcsh";#N/A,#N/A,FALSE,"vol&amp;rev";#N/A,#N/A,FALSE,"wkgcap";#N/A,#N/A,FALSE,"DEPR&amp;DT";#N/A,#N/A,FALSE,"ASSETS";#N/A,#N/A,FALSE,"NI&amp;OTH&amp;DIV";#N/A,#N/A,FALSE,"CASHFLOW";#N/A,#N/A,FALSE,"CAPEMPL";#N/A,#N/A,FALSE,"ROCE"}</definedName>
    <definedName name="wrn.master." hidden="1">{#N/A,#N/A,FALSE,"SUMMARY";#N/A,#N/A,FALSE,"mcsh";#N/A,#N/A,FALSE,"vol&amp;rev";#N/A,#N/A,FALSE,"wkgcap";#N/A,#N/A,FALSE,"DEPR&amp;DT";#N/A,#N/A,FALSE,"ASSETS";#N/A,#N/A,FALSE,"NI&amp;OTH&amp;DIV";#N/A,#N/A,FALSE,"CASHFLOW";#N/A,#N/A,FALSE,"CAPEMPL";#N/A,#N/A,FALSE,"ROCE"}</definedName>
    <definedName name="wrn.Master._1" localSheetId="4" hidden="1">{#N/A,#N/A,TRUE,"ProFormaProfit";#N/A,#N/A,TRUE,"ProFormaCash";#N/A,#N/A,TRUE,"Depreciation";#N/A,#N/A,TRUE,"Assets";#N/A,#N/A,TRUE,"Revenue";#N/A,#N/A,TRUE,"EstimatedPurchase"}</definedName>
    <definedName name="wrn.Master._1" localSheetId="11" hidden="1">{#N/A,#N/A,TRUE,"ProFormaProfit";#N/A,#N/A,TRUE,"ProFormaCash";#N/A,#N/A,TRUE,"Depreciation";#N/A,#N/A,TRUE,"Assets";#N/A,#N/A,TRUE,"Revenue";#N/A,#N/A,TRUE,"EstimatedPurchase"}</definedName>
    <definedName name="wrn.Master._1" hidden="1">{#N/A,#N/A,TRUE,"ProFormaProfit";#N/A,#N/A,TRUE,"ProFormaCash";#N/A,#N/A,TRUE,"Depreciation";#N/A,#N/A,TRUE,"Assets";#N/A,#N/A,TRUE,"Revenue";#N/A,#N/A,TRUE,"EstimatedPurchase"}</definedName>
    <definedName name="wrn.Master._1_1" localSheetId="4" hidden="1">{#N/A,#N/A,TRUE,"ProFormaProfit";#N/A,#N/A,TRUE,"ProFormaCash";#N/A,#N/A,TRUE,"Depreciation";#N/A,#N/A,TRUE,"Assets";#N/A,#N/A,TRUE,"Revenue";#N/A,#N/A,TRUE,"EstimatedPurchase"}</definedName>
    <definedName name="wrn.Master._1_1" localSheetId="11" hidden="1">{#N/A,#N/A,TRUE,"ProFormaProfit";#N/A,#N/A,TRUE,"ProFormaCash";#N/A,#N/A,TRUE,"Depreciation";#N/A,#N/A,TRUE,"Assets";#N/A,#N/A,TRUE,"Revenue";#N/A,#N/A,TRUE,"EstimatedPurchase"}</definedName>
    <definedName name="wrn.Master._1_1" hidden="1">{#N/A,#N/A,TRUE,"ProFormaProfit";#N/A,#N/A,TRUE,"ProFormaCash";#N/A,#N/A,TRUE,"Depreciation";#N/A,#N/A,TRUE,"Assets";#N/A,#N/A,TRUE,"Revenue";#N/A,#N/A,TRUE,"EstimatedPurchase"}</definedName>
    <definedName name="wrn.Master._1_1_2" localSheetId="4" hidden="1">{#N/A,#N/A,TRUE,"ProFormaProfit";#N/A,#N/A,TRUE,"ProFormaCash";#N/A,#N/A,TRUE,"Depreciation";#N/A,#N/A,TRUE,"Assets";#N/A,#N/A,TRUE,"Revenue";#N/A,#N/A,TRUE,"EstimatedPurchase"}</definedName>
    <definedName name="wrn.Master._1_1_2" localSheetId="11" hidden="1">{#N/A,#N/A,TRUE,"ProFormaProfit";#N/A,#N/A,TRUE,"ProFormaCash";#N/A,#N/A,TRUE,"Depreciation";#N/A,#N/A,TRUE,"Assets";#N/A,#N/A,TRUE,"Revenue";#N/A,#N/A,TRUE,"EstimatedPurchase"}</definedName>
    <definedName name="wrn.Master._1_1_2" hidden="1">{#N/A,#N/A,TRUE,"ProFormaProfit";#N/A,#N/A,TRUE,"ProFormaCash";#N/A,#N/A,TRUE,"Depreciation";#N/A,#N/A,TRUE,"Assets";#N/A,#N/A,TRUE,"Revenue";#N/A,#N/A,TRUE,"EstimatedPurchase"}</definedName>
    <definedName name="wrn.Master._1_3" localSheetId="4" hidden="1">{#N/A,#N/A,TRUE,"ProFormaProfit";#N/A,#N/A,TRUE,"ProFormaCash";#N/A,#N/A,TRUE,"Depreciation";#N/A,#N/A,TRUE,"Assets";#N/A,#N/A,TRUE,"Revenue";#N/A,#N/A,TRUE,"EstimatedPurchase"}</definedName>
    <definedName name="wrn.Master._1_3" localSheetId="11" hidden="1">{#N/A,#N/A,TRUE,"ProFormaProfit";#N/A,#N/A,TRUE,"ProFormaCash";#N/A,#N/A,TRUE,"Depreciation";#N/A,#N/A,TRUE,"Assets";#N/A,#N/A,TRUE,"Revenue";#N/A,#N/A,TRUE,"EstimatedPurchase"}</definedName>
    <definedName name="wrn.Master._1_3" hidden="1">{#N/A,#N/A,TRUE,"ProFormaProfit";#N/A,#N/A,TRUE,"ProFormaCash";#N/A,#N/A,TRUE,"Depreciation";#N/A,#N/A,TRUE,"Assets";#N/A,#N/A,TRUE,"Revenue";#N/A,#N/A,TRUE,"EstimatedPurchase"}</definedName>
    <definedName name="wrn.Master._2" localSheetId="4" hidden="1">{#N/A,#N/A,TRUE,"ProFormaProfit";#N/A,#N/A,TRUE,"ProFormaCash";#N/A,#N/A,TRUE,"Depreciation";#N/A,#N/A,TRUE,"Assets";#N/A,#N/A,TRUE,"Revenue";#N/A,#N/A,TRUE,"EstimatedPurchase"}</definedName>
    <definedName name="wrn.Master._2" localSheetId="11" hidden="1">{#N/A,#N/A,TRUE,"ProFormaProfit";#N/A,#N/A,TRUE,"ProFormaCash";#N/A,#N/A,TRUE,"Depreciation";#N/A,#N/A,TRUE,"Assets";#N/A,#N/A,TRUE,"Revenue";#N/A,#N/A,TRUE,"EstimatedPurchase"}</definedName>
    <definedName name="wrn.Master._2" hidden="1">{#N/A,#N/A,TRUE,"ProFormaProfit";#N/A,#N/A,TRUE,"ProFormaCash";#N/A,#N/A,TRUE,"Depreciation";#N/A,#N/A,TRUE,"Assets";#N/A,#N/A,TRUE,"Revenue";#N/A,#N/A,TRUE,"EstimatedPurchase"}</definedName>
    <definedName name="wrn.Master._2_2" localSheetId="4" hidden="1">{#N/A,#N/A,TRUE,"ProFormaProfit";#N/A,#N/A,TRUE,"ProFormaCash";#N/A,#N/A,TRUE,"Depreciation";#N/A,#N/A,TRUE,"Assets";#N/A,#N/A,TRUE,"Revenue";#N/A,#N/A,TRUE,"EstimatedPurchase"}</definedName>
    <definedName name="wrn.Master._2_2" localSheetId="11" hidden="1">{#N/A,#N/A,TRUE,"ProFormaProfit";#N/A,#N/A,TRUE,"ProFormaCash";#N/A,#N/A,TRUE,"Depreciation";#N/A,#N/A,TRUE,"Assets";#N/A,#N/A,TRUE,"Revenue";#N/A,#N/A,TRUE,"EstimatedPurchase"}</definedName>
    <definedName name="wrn.Master._2_2" hidden="1">{#N/A,#N/A,TRUE,"ProFormaProfit";#N/A,#N/A,TRUE,"ProFormaCash";#N/A,#N/A,TRUE,"Depreciation";#N/A,#N/A,TRUE,"Assets";#N/A,#N/A,TRUE,"Revenue";#N/A,#N/A,TRUE,"EstimatedPurchase"}</definedName>
    <definedName name="wrn.Master._3" localSheetId="4" hidden="1">{#N/A,#N/A,TRUE,"ProFormaProfit";#N/A,#N/A,TRUE,"ProFormaCash";#N/A,#N/A,TRUE,"Depreciation";#N/A,#N/A,TRUE,"Assets";#N/A,#N/A,TRUE,"Revenue";#N/A,#N/A,TRUE,"EstimatedPurchase"}</definedName>
    <definedName name="wrn.Master._3" localSheetId="11" hidden="1">{#N/A,#N/A,TRUE,"ProFormaProfit";#N/A,#N/A,TRUE,"ProFormaCash";#N/A,#N/A,TRUE,"Depreciation";#N/A,#N/A,TRUE,"Assets";#N/A,#N/A,TRUE,"Revenue";#N/A,#N/A,TRUE,"EstimatedPurchase"}</definedName>
    <definedName name="wrn.Master._3" hidden="1">{#N/A,#N/A,TRUE,"ProFormaProfit";#N/A,#N/A,TRUE,"ProFormaCash";#N/A,#N/A,TRUE,"Depreciation";#N/A,#N/A,TRUE,"Assets";#N/A,#N/A,TRUE,"Revenue";#N/A,#N/A,TRUE,"EstimatedPurchase"}</definedName>
    <definedName name="wrn.Master._3_2" localSheetId="4" hidden="1">{#N/A,#N/A,TRUE,"ProFormaProfit";#N/A,#N/A,TRUE,"ProFormaCash";#N/A,#N/A,TRUE,"Depreciation";#N/A,#N/A,TRUE,"Assets";#N/A,#N/A,TRUE,"Revenue";#N/A,#N/A,TRUE,"EstimatedPurchase"}</definedName>
    <definedName name="wrn.Master._3_2" localSheetId="11" hidden="1">{#N/A,#N/A,TRUE,"ProFormaProfit";#N/A,#N/A,TRUE,"ProFormaCash";#N/A,#N/A,TRUE,"Depreciation";#N/A,#N/A,TRUE,"Assets";#N/A,#N/A,TRUE,"Revenue";#N/A,#N/A,TRUE,"EstimatedPurchase"}</definedName>
    <definedName name="wrn.Master._3_2" hidden="1">{#N/A,#N/A,TRUE,"ProFormaProfit";#N/A,#N/A,TRUE,"ProFormaCash";#N/A,#N/A,TRUE,"Depreciation";#N/A,#N/A,TRUE,"Assets";#N/A,#N/A,TRUE,"Revenue";#N/A,#N/A,TRUE,"EstimatedPurchase"}</definedName>
    <definedName name="wrn.Master._5" localSheetId="4" hidden="1">{#N/A,#N/A,TRUE,"ProFormaProfit";#N/A,#N/A,TRUE,"ProFormaCash";#N/A,#N/A,TRUE,"Depreciation";#N/A,#N/A,TRUE,"Assets";#N/A,#N/A,TRUE,"Revenue";#N/A,#N/A,TRUE,"EstimatedPurchase"}</definedName>
    <definedName name="wrn.Master._5" localSheetId="11" hidden="1">{#N/A,#N/A,TRUE,"ProFormaProfit";#N/A,#N/A,TRUE,"ProFormaCash";#N/A,#N/A,TRUE,"Depreciation";#N/A,#N/A,TRUE,"Assets";#N/A,#N/A,TRUE,"Revenue";#N/A,#N/A,TRUE,"EstimatedPurchase"}</definedName>
    <definedName name="wrn.Master._5" hidden="1">{#N/A,#N/A,TRUE,"ProFormaProfit";#N/A,#N/A,TRUE,"ProFormaCash";#N/A,#N/A,TRUE,"Depreciation";#N/A,#N/A,TRUE,"Assets";#N/A,#N/A,TRUE,"Revenue";#N/A,#N/A,TRUE,"EstimatedPurchase"}</definedName>
    <definedName name="wrn.MAY." localSheetId="19"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4"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15"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11"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95." localSheetId="11" hidden="1">{#N/A,#N/A,FALSE,"MAY";#N/A,#N/A,FALSE,"Q2";#N/A,#N/A,FALSE,"YTD"}</definedName>
    <definedName name="wrn.MAY95." hidden="1">{#N/A,#N/A,FALSE,"MAY";#N/A,#N/A,FALSE,"Q2";#N/A,#N/A,FALSE,"YTD"}</definedName>
    <definedName name="wrn.may959" localSheetId="11" hidden="1">{#N/A,#N/A,FALSE,"MAY";#N/A,#N/A,FALSE,"Q2";#N/A,#N/A,FALSE,"YTD"}</definedName>
    <definedName name="wrn.may959" hidden="1">{#N/A,#N/A,FALSE,"MAY";#N/A,#N/A,FALSE,"Q2";#N/A,#N/A,FALSE,"YTD"}</definedName>
    <definedName name="wrn.MBRS." localSheetId="11" hidden="1">{#N/A,#N/A,FALSE,"MBR PCS";#N/A,#N/A,FALSE,"MBR CIG";#N/A,#N/A,FALSE,"MBR iDEN";#N/A,#N/A,FALSE,"MBR_FWT";#N/A,#N/A,FALSE,"MBR TOTAL"}</definedName>
    <definedName name="wrn.MBRS." hidden="1">{#N/A,#N/A,FALSE,"MBR PCS";#N/A,#N/A,FALSE,"MBR CIG";#N/A,#N/A,FALSE,"MBR iDEN";#N/A,#N/A,FALSE,"MBR_FWT";#N/A,#N/A,FALSE,"MBR TOTAL"}</definedName>
    <definedName name="wrn.MCCRK." localSheetId="11" hidden="1">{#N/A,#N/A,FALSE,"MCCRK"}</definedName>
    <definedName name="wrn.MCCRK." hidden="1">{#N/A,#N/A,FALSE,"MCCRK"}</definedName>
    <definedName name="wrn.MDA._.Tables." localSheetId="4" hidden="1">{#N/A,#N/A,TRUE,"Sel Fn Data QTD";#N/A,#N/A,TRUE,"TABLE_1 SPREAD ANALYSIS";#N/A,#N/A,TRUE,"Tables 2 to 3 PL";#N/A,#N/A,TRUE,"Tables 4 and 5 ALLL";#N/A,#N/A,TRUE,"Tables 6 to 8 ALLL NPA";#N/A,#N/A,TRUE,"Table 9 to 10 - Balance Sheet";#N/A,#N/A,TRUE,"Table 11 to 12 - Equity"}</definedName>
    <definedName name="wrn.MDA._.Tables." localSheetId="11" hidden="1">{#N/A,#N/A,TRUE,"Sel Fn Data QTD";#N/A,#N/A,TRUE,"TABLE_1 SPREAD ANALYSIS";#N/A,#N/A,TRUE,"Tables 2 to 3 PL";#N/A,#N/A,TRUE,"Tables 4 and 5 ALLL";#N/A,#N/A,TRUE,"Tables 6 to 8 ALLL NPA";#N/A,#N/A,TRUE,"Table 9 to 10 - Balance Sheet";#N/A,#N/A,TRUE,"Table 11 to 12 - Equity"}</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localSheetId="4" hidden="1">{#N/A,#N/A,FALSE,"Table 1 QTD";#N/A,#N/A,FALSE,"Table 1 YTD";#N/A,#N/A,FALSE,"Tables 2 to 4 PL";#N/A,#N/A,FALSE,"Tables 5 to 9 ALLL";#N/A,#N/A,FALSE,"Table 10 to 13 - Balance Sheet"}</definedName>
    <definedName name="wrn.MDA._.TABLES._.10Q." localSheetId="11" hidden="1">{#N/A,#N/A,FALSE,"Table 1 QTD";#N/A,#N/A,FALSE,"Table 1 YTD";#N/A,#N/A,FALSE,"Tables 2 to 4 PL";#N/A,#N/A,FALSE,"Tables 5 to 9 ALLL";#N/A,#N/A,FALSE,"Table 10 to 13 - Balance Sheet"}</definedName>
    <definedName name="wrn.MDA._.TABLES._.10Q." hidden="1">{#N/A,#N/A,FALSE,"Table 1 QTD";#N/A,#N/A,FALSE,"Table 1 YTD";#N/A,#N/A,FALSE,"Tables 2 to 4 PL";#N/A,#N/A,FALSE,"Tables 5 to 9 ALLL";#N/A,#N/A,FALSE,"Table 10 to 13 - Balance Sheet"}</definedName>
    <definedName name="wrn.MDA_TABLES._.10K." localSheetId="4"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11"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4" hidden="1">{#N/A,#N/A,TRUE,"Sel Fn Data QTD";#N/A,#N/A,TRUE,"Table 1 YTD";#N/A,#N/A,TRUE,"Table 1 QTD";#N/A,#N/A,TRUE,"Tables 2 to 3 PL";#N/A,#N/A,TRUE,"Tables 4 and 5ALLL";#N/A,#N/A,TRUE,"Tables 6 to 8 ALLL ";#N/A,#N/A,TRUE,"Table 9 to 12 - Balance Sheet"}</definedName>
    <definedName name="wrn.MDA_TABLES._.10Q." localSheetId="11" hidden="1">{#N/A,#N/A,TRUE,"Sel Fn Data QTD";#N/A,#N/A,TRUE,"Table 1 YTD";#N/A,#N/A,TRUE,"Table 1 QTD";#N/A,#N/A,TRUE,"Tables 2 to 3 PL";#N/A,#N/A,TRUE,"Tables 4 and 5ALLL";#N/A,#N/A,TRUE,"Tables 6 to 8 ALLL ";#N/A,#N/A,TRUE,"Table 9 to 12 - Balance Sheet"}</definedName>
    <definedName name="wrn.MDA_TABLES._.10Q." hidden="1">{#N/A,#N/A,TRUE,"Sel Fn Data QTD";#N/A,#N/A,TRUE,"Table 1 YTD";#N/A,#N/A,TRUE,"Table 1 QTD";#N/A,#N/A,TRUE,"Tables 2 to 3 PL";#N/A,#N/A,TRUE,"Tables 4 and 5ALLL";#N/A,#N/A,TRUE,"Tables 6 to 8 ALLL ";#N/A,#N/A,TRUE,"Table 9 to 12 - Balance Sheet"}</definedName>
    <definedName name="wrn.MDA_TABLES._.10Q._.SEPT." localSheetId="4" hidden="1">{#N/A,#N/A,TRUE,"Sel Fn Data QTD";#N/A,#N/A,TRUE,"Table 1 YTD";#N/A,#N/A,TRUE,"Tables 2 to 4 PL";#N/A,#N/A,TRUE,"Tables 5 to 9 ALLL";#N/A,#N/A,TRUE,"Table 10 to 13 - Balance Sheet"}</definedName>
    <definedName name="wrn.MDA_TABLES._.10Q._.SEPT." localSheetId="11" hidden="1">{#N/A,#N/A,TRUE,"Sel Fn Data QTD";#N/A,#N/A,TRUE,"Table 1 YTD";#N/A,#N/A,TRUE,"Tables 2 to 4 PL";#N/A,#N/A,TRUE,"Tables 5 to 9 ALLL";#N/A,#N/A,TRUE,"Table 10 to 13 - Balance Sheet"}</definedName>
    <definedName name="wrn.MDA_TABLES._.10Q._.SEPT." hidden="1">{#N/A,#N/A,TRUE,"Sel Fn Data QTD";#N/A,#N/A,TRUE,"Table 1 YTD";#N/A,#N/A,TRUE,"Tables 2 to 4 PL";#N/A,#N/A,TRUE,"Tables 5 to 9 ALLL";#N/A,#N/A,TRUE,"Table 10 to 13 - Balance Sheet"}</definedName>
    <definedName name="wrn.MDB._.ALL._.SCHEDULES." localSheetId="11" hidden="1">{"MDB BUDGET ASUMPTIONS",#N/A,FALSE,"MDB 97";"MDB MAJOR EXPENDITURES",#N/A,FALSE,"MDB 97";"SCH100 MDB1",#N/A,FALSE,"MDB 97";"SCH 100 MDB2",#N/A,FALSE,"MDB 97"}</definedName>
    <definedName name="wrn.MDB._.ALL._.SCHEDULES." hidden="1">{"MDB BUDGET ASUMPTIONS",#N/A,FALSE,"MDB 97";"MDB MAJOR EXPENDITURES",#N/A,FALSE,"MDB 97";"SCH100 MDB1",#N/A,FALSE,"MDB 97";"SCH 100 MDB2",#N/A,FALSE,"MDB 97"}</definedName>
    <definedName name="wrn.MDS._.ALL._.SCHEDULES." localSheetId="11" hidden="1">{"MDS BUDGET ASSUMPTIONS",#N/A,FALSE,"MDS 97";"MDS MAJOR EXP",#N/A,FALSE,"MDS 97";"SCH100 MDS",#N/A,FALSE,"MDS 97"}</definedName>
    <definedName name="wrn.MDS._.ALL._.SCHEDULES." hidden="1">{"MDS BUDGET ASSUMPTIONS",#N/A,FALSE,"MDS 97";"MDS MAJOR EXP",#N/A,FALSE,"MDS 97";"SCH100 MDS",#N/A,FALSE,"MDS 97"}</definedName>
    <definedName name="WRN.MDT._.ALL._.SCHEDULE" localSheetId="11" hidden="1">{"BUDGET ASSUMPTIONS",#N/A,FALSE,"MDT 97";"MAJOR EXPENDITURES",#N/A,FALSE,"MDT 97";"SCH100 MDT1",#N/A,FALSE,"MDT 97";"SCH100 MDT2",#N/A,FALSE,"MDT 97"}</definedName>
    <definedName name="WRN.MDT._.ALL._.SCHEDULE" hidden="1">{"BUDGET ASSUMPTIONS",#N/A,FALSE,"MDT 97";"MAJOR EXPENDITURES",#N/A,FALSE,"MDT 97";"SCH100 MDT1",#N/A,FALSE,"MDT 97";"SCH100 MDT2",#N/A,FALSE,"MDT 97"}</definedName>
    <definedName name="wrn.MDT._.ALL._.SCHEDULES." localSheetId="11" hidden="1">{"BUDGET ASSUMPTIONS",#N/A,FALSE,"MDT 97";"MAJOR EXPENDITURES",#N/A,FALSE,"MDT 97";"SCH100 MDT1",#N/A,FALSE,"MDT 97";"SCH100 MDT2",#N/A,FALSE,"MDT 97"}</definedName>
    <definedName name="wrn.MDT._.ALL._.SCHEDULES." hidden="1">{"BUDGET ASSUMPTIONS",#N/A,FALSE,"MDT 97";"MAJOR EXPENDITURES",#N/A,FALSE,"MDT 97";"SCH100 MDT1",#N/A,FALSE,"MDT 97";"SCH100 MDT2",#N/A,FALSE,"MDT 97"}</definedName>
    <definedName name="wrn.MEDI." localSheetId="11" hidden="1">{"Revenues",#N/A,FALSE,"Revenues";"QEarn1",#N/A,FALSE,"Qearn";"QEarn2",#N/A,FALSE,"Qearn";"QMargin",#N/A,FALSE,"Qmargin";"Cashflow",#N/A,FALSE,"Cashflow";"Product Pipeline",#N/A,FALSE,"Product Pipeline";"First Call Tables",#N/A,FALSE,"First Call Tables";"Comment P&amp;L",#N/A,FALSE,"Comment P&amp;L"}</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EDI._1" localSheetId="4" hidden="1">{"Revenues",#N/A,FALSE,"Revenues";"QEarn1",#N/A,FALSE,"Qearn";"QEarn2",#N/A,FALSE,"Qearn";"QMargin",#N/A,FALSE,"Qmargin";"Cashflow",#N/A,FALSE,"Cashflow";"Product Pipeline",#N/A,FALSE,"Product Pipeline";"First Call Tables",#N/A,FALSE,"First Call Tables";"Comment P&amp;L",#N/A,FALSE,"Comment P&amp;L"}</definedName>
    <definedName name="wrn.MEDI._1" localSheetId="11" hidden="1">{"Revenues",#N/A,FALSE,"Revenues";"QEarn1",#N/A,FALSE,"Qearn";"QEarn2",#N/A,FALSE,"Qearn";"QMargin",#N/A,FALSE,"Qmargin";"Cashflow",#N/A,FALSE,"Cashflow";"Product Pipeline",#N/A,FALSE,"Product Pipeline";"First Call Tables",#N/A,FALSE,"First Call Tables";"Comment P&amp;L",#N/A,FALSE,"Comment P&amp;L"}</definedName>
    <definedName name="wrn.MEDI._1" hidden="1">{"Revenues",#N/A,FALSE,"Revenues";"QEarn1",#N/A,FALSE,"Qearn";"QEarn2",#N/A,FALSE,"Qearn";"QMargin",#N/A,FALSE,"Qmargin";"Cashflow",#N/A,FALSE,"Cashflow";"Product Pipeline",#N/A,FALSE,"Product Pipeline";"First Call Tables",#N/A,FALSE,"First Call Tables";"Comment P&amp;L",#N/A,FALSE,"Comment P&amp;L"}</definedName>
    <definedName name="wrn.MEET." localSheetId="2" hidden="1">{"PAIDLOSS",#N/A,FALSE,"PAIDLOSS";"INCLOSS",#N/A,FALSE,"INCLOSS";"pdcts",#N/A,FALSE,"PAIDCTS";"INCCTS",#N/A,FALSE,"INCCTS";"AVGCASE",#N/A,FALSE,"AVG CASE";"SUM",#N/A,FALSE,"SUM STAT";"UNPAID",#N/A,FALSE,"AVG UNPD 2"}</definedName>
    <definedName name="wrn.MEET." localSheetId="1" hidden="1">{"PAIDLOSS",#N/A,FALSE,"PAIDLOSS";"INCLOSS",#N/A,FALSE,"INCLOSS";"pdcts",#N/A,FALSE,"PAIDCTS";"INCCTS",#N/A,FALSE,"INCCTS";"AVGCASE",#N/A,FALSE,"AVG CASE";"SUM",#N/A,FALSE,"SUM STAT";"UNPAID",#N/A,FALSE,"AVG UNPD 2"}</definedName>
    <definedName name="wrn.MEET." localSheetId="19" hidden="1">{"PAIDLOSS",#N/A,FALSE,"PAIDLOSS";"INCLOSS",#N/A,FALSE,"INCLOSS";"pdcts",#N/A,FALSE,"PAIDCTS";"INCCTS",#N/A,FALSE,"INCCTS";"AVGCASE",#N/A,FALSE,"AVG CASE";"SUM",#N/A,FALSE,"SUM STAT";"UNPAID",#N/A,FALSE,"AVG UNPD 2"}</definedName>
    <definedName name="wrn.MEET." localSheetId="4" hidden="1">{"PAIDLOSS",#N/A,FALSE,"PAIDLOSS";"INCLOSS",#N/A,FALSE,"INCLOSS";"pdcts",#N/A,FALSE,"PAIDCTS";"INCCTS",#N/A,FALSE,"INCCTS";"AVGCASE",#N/A,FALSE,"AVG CASE";"SUM",#N/A,FALSE,"SUM STAT";"UNPAID",#N/A,FALSE,"AVG UNPD 2"}</definedName>
    <definedName name="wrn.MEET." localSheetId="18" hidden="1">{"PAIDLOSS",#N/A,FALSE,"PAIDLOSS";"INCLOSS",#N/A,FALSE,"INCLOSS";"pdcts",#N/A,FALSE,"PAIDCTS";"INCCTS",#N/A,FALSE,"INCCTS";"AVGCASE",#N/A,FALSE,"AVG CASE";"SUM",#N/A,FALSE,"SUM STAT";"UNPAID",#N/A,FALSE,"AVG UNPD 2"}</definedName>
    <definedName name="wrn.MEET." localSheetId="15" hidden="1">{"PAIDLOSS",#N/A,FALSE,"PAIDLOSS";"INCLOSS",#N/A,FALSE,"INCLOSS";"pdcts",#N/A,FALSE,"PAIDCTS";"INCCTS",#N/A,FALSE,"INCCTS";"AVGCASE",#N/A,FALSE,"AVG CASE";"SUM",#N/A,FALSE,"SUM STAT";"UNPAID",#N/A,FALSE,"AVG UNPD 2"}</definedName>
    <definedName name="wrn.MEET." localSheetId="11" hidden="1">{"PAIDLOSS",#N/A,FALSE,"PAIDLOSS";"INCLOSS",#N/A,FALSE,"INCLOSS";"pdcts",#N/A,FALSE,"PAIDCTS";"INCCTS",#N/A,FALSE,"INCCTS";"AVGCASE",#N/A,FALSE,"AVG CASE";"SUM",#N/A,FALSE,"SUM STAT";"UNPAID",#N/A,FALSE,"AVG UNPD 2"}</definedName>
    <definedName name="wrn.MEET." hidden="1">{"PAIDLOSS",#N/A,FALSE,"PAIDLOSS";"INCLOSS",#N/A,FALSE,"INCLOSS";"pdcts",#N/A,FALSE,"PAIDCTS";"INCCTS",#N/A,FALSE,"INCCTS";"AVGCASE",#N/A,FALSE,"AVG CASE";"SUM",#N/A,FALSE,"SUM STAT";"UNPAID",#N/A,FALSE,"AVG UNPD 2"}</definedName>
    <definedName name="wrn.Mel._.by._.Div." localSheetId="4"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 localSheetId="11"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_1" localSheetId="4"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_1" localSheetId="11"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_1"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CONS." localSheetId="4" hidden="1">{"meldisco con f",#N/A,FALSE,"Meldisco";"b con b",#N/A,FALSE,"B"}</definedName>
    <definedName name="wrn.MEL._.CONS." localSheetId="11" hidden="1">{"meldisco con f",#N/A,FALSE,"Meldisco";"b con b",#N/A,FALSE,"B"}</definedName>
    <definedName name="wrn.MEL._.CONS." hidden="1">{"meldisco con f",#N/A,FALSE,"Meldisco";"b con b",#N/A,FALSE,"B"}</definedName>
    <definedName name="wrn.MEL._.CONS._1" localSheetId="4" hidden="1">{"meldisco con f",#N/A,FALSE,"Meldisco";"b con b",#N/A,FALSE,"B"}</definedName>
    <definedName name="wrn.MEL._.CONS._1" localSheetId="11" hidden="1">{"meldisco con f",#N/A,FALSE,"Meldisco";"b con b",#N/A,FALSE,"B"}</definedName>
    <definedName name="wrn.MEL._.CONS._1" hidden="1">{"meldisco con f",#N/A,FALSE,"Meldisco";"b con b",#N/A,FALSE,"B"}</definedName>
    <definedName name="wrn.meld._.balance._.sheet." localSheetId="4" hidden="1">{"meld balance sheet",#N/A,FALSE,"MELDISCO"}</definedName>
    <definedName name="wrn.meld._.balance._.sheet." localSheetId="11" hidden="1">{"meld balance sheet",#N/A,FALSE,"MELDISCO"}</definedName>
    <definedName name="wrn.meld._.balance._.sheet." hidden="1">{"meld balance sheet",#N/A,FALSE,"MELDISCO"}</definedName>
    <definedName name="wrn.meld._.balance._.sheet._1" localSheetId="4" hidden="1">{"meld balance sheet",#N/A,FALSE,"MELDISCO"}</definedName>
    <definedName name="wrn.meld._.balance._.sheet._1" localSheetId="11" hidden="1">{"meld balance sheet",#N/A,FALSE,"MELDISCO"}</definedName>
    <definedName name="wrn.meld._.balance._.sheet._1" hidden="1">{"meld balance sheet",#N/A,FALSE,"MELDISCO"}</definedName>
    <definedName name="wrn.meld._.both." localSheetId="4" hidden="1">{"meld balance sheet",#N/A,FALSE,"MELDISCO";"meld cash flow",#N/A,FALSE,"MELDISCO"}</definedName>
    <definedName name="wrn.meld._.both." localSheetId="11" hidden="1">{"meld balance sheet",#N/A,FALSE,"MELDISCO";"meld cash flow",#N/A,FALSE,"MELDISCO"}</definedName>
    <definedName name="wrn.meld._.both." hidden="1">{"meld balance sheet",#N/A,FALSE,"MELDISCO";"meld cash flow",#N/A,FALSE,"MELDISCO"}</definedName>
    <definedName name="wrn.meld._.both._1" localSheetId="4" hidden="1">{"meld balance sheet",#N/A,FALSE,"MELDISCO";"meld cash flow",#N/A,FALSE,"MELDISCO"}</definedName>
    <definedName name="wrn.meld._.both._1" localSheetId="11" hidden="1">{"meld balance sheet",#N/A,FALSE,"MELDISCO";"meld cash flow",#N/A,FALSE,"MELDISCO"}</definedName>
    <definedName name="wrn.meld._.both._1" hidden="1">{"meld balance sheet",#N/A,FALSE,"MELDISCO";"meld cash flow",#N/A,FALSE,"MELDISCO"}</definedName>
    <definedName name="wrn.meld._.cash._.flow." localSheetId="4" hidden="1">{"meld cash flow",#N/A,FALSE,"MELDISCO"}</definedName>
    <definedName name="wrn.meld._.cash._.flow." localSheetId="11" hidden="1">{"meld cash flow",#N/A,FALSE,"MELDISCO"}</definedName>
    <definedName name="wrn.meld._.cash._.flow." hidden="1">{"meld cash flow",#N/A,FALSE,"MELDISCO"}</definedName>
    <definedName name="wrn.meld._.cash._.flow._1" localSheetId="4" hidden="1">{"meld cash flow",#N/A,FALSE,"MELDISCO"}</definedName>
    <definedName name="wrn.meld._.cash._.flow._1" localSheetId="11" hidden="1">{"meld cash flow",#N/A,FALSE,"MELDISCO"}</definedName>
    <definedName name="wrn.meld._.cash._.flow._1" hidden="1">{"meld cash flow",#N/A,FALSE,"MELDISCO"}</definedName>
    <definedName name="wrn.meld._.cons._.balance._.sheet." localSheetId="4" hidden="1">{"meld cons balance sheet",#N/A,FALSE,"MELD CONS"}</definedName>
    <definedName name="wrn.meld._.cons._.balance._.sheet." localSheetId="11" hidden="1">{"meld cons balance sheet",#N/A,FALSE,"MELD CONS"}</definedName>
    <definedName name="wrn.meld._.cons._.balance._.sheet." hidden="1">{"meld cons balance sheet",#N/A,FALSE,"MELD CONS"}</definedName>
    <definedName name="wrn.meld._.cons._.balance._.sheet._1" localSheetId="4" hidden="1">{"meld cons balance sheet",#N/A,FALSE,"MELD CONS"}</definedName>
    <definedName name="wrn.meld._.cons._.balance._.sheet._1" localSheetId="11" hidden="1">{"meld cons balance sheet",#N/A,FALSE,"MELD CONS"}</definedName>
    <definedName name="wrn.meld._.cons._.balance._.sheet._1" hidden="1">{"meld cons balance sheet",#N/A,FALSE,"MELD CONS"}</definedName>
    <definedName name="wrn.meld._.cons._.cash._.flow." localSheetId="4" hidden="1">{"meld cons cash flow",#N/A,FALSE,"MELD CONS"}</definedName>
    <definedName name="wrn.meld._.cons._.cash._.flow." localSheetId="11" hidden="1">{"meld cons cash flow",#N/A,FALSE,"MELD CONS"}</definedName>
    <definedName name="wrn.meld._.cons._.cash._.flow." hidden="1">{"meld cons cash flow",#N/A,FALSE,"MELD CONS"}</definedName>
    <definedName name="wrn.meld._.cons._.cash._.flow._1" localSheetId="4" hidden="1">{"meld cons cash flow",#N/A,FALSE,"MELD CONS"}</definedName>
    <definedName name="wrn.meld._.cons._.cash._.flow._1" localSheetId="11" hidden="1">{"meld cons cash flow",#N/A,FALSE,"MELD CONS"}</definedName>
    <definedName name="wrn.meld._.cons._.cash._.flow._1" hidden="1">{"meld cons cash flow",#N/A,FALSE,"MELD CONS"}</definedName>
    <definedName name="wrn.meld._.cons._.interest." localSheetId="4" hidden="1">{"meld cons interest",#N/A,FALSE,"MELD CONS"}</definedName>
    <definedName name="wrn.meld._.cons._.interest." localSheetId="11" hidden="1">{"meld cons interest",#N/A,FALSE,"MELD CONS"}</definedName>
    <definedName name="wrn.meld._.cons._.interest." hidden="1">{"meld cons interest",#N/A,FALSE,"MELD CONS"}</definedName>
    <definedName name="wrn.meld._.cons._.interest._1" localSheetId="4" hidden="1">{"meld cons interest",#N/A,FALSE,"MELD CONS"}</definedName>
    <definedName name="wrn.meld._.cons._.interest._1" localSheetId="11" hidden="1">{"meld cons interest",#N/A,FALSE,"MELD CONS"}</definedName>
    <definedName name="wrn.meld._.cons._.interest._1" hidden="1">{"meld cons interest",#N/A,FALSE,"MELD CONS"}</definedName>
    <definedName name="wrn.meldisco._.interest." localSheetId="4" hidden="1">{"meld interest",#N/A,FALSE,"MELDISCO"}</definedName>
    <definedName name="wrn.meldisco._.interest." localSheetId="11" hidden="1">{"meld interest",#N/A,FALSE,"MELDISCO"}</definedName>
    <definedName name="wrn.meldisco._.interest." hidden="1">{"meld interest",#N/A,FALSE,"MELDISCO"}</definedName>
    <definedName name="wrn.meldisco._.interest._1" localSheetId="4" hidden="1">{"meld interest",#N/A,FALSE,"MELDISCO"}</definedName>
    <definedName name="wrn.meldisco._.interest._1" localSheetId="11" hidden="1">{"meld interest",#N/A,FALSE,"MELDISCO"}</definedName>
    <definedName name="wrn.meldisco._.interest._1" hidden="1">{"meld interest",#N/A,FALSE,"MELDISCO"}</definedName>
    <definedName name="wrn.member." localSheetId="4" hidden="1">{"firs",#N/A,FALSE,"Sheet1";"second",#N/A,FALSE,"Sheet1"}</definedName>
    <definedName name="wrn.member." localSheetId="11" hidden="1">{"firs",#N/A,FALSE,"Sheet1";"second",#N/A,FALSE,"Sheet1"}</definedName>
    <definedName name="wrn.member." hidden="1">{"firs",#N/A,FALSE,"Sheet1";"second",#N/A,FALSE,"Sheet1"}</definedName>
    <definedName name="wrn.memo." localSheetId="4" hidden="1">{#N/A,#N/A,TRUE,"financial";#N/A,#N/A,TRUE,"plants"}</definedName>
    <definedName name="wrn.memo." localSheetId="15" hidden="1">{#N/A,#N/A,TRUE,"financial";#N/A,#N/A,TRUE,"plants"}</definedName>
    <definedName name="wrn.memo." localSheetId="11" hidden="1">{#N/A,#N/A,TRUE,"financial";#N/A,#N/A,TRUE,"plants"}</definedName>
    <definedName name="wrn.memo." hidden="1">{#N/A,#N/A,TRUE,"financial";#N/A,#N/A,TRUE,"plants"}</definedName>
    <definedName name="wrn.memo._1" localSheetId="4" hidden="1">{#N/A,#N/A,TRUE,"financial";#N/A,#N/A,TRUE,"plants"}</definedName>
    <definedName name="wrn.memo._1" localSheetId="11" hidden="1">{#N/A,#N/A,TRUE,"financial";#N/A,#N/A,TRUE,"plants"}</definedName>
    <definedName name="wrn.memo._1" hidden="1">{#N/A,#N/A,TRUE,"financial";#N/A,#N/A,TRUE,"plants"}</definedName>
    <definedName name="wrn.Memorandum." localSheetId="11" hidden="1">{#N/A,#N/A,TRUE,"Book Annual";#N/A,#N/A,TRUE,"Tax Annual";#N/A,#N/A,TRUE,"Valuation";#N/A,#N/A,TRUE,"Assumptions"}</definedName>
    <definedName name="wrn.Memorandum." hidden="1">{#N/A,#N/A,TRUE,"Book Annual";#N/A,#N/A,TRUE,"Tax Annual";#N/A,#N/A,TRUE,"Valuation";#N/A,#N/A,TRUE,"Assumptions"}</definedName>
    <definedName name="wrn.merge." localSheetId="2" hidden="1">{#N/A,#N/A,FALSE,"IPO";#N/A,#N/A,FALSE,"DCF";#N/A,#N/A,FALSE,"LBO";#N/A,#N/A,FALSE,"MULT_VAL";#N/A,#N/A,FALSE,"Status Quo";#N/A,#N/A,FALSE,"Recap"}</definedName>
    <definedName name="wrn.merge." localSheetId="1" hidden="1">{#N/A,#N/A,FALSE,"IPO";#N/A,#N/A,FALSE,"DCF";#N/A,#N/A,FALSE,"LBO";#N/A,#N/A,FALSE,"MULT_VAL";#N/A,#N/A,FALSE,"Status Quo";#N/A,#N/A,FALSE,"Recap"}</definedName>
    <definedName name="wrn.merge." localSheetId="19" hidden="1">{#N/A,#N/A,FALSE,"IPO";#N/A,#N/A,FALSE,"DCF";#N/A,#N/A,FALSE,"LBO";#N/A,#N/A,FALSE,"MULT_VAL";#N/A,#N/A,FALSE,"Status Quo";#N/A,#N/A,FALSE,"Recap"}</definedName>
    <definedName name="wrn.merge." localSheetId="4" hidden="1">{#N/A,#N/A,FALSE,"IPO";#N/A,#N/A,FALSE,"DCF";#N/A,#N/A,FALSE,"LBO";#N/A,#N/A,FALSE,"MULT_VAL";#N/A,#N/A,FALSE,"Status Quo";#N/A,#N/A,FALSE,"Recap"}</definedName>
    <definedName name="wrn.merge." localSheetId="18" hidden="1">{#N/A,#N/A,FALSE,"IPO";#N/A,#N/A,FALSE,"DCF";#N/A,#N/A,FALSE,"LBO";#N/A,#N/A,FALSE,"MULT_VAL";#N/A,#N/A,FALSE,"Status Quo";#N/A,#N/A,FALSE,"Recap"}</definedName>
    <definedName name="wrn.merge." localSheetId="15" hidden="1">{#N/A,#N/A,FALSE,"IPO";#N/A,#N/A,FALSE,"DCF";#N/A,#N/A,FALSE,"LBO";#N/A,#N/A,FALSE,"MULT_VAL";#N/A,#N/A,FALSE,"Status Quo";#N/A,#N/A,FALSE,"Recap"}</definedName>
    <definedName name="wrn.merge." localSheetId="11" hidden="1">{#N/A,#N/A,FALSE,"IPO";#N/A,#N/A,FALSE,"DCF";#N/A,#N/A,FALSE,"LBO";#N/A,#N/A,FALSE,"MULT_VAL";#N/A,#N/A,FALSE,"Status Quo";#N/A,#N/A,FALSE,"Recap"}</definedName>
    <definedName name="wrn.merge." hidden="1">{#N/A,#N/A,FALSE,"IPO";#N/A,#N/A,FALSE,"DCF";#N/A,#N/A,FALSE,"LBO";#N/A,#N/A,FALSE,"MULT_VAL";#N/A,#N/A,FALSE,"Status Quo";#N/A,#N/A,FALSE,"Recap"}</definedName>
    <definedName name="wrn.merge._1" localSheetId="4" hidden="1">{#N/A,#N/A,FALSE,"IPO";#N/A,#N/A,FALSE,"DCF";#N/A,#N/A,FALSE,"LBO";#N/A,#N/A,FALSE,"MULT_VAL";#N/A,#N/A,FALSE,"Status Quo";#N/A,#N/A,FALSE,"Recap"}</definedName>
    <definedName name="wrn.merge._1" localSheetId="11" hidden="1">{#N/A,#N/A,FALSE,"IPO";#N/A,#N/A,FALSE,"DCF";#N/A,#N/A,FALSE,"LBO";#N/A,#N/A,FALSE,"MULT_VAL";#N/A,#N/A,FALSE,"Status Quo";#N/A,#N/A,FALSE,"Recap"}</definedName>
    <definedName name="wrn.merge._1" hidden="1">{#N/A,#N/A,FALSE,"IPO";#N/A,#N/A,FALSE,"DCF";#N/A,#N/A,FALSE,"LBO";#N/A,#N/A,FALSE,"MULT_VAL";#N/A,#N/A,FALSE,"Status Quo";#N/A,#N/A,FALSE,"Recap"}</definedName>
    <definedName name="wrn.merge._1_1" localSheetId="4" hidden="1">{#N/A,#N/A,FALSE,"IPO";#N/A,#N/A,FALSE,"DCF";#N/A,#N/A,FALSE,"LBO";#N/A,#N/A,FALSE,"MULT_VAL";#N/A,#N/A,FALSE,"Status Quo";#N/A,#N/A,FALSE,"Recap"}</definedName>
    <definedName name="wrn.merge._1_1" localSheetId="11" hidden="1">{#N/A,#N/A,FALSE,"IPO";#N/A,#N/A,FALSE,"DCF";#N/A,#N/A,FALSE,"LBO";#N/A,#N/A,FALSE,"MULT_VAL";#N/A,#N/A,FALSE,"Status Quo";#N/A,#N/A,FALSE,"Recap"}</definedName>
    <definedName name="wrn.merge._1_1" hidden="1">{#N/A,#N/A,FALSE,"IPO";#N/A,#N/A,FALSE,"DCF";#N/A,#N/A,FALSE,"LBO";#N/A,#N/A,FALSE,"MULT_VAL";#N/A,#N/A,FALSE,"Status Quo";#N/A,#N/A,FALSE,"Recap"}</definedName>
    <definedName name="wrn.merge._1_1_2" localSheetId="4" hidden="1">{#N/A,#N/A,FALSE,"IPO";#N/A,#N/A,FALSE,"DCF";#N/A,#N/A,FALSE,"LBO";#N/A,#N/A,FALSE,"MULT_VAL";#N/A,#N/A,FALSE,"Status Quo";#N/A,#N/A,FALSE,"Recap"}</definedName>
    <definedName name="wrn.merge._1_1_2" localSheetId="11" hidden="1">{#N/A,#N/A,FALSE,"IPO";#N/A,#N/A,FALSE,"DCF";#N/A,#N/A,FALSE,"LBO";#N/A,#N/A,FALSE,"MULT_VAL";#N/A,#N/A,FALSE,"Status Quo";#N/A,#N/A,FALSE,"Recap"}</definedName>
    <definedName name="wrn.merge._1_1_2" hidden="1">{#N/A,#N/A,FALSE,"IPO";#N/A,#N/A,FALSE,"DCF";#N/A,#N/A,FALSE,"LBO";#N/A,#N/A,FALSE,"MULT_VAL";#N/A,#N/A,FALSE,"Status Quo";#N/A,#N/A,FALSE,"Recap"}</definedName>
    <definedName name="wrn.merge._1_3" localSheetId="4" hidden="1">{#N/A,#N/A,FALSE,"IPO";#N/A,#N/A,FALSE,"DCF";#N/A,#N/A,FALSE,"LBO";#N/A,#N/A,FALSE,"MULT_VAL";#N/A,#N/A,FALSE,"Status Quo";#N/A,#N/A,FALSE,"Recap"}</definedName>
    <definedName name="wrn.merge._1_3" localSheetId="11" hidden="1">{#N/A,#N/A,FALSE,"IPO";#N/A,#N/A,FALSE,"DCF";#N/A,#N/A,FALSE,"LBO";#N/A,#N/A,FALSE,"MULT_VAL";#N/A,#N/A,FALSE,"Status Quo";#N/A,#N/A,FALSE,"Recap"}</definedName>
    <definedName name="wrn.merge._1_3" hidden="1">{#N/A,#N/A,FALSE,"IPO";#N/A,#N/A,FALSE,"DCF";#N/A,#N/A,FALSE,"LBO";#N/A,#N/A,FALSE,"MULT_VAL";#N/A,#N/A,FALSE,"Status Quo";#N/A,#N/A,FALSE,"Recap"}</definedName>
    <definedName name="wrn.merge._2" localSheetId="4" hidden="1">{#N/A,#N/A,FALSE,"IPO";#N/A,#N/A,FALSE,"DCF";#N/A,#N/A,FALSE,"LBO";#N/A,#N/A,FALSE,"MULT_VAL";#N/A,#N/A,FALSE,"Status Quo";#N/A,#N/A,FALSE,"Recap"}</definedName>
    <definedName name="wrn.merge._2" localSheetId="11" hidden="1">{#N/A,#N/A,FALSE,"IPO";#N/A,#N/A,FALSE,"DCF";#N/A,#N/A,FALSE,"LBO";#N/A,#N/A,FALSE,"MULT_VAL";#N/A,#N/A,FALSE,"Status Quo";#N/A,#N/A,FALSE,"Recap"}</definedName>
    <definedName name="wrn.merge._2" hidden="1">{#N/A,#N/A,FALSE,"IPO";#N/A,#N/A,FALSE,"DCF";#N/A,#N/A,FALSE,"LBO";#N/A,#N/A,FALSE,"MULT_VAL";#N/A,#N/A,FALSE,"Status Quo";#N/A,#N/A,FALSE,"Recap"}</definedName>
    <definedName name="wrn.merge._2_2" localSheetId="4" hidden="1">{#N/A,#N/A,FALSE,"IPO";#N/A,#N/A,FALSE,"DCF";#N/A,#N/A,FALSE,"LBO";#N/A,#N/A,FALSE,"MULT_VAL";#N/A,#N/A,FALSE,"Status Quo";#N/A,#N/A,FALSE,"Recap"}</definedName>
    <definedName name="wrn.merge._2_2" localSheetId="11" hidden="1">{#N/A,#N/A,FALSE,"IPO";#N/A,#N/A,FALSE,"DCF";#N/A,#N/A,FALSE,"LBO";#N/A,#N/A,FALSE,"MULT_VAL";#N/A,#N/A,FALSE,"Status Quo";#N/A,#N/A,FALSE,"Recap"}</definedName>
    <definedName name="wrn.merge._2_2" hidden="1">{#N/A,#N/A,FALSE,"IPO";#N/A,#N/A,FALSE,"DCF";#N/A,#N/A,FALSE,"LBO";#N/A,#N/A,FALSE,"MULT_VAL";#N/A,#N/A,FALSE,"Status Quo";#N/A,#N/A,FALSE,"Recap"}</definedName>
    <definedName name="wrn.merge._3" localSheetId="4" hidden="1">{#N/A,#N/A,FALSE,"IPO";#N/A,#N/A,FALSE,"DCF";#N/A,#N/A,FALSE,"LBO";#N/A,#N/A,FALSE,"MULT_VAL";#N/A,#N/A,FALSE,"Status Quo";#N/A,#N/A,FALSE,"Recap"}</definedName>
    <definedName name="wrn.merge._3" localSheetId="11" hidden="1">{#N/A,#N/A,FALSE,"IPO";#N/A,#N/A,FALSE,"DCF";#N/A,#N/A,FALSE,"LBO";#N/A,#N/A,FALSE,"MULT_VAL";#N/A,#N/A,FALSE,"Status Quo";#N/A,#N/A,FALSE,"Recap"}</definedName>
    <definedName name="wrn.merge._3" hidden="1">{#N/A,#N/A,FALSE,"IPO";#N/A,#N/A,FALSE,"DCF";#N/A,#N/A,FALSE,"LBO";#N/A,#N/A,FALSE,"MULT_VAL";#N/A,#N/A,FALSE,"Status Quo";#N/A,#N/A,FALSE,"Recap"}</definedName>
    <definedName name="wrn.merge._3_2" localSheetId="4" hidden="1">{#N/A,#N/A,FALSE,"IPO";#N/A,#N/A,FALSE,"DCF";#N/A,#N/A,FALSE,"LBO";#N/A,#N/A,FALSE,"MULT_VAL";#N/A,#N/A,FALSE,"Status Quo";#N/A,#N/A,FALSE,"Recap"}</definedName>
    <definedName name="wrn.merge._3_2" localSheetId="11" hidden="1">{#N/A,#N/A,FALSE,"IPO";#N/A,#N/A,FALSE,"DCF";#N/A,#N/A,FALSE,"LBO";#N/A,#N/A,FALSE,"MULT_VAL";#N/A,#N/A,FALSE,"Status Quo";#N/A,#N/A,FALSE,"Recap"}</definedName>
    <definedName name="wrn.merge._3_2" hidden="1">{#N/A,#N/A,FALSE,"IPO";#N/A,#N/A,FALSE,"DCF";#N/A,#N/A,FALSE,"LBO";#N/A,#N/A,FALSE,"MULT_VAL";#N/A,#N/A,FALSE,"Status Quo";#N/A,#N/A,FALSE,"Recap"}</definedName>
    <definedName name="wrn.merge._4" localSheetId="4" hidden="1">{#N/A,#N/A,FALSE,"IPO";#N/A,#N/A,FALSE,"DCF";#N/A,#N/A,FALSE,"LBO";#N/A,#N/A,FALSE,"MULT_VAL";#N/A,#N/A,FALSE,"Status Quo";#N/A,#N/A,FALSE,"Recap"}</definedName>
    <definedName name="wrn.merge._4" localSheetId="11" hidden="1">{#N/A,#N/A,FALSE,"IPO";#N/A,#N/A,FALSE,"DCF";#N/A,#N/A,FALSE,"LBO";#N/A,#N/A,FALSE,"MULT_VAL";#N/A,#N/A,FALSE,"Status Quo";#N/A,#N/A,FALSE,"Recap"}</definedName>
    <definedName name="wrn.merge._4" hidden="1">{#N/A,#N/A,FALSE,"IPO";#N/A,#N/A,FALSE,"DCF";#N/A,#N/A,FALSE,"LBO";#N/A,#N/A,FALSE,"MULT_VAL";#N/A,#N/A,FALSE,"Status Quo";#N/A,#N/A,FALSE,"Recap"}</definedName>
    <definedName name="wrn.merge._4_2" localSheetId="4" hidden="1">{#N/A,#N/A,FALSE,"IPO";#N/A,#N/A,FALSE,"DCF";#N/A,#N/A,FALSE,"LBO";#N/A,#N/A,FALSE,"MULT_VAL";#N/A,#N/A,FALSE,"Status Quo";#N/A,#N/A,FALSE,"Recap"}</definedName>
    <definedName name="wrn.merge._4_2" localSheetId="11" hidden="1">{#N/A,#N/A,FALSE,"IPO";#N/A,#N/A,FALSE,"DCF";#N/A,#N/A,FALSE,"LBO";#N/A,#N/A,FALSE,"MULT_VAL";#N/A,#N/A,FALSE,"Status Quo";#N/A,#N/A,FALSE,"Recap"}</definedName>
    <definedName name="wrn.merge._4_2" hidden="1">{#N/A,#N/A,FALSE,"IPO";#N/A,#N/A,FALSE,"DCF";#N/A,#N/A,FALSE,"LBO";#N/A,#N/A,FALSE,"MULT_VAL";#N/A,#N/A,FALSE,"Status Quo";#N/A,#N/A,FALSE,"Recap"}</definedName>
    <definedName name="wrn.merge._5" localSheetId="4" hidden="1">{#N/A,#N/A,FALSE,"IPO";#N/A,#N/A,FALSE,"DCF";#N/A,#N/A,FALSE,"LBO";#N/A,#N/A,FALSE,"MULT_VAL";#N/A,#N/A,FALSE,"Status Quo";#N/A,#N/A,FALSE,"Recap"}</definedName>
    <definedName name="wrn.merge._5" localSheetId="11" hidden="1">{#N/A,#N/A,FALSE,"IPO";#N/A,#N/A,FALSE,"DCF";#N/A,#N/A,FALSE,"LBO";#N/A,#N/A,FALSE,"MULT_VAL";#N/A,#N/A,FALSE,"Status Quo";#N/A,#N/A,FALSE,"Recap"}</definedName>
    <definedName name="wrn.merge._5" hidden="1">{#N/A,#N/A,FALSE,"IPO";#N/A,#N/A,FALSE,"DCF";#N/A,#N/A,FALSE,"LBO";#N/A,#N/A,FALSE,"MULT_VAL";#N/A,#N/A,FALSE,"Status Quo";#N/A,#N/A,FALSE,"Recap"}</definedName>
    <definedName name="wrn.merge._5_2" localSheetId="4" hidden="1">{#N/A,#N/A,FALSE,"IPO";#N/A,#N/A,FALSE,"DCF";#N/A,#N/A,FALSE,"LBO";#N/A,#N/A,FALSE,"MULT_VAL";#N/A,#N/A,FALSE,"Status Quo";#N/A,#N/A,FALSE,"Recap"}</definedName>
    <definedName name="wrn.merge._5_2" localSheetId="11" hidden="1">{#N/A,#N/A,FALSE,"IPO";#N/A,#N/A,FALSE,"DCF";#N/A,#N/A,FALSE,"LBO";#N/A,#N/A,FALSE,"MULT_VAL";#N/A,#N/A,FALSE,"Status Quo";#N/A,#N/A,FALSE,"Recap"}</definedName>
    <definedName name="wrn.merge._5_2" hidden="1">{#N/A,#N/A,FALSE,"IPO";#N/A,#N/A,FALSE,"DCF";#N/A,#N/A,FALSE,"LBO";#N/A,#N/A,FALSE,"MULT_VAL";#N/A,#N/A,FALSE,"Status Quo";#N/A,#N/A,FALSE,"Recap"}</definedName>
    <definedName name="wrn.merge.1" localSheetId="11" hidden="1">{#N/A,#N/A,FALSE,"IPO";#N/A,#N/A,FALSE,"DCF";#N/A,#N/A,FALSE,"LBO";#N/A,#N/A,FALSE,"MULT_VAL";#N/A,#N/A,FALSE,"Status Quo";#N/A,#N/A,FALSE,"Recap"}</definedName>
    <definedName name="wrn.merge.1" hidden="1">{#N/A,#N/A,FALSE,"IPO";#N/A,#N/A,FALSE,"DCF";#N/A,#N/A,FALSE,"LBO";#N/A,#N/A,FALSE,"MULT_VAL";#N/A,#N/A,FALSE,"Status Quo";#N/A,#N/A,FALSE,"Recap"}</definedName>
    <definedName name="wrn.merger."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1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BS._.print." localSheetId="11" hidden="1">{"merger2",#N/A,FALSE,"merger"}</definedName>
    <definedName name="wrn.merger._.BS._.print." hidden="1">{"merger2",#N/A,FALSE,"merger"}</definedName>
    <definedName name="wrn.Merger._.Inputs." localSheetId="4" hidden="1">{"Merger Inputs",#N/A,FALSE,"Merger Plan"}</definedName>
    <definedName name="wrn.Merger._.Inputs." localSheetId="11" hidden="1">{"Merger Inputs",#N/A,FALSE,"Merger Plan"}</definedName>
    <definedName name="wrn.Merger._.Inputs." hidden="1">{"Merger Inputs",#N/A,FALSE,"Merger Plan"}</definedName>
    <definedName name="wrn.Merger._.Inputs._1" localSheetId="4" hidden="1">{"Merger Inputs",#N/A,FALSE,"Merger Plan"}</definedName>
    <definedName name="wrn.Merger._.Inputs._1" localSheetId="11" hidden="1">{"Merger Inputs",#N/A,FALSE,"Merger Plan"}</definedName>
    <definedName name="wrn.Merger._.Inputs._1" hidden="1">{"Merger Inputs",#N/A,FALSE,"Merger Plan"}</definedName>
    <definedName name="wrn.merger._.plan._.output." localSheetId="4" hidden="1">{"merger plan output",#N/A,FALSE,"MBIA buys FGIC"}</definedName>
    <definedName name="wrn.merger._.plan._.output." localSheetId="11" hidden="1">{"merger plan output",#N/A,FALSE,"MBIA buys FGIC"}</definedName>
    <definedName name="wrn.merger._.plan._.output." hidden="1">{"merger plan output",#N/A,FALSE,"MBIA buys FGIC"}</definedName>
    <definedName name="wrn.merger._.plan._.output._1" localSheetId="4" hidden="1">{"merger plan output",#N/A,FALSE,"MBIA buys FGIC"}</definedName>
    <definedName name="wrn.merger._.plan._.output._1" localSheetId="11" hidden="1">{"merger plan output",#N/A,FALSE,"MBIA buys FGIC"}</definedName>
    <definedName name="wrn.merger._.plan._.output._1" hidden="1">{"merger plan output",#N/A,FALSE,"MBIA buys FGIC"}</definedName>
    <definedName name="wrn.MERGER._.PLANS." localSheetId="11"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merger._1" localSheetId="4"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1" localSheetId="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Model." localSheetId="4" hidden="1">{"Deal",#N/A,FALSE,"Deal";"acquiror",#N/A,FALSE,"Acquiror";"Target",#N/A,FALSE,"Target"}</definedName>
    <definedName name="wrn.MergerModel." localSheetId="11" hidden="1">{"Deal",#N/A,FALSE,"Deal";"acquiror",#N/A,FALSE,"Acquiror";"Target",#N/A,FALSE,"Target"}</definedName>
    <definedName name="wrn.MergerModel." hidden="1">{"Deal",#N/A,FALSE,"Deal";"acquiror",#N/A,FALSE,"Acquiror";"Target",#N/A,FALSE,"Target"}</definedName>
    <definedName name="wrn.MET._.CAS._.TR." localSheetId="11" hidden="1">{#N/A,#N/A,FALSE,"MET CAS "}</definedName>
    <definedName name="wrn.MET._.CAS._.TR." hidden="1">{#N/A,#N/A,FALSE,"MET CAS "}</definedName>
    <definedName name="wrn.MET._.GEN._.TR." localSheetId="11" hidden="1">{#N/A,#N/A,FALSE,"MET GEN "}</definedName>
    <definedName name="wrn.MET._.GEN._.TR." hidden="1">{#N/A,#N/A,FALSE,"MET GEN "}</definedName>
    <definedName name="wrn.MET._.GRP._.TR." localSheetId="11" hidden="1">{#N/A,#N/A,FALSE,"MET GRP P&amp;C"}</definedName>
    <definedName name="wrn.MET._.GRP._.TR." hidden="1">{#N/A,#N/A,FALSE,"MET GRP P&amp;C"}</definedName>
    <definedName name="wrn.MET._.LLOYDS._.TR." localSheetId="11" hidden="1">{#N/A,#N/A,FALSE,"MET LLOYDS CO"}</definedName>
    <definedName name="wrn.MET._.LLOYDS._.TR." hidden="1">{#N/A,#N/A,FALSE,"MET LLOYDS CO"}</definedName>
    <definedName name="wrn.Metal._.Systems." localSheetId="11" hidden="1">{"pl",#N/A,FALSE,"MetalSys";"cf",#N/A,FALSE,"MetalSys";"pi",#N/A,FALSE,"MetalSys";"top10",#N/A,FALSE,"MetalSys";"compcon",#N/A,FALSE,"MetalSys"}</definedName>
    <definedName name="wrn.Metal._.Systems." hidden="1">{"pl",#N/A,FALSE,"MetalSys";"cf",#N/A,FALSE,"MetalSys";"pi",#N/A,FALSE,"MetalSys";"top10",#N/A,FALSE,"MetalSys";"compcon",#N/A,FALSE,"MetalSys"}</definedName>
    <definedName name="wrn.Methods." localSheetId="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19"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18"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1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1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FS." localSheetId="11" hidden="1">{#N/A,#N/A,FALSE,"COVER";#N/A,#N/A,FALSE,"BS";#N/A,#N/A,FALSE,"IS";#N/A,#N/A,FALSE,"REV";#N/A,#N/A,FALSE,"EXP 1";#N/A,#N/A,FALSE,"EXP 2";#N/A,#N/A,FALSE,"GA_DEPR";#N/A,#N/A,FALSE,"OP_ANA";#N/A,#N/A,FALSE,"CONS REV &amp; CF";#N/A,#N/A,FALSE,"FIN_ANA";#N/A,#N/A,FALSE,"CONS RET &amp; VAL"}</definedName>
    <definedName name="wrn.MFS." hidden="1">{#N/A,#N/A,FALSE,"COVER";#N/A,#N/A,FALSE,"BS";#N/A,#N/A,FALSE,"IS";#N/A,#N/A,FALSE,"REV";#N/A,#N/A,FALSE,"EXP 1";#N/A,#N/A,FALSE,"EXP 2";#N/A,#N/A,FALSE,"GA_DEPR";#N/A,#N/A,FALSE,"OP_ANA";#N/A,#N/A,FALSE,"CONS REV &amp; CF";#N/A,#N/A,FALSE,"FIN_ANA";#N/A,#N/A,FALSE,"CONS RET &amp; VAL"}</definedName>
    <definedName name="wrn.MGMTPages." localSheetId="11" hidden="1">{"ytdpage1",#N/A,FALSE,"YTD";"ytdpage2",#N/A,FALSE,"YTD";"ytdpage3",#N/A,FALSE,"YTD";"ytdpage4",#N/A,FALSE,"YTD";"monthpage1",#N/A,FALSE,"Month";"monthpage2",#N/A,FALSE,"Month";"monthpage3",#N/A,FALSE,"Month";"monthpage4",#N/A,FALSE,"Month"}</definedName>
    <definedName name="wrn.MGMTPages." hidden="1">{"ytdpage1",#N/A,FALSE,"YTD";"ytdpage2",#N/A,FALSE,"YTD";"ytdpage3",#N/A,FALSE,"YTD";"ytdpage4",#N/A,FALSE,"YTD";"monthpage1",#N/A,FALSE,"Month";"monthpage2",#N/A,FALSE,"Month";"monthpage3",#N/A,FALSE,"Month";"monthpage4",#N/A,FALSE,"Month"}</definedName>
    <definedName name="wrn.MGMTPagesWithQuarter." localSheetId="11" hidden="1">{"ytdpage1",#N/A,FALSE,"YTD";"ytdpage2",#N/A,FALSE,"YTD";"ytdpage3",#N/A,FALSE,"YTD";"ytdpage4",#N/A,FALSE,"YTD";"monthpage1",#N/A,FALSE,"Month";"monthpage2",#N/A,FALSE,"Month";"monthpage3",#N/A,FALSE,"Month";"monthpage4",#N/A,FALSE,"Month";"qtdpage1",#N/A,FALSE,"QTD";"qtdpage2",#N/A,FALSE,"QTD";"qtdpage3",#N/A,FALSE,"QTD";"qtdpage4",#N/A,FALSE,"QTD"}</definedName>
    <definedName name="wrn.MGMTPagesWithQuarter." hidden="1">{"ytdpage1",#N/A,FALSE,"YTD";"ytdpage2",#N/A,FALSE,"YTD";"ytdpage3",#N/A,FALSE,"YTD";"ytdpage4",#N/A,FALSE,"YTD";"monthpage1",#N/A,FALSE,"Month";"monthpage2",#N/A,FALSE,"Month";"monthpage3",#N/A,FALSE,"Month";"monthpage4",#N/A,FALSE,"Month";"qtdpage1",#N/A,FALSE,"QTD";"qtdpage2",#N/A,FALSE,"QTD";"qtdpage3",#N/A,FALSE,"QTD";"qtdpage4",#N/A,FALSE,"QTD"}</definedName>
    <definedName name="wrn.mhd_fs." localSheetId="11" hidden="1">{"avgbs",#N/A,FALSE,"mhd_fs";"is",#N/A,FALSE,"mhd_fs";"opexps",#N/A,FALSE,"mhd_fs"}</definedName>
    <definedName name="wrn.mhd_fs." hidden="1">{"avgbs",#N/A,FALSE,"mhd_fs";"is",#N/A,FALSE,"mhd_fs";"opexps",#N/A,FALSE,"mhd_fs"}</definedName>
    <definedName name="wrn.mhpall._1" localSheetId="4" hidden="1">{"mhpcash",#N/A,FALSE,"MHPNEWX";"mhpinc",#N/A,FALSE,"MHPNEWX";"mhptax",#N/A,FALSE,"MHPNEWX";"mhpbroad",#N/A,FALSE,"MHPNEWX";"mhpeduc",#N/A,FALSE,"MHPNEWX";"mhpfin",#N/A,FALSE,"MHPNEWX";"mhpinfo",#N/A,FALSE,"MHPNEWX"}</definedName>
    <definedName name="wrn.mhpall._1" localSheetId="11" hidden="1">{"mhpcash",#N/A,FALSE,"MHPNEWX";"mhpinc",#N/A,FALSE,"MHPNEWX";"mhptax",#N/A,FALSE,"MHPNEWX";"mhpbroad",#N/A,FALSE,"MHPNEWX";"mhpeduc",#N/A,FALSE,"MHPNEWX";"mhpfin",#N/A,FALSE,"MHPNEWX";"mhpinfo",#N/A,FALSE,"MHPNEWX"}</definedName>
    <definedName name="wrn.mhpall._1" hidden="1">{"mhpcash",#N/A,FALSE,"MHPNEWX";"mhpinc",#N/A,FALSE,"MHPNEWX";"mhptax",#N/A,FALSE,"MHPNEWX";"mhpbroad",#N/A,FALSE,"MHPNEWX";"mhpeduc",#N/A,FALSE,"MHPNEWX";"mhpfin",#N/A,FALSE,"MHPNEWX";"mhpinfo",#N/A,FALSE,"MHPNEWX"}</definedName>
    <definedName name="wrn.Mid._.Qtr._.Fcst." localSheetId="11" hidden="1">{#N/A,#N/A,TRUE,"Q1 Fcst Summary";#N/A,#N/A,TRUE,"Q1 Var Sum";#N/A,#N/A,TRUE,"q1 potentials";#N/A,#N/A,TRUE,"Q1 PL";#N/A,#N/A,TRUE,"Q1 EE";#N/A,#N/A,TRUE,"Q2 Fcst Summary";#N/A,#N/A,TRUE,"Q2 Var Sum";#N/A,#N/A,TRUE,"q2 potentials";#N/A,#N/A,TRUE,"Q2 PL";#N/A,#N/A,TRUE,"Q2 EE";#N/A,#N/A,TRUE,"cover"}</definedName>
    <definedName name="wrn.Mid._.Qtr._.Fcst." hidden="1">{#N/A,#N/A,TRUE,"Q1 Fcst Summary";#N/A,#N/A,TRUE,"Q1 Var Sum";#N/A,#N/A,TRUE,"q1 potentials";#N/A,#N/A,TRUE,"Q1 PL";#N/A,#N/A,TRUE,"Q1 EE";#N/A,#N/A,TRUE,"Q2 Fcst Summary";#N/A,#N/A,TRUE,"Q2 Var Sum";#N/A,#N/A,TRUE,"q2 potentials";#N/A,#N/A,TRUE,"Q2 PL";#N/A,#N/A,TRUE,"Q2 EE";#N/A,#N/A,TRUE,"cover"}</definedName>
    <definedName name="wrn.Mid._.Qtr._.Fcst._1" localSheetId="11" hidden="1">{#N/A,#N/A,TRUE,"Q1 Fcst Summary";#N/A,#N/A,TRUE,"Q1 Var Sum";#N/A,#N/A,TRUE,"q1 potentials";#N/A,#N/A,TRUE,"Q1 PL";#N/A,#N/A,TRUE,"Q1 EE";#N/A,#N/A,TRUE,"Q2 Fcst Summary";#N/A,#N/A,TRUE,"Q2 Var Sum";#N/A,#N/A,TRUE,"q2 potentials";#N/A,#N/A,TRUE,"Q2 PL";#N/A,#N/A,TRUE,"Q2 EE";#N/A,#N/A,TRUE,"cover"}</definedName>
    <definedName name="wrn.Mid._.Qtr._.Fcst._1" hidden="1">{#N/A,#N/A,TRUE,"Q1 Fcst Summary";#N/A,#N/A,TRUE,"Q1 Var Sum";#N/A,#N/A,TRUE,"q1 potentials";#N/A,#N/A,TRUE,"Q1 PL";#N/A,#N/A,TRUE,"Q1 EE";#N/A,#N/A,TRUE,"Q2 Fcst Summary";#N/A,#N/A,TRUE,"Q2 Var Sum";#N/A,#N/A,TRUE,"q2 potentials";#N/A,#N/A,TRUE,"Q2 PL";#N/A,#N/A,TRUE,"Q2 EE";#N/A,#N/A,TRUE,"cover"}</definedName>
    <definedName name="wrn.migration." localSheetId="11" hidden="1">{"migration",#N/A,FALSE,"Credit Migration"}</definedName>
    <definedName name="wrn.migration." hidden="1">{"migration",#N/A,FALSE,"Credit Migration"}</definedName>
    <definedName name="wrn.mikes_copy."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_2"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_2"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3"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3"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_2"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_2"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_2"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_2"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5" localSheetId="4"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5"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niSum." localSheetId="4" hidden="1">{#N/A,#N/A,TRUE,"Facility-Input";#N/A,#N/A,TRUE,"Graphs";#N/A,#N/A,TRUE,"TOTAL"}</definedName>
    <definedName name="wrn.MiniSum." localSheetId="11" hidden="1">{#N/A,#N/A,TRUE,"Facility-Input";#N/A,#N/A,TRUE,"Graphs";#N/A,#N/A,TRUE,"TOTAL"}</definedName>
    <definedName name="wrn.MiniSum." hidden="1">{#N/A,#N/A,TRUE,"Facility-Input";#N/A,#N/A,TRUE,"Graphs";#N/A,#N/A,TRUE,"TOTAL"}</definedName>
    <definedName name="wrn.MiniSum._1" localSheetId="4" hidden="1">{#N/A,#N/A,TRUE,"Facility-Input";#N/A,#N/A,TRUE,"Graphs";#N/A,#N/A,TRUE,"TOTAL"}</definedName>
    <definedName name="wrn.MiniSum._1" localSheetId="11" hidden="1">{#N/A,#N/A,TRUE,"Facility-Input";#N/A,#N/A,TRUE,"Graphs";#N/A,#N/A,TRUE,"TOTAL"}</definedName>
    <definedName name="wrn.MiniSum._1" hidden="1">{#N/A,#N/A,TRUE,"Facility-Input";#N/A,#N/A,TRUE,"Graphs";#N/A,#N/A,TRUE,"TOTAL"}</definedName>
    <definedName name="wrn.MISC." localSheetId="4" hidden="1">{#N/A,#N/A,FALSE,"MISC"}</definedName>
    <definedName name="wrn.MISC." localSheetId="11" hidden="1">{#N/A,#N/A,FALSE,"MISC"}</definedName>
    <definedName name="wrn.MISC." hidden="1">{#N/A,#N/A,FALSE,"MISC"}</definedName>
    <definedName name="wrn.MO._.QTRLY._.BSCF." localSheetId="11" hidden="1">{"MONTHLY BS",#N/A,FALSE,"BSCF";"MONTHLY CF",#N/A,FALSE,"BSCF";"QUARTERLY BS",#N/A,FALSE,"BSCF";"QUARTERLY CF",#N/A,FALSE,"BSCF"}</definedName>
    <definedName name="wrn.MO._.QTRLY._.BSCF." hidden="1">{"MONTHLY BS",#N/A,FALSE,"BSCF";"MONTHLY CF",#N/A,FALSE,"BSCF";"QUARTERLY BS",#N/A,FALSE,"BSCF";"QUARTERLY CF",#N/A,FALSE,"BSCF"}</definedName>
    <definedName name="wrn.MOBIL." localSheetId="4" hidden="1">{"quarter",#N/A,FALSE,"MOB"}</definedName>
    <definedName name="wrn.MOBIL." localSheetId="11" hidden="1">{"quarter",#N/A,FALSE,"MOB"}</definedName>
    <definedName name="wrn.MOBIL." hidden="1">{"quarter",#N/A,FALSE,"MOB"}</definedName>
    <definedName name="wrn.MOBIL._1" localSheetId="4" hidden="1">{"quarter",#N/A,FALSE,"MOB"}</definedName>
    <definedName name="wrn.MOBIL._1" localSheetId="11" hidden="1">{"quarter",#N/A,FALSE,"MOB"}</definedName>
    <definedName name="wrn.MOBIL._1" hidden="1">{"quarter",#N/A,FALSE,"MOB"}</definedName>
    <definedName name="wrn.model." localSheetId="2" hidden="1">{"page1",#N/A,FALSE,"GIRLBO";"page2",#N/A,FALSE,"GIRLBO";"page3",#N/A,FALSE,"GIRLBO";"page4",#N/A,FALSE,"GIRLBO";"page5",#N/A,FALSE,"GIRLBO"}</definedName>
    <definedName name="wrn.model." localSheetId="1" hidden="1">{"page1",#N/A,FALSE,"GIRLBO";"page2",#N/A,FALSE,"GIRLBO";"page3",#N/A,FALSE,"GIRLBO";"page4",#N/A,FALSE,"GIRLBO";"page5",#N/A,FALSE,"GIRLBO"}</definedName>
    <definedName name="wrn.model." localSheetId="19" hidden="1">{"page1",#N/A,FALSE,"GIRLBO";"page2",#N/A,FALSE,"GIRLBO";"page3",#N/A,FALSE,"GIRLBO";"page4",#N/A,FALSE,"GIRLBO";"page5",#N/A,FALSE,"GIRLBO"}</definedName>
    <definedName name="wrn.model." localSheetId="4" hidden="1">{"page1",#N/A,FALSE,"GIRLBO";"page2",#N/A,FALSE,"GIRLBO";"page3",#N/A,FALSE,"GIRLBO";"page4",#N/A,FALSE,"GIRLBO";"page5",#N/A,FALSE,"GIRLBO"}</definedName>
    <definedName name="wrn.model." localSheetId="18" hidden="1">{"page1",#N/A,FALSE,"GIRLBO";"page2",#N/A,FALSE,"GIRLBO";"page3",#N/A,FALSE,"GIRLBO";"page4",#N/A,FALSE,"GIRLBO";"page5",#N/A,FALSE,"GIRLBO"}</definedName>
    <definedName name="wrn.model." localSheetId="15" hidden="1">{"page1",#N/A,FALSE,"GIRLBO";"page2",#N/A,FALSE,"GIRLBO";"page3",#N/A,FALSE,"GIRLBO";"page4",#N/A,FALSE,"GIRLBO";"page5",#N/A,FALSE,"GIRLBO"}</definedName>
    <definedName name="wrn.model." localSheetId="11" hidden="1">{"page1",#N/A,FALSE,"GIRLBO";"page2",#N/A,FALSE,"GIRLBO";"page3",#N/A,FALSE,"GIRLBO";"page4",#N/A,FALSE,"GIRLBO";"page5",#N/A,FALSE,"GIRLBO"}</definedName>
    <definedName name="wrn.model." hidden="1">{"page1",#N/A,FALSE,"GIRLBO";"page2",#N/A,FALSE,"GIRLBO";"page3",#N/A,FALSE,"GIRLBO";"page4",#N/A,FALSE,"GIRLBO";"page5",#N/A,FALSE,"GIRLBO"}</definedName>
    <definedName name="wrn.model._.all._.pages." localSheetId="4"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localSheetId="11"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localSheetId="4"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localSheetId="11"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Level._.3." localSheetId="4" hidden="1">{"Income (All hidden)",#N/A,FALSE,"Income";"EPS (All Hidden)",#N/A,FALSE,"EPS";"EPS (All Hidden)",#N/A,FALSE,"CashFlow";"Quarterly (Last, Current and Next)",#N/A,FALSE,"Quarterly"}</definedName>
    <definedName name="wrn.Model._.Level._.3." localSheetId="11"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1" localSheetId="4" hidden="1">{#N/A,#N/A,FALSE,"summary";#N/A,#N/A,FALSE,"capacity";#N/A,#N/A,FALSE,"liquidation";#N/A,#N/A,FALSE,"assumptions";#N/A,#N/A,FALSE,"stats"}</definedName>
    <definedName name="wrn.model._1" localSheetId="11" hidden="1">{#N/A,#N/A,FALSE,"summary";#N/A,#N/A,FALSE,"capacity";#N/A,#N/A,FALSE,"liquidation";#N/A,#N/A,FALSE,"assumptions";#N/A,#N/A,FALSE,"stats"}</definedName>
    <definedName name="wrn.model._1" hidden="1">{#N/A,#N/A,FALSE,"summary";#N/A,#N/A,FALSE,"capacity";#N/A,#N/A,FALSE,"liquidation";#N/A,#N/A,FALSE,"assumptions";#N/A,#N/A,FALSE,"stats"}</definedName>
    <definedName name="wrn.model._1_1" localSheetId="4" hidden="1">{"page1",#N/A,FALSE,"GIRLBO";"page2",#N/A,FALSE,"GIRLBO";"page3",#N/A,FALSE,"GIRLBO";"page4",#N/A,FALSE,"GIRLBO";"page5",#N/A,FALSE,"GIRLBO"}</definedName>
    <definedName name="wrn.model._1_1" localSheetId="11" hidden="1">{"page1",#N/A,FALSE,"GIRLBO";"page2",#N/A,FALSE,"GIRLBO";"page3",#N/A,FALSE,"GIRLBO";"page4",#N/A,FALSE,"GIRLBO";"page5",#N/A,FALSE,"GIRLBO"}</definedName>
    <definedName name="wrn.model._1_1" hidden="1">{"page1",#N/A,FALSE,"GIRLBO";"page2",#N/A,FALSE,"GIRLBO";"page3",#N/A,FALSE,"GIRLBO";"page4",#N/A,FALSE,"GIRLBO";"page5",#N/A,FALSE,"GIRLBO"}</definedName>
    <definedName name="wrn.model._1_1_2" localSheetId="4" hidden="1">{"page1",#N/A,FALSE,"GIRLBO";"page2",#N/A,FALSE,"GIRLBO";"page3",#N/A,FALSE,"GIRLBO";"page4",#N/A,FALSE,"GIRLBO";"page5",#N/A,FALSE,"GIRLBO"}</definedName>
    <definedName name="wrn.model._1_1_2" localSheetId="11" hidden="1">{"page1",#N/A,FALSE,"GIRLBO";"page2",#N/A,FALSE,"GIRLBO";"page3",#N/A,FALSE,"GIRLBO";"page4",#N/A,FALSE,"GIRLBO";"page5",#N/A,FALSE,"GIRLBO"}</definedName>
    <definedName name="wrn.model._1_1_2" hidden="1">{"page1",#N/A,FALSE,"GIRLBO";"page2",#N/A,FALSE,"GIRLBO";"page3",#N/A,FALSE,"GIRLBO";"page4",#N/A,FALSE,"GIRLBO";"page5",#N/A,FALSE,"GIRLBO"}</definedName>
    <definedName name="wrn.model._1_3" localSheetId="4" hidden="1">{"page1",#N/A,FALSE,"GIRLBO";"page2",#N/A,FALSE,"GIRLBO";"page3",#N/A,FALSE,"GIRLBO";"page4",#N/A,FALSE,"GIRLBO";"page5",#N/A,FALSE,"GIRLBO"}</definedName>
    <definedName name="wrn.model._1_3" localSheetId="11" hidden="1">{"page1",#N/A,FALSE,"GIRLBO";"page2",#N/A,FALSE,"GIRLBO";"page3",#N/A,FALSE,"GIRLBO";"page4",#N/A,FALSE,"GIRLBO";"page5",#N/A,FALSE,"GIRLBO"}</definedName>
    <definedName name="wrn.model._1_3" hidden="1">{"page1",#N/A,FALSE,"GIRLBO";"page2",#N/A,FALSE,"GIRLBO";"page3",#N/A,FALSE,"GIRLBO";"page4",#N/A,FALSE,"GIRLBO";"page5",#N/A,FALSE,"GIRLBO"}</definedName>
    <definedName name="wrn.model._2" localSheetId="4" hidden="1">{"page1",#N/A,FALSE,"GIRLBO";"page2",#N/A,FALSE,"GIRLBO";"page3",#N/A,FALSE,"GIRLBO";"page4",#N/A,FALSE,"GIRLBO";"page5",#N/A,FALSE,"GIRLBO"}</definedName>
    <definedName name="wrn.model._2" localSheetId="11" hidden="1">{"page1",#N/A,FALSE,"GIRLBO";"page2",#N/A,FALSE,"GIRLBO";"page3",#N/A,FALSE,"GIRLBO";"page4",#N/A,FALSE,"GIRLBO";"page5",#N/A,FALSE,"GIRLBO"}</definedName>
    <definedName name="wrn.model._2" hidden="1">{"page1",#N/A,FALSE,"GIRLBO";"page2",#N/A,FALSE,"GIRLBO";"page3",#N/A,FALSE,"GIRLBO";"page4",#N/A,FALSE,"GIRLBO";"page5",#N/A,FALSE,"GIRLBO"}</definedName>
    <definedName name="wrn.model._2_2" localSheetId="4" hidden="1">{"page1",#N/A,FALSE,"GIRLBO";"page2",#N/A,FALSE,"GIRLBO";"page3",#N/A,FALSE,"GIRLBO";"page4",#N/A,FALSE,"GIRLBO";"page5",#N/A,FALSE,"GIRLBO"}</definedName>
    <definedName name="wrn.model._2_2" localSheetId="11" hidden="1">{"page1",#N/A,FALSE,"GIRLBO";"page2",#N/A,FALSE,"GIRLBO";"page3",#N/A,FALSE,"GIRLBO";"page4",#N/A,FALSE,"GIRLBO";"page5",#N/A,FALSE,"GIRLBO"}</definedName>
    <definedName name="wrn.model._2_2" hidden="1">{"page1",#N/A,FALSE,"GIRLBO";"page2",#N/A,FALSE,"GIRLBO";"page3",#N/A,FALSE,"GIRLBO";"page4",#N/A,FALSE,"GIRLBO";"page5",#N/A,FALSE,"GIRLBO"}</definedName>
    <definedName name="wrn.model._3" localSheetId="4" hidden="1">{"page1",#N/A,FALSE,"GIRLBO";"page2",#N/A,FALSE,"GIRLBO";"page3",#N/A,FALSE,"GIRLBO";"page4",#N/A,FALSE,"GIRLBO";"page5",#N/A,FALSE,"GIRLBO"}</definedName>
    <definedName name="wrn.model._3" localSheetId="11" hidden="1">{"page1",#N/A,FALSE,"GIRLBO";"page2",#N/A,FALSE,"GIRLBO";"page3",#N/A,FALSE,"GIRLBO";"page4",#N/A,FALSE,"GIRLBO";"page5",#N/A,FALSE,"GIRLBO"}</definedName>
    <definedName name="wrn.model._3" hidden="1">{"page1",#N/A,FALSE,"GIRLBO";"page2",#N/A,FALSE,"GIRLBO";"page3",#N/A,FALSE,"GIRLBO";"page4",#N/A,FALSE,"GIRLBO";"page5",#N/A,FALSE,"GIRLBO"}</definedName>
    <definedName name="wrn.model._3_2" localSheetId="4" hidden="1">{"page1",#N/A,FALSE,"GIRLBO";"page2",#N/A,FALSE,"GIRLBO";"page3",#N/A,FALSE,"GIRLBO";"page4",#N/A,FALSE,"GIRLBO";"page5",#N/A,FALSE,"GIRLBO"}</definedName>
    <definedName name="wrn.model._3_2" localSheetId="11" hidden="1">{"page1",#N/A,FALSE,"GIRLBO";"page2",#N/A,FALSE,"GIRLBO";"page3",#N/A,FALSE,"GIRLBO";"page4",#N/A,FALSE,"GIRLBO";"page5",#N/A,FALSE,"GIRLBO"}</definedName>
    <definedName name="wrn.model._3_2" hidden="1">{"page1",#N/A,FALSE,"GIRLBO";"page2",#N/A,FALSE,"GIRLBO";"page3",#N/A,FALSE,"GIRLBO";"page4",#N/A,FALSE,"GIRLBO";"page5",#N/A,FALSE,"GIRLBO"}</definedName>
    <definedName name="wrn.model._4" localSheetId="4" hidden="1">{"page1",#N/A,FALSE,"GIRLBO";"page2",#N/A,FALSE,"GIRLBO";"page3",#N/A,FALSE,"GIRLBO";"page4",#N/A,FALSE,"GIRLBO";"page5",#N/A,FALSE,"GIRLBO"}</definedName>
    <definedName name="wrn.model._4" localSheetId="11" hidden="1">{"page1",#N/A,FALSE,"GIRLBO";"page2",#N/A,FALSE,"GIRLBO";"page3",#N/A,FALSE,"GIRLBO";"page4",#N/A,FALSE,"GIRLBO";"page5",#N/A,FALSE,"GIRLBO"}</definedName>
    <definedName name="wrn.model._4" hidden="1">{"page1",#N/A,FALSE,"GIRLBO";"page2",#N/A,FALSE,"GIRLBO";"page3",#N/A,FALSE,"GIRLBO";"page4",#N/A,FALSE,"GIRLBO";"page5",#N/A,FALSE,"GIRLBO"}</definedName>
    <definedName name="wrn.model._4_2" localSheetId="4" hidden="1">{"page1",#N/A,FALSE,"GIRLBO";"page2",#N/A,FALSE,"GIRLBO";"page3",#N/A,FALSE,"GIRLBO";"page4",#N/A,FALSE,"GIRLBO";"page5",#N/A,FALSE,"GIRLBO"}</definedName>
    <definedName name="wrn.model._4_2" localSheetId="11" hidden="1">{"page1",#N/A,FALSE,"GIRLBO";"page2",#N/A,FALSE,"GIRLBO";"page3",#N/A,FALSE,"GIRLBO";"page4",#N/A,FALSE,"GIRLBO";"page5",#N/A,FALSE,"GIRLBO"}</definedName>
    <definedName name="wrn.model._4_2" hidden="1">{"page1",#N/A,FALSE,"GIRLBO";"page2",#N/A,FALSE,"GIRLBO";"page3",#N/A,FALSE,"GIRLBO";"page4",#N/A,FALSE,"GIRLBO";"page5",#N/A,FALSE,"GIRLBO"}</definedName>
    <definedName name="wrn.model._5" localSheetId="4" hidden="1">{"page1",#N/A,FALSE,"GIRLBO";"page2",#N/A,FALSE,"GIRLBO";"page3",#N/A,FALSE,"GIRLBO";"page4",#N/A,FALSE,"GIRLBO";"page5",#N/A,FALSE,"GIRLBO"}</definedName>
    <definedName name="wrn.model._5" localSheetId="11" hidden="1">{"page1",#N/A,FALSE,"GIRLBO";"page2",#N/A,FALSE,"GIRLBO";"page3",#N/A,FALSE,"GIRLBO";"page4",#N/A,FALSE,"GIRLBO";"page5",#N/A,FALSE,"GIRLBO"}</definedName>
    <definedName name="wrn.model._5" hidden="1">{"page1",#N/A,FALSE,"GIRLBO";"page2",#N/A,FALSE,"GIRLBO";"page3",#N/A,FALSE,"GIRLBO";"page4",#N/A,FALSE,"GIRLBO";"page5",#N/A,FALSE,"GIRLBO"}</definedName>
    <definedName name="wrn.model._5_2" localSheetId="4" hidden="1">{"page1",#N/A,FALSE,"GIRLBO";"page2",#N/A,FALSE,"GIRLBO";"page3",#N/A,FALSE,"GIRLBO";"page4",#N/A,FALSE,"GIRLBO";"page5",#N/A,FALSE,"GIRLBO"}</definedName>
    <definedName name="wrn.model._5_2" localSheetId="11" hidden="1">{"page1",#N/A,FALSE,"GIRLBO";"page2",#N/A,FALSE,"GIRLBO";"page3",#N/A,FALSE,"GIRLBO";"page4",#N/A,FALSE,"GIRLBO";"page5",#N/A,FALSE,"GIRLBO"}</definedName>
    <definedName name="wrn.model._5_2" hidden="1">{"page1",#N/A,FALSE,"GIRLBO";"page2",#N/A,FALSE,"GIRLBO";"page3",#N/A,FALSE,"GIRLBO";"page4",#N/A,FALSE,"GIRLBO";"page5",#N/A,FALSE,"GIRLBO"}</definedName>
    <definedName name="wrn.Modello." localSheetId="11" hidden="1">{#N/A,#N/A,TRUE,"Proposal";#N/A,#N/A,TRUE,"Assumptions";#N/A,#N/A,TRUE,"Net Income";#N/A,#N/A,TRUE,"Balsheet";#N/A,#N/A,TRUE,"Capex";#N/A,#N/A,TRUE,"Volumes";#N/A,#N/A,TRUE,"Revenues";#N/A,#N/A,TRUE,"Var.Costs";#N/A,#N/A,TRUE,"Personnel";#N/A,#N/A,TRUE,"Other costs";#N/A,#N/A,TRUE,"MKTG and G&amp;A"}</definedName>
    <definedName name="wrn.Modello." hidden="1">{#N/A,#N/A,TRUE,"Proposal";#N/A,#N/A,TRUE,"Assumptions";#N/A,#N/A,TRUE,"Net Income";#N/A,#N/A,TRUE,"Balsheet";#N/A,#N/A,TRUE,"Capex";#N/A,#N/A,TRUE,"Volumes";#N/A,#N/A,TRUE,"Revenues";#N/A,#N/A,TRUE,"Var.Costs";#N/A,#N/A,TRUE,"Personnel";#N/A,#N/A,TRUE,"Other costs";#N/A,#N/A,TRUE,"MKTG and G&amp;A"}</definedName>
    <definedName name="wrn.Modello._2" localSheetId="11" hidden="1">{#N/A,#N/A,TRUE,"Proposal";#N/A,#N/A,TRUE,"Assumptions";#N/A,#N/A,TRUE,"Net Income";#N/A,#N/A,TRUE,"Balsheet";#N/A,#N/A,TRUE,"Capex";#N/A,#N/A,TRUE,"Volumes";#N/A,#N/A,TRUE,"Revenues";#N/A,#N/A,TRUE,"Var.Costs";#N/A,#N/A,TRUE,"Personnel";#N/A,#N/A,TRUE,"Other costs";#N/A,#N/A,TRUE,"MKTG and G&amp;A"}</definedName>
    <definedName name="wrn.Modello._2" hidden="1">{#N/A,#N/A,TRUE,"Proposal";#N/A,#N/A,TRUE,"Assumptions";#N/A,#N/A,TRUE,"Net Income";#N/A,#N/A,TRUE,"Balsheet";#N/A,#N/A,TRUE,"Capex";#N/A,#N/A,TRUE,"Volumes";#N/A,#N/A,TRUE,"Revenues";#N/A,#N/A,TRUE,"Var.Costs";#N/A,#N/A,TRUE,"Personnel";#N/A,#N/A,TRUE,"Other costs";#N/A,#N/A,TRUE,"MKTG and G&amp;A"}</definedName>
    <definedName name="wrn.models" localSheetId="11"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MODELS." localSheetId="4" hidden="1">{"QTRINC",#N/A,FALSE,"QTRINC";"MARGIN",#N/A,FALSE,"MARGIN";"SALES1",#N/A,FALSE,"SALES";"SALES2",#N/A,FALSE,"SALES";"CASHFLOW",#N/A,FALSE,"CASHFLOW"}</definedName>
    <definedName name="wrn.MODELS." localSheetId="11" hidden="1">{"QTRINC",#N/A,FALSE,"QTRINC";"MARGIN",#N/A,FALSE,"MARGIN";"SALES1",#N/A,FALSE,"SALES";"SALES2",#N/A,FALSE,"SALES";"CASHFLOW",#N/A,FALSE,"CASHFLOW"}</definedName>
    <definedName name="wrn.MODELS." hidden="1">{"QTRINC",#N/A,FALSE,"QTRINC";"MARGIN",#N/A,FALSE,"MARGIN";"SALES1",#N/A,FALSE,"SALES";"SALES2",#N/A,FALSE,"SALES";"CASHFLOW",#N/A,FALSE,"CASHFLOW"}</definedName>
    <definedName name="wrn.MODELS._1" localSheetId="4" hidden="1">{"QTRINC",#N/A,FALSE,"QTRINC";"MARGIN",#N/A,FALSE,"MARGIN";"SALES1",#N/A,FALSE,"SALES";"SALES2",#N/A,FALSE,"SALES";"CASHFLOW",#N/A,FALSE,"CASHFLOW"}</definedName>
    <definedName name="wrn.MODELS._1" localSheetId="11" hidden="1">{"QTRINC",#N/A,FALSE,"QTRINC";"MARGIN",#N/A,FALSE,"MARGIN";"SALES1",#N/A,FALSE,"SALES";"SALES2",#N/A,FALSE,"SALES";"CASHFLOW",#N/A,FALSE,"CASHFLOW"}</definedName>
    <definedName name="wrn.MODELS._1" hidden="1">{"QTRINC",#N/A,FALSE,"QTRINC";"MARGIN",#N/A,FALSE,"MARGIN";"SALES1",#N/A,FALSE,"SALES";"SALES2",#N/A,FALSE,"SALES";"CASHFLOW",#N/A,FALSE,"CASHFLOW"}</definedName>
    <definedName name="wrn.MOJAVEINC." localSheetId="4" hidden="1">{"MOJAVEINC",#N/A,FALSE,"NAVYI"}</definedName>
    <definedName name="wrn.MOJAVEINC." localSheetId="11" hidden="1">{"MOJAVEINC",#N/A,FALSE,"NAVYI"}</definedName>
    <definedName name="wrn.MOJAVEINC." hidden="1">{"MOJAVEINC",#N/A,FALSE,"NAVYI"}</definedName>
    <definedName name="wrn.Monatsabschluß." localSheetId="4" hidden="1">{#N/A,#N/A,FALSE,"Finanzplan";#N/A,#N/A,FALSE,"Bilanz";#N/A,#N/A,FALSE,"GuV"}</definedName>
    <definedName name="wrn.Monatsabschluß." localSheetId="11" hidden="1">{#N/A,#N/A,FALSE,"Finanzplan";#N/A,#N/A,FALSE,"Bilanz";#N/A,#N/A,FALSE,"GuV"}</definedName>
    <definedName name="wrn.Monatsabschluß." hidden="1">{#N/A,#N/A,FALSE,"Finanzplan";#N/A,#N/A,FALSE,"Bilanz";#N/A,#N/A,FALSE,"GuV"}</definedName>
    <definedName name="wrn.Monatsabschluß._1" localSheetId="4" hidden="1">{#N/A,#N/A,FALSE,"Finanzplan";#N/A,#N/A,FALSE,"Bilanz";#N/A,#N/A,FALSE,"GuV"}</definedName>
    <definedName name="wrn.Monatsabschluß._1" localSheetId="11" hidden="1">{#N/A,#N/A,FALSE,"Finanzplan";#N/A,#N/A,FALSE,"Bilanz";#N/A,#N/A,FALSE,"GuV"}</definedName>
    <definedName name="wrn.Monatsabschluß._1" hidden="1">{#N/A,#N/A,FALSE,"Finanzplan";#N/A,#N/A,FALSE,"Bilanz";#N/A,#N/A,FALSE,"GuV"}</definedName>
    <definedName name="wrn.month"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month"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Month." localSheetId="4" hidden="1">{#N/A,#N/A,FALSE,"Comp Balance";#N/A,#N/A,FALSE,"Sum Balance ";#N/A,#N/A,FALSE,"Balance Trend";#N/A,#N/A,FALSE,"Comp PL";#N/A,#N/A,FALSE,"PL";#N/A,#N/A,FALSE,"Sum PL";#N/A,#N/A,FALSE,"PL Trend";#N/A,#N/A,FALSE,"Change"}</definedName>
    <definedName name="wrn.Month." localSheetId="11"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Month._.end._.call." localSheetId="4" hidden="1">{#N/A,#N/A,FALSE,"Bud Month-end Call";#N/A,#N/A,FALSE,"Bud vs Actual";#N/A,#N/A,FALSE,"FC3 Month-end Call";#N/A,#N/A,FALSE,"FC3 vs Actual"}</definedName>
    <definedName name="wrn.Month._.end._.call." localSheetId="11" hidden="1">{#N/A,#N/A,FALSE,"Bud Month-end Call";#N/A,#N/A,FALSE,"Bud vs Actual";#N/A,#N/A,FALSE,"FC3 Month-end Call";#N/A,#N/A,FALSE,"FC3 vs Actual"}</definedName>
    <definedName name="wrn.Month._.end._.call." hidden="1">{#N/A,#N/A,FALSE,"Bud Month-end Call";#N/A,#N/A,FALSE,"Bud vs Actual";#N/A,#N/A,FALSE,"FC3 Month-end Call";#N/A,#N/A,FALSE,"FC3 vs Actual"}</definedName>
    <definedName name="wrn.Month._.end._.call._1" localSheetId="4" hidden="1">{#N/A,#N/A,FALSE,"Bud Month-end Call";#N/A,#N/A,FALSE,"Bud vs Actual";#N/A,#N/A,FALSE,"FC3 Month-end Call";#N/A,#N/A,FALSE,"FC3 vs Actual"}</definedName>
    <definedName name="wrn.Month._.end._.call._1" localSheetId="11" hidden="1">{#N/A,#N/A,FALSE,"Bud Month-end Call";#N/A,#N/A,FALSE,"Bud vs Actual";#N/A,#N/A,FALSE,"FC3 Month-end Call";#N/A,#N/A,FALSE,"FC3 vs Actual"}</definedName>
    <definedName name="wrn.Month._.end._.call._1" hidden="1">{#N/A,#N/A,FALSE,"Bud Month-end Call";#N/A,#N/A,FALSE,"Bud vs Actual";#N/A,#N/A,FALSE,"FC3 Month-end Call";#N/A,#N/A,FALSE,"FC3 vs Actual"}</definedName>
    <definedName name="wrn.Month._.End._.Print._.Out." localSheetId="4"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 localSheetId="1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_1" localSheetId="4"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_1" localSheetId="1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_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localSheetId="4"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localSheetId="1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localSheetId="4"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localSheetId="1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s." localSheetId="11" hidden="1">{"CONTENTS",#N/A,FALSE,"CONTENTS";"CP1",#N/A,FALSE,"CP1";"N1",#N/A,FALSE,"N1";"C1",#N/A,FALSE,"C1";"Imidazoline",#N/A,FALSE,"I1";"CAT",#N/A,FALSE,"CAT";"Cobalt",#N/A,FALSE,"Cobalt";"LOCAT",#N/A,FALSE,"LOCAT"}</definedName>
    <definedName name="wrn.Month._.End._.Reports." hidden="1">{"CONTENTS",#N/A,FALSE,"CONTENTS";"CP1",#N/A,FALSE,"CP1";"N1",#N/A,FALSE,"N1";"C1",#N/A,FALSE,"C1";"Imidazoline",#N/A,FALSE,"I1";"CAT",#N/A,FALSE,"CAT";"Cobalt",#N/A,FALSE,"Cobalt";"LOCAT",#N/A,FALSE,"LOCAT"}</definedName>
    <definedName name="wrn.month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month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month_97." localSheetId="11" hidden="1">{"mth97",#N/A,FALSE,"Erngsmth";"mth97",#N/A,FALSE,"COGSmthl";"schedb_97",#N/A,FALSE,"ScheBmthl";"schedc_97",#N/A,FALSE,"ScheCmthl";"mth97",#N/A,FALSE,"B-Smthl";"mth97",#N/A,FALSE,"CashFmth";"mth97",#N/A,FALSE,"Captxmth";"mth97",#N/A,FALSE,"AmtzDmth"}</definedName>
    <definedName name="wrn.month_97." hidden="1">{"mth97",#N/A,FALSE,"Erngsmth";"mth97",#N/A,FALSE,"COGSmthl";"schedb_97",#N/A,FALSE,"ScheBmthl";"schedc_97",#N/A,FALSE,"ScheCmthl";"mth97",#N/A,FALSE,"B-Smthl";"mth97",#N/A,FALSE,"CashFmth";"mth97",#N/A,FALSE,"Captxmth";"mth97",#N/A,FALSE,"AmtzDmth"}</definedName>
    <definedName name="wrn.month_98." localSheetId="11" hidden="1">{"mth98",#N/A,FALSE,"Erngsmth";"mth98",#N/A,FALSE,"COGSmthl";"schedb_98",#N/A,FALSE,"ScheBmthl";"schedc_98",#N/A,FALSE,"ScheCmthl";"mth98",#N/A,FALSE,"CashFmth";"mth98",#N/A,FALSE,"B-Smthl";"mth98",#N/A,FALSE,"Captxmth";"mth98",#N/A,FALSE,"AmtzDmth"}</definedName>
    <definedName name="wrn.month_98." hidden="1">{"mth98",#N/A,FALSE,"Erngsmth";"mth98",#N/A,FALSE,"COGSmthl";"schedb_98",#N/A,FALSE,"ScheBmthl";"schedc_98",#N/A,FALSE,"ScheCmthl";"mth98",#N/A,FALSE,"CashFmth";"mth98",#N/A,FALSE,"B-Smthl";"mth98",#N/A,FALSE,"Captxmth";"mth98",#N/A,FALSE,"AmtzDmth"}</definedName>
    <definedName name="wrn.Month_Only." localSheetId="1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REPORT." localSheetId="4" hidden="1">{#N/A,#N/A,TRUE,"ALLL";#N/A,#N/A,TRUE,"DEL";#N/A,#N/A,TRUE,"Reserve Analysis";#N/A,#N/A,TRUE,"C_OFF HISTORY";#N/A,#N/A,TRUE,"ALLL_QTR";#N/A,#N/A,TRUE,"HEA_M";#N/A,#N/A,TRUE,"BL_DET";#N/A,#N/A,TRUE,"3YRS+";#N/A,#N/A,TRUE,"CONSTR_DET"}</definedName>
    <definedName name="wrn.MONTH_REPORT." localSheetId="11" hidden="1">{#N/A,#N/A,TRUE,"ALLL";#N/A,#N/A,TRUE,"DEL";#N/A,#N/A,TRUE,"Reserve Analysis";#N/A,#N/A,TRUE,"C_OFF HISTORY";#N/A,#N/A,TRUE,"ALLL_QTR";#N/A,#N/A,TRUE,"HEA_M";#N/A,#N/A,TRUE,"BL_DET";#N/A,#N/A,TRUE,"3YRS+";#N/A,#N/A,TRUE,"CONSTR_DET"}</definedName>
    <definedName name="wrn.MONTH_REPORT." hidden="1">{#N/A,#N/A,TRUE,"ALLL";#N/A,#N/A,TRUE,"DEL";#N/A,#N/A,TRUE,"Reserve Analysis";#N/A,#N/A,TRUE,"C_OFF HISTORY";#N/A,#N/A,TRUE,"ALLL_QTR";#N/A,#N/A,TRUE,"HEA_M";#N/A,#N/A,TRUE,"BL_DET";#N/A,#N/A,TRUE,"3YRS+";#N/A,#N/A,TRUE,"CONSTR_DET"}</definedName>
    <definedName name="wrn.MONTH_REPORT_BOD." localSheetId="4" hidden="1">{#N/A,#N/A,FALSE,"HEA_M";#N/A,#N/A,FALSE,"ALLL";#N/A,#N/A,FALSE,"DEL";#N/A,#N/A,FALSE,"Reserve Analysis";#N/A,#N/A,FALSE,"C_OFF HISTORY";#N/A,#N/A,FALSE,"ALLL_QTR"}</definedName>
    <definedName name="wrn.MONTH_REPORT_BOD." localSheetId="11" hidden="1">{#N/A,#N/A,FALSE,"HEA_M";#N/A,#N/A,FALSE,"ALLL";#N/A,#N/A,FALSE,"DEL";#N/A,#N/A,FALSE,"Reserve Analysis";#N/A,#N/A,FALSE,"C_OFF HISTORY";#N/A,#N/A,FALSE,"ALLL_QTR"}</definedName>
    <definedName name="wrn.MONTH_REPORT_BOD." hidden="1">{#N/A,#N/A,FALSE,"HEA_M";#N/A,#N/A,FALSE,"ALLL";#N/A,#N/A,FALSE,"DEL";#N/A,#N/A,FALSE,"Reserve Analysis";#N/A,#N/A,FALSE,"C_OFF HISTORY";#N/A,#N/A,FALSE,"ALLL_QTR"}</definedName>
    <definedName name="wrn.Month_Report_Mgmt." localSheetId="4"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11"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end._.Prints." localSheetId="11" hidden="1">{#N/A,#N/A,FALSE,"75 head";#N/A,#N/A,FALSE,"Total Area";#N/A,#N/A,FALSE,"101 bitt";#N/A,#N/A,FALSE,"102 cov";#N/A,#N/A,FALSE,"103 craw - Internal";#N/A,#N/A,FALSE,"103 craw - External";#N/A,#N/A,FALSE,"104 hull";#N/A,#N/A,FALSE,"105 ilke";#N/A,#N/A,FALSE,"106 leed";#N/A,#N/A,FALSE,"107 lewi";#N/A,#N/A,FALSE,"108 new";#N/A,#N/A,FALSE,"109 nott";#N/A,#N/A,FALSE,"110 port";#N/A,#N/A,FALSE,"111 shef";#N/A,#N/A,FALSE,"112 west";#N/A,#N/A,FALSE,"113 whit";#N/A,#N/A,FALSE,"114 expr";#N/A,#N/A,FALSE,"115 wort";#N/A,#N/A,FALSE,"130 blac";#N/A,#N/A,FALSE,"131 pete";#N/A,#N/A,FALSE,"132 burn";#N/A,#N/A,FALSE,"133 scun";#N/A,#N/A,FALSE,"134 shre";#N/A,#N/A,FALSE,"135 wiga";#N/A,#N/A,FALSE,"136 stry";#N/A,#N/A,FALSE,"140 glas";#N/A,#N/A,FALSE,"141 stir";#N/A,#N/A,FALSE,"142 ashf";#N/A,#N/A,FALSE,"143 chat";#N/A,#N/A,FALSE,"144 grav";#N/A,#N/A,FALSE,"145 maid";#N/A,#N/A,FALSE,"146 carl";#N/A,#N/A,FALSE,"147 keig";#N/A,#N/A,FALSE,"148 marg";#N/A,#N/A,FALSE,"149 st h";#N/A,#N/A,FALSE,"150 torq";#N/A,#N/A,FALSE,"151 wash";#N/A,#N/A,FALSE,"152 well";#N/A,#N/A,FALSE,"153 macc";#N/A,#N/A,FALSE,"154 purl";#N/A,#N/A,FALSE,"A Moran Region";#N/A,#N/A,FALSE,"E Bishop Region";#N/A,#N/A,FALSE,"J Atkinson Region";#N/A,#N/A,FALSE,"Constant Internal - 22 ";#N/A,#N/A,FALSE,"Constant External - 22";#N/A,#N/A,FALSE,"New External - 15";#N/A,#N/A,FALSE,"Total Excl. Corp Internal";#N/A,#N/A,FALSE,"Total Excl. Corp External";#N/A,#N/A,FALSE,"Total Internal";#N/A,#N/A,FALSE,"Total External"}</definedName>
    <definedName name="wrn.Monthend._.Prints." hidden="1">{#N/A,#N/A,FALSE,"75 head";#N/A,#N/A,FALSE,"Total Area";#N/A,#N/A,FALSE,"101 bitt";#N/A,#N/A,FALSE,"102 cov";#N/A,#N/A,FALSE,"103 craw - Internal";#N/A,#N/A,FALSE,"103 craw - External";#N/A,#N/A,FALSE,"104 hull";#N/A,#N/A,FALSE,"105 ilke";#N/A,#N/A,FALSE,"106 leed";#N/A,#N/A,FALSE,"107 lewi";#N/A,#N/A,FALSE,"108 new";#N/A,#N/A,FALSE,"109 nott";#N/A,#N/A,FALSE,"110 port";#N/A,#N/A,FALSE,"111 shef";#N/A,#N/A,FALSE,"112 west";#N/A,#N/A,FALSE,"113 whit";#N/A,#N/A,FALSE,"114 expr";#N/A,#N/A,FALSE,"115 wort";#N/A,#N/A,FALSE,"130 blac";#N/A,#N/A,FALSE,"131 pete";#N/A,#N/A,FALSE,"132 burn";#N/A,#N/A,FALSE,"133 scun";#N/A,#N/A,FALSE,"134 shre";#N/A,#N/A,FALSE,"135 wiga";#N/A,#N/A,FALSE,"136 stry";#N/A,#N/A,FALSE,"140 glas";#N/A,#N/A,FALSE,"141 stir";#N/A,#N/A,FALSE,"142 ashf";#N/A,#N/A,FALSE,"143 chat";#N/A,#N/A,FALSE,"144 grav";#N/A,#N/A,FALSE,"145 maid";#N/A,#N/A,FALSE,"146 carl";#N/A,#N/A,FALSE,"147 keig";#N/A,#N/A,FALSE,"148 marg";#N/A,#N/A,FALSE,"149 st h";#N/A,#N/A,FALSE,"150 torq";#N/A,#N/A,FALSE,"151 wash";#N/A,#N/A,FALSE,"152 well";#N/A,#N/A,FALSE,"153 macc";#N/A,#N/A,FALSE,"154 purl";#N/A,#N/A,FALSE,"A Moran Region";#N/A,#N/A,FALSE,"E Bishop Region";#N/A,#N/A,FALSE,"J Atkinson Region";#N/A,#N/A,FALSE,"Constant Internal - 22 ";#N/A,#N/A,FALSE,"Constant External - 22";#N/A,#N/A,FALSE,"New External - 15";#N/A,#N/A,FALSE,"Total Excl. Corp Internal";#N/A,#N/A,FALSE,"Total Excl. Corp External";#N/A,#N/A,FALSE,"Total Internal";#N/A,#N/A,FALSE,"Total External"}</definedName>
    <definedName name="wrn.MONTHLY." localSheetId="4" hidden="1">{"1999MONTHLY",#N/A,FALSE,"MONTHLY";"2000MONTHLY",#N/A,FALSE,"MONTHLY";"2001MONTHLY",#N/A,FALSE,"MONTHLY"}</definedName>
    <definedName name="wrn.MONTHLY." localSheetId="11" hidden="1">{"1999MONTHLY",#N/A,FALSE,"MONTHLY";"2000MONTHLY",#N/A,FALSE,"MONTHLY";"2001MONTHLY",#N/A,FALSE,"MONTHLY"}</definedName>
    <definedName name="wrn.MONTHLY." hidden="1">{"1999MONTHLY",#N/A,FALSE,"MONTHLY";"2000MONTHLY",#N/A,FALSE,"MONTHLY";"2001MONTHLY",#N/A,FALSE,"MONTHLY"}</definedName>
    <definedName name="wrn.Monthly._.Accruals." localSheetId="11" hidden="1">{#N/A,#N/A,FALSE,"comp";#N/A,#N/A,FALSE,"PensionMon";#N/A,#N/A,FALSE,"OPRB-Mon";#N/A,#N/A,FALSE,"B-1";#N/A,#N/A,FALSE,"Auto";#N/A,#N/A,FALSE,"GL";#N/A,#N/A,FALSE,"GroupHealth";#N/A,#N/A,FALSE,"DefComp-Qtr";#N/A,#N/A,FALSE,"SrMgmt Bonus";"current",#N/A,FALSE,"prepaid";#N/A,#N/A,FALSE,"SI CHG";"YTD",#N/A,FALSE,"prepaid"}</definedName>
    <definedName name="wrn.Monthly._.Accruals." hidden="1">{#N/A,#N/A,FALSE,"comp";#N/A,#N/A,FALSE,"PensionMon";#N/A,#N/A,FALSE,"OPRB-Mon";#N/A,#N/A,FALSE,"B-1";#N/A,#N/A,FALSE,"Auto";#N/A,#N/A,FALSE,"GL";#N/A,#N/A,FALSE,"GroupHealth";#N/A,#N/A,FALSE,"DefComp-Qtr";#N/A,#N/A,FALSE,"SrMgmt Bonus";"current",#N/A,FALSE,"prepaid";#N/A,#N/A,FALSE,"SI CHG";"YTD",#N/A,FALSE,"prepaid"}</definedName>
    <definedName name="wrn.Monthly._.and._.Quarterly." localSheetId="19" hidden="1">{#N/A,#N/A,FALSE,"By Quarters";#N/A,#N/A,FALSE,"CONSOLIDATED";#N/A,#N/A,FALSE,"OCEAN";#N/A,#N/A,FALSE,"UNDERWATER";#N/A,#N/A,FALSE,"CMS";#N/A,#N/A,FALSE,"POLARIS";#N/A,#N/A,FALSE,"CORPORATE";#N/A,#N/A,FALSE,"ELIMINATING"}</definedName>
    <definedName name="wrn.Monthly._.and._.Quarterly." localSheetId="4" hidden="1">{#N/A,#N/A,FALSE,"By Quarters";#N/A,#N/A,FALSE,"CONSOLIDATED";#N/A,#N/A,FALSE,"OCEAN";#N/A,#N/A,FALSE,"UNDERWATER";#N/A,#N/A,FALSE,"CMS";#N/A,#N/A,FALSE,"POLARIS";#N/A,#N/A,FALSE,"CORPORATE";#N/A,#N/A,FALSE,"ELIMINATING"}</definedName>
    <definedName name="wrn.Monthly._.and._.Quarterly." localSheetId="15" hidden="1">{#N/A,#N/A,FALSE,"By Quarters";#N/A,#N/A,FALSE,"CONSOLIDATED";#N/A,#N/A,FALSE,"OCEAN";#N/A,#N/A,FALSE,"UNDERWATER";#N/A,#N/A,FALSE,"CMS";#N/A,#N/A,FALSE,"POLARIS";#N/A,#N/A,FALSE,"CORPORATE";#N/A,#N/A,FALSE,"ELIMINATING"}</definedName>
    <definedName name="wrn.Monthly._.and._.Quarterly." localSheetId="11" hidden="1">{#N/A,#N/A,FALSE,"By Quarters";#N/A,#N/A,FALSE,"CONSOLIDATED";#N/A,#N/A,FALSE,"OCEAN";#N/A,#N/A,FALSE,"UNDERWATER";#N/A,#N/A,FALSE,"CMS";#N/A,#N/A,FALSE,"POLARIS";#N/A,#N/A,FALSE,"CORPORATE";#N/A,#N/A,FALSE,"ELIMINATING"}</definedName>
    <definedName name="wrn.Monthly._.and._.Quarterly." hidden="1">{#N/A,#N/A,FALSE,"By Quarters";#N/A,#N/A,FALSE,"CONSOLIDATED";#N/A,#N/A,FALSE,"OCEAN";#N/A,#N/A,FALSE,"UNDERWATER";#N/A,#N/A,FALSE,"CMS";#N/A,#N/A,FALSE,"POLARIS";#N/A,#N/A,FALSE,"CORPORATE";#N/A,#N/A,FALSE,"ELIMINATING"}</definedName>
    <definedName name="wrn.Monthly._.BS._.At._.Plan._.Exchange." localSheetId="11" hidden="1">{"BS Monthly AT Plan ER",#N/A,FALSE,"Mthly BS"}</definedName>
    <definedName name="wrn.Monthly._.BS._.At._.Plan._.Exchange." hidden="1">{"BS Monthly AT Plan ER",#N/A,FALSE,"Mthly BS"}</definedName>
    <definedName name="wrn.Monthly._.BS._.US._.At._.Current._.ER." localSheetId="11" hidden="1">{"BS Monthly At Current ER",#N/A,FALSE,"Mthly BS"}</definedName>
    <definedName name="wrn.Monthly._.BS._.US._.At._.Current._.ER." hidden="1">{"BS Monthly At Current ER",#N/A,FALSE,"Mthly BS"}</definedName>
    <definedName name="wrn.Monthly._.Cash._.Flow." localSheetId="4" hidden="1">{#N/A,#N/A,FALSE,"E&amp;Y Cash Flow"}</definedName>
    <definedName name="wrn.Monthly._.Cash._.Flow." localSheetId="11" hidden="1">{#N/A,#N/A,FALSE,"E&amp;Y Cash Flow"}</definedName>
    <definedName name="wrn.Monthly._.Cash._.Flow." hidden="1">{#N/A,#N/A,FALSE,"E&amp;Y Cash Flow"}</definedName>
    <definedName name="wrn.Monthly._.Cash._.Flow._1" localSheetId="4" hidden="1">{#N/A,#N/A,FALSE,"E&amp;Y Cash Flow"}</definedName>
    <definedName name="wrn.Monthly._.Cash._.Flow._1" localSheetId="11" hidden="1">{#N/A,#N/A,FALSE,"E&amp;Y Cash Flow"}</definedName>
    <definedName name="wrn.Monthly._.Cash._.Flow._1" hidden="1">{#N/A,#N/A,FALSE,"E&amp;Y Cash Flow"}</definedName>
    <definedName name="wrn.Monthly._.Cash._.Flow._1_1" localSheetId="4" hidden="1">{#N/A,#N/A,FALSE,"E&amp;Y Cash Flow"}</definedName>
    <definedName name="wrn.Monthly._.Cash._.Flow._1_1" localSheetId="11" hidden="1">{#N/A,#N/A,FALSE,"E&amp;Y Cash Flow"}</definedName>
    <definedName name="wrn.Monthly._.Cash._.Flow._1_1" hidden="1">{#N/A,#N/A,FALSE,"E&amp;Y Cash Flow"}</definedName>
    <definedName name="wrn.Monthly._.Cash._.Flow._1_1_2" localSheetId="4" hidden="1">{#N/A,#N/A,FALSE,"E&amp;Y Cash Flow"}</definedName>
    <definedName name="wrn.Monthly._.Cash._.Flow._1_1_2" localSheetId="11" hidden="1">{#N/A,#N/A,FALSE,"E&amp;Y Cash Flow"}</definedName>
    <definedName name="wrn.Monthly._.Cash._.Flow._1_1_2" hidden="1">{#N/A,#N/A,FALSE,"E&amp;Y Cash Flow"}</definedName>
    <definedName name="wrn.Monthly._.Cash._.Flow._1_3" localSheetId="4" hidden="1">{#N/A,#N/A,FALSE,"E&amp;Y Cash Flow"}</definedName>
    <definedName name="wrn.Monthly._.Cash._.Flow._1_3" localSheetId="11" hidden="1">{#N/A,#N/A,FALSE,"E&amp;Y Cash Flow"}</definedName>
    <definedName name="wrn.Monthly._.Cash._.Flow._1_3" hidden="1">{#N/A,#N/A,FALSE,"E&amp;Y Cash Flow"}</definedName>
    <definedName name="wrn.Monthly._.Cash._.Flow._2" localSheetId="4" hidden="1">{#N/A,#N/A,FALSE,"E&amp;Y Cash Flow"}</definedName>
    <definedName name="wrn.Monthly._.Cash._.Flow._2" localSheetId="11" hidden="1">{#N/A,#N/A,FALSE,"E&amp;Y Cash Flow"}</definedName>
    <definedName name="wrn.Monthly._.Cash._.Flow._2" hidden="1">{#N/A,#N/A,FALSE,"E&amp;Y Cash Flow"}</definedName>
    <definedName name="wrn.Monthly._.Cash._.Flow._2_2" localSheetId="4" hidden="1">{#N/A,#N/A,FALSE,"E&amp;Y Cash Flow"}</definedName>
    <definedName name="wrn.Monthly._.Cash._.Flow._2_2" localSheetId="11" hidden="1">{#N/A,#N/A,FALSE,"E&amp;Y Cash Flow"}</definedName>
    <definedName name="wrn.Monthly._.Cash._.Flow._2_2" hidden="1">{#N/A,#N/A,FALSE,"E&amp;Y Cash Flow"}</definedName>
    <definedName name="wrn.Monthly._.Cash._.Flow._3" localSheetId="4" hidden="1">{#N/A,#N/A,FALSE,"E&amp;Y Cash Flow"}</definedName>
    <definedName name="wrn.Monthly._.Cash._.Flow._3" localSheetId="11" hidden="1">{#N/A,#N/A,FALSE,"E&amp;Y Cash Flow"}</definedName>
    <definedName name="wrn.Monthly._.Cash._.Flow._3" hidden="1">{#N/A,#N/A,FALSE,"E&amp;Y Cash Flow"}</definedName>
    <definedName name="wrn.Monthly._.Cash._.Flow._3_2" localSheetId="4" hidden="1">{#N/A,#N/A,FALSE,"E&amp;Y Cash Flow"}</definedName>
    <definedName name="wrn.Monthly._.Cash._.Flow._3_2" localSheetId="11" hidden="1">{#N/A,#N/A,FALSE,"E&amp;Y Cash Flow"}</definedName>
    <definedName name="wrn.Monthly._.Cash._.Flow._3_2" hidden="1">{#N/A,#N/A,FALSE,"E&amp;Y Cash Flow"}</definedName>
    <definedName name="wrn.Monthly._.Cash._.Flow._5" localSheetId="4" hidden="1">{#N/A,#N/A,FALSE,"E&amp;Y Cash Flow"}</definedName>
    <definedName name="wrn.Monthly._.Cash._.Flow._5" localSheetId="11" hidden="1">{#N/A,#N/A,FALSE,"E&amp;Y Cash Flow"}</definedName>
    <definedName name="wrn.Monthly._.Cash._.Flow._5" hidden="1">{#N/A,#N/A,FALSE,"E&amp;Y Cash Flow"}</definedName>
    <definedName name="wrn.Monthly._.CF._.At._.US._.WA._.ER." localSheetId="11" hidden="1">{"Monthly Cash Flow At WA ER",#N/A,FALSE,"Mthly CF"}</definedName>
    <definedName name="wrn.Monthly._.CF._.At._.US._.WA._.ER." hidden="1">{"Monthly Cash Flow At WA ER",#N/A,FALSE,"Mthly CF"}</definedName>
    <definedName name="wrn.Monthly._.Data." localSheetId="11" hidden="1">{"1999 by month",#N/A,FALSE,"Total_Company"}</definedName>
    <definedName name="wrn.Monthly._.Data." hidden="1">{"1999 by month",#N/A,FALSE,"Total_Company"}</definedName>
    <definedName name="wrn.Monthly._.Financials." localSheetId="11" hidden="1">{#N/A,#N/A,FALSE,"mfg - consol";#N/A,#N/A,FALSE,"mfg - flo";#N/A,#N/A,FALSE,"mfg - lindsay"}</definedName>
    <definedName name="wrn.Monthly._.Financials." hidden="1">{#N/A,#N/A,FALSE,"mfg - consol";#N/A,#N/A,FALSE,"mfg - flo";#N/A,#N/A,FALSE,"mfg - lindsay"}</definedName>
    <definedName name="wrn.MONTHLY._.MEMO." localSheetId="11" hidden="1">{"MEMO",#N/A,FALSE,"MEMO"}</definedName>
    <definedName name="wrn.MONTHLY._.MEMO." hidden="1">{"MEMO",#N/A,FALSE,"MEMO"}</definedName>
    <definedName name="wrn.Monthly._.Report." localSheetId="19" hidden="1">{#N/A,#N/A,FALSE,"Quarterly BS";#N/A,#N/A,FALSE,"Balance Sheet";#N/A,#N/A,FALSE,"Quarterly CF";#N/A,#N/A,FALSE,"Cash Flow";#N/A,#N/A,FALSE,"EARNINGS"}</definedName>
    <definedName name="wrn.Monthly._.Report." localSheetId="4" hidden="1">{#N/A,#N/A,FALSE,"Quarterly BS";#N/A,#N/A,FALSE,"Balance Sheet";#N/A,#N/A,FALSE,"Quarterly CF";#N/A,#N/A,FALSE,"Cash Flow";#N/A,#N/A,FALSE,"EARNINGS"}</definedName>
    <definedName name="wrn.Monthly._.Report." localSheetId="15" hidden="1">{#N/A,#N/A,FALSE,"Quarterly BS";#N/A,#N/A,FALSE,"Balance Sheet";#N/A,#N/A,FALSE,"Quarterly CF";#N/A,#N/A,FALSE,"Cash Flow";#N/A,#N/A,FALSE,"EARNINGS"}</definedName>
    <definedName name="wrn.Monthly._.Report." localSheetId="11" hidden="1">{#N/A,#N/A,FALSE,"Quarterly BS";#N/A,#N/A,FALSE,"Balance Sheet";#N/A,#N/A,FALSE,"Quarterly CF";#N/A,#N/A,FALSE,"Cash Flow";#N/A,#N/A,FALSE,"EARNINGS"}</definedName>
    <definedName name="wrn.Monthly._.Report." hidden="1">{#N/A,#N/A,FALSE,"Quarterly BS";#N/A,#N/A,FALSE,"Balance Sheet";#N/A,#N/A,FALSE,"Quarterly CF";#N/A,#N/A,FALSE,"Cash Flow";#N/A,#N/A,FALSE,"EARNINGS"}</definedName>
    <definedName name="wrn.Monthly._.Report._1" localSheetId="4" hidden="1">{#N/A,#N/A,FALSE,"Summary Page";#N/A,#N/A,FALSE,"Collections Listing";#N/A,#N/A,FALSE,"Lessee 60 days past due";#N/A,#N/A,FALSE,"Revenues--Lend Base JP Morgan";#N/A,#N/A,FALSE,"JP Morgan Debt Amort Schedule";#N/A,#N/A,FALSE,"Covenant Analysis"}</definedName>
    <definedName name="wrn.Monthly._.Report._1" localSheetId="11" hidden="1">{#N/A,#N/A,FALSE,"Summary Page";#N/A,#N/A,FALSE,"Collections Listing";#N/A,#N/A,FALSE,"Lessee 60 days past due";#N/A,#N/A,FALSE,"Revenues--Lend Base JP Morgan";#N/A,#N/A,FALSE,"JP Morgan Debt Amort Schedule";#N/A,#N/A,FALSE,"Covenant Analysis"}</definedName>
    <definedName name="wrn.Monthly._.Report._1" hidden="1">{#N/A,#N/A,FALSE,"Summary Page";#N/A,#N/A,FALSE,"Collections Listing";#N/A,#N/A,FALSE,"Lessee 60 days past due";#N/A,#N/A,FALSE,"Revenues--Lend Base JP Morgan";#N/A,#N/A,FALSE,"JP Morgan Debt Amort Schedule";#N/A,#N/A,FALSE,"Covenant Analysis"}</definedName>
    <definedName name="wrn.Monthly._.Report._1_1" localSheetId="4" hidden="1">{#N/A,#N/A,FALSE,"Summary Page";#N/A,#N/A,FALSE,"Collections Listing";#N/A,#N/A,FALSE,"Lessee 60 days past due";#N/A,#N/A,FALSE,"Revenues--Lend Base JP Morgan";#N/A,#N/A,FALSE,"JP Morgan Debt Amort Schedule";#N/A,#N/A,FALSE,"Covenant Analysis"}</definedName>
    <definedName name="wrn.Monthly._.Report._1_1" localSheetId="11" hidden="1">{#N/A,#N/A,FALSE,"Summary Page";#N/A,#N/A,FALSE,"Collections Listing";#N/A,#N/A,FALSE,"Lessee 60 days past due";#N/A,#N/A,FALSE,"Revenues--Lend Base JP Morgan";#N/A,#N/A,FALSE,"JP Morgan Debt Amort Schedule";#N/A,#N/A,FALSE,"Covenant Analysis"}</definedName>
    <definedName name="wrn.Monthly._.Report._1_1" hidden="1">{#N/A,#N/A,FALSE,"Summary Page";#N/A,#N/A,FALSE,"Collections Listing";#N/A,#N/A,FALSE,"Lessee 60 days past due";#N/A,#N/A,FALSE,"Revenues--Lend Base JP Morgan";#N/A,#N/A,FALSE,"JP Morgan Debt Amort Schedule";#N/A,#N/A,FALSE,"Covenant Analysis"}</definedName>
    <definedName name="wrn.Monthly._.Report._1_1_2" localSheetId="4" hidden="1">{#N/A,#N/A,FALSE,"Summary Page";#N/A,#N/A,FALSE,"Collections Listing";#N/A,#N/A,FALSE,"Lessee 60 days past due";#N/A,#N/A,FALSE,"Revenues--Lend Base JP Morgan";#N/A,#N/A,FALSE,"JP Morgan Debt Amort Schedule";#N/A,#N/A,FALSE,"Covenant Analysis"}</definedName>
    <definedName name="wrn.Monthly._.Report._1_1_2" localSheetId="11" hidden="1">{#N/A,#N/A,FALSE,"Summary Page";#N/A,#N/A,FALSE,"Collections Listing";#N/A,#N/A,FALSE,"Lessee 60 days past due";#N/A,#N/A,FALSE,"Revenues--Lend Base JP Morgan";#N/A,#N/A,FALSE,"JP Morgan Debt Amort Schedule";#N/A,#N/A,FALSE,"Covenant Analysis"}</definedName>
    <definedName name="wrn.Monthly._.Report._1_1_2" hidden="1">{#N/A,#N/A,FALSE,"Summary Page";#N/A,#N/A,FALSE,"Collections Listing";#N/A,#N/A,FALSE,"Lessee 60 days past due";#N/A,#N/A,FALSE,"Revenues--Lend Base JP Morgan";#N/A,#N/A,FALSE,"JP Morgan Debt Amort Schedule";#N/A,#N/A,FALSE,"Covenant Analysis"}</definedName>
    <definedName name="wrn.Monthly._.Report._1_3" localSheetId="4" hidden="1">{#N/A,#N/A,FALSE,"Summary Page";#N/A,#N/A,FALSE,"Collections Listing";#N/A,#N/A,FALSE,"Lessee 60 days past due";#N/A,#N/A,FALSE,"Revenues--Lend Base JP Morgan";#N/A,#N/A,FALSE,"JP Morgan Debt Amort Schedule";#N/A,#N/A,FALSE,"Covenant Analysis"}</definedName>
    <definedName name="wrn.Monthly._.Report._1_3" localSheetId="11" hidden="1">{#N/A,#N/A,FALSE,"Summary Page";#N/A,#N/A,FALSE,"Collections Listing";#N/A,#N/A,FALSE,"Lessee 60 days past due";#N/A,#N/A,FALSE,"Revenues--Lend Base JP Morgan";#N/A,#N/A,FALSE,"JP Morgan Debt Amort Schedule";#N/A,#N/A,FALSE,"Covenant Analysis"}</definedName>
    <definedName name="wrn.Monthly._.Report._1_3" hidden="1">{#N/A,#N/A,FALSE,"Summary Page";#N/A,#N/A,FALSE,"Collections Listing";#N/A,#N/A,FALSE,"Lessee 60 days past due";#N/A,#N/A,FALSE,"Revenues--Lend Base JP Morgan";#N/A,#N/A,FALSE,"JP Morgan Debt Amort Schedule";#N/A,#N/A,FALSE,"Covenant Analysis"}</definedName>
    <definedName name="wrn.Monthly._.Report._2" localSheetId="4" hidden="1">{#N/A,#N/A,FALSE,"Summary Page";#N/A,#N/A,FALSE,"Collections Listing";#N/A,#N/A,FALSE,"Lessee 60 days past due";#N/A,#N/A,FALSE,"Revenues--Lend Base JP Morgan";#N/A,#N/A,FALSE,"JP Morgan Debt Amort Schedule";#N/A,#N/A,FALSE,"Covenant Analysis"}</definedName>
    <definedName name="wrn.Monthly._.Report._2" localSheetId="11" hidden="1">{#N/A,#N/A,FALSE,"Summary Page";#N/A,#N/A,FALSE,"Collections Listing";#N/A,#N/A,FALSE,"Lessee 60 days past due";#N/A,#N/A,FALSE,"Revenues--Lend Base JP Morgan";#N/A,#N/A,FALSE,"JP Morgan Debt Amort Schedule";#N/A,#N/A,FALSE,"Covenant Analysis"}</definedName>
    <definedName name="wrn.Monthly._.Report._2" hidden="1">{#N/A,#N/A,FALSE,"Summary Page";#N/A,#N/A,FALSE,"Collections Listing";#N/A,#N/A,FALSE,"Lessee 60 days past due";#N/A,#N/A,FALSE,"Revenues--Lend Base JP Morgan";#N/A,#N/A,FALSE,"JP Morgan Debt Amort Schedule";#N/A,#N/A,FALSE,"Covenant Analysis"}</definedName>
    <definedName name="wrn.Monthly._.Report._2_2" localSheetId="4" hidden="1">{#N/A,#N/A,FALSE,"Summary Page";#N/A,#N/A,FALSE,"Collections Listing";#N/A,#N/A,FALSE,"Lessee 60 days past due";#N/A,#N/A,FALSE,"Revenues--Lend Base JP Morgan";#N/A,#N/A,FALSE,"JP Morgan Debt Amort Schedule";#N/A,#N/A,FALSE,"Covenant Analysis"}</definedName>
    <definedName name="wrn.Monthly._.Report._2_2" localSheetId="11" hidden="1">{#N/A,#N/A,FALSE,"Summary Page";#N/A,#N/A,FALSE,"Collections Listing";#N/A,#N/A,FALSE,"Lessee 60 days past due";#N/A,#N/A,FALSE,"Revenues--Lend Base JP Morgan";#N/A,#N/A,FALSE,"JP Morgan Debt Amort Schedule";#N/A,#N/A,FALSE,"Covenant Analysis"}</definedName>
    <definedName name="wrn.Monthly._.Report._2_2" hidden="1">{#N/A,#N/A,FALSE,"Summary Page";#N/A,#N/A,FALSE,"Collections Listing";#N/A,#N/A,FALSE,"Lessee 60 days past due";#N/A,#N/A,FALSE,"Revenues--Lend Base JP Morgan";#N/A,#N/A,FALSE,"JP Morgan Debt Amort Schedule";#N/A,#N/A,FALSE,"Covenant Analysis"}</definedName>
    <definedName name="wrn.Monthly._.Report._3" localSheetId="4" hidden="1">{#N/A,#N/A,FALSE,"Summary Page";#N/A,#N/A,FALSE,"Collections Listing";#N/A,#N/A,FALSE,"Lessee 60 days past due";#N/A,#N/A,FALSE,"Revenues--Lend Base JP Morgan";#N/A,#N/A,FALSE,"JP Morgan Debt Amort Schedule";#N/A,#N/A,FALSE,"Covenant Analysis"}</definedName>
    <definedName name="wrn.Monthly._.Report._3" localSheetId="11" hidden="1">{#N/A,#N/A,FALSE,"Summary Page";#N/A,#N/A,FALSE,"Collections Listing";#N/A,#N/A,FALSE,"Lessee 60 days past due";#N/A,#N/A,FALSE,"Revenues--Lend Base JP Morgan";#N/A,#N/A,FALSE,"JP Morgan Debt Amort Schedule";#N/A,#N/A,FALSE,"Covenant Analysis"}</definedName>
    <definedName name="wrn.Monthly._.Report._3" hidden="1">{#N/A,#N/A,FALSE,"Summary Page";#N/A,#N/A,FALSE,"Collections Listing";#N/A,#N/A,FALSE,"Lessee 60 days past due";#N/A,#N/A,FALSE,"Revenues--Lend Base JP Morgan";#N/A,#N/A,FALSE,"JP Morgan Debt Amort Schedule";#N/A,#N/A,FALSE,"Covenant Analysis"}</definedName>
    <definedName name="wrn.Monthly._.Report._3_2" localSheetId="4" hidden="1">{#N/A,#N/A,FALSE,"Summary Page";#N/A,#N/A,FALSE,"Collections Listing";#N/A,#N/A,FALSE,"Lessee 60 days past due";#N/A,#N/A,FALSE,"Revenues--Lend Base JP Morgan";#N/A,#N/A,FALSE,"JP Morgan Debt Amort Schedule";#N/A,#N/A,FALSE,"Covenant Analysis"}</definedName>
    <definedName name="wrn.Monthly._.Report._3_2" localSheetId="11" hidden="1">{#N/A,#N/A,FALSE,"Summary Page";#N/A,#N/A,FALSE,"Collections Listing";#N/A,#N/A,FALSE,"Lessee 60 days past due";#N/A,#N/A,FALSE,"Revenues--Lend Base JP Morgan";#N/A,#N/A,FALSE,"JP Morgan Debt Amort Schedule";#N/A,#N/A,FALSE,"Covenant Analysis"}</definedName>
    <definedName name="wrn.Monthly._.Report._3_2" hidden="1">{#N/A,#N/A,FALSE,"Summary Page";#N/A,#N/A,FALSE,"Collections Listing";#N/A,#N/A,FALSE,"Lessee 60 days past due";#N/A,#N/A,FALSE,"Revenues--Lend Base JP Morgan";#N/A,#N/A,FALSE,"JP Morgan Debt Amort Schedule";#N/A,#N/A,FALSE,"Covenant Analysis"}</definedName>
    <definedName name="wrn.Monthly._.Report._5" localSheetId="4" hidden="1">{#N/A,#N/A,FALSE,"Summary Page";#N/A,#N/A,FALSE,"Collections Listing";#N/A,#N/A,FALSE,"Lessee 60 days past due";#N/A,#N/A,FALSE,"Revenues--Lend Base JP Morgan";#N/A,#N/A,FALSE,"JP Morgan Debt Amort Schedule";#N/A,#N/A,FALSE,"Covenant Analysis"}</definedName>
    <definedName name="wrn.Monthly._.Report._5" localSheetId="11" hidden="1">{#N/A,#N/A,FALSE,"Summary Page";#N/A,#N/A,FALSE,"Collections Listing";#N/A,#N/A,FALSE,"Lessee 60 days past due";#N/A,#N/A,FALSE,"Revenues--Lend Base JP Morgan";#N/A,#N/A,FALSE,"JP Morgan Debt Amort Schedule";#N/A,#N/A,FALSE,"Covenant Analysis"}</definedName>
    <definedName name="wrn.Monthly._.Report._5" hidden="1">{#N/A,#N/A,FALSE,"Summary Page";#N/A,#N/A,FALSE,"Collections Listing";#N/A,#N/A,FALSE,"Lessee 60 days past due";#N/A,#N/A,FALSE,"Revenues--Lend Base JP Morgan";#N/A,#N/A,FALSE,"JP Morgan Debt Amort Schedule";#N/A,#N/A,FALSE,"Covenant Analysis"}</definedName>
    <definedName name="wrn.Monthly._.Reporting._.Log." localSheetId="4" hidden="1">{#N/A,#N/A,TRUE,"NOTES"}</definedName>
    <definedName name="wrn.Monthly._.Reporting._.Log." localSheetId="11" hidden="1">{#N/A,#N/A,TRUE,"NOTES"}</definedName>
    <definedName name="wrn.Monthly._.Reporting._.Log." hidden="1">{#N/A,#N/A,TRUE,"NOTES"}</definedName>
    <definedName name="wrn.Monthly._.Schedules._.to._.Heller." localSheetId="4" hidden="1">{#N/A,#N/A,FALSE,"Summary";#N/A,#N/A,FALSE,"Stockholders Equity";#N/A,#N/A,FALSE,"Indebtedness";#N/A,#N/A,FALSE,"Totl Indebt to OCF";#N/A,#N/A,FALSE,"Monthly EBIDAT"}</definedName>
    <definedName name="wrn.Monthly._.Schedules._.to._.Heller." localSheetId="11" hidden="1">{#N/A,#N/A,FALSE,"Summary";#N/A,#N/A,FALSE,"Stockholders Equity";#N/A,#N/A,FALSE,"Indebtedness";#N/A,#N/A,FALSE,"Totl Indebt to OCF";#N/A,#N/A,FALSE,"Monthly EBIDAT"}</definedName>
    <definedName name="wrn.Monthly._.Schedules._.to._.Heller." hidden="1">{#N/A,#N/A,FALSE,"Summary";#N/A,#N/A,FALSE,"Stockholders Equity";#N/A,#N/A,FALSE,"Indebtedness";#N/A,#N/A,FALSE,"Totl Indebt to OCF";#N/A,#N/A,FALSE,"Monthly EBIDAT"}</definedName>
    <definedName name="wrn.Monthly._.Schedules._.to._.Heller._1" localSheetId="4" hidden="1">{#N/A,#N/A,FALSE,"Summary";#N/A,#N/A,FALSE,"Stockholders Equity";#N/A,#N/A,FALSE,"Indebtedness";#N/A,#N/A,FALSE,"Totl Indebt to OCF";#N/A,#N/A,FALSE,"Monthly EBIDAT"}</definedName>
    <definedName name="wrn.Monthly._.Schedules._.to._.Heller._1" localSheetId="11" hidden="1">{#N/A,#N/A,FALSE,"Summary";#N/A,#N/A,FALSE,"Stockholders Equity";#N/A,#N/A,FALSE,"Indebtedness";#N/A,#N/A,FALSE,"Totl Indebt to OCF";#N/A,#N/A,FALSE,"Monthly EBIDAT"}</definedName>
    <definedName name="wrn.Monthly._.Schedules._.to._.Heller._1" hidden="1">{#N/A,#N/A,FALSE,"Summary";#N/A,#N/A,FALSE,"Stockholders Equity";#N/A,#N/A,FALSE,"Indebtedness";#N/A,#N/A,FALSE,"Totl Indebt to OCF";#N/A,#N/A,FALSE,"Monthly EBIDAT"}</definedName>
    <definedName name="wrn.Monthly._.Schedules._.to._.Heller._1_1" localSheetId="4" hidden="1">{#N/A,#N/A,FALSE,"Summary";#N/A,#N/A,FALSE,"Stockholders Equity";#N/A,#N/A,FALSE,"Indebtedness";#N/A,#N/A,FALSE,"Totl Indebt to OCF";#N/A,#N/A,FALSE,"Monthly EBIDAT"}</definedName>
    <definedName name="wrn.Monthly._.Schedules._.to._.Heller._1_1" localSheetId="11" hidden="1">{#N/A,#N/A,FALSE,"Summary";#N/A,#N/A,FALSE,"Stockholders Equity";#N/A,#N/A,FALSE,"Indebtedness";#N/A,#N/A,FALSE,"Totl Indebt to OCF";#N/A,#N/A,FALSE,"Monthly EBIDAT"}</definedName>
    <definedName name="wrn.Monthly._.Schedules._.to._.Heller._1_1" hidden="1">{#N/A,#N/A,FALSE,"Summary";#N/A,#N/A,FALSE,"Stockholders Equity";#N/A,#N/A,FALSE,"Indebtedness";#N/A,#N/A,FALSE,"Totl Indebt to OCF";#N/A,#N/A,FALSE,"Monthly EBIDAT"}</definedName>
    <definedName name="wrn.Monthly._.Schedules._.to._.Heller._1_1_2" localSheetId="4" hidden="1">{#N/A,#N/A,FALSE,"Summary";#N/A,#N/A,FALSE,"Stockholders Equity";#N/A,#N/A,FALSE,"Indebtedness";#N/A,#N/A,FALSE,"Totl Indebt to OCF";#N/A,#N/A,FALSE,"Monthly EBIDAT"}</definedName>
    <definedName name="wrn.Monthly._.Schedules._.to._.Heller._1_1_2" localSheetId="11" hidden="1">{#N/A,#N/A,FALSE,"Summary";#N/A,#N/A,FALSE,"Stockholders Equity";#N/A,#N/A,FALSE,"Indebtedness";#N/A,#N/A,FALSE,"Totl Indebt to OCF";#N/A,#N/A,FALSE,"Monthly EBIDAT"}</definedName>
    <definedName name="wrn.Monthly._.Schedules._.to._.Heller._1_1_2" hidden="1">{#N/A,#N/A,FALSE,"Summary";#N/A,#N/A,FALSE,"Stockholders Equity";#N/A,#N/A,FALSE,"Indebtedness";#N/A,#N/A,FALSE,"Totl Indebt to OCF";#N/A,#N/A,FALSE,"Monthly EBIDAT"}</definedName>
    <definedName name="wrn.Monthly._.Schedules._.to._.Heller._1_3" localSheetId="4" hidden="1">{#N/A,#N/A,FALSE,"Summary";#N/A,#N/A,FALSE,"Stockholders Equity";#N/A,#N/A,FALSE,"Indebtedness";#N/A,#N/A,FALSE,"Totl Indebt to OCF";#N/A,#N/A,FALSE,"Monthly EBIDAT"}</definedName>
    <definedName name="wrn.Monthly._.Schedules._.to._.Heller._1_3" localSheetId="11" hidden="1">{#N/A,#N/A,FALSE,"Summary";#N/A,#N/A,FALSE,"Stockholders Equity";#N/A,#N/A,FALSE,"Indebtedness";#N/A,#N/A,FALSE,"Totl Indebt to OCF";#N/A,#N/A,FALSE,"Monthly EBIDAT"}</definedName>
    <definedName name="wrn.Monthly._.Schedules._.to._.Heller._1_3" hidden="1">{#N/A,#N/A,FALSE,"Summary";#N/A,#N/A,FALSE,"Stockholders Equity";#N/A,#N/A,FALSE,"Indebtedness";#N/A,#N/A,FALSE,"Totl Indebt to OCF";#N/A,#N/A,FALSE,"Monthly EBIDAT"}</definedName>
    <definedName name="wrn.Monthly._.Schedules._.to._.Heller._2" localSheetId="4" hidden="1">{#N/A,#N/A,FALSE,"Summary";#N/A,#N/A,FALSE,"Stockholders Equity";#N/A,#N/A,FALSE,"Indebtedness";#N/A,#N/A,FALSE,"Totl Indebt to OCF";#N/A,#N/A,FALSE,"Monthly EBIDAT"}</definedName>
    <definedName name="wrn.Monthly._.Schedules._.to._.Heller._2" localSheetId="11" hidden="1">{#N/A,#N/A,FALSE,"Summary";#N/A,#N/A,FALSE,"Stockholders Equity";#N/A,#N/A,FALSE,"Indebtedness";#N/A,#N/A,FALSE,"Totl Indebt to OCF";#N/A,#N/A,FALSE,"Monthly EBIDAT"}</definedName>
    <definedName name="wrn.Monthly._.Schedules._.to._.Heller._2" hidden="1">{#N/A,#N/A,FALSE,"Summary";#N/A,#N/A,FALSE,"Stockholders Equity";#N/A,#N/A,FALSE,"Indebtedness";#N/A,#N/A,FALSE,"Totl Indebt to OCF";#N/A,#N/A,FALSE,"Monthly EBIDAT"}</definedName>
    <definedName name="wrn.Monthly._.Schedules._.to._.Heller._2_2" localSheetId="4" hidden="1">{#N/A,#N/A,FALSE,"Summary";#N/A,#N/A,FALSE,"Stockholders Equity";#N/A,#N/A,FALSE,"Indebtedness";#N/A,#N/A,FALSE,"Totl Indebt to OCF";#N/A,#N/A,FALSE,"Monthly EBIDAT"}</definedName>
    <definedName name="wrn.Monthly._.Schedules._.to._.Heller._2_2" localSheetId="11" hidden="1">{#N/A,#N/A,FALSE,"Summary";#N/A,#N/A,FALSE,"Stockholders Equity";#N/A,#N/A,FALSE,"Indebtedness";#N/A,#N/A,FALSE,"Totl Indebt to OCF";#N/A,#N/A,FALSE,"Monthly EBIDAT"}</definedName>
    <definedName name="wrn.Monthly._.Schedules._.to._.Heller._2_2" hidden="1">{#N/A,#N/A,FALSE,"Summary";#N/A,#N/A,FALSE,"Stockholders Equity";#N/A,#N/A,FALSE,"Indebtedness";#N/A,#N/A,FALSE,"Totl Indebt to OCF";#N/A,#N/A,FALSE,"Monthly EBIDAT"}</definedName>
    <definedName name="wrn.Monthly._.Schedules._.to._.Heller._3" localSheetId="4" hidden="1">{#N/A,#N/A,FALSE,"Summary";#N/A,#N/A,FALSE,"Stockholders Equity";#N/A,#N/A,FALSE,"Indebtedness";#N/A,#N/A,FALSE,"Totl Indebt to OCF";#N/A,#N/A,FALSE,"Monthly EBIDAT"}</definedName>
    <definedName name="wrn.Monthly._.Schedules._.to._.Heller._3" localSheetId="11" hidden="1">{#N/A,#N/A,FALSE,"Summary";#N/A,#N/A,FALSE,"Stockholders Equity";#N/A,#N/A,FALSE,"Indebtedness";#N/A,#N/A,FALSE,"Totl Indebt to OCF";#N/A,#N/A,FALSE,"Monthly EBIDAT"}</definedName>
    <definedName name="wrn.Monthly._.Schedules._.to._.Heller._3" hidden="1">{#N/A,#N/A,FALSE,"Summary";#N/A,#N/A,FALSE,"Stockholders Equity";#N/A,#N/A,FALSE,"Indebtedness";#N/A,#N/A,FALSE,"Totl Indebt to OCF";#N/A,#N/A,FALSE,"Monthly EBIDAT"}</definedName>
    <definedName name="wrn.Monthly._.Schedules._.to._.Heller._3_2" localSheetId="4" hidden="1">{#N/A,#N/A,FALSE,"Summary";#N/A,#N/A,FALSE,"Stockholders Equity";#N/A,#N/A,FALSE,"Indebtedness";#N/A,#N/A,FALSE,"Totl Indebt to OCF";#N/A,#N/A,FALSE,"Monthly EBIDAT"}</definedName>
    <definedName name="wrn.Monthly._.Schedules._.to._.Heller._3_2" localSheetId="11" hidden="1">{#N/A,#N/A,FALSE,"Summary";#N/A,#N/A,FALSE,"Stockholders Equity";#N/A,#N/A,FALSE,"Indebtedness";#N/A,#N/A,FALSE,"Totl Indebt to OCF";#N/A,#N/A,FALSE,"Monthly EBIDAT"}</definedName>
    <definedName name="wrn.Monthly._.Schedules._.to._.Heller._3_2" hidden="1">{#N/A,#N/A,FALSE,"Summary";#N/A,#N/A,FALSE,"Stockholders Equity";#N/A,#N/A,FALSE,"Indebtedness";#N/A,#N/A,FALSE,"Totl Indebt to OCF";#N/A,#N/A,FALSE,"Monthly EBIDAT"}</definedName>
    <definedName name="wrn.Monthly._.Schedules._.to._.Heller._5" localSheetId="4" hidden="1">{#N/A,#N/A,FALSE,"Summary";#N/A,#N/A,FALSE,"Stockholders Equity";#N/A,#N/A,FALSE,"Indebtedness";#N/A,#N/A,FALSE,"Totl Indebt to OCF";#N/A,#N/A,FALSE,"Monthly EBIDAT"}</definedName>
    <definedName name="wrn.Monthly._.Schedules._.to._.Heller._5" localSheetId="11" hidden="1">{#N/A,#N/A,FALSE,"Summary";#N/A,#N/A,FALSE,"Stockholders Equity";#N/A,#N/A,FALSE,"Indebtedness";#N/A,#N/A,FALSE,"Totl Indebt to OCF";#N/A,#N/A,FALSE,"Monthly EBIDAT"}</definedName>
    <definedName name="wrn.Monthly._.Schedules._.to._.Heller._5" hidden="1">{#N/A,#N/A,FALSE,"Summary";#N/A,#N/A,FALSE,"Stockholders Equity";#N/A,#N/A,FALSE,"Indebtedness";#N/A,#N/A,FALSE,"Totl Indebt to OCF";#N/A,#N/A,FALSE,"Monthly EBIDAT"}</definedName>
    <definedName name="wrn.MONTHLY._1" localSheetId="4" hidden="1">{"1999MONTHLY",#N/A,FALSE,"MONTHLY";"2000MONTHLY",#N/A,FALSE,"MONTHLY";"2001MONTHLY",#N/A,FALSE,"MONTHLY"}</definedName>
    <definedName name="wrn.MONTHLY._1" localSheetId="11" hidden="1">{"1999MONTHLY",#N/A,FALSE,"MONTHLY";"2000MONTHLY",#N/A,FALSE,"MONTHLY";"2001MONTHLY",#N/A,FALSE,"MONTHLY"}</definedName>
    <definedName name="wrn.MONTHLY._1" hidden="1">{"1999MONTHLY",#N/A,FALSE,"MONTHLY";"2000MONTHLY",#N/A,FALSE,"MONTHLY";"2001MONTHLY",#N/A,FALSE,"MONTHLY"}</definedName>
    <definedName name="wrn.MONTHLYREP." localSheetId="11" hidden="1">{#N/A,#N/A,FALSE,"HIGHNEW";#N/A,#N/A,FALSE,"HIGHOLD";#N/A,#N/A,FALSE,"MTHDET"}</definedName>
    <definedName name="wrn.MONTHLYREP." hidden="1">{#N/A,#N/A,FALSE,"HIGHNEW";#N/A,#N/A,FALSE,"HIGHOLD";#N/A,#N/A,FALSE,"MTHDET"}</definedName>
    <definedName name="wrn.Monthlys." localSheetId="11"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lys."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Pages." localSheetId="11" hidden="1">{"monthpage1",#N/A,FALSE,"Month";"monthpage2",#N/A,FALSE,"Month";"monthpage3",#N/A,FALSE,"Month";"monthpage4",#N/A,FALSE,"Month"}</definedName>
    <definedName name="wrn.MonthPages." hidden="1">{"monthpage1",#N/A,FALSE,"Month";"monthpage2",#N/A,FALSE,"Month";"monthpage3",#N/A,FALSE,"Month";"monthpage4",#N/A,FALSE,"Month"}</definedName>
    <definedName name="wrn.MonthSummaryOnly." localSheetId="11" hidden="1">{"monthsum",#N/A,FALSE,"Month"}</definedName>
    <definedName name="wrn.MonthSummaryOnly." hidden="1">{"monthsum",#N/A,FALSE,"Month"}</definedName>
    <definedName name="wrn.Mortgage." localSheetId="4" hidden="1">{#N/A,#N/A,FALSE,"COVER";#N/A,#N/A,FALSE,"Index";#N/A,#N/A,FALSE,"Non-Earning";#N/A,#N/A,FALSE,"Mortgage_Legal";#N/A,#N/A,FALSE,"Mortgages"}</definedName>
    <definedName name="wrn.Mortgage." localSheetId="11" hidden="1">{#N/A,#N/A,FALSE,"COVER";#N/A,#N/A,FALSE,"Index";#N/A,#N/A,FALSE,"Non-Earning";#N/A,#N/A,FALSE,"Mortgage_Legal";#N/A,#N/A,FALSE,"Mortgages"}</definedName>
    <definedName name="wrn.Mortgage." hidden="1">{#N/A,#N/A,FALSE,"COVER";#N/A,#N/A,FALSE,"Index";#N/A,#N/A,FALSE,"Non-Earning";#N/A,#N/A,FALSE,"Mortgage_Legal";#N/A,#N/A,FALSE,"Mortgages"}</definedName>
    <definedName name="wrn.MPCTR." localSheetId="11" hidden="1">{#N/A,#N/A,FALSE,"MPC"}</definedName>
    <definedName name="wrn.MPCTR." hidden="1">{#N/A,#N/A,FALSE,"MPC"}</definedName>
    <definedName name="wrn.MPLTC." localSheetId="11" hidden="1">{#N/A,#N/A,FALSE,"Sheet1"}</definedName>
    <definedName name="wrn.MPLTC." hidden="1">{#N/A,#N/A,FALSE,"Sheet1"}</definedName>
    <definedName name="wrn.mpsc." localSheetId="4"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localSheetId="1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_1" localSheetId="4"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_1" localSheetId="1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_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SR." localSheetId="1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D._.CON._.VS._.BUDG." localSheetId="19" hidden="1">{"MTD CON VS BUDG IS",#N/A,FALSE,"Consol vs Budget";"MTD CON VS BUDG BS",#N/A,FALSE,"Consol vs Budget";"MTD CON VS BUDG CF",#N/A,FALSE,"Consol vs Budget";"MTD CON VS BUDG COGS",#N/A,FALSE,"Consol vs Budget";"MTD CON VS BUDG SGA",#N/A,FALSE,"Consol vs Budget"}</definedName>
    <definedName name="wrn.MTD._.CON._.VS._.BUDG." localSheetId="4" hidden="1">{"MTD CON VS BUDG IS",#N/A,FALSE,"Consol vs Budget";"MTD CON VS BUDG BS",#N/A,FALSE,"Consol vs Budget";"MTD CON VS BUDG CF",#N/A,FALSE,"Consol vs Budget";"MTD CON VS BUDG COGS",#N/A,FALSE,"Consol vs Budget";"MTD CON VS BUDG SGA",#N/A,FALSE,"Consol vs Budget"}</definedName>
    <definedName name="wrn.MTD._.CON._.VS._.BUDG." localSheetId="15" hidden="1">{"MTD CON VS BUDG IS",#N/A,FALSE,"Consol vs Budget";"MTD CON VS BUDG BS",#N/A,FALSE,"Consol vs Budget";"MTD CON VS BUDG CF",#N/A,FALSE,"Consol vs Budget";"MTD CON VS BUDG COGS",#N/A,FALSE,"Consol vs Budget";"MTD CON VS BUDG SGA",#N/A,FALSE,"Consol vs Budget"}</definedName>
    <definedName name="wrn.MTD._.CON._.VS._.BUDG." localSheetId="11" hidden="1">{"MTD CON VS BUDG IS",#N/A,FALSE,"Consol vs Budget";"MTD CON VS BUDG BS",#N/A,FALSE,"Consol vs Budget";"MTD CON VS BUDG CF",#N/A,FALSE,"Consol vs Budget";"MTD CON VS BUDG COGS",#N/A,FALSE,"Consol vs Budget";"MTD CON VS BUDG SGA",#N/A,FALSE,"Consol vs Budget"}</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ONSOL._.STMTS." localSheetId="19" hidden="1">{"MTD CONSOL IS",#N/A,FALSE,"CONSOL";"MTD CONSOL BS",#N/A,FALSE,"CONSOL";"MTD CONSOL CF",#N/A,FALSE,"CONSOL";"MTD CONSOL COGS",#N/A,FALSE,"CONSOL";"MTD CONSOL SGA",#N/A,FALSE,"CONSOL"}</definedName>
    <definedName name="wrn.MTD._.CONSOL._.STMTS." localSheetId="4" hidden="1">{"MTD CONSOL IS",#N/A,FALSE,"CONSOL";"MTD CONSOL BS",#N/A,FALSE,"CONSOL";"MTD CONSOL CF",#N/A,FALSE,"CONSOL";"MTD CONSOL COGS",#N/A,FALSE,"CONSOL";"MTD CONSOL SGA",#N/A,FALSE,"CONSOL"}</definedName>
    <definedName name="wrn.MTD._.CONSOL._.STMTS." localSheetId="15" hidden="1">{"MTD CONSOL IS",#N/A,FALSE,"CONSOL";"MTD CONSOL BS",#N/A,FALSE,"CONSOL";"MTD CONSOL CF",#N/A,FALSE,"CONSOL";"MTD CONSOL COGS",#N/A,FALSE,"CONSOL";"MTD CONSOL SGA",#N/A,FALSE,"CONSOL"}</definedName>
    <definedName name="wrn.MTD._.CONSOL._.STMTS." localSheetId="11" hidden="1">{"MTD CONSOL IS",#N/A,FALSE,"CONSOL";"MTD CONSOL BS",#N/A,FALSE,"CONSOL";"MTD CONSOL CF",#N/A,FALSE,"CONSOL";"MTD CONSOL COGS",#N/A,FALSE,"CONSOL";"MTD CONSOL SGA",#N/A,FALSE,"CONSOL"}</definedName>
    <definedName name="wrn.MTD._.CONSOL._.STMTS." hidden="1">{"MTD CONSOL IS",#N/A,FALSE,"CONSOL";"MTD CONSOL BS",#N/A,FALSE,"CONSOL";"MTD CONSOL CF",#N/A,FALSE,"CONSOL";"MTD CONSOL COGS",#N/A,FALSE,"CONSOL";"MTD CONSOL SGA",#N/A,FALSE,"CONSOL"}</definedName>
    <definedName name="wrn.MTD._.CTT._.STMTS." localSheetId="19" hidden="1">{"MTD CTT IS",#N/A,FALSE,"CTT";"MTD CTT BS",#N/A,FALSE,"CTT";"MTD CTT CF",#N/A,FALSE,"CTT";"MTD CTT COGS",#N/A,FALSE,"CTT";"MTD CTT SGA",#N/A,FALSE,"CTT"}</definedName>
    <definedName name="wrn.MTD._.CTT._.STMTS." localSheetId="4" hidden="1">{"MTD CTT IS",#N/A,FALSE,"CTT";"MTD CTT BS",#N/A,FALSE,"CTT";"MTD CTT CF",#N/A,FALSE,"CTT";"MTD CTT COGS",#N/A,FALSE,"CTT";"MTD CTT SGA",#N/A,FALSE,"CTT"}</definedName>
    <definedName name="wrn.MTD._.CTT._.STMTS." localSheetId="15" hidden="1">{"MTD CTT IS",#N/A,FALSE,"CTT";"MTD CTT BS",#N/A,FALSE,"CTT";"MTD CTT CF",#N/A,FALSE,"CTT";"MTD CTT COGS",#N/A,FALSE,"CTT";"MTD CTT SGA",#N/A,FALSE,"CTT"}</definedName>
    <definedName name="wrn.MTD._.CTT._.STMTS." localSheetId="11" hidden="1">{"MTD CTT IS",#N/A,FALSE,"CTT";"MTD CTT BS",#N/A,FALSE,"CTT";"MTD CTT CF",#N/A,FALSE,"CTT";"MTD CTT COGS",#N/A,FALSE,"CTT";"MTD CTT SGA",#N/A,FALSE,"CTT"}</definedName>
    <definedName name="wrn.MTD._.CTT._.STMTS." hidden="1">{"MTD CTT IS",#N/A,FALSE,"CTT";"MTD CTT BS",#N/A,FALSE,"CTT";"MTD CTT CF",#N/A,FALSE,"CTT";"MTD CTT COGS",#N/A,FALSE,"CTT";"MTD CTT SGA",#N/A,FALSE,"CTT"}</definedName>
    <definedName name="wrn.MTD._.CTT._.VS._.BUD." localSheetId="19" hidden="1">{"MTD CTT VS BUD IS",#N/A,FALSE,"CTT VS BUDGET";"MTD CTT VS BUD BS",#N/A,FALSE,"CTT VS BUDGET";"MTD CTT VS BUD CF",#N/A,FALSE,"CTT VS BUDGET";"MTD CTT VS BUD COGS",#N/A,FALSE,"CTT VS BUDGET";"MTD CTT VS BUD SGA",#N/A,FALSE,"CTT VS BUDGET"}</definedName>
    <definedName name="wrn.MTD._.CTT._.VS._.BUD." localSheetId="4" hidden="1">{"MTD CTT VS BUD IS",#N/A,FALSE,"CTT VS BUDGET";"MTD CTT VS BUD BS",#N/A,FALSE,"CTT VS BUDGET";"MTD CTT VS BUD CF",#N/A,FALSE,"CTT VS BUDGET";"MTD CTT VS BUD COGS",#N/A,FALSE,"CTT VS BUDGET";"MTD CTT VS BUD SGA",#N/A,FALSE,"CTT VS BUDGET"}</definedName>
    <definedName name="wrn.MTD._.CTT._.VS._.BUD." localSheetId="15" hidden="1">{"MTD CTT VS BUD IS",#N/A,FALSE,"CTT VS BUDGET";"MTD CTT VS BUD BS",#N/A,FALSE,"CTT VS BUDGET";"MTD CTT VS BUD CF",#N/A,FALSE,"CTT VS BUDGET";"MTD CTT VS BUD COGS",#N/A,FALSE,"CTT VS BUDGET";"MTD CTT VS BUD SGA",#N/A,FALSE,"CTT VS BUDGET"}</definedName>
    <definedName name="wrn.MTD._.CTT._.VS._.BUD." localSheetId="11" hidden="1">{"MTD CTT VS BUD IS",#N/A,FALSE,"CTT VS BUDGET";"MTD CTT VS BUD BS",#N/A,FALSE,"CTT VS BUDGET";"MTD CTT VS BUD CF",#N/A,FALSE,"CTT VS BUDGET";"MTD CTT VS BUD COGS",#N/A,FALSE,"CTT VS BUDGET";"MTD CTT VS BUD SGA",#N/A,FALSE,"CTT VS BUDGET"}</definedName>
    <definedName name="wrn.MTD._.CTT._.VS._.BUD." hidden="1">{"MTD CTT VS BUD IS",#N/A,FALSE,"CTT VS BUDGET";"MTD CTT VS BUD BS",#N/A,FALSE,"CTT VS BUDGET";"MTD CTT VS BUD CF",#N/A,FALSE,"CTT VS BUDGET";"MTD CTT VS BUD COGS",#N/A,FALSE,"CTT VS BUDGET";"MTD CTT VS BUD SGA",#N/A,FALSE,"CTT VS BUDGET"}</definedName>
    <definedName name="wrn.MTD._.WLLC._.STMTS." localSheetId="19" hidden="1">{"MTD IS",#N/A,FALSE,"WLLC";"MTDBS",#N/A,FALSE,"WLLC";"MTDCF",#N/A,FALSE,"WLLC";"MTDCOGS",#N/A,FALSE,"WLLC";"MTDSGA",#N/A,FALSE,"WLLC"}</definedName>
    <definedName name="wrn.MTD._.WLLC._.STMTS." localSheetId="4" hidden="1">{"MTD IS",#N/A,FALSE,"WLLC";"MTDBS",#N/A,FALSE,"WLLC";"MTDCF",#N/A,FALSE,"WLLC";"MTDCOGS",#N/A,FALSE,"WLLC";"MTDSGA",#N/A,FALSE,"WLLC"}</definedName>
    <definedName name="wrn.MTD._.WLLC._.STMTS." localSheetId="15" hidden="1">{"MTD IS",#N/A,FALSE,"WLLC";"MTDBS",#N/A,FALSE,"WLLC";"MTDCF",#N/A,FALSE,"WLLC";"MTDCOGS",#N/A,FALSE,"WLLC";"MTDSGA",#N/A,FALSE,"WLLC"}</definedName>
    <definedName name="wrn.MTD._.WLLC._.STMTS." localSheetId="11" hidden="1">{"MTD IS",#N/A,FALSE,"WLLC";"MTDBS",#N/A,FALSE,"WLLC";"MTDCF",#N/A,FALSE,"WLLC";"MTDCOGS",#N/A,FALSE,"WLLC";"MTDSGA",#N/A,FALSE,"WLLC"}</definedName>
    <definedName name="wrn.MTD._.WLLC._.STMTS." hidden="1">{"MTD IS",#N/A,FALSE,"WLLC";"MTDBS",#N/A,FALSE,"WLLC";"MTDCF",#N/A,FALSE,"WLLC";"MTDCOGS",#N/A,FALSE,"WLLC";"MTDSGA",#N/A,FALSE,"WLLC"}</definedName>
    <definedName name="wrn.MTD._.WLLC._.VS._.BUD." localSheetId="19" hidden="1">{"MTD WLLC VS BUD IS",#N/A,FALSE,"WLLC VS BUDGET";"MTD WLLC VS BUD BS",#N/A,FALSE,"WLLC VS BUDGET";"MTD WLLC VS BUD CF",#N/A,FALSE,"WLLC VS BUDGET";"MTD WLLC VS BUD COGS",#N/A,FALSE,"WLLC VS BUDGET";"MTD WLLC VS BUD SGA",#N/A,FALSE,"WLLC VS BUDGET"}</definedName>
    <definedName name="wrn.MTD._.WLLC._.VS._.BUD." localSheetId="4" hidden="1">{"MTD WLLC VS BUD IS",#N/A,FALSE,"WLLC VS BUDGET";"MTD WLLC VS BUD BS",#N/A,FALSE,"WLLC VS BUDGET";"MTD WLLC VS BUD CF",#N/A,FALSE,"WLLC VS BUDGET";"MTD WLLC VS BUD COGS",#N/A,FALSE,"WLLC VS BUDGET";"MTD WLLC VS BUD SGA",#N/A,FALSE,"WLLC VS BUDGET"}</definedName>
    <definedName name="wrn.MTD._.WLLC._.VS._.BUD." localSheetId="15" hidden="1">{"MTD WLLC VS BUD IS",#N/A,FALSE,"WLLC VS BUDGET";"MTD WLLC VS BUD BS",#N/A,FALSE,"WLLC VS BUDGET";"MTD WLLC VS BUD CF",#N/A,FALSE,"WLLC VS BUDGET";"MTD WLLC VS BUD COGS",#N/A,FALSE,"WLLC VS BUDGET";"MTD WLLC VS BUD SGA",#N/A,FALSE,"WLLC VS BUDGET"}</definedName>
    <definedName name="wrn.MTD._.WLLC._.VS._.BUD." localSheetId="11" hidden="1">{"MTD WLLC VS BUD IS",#N/A,FALSE,"WLLC VS BUDGET";"MTD WLLC VS BUD BS",#N/A,FALSE,"WLLC VS BUDGET";"MTD WLLC VS BUD CF",#N/A,FALSE,"WLLC VS BUDGET";"MTD WLLC VS BUD COGS",#N/A,FALSE,"WLLC VS BUDGET";"MTD WLLC VS BUD SGA",#N/A,FALSE,"WLLC VS BUDGET"}</definedName>
    <definedName name="wrn.MTD._.WLLC._.VS._.BUD." hidden="1">{"MTD WLLC VS BUD IS",#N/A,FALSE,"WLLC VS BUDGET";"MTD WLLC VS BUD BS",#N/A,FALSE,"WLLC VS BUDGET";"MTD WLLC VS BUD CF",#N/A,FALSE,"WLLC VS BUDGET";"MTD WLLC VS BUD COGS",#N/A,FALSE,"WLLC VS BUDGET";"MTD WLLC VS BUD SGA",#N/A,FALSE,"WLLC VS BUDGET"}</definedName>
    <definedName name="wrn.Multiples._.Calculation." localSheetId="11" hidden="1">{#N/A,#N/A,FALSE,"GCM Data Sum";#N/A,#N/A,FALSE,"TIC-Calculation";#N/A,#N/A,FALSE,"TIC  Multiples";#N/A,#N/A,FALSE,"P-E &amp; Price to Book Multiples";#N/A,#N/A,FALSE,"Margins-EBITDA-to-Growth"}</definedName>
    <definedName name="wrn.Multiples._.Calculation." hidden="1">{#N/A,#N/A,FALSE,"GCM Data Sum";#N/A,#N/A,FALSE,"TIC-Calculation";#N/A,#N/A,FALSE,"TIC  Multiples";#N/A,#N/A,FALSE,"P-E &amp; Price to Book Multiples";#N/A,#N/A,FALSE,"Margins-EBITDA-to-Growth"}</definedName>
    <definedName name="wrn.Multiples._.Calculation._1" localSheetId="11" hidden="1">{#N/A,#N/A,FALSE,"GCM Data Sum";#N/A,#N/A,FALSE,"TIC-Calculation";#N/A,#N/A,FALSE,"TIC  Multiples";#N/A,#N/A,FALSE,"P-E &amp; Price to Book Multiples";#N/A,#N/A,FALSE,"Margins-EBITDA-to-Growth"}</definedName>
    <definedName name="wrn.Multiples._.Calculation._1" hidden="1">{#N/A,#N/A,FALSE,"GCM Data Sum";#N/A,#N/A,FALSE,"TIC-Calculation";#N/A,#N/A,FALSE,"TIC  Multiples";#N/A,#N/A,FALSE,"P-E &amp; Price to Book Multiples";#N/A,#N/A,FALSE,"Margins-EBITDA-to-Growth"}</definedName>
    <definedName name="wrn.Munsell."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hidden="1">{#N/A,#N/A,FALSE,"Index";#N/A,#N/A,FALSE,"IncStmt";#N/A,#N/A,FALSE,"Ratios";#N/A,#N/A,FALSE,"CashFlows";#N/A,#N/A,FALSE,"Ins1";#N/A,#N/A,FALSE,"Ins2";#N/A,#N/A,FALSE,"SelfFund";#N/A,#N/A,FALSE,"SGA";#N/A,#N/A,FALSE,"Recon";#N/A,#N/A,FALSE,"Earnings";#N/A,#N/A,FALSE,"Earnings (2)";#N/A,#N/A,FALSE,"Stock";#N/A,#N/A,FALSE,"Stock (2)";#N/A,#N/A,FALSE,"PeerRatios";#N/A,#N/A,FALSE,"PeerRanks"}</definedName>
    <definedName name="wrn.NA." localSheetId="11" hidden="1">{#N/A,#N/A,FALSE,"NA"}</definedName>
    <definedName name="wrn.NA." hidden="1">{#N/A,#N/A,FALSE,"NA"}</definedName>
    <definedName name="wrn.NameDetail." localSheetId="11" hidden="1">{#N/A,#N/A,FALSE,"ADNAMES.XLS";#N/A,#N/A,FALSE,"EQNAMES.XLS";#N/A,#N/A,FALSE,"INNAMES.XLS";#N/A,#N/A,FALSE,"HYNAMES.XLS";#N/A,#N/A,FALSE,"FIXNAMES.XLS";#N/A,#N/A,FALSE,"MONNAMES.XLS";#N/A,#N/A,FALSE,"TECNAMES.XLS"}</definedName>
    <definedName name="wrn.NameDetail." hidden="1">{#N/A,#N/A,FALSE,"ADNAMES.XLS";#N/A,#N/A,FALSE,"EQNAMES.XLS";#N/A,#N/A,FALSE,"INNAMES.XLS";#N/A,#N/A,FALSE,"HYNAMES.XLS";#N/A,#N/A,FALSE,"FIXNAMES.XLS";#N/A,#N/A,FALSE,"MONNAMES.XLS";#N/A,#N/A,FALSE,"TECNAMES.XLS"}</definedName>
    <definedName name="wrn.natgastab." localSheetId="19" hidden="1">{"natgas1",#N/A,FALSE,"u.s. Natural Gas";"natgas2",#N/A,FALSE,"u.s. Natural Gas"}</definedName>
    <definedName name="wrn.natgastab." localSheetId="4" hidden="1">{"natgas1",#N/A,FALSE,"u.s. Natural Gas";"natgas2",#N/A,FALSE,"u.s. Natural Gas"}</definedName>
    <definedName name="wrn.natgastab." localSheetId="15" hidden="1">{"natgas1",#N/A,FALSE,"u.s. Natural Gas";"natgas2",#N/A,FALSE,"u.s. Natural Gas"}</definedName>
    <definedName name="wrn.natgastab." localSheetId="11" hidden="1">{"natgas1",#N/A,FALSE,"u.s. Natural Gas";"natgas2",#N/A,FALSE,"u.s. Natural Gas"}</definedName>
    <definedName name="wrn.natgastab." hidden="1">{"natgas1",#N/A,FALSE,"u.s. Natural Gas";"natgas2",#N/A,FALSE,"u.s. Natural Gas"}</definedName>
    <definedName name="wrn.Natl." localSheetId="15" hidden="1">{"Natl BS",#N/A,FALSE,"Nat'l";"Natl PL",#N/A,FALSE,"Nat'l"}</definedName>
    <definedName name="wrn.Natl." localSheetId="11" hidden="1">{"Natl BS",#N/A,FALSE,"Nat'l";"Natl PL",#N/A,FALSE,"Nat'l"}</definedName>
    <definedName name="wrn.Natl." hidden="1">{"Natl BS",#N/A,FALSE,"Nat'l";"Natl PL",#N/A,FALSE,"Nat'l"}</definedName>
    <definedName name="wrn.Natl._1" localSheetId="15" hidden="1">{"Natl BS",#N/A,FALSE,"Nat'l";"Natl PL",#N/A,FALSE,"Nat'l"}</definedName>
    <definedName name="wrn.Natl._1" localSheetId="11" hidden="1">{"Natl BS",#N/A,FALSE,"Nat'l";"Natl PL",#N/A,FALSE,"Nat'l"}</definedName>
    <definedName name="wrn.Natl._1" hidden="1">{"Natl BS",#N/A,FALSE,"Nat'l";"Natl PL",#N/A,FALSE,"Nat'l"}</definedName>
    <definedName name="wrn.Natl._2" localSheetId="15" hidden="1">{"Natl BS",#N/A,FALSE,"Nat'l";"Natl PL",#N/A,FALSE,"Nat'l"}</definedName>
    <definedName name="wrn.Natl._2" localSheetId="11" hidden="1">{"Natl BS",#N/A,FALSE,"Nat'l";"Natl PL",#N/A,FALSE,"Nat'l"}</definedName>
    <definedName name="wrn.Natl._2" hidden="1">{"Natl BS",#N/A,FALSE,"Nat'l";"Natl PL",#N/A,FALSE,"Nat'l"}</definedName>
    <definedName name="wrn.Natl2" localSheetId="15" hidden="1">{"Natl BS",#N/A,FALSE,"Nat'l";"Natl PL",#N/A,FALSE,"Nat'l"}</definedName>
    <definedName name="wrn.Natl2" localSheetId="11" hidden="1">{"Natl BS",#N/A,FALSE,"Nat'l";"Natl PL",#N/A,FALSE,"Nat'l"}</definedName>
    <definedName name="wrn.Natl2" hidden="1">{"Natl BS",#N/A,FALSE,"Nat'l";"Natl PL",#N/A,FALSE,"Nat'l"}</definedName>
    <definedName name="wrn.Natl2alt" localSheetId="15" hidden="1">{"Natl BS",#N/A,FALSE,"Nat'l";"Natl PL",#N/A,FALSE,"Nat'l"}</definedName>
    <definedName name="wrn.Natl2alt" localSheetId="11" hidden="1">{"Natl BS",#N/A,FALSE,"Nat'l";"Natl PL",#N/A,FALSE,"Nat'l"}</definedName>
    <definedName name="wrn.Natl2alt" hidden="1">{"Natl BS",#N/A,FALSE,"Nat'l";"Natl PL",#N/A,FALSE,"Nat'l"}</definedName>
    <definedName name="wrn.Natlalt" localSheetId="15" hidden="1">{"Natl BS",#N/A,FALSE,"Nat'l";"Natl PL",#N/A,FALSE,"Nat'l"}</definedName>
    <definedName name="wrn.Natlalt" localSheetId="11" hidden="1">{"Natl BS",#N/A,FALSE,"Nat'l";"Natl PL",#N/A,FALSE,"Nat'l"}</definedName>
    <definedName name="wrn.Natlalt" hidden="1">{"Natl BS",#N/A,FALSE,"Nat'l";"Natl PL",#N/A,FALSE,"Nat'l"}</definedName>
    <definedName name="wrn.NAVYICASH." localSheetId="4" hidden="1">{"NAVYICASH",#N/A,FALSE,"NAVYI"}</definedName>
    <definedName name="wrn.NAVYICASH." localSheetId="11" hidden="1">{"NAVYICASH",#N/A,FALSE,"NAVYI"}</definedName>
    <definedName name="wrn.NAVYICASH." hidden="1">{"NAVYICASH",#N/A,FALSE,"NAVYI"}</definedName>
    <definedName name="wrn.NAVYITAX." localSheetId="4" hidden="1">{"NAVYITAX",#N/A,FALSE,"NAVYI"}</definedName>
    <definedName name="wrn.NAVYITAX." localSheetId="11" hidden="1">{"NAVYITAX",#N/A,FALSE,"NAVYI"}</definedName>
    <definedName name="wrn.NAVYITAX." hidden="1">{"NAVYITAX",#N/A,FALSE,"NAVYI"}</definedName>
    <definedName name="wrn.Neds." localSheetId="11" hidden="1">{"page1",#N/A,TRUE,"PRICING";"page2",#N/A,TRUE,"PRICING"}</definedName>
    <definedName name="wrn.Neds." hidden="1">{"page1",#N/A,TRUE,"PRICING";"page2",#N/A,TRUE,"PRICING"}</definedName>
    <definedName name="wrn.nema." localSheetId="4" hidden="1">{#N/A,#N/A,FALSE,"Distbn Ntwrk";#N/A,#N/A,FALSE,"Workforce";#N/A,#N/A,FALSE,"cur-prod1";#N/A,#N/A,FALSE,"in-proc"}</definedName>
    <definedName name="wrn.nema." localSheetId="11" hidden="1">{#N/A,#N/A,FALSE,"Distbn Ntwrk";#N/A,#N/A,FALSE,"Workforce";#N/A,#N/A,FALSE,"cur-prod1";#N/A,#N/A,FALSE,"in-proc"}</definedName>
    <definedName name="wrn.nema." hidden="1">{#N/A,#N/A,FALSE,"Distbn Ntwrk";#N/A,#N/A,FALSE,"Workforce";#N/A,#N/A,FALSE,"cur-prod1";#N/A,#N/A,FALSE,"in-proc"}</definedName>
    <definedName name="wrn.Net._.Backs." localSheetId="4" hidden="1">{"Net Backs",#N/A,FALSE,"Net Backs"}</definedName>
    <definedName name="wrn.Net._.Backs." localSheetId="11" hidden="1">{"Net Backs",#N/A,FALSE,"Net Backs"}</definedName>
    <definedName name="wrn.Net._.Backs." hidden="1">{"Net Backs",#N/A,FALSE,"Net Backs"}</definedName>
    <definedName name="wrn.Net._.Backs._1" localSheetId="4" hidden="1">{"Net Backs",#N/A,FALSE,"Net Backs"}</definedName>
    <definedName name="wrn.Net._.Backs._1" localSheetId="11" hidden="1">{"Net Backs",#N/A,FALSE,"Net Backs"}</definedName>
    <definedName name="wrn.Net._.Backs._1" hidden="1">{"Net Backs",#N/A,FALSE,"Net Backs"}</definedName>
    <definedName name="wrn.net._.int._.exp." localSheetId="4" hidden="1">{#N/A,#N/A,FALSE,"NET INT EXP"}</definedName>
    <definedName name="wrn.net._.int._.exp." localSheetId="11" hidden="1">{#N/A,#N/A,FALSE,"NET INT EXP"}</definedName>
    <definedName name="wrn.net._.int._.exp." hidden="1">{#N/A,#N/A,FALSE,"NET INT EXP"}</definedName>
    <definedName name="wrn.net._.int._.exp._1" localSheetId="4" hidden="1">{#N/A,#N/A,FALSE,"NET INT EXP"}</definedName>
    <definedName name="wrn.net._.int._.exp._1" localSheetId="11" hidden="1">{#N/A,#N/A,FALSE,"NET INT EXP"}</definedName>
    <definedName name="wrn.net._.int._.exp._1" hidden="1">{#N/A,#N/A,FALSE,"NET INT EXP"}</definedName>
    <definedName name="wrn.Netbacks." localSheetId="4" hidden="1">{"Netbacks",#N/A,FALSE,"B"}</definedName>
    <definedName name="wrn.Netbacks." localSheetId="11" hidden="1">{"Netbacks",#N/A,FALSE,"B"}</definedName>
    <definedName name="wrn.Netbacks." hidden="1">{"Netbacks",#N/A,FALSE,"B"}</definedName>
    <definedName name="wrn.Netbacks._1" localSheetId="4" hidden="1">{"Netbacks",#N/A,FALSE,"B"}</definedName>
    <definedName name="wrn.Netbacks._1" localSheetId="11" hidden="1">{"Netbacks",#N/A,FALSE,"B"}</definedName>
    <definedName name="wrn.Netbacks._1" hidden="1">{"Netbacks",#N/A,FALSE,"B"}</definedName>
    <definedName name="wrn.network." localSheetId="11" hidden="1">{#N/A,#N/A,FALSE,"II.General ";#N/A,#N/A,FALSE,"III.Plan Design";#N/A,#N/A,FALSE,"IV.Delivery System";#N/A,#N/A,FALSE,"V.Reimbursement";#N/A,#N/A,FALSE,"VI.Manage-Satisf.";#N/A,#N/A,FALSE,"VII. &amp;VIII. Other";#N/A,#N/A,FALSE,"Appendix 2";#N/A,#N/A,FALSE,"Appendix 3a";#N/A,#N/A,FALSE,"Appendix 3b";#N/A,#N/A,FALSE,"Appendix 3b(cont.)"}</definedName>
    <definedName name="wrn.network." hidden="1">{#N/A,#N/A,FALSE,"II.General ";#N/A,#N/A,FALSE,"III.Plan Design";#N/A,#N/A,FALSE,"IV.Delivery System";#N/A,#N/A,FALSE,"V.Reimbursement";#N/A,#N/A,FALSE,"VI.Manage-Satisf.";#N/A,#N/A,FALSE,"VII. &amp;VIII. Other";#N/A,#N/A,FALSE,"Appendix 2";#N/A,#N/A,FALSE,"Appendix 3a";#N/A,#N/A,FALSE,"Appendix 3b";#N/A,#N/A,FALSE,"Appendix 3b(cont.)"}</definedName>
    <definedName name="wrn.new." localSheetId="4" hidden="1">{#N/A,#N/A,FALSE,"Impl";#N/A,#N/A,FALSE,"sum";#N/A,#N/A,FALSE,"cat";#N/A,#N/A,FALSE,"cum";#N/A,#N/A,FALSE,"varity";#N/A,#N/A,FALSE,"ddc";#N/A,#N/A,FALSE,"man";#N/A,#N/A,FALSE,"metra";#N/A,#N/A,FALSE,"volvo"}</definedName>
    <definedName name="wrn.new." localSheetId="11"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_.Store._.Pro._.Forma._.IS." localSheetId="15" hidden="1">{"New Store Pro Y1",#N/A,TRUE,"New Store FS";"New Store Pro Y2",#N/A,TRUE,"New Store FS";"New Store Pro Y3",#N/A,TRUE,"New Store FS";"New Store Pro Y4 and Y5",#N/A,TRUE,"New Store FS";"New Store Annual Summary",#N/A,TRUE,"New Store FS"}</definedName>
    <definedName name="wrn.New._.Store._.Pro._.Forma._.IS." localSheetId="11" hidden="1">{"New Store Pro Y1",#N/A,TRUE,"New Store FS";"New Store Pro Y2",#N/A,TRUE,"New Store FS";"New Store Pro Y3",#N/A,TRUE,"New Store FS";"New Store Pro Y4 and Y5",#N/A,TRUE,"New Store FS";"New Store Annual Summary",#N/A,TRUE,"New Store FS"}</definedName>
    <definedName name="wrn.New._.Store._.Pro._.Forma._.IS." hidden="1">{"New Store Pro Y1",#N/A,TRUE,"New Store FS";"New Store Pro Y2",#N/A,TRUE,"New Store FS";"New Store Pro Y3",#N/A,TRUE,"New Store FS";"New Store Pro Y4 and Y5",#N/A,TRUE,"New Store FS";"New Store Annual Summary",#N/A,TRUE,"New Store FS"}</definedName>
    <definedName name="wrn.New._.York." localSheetId="19" hidden="1">{"NY PRICES",#N/A,FALSE,"CURRENT";"NY PRICES B",#N/A,FALSE,"CURRENT";"NY PRICES",#N/A,FALSE,"CONSTANT";"NY PRICES B",#N/A,FALSE,"CONSTANT"}</definedName>
    <definedName name="wrn.New._.York." localSheetId="4" hidden="1">{"NY PRICES",#N/A,FALSE,"CURRENT";"NY PRICES B",#N/A,FALSE,"CURRENT";"NY PRICES",#N/A,FALSE,"CONSTANT";"NY PRICES B",#N/A,FALSE,"CONSTANT"}</definedName>
    <definedName name="wrn.New._.York." localSheetId="15" hidden="1">{"NY PRICES",#N/A,FALSE,"CURRENT";"NY PRICES B",#N/A,FALSE,"CURRENT";"NY PRICES",#N/A,FALSE,"CONSTANT";"NY PRICES B",#N/A,FALSE,"CONSTANT"}</definedName>
    <definedName name="wrn.New._.York." localSheetId="11"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new._1" localSheetId="4" hidden="1">{#N/A,#N/A,FALSE,"Impl";#N/A,#N/A,FALSE,"sum";#N/A,#N/A,FALSE,"cat";#N/A,#N/A,FALSE,"cum";#N/A,#N/A,FALSE,"varity";#N/A,#N/A,FALSE,"ddc";#N/A,#N/A,FALSE,"man";#N/A,#N/A,FALSE,"metra";#N/A,#N/A,FALSE,"volvo"}</definedName>
    <definedName name="wrn.new._1" localSheetId="11" hidden="1">{#N/A,#N/A,FALSE,"Impl";#N/A,#N/A,FALSE,"sum";#N/A,#N/A,FALSE,"cat";#N/A,#N/A,FALSE,"cum";#N/A,#N/A,FALSE,"varity";#N/A,#N/A,FALSE,"ddc";#N/A,#N/A,FALSE,"man";#N/A,#N/A,FALSE,"metra";#N/A,#N/A,FALSE,"volvo"}</definedName>
    <definedName name="wrn.new._1" hidden="1">{#N/A,#N/A,FALSE,"Impl";#N/A,#N/A,FALSE,"sum";#N/A,#N/A,FALSE,"cat";#N/A,#N/A,FALSE,"cum";#N/A,#N/A,FALSE,"varity";#N/A,#N/A,FALSE,"ddc";#N/A,#N/A,FALSE,"man";#N/A,#N/A,FALSE,"metra";#N/A,#N/A,FALSE,"volvo"}</definedName>
    <definedName name="wrn.newdcf" localSheetId="11" hidden="1">{#N/A,#N/A,FALSE,"Combo-Ass ";#N/A,#N/A,FALSE,"Combo-AD sum";#N/A,#N/A,FALSE,"Combo-Syn Sens";#N/A,#N/A,FALSE,"Combo-Contr";#N/A,#N/A,FALSE,"Combo-Credit Sum";#N/A,#N/A,FALSE,"Combo-Credit";#N/A,#N/A,FALSE,"Combo-AD";#N/A,#N/A,FALSE,"Combo-AD CF"}</definedName>
    <definedName name="wrn.newdcf" hidden="1">{#N/A,#N/A,FALSE,"Combo-Ass ";#N/A,#N/A,FALSE,"Combo-AD sum";#N/A,#N/A,FALSE,"Combo-Syn Sens";#N/A,#N/A,FALSE,"Combo-Contr";#N/A,#N/A,FALSE,"Combo-Credit Sum";#N/A,#N/A,FALSE,"Combo-Credit";#N/A,#N/A,FALSE,"Combo-AD";#N/A,#N/A,FALSE,"Combo-AD CF"}</definedName>
    <definedName name="wrn.newest." localSheetId="2" hidden="1">{#N/A,#N/A,TRUE,"TS";#N/A,#N/A,TRUE,"Combo";#N/A,#N/A,TRUE,"FAIR";#N/A,#N/A,TRUE,"RBC";#N/A,#N/A,TRUE,"xxxx"}</definedName>
    <definedName name="wrn.newest." localSheetId="1" hidden="1">{#N/A,#N/A,TRUE,"TS";#N/A,#N/A,TRUE,"Combo";#N/A,#N/A,TRUE,"FAIR";#N/A,#N/A,TRUE,"RBC";#N/A,#N/A,TRUE,"xxxx"}</definedName>
    <definedName name="wrn.newest." localSheetId="19" hidden="1">{#N/A,#N/A,TRUE,"TS";#N/A,#N/A,TRUE,"Combo";#N/A,#N/A,TRUE,"FAIR";#N/A,#N/A,TRUE,"RBC";#N/A,#N/A,TRUE,"xxxx"}</definedName>
    <definedName name="wrn.newest." localSheetId="4" hidden="1">{#N/A,#N/A,TRUE,"TS";#N/A,#N/A,TRUE,"Combo";#N/A,#N/A,TRUE,"FAIR";#N/A,#N/A,TRUE,"RBC";#N/A,#N/A,TRUE,"xxxx"}</definedName>
    <definedName name="wrn.newest." localSheetId="18" hidden="1">{#N/A,#N/A,TRUE,"TS";#N/A,#N/A,TRUE,"Combo";#N/A,#N/A,TRUE,"FAIR";#N/A,#N/A,TRUE,"RBC";#N/A,#N/A,TRUE,"xxxx"}</definedName>
    <definedName name="wrn.newest." localSheetId="15" hidden="1">{#N/A,#N/A,TRUE,"TS";#N/A,#N/A,TRUE,"Combo";#N/A,#N/A,TRUE,"FAIR";#N/A,#N/A,TRUE,"RBC";#N/A,#N/A,TRUE,"xxxx"}</definedName>
    <definedName name="wrn.newest." localSheetId="11" hidden="1">{#N/A,#N/A,TRUE,"TS";#N/A,#N/A,TRUE,"Combo";#N/A,#N/A,TRUE,"FAIR";#N/A,#N/A,TRUE,"RBC";#N/A,#N/A,TRUE,"xxxx"}</definedName>
    <definedName name="wrn.newest." hidden="1">{#N/A,#N/A,TRUE,"TS";#N/A,#N/A,TRUE,"Combo";#N/A,#N/A,TRUE,"FAIR";#N/A,#N/A,TRUE,"RBC";#N/A,#N/A,TRUE,"xxxx"}</definedName>
    <definedName name="wrn.newest._1" localSheetId="4" hidden="1">{#N/A,#N/A,TRUE,"TS";#N/A,#N/A,TRUE,"Combo";#N/A,#N/A,TRUE,"FAIR";#N/A,#N/A,TRUE,"RBC";#N/A,#N/A,TRUE,"xxxx"}</definedName>
    <definedName name="wrn.newest._1" localSheetId="11" hidden="1">{#N/A,#N/A,TRUE,"TS";#N/A,#N/A,TRUE,"Combo";#N/A,#N/A,TRUE,"FAIR";#N/A,#N/A,TRUE,"RBC";#N/A,#N/A,TRUE,"xxxx"}</definedName>
    <definedName name="wrn.newest._1" hidden="1">{#N/A,#N/A,TRUE,"TS";#N/A,#N/A,TRUE,"Combo";#N/A,#N/A,TRUE,"FAIR";#N/A,#N/A,TRUE,"RBC";#N/A,#N/A,TRUE,"xxxx"}</definedName>
    <definedName name="wrn.newest._1_1" localSheetId="4" hidden="1">{#N/A,#N/A,TRUE,"TS";#N/A,#N/A,TRUE,"Combo";#N/A,#N/A,TRUE,"FAIR";#N/A,#N/A,TRUE,"RBC";#N/A,#N/A,TRUE,"xxxx"}</definedName>
    <definedName name="wrn.newest._1_1" localSheetId="11" hidden="1">{#N/A,#N/A,TRUE,"TS";#N/A,#N/A,TRUE,"Combo";#N/A,#N/A,TRUE,"FAIR";#N/A,#N/A,TRUE,"RBC";#N/A,#N/A,TRUE,"xxxx"}</definedName>
    <definedName name="wrn.newest._1_1" hidden="1">{#N/A,#N/A,TRUE,"TS";#N/A,#N/A,TRUE,"Combo";#N/A,#N/A,TRUE,"FAIR";#N/A,#N/A,TRUE,"RBC";#N/A,#N/A,TRUE,"xxxx"}</definedName>
    <definedName name="wrn.newest._1_1_2" localSheetId="4" hidden="1">{#N/A,#N/A,TRUE,"TS";#N/A,#N/A,TRUE,"Combo";#N/A,#N/A,TRUE,"FAIR";#N/A,#N/A,TRUE,"RBC";#N/A,#N/A,TRUE,"xxxx"}</definedName>
    <definedName name="wrn.newest._1_1_2" localSheetId="11" hidden="1">{#N/A,#N/A,TRUE,"TS";#N/A,#N/A,TRUE,"Combo";#N/A,#N/A,TRUE,"FAIR";#N/A,#N/A,TRUE,"RBC";#N/A,#N/A,TRUE,"xxxx"}</definedName>
    <definedName name="wrn.newest._1_1_2" hidden="1">{#N/A,#N/A,TRUE,"TS";#N/A,#N/A,TRUE,"Combo";#N/A,#N/A,TRUE,"FAIR";#N/A,#N/A,TRUE,"RBC";#N/A,#N/A,TRUE,"xxxx"}</definedName>
    <definedName name="wrn.newest._1_3" localSheetId="4" hidden="1">{#N/A,#N/A,TRUE,"TS";#N/A,#N/A,TRUE,"Combo";#N/A,#N/A,TRUE,"FAIR";#N/A,#N/A,TRUE,"RBC";#N/A,#N/A,TRUE,"xxxx"}</definedName>
    <definedName name="wrn.newest._1_3" localSheetId="11" hidden="1">{#N/A,#N/A,TRUE,"TS";#N/A,#N/A,TRUE,"Combo";#N/A,#N/A,TRUE,"FAIR";#N/A,#N/A,TRUE,"RBC";#N/A,#N/A,TRUE,"xxxx"}</definedName>
    <definedName name="wrn.newest._1_3" hidden="1">{#N/A,#N/A,TRUE,"TS";#N/A,#N/A,TRUE,"Combo";#N/A,#N/A,TRUE,"FAIR";#N/A,#N/A,TRUE,"RBC";#N/A,#N/A,TRUE,"xxxx"}</definedName>
    <definedName name="wrn.newest._2" localSheetId="4" hidden="1">{#N/A,#N/A,TRUE,"TS";#N/A,#N/A,TRUE,"Combo";#N/A,#N/A,TRUE,"FAIR";#N/A,#N/A,TRUE,"RBC";#N/A,#N/A,TRUE,"xxxx"}</definedName>
    <definedName name="wrn.newest._2" localSheetId="11" hidden="1">{#N/A,#N/A,TRUE,"TS";#N/A,#N/A,TRUE,"Combo";#N/A,#N/A,TRUE,"FAIR";#N/A,#N/A,TRUE,"RBC";#N/A,#N/A,TRUE,"xxxx"}</definedName>
    <definedName name="wrn.newest._2" hidden="1">{#N/A,#N/A,TRUE,"TS";#N/A,#N/A,TRUE,"Combo";#N/A,#N/A,TRUE,"FAIR";#N/A,#N/A,TRUE,"RBC";#N/A,#N/A,TRUE,"xxxx"}</definedName>
    <definedName name="wrn.newest._2_2" localSheetId="4" hidden="1">{#N/A,#N/A,TRUE,"TS";#N/A,#N/A,TRUE,"Combo";#N/A,#N/A,TRUE,"FAIR";#N/A,#N/A,TRUE,"RBC";#N/A,#N/A,TRUE,"xxxx"}</definedName>
    <definedName name="wrn.newest._2_2" localSheetId="11" hidden="1">{#N/A,#N/A,TRUE,"TS";#N/A,#N/A,TRUE,"Combo";#N/A,#N/A,TRUE,"FAIR";#N/A,#N/A,TRUE,"RBC";#N/A,#N/A,TRUE,"xxxx"}</definedName>
    <definedName name="wrn.newest._2_2" hidden="1">{#N/A,#N/A,TRUE,"TS";#N/A,#N/A,TRUE,"Combo";#N/A,#N/A,TRUE,"FAIR";#N/A,#N/A,TRUE,"RBC";#N/A,#N/A,TRUE,"xxxx"}</definedName>
    <definedName name="wrn.newest._3" localSheetId="4" hidden="1">{#N/A,#N/A,TRUE,"TS";#N/A,#N/A,TRUE,"Combo";#N/A,#N/A,TRUE,"FAIR";#N/A,#N/A,TRUE,"RBC";#N/A,#N/A,TRUE,"xxxx"}</definedName>
    <definedName name="wrn.newest._3" localSheetId="11" hidden="1">{#N/A,#N/A,TRUE,"TS";#N/A,#N/A,TRUE,"Combo";#N/A,#N/A,TRUE,"FAIR";#N/A,#N/A,TRUE,"RBC";#N/A,#N/A,TRUE,"xxxx"}</definedName>
    <definedName name="wrn.newest._3" hidden="1">{#N/A,#N/A,TRUE,"TS";#N/A,#N/A,TRUE,"Combo";#N/A,#N/A,TRUE,"FAIR";#N/A,#N/A,TRUE,"RBC";#N/A,#N/A,TRUE,"xxxx"}</definedName>
    <definedName name="wrn.newest._3_2" localSheetId="4" hidden="1">{#N/A,#N/A,TRUE,"TS";#N/A,#N/A,TRUE,"Combo";#N/A,#N/A,TRUE,"FAIR";#N/A,#N/A,TRUE,"RBC";#N/A,#N/A,TRUE,"xxxx"}</definedName>
    <definedName name="wrn.newest._3_2" localSheetId="11" hidden="1">{#N/A,#N/A,TRUE,"TS";#N/A,#N/A,TRUE,"Combo";#N/A,#N/A,TRUE,"FAIR";#N/A,#N/A,TRUE,"RBC";#N/A,#N/A,TRUE,"xxxx"}</definedName>
    <definedName name="wrn.newest._3_2" hidden="1">{#N/A,#N/A,TRUE,"TS";#N/A,#N/A,TRUE,"Combo";#N/A,#N/A,TRUE,"FAIR";#N/A,#N/A,TRUE,"RBC";#N/A,#N/A,TRUE,"xxxx"}</definedName>
    <definedName name="wrn.newest._4" localSheetId="4" hidden="1">{#N/A,#N/A,TRUE,"TS";#N/A,#N/A,TRUE,"Combo";#N/A,#N/A,TRUE,"FAIR";#N/A,#N/A,TRUE,"RBC";#N/A,#N/A,TRUE,"xxxx"}</definedName>
    <definedName name="wrn.newest._4" localSheetId="11" hidden="1">{#N/A,#N/A,TRUE,"TS";#N/A,#N/A,TRUE,"Combo";#N/A,#N/A,TRUE,"FAIR";#N/A,#N/A,TRUE,"RBC";#N/A,#N/A,TRUE,"xxxx"}</definedName>
    <definedName name="wrn.newest._4" hidden="1">{#N/A,#N/A,TRUE,"TS";#N/A,#N/A,TRUE,"Combo";#N/A,#N/A,TRUE,"FAIR";#N/A,#N/A,TRUE,"RBC";#N/A,#N/A,TRUE,"xxxx"}</definedName>
    <definedName name="wrn.newest._4_2" localSheetId="4" hidden="1">{#N/A,#N/A,TRUE,"TS";#N/A,#N/A,TRUE,"Combo";#N/A,#N/A,TRUE,"FAIR";#N/A,#N/A,TRUE,"RBC";#N/A,#N/A,TRUE,"xxxx"}</definedName>
    <definedName name="wrn.newest._4_2" localSheetId="11" hidden="1">{#N/A,#N/A,TRUE,"TS";#N/A,#N/A,TRUE,"Combo";#N/A,#N/A,TRUE,"FAIR";#N/A,#N/A,TRUE,"RBC";#N/A,#N/A,TRUE,"xxxx"}</definedName>
    <definedName name="wrn.newest._4_2" hidden="1">{#N/A,#N/A,TRUE,"TS";#N/A,#N/A,TRUE,"Combo";#N/A,#N/A,TRUE,"FAIR";#N/A,#N/A,TRUE,"RBC";#N/A,#N/A,TRUE,"xxxx"}</definedName>
    <definedName name="wrn.newest._5" localSheetId="4" hidden="1">{#N/A,#N/A,TRUE,"TS";#N/A,#N/A,TRUE,"Combo";#N/A,#N/A,TRUE,"FAIR";#N/A,#N/A,TRUE,"RBC";#N/A,#N/A,TRUE,"xxxx"}</definedName>
    <definedName name="wrn.newest._5" localSheetId="11" hidden="1">{#N/A,#N/A,TRUE,"TS";#N/A,#N/A,TRUE,"Combo";#N/A,#N/A,TRUE,"FAIR";#N/A,#N/A,TRUE,"RBC";#N/A,#N/A,TRUE,"xxxx"}</definedName>
    <definedName name="wrn.newest._5" hidden="1">{#N/A,#N/A,TRUE,"TS";#N/A,#N/A,TRUE,"Combo";#N/A,#N/A,TRUE,"FAIR";#N/A,#N/A,TRUE,"RBC";#N/A,#N/A,TRUE,"xxxx"}</definedName>
    <definedName name="wrn.newest._5_2" localSheetId="4" hidden="1">{#N/A,#N/A,TRUE,"TS";#N/A,#N/A,TRUE,"Combo";#N/A,#N/A,TRUE,"FAIR";#N/A,#N/A,TRUE,"RBC";#N/A,#N/A,TRUE,"xxxx"}</definedName>
    <definedName name="wrn.newest._5_2" localSheetId="11" hidden="1">{#N/A,#N/A,TRUE,"TS";#N/A,#N/A,TRUE,"Combo";#N/A,#N/A,TRUE,"FAIR";#N/A,#N/A,TRUE,"RBC";#N/A,#N/A,TRUE,"xxxx"}</definedName>
    <definedName name="wrn.newest._5_2" hidden="1">{#N/A,#N/A,TRUE,"TS";#N/A,#N/A,TRUE,"Combo";#N/A,#N/A,TRUE,"FAIR";#N/A,#N/A,TRUE,"RBC";#N/A,#N/A,TRUE,"xxxx"}</definedName>
    <definedName name="wrn.newoutput" localSheetId="11" hidden="1">{"DCF","UPSIDE CASE",FALSE,"Sheet1";"DCF","BASE CASE",FALSE,"Sheet1";"DCF","DOWNSIDE CASE",FALSE,"Sheet1"}</definedName>
    <definedName name="wrn.newoutput" hidden="1">{"DCF","UPSIDE CASE",FALSE,"Sheet1";"DCF","BASE CASE",FALSE,"Sheet1";"DCF","DOWNSIDE CASE",FALSE,"Sheet1"}</definedName>
    <definedName name="wrn.NEWS12CNI." localSheetId="19" hidden="1">{#N/A,#N/A,FALSE,"NEWS12"}</definedName>
    <definedName name="wrn.NEWS12CNI." localSheetId="4" hidden="1">{#N/A,#N/A,FALSE,"NEWS12"}</definedName>
    <definedName name="wrn.NEWS12CNI." localSheetId="15" hidden="1">{#N/A,#N/A,FALSE,"NEWS12"}</definedName>
    <definedName name="wrn.NEWS12CNI." localSheetId="11" hidden="1">{#N/A,#N/A,FALSE,"NEWS12"}</definedName>
    <definedName name="wrn.NEWS12CNI." hidden="1">{#N/A,#N/A,FALSE,"NEWS12"}</definedName>
    <definedName name="wrn.news12nocni." localSheetId="19" hidden="1">{#N/A,#N/A,FALSE,"NEWS12"}</definedName>
    <definedName name="wrn.news12nocni." localSheetId="4" hidden="1">{#N/A,#N/A,FALSE,"NEWS12"}</definedName>
    <definedName name="wrn.news12nocni." localSheetId="15" hidden="1">{#N/A,#N/A,FALSE,"NEWS12"}</definedName>
    <definedName name="wrn.news12nocni." localSheetId="11" hidden="1">{#N/A,#N/A,FALSE,"NEWS12"}</definedName>
    <definedName name="wrn.news12nocni." hidden="1">{#N/A,#N/A,FALSE,"NEWS12"}</definedName>
    <definedName name="wrn.NEWS12pg1." localSheetId="19" hidden="1">{#N/A,#N/A,FALSE,"NEWS12"}</definedName>
    <definedName name="wrn.NEWS12pg1." localSheetId="4" hidden="1">{#N/A,#N/A,FALSE,"NEWS12"}</definedName>
    <definedName name="wrn.NEWS12pg1." localSheetId="15" hidden="1">{#N/A,#N/A,FALSE,"NEWS12"}</definedName>
    <definedName name="wrn.NEWS12pg1." localSheetId="11" hidden="1">{#N/A,#N/A,FALSE,"NEWS12"}</definedName>
    <definedName name="wrn.NEWS12pg1." hidden="1">{#N/A,#N/A,FALSE,"NEWS12"}</definedName>
    <definedName name="wrn.NEWS12pg2." localSheetId="19" hidden="1">{#N/A,#N/A,FALSE,"NEWS12"}</definedName>
    <definedName name="wrn.NEWS12pg2." localSheetId="4" hidden="1">{#N/A,#N/A,FALSE,"NEWS12"}</definedName>
    <definedName name="wrn.NEWS12pg2." localSheetId="15" hidden="1">{#N/A,#N/A,FALSE,"NEWS12"}</definedName>
    <definedName name="wrn.NEWS12pg2." localSheetId="11" hidden="1">{#N/A,#N/A,FALSE,"NEWS12"}</definedName>
    <definedName name="wrn.NEWS12pg2." hidden="1">{#N/A,#N/A,FALSE,"NEWS12"}</definedName>
    <definedName name="wrn.Nico." localSheetId="11" hidden="1">{#N/A,#N/A,TRUE,"Cover";#N/A,#N/A,TRUE,"Transaction Summary";#N/A,#N/A,TRUE,"Earnings Impact";#N/A,#N/A,TRUE,"accretion dilution"}</definedName>
    <definedName name="wrn.Nico." hidden="1">{#N/A,#N/A,TRUE,"Cover";#N/A,#N/A,TRUE,"Transaction Summary";#N/A,#N/A,TRUE,"Earnings Impact";#N/A,#N/A,TRUE,"accretion dilution"}</definedName>
    <definedName name="wrn.NOI." localSheetId="19" hidden="1">{#N/A,#N/A,FALSE,"NOI"}</definedName>
    <definedName name="wrn.NOI." localSheetId="4" hidden="1">{#N/A,#N/A,FALSE,"NOI"}</definedName>
    <definedName name="wrn.NOI." localSheetId="15" hidden="1">{#N/A,#N/A,FALSE,"NOI"}</definedName>
    <definedName name="wrn.NOI." localSheetId="11" hidden="1">{#N/A,#N/A,FALSE,"NOI"}</definedName>
    <definedName name="wrn.NOI." hidden="1">{#N/A,#N/A,FALSE,"NOI"}</definedName>
    <definedName name="wrn.NOI._.BACKUP." localSheetId="19" hidden="1">{#N/A,#N/A,FALSE,"NOI"}</definedName>
    <definedName name="wrn.NOI._.BACKUP." localSheetId="4" hidden="1">{#N/A,#N/A,FALSE,"NOI"}</definedName>
    <definedName name="wrn.NOI._.BACKUP." localSheetId="15" hidden="1">{#N/A,#N/A,FALSE,"NOI"}</definedName>
    <definedName name="wrn.NOI._.BACKUP." localSheetId="11" hidden="1">{#N/A,#N/A,FALSE,"NOI"}</definedName>
    <definedName name="wrn.NOI._.BACKUP." hidden="1">{#N/A,#N/A,FALSE,"NOI"}</definedName>
    <definedName name="wrn.NON." localSheetId="11" hidden="1">{#N/A,#N/A,FALSE,"Sheet1"}</definedName>
    <definedName name="wrn.NON." hidden="1">{#N/A,#N/A,FALSE,"Sheet1"}</definedName>
    <definedName name="wrn.Normal." localSheetId="11"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mal."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TES._.REC.." localSheetId="11" hidden="1">{#N/A,#N/A,FALSE,"H-1 Notes Receivable"}</definedName>
    <definedName name="wrn.NOTES._.REC.." hidden="1">{#N/A,#N/A,FALSE,"H-1 Notes Receivable"}</definedName>
    <definedName name="wrn.November." localSheetId="19"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4"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15"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11"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ro." localSheetId="11" hidden="1">{"Fecha_Novembro",#N/A,FALSE,"FECHAMENTO-2002 ";"Defer_Novembro",#N/A,FALSE,"DIFERIDO";"Pis_Novembro",#N/A,FALSE,"PIS COFINS";"Iss_Novembro",#N/A,FALSE,"ISS"}</definedName>
    <definedName name="wrn.Novembro." hidden="1">{"Fecha_Novembro",#N/A,FALSE,"FECHAMENTO-2002 ";"Defer_Novembro",#N/A,FALSE,"DIFERIDO";"Pis_Novembro",#N/A,FALSE,"PIS COFINS";"Iss_Novembro",#N/A,FALSE,"ISS"}</definedName>
    <definedName name="wrn.NPV._.Matrix." localSheetId="4"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 localSheetId="11"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_1" localSheetId="4"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_1" localSheetId="11"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_1"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R._.INV." localSheetId="4">{"NR INV - TTS",#N/A,TRUE,"NR INV";"NR INV - ET",#N/A,TRUE,"NR INV"}</definedName>
    <definedName name="wrn.NR._.INV." localSheetId="11">{"NR INV - TTS",#N/A,TRUE,"NR INV";"NR INV - ET",#N/A,TRUE,"NR INV"}</definedName>
    <definedName name="wrn.NR._.INV.">{"NR INV - TTS",#N/A,TRUE,"NR INV";"NR INV - ET",#N/A,TRUE,"NR INV"}</definedName>
    <definedName name="wrn.NSS." localSheetId="1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tfinance." localSheetId="4" hidden="1">{"Rate",#N/A,TRUE,"SUMMARY";"Ratios",#N/A,TRUE,"Ratios";"BUDGETREVENUE",#N/A,TRUE,"Revenue";"TOTALS",#N/A,TRUE,"DETAIL"}</definedName>
    <definedName name="wrn.ntfinance." localSheetId="11" hidden="1">{"Rate",#N/A,TRUE,"SUMMARY";"Ratios",#N/A,TRUE,"Ratios";"BUDGETREVENUE",#N/A,TRUE,"Revenue";"TOTALS",#N/A,TRUE,"DETAIL"}</definedName>
    <definedName name="wrn.ntfinance." hidden="1">{"Rate",#N/A,TRUE,"SUMMARY";"Ratios",#N/A,TRUE,"Ratios";"BUDGETREVENUE",#N/A,TRUE,"Revenue";"TOTALS",#N/A,TRUE,"DETAIL"}</definedName>
    <definedName name="wrn.NW." localSheetId="11"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E._.1995." localSheetId="19" hidden="1">{"input",#N/A,TRUE,"1995 Quality";"basedata",#N/A,TRUE,"1995 Quality";"diff",#N/A,TRUE,"1995 Quality"}</definedName>
    <definedName name="wrn.NWE._.1995." localSheetId="4" hidden="1">{"input",#N/A,TRUE,"1995 Quality";"basedata",#N/A,TRUE,"1995 Quality";"diff",#N/A,TRUE,"1995 Quality"}</definedName>
    <definedName name="wrn.NWE._.1995." localSheetId="15" hidden="1">{"input",#N/A,TRUE,"1995 Quality";"basedata",#N/A,TRUE,"1995 Quality";"diff",#N/A,TRUE,"1995 Quality"}</definedName>
    <definedName name="wrn.NWE._.1995." localSheetId="11" hidden="1">{"input",#N/A,TRUE,"1995 Quality";"basedata",#N/A,TRUE,"1995 Quality";"diff",#N/A,TRUE,"1995 Quality"}</definedName>
    <definedName name="wrn.NWE._.1995." hidden="1">{"input",#N/A,TRUE,"1995 Quality";"basedata",#N/A,TRUE,"1995 Quality";"diff",#N/A,TRUE,"1995 Quality"}</definedName>
    <definedName name="wrn.NWE._.2000." localSheetId="19" hidden="1">{"input",#N/A,FALSE,"Year 2000";"basedata",#N/A,FALSE,"Year 2000";"diff",#N/A,FALSE,"Year 2000"}</definedName>
    <definedName name="wrn.NWE._.2000." localSheetId="4" hidden="1">{"input",#N/A,FALSE,"Year 2000";"basedata",#N/A,FALSE,"Year 2000";"diff",#N/A,FALSE,"Year 2000"}</definedName>
    <definedName name="wrn.NWE._.2000." localSheetId="15" hidden="1">{"input",#N/A,FALSE,"Year 2000";"basedata",#N/A,FALSE,"Year 2000";"diff",#N/A,FALSE,"Year 2000"}</definedName>
    <definedName name="wrn.NWE._.2000." localSheetId="11" hidden="1">{"input",#N/A,FALSE,"Year 2000";"basedata",#N/A,FALSE,"Year 2000";"diff",#N/A,FALSE,"Year 2000"}</definedName>
    <definedName name="wrn.NWE._.2000." hidden="1">{"input",#N/A,FALSE,"Year 2000";"basedata",#N/A,FALSE,"Year 2000";"diff",#N/A,FALSE,"Year 2000"}</definedName>
    <definedName name="wrn.NYI." localSheetId="19" hidden="1">{#N/A,#N/A,FALSE,"NYI"}</definedName>
    <definedName name="wrn.NYI." localSheetId="4" hidden="1">{#N/A,#N/A,FALSE,"NYI"}</definedName>
    <definedName name="wrn.NYI." localSheetId="15" hidden="1">{#N/A,#N/A,FALSE,"NYI"}</definedName>
    <definedName name="wrn.NYI." localSheetId="11" hidden="1">{#N/A,#N/A,FALSE,"NYI"}</definedName>
    <definedName name="wrn.NYI." hidden="1">{#N/A,#N/A,FALSE,"NYI"}</definedName>
    <definedName name="wrn.nytaann._1" localSheetId="4" hidden="1">{"nytacash",#N/A,FALSE,"GLOBEINC";"nytainc",#N/A,FALSE,"GLOBEINC";"nytanyt",#N/A,FALSE,"GLOBEINC";"nytareg",#N/A,FALSE,"GLOBEINC";"nytaglobe",#N/A,FALSE,"GLOBEINC";"nytapprttl",#N/A,FALSE,"GLOBEINC"}</definedName>
    <definedName name="wrn.nytaann._1" localSheetId="11" hidden="1">{"nytacash",#N/A,FALSE,"GLOBEINC";"nytainc",#N/A,FALSE,"GLOBEINC";"nytanyt",#N/A,FALSE,"GLOBEINC";"nytareg",#N/A,FALSE,"GLOBEINC";"nytaglobe",#N/A,FALSE,"GLOBEINC";"nytapprttl",#N/A,FALSE,"GLOBEINC"}</definedName>
    <definedName name="wrn.nytaann._1" hidden="1">{"nytacash",#N/A,FALSE,"GLOBEINC";"nytainc",#N/A,FALSE,"GLOBEINC";"nytanyt",#N/A,FALSE,"GLOBEINC";"nytareg",#N/A,FALSE,"GLOBEINC";"nytaglobe",#N/A,FALSE,"GLOBEINC";"nytapprttl",#N/A,FALSE,"GLOBEINC"}</definedName>
    <definedName name="wrn.O._.and._.I._.Worksheet." localSheetId="11" hidden="1">{#N/A,#N/A,FALSE,"O&amp;I Worksheet"}</definedName>
    <definedName name="wrn.O._.and._.I._.Worksheet." hidden="1">{#N/A,#N/A,FALSE,"O&amp;I Worksheet"}</definedName>
    <definedName name="wrn.OCTOBER." localSheetId="19"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4"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15"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11"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_Income." localSheetId="11" hidden="1">{"Oct_Plan_Income_Month",#N/A,FALSE,"OctInc";"Oct_Month_Lastyear_Inc",#N/A,FALSE,"OctInc"}</definedName>
    <definedName name="wrn.October_Income." hidden="1">{"Oct_Plan_Income_Month",#N/A,FALSE,"OctInc";"Oct_Month_Lastyear_Inc",#N/A,FALSE,"OctInc"}</definedName>
    <definedName name="wrn.offering." localSheetId="11" hidden="1">{"nwp1",#N/A,FALSE,"pro forma offering";"first sensitivity",#N/A,FALSE,"pro forma offering";"summary",#N/A,FALSE,"pro forma offering";"ownership",#N/A,FALSE,"pro forma offering";"pf1",#N/A,FALSE,"pro forma offering";"data tables",#N/A,FALSE,"pro forma offering"}</definedName>
    <definedName name="wrn.offering." hidden="1">{"nwp1",#N/A,FALSE,"pro forma offering";"first sensitivity",#N/A,FALSE,"pro forma offering";"summary",#N/A,FALSE,"pro forma offering";"ownership",#N/A,FALSE,"pro forma offering";"pf1",#N/A,FALSE,"pro forma offering";"data tables",#N/A,FALSE,"pro forma offering"}</definedName>
    <definedName name="wrn.Office." localSheetId="11" hidden="1">{#N/A,#N/A,FALSE,"OffAdvance";#N/A,#N/A,FALSE,"OffExpRprt";#N/A,#N/A,FALSE,"Travelling";#N/A,#N/A,FALSE,"Entertmnt";#N/A,#N/A,FALSE,"Promotion"}</definedName>
    <definedName name="wrn.Office." hidden="1">{#N/A,#N/A,FALSE,"OffAdvance";#N/A,#N/A,FALSE,"OffExpRprt";#N/A,#N/A,FALSE,"Travelling";#N/A,#N/A,FALSE,"Entertmnt";#N/A,#N/A,FALSE,"Promotion"}</definedName>
    <definedName name="wrn.Olk._.by._.Qtr." localSheetId="4" hidden="1">{"Olk by Qtr Full",#N/A,FALSE,"Tot PalmPalm";"Olk by Qtr Full",#N/A,FALSE,"Tot Device";"Olk by Qtr Full",#N/A,FALSE,"Platform";"Olk by Qtr Full",#N/A,FALSE,"Palm.Net";"Olk by Qtr Full",#N/A,FALSE,"Elim"}</definedName>
    <definedName name="wrn.Olk._.by._.Qtr." localSheetId="11" hidden="1">{"Olk by Qtr Full",#N/A,FALSE,"Tot PalmPalm";"Olk by Qtr Full",#N/A,FALSE,"Tot Device";"Olk by Qtr Full",#N/A,FALSE,"Platform";"Olk by Qtr Full",#N/A,FALSE,"Palm.Net";"Olk by Qtr Full",#N/A,FALSE,"Elim"}</definedName>
    <definedName name="wrn.Olk._.by._.Qtr." hidden="1">{"Olk by Qtr Full",#N/A,FALSE,"Tot PalmPalm";"Olk by Qtr Full",#N/A,FALSE,"Tot Device";"Olk by Qtr Full",#N/A,FALSE,"Platform";"Olk by Qtr Full",#N/A,FALSE,"Palm.Net";"Olk by Qtr Full",#N/A,FALSE,"Elim"}</definedName>
    <definedName name="wrn.Olk._.by._.Qtr._1" localSheetId="4" hidden="1">{"Olk by Qtr Full",#N/A,FALSE,"Tot PalmPalm";"Olk by Qtr Full",#N/A,FALSE,"Tot Device";"Olk by Qtr Full",#N/A,FALSE,"Platform";"Olk by Qtr Full",#N/A,FALSE,"Palm.Net";"Olk by Qtr Full",#N/A,FALSE,"Elim"}</definedName>
    <definedName name="wrn.Olk._.by._.Qtr._1" localSheetId="11" hidden="1">{"Olk by Qtr Full",#N/A,FALSE,"Tot PalmPalm";"Olk by Qtr Full",#N/A,FALSE,"Tot Device";"Olk by Qtr Full",#N/A,FALSE,"Platform";"Olk by Qtr Full",#N/A,FALSE,"Palm.Net";"Olk by Qtr Full",#N/A,FALSE,"Elim"}</definedName>
    <definedName name="wrn.Olk._.by._.Qtr._1" hidden="1">{"Olk by Qtr Full",#N/A,FALSE,"Tot PalmPalm";"Olk by Qtr Full",#N/A,FALSE,"Tot Device";"Olk by Qtr Full",#N/A,FALSE,"Platform";"Olk by Qtr Full",#N/A,FALSE,"Palm.Net";"Olk by Qtr Full",#N/A,FALSE,"Elim"}</definedName>
    <definedName name="wrn.On._.Air._.Op._.Exp." localSheetId="11" hidden="1">{"view1",#N/A,FALSE,"ON AIR"}</definedName>
    <definedName name="wrn.On._.Air._.Op._.Exp." hidden="1">{"view1",#N/A,FALSE,"ON AIR"}</definedName>
    <definedName name="wrn.Oncology." localSheetId="4" hidden="1">{#N/A,#N/A,FALSE,"Onco";#N/A,#N/A,FALSE,"Taxol";#N/A,#N/A,FALSE,"UFT";#N/A,#N/A,FALSE,"Carb"}</definedName>
    <definedName name="wrn.Oncology." localSheetId="11" hidden="1">{#N/A,#N/A,FALSE,"Onco";#N/A,#N/A,FALSE,"Taxol";#N/A,#N/A,FALSE,"UFT";#N/A,#N/A,FALSE,"Carb"}</definedName>
    <definedName name="wrn.Oncology." hidden="1">{#N/A,#N/A,FALSE,"Onco";#N/A,#N/A,FALSE,"Taxol";#N/A,#N/A,FALSE,"UFT";#N/A,#N/A,FALSE,"Carb"}</definedName>
    <definedName name="wrn.Oncology._1" localSheetId="4" hidden="1">{#N/A,#N/A,FALSE,"Onco";#N/A,#N/A,FALSE,"Taxol";#N/A,#N/A,FALSE,"UFT";#N/A,#N/A,FALSE,"Carb"}</definedName>
    <definedName name="wrn.Oncology._1" localSheetId="11" hidden="1">{#N/A,#N/A,FALSE,"Onco";#N/A,#N/A,FALSE,"Taxol";#N/A,#N/A,FALSE,"UFT";#N/A,#N/A,FALSE,"Carb"}</definedName>
    <definedName name="wrn.Oncology._1" hidden="1">{#N/A,#N/A,FALSE,"Onco";#N/A,#N/A,FALSE,"Taxol";#N/A,#N/A,FALSE,"UFT";#N/A,#N/A,FALSE,"Carb"}</definedName>
    <definedName name="wrn.one" localSheetId="4" hidden="1">{"page1",#N/A,FALSE,"A";"page2",#N/A,FALSE,"A"}</definedName>
    <definedName name="wrn.one" localSheetId="11" hidden="1">{"page1",#N/A,FALSE,"A";"page2",#N/A,FALSE,"A"}</definedName>
    <definedName name="wrn.one"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ne._.case." localSheetId="11" hidden="1">{"pro forma financials",#N/A,FALSE,"pf parent";"pro forma credit",#N/A,FALSE,"pf parent";"pro forma financials",#N/A,FALSE,"pro forma";"pro forma credit",#N/A,FALSE,"pro forma";"avp",#N/A,FALSE,"AVP"}</definedName>
    <definedName name="wrn.one._.case." hidden="1">{"pro forma financials",#N/A,FALSE,"pf parent";"pro forma credit",#N/A,FALSE,"pf parent";"pro forma financials",#N/A,FALSE,"pro forma";"pro forma credit",#N/A,FALSE,"pro forma";"avp",#N/A,FALSE,"AVP"}</definedName>
    <definedName name="wrn.Ongoing._.lines." localSheetId="11" hidden="1">{"UW P\L",#N/A,FALSE,"Ongoing";"UW P\L",#N/A,FALSE,"WC";"UW P\L",#N/A,FALSE,"CMA";"UW P\L",#N/A,FALSE,"PPA";"UW P\L",#N/A,FALSE,"PPA-SCJ";"UW P\L",#N/A,FALSE,"Pfd PA";"UW P\L",#N/A,FALSE,"PPA-NonGA";"UW P\L",#N/A,FALSE,"HOM";"UW P\L",#N/A,FALSE,"RO";"All lines incl Vlr",#N/A,FALSE,"By line smry"}</definedName>
    <definedName name="wrn.Ongoing._.lines." hidden="1">{"UW P\L",#N/A,FALSE,"Ongoing";"UW P\L",#N/A,FALSE,"WC";"UW P\L",#N/A,FALSE,"CMA";"UW P\L",#N/A,FALSE,"PPA";"UW P\L",#N/A,FALSE,"PPA-SCJ";"UW P\L",#N/A,FALSE,"Pfd PA";"UW P\L",#N/A,FALSE,"PPA-NonGA";"UW P\L",#N/A,FALSE,"HOM";"UW P\L",#N/A,FALSE,"RO";"All lines incl Vlr",#N/A,FALSE,"By line smry"}</definedName>
    <definedName name="wrn.only" localSheetId="11" hidden="1">{#N/A,#N/A,FALSE,"JANLN2"}</definedName>
    <definedName name="wrn.only" hidden="1">{#N/A,#N/A,FALSE,"JANLN2"}</definedName>
    <definedName name="wrn.ONTK." localSheetId="11"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_.inc.." localSheetId="11" hidden="1">{"D Op. Profit",#N/A,FALSE,"LTD";"D Op Profit Continued",#N/A,FALSE,"LTD"}</definedName>
    <definedName name="wrn.Op._.inc.." hidden="1">{"D Op. Profit",#N/A,FALSE,"LTD";"D Op Profit Continued",#N/A,FALSE,"LTD"}</definedName>
    <definedName name="wrn.Operaions._.net._.income." localSheetId="11" hidden="1">{"top 1",#N/A,FALSE,"Operations";"top 2",#N/A,FALSE,"Operations";"Bottom 1",#N/A,FALSE,"Operations";"Bottom 2",#N/A,FALSE,"Operations";"Admin 1",#N/A,FALSE,"Operations";"Admin 2",#N/A,FALSE,"Operations"}</definedName>
    <definedName name="wrn.Operaions._.net._.income." hidden="1">{"top 1",#N/A,FALSE,"Operations";"top 2",#N/A,FALSE,"Operations";"Bottom 1",#N/A,FALSE,"Operations";"Bottom 2",#N/A,FALSE,"Operations";"Admin 1",#N/A,FALSE,"Operations";"Admin 2",#N/A,FALSE,"Operations"}</definedName>
    <definedName name="wrn.Operating._.Statistics." localSheetId="4" hidden="1">{"Operating Statictics",#N/A,FALSE,"Operating Statistics"}</definedName>
    <definedName name="wrn.Operating._.Statistics." localSheetId="11" hidden="1">{"Operating Statictics",#N/A,FALSE,"Operating Statistics"}</definedName>
    <definedName name="wrn.Operating._.Statistics." hidden="1">{"Operating Statictics",#N/A,FALSE,"Operating Statistics"}</definedName>
    <definedName name="wrn.Operating._.Statistics._1" localSheetId="4" hidden="1">{"Operating Statictics",#N/A,FALSE,"Operating Statistics"}</definedName>
    <definedName name="wrn.Operating._.Statistics._1" localSheetId="11" hidden="1">{"Operating Statictics",#N/A,FALSE,"Operating Statistics"}</definedName>
    <definedName name="wrn.Operating._.Statistics._1" hidden="1">{"Operating Statictics",#N/A,FALSE,"Operating Statistics"}</definedName>
    <definedName name="wrn.OPERATIONS." localSheetId="4" hidden="1">{#N/A,#N/A,FALSE,"PL-FS";#N/A,#N/A,FALSE,"PL"}</definedName>
    <definedName name="wrn.OPERATIONS." localSheetId="11" hidden="1">{#N/A,#N/A,FALSE,"PL-FS";#N/A,#N/A,FALSE,"PL"}</definedName>
    <definedName name="wrn.OPERATIONS." hidden="1">{#N/A,#N/A,FALSE,"PL-FS";#N/A,#N/A,FALSE,"PL"}</definedName>
    <definedName name="wrn.Opportunity._.Assessment." localSheetId="11" hidden="1">{#N/A,#N/A,TRUE,"Summary";#N/A,#N/A,TRUE,"Assumptions";#N/A,#N/A,TRUE,"Comparison";#N/A,#N/A,TRUE,"Financials";#N/A,#N/A,TRUE,"Plan v. Act"}</definedName>
    <definedName name="wrn.Opportunity._.Assessment." hidden="1">{#N/A,#N/A,TRUE,"Summary";#N/A,#N/A,TRUE,"Assumptions";#N/A,#N/A,TRUE,"Comparison";#N/A,#N/A,TRUE,"Financials";#N/A,#N/A,TRUE,"Plan v. Act"}</definedName>
    <definedName name="wrn.Opportunity._.Assessment._2" localSheetId="11" hidden="1">{#N/A,#N/A,TRUE,"Summary";#N/A,#N/A,TRUE,"Assumptions";#N/A,#N/A,TRUE,"Comparison";#N/A,#N/A,TRUE,"Financials";#N/A,#N/A,TRUE,"Plan v. Act"}</definedName>
    <definedName name="wrn.Opportunity._.Assessment._2" hidden="1">{#N/A,#N/A,TRUE,"Summary";#N/A,#N/A,TRUE,"Assumptions";#N/A,#N/A,TRUE,"Comparison";#N/A,#N/A,TRUE,"Financials";#N/A,#N/A,TRUE,"Plan v. Act"}</definedName>
    <definedName name="wrn.OpReview." localSheetId="11" hidden="1">{#N/A,#N/A,TRUE,"Cover";#N/A,#N/A,TRUE,"HH  Bridge";#N/A,#N/A,TRUE,"Reforecast Vs Plan Bridge";#N/A,#N/A,TRUE,"IS Summary Vs. Plan";#N/A,#N/A,TRUE,"IS Summary Vs. Reforecast";#N/A,#N/A,TRUE,"IS Summary Vs. 1999";#N/A,#N/A,TRUE,"HH Month Results";#N/A,#N/A,TRUE,"HH YTD Results";#N/A,#N/A,TRUE,"Summary-Sale by SBE";#N/A,#N/A,TRUE,"Summary-GM by SBE";#N/A,#N/A,TRUE,"Month_GS_Customer";#N/A,#N/A,TRUE,"YTD_GS_Customer";#N/A,#N/A,TRUE,"HH Sales Projection";#N/A,#N/A,TRUE,"Appliances Sales Projection";#N/A,#N/A,TRUE,"Home Products Sales Projection";#N/A,#N/A,TRUE,"Beverages Sales Projection";#N/A,#N/A,TRUE,"HH POS";#N/A,#N/A,TRUE,"EARNED HOURS";#N/A,#N/A,TRUE,"MONTH VARIANCES";#N/A,#N/A,TRUE,"YTD VARIANCES";#N/A,#N/A,TRUE,"SG&amp;A";#N/A,#N/A,TRUE,"E&amp;O-Sales";#N/A,#N/A,TRUE,"E&amp;O-Reserves";#N/A,#N/A,TRUE,"Support Detail E &amp; O Res.";#N/A,#N/A,TRUE,"Inventory Metrix";#N/A,#N/A,TRUE,"Warranty";#N/A,#N/A,TRUE,"Capital Spending";#N/A,#N/A,TRUE,"Metrics";#N/A,#N/A,TRUE,"Sheet1";#N/A,#N/A,TRUE,"Metrics2";#N/A,#N/A,TRUE,"Sheet2";#N/A,#N/A,TRUE,"Forecast Accuracy";#N/A,#N/A,TRUE,"Customer Profitability";#N/A,#N/A,TRUE,"Schedule Attainment";#N/A,#N/A,TRUE,"Supplier Performance"}</definedName>
    <definedName name="wrn.OpReview." hidden="1">{#N/A,#N/A,TRUE,"Cover";#N/A,#N/A,TRUE,"HH  Bridge";#N/A,#N/A,TRUE,"Reforecast Vs Plan Bridge";#N/A,#N/A,TRUE,"IS Summary Vs. Plan";#N/A,#N/A,TRUE,"IS Summary Vs. Reforecast";#N/A,#N/A,TRUE,"IS Summary Vs. 1999";#N/A,#N/A,TRUE,"HH Month Results";#N/A,#N/A,TRUE,"HH YTD Results";#N/A,#N/A,TRUE,"Summary-Sale by SBE";#N/A,#N/A,TRUE,"Summary-GM by SBE";#N/A,#N/A,TRUE,"Month_GS_Customer";#N/A,#N/A,TRUE,"YTD_GS_Customer";#N/A,#N/A,TRUE,"HH Sales Projection";#N/A,#N/A,TRUE,"Appliances Sales Projection";#N/A,#N/A,TRUE,"Home Products Sales Projection";#N/A,#N/A,TRUE,"Beverages Sales Projection";#N/A,#N/A,TRUE,"HH POS";#N/A,#N/A,TRUE,"EARNED HOURS";#N/A,#N/A,TRUE,"MONTH VARIANCES";#N/A,#N/A,TRUE,"YTD VARIANCES";#N/A,#N/A,TRUE,"SG&amp;A";#N/A,#N/A,TRUE,"E&amp;O-Sales";#N/A,#N/A,TRUE,"E&amp;O-Reserves";#N/A,#N/A,TRUE,"Support Detail E &amp; O Res.";#N/A,#N/A,TRUE,"Inventory Metrix";#N/A,#N/A,TRUE,"Warranty";#N/A,#N/A,TRUE,"Capital Spending";#N/A,#N/A,TRUE,"Metrics";#N/A,#N/A,TRUE,"Sheet1";#N/A,#N/A,TRUE,"Metrics2";#N/A,#N/A,TRUE,"Sheet2";#N/A,#N/A,TRUE,"Forecast Accuracy";#N/A,#N/A,TRUE,"Customer Profitability";#N/A,#N/A,TRUE,"Schedule Attainment";#N/A,#N/A,TRUE,"Supplier Performance"}</definedName>
    <definedName name="wrn.ops._.costs." localSheetId="4" hidden="1">{"page1",#N/A,FALSE,"APCI Operations Detail  ";"page2",#N/A,FALSE,"APCI Operations Detail  ";"page3",#N/A,FALSE,"APCI Operations Detail  ";"page4",#N/A,FALSE,"APCI Operations Detail  "}</definedName>
    <definedName name="wrn.ops._.costs." localSheetId="11"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ps._.costs._1" localSheetId="4" hidden="1">{"page1",#N/A,FALSE,"APCI Operations Detail  ";"page2",#N/A,FALSE,"APCI Operations Detail  ";"page3",#N/A,FALSE,"APCI Operations Detail  ";"page4",#N/A,FALSE,"APCI Operations Detail  "}</definedName>
    <definedName name="wrn.ops._.costs._1" localSheetId="11" hidden="1">{"page1",#N/A,FALSE,"APCI Operations Detail  ";"page2",#N/A,FALSE,"APCI Operations Detail  ";"page3",#N/A,FALSE,"APCI Operations Detail  ";"page4",#N/A,FALSE,"APCI Operations Detail  "}</definedName>
    <definedName name="wrn.ops._.costs._1" hidden="1">{"page1",#N/A,FALSE,"APCI Operations Detail  ";"page2",#N/A,FALSE,"APCI Operations Detail  ";"page3",#N/A,FALSE,"APCI Operations Detail  ";"page4",#N/A,FALSE,"APCI Operations Detail  "}</definedName>
    <definedName name="wrn.Ops._.Report" localSheetId="11" hidden="1">{#N/A,#N/A,TRUE,"Summary";#N/A,#N/A,TRUE,"Appliances Summary";#N/A,#N/A,TRUE,"MRC Summary";#N/A,#N/A,TRUE,"Appliances";#N/A,#N/A,TRUE,"Appliances_YTD_Previous Mth";#N/A,#N/A,TRUE,"Mr. Coffee";#N/A,#N/A,TRUE,"MRC_YTD Prev Mth"}</definedName>
    <definedName name="wrn.Ops._.Report" hidden="1">{#N/A,#N/A,TRUE,"Summary";#N/A,#N/A,TRUE,"Appliances Summary";#N/A,#N/A,TRUE,"MRC Summary";#N/A,#N/A,TRUE,"Appliances";#N/A,#N/A,TRUE,"Appliances_YTD_Previous Mth";#N/A,#N/A,TRUE,"Mr. Coffee";#N/A,#N/A,TRUE,"MRC_YTD Prev Mth"}</definedName>
    <definedName name="wrn.opscosts2" localSheetId="4" hidden="1">{"page1",#N/A,FALSE,"APCI Operations Detail  ";"page2",#N/A,FALSE,"APCI Operations Detail  ";"page3",#N/A,FALSE,"APCI Operations Detail  ";"page4",#N/A,FALSE,"APCI Operations Detail  "}</definedName>
    <definedName name="wrn.opscosts2" localSheetId="11" hidden="1">{"page1",#N/A,FALSE,"APCI Operations Detail  ";"page2",#N/A,FALSE,"APCI Operations Detail  ";"page3",#N/A,FALSE,"APCI Operations Detail  ";"page4",#N/A,FALSE,"APCI Operations Detail  "}</definedName>
    <definedName name="wrn.opscosts2" hidden="1">{"page1",#N/A,FALSE,"APCI Operations Detail  ";"page2",#N/A,FALSE,"APCI Operations Detail  ";"page3",#N/A,FALSE,"APCI Operations Detail  ";"page4",#N/A,FALSE,"APCI Operations Detail  "}</definedName>
    <definedName name="wrn.opscosts2_1" localSheetId="4" hidden="1">{"page1",#N/A,FALSE,"APCI Operations Detail  ";"page2",#N/A,FALSE,"APCI Operations Detail  ";"page3",#N/A,FALSE,"APCI Operations Detail  ";"page4",#N/A,FALSE,"APCI Operations Detail  "}</definedName>
    <definedName name="wrn.opscosts2_1" localSheetId="11" hidden="1">{"page1",#N/A,FALSE,"APCI Operations Detail  ";"page2",#N/A,FALSE,"APCI Operations Detail  ";"page3",#N/A,FALSE,"APCI Operations Detail  ";"page4",#N/A,FALSE,"APCI Operations Detail  "}</definedName>
    <definedName name="wrn.opscosts2_1" hidden="1">{"page1",#N/A,FALSE,"APCI Operations Detail  ";"page2",#N/A,FALSE,"APCI Operations Detail  ";"page3",#N/A,FALSE,"APCI Operations Detail  ";"page4",#N/A,FALSE,"APCI Operations Detail  "}</definedName>
    <definedName name="wrn.ORIGINALS." localSheetId="11" hidden="1">{#N/A,#N/A,FALSE,"BS";#N/A,#N/A,FALSE,"IS";#N/A,#N/A,FALSE,"PI";#N/A,#N/A,FALSE,"CF"}</definedName>
    <definedName name="wrn.ORIGINALS." hidden="1">{#N/A,#N/A,FALSE,"BS";#N/A,#N/A,FALSE,"IS";#N/A,#N/A,FALSE,"PI";#N/A,#N/A,FALSE,"CF"}</definedName>
    <definedName name="wrn.ORM." localSheetId="11"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rn.ORM."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rn.OSBL." localSheetId="4" hidden="1">{#N/A,#N/A,FALSE,"OSBL"}</definedName>
    <definedName name="wrn.OSBL." localSheetId="11" hidden="1">{#N/A,#N/A,FALSE,"OSBL"}</definedName>
    <definedName name="wrn.OSBL." hidden="1">{#N/A,#N/A,FALSE,"OSBL"}</definedName>
    <definedName name="wrn.OTC._.Market._.Report." localSheetId="4" hidden="1">{#N/A,#N/A,FALSE,"Sales Graph";#N/A,#N/A,FALSE,"BUC Graph";#N/A,#N/A,FALSE,"P&amp;L - YTD"}</definedName>
    <definedName name="wrn.OTC._.Market._.Report." localSheetId="11" hidden="1">{#N/A,#N/A,FALSE,"Sales Graph";#N/A,#N/A,FALSE,"BUC Graph";#N/A,#N/A,FALSE,"P&amp;L - YTD"}</definedName>
    <definedName name="wrn.OTC._.Market._.Report." hidden="1">{#N/A,#N/A,FALSE,"Sales Graph";#N/A,#N/A,FALSE,"BUC Graph";#N/A,#N/A,FALSE,"P&amp;L - YTD"}</definedName>
    <definedName name="wrn.OTC._.Market._.Report._1" localSheetId="4" hidden="1">{#N/A,#N/A,FALSE,"Sales Graph";#N/A,#N/A,FALSE,"BUC Graph";#N/A,#N/A,FALSE,"P&amp;L - YTD"}</definedName>
    <definedName name="wrn.OTC._.Market._.Report._1" localSheetId="11" hidden="1">{#N/A,#N/A,FALSE,"Sales Graph";#N/A,#N/A,FALSE,"BUC Graph";#N/A,#N/A,FALSE,"P&amp;L - YTD"}</definedName>
    <definedName name="wrn.OTC._.Market._.Report._1" hidden="1">{#N/A,#N/A,FALSE,"Sales Graph";#N/A,#N/A,FALSE,"BUC Graph";#N/A,#N/A,FALSE,"P&amp;L - YTD"}</definedName>
    <definedName name="wrn.Other." localSheetId="11" hidden="1">{"other1",#N/A,FALSE,"Other";"other2",#N/A,FALSE,"Other"}</definedName>
    <definedName name="wrn.Other." hidden="1">{"other1",#N/A,FALSE,"Other";"other2",#N/A,FALSE,"Other"}</definedName>
    <definedName name="wrn.OTHER._.ALLOCATION." localSheetId="4" hidden="1">{#N/A,#N/A,FALSE,"OTHER ALLOC"}</definedName>
    <definedName name="wrn.OTHER._.ALLOCATION." localSheetId="11" hidden="1">{#N/A,#N/A,FALSE,"OTHER ALLOC"}</definedName>
    <definedName name="wrn.OTHER._.ALLOCATION." hidden="1">{#N/A,#N/A,FALSE,"OTHER ALLOC"}</definedName>
    <definedName name="wrn.OTHER._.ALLOCATION._1" localSheetId="4" hidden="1">{#N/A,#N/A,FALSE,"OTHER ALLOC"}</definedName>
    <definedName name="wrn.OTHER._.ALLOCATION._1" localSheetId="11" hidden="1">{#N/A,#N/A,FALSE,"OTHER ALLOC"}</definedName>
    <definedName name="wrn.OTHER._.ALLOCATION._1" hidden="1">{#N/A,#N/A,FALSE,"OTHER ALLOC"}</definedName>
    <definedName name="wrn.OTHER._.DIRECT._.ALL._.SCHEDULES." localSheetId="11" hidden="1">{"OTHER D. BUDGET ASSUMPTIONS",#N/A,FALSE,"OTHER DIRECT EXP 97";"OTHER D. MAJOR EXP.",#N/A,FALSE,"OTHER DIRECT EXP 97";"OTHER DIRECT SCH",#N/A,FALSE,"OTHER DIRECT EXP 97"}</definedName>
    <definedName name="wrn.OTHER._.DIRECT._.ALL._.SCHEDULES." hidden="1">{"OTHER D. BUDGET ASSUMPTIONS",#N/A,FALSE,"OTHER DIRECT EXP 97";"OTHER D. MAJOR EXP.",#N/A,FALSE,"OTHER DIRECT EXP 97";"OTHER DIRECT SCH",#N/A,FALSE,"OTHER DIRECT EXP 97"}</definedName>
    <definedName name="wrn.Other._.Foreign." localSheetId="4" hidden="1">{"Other Foreign",#N/A,FALSE,"Other For."}</definedName>
    <definedName name="wrn.Other._.Foreign." localSheetId="11" hidden="1">{"Other Foreign",#N/A,FALSE,"Other For."}</definedName>
    <definedName name="wrn.Other._.Foreign." hidden="1">{"Other Foreign",#N/A,FALSE,"Other For."}</definedName>
    <definedName name="wrn.Other._.Foreign._1" localSheetId="4" hidden="1">{"Other Foreign",#N/A,FALSE,"Other For."}</definedName>
    <definedName name="wrn.Other._.Foreign._1" localSheetId="11" hidden="1">{"Other Foreign",#N/A,FALSE,"Other For."}</definedName>
    <definedName name="wrn.Other._.Foreign._1" hidden="1">{"Other Foreign",#N/A,FALSE,"Other For."}</definedName>
    <definedName name="wrn.OTHER._.INCOME." localSheetId="11" hidden="1">{#N/A,#N/A,FALSE,"0600-1 Other Income (Expense)"}</definedName>
    <definedName name="wrn.OTHER._.INCOME." hidden="1">{#N/A,#N/A,FALSE,"0600-1 Other Income (Expense)"}</definedName>
    <definedName name="wrn.Other._.Pharm." localSheetId="4" hidden="1">{#N/A,#N/A,FALSE,"Other";#N/A,#N/A,FALSE,"Ace";#N/A,#N/A,FALSE,"Derm"}</definedName>
    <definedName name="wrn.Other._.Pharm." localSheetId="11" hidden="1">{#N/A,#N/A,FALSE,"Other";#N/A,#N/A,FALSE,"Ace";#N/A,#N/A,FALSE,"Derm"}</definedName>
    <definedName name="wrn.Other._.Pharm." hidden="1">{#N/A,#N/A,FALSE,"Other";#N/A,#N/A,FALSE,"Ace";#N/A,#N/A,FALSE,"Derm"}</definedName>
    <definedName name="wrn.Other._.Pharm._1" localSheetId="4" hidden="1">{#N/A,#N/A,FALSE,"Other";#N/A,#N/A,FALSE,"Ace";#N/A,#N/A,FALSE,"Derm"}</definedName>
    <definedName name="wrn.Other._.Pharm._1" localSheetId="11" hidden="1">{#N/A,#N/A,FALSE,"Other";#N/A,#N/A,FALSE,"Ace";#N/A,#N/A,FALSE,"Derm"}</definedName>
    <definedName name="wrn.Other._.Pharm._1" hidden="1">{#N/A,#N/A,FALSE,"Other";#N/A,#N/A,FALSE,"Ace";#N/A,#N/A,FALSE,"Derm"}</definedName>
    <definedName name="wrn.Other._1" localSheetId="11" hidden="1">{"other1",#N/A,FALSE,"Other";"other2",#N/A,FALSE,"Other"}</definedName>
    <definedName name="wrn.Other._1" hidden="1">{"other1",#N/A,FALSE,"Other";"other2",#N/A,FALSE,"Other"}</definedName>
    <definedName name="wrn.OU._.Analysis." localSheetId="19" hidden="1">{"Material",#N/A,TRUE,"Summary";"Mfg",#N/A,TRUE,"Summary";"mfgbymo",#N/A,TRUE,"By Month";"Mtlbymo",#N/A,TRUE,"By Month"}</definedName>
    <definedName name="wrn.OU._.Analysis." localSheetId="4" hidden="1">{"Material",#N/A,TRUE,"Summary";"Mfg",#N/A,TRUE,"Summary";"mfgbymo",#N/A,TRUE,"By Month";"Mtlbymo",#N/A,TRUE,"By Month"}</definedName>
    <definedName name="wrn.OU._.Analysis." localSheetId="15" hidden="1">{"Material",#N/A,TRUE,"Summary";"Mfg",#N/A,TRUE,"Summary";"mfgbymo",#N/A,TRUE,"By Month";"Mtlbymo",#N/A,TRUE,"By Month"}</definedName>
    <definedName name="wrn.OU._.Analysis." localSheetId="11" hidden="1">{"Material",#N/A,TRUE,"Summary";"Mfg",#N/A,TRUE,"Summary";"mfgbymo",#N/A,TRUE,"By Month";"Mtlbymo",#N/A,TRUE,"By Month"}</definedName>
    <definedName name="wrn.OU._.Analysis." hidden="1">{"Material",#N/A,TRUE,"Summary";"Mfg",#N/A,TRUE,"Summary";"mfgbymo",#N/A,TRUE,"By Month";"Mtlbymo",#N/A,TRUE,"By Month"}</definedName>
    <definedName name="wrn.Outlook._.for._.US._.Domestic._.Paging." localSheetId="11"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LOOK._.vs._.ACT." localSheetId="11" hidden="1">{#N/A,#N/A,TRUE,"CUSTHOT";#N/A,#N/A,TRUE,"CUSTEXT";#N/A,#N/A,TRUE,"CUSTCOE";#N/A,#N/A,TRUE,"CUSTPRN";#N/A,#N/A,TRUE,"CUSTALU";#N/A,#N/A,TRUE,"CUSTREC";#N/A,#N/A,TRUE,"CUSTPAK";#N/A,#N/A,TRUE,"CUSTOTH ";#N/A,#N/A,TRUE,"CUSTTOT"}</definedName>
    <definedName name="wrn.OUTLOOK._.vs._.ACT." hidden="1">{#N/A,#N/A,TRUE,"CUSTHOT";#N/A,#N/A,TRUE,"CUSTEXT";#N/A,#N/A,TRUE,"CUSTCOE";#N/A,#N/A,TRUE,"CUSTPRN";#N/A,#N/A,TRUE,"CUSTALU";#N/A,#N/A,TRUE,"CUSTREC";#N/A,#N/A,TRUE,"CUSTPAK";#N/A,#N/A,TRUE,"CUSTOTH ";#N/A,#N/A,TRUE,"CUSTTOT"}</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5" hidden="1">{"DCF","UPSIDE CASE",FALSE,"Sheet1";"DCF","BASE CASE",FALSE,"Sheet1";"DCF","DOWNSIDE CASE",FALSE,"Sheet1"}</definedName>
    <definedName name="wrn.OUTPUT." localSheetId="11" hidden="1">{"DCF","UPSIDE CASE",FALSE,"Sheet1";"DCF","BASE CASE",FALSE,"Sheet1";"DCF","DOWNSIDE CASE",FALSE,"Sheet1"}</definedName>
    <definedName name="wrn.OUTPUT." hidden="1">{"DCF","UPSIDE CASE",FALSE,"Sheet1";"DCF","BASE CASE",FALSE,"Sheet1";"DCF","DOWNSIDE CASE",FALSE,"Sheet1"}</definedName>
    <definedName name="wrn.Output._1"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1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DBAB" localSheetId="4" hidden="1">{"DCF","UPSIDE CASE",FALSE,"Sheet1";"DCF","BASE CASE",FALSE,"Sheet1";"DCF","DOWNSIDE CASE",FALSE,"Sheet1"}</definedName>
    <definedName name="wrn.OUTPUT._from_DBAB" localSheetId="15" hidden="1">{"DCF","UPSIDE CASE",FALSE,"Sheet1";"DCF","BASE CASE",FALSE,"Sheet1";"DCF","DOWNSIDE CASE",FALSE,"Sheet1"}</definedName>
    <definedName name="wrn.OUTPUT._from_DBAB" localSheetId="11" hidden="1">{"DCF","UPSIDE CASE",FALSE,"Sheet1";"DCF","BASE CASE",FALSE,"Sheet1";"DCF","DOWNSIDE CASE",FALSE,"Sheet1"}</definedName>
    <definedName name="wrn.OUTPUT._from_DBAB" hidden="1">{"DCF","UPSIDE CASE",FALSE,"Sheet1";"DCF","BASE CASE",FALSE,"Sheet1";"DCF","DOWNSIDE CASE",FALSE,"Sheet1"}</definedName>
    <definedName name="wrn.OUTPUT._from_DBAB_1" localSheetId="4" hidden="1">{"DCF","UPSIDE CASE",FALSE,"Sheet1";"DCF","BASE CASE",FALSE,"Sheet1";"DCF","DOWNSIDE CASE",FALSE,"Sheet1"}</definedName>
    <definedName name="wrn.OUTPUT._from_DBAB_1" localSheetId="15" hidden="1">{"DCF","UPSIDE CASE",FALSE,"Sheet1";"DCF","BASE CASE",FALSE,"Sheet1";"DCF","DOWNSIDE CASE",FALSE,"Sheet1"}</definedName>
    <definedName name="wrn.OUTPUT._from_DBAB_1" localSheetId="11" hidden="1">{"DCF","UPSIDE CASE",FALSE,"Sheet1";"DCF","BASE CASE",FALSE,"Sheet1";"DCF","DOWNSIDE CASE",FALSE,"Sheet1"}</definedName>
    <definedName name="wrn.OUTPUT._from_DBAB_1" hidden="1">{"DCF","UPSIDE CASE",FALSE,"Sheet1";"DCF","BASE CASE",FALSE,"Sheet1";"DCF","DOWNSIDE CASE",FALSE,"Sheet1"}</definedName>
    <definedName name="wrn.OUTPUT._from_DBAB_1_1" localSheetId="4" hidden="1">{"DCF","UPSIDE CASE",FALSE,"Sheet1";"DCF","BASE CASE",FALSE,"Sheet1";"DCF","DOWNSIDE CASE",FALSE,"Sheet1"}</definedName>
    <definedName name="wrn.OUTPUT._from_DBAB_1_1" localSheetId="15" hidden="1">{"DCF","UPSIDE CASE",FALSE,"Sheet1";"DCF","BASE CASE",FALSE,"Sheet1";"DCF","DOWNSIDE CASE",FALSE,"Sheet1"}</definedName>
    <definedName name="wrn.OUTPUT._from_DBAB_1_1" localSheetId="11"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4" hidden="1">{"DCF","UPSIDE CASE",FALSE,"Sheet1";"DCF","BASE CASE",FALSE,"Sheet1";"DCF","DOWNSIDE CASE",FALSE,"Sheet1"}</definedName>
    <definedName name="wrn.OUTPUT._from_DBAB_1_1_1" localSheetId="15" hidden="1">{"DCF","UPSIDE CASE",FALSE,"Sheet1";"DCF","BASE CASE",FALSE,"Sheet1";"DCF","DOWNSIDE CASE",FALSE,"Sheet1"}</definedName>
    <definedName name="wrn.OUTPUT._from_DBAB_1_1_1" localSheetId="11"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4" hidden="1">{"DCF","UPSIDE CASE",FALSE,"Sheet1";"DCF","BASE CASE",FALSE,"Sheet1";"DCF","DOWNSIDE CASE",FALSE,"Sheet1"}</definedName>
    <definedName name="wrn.OUTPUT._from_DBAB_1_2" localSheetId="15" hidden="1">{"DCF","UPSIDE CASE",FALSE,"Sheet1";"DCF","BASE CASE",FALSE,"Sheet1";"DCF","DOWNSIDE CASE",FALSE,"Sheet1"}</definedName>
    <definedName name="wrn.OUTPUT._from_DBAB_1_2" localSheetId="11" hidden="1">{"DCF","UPSIDE CASE",FALSE,"Sheet1";"DCF","BASE CASE",FALSE,"Sheet1";"DCF","DOWNSIDE CASE",FALSE,"Sheet1"}</definedName>
    <definedName name="wrn.OUTPUT._from_DBAB_1_2" hidden="1">{"DCF","UPSIDE CASE",FALSE,"Sheet1";"DCF","BASE CASE",FALSE,"Sheet1";"DCF","DOWNSIDE CASE",FALSE,"Sheet1"}</definedName>
    <definedName name="wrn.OUTPUT._from_DBAB_2" localSheetId="4" hidden="1">{"DCF","UPSIDE CASE",FALSE,"Sheet1";"DCF","BASE CASE",FALSE,"Sheet1";"DCF","DOWNSIDE CASE",FALSE,"Sheet1"}</definedName>
    <definedName name="wrn.OUTPUT._from_DBAB_2" localSheetId="15" hidden="1">{"DCF","UPSIDE CASE",FALSE,"Sheet1";"DCF","BASE CASE",FALSE,"Sheet1";"DCF","DOWNSIDE CASE",FALSE,"Sheet1"}</definedName>
    <definedName name="wrn.OUTPUT._from_DBAB_2" localSheetId="11" hidden="1">{"DCF","UPSIDE CASE",FALSE,"Sheet1";"DCF","BASE CASE",FALSE,"Sheet1";"DCF","DOWNSIDE CASE",FALSE,"Sheet1"}</definedName>
    <definedName name="wrn.OUTPUT._from_DBAB_2" hidden="1">{"DCF","UPSIDE CASE",FALSE,"Sheet1";"DCF","BASE CASE",FALSE,"Sheet1";"DCF","DOWNSIDE CASE",FALSE,"Sheet1"}</definedName>
    <definedName name="wrn.OUTPUT._from_DBAB_2_1" localSheetId="4" hidden="1">{"DCF","UPSIDE CASE",FALSE,"Sheet1";"DCF","BASE CASE",FALSE,"Sheet1";"DCF","DOWNSIDE CASE",FALSE,"Sheet1"}</definedName>
    <definedName name="wrn.OUTPUT._from_DBAB_2_1" localSheetId="15" hidden="1">{"DCF","UPSIDE CASE",FALSE,"Sheet1";"DCF","BASE CASE",FALSE,"Sheet1";"DCF","DOWNSIDE CASE",FALSE,"Sheet1"}</definedName>
    <definedName name="wrn.OUTPUT._from_DBAB_2_1" localSheetId="11" hidden="1">{"DCF","UPSIDE CASE",FALSE,"Sheet1";"DCF","BASE CASE",FALSE,"Sheet1";"DCF","DOWNSIDE CASE",FALSE,"Sheet1"}</definedName>
    <definedName name="wrn.OUTPUT._from_DBAB_2_1" hidden="1">{"DCF","UPSIDE CASE",FALSE,"Sheet1";"DCF","BASE CASE",FALSE,"Sheet1";"DCF","DOWNSIDE CASE",FALSE,"Sheet1"}</definedName>
    <definedName name="wrn.OUTPUT._from_DBAB_3" localSheetId="4" hidden="1">{"DCF","UPSIDE CASE",FALSE,"Sheet1";"DCF","BASE CASE",FALSE,"Sheet1";"DCF","DOWNSIDE CASE",FALSE,"Sheet1"}</definedName>
    <definedName name="wrn.OUTPUT._from_DBAB_3" localSheetId="15" hidden="1">{"DCF","UPSIDE CASE",FALSE,"Sheet1";"DCF","BASE CASE",FALSE,"Sheet1";"DCF","DOWNSIDE CASE",FALSE,"Sheet1"}</definedName>
    <definedName name="wrn.OUTPUT._from_DBAB_3" localSheetId="11" hidden="1">{"DCF","UPSIDE CASE",FALSE,"Sheet1";"DCF","BASE CASE",FALSE,"Sheet1";"DCF","DOWNSIDE CASE",FALSE,"Sheet1"}</definedName>
    <definedName name="wrn.OUTPUT._from_DBAB_3" hidden="1">{"DCF","UPSIDE CASE",FALSE,"Sheet1";"DCF","BASE CASE",FALSE,"Sheet1";"DCF","DOWNSIDE CASE",FALSE,"Sheet1"}</definedName>
    <definedName name="wrn.OUTPUT._from_DBAB_4" localSheetId="15" hidden="1">{"DCF","UPSIDE CASE",FALSE,"Sheet1";"DCF","BASE CASE",FALSE,"Sheet1";"DCF","DOWNSIDE CASE",FALSE,"Sheet1"}</definedName>
    <definedName name="wrn.OUTPUT._from_DBAB_4" localSheetId="11" hidden="1">{"DCF","UPSIDE CASE",FALSE,"Sheet1";"DCF","BASE CASE",FALSE,"Sheet1";"DCF","DOWNSIDE CASE",FALSE,"Sheet1"}</definedName>
    <definedName name="wrn.OUTPUT._from_DBAB_4" hidden="1">{"DCF","UPSIDE CASE",FALSE,"Sheet1";"DCF","BASE CASE",FALSE,"Sheet1";"DCF","DOWNSIDE CASE",FALSE,"Sheet1"}</definedName>
    <definedName name="wrn.OUTPUT._from_DBAB_5" localSheetId="15" hidden="1">{"DCF","UPSIDE CASE",FALSE,"Sheet1";"DCF","BASE CASE",FALSE,"Sheet1";"DCF","DOWNSIDE CASE",FALSE,"Sheet1"}</definedName>
    <definedName name="wrn.OUTPUT._from_DBAB_5" localSheetId="11" hidden="1">{"DCF","UPSIDE CASE",FALSE,"Sheet1";"DCF","BASE CASE",FALSE,"Sheet1";"DCF","DOWNSIDE CASE",FALSE,"Sheet1"}</definedName>
    <definedName name="wrn.OUTPUT._from_DBAB_5" hidden="1">{"DCF","UPSIDE CASE",FALSE,"Sheet1";"DCF","BASE CASE",FALSE,"Sheet1";"DCF","DOWNSIDE CASE",FALSE,"Sheet1"}</definedName>
    <definedName name="wrn.Outubro." localSheetId="11" hidden="1">{"Fecha_Outubro",#N/A,FALSE,"FECHAMENTO-2002 ";"Defer_Outubro",#N/A,FALSE,"DIFERIDO";"Pis_Outubro",#N/A,FALSE,"PIS COFINS";"Iss_Outubro",#N/A,FALSE,"ISS"}</definedName>
    <definedName name="wrn.Outubro." hidden="1">{"Fecha_Outubro",#N/A,FALSE,"FECHAMENTO-2002 ";"Defer_Outubro",#N/A,FALSE,"DIFERIDO";"Pis_Outubro",#N/A,FALSE,"PIS COFINS";"Iss_Outubro",#N/A,FALSE,"ISS"}</definedName>
    <definedName name="wrn.Overview._.Reports." localSheetId="11" hidden="1">{#N/A,#N/A,FALSE,"DCF Values";#N/A,#N/A,FALSE,"Overview";#N/A,#N/A,FALSE,"Earnings";#N/A,#N/A,FALSE,"StockMarketValues";#N/A,#N/A,FALSE,"Asset Values";#N/A,#N/A,FALSE,"Accretion EPS";#N/A,#N/A,FALSE,"Accretion CFPS";#N/A,#N/A,FALSE,"santafe";#N/A,#N/A,FALSE,"noble";#N/A,#N/A,FALSE,"Combined Results"}</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ovhd._1" localSheetId="4" hidden="1">{#N/A,#N/A,FALSE,"OVHDSUM"}</definedName>
    <definedName name="wrn.ovhd._1" localSheetId="11" hidden="1">{#N/A,#N/A,FALSE,"OVHDSUM"}</definedName>
    <definedName name="wrn.ovhd._1" hidden="1">{#N/A,#N/A,FALSE,"OVHDSUM"}</definedName>
    <definedName name="wrn.ovhd1._1" localSheetId="4" hidden="1">{#N/A,#N/A,FALSE,"OVHDSUM"}</definedName>
    <definedName name="wrn.ovhd1._1" localSheetId="11" hidden="1">{#N/A,#N/A,FALSE,"OVHDSUM"}</definedName>
    <definedName name="wrn.ovhd1._1" hidden="1">{#N/A,#N/A,FALSE,"OVHDSUM"}</definedName>
    <definedName name="wrn.p" localSheetId="4" hidden="1">{#N/A,#N/A,FALSE,"1";#N/A,#N/A,FALSE,"2";#N/A,#N/A,FALSE,"16 - 17";#N/A,#N/A,FALSE,"18 - 19";#N/A,#N/A,FALSE,"26";#N/A,#N/A,FALSE,"27";#N/A,#N/A,FALSE,"28"}</definedName>
    <definedName name="wrn.p" localSheetId="11" hidden="1">{#N/A,#N/A,FALSE,"1";#N/A,#N/A,FALSE,"2";#N/A,#N/A,FALSE,"16 - 17";#N/A,#N/A,FALSE,"18 - 19";#N/A,#N/A,FALSE,"26";#N/A,#N/A,FALSE,"27";#N/A,#N/A,FALSE,"28"}</definedName>
    <definedName name="wrn.p" hidden="1">{#N/A,#N/A,FALSE,"1";#N/A,#N/A,FALSE,"2";#N/A,#N/A,FALSE,"16 - 17";#N/A,#N/A,FALSE,"18 - 19";#N/A,#N/A,FALSE,"26";#N/A,#N/A,FALSE,"27";#N/A,#N/A,FALSE,"28"}</definedName>
    <definedName name="wrn.p." localSheetId="11" hidden="1">{"p",#N/A,FALSE,"REC-97";"p",#N/A,FALSE,"EXP-97";"p",#N/A,FALSE,"MAR-97";"p",#N/A,FALSE,"MED-97";"p",#N/A,FALSE,"ACT-97";"p",#N/A,FALSE,"GAL-97";"p",#N/A,FALSE,"CONF-97";"p",#N/A,FALSE,"NEW-97";"p",#N/A,FALSE,"REM-97";"p",#N/A,FALSE,"RPR-97";"p",#N/A,FALSE,"EST-97"}</definedName>
    <definedName name="wrn.p." hidden="1">{"p",#N/A,FALSE,"REC-97";"p",#N/A,FALSE,"EXP-97";"p",#N/A,FALSE,"MAR-97";"p",#N/A,FALSE,"MED-97";"p",#N/A,FALSE,"ACT-97";"p",#N/A,FALSE,"GAL-97";"p",#N/A,FALSE,"CONF-97";"p",#N/A,FALSE,"NEW-97";"p",#N/A,FALSE,"REM-97";"p",#N/A,FALSE,"RPR-97";"p",#N/A,FALSE,"EST-97"}</definedName>
    <definedName name="wrn.p_1" localSheetId="4" hidden="1">{#N/A,#N/A,FALSE,"1";#N/A,#N/A,FALSE,"2";#N/A,#N/A,FALSE,"16 - 17";#N/A,#N/A,FALSE,"18 - 19";#N/A,#N/A,FALSE,"26";#N/A,#N/A,FALSE,"27";#N/A,#N/A,FALSE,"28"}</definedName>
    <definedName name="wrn.p_1" localSheetId="11" hidden="1">{#N/A,#N/A,FALSE,"1";#N/A,#N/A,FALSE,"2";#N/A,#N/A,FALSE,"16 - 17";#N/A,#N/A,FALSE,"18 - 19";#N/A,#N/A,FALSE,"26";#N/A,#N/A,FALSE,"27";#N/A,#N/A,FALSE,"28"}</definedName>
    <definedName name="wrn.p_1" hidden="1">{#N/A,#N/A,FALSE,"1";#N/A,#N/A,FALSE,"2";#N/A,#N/A,FALSE,"16 - 17";#N/A,#N/A,FALSE,"18 - 19";#N/A,#N/A,FALSE,"26";#N/A,#N/A,FALSE,"27";#N/A,#N/A,FALSE,"28"}</definedName>
    <definedName name="wrn.P_and_L." localSheetId="11" hidden="1">{#N/A,#N/A,FALSE,"RMS Base (allocated)";#N/A,#N/A,FALSE,"Humana";#N/A,#N/A,FALSE,"NJRM";#N/A,#N/A,FALSE,"GSNS";#N/A,#N/A,FALSE,"Total"}</definedName>
    <definedName name="wrn.P_and_L." hidden="1">{#N/A,#N/A,FALSE,"RMS Base (allocated)";#N/A,#N/A,FALSE,"Humana";#N/A,#N/A,FALSE,"NJRM";#N/A,#N/A,FALSE,"GSNS";#N/A,#N/A,FALSE,"Total"}</definedName>
    <definedName name="wrn.P_and_L._2" localSheetId="11" hidden="1">{#N/A,#N/A,FALSE,"RMS Base (allocated)";#N/A,#N/A,FALSE,"Humana";#N/A,#N/A,FALSE,"NJRM";#N/A,#N/A,FALSE,"GSNS";#N/A,#N/A,FALSE,"Total"}</definedName>
    <definedName name="wrn.P_and_L._2" hidden="1">{#N/A,#N/A,FALSE,"RMS Base (allocated)";#N/A,#N/A,FALSE,"Humana";#N/A,#N/A,FALSE,"NJRM";#N/A,#N/A,FALSE,"GSNS";#N/A,#N/A,FALSE,"Total"}</definedName>
    <definedName name="wrn.Package." localSheetId="11" hidden="1">{#N/A,#N/A,FALSE,"COVER";#N/A,#N/A,FALSE,"ITP-1";#N/A,#N/A,FALSE,"ITP-2";#N/A,#N/A,FALSE,"ITP-3";#N/A,#N/A,FALSE,"ITP-4";#N/A,#N/A,FALSE,"ITP-5";#N/A,#N/A,FALSE,"ITP-6";#N/A,#N/A,FALSE,"ITP-7";#N/A,#N/A,FALSE,"ITP-8";#N/A,#N/A,FALSE,"ITP-9";#N/A,#N/A,FALSE,"ITP-10";#N/A,#N/A,FALSE,"ITP-11";#N/A,#N/A,FALSE,"ITP-12";#N/A,#N/A,FALSE,"ITP-13";#N/A,#N/A,FALSE,"ITP-14";#N/A,#N/A,FALSE,"ITP-15";#N/A,#N/A,FALSE,"ITP-16";#N/A,#N/A,FALSE,"ITP-17";#N/A,#N/A,FALSE,"ITP-18";#N/A,#N/A,FALSE,"ITP-19";#N/A,#N/A,FALSE,"ITP-20";#N/A,#N/A,FALSE,"ITP-21"}</definedName>
    <definedName name="wrn.Package." hidden="1">{#N/A,#N/A,FALSE,"COVER";#N/A,#N/A,FALSE,"ITP-1";#N/A,#N/A,FALSE,"ITP-2";#N/A,#N/A,FALSE,"ITP-3";#N/A,#N/A,FALSE,"ITP-4";#N/A,#N/A,FALSE,"ITP-5";#N/A,#N/A,FALSE,"ITP-6";#N/A,#N/A,FALSE,"ITP-7";#N/A,#N/A,FALSE,"ITP-8";#N/A,#N/A,FALSE,"ITP-9";#N/A,#N/A,FALSE,"ITP-10";#N/A,#N/A,FALSE,"ITP-11";#N/A,#N/A,FALSE,"ITP-12";#N/A,#N/A,FALSE,"ITP-13";#N/A,#N/A,FALSE,"ITP-14";#N/A,#N/A,FALSE,"ITP-15";#N/A,#N/A,FALSE,"ITP-16";#N/A,#N/A,FALSE,"ITP-17";#N/A,#N/A,FALSE,"ITP-18";#N/A,#N/A,FALSE,"ITP-19";#N/A,#N/A,FALSE,"ITP-20";#N/A,#N/A,FALSE,"ITP-21"}</definedName>
    <definedName name="wrn.Package._.without._.Charts." localSheetId="11" hidden="1">{#N/A,#N/A,TRUE,"Title Pg";#N/A,#N/A,TRUE,"Assumptions";#N/A,#N/A,TRUE,"Market Share Data";#N/A,#N/A,TRUE,"Net Flows by Seg";#N/A,#N/A,TRUE,"P&amp;L - PI Total";#N/A,#N/A,TRUE,"Headcount"}</definedName>
    <definedName name="wrn.Package._.without._.Charts." hidden="1">{#N/A,#N/A,TRUE,"Title Pg";#N/A,#N/A,TRUE,"Assumptions";#N/A,#N/A,TRUE,"Market Share Data";#N/A,#N/A,TRUE,"Net Flows by Seg";#N/A,#N/A,TRUE,"P&amp;L - PI Total";#N/A,#N/A,TRUE,"Headcount"}</definedName>
    <definedName name="wrn.package.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er._.1."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9"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8"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_2"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_2"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4" hidden="1">{#N/A,#N/A,FALSE,"Job Sched"}</definedName>
    <definedName name="wrn.PAGE._.1." localSheetId="11" hidden="1">{#N/A,#N/A,FALSE,"Job Sched"}</definedName>
    <definedName name="wrn.PAGE._.1." hidden="1">{#N/A,#N/A,FALSE,"Job Sched"}</definedName>
    <definedName name="wrn.PAGE._.1._1" localSheetId="4" hidden="1">{#N/A,#N/A,FALSE,"Job Sched"}</definedName>
    <definedName name="wrn.PAGE._.1._1" localSheetId="11" hidden="1">{#N/A,#N/A,FALSE,"Job Sched"}</definedName>
    <definedName name="wrn.PAGE._.1._1" hidden="1">{#N/A,#N/A,FALSE,"Job Sched"}</definedName>
    <definedName name="wrn.PAGE._.1._1_1" localSheetId="4" hidden="1">{#N/A,#N/A,FALSE,"Job Sched"}</definedName>
    <definedName name="wrn.PAGE._.1._1_1" localSheetId="11" hidden="1">{#N/A,#N/A,FALSE,"Job Sched"}</definedName>
    <definedName name="wrn.PAGE._.1._1_1" hidden="1">{#N/A,#N/A,FALSE,"Job Sched"}</definedName>
    <definedName name="wrn.PAGE._.1._1_1_2" localSheetId="4" hidden="1">{#N/A,#N/A,FALSE,"Job Sched"}</definedName>
    <definedName name="wrn.PAGE._.1._1_1_2" localSheetId="11" hidden="1">{#N/A,#N/A,FALSE,"Job Sched"}</definedName>
    <definedName name="wrn.PAGE._.1._1_1_2" hidden="1">{#N/A,#N/A,FALSE,"Job Sched"}</definedName>
    <definedName name="wrn.PAGE._.1._1_3" localSheetId="4" hidden="1">{#N/A,#N/A,FALSE,"Job Sched"}</definedName>
    <definedName name="wrn.PAGE._.1._1_3" localSheetId="11" hidden="1">{#N/A,#N/A,FALSE,"Job Sched"}</definedName>
    <definedName name="wrn.PAGE._.1._1_3" hidden="1">{#N/A,#N/A,FALSE,"Job Sched"}</definedName>
    <definedName name="wrn.PAGE._.1._2" localSheetId="4" hidden="1">{#N/A,#N/A,FALSE,"Job Sched"}</definedName>
    <definedName name="wrn.PAGE._.1._2" localSheetId="11" hidden="1">{#N/A,#N/A,FALSE,"Job Sched"}</definedName>
    <definedName name="wrn.PAGE._.1._2" hidden="1">{#N/A,#N/A,FALSE,"Job Sched"}</definedName>
    <definedName name="wrn.PAGE._.1._2_2" localSheetId="4" hidden="1">{#N/A,#N/A,FALSE,"Job Sched"}</definedName>
    <definedName name="wrn.PAGE._.1._2_2" localSheetId="11" hidden="1">{#N/A,#N/A,FALSE,"Job Sched"}</definedName>
    <definedName name="wrn.PAGE._.1._2_2" hidden="1">{#N/A,#N/A,FALSE,"Job Sched"}</definedName>
    <definedName name="wrn.PAGE._.1._3" localSheetId="4" hidden="1">{#N/A,#N/A,FALSE,"Job Sched"}</definedName>
    <definedName name="wrn.PAGE._.1._3" localSheetId="11" hidden="1">{#N/A,#N/A,FALSE,"Job Sched"}</definedName>
    <definedName name="wrn.PAGE._.1._3" hidden="1">{#N/A,#N/A,FALSE,"Job Sched"}</definedName>
    <definedName name="wrn.PAGE._.1._3_2" localSheetId="4" hidden="1">{#N/A,#N/A,FALSE,"Job Sched"}</definedName>
    <definedName name="wrn.PAGE._.1._3_2" localSheetId="11" hidden="1">{#N/A,#N/A,FALSE,"Job Sched"}</definedName>
    <definedName name="wrn.PAGE._.1._3_2" hidden="1">{#N/A,#N/A,FALSE,"Job Sched"}</definedName>
    <definedName name="wrn.PAGE._.1._5" localSheetId="4" hidden="1">{#N/A,#N/A,FALSE,"Job Sched"}</definedName>
    <definedName name="wrn.PAGE._.1._5" localSheetId="11" hidden="1">{#N/A,#N/A,FALSE,"Job Sched"}</definedName>
    <definedName name="wrn.PAGE._.1._5" hidden="1">{#N/A,#N/A,FALSE,"Job Sched"}</definedName>
    <definedName name="wrn.PAGE._.2." localSheetId="4" hidden="1">{"PAGE 2",#N/A,FALSE,"WEST_OT"}</definedName>
    <definedName name="wrn.PAGE._.2." localSheetId="11" hidden="1">{"PAGE 2",#N/A,FALSE,"WEST_OT"}</definedName>
    <definedName name="wrn.PAGE._.2." hidden="1">{"PAGE 2",#N/A,FALSE,"WEST_OT"}</definedName>
    <definedName name="wrn.PAGE._.2._1" localSheetId="4" hidden="1">{"PAGE 2",#N/A,FALSE,"WEST_OT"}</definedName>
    <definedName name="wrn.PAGE._.2._1" localSheetId="11" hidden="1">{"PAGE 2",#N/A,FALSE,"WEST_OT"}</definedName>
    <definedName name="wrn.PAGE._.2._1" hidden="1">{"PAGE 2",#N/A,FALSE,"WEST_OT"}</definedName>
    <definedName name="wrn.PAGE._.2._1_1" localSheetId="4" hidden="1">{"PAGE 2",#N/A,FALSE,"WEST_OT"}</definedName>
    <definedName name="wrn.PAGE._.2._1_1" localSheetId="11" hidden="1">{"PAGE 2",#N/A,FALSE,"WEST_OT"}</definedName>
    <definedName name="wrn.PAGE._.2._1_1" hidden="1">{"PAGE 2",#N/A,FALSE,"WEST_OT"}</definedName>
    <definedName name="wrn.PAGE._.2._1_1_2" localSheetId="4" hidden="1">{"PAGE 2",#N/A,FALSE,"WEST_OT"}</definedName>
    <definedName name="wrn.PAGE._.2._1_1_2" localSheetId="11" hidden="1">{"PAGE 2",#N/A,FALSE,"WEST_OT"}</definedName>
    <definedName name="wrn.PAGE._.2._1_1_2" hidden="1">{"PAGE 2",#N/A,FALSE,"WEST_OT"}</definedName>
    <definedName name="wrn.PAGE._.2._1_3" localSheetId="4" hidden="1">{"PAGE 2",#N/A,FALSE,"WEST_OT"}</definedName>
    <definedName name="wrn.PAGE._.2._1_3" localSheetId="11" hidden="1">{"PAGE 2",#N/A,FALSE,"WEST_OT"}</definedName>
    <definedName name="wrn.PAGE._.2._1_3" hidden="1">{"PAGE 2",#N/A,FALSE,"WEST_OT"}</definedName>
    <definedName name="wrn.PAGE._.2._2" localSheetId="4" hidden="1">{"PAGE 2",#N/A,FALSE,"WEST_OT"}</definedName>
    <definedName name="wrn.PAGE._.2._2" localSheetId="11" hidden="1">{"PAGE 2",#N/A,FALSE,"WEST_OT"}</definedName>
    <definedName name="wrn.PAGE._.2._2" hidden="1">{"PAGE 2",#N/A,FALSE,"WEST_OT"}</definedName>
    <definedName name="wrn.PAGE._.2._2_2" localSheetId="4" hidden="1">{"PAGE 2",#N/A,FALSE,"WEST_OT"}</definedName>
    <definedName name="wrn.PAGE._.2._2_2" localSheetId="11" hidden="1">{"PAGE 2",#N/A,FALSE,"WEST_OT"}</definedName>
    <definedName name="wrn.PAGE._.2._2_2" hidden="1">{"PAGE 2",#N/A,FALSE,"WEST_OT"}</definedName>
    <definedName name="wrn.PAGE._.2._3" localSheetId="4" hidden="1">{"PAGE 2",#N/A,FALSE,"WEST_OT"}</definedName>
    <definedName name="wrn.PAGE._.2._3" localSheetId="11" hidden="1">{"PAGE 2",#N/A,FALSE,"WEST_OT"}</definedName>
    <definedName name="wrn.PAGE._.2._3" hidden="1">{"PAGE 2",#N/A,FALSE,"WEST_OT"}</definedName>
    <definedName name="wrn.PAGE._.2._3_2" localSheetId="4" hidden="1">{"PAGE 2",#N/A,FALSE,"WEST_OT"}</definedName>
    <definedName name="wrn.PAGE._.2._3_2" localSheetId="11" hidden="1">{"PAGE 2",#N/A,FALSE,"WEST_OT"}</definedName>
    <definedName name="wrn.PAGE._.2._3_2" hidden="1">{"PAGE 2",#N/A,FALSE,"WEST_OT"}</definedName>
    <definedName name="wrn.PAGE._.2._5" localSheetId="4" hidden="1">{"PAGE 2",#N/A,FALSE,"WEST_OT"}</definedName>
    <definedName name="wrn.PAGE._.2._5" localSheetId="11" hidden="1">{"PAGE 2",#N/A,FALSE,"WEST_OT"}</definedName>
    <definedName name="wrn.PAGE._.2._5" hidden="1">{"PAGE 2",#N/A,FALSE,"WEST_OT"}</definedName>
    <definedName name="wrn.PAGE._.3." localSheetId="4" hidden="1">{"PAGE 2",#N/A,FALSE,"WEST_OT"}</definedName>
    <definedName name="wrn.PAGE._.3." localSheetId="11" hidden="1">{"PAGE 2",#N/A,FALSE,"WEST_OT"}</definedName>
    <definedName name="wrn.PAGE._.3." hidden="1">{"PAGE 2",#N/A,FALSE,"WEST_OT"}</definedName>
    <definedName name="wrn.PAGE._.3._1" localSheetId="4" hidden="1">{"PAGE 2",#N/A,FALSE,"WEST_OT"}</definedName>
    <definedName name="wrn.PAGE._.3._1" localSheetId="11" hidden="1">{"PAGE 2",#N/A,FALSE,"WEST_OT"}</definedName>
    <definedName name="wrn.PAGE._.3._1" hidden="1">{"PAGE 2",#N/A,FALSE,"WEST_OT"}</definedName>
    <definedName name="wrn.PAGE._.3._1_1" localSheetId="4" hidden="1">{"PAGE 2",#N/A,FALSE,"WEST_OT"}</definedName>
    <definedName name="wrn.PAGE._.3._1_1" localSheetId="11" hidden="1">{"PAGE 2",#N/A,FALSE,"WEST_OT"}</definedName>
    <definedName name="wrn.PAGE._.3._1_1" hidden="1">{"PAGE 2",#N/A,FALSE,"WEST_OT"}</definedName>
    <definedName name="wrn.PAGE._.3._1_1_2" localSheetId="4" hidden="1">{"PAGE 2",#N/A,FALSE,"WEST_OT"}</definedName>
    <definedName name="wrn.PAGE._.3._1_1_2" localSheetId="11" hidden="1">{"PAGE 2",#N/A,FALSE,"WEST_OT"}</definedName>
    <definedName name="wrn.PAGE._.3._1_1_2" hidden="1">{"PAGE 2",#N/A,FALSE,"WEST_OT"}</definedName>
    <definedName name="wrn.PAGE._.3._1_3" localSheetId="4" hidden="1">{"PAGE 2",#N/A,FALSE,"WEST_OT"}</definedName>
    <definedName name="wrn.PAGE._.3._1_3" localSheetId="11" hidden="1">{"PAGE 2",#N/A,FALSE,"WEST_OT"}</definedName>
    <definedName name="wrn.PAGE._.3._1_3" hidden="1">{"PAGE 2",#N/A,FALSE,"WEST_OT"}</definedName>
    <definedName name="wrn.PAGE._.3._2" localSheetId="4" hidden="1">{"PAGE 2",#N/A,FALSE,"WEST_OT"}</definedName>
    <definedName name="wrn.PAGE._.3._2" localSheetId="11" hidden="1">{"PAGE 2",#N/A,FALSE,"WEST_OT"}</definedName>
    <definedName name="wrn.PAGE._.3._2" hidden="1">{"PAGE 2",#N/A,FALSE,"WEST_OT"}</definedName>
    <definedName name="wrn.PAGE._.3._2_2" localSheetId="4" hidden="1">{"PAGE 2",#N/A,FALSE,"WEST_OT"}</definedName>
    <definedName name="wrn.PAGE._.3._2_2" localSheetId="11" hidden="1">{"PAGE 2",#N/A,FALSE,"WEST_OT"}</definedName>
    <definedName name="wrn.PAGE._.3._2_2" hidden="1">{"PAGE 2",#N/A,FALSE,"WEST_OT"}</definedName>
    <definedName name="wrn.PAGE._.3._3" localSheetId="4" hidden="1">{"PAGE 2",#N/A,FALSE,"WEST_OT"}</definedName>
    <definedName name="wrn.PAGE._.3._3" localSheetId="11" hidden="1">{"PAGE 2",#N/A,FALSE,"WEST_OT"}</definedName>
    <definedName name="wrn.PAGE._.3._3" hidden="1">{"PAGE 2",#N/A,FALSE,"WEST_OT"}</definedName>
    <definedName name="wrn.PAGE._.3._3_2" localSheetId="4" hidden="1">{"PAGE 2",#N/A,FALSE,"WEST_OT"}</definedName>
    <definedName name="wrn.PAGE._.3._3_2" localSheetId="11" hidden="1">{"PAGE 2",#N/A,FALSE,"WEST_OT"}</definedName>
    <definedName name="wrn.PAGE._.3._3_2" hidden="1">{"PAGE 2",#N/A,FALSE,"WEST_OT"}</definedName>
    <definedName name="wrn.PAGE._.3._5" localSheetId="4" hidden="1">{"PAGE 2",#N/A,FALSE,"WEST_OT"}</definedName>
    <definedName name="wrn.PAGE._.3._5" localSheetId="11" hidden="1">{"PAGE 2",#N/A,FALSE,"WEST_OT"}</definedName>
    <definedName name="wrn.PAGE._.3._5" hidden="1">{"PAGE 2",#N/A,FALSE,"WEST_OT"}</definedName>
    <definedName name="wrn.Page5." localSheetId="11" hidden="1">{"Page 5",#N/A,TRUE,"0399"}</definedName>
    <definedName name="wrn.Page5." hidden="1">{"Page 5",#N/A,TRUE,"0399"}</definedName>
    <definedName name="wrn.page57to67." localSheetId="4" hidden="1">{#N/A,#N/A,FALSE,"57";#N/A,#N/A,FALSE,"58";#N/A,#N/A,FALSE,"59";#N/A,#N/A,FALSE,"60";#N/A,#N/A,FALSE,"60A";#N/A,#N/A,FALSE,"61";#N/A,#N/A,FALSE,"62";#N/A,#N/A,FALSE,"63";#N/A,#N/A,FALSE,"63A";#N/A,#N/A,FALSE,"64";#N/A,#N/A,FALSE,"65";#N/A,#N/A,FALSE,"66";#N/A,#N/A,FALSE,"67"}</definedName>
    <definedName name="wrn.page57to67." localSheetId="11"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57to67._1" localSheetId="4" hidden="1">{#N/A,#N/A,FALSE,"57";#N/A,#N/A,FALSE,"58";#N/A,#N/A,FALSE,"59";#N/A,#N/A,FALSE,"60";#N/A,#N/A,FALSE,"60A";#N/A,#N/A,FALSE,"61";#N/A,#N/A,FALSE,"62";#N/A,#N/A,FALSE,"63";#N/A,#N/A,FALSE,"63A";#N/A,#N/A,FALSE,"64";#N/A,#N/A,FALSE,"65";#N/A,#N/A,FALSE,"66";#N/A,#N/A,FALSE,"67"}</definedName>
    <definedName name="wrn.page57to67._1" localSheetId="11" hidden="1">{#N/A,#N/A,FALSE,"57";#N/A,#N/A,FALSE,"58";#N/A,#N/A,FALSE,"59";#N/A,#N/A,FALSE,"60";#N/A,#N/A,FALSE,"60A";#N/A,#N/A,FALSE,"61";#N/A,#N/A,FALSE,"62";#N/A,#N/A,FALSE,"63";#N/A,#N/A,FALSE,"63A";#N/A,#N/A,FALSE,"64";#N/A,#N/A,FALSE,"65";#N/A,#N/A,FALSE,"66";#N/A,#N/A,FALSE,"67"}</definedName>
    <definedName name="wrn.page57to67._1" hidden="1">{#N/A,#N/A,FALSE,"57";#N/A,#N/A,FALSE,"58";#N/A,#N/A,FALSE,"59";#N/A,#N/A,FALSE,"60";#N/A,#N/A,FALSE,"60A";#N/A,#N/A,FALSE,"61";#N/A,#N/A,FALSE,"62";#N/A,#N/A,FALSE,"63";#N/A,#N/A,FALSE,"63A";#N/A,#N/A,FALSE,"64";#N/A,#N/A,FALSE,"65";#N/A,#N/A,FALSE,"66";#N/A,#N/A,FALSE,"67"}</definedName>
    <definedName name="wrn.Page6." localSheetId="11" hidden="1">{"Page 6",#N/A,FALSE,"0399"}</definedName>
    <definedName name="wrn.Page6." hidden="1">{"Page 6",#N/A,FALSE,"0399"}</definedName>
    <definedName name="wrn.PAGEA." localSheetId="11" hidden="1">{"Pagea",#N/A,FALSE,"A"}</definedName>
    <definedName name="wrn.PAGEA." hidden="1">{"Pagea",#N/A,FALSE,"A"}</definedName>
    <definedName name="wrn.PAGED." localSheetId="11" hidden="1">{"PAGED",#N/A,FALSE,"D"}</definedName>
    <definedName name="wrn.PAGED." hidden="1">{"PAGED",#N/A,FALSE,"D"}</definedName>
    <definedName name="wrn.PAGEE." localSheetId="11" hidden="1">{"PAGEE",#N/A,FALSE,"E"}</definedName>
    <definedName name="wrn.PAGEE." hidden="1">{"PAGEE",#N/A,FALSE,"E"}</definedName>
    <definedName name="wrn.Pages._.28._.to._.50." localSheetId="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4" hidden="1">{#N/A,#N/A,FALSE,"51";#N/A,#N/A,FALSE,"52";#N/A,#N/A,FALSE,"53";#N/A,#N/A,FALSE,"54";#N/A,#N/A,FALSE,"55";#N/A,#N/A,FALSE,"55A";#N/A,#N/A,FALSE,"56";#N/A,#N/A,FALSE,"57";#N/A,#N/A,FALSE,"57A";#N/A,#N/A,FALSE,"58";#N/A,#N/A,FALSE,"59";#N/A,#N/A,FALSE,"60";#N/A,#N/A,FALSE,"60A";#N/A,#N/A,FALSE,"61";#N/A,#N/A,FALSE,"62";#N/A,#N/A,FALSE,"63";#N/A,#N/A,FALSE,"63A";#N/A,#N/A,FALSE,"64";#N/A,#N/A,FALSE,"65";#N/A,#N/A,FALSE,"66"}</definedName>
    <definedName name="wrn.Pages._.51._.to._.66."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4"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localSheetId="11" hidden="1">{"financials",#N/A,TRUE,"6_30_96";"footnotes",#N/A,TRUE,"6_30_96";"valuation",#N/A,TRUE,"6_30_96"}</definedName>
    <definedName name="wrn.Paging._.Compco." hidden="1">{"financials",#N/A,TRUE,"6_30_96";"footnotes",#N/A,TRUE,"6_30_96";"valuation",#N/A,TRUE,"6_30_96"}</definedName>
    <definedName name="wrn.Part._.1." localSheetId="4" hidden="1">{#N/A,#N/A,FALSE,"1- Cover";#N/A,#N/A,FALSE,"2 - TSF Headcount Summary";#N/A,#N/A,FALSE,"3 - New Total Population"}</definedName>
    <definedName name="wrn.Part._.1." localSheetId="11" hidden="1">{#N/A,#N/A,FALSE,"1- Cover";#N/A,#N/A,FALSE,"2 - TSF Headcount Summary";#N/A,#N/A,FALSE,"3 - New Total Population"}</definedName>
    <definedName name="wrn.Part._.1." hidden="1">{#N/A,#N/A,FALSE,"1- Cover";#N/A,#N/A,FALSE,"2 - TSF Headcount Summary";#N/A,#N/A,FALSE,"3 - New Total Population"}</definedName>
    <definedName name="wrn.Part._.1._1" localSheetId="4" hidden="1">{#N/A,#N/A,FALSE,"1- Cover";#N/A,#N/A,FALSE,"2 - TSF Headcount Summary";#N/A,#N/A,FALSE,"3 - New Total Population"}</definedName>
    <definedName name="wrn.Part._.1._1" localSheetId="11" hidden="1">{#N/A,#N/A,FALSE,"1- Cover";#N/A,#N/A,FALSE,"2 - TSF Headcount Summary";#N/A,#N/A,FALSE,"3 - New Total Population"}</definedName>
    <definedName name="wrn.Part._.1._1" hidden="1">{#N/A,#N/A,FALSE,"1- Cover";#N/A,#N/A,FALSE,"2 - TSF Headcount Summary";#N/A,#N/A,FALSE,"3 - New Total Population"}</definedName>
    <definedName name="wrn.Part._.2." localSheetId="4" hidden="1">{#N/A,#N/A,FALSE,"5 - Headcount Ratios";#N/A,#N/A,FALSE,"6 - Support Ratio Data";#N/A,#N/A,FALSE,"8 - A1 - Asia";#N/A,#N/A,FALSE,"10 - A1 - North America";#N/A,#N/A,FALSE,"11 - A2 - North Sea - Norway";#N/A,#N/A,FALSE,"12 - A2 - North Sea - UK";#N/A,#N/A,FALSE,"14 - A1 - South America"}</definedName>
    <definedName name="wrn.Part._.2." localSheetId="11" hidden="1">{#N/A,#N/A,FALSE,"5 - Headcount Ratios";#N/A,#N/A,FALSE,"6 - Support Ratio Data";#N/A,#N/A,FALSE,"8 - A1 - Asia";#N/A,#N/A,FALSE,"10 - A1 - North America";#N/A,#N/A,FALSE,"11 - A2 - North Sea - Norway";#N/A,#N/A,FALSE,"12 - A2 - North Sea - UK";#N/A,#N/A,FALSE,"14 - A1 - South America"}</definedName>
    <definedName name="wrn.Part._.2." hidden="1">{#N/A,#N/A,FALSE,"5 - Headcount Ratios";#N/A,#N/A,FALSE,"6 - Support Ratio Data";#N/A,#N/A,FALSE,"8 - A1 - Asia";#N/A,#N/A,FALSE,"10 - A1 - North America";#N/A,#N/A,FALSE,"11 - A2 - North Sea - Norway";#N/A,#N/A,FALSE,"12 - A2 - North Sea - UK";#N/A,#N/A,FALSE,"14 - A1 - South America"}</definedName>
    <definedName name="wrn.Part._.2._1" localSheetId="4" hidden="1">{#N/A,#N/A,FALSE,"5 - Headcount Ratios";#N/A,#N/A,FALSE,"6 - Support Ratio Data";#N/A,#N/A,FALSE,"8 - A1 - Asia";#N/A,#N/A,FALSE,"10 - A1 - North America";#N/A,#N/A,FALSE,"11 - A2 - North Sea - Norway";#N/A,#N/A,FALSE,"12 - A2 - North Sea - UK";#N/A,#N/A,FALSE,"14 - A1 - South America"}</definedName>
    <definedName name="wrn.Part._.2._1" localSheetId="11" hidden="1">{#N/A,#N/A,FALSE,"5 - Headcount Ratios";#N/A,#N/A,FALSE,"6 - Support Ratio Data";#N/A,#N/A,FALSE,"8 - A1 - Asia";#N/A,#N/A,FALSE,"10 - A1 - North America";#N/A,#N/A,FALSE,"11 - A2 - North Sea - Norway";#N/A,#N/A,FALSE,"12 - A2 - North Sea - UK";#N/A,#N/A,FALSE,"14 - A1 - South America"}</definedName>
    <definedName name="wrn.Part._.2._1" hidden="1">{#N/A,#N/A,FALSE,"5 - Headcount Ratios";#N/A,#N/A,FALSE,"6 - Support Ratio Data";#N/A,#N/A,FALSE,"8 - A1 - Asia";#N/A,#N/A,FALSE,"10 - A1 - North America";#N/A,#N/A,FALSE,"11 - A2 - North Sea - Norway";#N/A,#N/A,FALSE,"12 - A2 - North Sea - UK";#N/A,#N/A,FALSE,"14 - A1 - South America"}</definedName>
    <definedName name="wrn.partner_cap_stmt2" localSheetId="4" hidden="1">{"PARTNERS CAPITAL STMT",#N/A,FALSE,"Partners Capital"}</definedName>
    <definedName name="wrn.partner_cap_stmt2" localSheetId="11" hidden="1">{"PARTNERS CAPITAL STMT",#N/A,FALSE,"Partners Capital"}</definedName>
    <definedName name="wrn.partner_cap_stmt2" hidden="1">{"PARTNERS CAPITAL STMT",#N/A,FALSE,"Partners Capital"}</definedName>
    <definedName name="wrn.partner_cap_stmt2_1" localSheetId="4" hidden="1">{"PARTNERS CAPITAL STMT",#N/A,FALSE,"Partners Capital"}</definedName>
    <definedName name="wrn.partner_cap_stmt2_1" localSheetId="11" hidden="1">{"PARTNERS CAPITAL STMT",#N/A,FALSE,"Partners Capital"}</definedName>
    <definedName name="wrn.partner_cap_stmt2_1" hidden="1">{"PARTNERS CAPITAL STMT",#N/A,FALSE,"Partners Capital"}</definedName>
    <definedName name="wrn.PARTNERS._.CAPITAL._.STMT." localSheetId="4" hidden="1">{"PARTNERS CAPITAL STMT",#N/A,FALSE,"Partners Capital"}</definedName>
    <definedName name="wrn.PARTNERS._.CAPITAL._.STMT." localSheetId="11" hidden="1">{"PARTNERS CAPITAL STMT",#N/A,FALSE,"Partners Capital"}</definedName>
    <definedName name="wrn.PARTNERS._.CAPITAL._.STMT." hidden="1">{"PARTNERS CAPITAL STMT",#N/A,FALSE,"Partners Capital"}</definedName>
    <definedName name="wrn.PARTNERS._.CAPITAL._.STMT._1" localSheetId="4" hidden="1">{"PARTNERS CAPITAL STMT",#N/A,FALSE,"Partners Capital"}</definedName>
    <definedName name="wrn.PARTNERS._.CAPITAL._.STMT._1" localSheetId="11" hidden="1">{"PARTNERS CAPITAL STMT",#N/A,FALSE,"Partners Capital"}</definedName>
    <definedName name="wrn.PARTNERS._.CAPITAL._.STMT._1" hidden="1">{"PARTNERS CAPITAL STMT",#N/A,FALSE,"Partners Capital"}</definedName>
    <definedName name="wrn.Pasadena._.Store._.Assumptions." localSheetId="15" hidden="1">{"Pasadena Store Assumptions",#N/A,TRUE,"Formatted Assumptions"}</definedName>
    <definedName name="wrn.Pasadena._.Store._.Assumptions." localSheetId="11" hidden="1">{"Pasadena Store Assumptions",#N/A,TRUE,"Formatted Assumptions"}</definedName>
    <definedName name="wrn.Pasadena._.Store._.Assumptions." hidden="1">{"Pasadena Store Assumptions",#N/A,TRUE,"Formatted Assumptions"}</definedName>
    <definedName name="wrn.Pasadena._.Store._.Pro._.Forma._.IS." localSheetId="15" hidden="1">{"Pasadena Store Pro IS Y1",#N/A,TRUE,"Pasadena Store Pro Forma IS";"Pasadena Store Pro IS Y2",#N/A,TRUE,"Pasadena Store Pro Forma IS";"Pasadena Store Pro IS Y3",#N/A,TRUE,"Pasadena Store Pro Forma IS";"Pasadena Store Pro IS Y4 and Y5",#N/A,TRUE,"Pasadena Store Pro Forma IS";"Pasadena Store Annual Summary",#N/A,TRUE,"Pasadena Store Pro Forma IS"}</definedName>
    <definedName name="wrn.Pasadena._.Store._.Pro._.Forma._.IS." localSheetId="11" hidden="1">{"Pasadena Store Pro IS Y1",#N/A,TRUE,"Pasadena Store Pro Forma IS";"Pasadena Store Pro IS Y2",#N/A,TRUE,"Pasadena Store Pro Forma IS";"Pasadena Store Pro IS Y3",#N/A,TRUE,"Pasadena Store Pro Forma IS";"Pasadena Store Pro IS Y4 and Y5",#N/A,TRUE,"Pasadena Store Pro Forma IS";"Pasadena Store Annual Summary",#N/A,TRUE,"Pasadena Store Pro Forma IS"}</definedName>
    <definedName name="wrn.Pasadena._.Store._.Pro._.Forma._.IS." hidden="1">{"Pasadena Store Pro IS Y1",#N/A,TRUE,"Pasadena Store Pro Forma IS";"Pasadena Store Pro IS Y2",#N/A,TRUE,"Pasadena Store Pro Forma IS";"Pasadena Store Pro IS Y3",#N/A,TRUE,"Pasadena Store Pro Forma IS";"Pasadena Store Pro IS Y4 and Y5",#N/A,TRUE,"Pasadena Store Pro Forma IS";"Pasadena Store Annual Summary",#N/A,TRUE,"Pasadena Store Pro Forma IS"}</definedName>
    <definedName name="wrn.payless._.interest." localSheetId="4" hidden="1">{"payless interest",#N/A,FALSE,"PAYLESS"}</definedName>
    <definedName name="wrn.payless._.interest." localSheetId="11" hidden="1">{"payless interest",#N/A,FALSE,"PAYLESS"}</definedName>
    <definedName name="wrn.payless._.interest." hidden="1">{"payless interest",#N/A,FALSE,"PAYLESS"}</definedName>
    <definedName name="wrn.payless._.interest._1" localSheetId="4" hidden="1">{"payless interest",#N/A,FALSE,"PAYLESS"}</definedName>
    <definedName name="wrn.payless._.interest._1" localSheetId="11" hidden="1">{"payless interest",#N/A,FALSE,"PAYLESS"}</definedName>
    <definedName name="wrn.payless._.interest._1" hidden="1">{"payless interest",#N/A,FALSE,"PAYLESS"}</definedName>
    <definedName name="wrn.PBCC._.Recs." localSheetId="11" hidden="1">{"pbccprfcst",#N/A,FALSE,"FCST REC PBCC";"pbccbudget",#N/A,FALSE,"FCST REC PBCC";"pbccpryear",#N/A,FALSE,"FCST REC PBCC"}</definedName>
    <definedName name="wrn.PBCC._.Recs." hidden="1">{"pbccprfcst",#N/A,FALSE,"FCST REC PBCC";"pbccbudget",#N/A,FALSE,"FCST REC PBCC";"pbccpryear",#N/A,FALSE,"FCST REC PBCC"}</definedName>
    <definedName name="wrn.PBFS._.RECS." localSheetId="11" hidden="1">{"pbfsprfcst",#N/A,FALSE,"FCST REC PBFS";"pbfsbudget",#N/A,FALSE,"FCST REC PBFS";"pbfspryear",#N/A,FALSE,"FCST REC PBFS"}</definedName>
    <definedName name="wrn.PBFS._.RECS." hidden="1">{"pbfsprfcst",#N/A,FALSE,"FCST REC PBFS";"pbfsbudget",#N/A,FALSE,"FCST REC PBFS";"pbfspryear",#N/A,FALSE,"FCST REC PBFS"}</definedName>
    <definedName name="wrn.PCS." localSheetId="1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_CSG_PPG." localSheetId="1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DC._.LIQUID._.SPECIFIC._.GRAVITY." localSheetId="4" hidden="1">{#N/A,#N/A,FALSE,"PDC LIQ GRAVITY"}</definedName>
    <definedName name="wrn.PDC._.LIQUID._.SPECIFIC._.GRAVITY." localSheetId="11" hidden="1">{#N/A,#N/A,FALSE,"PDC LIQ GRAVITY"}</definedName>
    <definedName name="wrn.PDC._.LIQUID._.SPECIFIC._.GRAVITY." hidden="1">{#N/A,#N/A,FALSE,"PDC LIQ GRAVITY"}</definedName>
    <definedName name="wrn.PDC._.LIQUID._.SPECIFIC._.GRAVITY._1" localSheetId="4" hidden="1">{#N/A,#N/A,FALSE,"PDC LIQ GRAVITY"}</definedName>
    <definedName name="wrn.PDC._.LIQUID._.SPECIFIC._.GRAVITY._1" localSheetId="11" hidden="1">{#N/A,#N/A,FALSE,"PDC LIQ GRAVITY"}</definedName>
    <definedName name="wrn.PDC._.LIQUID._.SPECIFIC._.GRAVITY._1" hidden="1">{#N/A,#N/A,FALSE,"PDC LIQ GRAVITY"}</definedName>
    <definedName name="wrn.Pending." localSheetId="11" hidden="1">{"Pending",#N/A,FALSE,"Derivative Transaction"}</definedName>
    <definedName name="wrn.Pending." hidden="1">{"Pending",#N/A,FALSE,"Derivative Transaction"}</definedName>
    <definedName name="wrn.Penn._.PSC._.part._.1." localSheetId="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centages." localSheetId="11" hidden="1">{"percentages",#N/A,FALSE,"% Calculations"}</definedName>
    <definedName name="wrn.Percentages." hidden="1">{"percentages",#N/A,FALSE,"% Calculations"}</definedName>
    <definedName name="wrn.Percentages._1" localSheetId="11" hidden="1">{"percentages",#N/A,FALSE,"% Calculations"}</definedName>
    <definedName name="wrn.Percentages._1" hidden="1">{"percentages",#N/A,FALSE,"% Calculations"}</definedName>
    <definedName name="wrn.Period._.Summary." localSheetId="11" hidden="1">{"Period Total g&amp;A by Line",#N/A,FALSE,"Total G&amp;A by Line";"Period Ops by Line",#N/A,FALSE,"Operations by Line";"Period Admin by Line",#N/A,FALSE,"Administrative by Line";"Period Development by Line",#N/A,FALSE,"Development by Line"}</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ERIODIC._.INSP._.ALL._.SCH.." localSheetId="11" hidden="1">{"P.I. BUDGET ASSUMPTIONS",#N/A,FALSE,"PERIODIC INSP 97";"P.I. MAJOR EXP",#N/A,FALSE,"PERIODIC INSP 97";"PERIODIC INSP",#N/A,FALSE,"PERIODIC INSP 97"}</definedName>
    <definedName name="wrn.PERIODIC._.INSP._.ALL._.SCH.." hidden="1">{"P.I. BUDGET ASSUMPTIONS",#N/A,FALSE,"PERIODIC INSP 97";"P.I. MAJOR EXP",#N/A,FALSE,"PERIODIC INSP 97";"PERIODIC INSP",#N/A,FALSE,"PERIODIC INSP 97"}</definedName>
    <definedName name="wrn.Personalliste." localSheetId="4" hidden="1">{"Personal1",#N/A,TRUE,"Seiba";"Personal2",#N/A,TRUE,"Seiba";"Personal3",#N/A,TRUE,"Seiba";"Personal4",#N/A,TRUE,"Seiba"}</definedName>
    <definedName name="wrn.Personalliste." localSheetId="11" hidden="1">{"Personal1",#N/A,TRUE,"Seiba";"Personal2",#N/A,TRUE,"Seiba";"Personal3",#N/A,TRUE,"Seiba";"Personal4",#N/A,TRUE,"Seiba"}</definedName>
    <definedName name="wrn.Personalliste." hidden="1">{"Personal1",#N/A,TRUE,"Seiba";"Personal2",#N/A,TRUE,"Seiba";"Personal3",#N/A,TRUE,"Seiba";"Personal4",#N/A,TRUE,"Seiba"}</definedName>
    <definedName name="wrn.Personalliste._1" localSheetId="4" hidden="1">{"Personal1",#N/A,TRUE,"Seiba";"Personal2",#N/A,TRUE,"Seiba";"Personal3",#N/A,TRUE,"Seiba";"Personal4",#N/A,TRUE,"Seiba"}</definedName>
    <definedName name="wrn.Personalliste._1" localSheetId="11" hidden="1">{"Personal1",#N/A,TRUE,"Seiba";"Personal2",#N/A,TRUE,"Seiba";"Personal3",#N/A,TRUE,"Seiba";"Personal4",#N/A,TRUE,"Seiba"}</definedName>
    <definedName name="wrn.Personalliste._1" hidden="1">{"Personal1",#N/A,TRUE,"Seiba";"Personal2",#N/A,TRUE,"Seiba";"Personal3",#N/A,TRUE,"Seiba";"Personal4",#N/A,TRUE,"Seiba"}</definedName>
    <definedName name="wrn.PERSONNEL." localSheetId="11"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esados." localSheetId="11" hidden="1">{#N/A,#N/A,FALSE,"CAPA";#N/A,#N/A,FALSE,"self";#N/A,#N/A,FALSE,"NAO";#N/A,#N/A,FALSE,"chiller";#N/A,#N/A,FALSE,"splitao";#N/A,#N/A,FALSE,"40rp";#N/A,#N/A,FALSE,"50hz";#N/A,#N/A,FALSE,"AVULSO";#N/A,#N/A,FALSE,"LINHA2";#N/A,#N/A,FALSE,"LINHA1"}</definedName>
    <definedName name="wrn.pesados." hidden="1">{#N/A,#N/A,FALSE,"CAPA";#N/A,#N/A,FALSE,"self";#N/A,#N/A,FALSE,"NAO";#N/A,#N/A,FALSE,"chiller";#N/A,#N/A,FALSE,"splitao";#N/A,#N/A,FALSE,"40rp";#N/A,#N/A,FALSE,"50hz";#N/A,#N/A,FALSE,"AVULSO";#N/A,#N/A,FALSE,"LINHA2";#N/A,#N/A,FALSE,"LINHA1"}</definedName>
    <definedName name="wrn.pesados._1" localSheetId="11" hidden="1">{#N/A,#N/A,FALSE,"CAPA";#N/A,#N/A,FALSE,"self";#N/A,#N/A,FALSE,"NAO";#N/A,#N/A,FALSE,"chiller";#N/A,#N/A,FALSE,"splitao";#N/A,#N/A,FALSE,"40rp";#N/A,#N/A,FALSE,"50hz";#N/A,#N/A,FALSE,"AVULSO";#N/A,#N/A,FALSE,"LINHA2";#N/A,#N/A,FALSE,"LINHA1"}</definedName>
    <definedName name="wrn.pesados._1" hidden="1">{#N/A,#N/A,FALSE,"CAPA";#N/A,#N/A,FALSE,"self";#N/A,#N/A,FALSE,"NAO";#N/A,#N/A,FALSE,"chiller";#N/A,#N/A,FALSE,"splitao";#N/A,#N/A,FALSE,"40rp";#N/A,#N/A,FALSE,"50hz";#N/A,#N/A,FALSE,"AVULSO";#N/A,#N/A,FALSE,"LINHA2";#N/A,#N/A,FALSE,"LINHA1"}</definedName>
    <definedName name="wrn.PETC."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PETC."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PF._.Analysis." localSheetId="4" hidden="1">{"PF Analysis",#N/A,FALSE,"Merger Plan"}</definedName>
    <definedName name="wrn.PF._.Analysis." localSheetId="11" hidden="1">{"PF Analysis",#N/A,FALSE,"Merger Plan"}</definedName>
    <definedName name="wrn.PF._.Analysis." hidden="1">{"PF Analysis",#N/A,FALSE,"Merger Plan"}</definedName>
    <definedName name="wrn.PF._.Analysis._1" localSheetId="4" hidden="1">{"PF Analysis",#N/A,FALSE,"Merger Plan"}</definedName>
    <definedName name="wrn.PF._.Analysis._1" localSheetId="11" hidden="1">{"PF Analysis",#N/A,FALSE,"Merger Plan"}</definedName>
    <definedName name="wrn.PF._.Analysis._1" hidden="1">{"PF Analysis",#N/A,FALSE,"Merger Plan"}</definedName>
    <definedName name="wrn.PGW." localSheetId="4" hidden="1">{#N/A,#N/A,FALSE,"PGW"}</definedName>
    <definedName name="wrn.PGW." localSheetId="11" hidden="1">{#N/A,#N/A,FALSE,"PGW"}</definedName>
    <definedName name="wrn.PGW." hidden="1">{#N/A,#N/A,FALSE,"PGW"}</definedName>
    <definedName name="wrn.Pharm._.Market._.Report." localSheetId="4" hidden="1">{#N/A,#N/A,FALSE,"Sales Graph";#N/A,#N/A,FALSE,"PSBM";#N/A,#N/A,FALSE,"BUC Graph";#N/A,#N/A,FALSE,"P&amp;L - YTD"}</definedName>
    <definedName name="wrn.Pharm._.Market._.Report." localSheetId="11" hidden="1">{#N/A,#N/A,FALSE,"Sales Graph";#N/A,#N/A,FALSE,"PSBM";#N/A,#N/A,FALSE,"BUC Graph";#N/A,#N/A,FALSE,"P&amp;L - YTD"}</definedName>
    <definedName name="wrn.Pharm._.Market._.Report." hidden="1">{#N/A,#N/A,FALSE,"Sales Graph";#N/A,#N/A,FALSE,"PSBM";#N/A,#N/A,FALSE,"BUC Graph";#N/A,#N/A,FALSE,"P&amp;L - YTD"}</definedName>
    <definedName name="wrn.Pharm._.Market._.Report._1" localSheetId="4" hidden="1">{#N/A,#N/A,FALSE,"Sales Graph";#N/A,#N/A,FALSE,"PSBM";#N/A,#N/A,FALSE,"BUC Graph";#N/A,#N/A,FALSE,"P&amp;L - YTD"}</definedName>
    <definedName name="wrn.Pharm._.Market._.Report._1" localSheetId="11" hidden="1">{#N/A,#N/A,FALSE,"Sales Graph";#N/A,#N/A,FALSE,"PSBM";#N/A,#N/A,FALSE,"BUC Graph";#N/A,#N/A,FALSE,"P&amp;L - YTD"}</definedName>
    <definedName name="wrn.Pharm._.Market._.Report._1" hidden="1">{#N/A,#N/A,FALSE,"Sales Graph";#N/A,#N/A,FALSE,"PSBM";#N/A,#N/A,FALSE,"BUC Graph";#N/A,#N/A,FALSE,"P&amp;L - YTD"}</definedName>
    <definedName name="wrn.Pharmaceuticals."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oenix." localSheetId="11" hidden="1">{"is_plan vs Act",#N/A,FALSE,"IS_Plan-Act";"is_curr&amp;YTD",#N/A,FALSE,"IS_Plan-Act";"is_last5mos",#N/A,FALSE,"IS_Plan-Act";"is_vsYTD_RR",#N/A,FALSE,"IS_Plan-Act";"bs",#N/A,FALSE,"IS_Plan-Act";"bs_last5mos",#N/A,FALSE,"IS_Plan-Act";"cf",#N/A,FALSE,"IS_Plan-Act"}</definedName>
    <definedName name="wrn.phoenix." hidden="1">{"is_plan vs Act",#N/A,FALSE,"IS_Plan-Act";"is_curr&amp;YTD",#N/A,FALSE,"IS_Plan-Act";"is_last5mos",#N/A,FALSE,"IS_Plan-Act";"is_vsYTD_RR",#N/A,FALSE,"IS_Plan-Act";"bs",#N/A,FALSE,"IS_Plan-Act";"bs_last5mos",#N/A,FALSE,"IS_Plan-Act";"cf",#N/A,FALSE,"IS_Plan-Act"}</definedName>
    <definedName name="wrn.Pine._.Street._.Pro._.Forma._.IS." localSheetId="15" hidden="1">{"Pine Store Pro IS Y1",#N/A,TRUE,"Pine St Store Pro Forma IS";"Pine Store Pro IS Y2",#N/A,TRUE,"Pine St Store Pro Forma IS";"Pine Store Pro IS Y3",#N/A,TRUE,"Pine St Store Pro Forma IS";"Pine Store Pro IS Y4 and Y5",#N/A,TRUE,"Pine St Store Pro Forma IS";"Pine Store Annual Summary",#N/A,TRUE,"Pine St Store Pro Forma IS"}</definedName>
    <definedName name="wrn.Pine._.Street._.Pro._.Forma._.IS." localSheetId="11" hidden="1">{"Pine Store Pro IS Y1",#N/A,TRUE,"Pine St Store Pro Forma IS";"Pine Store Pro IS Y2",#N/A,TRUE,"Pine St Store Pro Forma IS";"Pine Store Pro IS Y3",#N/A,TRUE,"Pine St Store Pro Forma IS";"Pine Store Pro IS Y4 and Y5",#N/A,TRUE,"Pine St Store Pro Forma IS";"Pine Store Annual Summary",#N/A,TRUE,"Pine St Store Pro Forma IS"}</definedName>
    <definedName name="wrn.Pine._.Street._.Pro._.Forma._.IS." hidden="1">{"Pine Store Pro IS Y1",#N/A,TRUE,"Pine St Store Pro Forma IS";"Pine Store Pro IS Y2",#N/A,TRUE,"Pine St Store Pro Forma IS";"Pine Store Pro IS Y3",#N/A,TRUE,"Pine St Store Pro Forma IS";"Pine Store Pro IS Y4 and Y5",#N/A,TRUE,"Pine St Store Pro Forma IS";"Pine Store Annual Summary",#N/A,TRUE,"Pine St Store Pro Forma IS"}</definedName>
    <definedName name="wrn.Pine._.Street._.Store._.Assumptions." localSheetId="15" hidden="1">{"Pine St Store Assumptions",#N/A,TRUE,"Formatted Assumptions"}</definedName>
    <definedName name="wrn.Pine._.Street._.Store._.Assumptions." localSheetId="11" hidden="1">{"Pine St Store Assumptions",#N/A,TRUE,"Formatted Assumptions"}</definedName>
    <definedName name="wrn.Pine._.Street._.Store._.Assumptions." hidden="1">{"Pine St Store Assumptions",#N/A,TRUE,"Formatted Assumptions"}</definedName>
    <definedName name="wrn.pippo." localSheetId="11" hidden="1">{#N/A,#N/A,FALSE,"flash-orig";#N/A,#N/A,FALSE,"eco-fin";#N/A,#N/A,FALSE,"usd";#N/A,#N/A,FALSE,"traffico";#N/A,#N/A,FALSE,"mercato";#N/A,#N/A,FALSE,"personale";#N/A,#N/A,FALSE,"FLASH1"}</definedName>
    <definedName name="wrn.pippo." hidden="1">{#N/A,#N/A,FALSE,"flash-orig";#N/A,#N/A,FALSE,"eco-fin";#N/A,#N/A,FALSE,"usd";#N/A,#N/A,FALSE,"traffico";#N/A,#N/A,FALSE,"mercato";#N/A,#N/A,FALSE,"personale";#N/A,#N/A,FALSE,"FLASH1"}</definedName>
    <definedName name="wrn.PIS." localSheetId="11" hidden="1">{#N/A,#N/A,FALSE,"PIS"}</definedName>
    <definedName name="wrn.PIS." hidden="1">{#N/A,#N/A,FALSE,"PIS"}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_.and._.99._.forecast." localSheetId="4" hidden="1">{#N/A,#N/A,FALSE,"1999 forecast";#N/A,#N/A,FALSE,"Output"}</definedName>
    <definedName name="wrn.PL._.and._.99._.forecast." localSheetId="11" hidden="1">{#N/A,#N/A,FALSE,"1999 forecast";#N/A,#N/A,FALSE,"Output"}</definedName>
    <definedName name="wrn.PL._.and._.99._.forecast." hidden="1">{#N/A,#N/A,FALSE,"1999 forecast";#N/A,#N/A,FALSE,"Output"}</definedName>
    <definedName name="wrn.PL._.and._.99._.forecast._1" localSheetId="4" hidden="1">{#N/A,#N/A,FALSE,"1999 forecast";#N/A,#N/A,FALSE,"Output"}</definedName>
    <definedName name="wrn.PL._.and._.99._.forecast._1" localSheetId="11" hidden="1">{#N/A,#N/A,FALSE,"1999 forecast";#N/A,#N/A,FALSE,"Output"}</definedName>
    <definedName name="wrn.PL._.and._.99._.forecast._1" hidden="1">{#N/A,#N/A,FALSE,"1999 forecast";#N/A,#N/A,FALSE,"Output"}</definedName>
    <definedName name="wrn.PL._1" localSheetId="4" hidden="1">{"PL",#N/A,FALSE,"Flash PL"}</definedName>
    <definedName name="wrn.PL._1" localSheetId="11" hidden="1">{"PL",#N/A,FALSE,"Flash PL"}</definedName>
    <definedName name="wrn.PL._1" hidden="1">{"PL",#N/A,FALSE,"Flash PL"}</definedName>
    <definedName name="wrn.PL._1_1" localSheetId="4" hidden="1">{"PL",#N/A,FALSE,"Flash PL"}</definedName>
    <definedName name="wrn.PL._1_1" localSheetId="11" hidden="1">{"PL",#N/A,FALSE,"Flash PL"}</definedName>
    <definedName name="wrn.PL._1_1" hidden="1">{"PL",#N/A,FALSE,"Flash PL"}</definedName>
    <definedName name="wrn.PL._1_1_2" localSheetId="4" hidden="1">{"PL",#N/A,FALSE,"Flash PL"}</definedName>
    <definedName name="wrn.PL._1_1_2" localSheetId="11" hidden="1">{"PL",#N/A,FALSE,"Flash PL"}</definedName>
    <definedName name="wrn.PL._1_1_2" hidden="1">{"PL",#N/A,FALSE,"Flash PL"}</definedName>
    <definedName name="wrn.PL._1_3" localSheetId="4" hidden="1">{"PL",#N/A,FALSE,"Flash PL"}</definedName>
    <definedName name="wrn.PL._1_3" localSheetId="11" hidden="1">{"PL",#N/A,FALSE,"Flash PL"}</definedName>
    <definedName name="wrn.PL._1_3" hidden="1">{"PL",#N/A,FALSE,"Flash PL"}</definedName>
    <definedName name="wrn.PL._2" localSheetId="4" hidden="1">{"PL",#N/A,FALSE,"Flash PL"}</definedName>
    <definedName name="wrn.PL._2" localSheetId="11" hidden="1">{"PL",#N/A,FALSE,"Flash PL"}</definedName>
    <definedName name="wrn.PL._2" hidden="1">{"PL",#N/A,FALSE,"Flash PL"}</definedName>
    <definedName name="wrn.PL._2_2" localSheetId="4" hidden="1">{"PL",#N/A,FALSE,"Flash PL"}</definedName>
    <definedName name="wrn.PL._2_2" localSheetId="11" hidden="1">{"PL",#N/A,FALSE,"Flash PL"}</definedName>
    <definedName name="wrn.PL._2_2" hidden="1">{"PL",#N/A,FALSE,"Flash PL"}</definedName>
    <definedName name="wrn.PL._3" localSheetId="4" hidden="1">{"PL",#N/A,FALSE,"Flash PL"}</definedName>
    <definedName name="wrn.PL._3" localSheetId="11" hidden="1">{"PL",#N/A,FALSE,"Flash PL"}</definedName>
    <definedName name="wrn.PL._3" hidden="1">{"PL",#N/A,FALSE,"Flash PL"}</definedName>
    <definedName name="wrn.PL._3_2" localSheetId="4" hidden="1">{"PL",#N/A,FALSE,"Flash PL"}</definedName>
    <definedName name="wrn.PL._3_2" localSheetId="11" hidden="1">{"PL",#N/A,FALSE,"Flash PL"}</definedName>
    <definedName name="wrn.PL._3_2" hidden="1">{"PL",#N/A,FALSE,"Flash PL"}</definedName>
    <definedName name="wrn.PL._5" localSheetId="4" hidden="1">{"PL",#N/A,FALSE,"Flash PL"}</definedName>
    <definedName name="wrn.PL._5" localSheetId="11" hidden="1">{"PL",#N/A,FALSE,"Flash PL"}</definedName>
    <definedName name="wrn.PL._5" hidden="1">{"PL",#N/A,FALSE,"Flash PL"}</definedName>
    <definedName name="wrn.PL_ALL." localSheetId="11" hidden="1">{#N/A,"id_9000_y",FALSE,"PL";#N/A,"id_7007_y",FALSE,"PL"}</definedName>
    <definedName name="wrn.PL_ALL." hidden="1">{#N/A,"id_9000_y",FALSE,"PL";#N/A,"id_7007_y",FALSE,"PL"}</definedName>
    <definedName name="wrn.PL1._.print." localSheetId="11" hidden="1">{"PL11",#N/A,FALSE,"input"}</definedName>
    <definedName name="wrn.PL1._.print." hidden="1">{"PL11",#N/A,FALSE,"input"}</definedName>
    <definedName name="wrn.PL2" localSheetId="4" hidden="1">{"PL",#N/A,FALSE,"Flash PL"}</definedName>
    <definedName name="wrn.PL2" localSheetId="11" hidden="1">{"PL",#N/A,FALSE,"Flash PL"}</definedName>
    <definedName name="wrn.PL2" hidden="1">{"PL",#N/A,FALSE,"Flash PL"}</definedName>
    <definedName name="wrn.PL2_1" localSheetId="4" hidden="1">{"PL",#N/A,FALSE,"Flash PL"}</definedName>
    <definedName name="wrn.PL2_1" localSheetId="11" hidden="1">{"PL",#N/A,FALSE,"Flash PL"}</definedName>
    <definedName name="wrn.PL2_1" hidden="1">{"PL",#N/A,FALSE,"Flash PL"}</definedName>
    <definedName name="wrn.PL2_1_1" localSheetId="4" hidden="1">{"PL",#N/A,FALSE,"Flash PL"}</definedName>
    <definedName name="wrn.PL2_1_1" localSheetId="11" hidden="1">{"PL",#N/A,FALSE,"Flash PL"}</definedName>
    <definedName name="wrn.PL2_1_1" hidden="1">{"PL",#N/A,FALSE,"Flash PL"}</definedName>
    <definedName name="wrn.PL2_1_1_2" localSheetId="4" hidden="1">{"PL",#N/A,FALSE,"Flash PL"}</definedName>
    <definedName name="wrn.PL2_1_1_2" localSheetId="11" hidden="1">{"PL",#N/A,FALSE,"Flash PL"}</definedName>
    <definedName name="wrn.PL2_1_1_2" hidden="1">{"PL",#N/A,FALSE,"Flash PL"}</definedName>
    <definedName name="wrn.PL2_1_3" localSheetId="4" hidden="1">{"PL",#N/A,FALSE,"Flash PL"}</definedName>
    <definedName name="wrn.PL2_1_3" localSheetId="11" hidden="1">{"PL",#N/A,FALSE,"Flash PL"}</definedName>
    <definedName name="wrn.PL2_1_3" hidden="1">{"PL",#N/A,FALSE,"Flash PL"}</definedName>
    <definedName name="wrn.PL2_2" localSheetId="4" hidden="1">{"PL",#N/A,FALSE,"Flash PL"}</definedName>
    <definedName name="wrn.PL2_2" localSheetId="11" hidden="1">{"PL",#N/A,FALSE,"Flash PL"}</definedName>
    <definedName name="wrn.PL2_2" hidden="1">{"PL",#N/A,FALSE,"Flash PL"}</definedName>
    <definedName name="wrn.PL2_2_2" localSheetId="4" hidden="1">{"PL",#N/A,FALSE,"Flash PL"}</definedName>
    <definedName name="wrn.PL2_2_2" localSheetId="11" hidden="1">{"PL",#N/A,FALSE,"Flash PL"}</definedName>
    <definedName name="wrn.PL2_2_2" hidden="1">{"PL",#N/A,FALSE,"Flash PL"}</definedName>
    <definedName name="wrn.PL2_3" localSheetId="4" hidden="1">{"PL",#N/A,FALSE,"Flash PL"}</definedName>
    <definedName name="wrn.PL2_3" localSheetId="11" hidden="1">{"PL",#N/A,FALSE,"Flash PL"}</definedName>
    <definedName name="wrn.PL2_3" hidden="1">{"PL",#N/A,FALSE,"Flash PL"}</definedName>
    <definedName name="wrn.PL2_3_2" localSheetId="4" hidden="1">{"PL",#N/A,FALSE,"Flash PL"}</definedName>
    <definedName name="wrn.PL2_3_2" localSheetId="11" hidden="1">{"PL",#N/A,FALSE,"Flash PL"}</definedName>
    <definedName name="wrn.PL2_3_2" hidden="1">{"PL",#N/A,FALSE,"Flash PL"}</definedName>
    <definedName name="wrn.PL2_5" localSheetId="4" hidden="1">{"PL",#N/A,FALSE,"Flash PL"}</definedName>
    <definedName name="wrn.PL2_5" localSheetId="11" hidden="1">{"PL",#N/A,FALSE,"Flash PL"}</definedName>
    <definedName name="wrn.PL2_5" hidden="1">{"PL",#N/A,FALSE,"Flash PL"}</definedName>
    <definedName name="wrn.Placer._.Dome." localSheetId="11" hidden="1">{"Placer Dome Mines",#N/A,FALSE,"PDG";"Placer Dome Summary",#N/A,FALSE,"PDG"}</definedName>
    <definedName name="wrn.Placer._.Dome." hidden="1">{"Placer Dome Mines",#N/A,FALSE,"PDG";"Placer Dome Summary",#N/A,FALSE,"PDG"}</definedName>
    <definedName name="wrn.PLAN." localSheetId="4" hidden="1">{#N/A,#N/A,FALSE,"5YRPL";#N/A,#N/A,FALSE,"3YRPL"}</definedName>
    <definedName name="wrn.PLAN." localSheetId="11" hidden="1">{#N/A,#N/A,FALSE,"5YRPL";#N/A,#N/A,FALSE,"3YRPL"}</definedName>
    <definedName name="wrn.PLAN." hidden="1">{#N/A,#N/A,FALSE,"5YRPL";#N/A,#N/A,FALSE,"3YRPL"}</definedName>
    <definedName name="wrn.PLAN._.SECTION." localSheetId="11" hidden="1">{"PLAN96",#N/A,FALSE,"96PLAN"}</definedName>
    <definedName name="wrn.PLAN._.SECTION." hidden="1">{"PLAN96",#N/A,FALSE,"96PLAN"}</definedName>
    <definedName name="wrn.plan._.vs._.act._.by._.month." localSheetId="4" hidden="1">{"plan vs act by month",#N/A,FALSE,"actual vs forecast"}</definedName>
    <definedName name="wrn.plan._.vs._.act._.by._.month." localSheetId="11" hidden="1">{"plan vs act by month",#N/A,FALSE,"actual vs forecast"}</definedName>
    <definedName name="wrn.plan._.vs._.act._.by._.month." hidden="1">{"plan vs act by month",#N/A,FALSE,"actual vs forecast"}</definedName>
    <definedName name="wrn.plan._.vs._.act._.by._.month._1" localSheetId="4" hidden="1">{"plan vs act by month",#N/A,FALSE,"actual vs forecast"}</definedName>
    <definedName name="wrn.plan._.vs._.act._.by._.month._1" localSheetId="11" hidden="1">{"plan vs act by month",#N/A,FALSE,"actual vs forecast"}</definedName>
    <definedName name="wrn.plan._.vs._.act._.by._.month._1" hidden="1">{"plan vs act by month",#N/A,FALSE,"actual vs forecast"}</definedName>
    <definedName name="wrn.PLAN._1" localSheetId="4" hidden="1">{#N/A,#N/A,FALSE,"5YRPL";#N/A,#N/A,FALSE,"3YRPL"}</definedName>
    <definedName name="wrn.PLAN._1" localSheetId="11" hidden="1">{#N/A,#N/A,FALSE,"5YRPL";#N/A,#N/A,FALSE,"3YRPL"}</definedName>
    <definedName name="wrn.PLAN._1" hidden="1">{#N/A,#N/A,FALSE,"5YRPL";#N/A,#N/A,FALSE,"3YRPL"}</definedName>
    <definedName name="wrn.PLANNING." localSheetId="4" hidden="1">{"PLANNING",#N/A,FALSE,"A"}</definedName>
    <definedName name="wrn.PLANNING." localSheetId="11" hidden="1">{"PLANNING",#N/A,FALSE,"A"}</definedName>
    <definedName name="wrn.PLANNING." hidden="1">{"PLANNING",#N/A,FALSE,"A"}</definedName>
    <definedName name="wrn.Plant._.Sheets." localSheetId="11" hidden="1">{#N/A,#N/A,FALSE,"Decrite";#N/A,#N/A,FALSE,"Bellville";#N/A,#N/A,FALSE,"Marysville"}</definedName>
    <definedName name="wrn.Plant._.Sheets." hidden="1">{#N/A,#N/A,FALSE,"Decrite";#N/A,#N/A,FALSE,"Bellville";#N/A,#N/A,FALSE,"Marysville"}</definedName>
    <definedName name="wrn.PLCOMIT." localSheetId="11" hidden="1">{#N/A,#N/A,FALSE,"pl_cons";#N/A,#N/A,FALSE,"pl_grup";#N/A,#N/A,FALSE,"pl_umpl";#N/A,#N/A,FALSE,"pl_bim";#N/A,#N/A,FALSE,"pl_bdb";#N/A,#N/A,FALSE,"pl_mq32";#N/A,#N/A,FALSE,"pl_bsrl"}</definedName>
    <definedName name="wrn.PLCOMIT." hidden="1">{#N/A,#N/A,FALSE,"pl_cons";#N/A,#N/A,FALSE,"pl_grup";#N/A,#N/A,FALSE,"pl_umpl";#N/A,#N/A,FALSE,"pl_bim";#N/A,#N/A,FALSE,"pl_bdb";#N/A,#N/A,FALSE,"pl_mq32";#N/A,#N/A,FALSE,"pl_bsrl"}</definedName>
    <definedName name="wrn.PLFORECAST." localSheetId="11" hidden="1">{"CY",#N/A,FALSE,"FORECAST";"PAYROLL",#N/A,FALSE,"FORECAST";"REC",#N/A,FALSE,"FORECAST";"SALES",#N/A,FALSE,"FORECAST"}</definedName>
    <definedName name="wrn.PLFORECAST." hidden="1">{"CY",#N/A,FALSE,"FORECAST";"PAYROLL",#N/A,FALSE,"FORECAST";"REC",#N/A,FALSE,"FORECAST";"SALES",#N/A,FALSE,"FORECAST"}</definedName>
    <definedName name="wrn.PLX." localSheetId="4" hidden="1">{"cred comp",#N/A,FALSE,"Comparable Credit Analysis";"IS",#N/A,FALSE,"IS";"Sensitivity",#N/A,FALSE,"Sensitivity";"BS",#N/A,FALSE,"BS";"Bond Summary",#N/A,FALSE,"B Summary";"AD",#N/A,FALSE,"Accretion";"NAV",#N/A,FALSE,"NAV";"SU",#N/A,FALSE,"S&amp;U";"acq. study",#N/A,FALSE,"Acq. Study";"F Charges",#N/A,FALSE,"Fixed Charges"}</definedName>
    <definedName name="wrn.PLX." localSheetId="1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LX._1" localSheetId="4" hidden="1">{"cred comp",#N/A,FALSE,"Comparable Credit Analysis";"IS",#N/A,FALSE,"IS";"Sensitivity",#N/A,FALSE,"Sensitivity";"BS",#N/A,FALSE,"BS";"Bond Summary",#N/A,FALSE,"B Summary";"AD",#N/A,FALSE,"Accretion";"NAV",#N/A,FALSE,"NAV";"SU",#N/A,FALSE,"S&amp;U";"acq. study",#N/A,FALSE,"Acq. Study";"F Charges",#N/A,FALSE,"Fixed Charges"}</definedName>
    <definedName name="wrn.PLX._1" localSheetId="11" hidden="1">{"cred comp",#N/A,FALSE,"Comparable Credit Analysis";"IS",#N/A,FALSE,"IS";"Sensitivity",#N/A,FALSE,"Sensitivity";"BS",#N/A,FALSE,"BS";"Bond Summary",#N/A,FALSE,"B Summary";"AD",#N/A,FALSE,"Accretion";"NAV",#N/A,FALSE,"NAV";"SU",#N/A,FALSE,"S&amp;U";"acq. study",#N/A,FALSE,"Acq. Study";"F Charges",#N/A,FALSE,"Fixed Charges"}</definedName>
    <definedName name="wrn.PLX._1" hidden="1">{"cred comp",#N/A,FALSE,"Comparable Credit Analysis";"IS",#N/A,FALSE,"IS";"Sensitivity",#N/A,FALSE,"Sensitivity";"BS",#N/A,FALSE,"BS";"Bond Summary",#N/A,FALSE,"B Summary";"AD",#N/A,FALSE,"Accretion";"NAV",#N/A,FALSE,"NAV";"SU",#N/A,FALSE,"S&amp;U";"acq. study",#N/A,FALSE,"Acq. Study";"F Charges",#N/A,FALSE,"Fixed Charges"}</definedName>
    <definedName name="wrn.PMM_BSDDI." localSheetId="11"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PLQ." localSheetId="1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olymwe."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2_1"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2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2_2"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2_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3"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3_1"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3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3_2"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3_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4"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4_1"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4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4_2"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4_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5"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5_1"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5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5_2"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5_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RTRAIT." localSheetId="11" hidden="1">{"PG2 PAYHDS",#N/A,FALSE,"SUMMARY";"PG3 CAPITAL",#N/A,FALSE,"SUMMARY"}</definedName>
    <definedName name="wrn.PORTRAIT." hidden="1">{"PG2 PAYHDS",#N/A,FALSE,"SUMMARY";"PG3 CAPITAL",#N/A,FALSE,"SUMMARY"}</definedName>
    <definedName name="wrn.ppp" localSheetId="4" hidden="1">{#N/A,#N/A,FALSE,"1";#N/A,#N/A,FALSE,"2";#N/A,#N/A,FALSE,"16 - 17";#N/A,#N/A,FALSE,"18 - 19";#N/A,#N/A,FALSE,"26";#N/A,#N/A,FALSE,"27";#N/A,#N/A,FALSE,"28"}</definedName>
    <definedName name="wrn.ppp" localSheetId="11" hidden="1">{#N/A,#N/A,FALSE,"1";#N/A,#N/A,FALSE,"2";#N/A,#N/A,FALSE,"16 - 17";#N/A,#N/A,FALSE,"18 - 19";#N/A,#N/A,FALSE,"26";#N/A,#N/A,FALSE,"27";#N/A,#N/A,FALSE,"28"}</definedName>
    <definedName name="wrn.ppp" hidden="1">{#N/A,#N/A,FALSE,"1";#N/A,#N/A,FALSE,"2";#N/A,#N/A,FALSE,"16 - 17";#N/A,#N/A,FALSE,"18 - 19";#N/A,#N/A,FALSE,"26";#N/A,#N/A,FALSE,"27";#N/A,#N/A,FALSE,"28"}</definedName>
    <definedName name="wrn.ppp_1" localSheetId="4" hidden="1">{#N/A,#N/A,FALSE,"1";#N/A,#N/A,FALSE,"2";#N/A,#N/A,FALSE,"16 - 17";#N/A,#N/A,FALSE,"18 - 19";#N/A,#N/A,FALSE,"26";#N/A,#N/A,FALSE,"27";#N/A,#N/A,FALSE,"28"}</definedName>
    <definedName name="wrn.ppp_1" localSheetId="11" hidden="1">{#N/A,#N/A,FALSE,"1";#N/A,#N/A,FALSE,"2";#N/A,#N/A,FALSE,"16 - 17";#N/A,#N/A,FALSE,"18 - 19";#N/A,#N/A,FALSE,"26";#N/A,#N/A,FALSE,"27";#N/A,#N/A,FALSE,"28"}</definedName>
    <definedName name="wrn.ppp_1" hidden="1">{#N/A,#N/A,FALSE,"1";#N/A,#N/A,FALSE,"2";#N/A,#N/A,FALSE,"16 - 17";#N/A,#N/A,FALSE,"18 - 19";#N/A,#N/A,FALSE,"26";#N/A,#N/A,FALSE,"27";#N/A,#N/A,FALSE,"28"}</definedName>
    <definedName name="wrn.PR_TRIAL_BALANCE." localSheetId="15"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1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actice." localSheetId="4" hidden="1">{"practice",#N/A,FALSE,"COSOALL"}</definedName>
    <definedName name="wrn.practice." localSheetId="11" hidden="1">{"practice",#N/A,FALSE,"COSOALL"}</definedName>
    <definedName name="wrn.practice." hidden="1">{"practice",#N/A,FALSE,"COSOALL"}</definedName>
    <definedName name="wrn.PRBFinancials." localSheetId="19"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4"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15"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11"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mium." localSheetId="11" hidden="1">{#N/A,#N/A,FALSE,"Cover";#N/A,#N/A,FALSE,"Case Summary";#N/A,#N/A,FALSE,"Case Summary"}</definedName>
    <definedName name="wrn.Premium." hidden="1">{#N/A,#N/A,FALSE,"Cover";#N/A,#N/A,FALSE,"Case Summary";#N/A,#N/A,FALSE,"Case Summary"}</definedName>
    <definedName name="wrn.PREPAIDS." localSheetId="11" hidden="1">{#N/A,#N/A,FALSE,"G-1 Prepaid Expenses-Other";#N/A,#N/A,FALSE,"G-2 Prepaid Property Taxes";#N/A,#N/A,FALSE,"G-3 Prepaid Insurance "}</definedName>
    <definedName name="wrn.PREPAIDS." hidden="1">{#N/A,#N/A,FALSE,"G-1 Prepaid Expenses-Other";#N/A,#N/A,FALSE,"G-2 Prepaid Property Taxes";#N/A,#N/A,FALSE,"G-3 Prepaid Insurance "}</definedName>
    <definedName name="wrn.PRES_OUT." localSheetId="4" hidden="1">{"page1",#N/A,FALSE,"PRESENTATION";"page2",#N/A,FALSE,"PRESENTATION";#N/A,#N/A,FALSE,"Valuation Summary"}</definedName>
    <definedName name="wrn.PRES_OUT." localSheetId="11" hidden="1">{"page1",#N/A,FALSE,"PRESENTATION";"page2",#N/A,FALSE,"PRESENTATION";#N/A,#N/A,FALSE,"Valuation Summary"}</definedName>
    <definedName name="wrn.PRES_OUT." hidden="1">{"page1",#N/A,FALSE,"PRESENTATION";"page2",#N/A,FALSE,"PRESENTATION";#N/A,#N/A,FALSE,"Valuation Summary"}</definedName>
    <definedName name="wrn.PRES_OUT2" localSheetId="4" hidden="1">{"page1",#N/A,FALSE,"PRESENTATION";"page2",#N/A,FALSE,"PRESENTATION";#N/A,#N/A,FALSE,"Valuation Summary"}</definedName>
    <definedName name="wrn.PRES_OUT2" localSheetId="11" hidden="1">{"page1",#N/A,FALSE,"PRESENTATION";"page2",#N/A,FALSE,"PRESENTATION";#N/A,#N/A,FALSE,"Valuation Summary"}</definedName>
    <definedName name="wrn.PRES_OUT2" hidden="1">{"page1",#N/A,FALSE,"PRESENTATION";"page2",#N/A,FALSE,"PRESENTATION";#N/A,#N/A,FALSE,"Valuation Summary"}</definedName>
    <definedName name="wrn.Pres_OUT3" localSheetId="4" hidden="1">{"page1",#N/A,FALSE,"PRESENTATION";"page2",#N/A,FALSE,"PRESENTATION";#N/A,#N/A,FALSE,"Valuation Summary"}</definedName>
    <definedName name="wrn.Pres_OUT3" localSheetId="11" hidden="1">{"page1",#N/A,FALSE,"PRESENTATION";"page2",#N/A,FALSE,"PRESENTATION";#N/A,#N/A,FALSE,"Valuation Summary"}</definedName>
    <definedName name="wrn.Pres_OUT3" hidden="1">{"page1",#N/A,FALSE,"PRESENTATION";"page2",#N/A,FALSE,"PRESENTATION";#N/A,#N/A,FALSE,"Valuation Summary"}</definedName>
    <definedName name="wrn.PRES_OUT4" localSheetId="4" hidden="1">{"page1",#N/A,FALSE,"PRESENTATION";"page2",#N/A,FALSE,"PRESENTATION";#N/A,#N/A,FALSE,"Valuation Summary"}</definedName>
    <definedName name="wrn.PRES_OUT4" localSheetId="11" hidden="1">{"page1",#N/A,FALSE,"PRESENTATION";"page2",#N/A,FALSE,"PRESENTATION";#N/A,#N/A,FALSE,"Valuation Summary"}</definedName>
    <definedName name="wrn.PRES_OUT4" hidden="1">{"page1",#N/A,FALSE,"PRESENTATION";"page2",#N/A,FALSE,"PRESENTATION";#N/A,#N/A,FALSE,"Valuation Summary"}</definedName>
    <definedName name="wrn.PRES_OUT5" localSheetId="4" hidden="1">{"page1",#N/A,FALSE,"PRESENTATION";"page2",#N/A,FALSE,"PRESENTATION";#N/A,#N/A,FALSE,"Valuation Summary"}</definedName>
    <definedName name="wrn.PRES_OUT5" localSheetId="11" hidden="1">{"page1",#N/A,FALSE,"PRESENTATION";"page2",#N/A,FALSE,"PRESENTATION";#N/A,#N/A,FALSE,"Valuation Summary"}</definedName>
    <definedName name="wrn.PRES_OUT5" hidden="1">{"page1",#N/A,FALSE,"PRESENTATION";"page2",#N/A,FALSE,"PRESENTATION";#N/A,#N/A,FALSE,"Valuation Summary"}</definedName>
    <definedName name="wrn.PRES_OUT6" localSheetId="4" hidden="1">{"page1",#N/A,FALSE,"PRESENTATION";"page2",#N/A,FALSE,"PRESENTATION";#N/A,#N/A,FALSE,"Valuation Summary"}</definedName>
    <definedName name="wrn.PRES_OUT6" localSheetId="11" hidden="1">{"page1",#N/A,FALSE,"PRESENTATION";"page2",#N/A,FALSE,"PRESENTATION";#N/A,#N/A,FALSE,"Valuation Summary"}</definedName>
    <definedName name="wrn.PRES_OUT6" hidden="1">{"page1",#N/A,FALSE,"PRESENTATION";"page2",#N/A,FALSE,"PRESENTATION";#N/A,#N/A,FALSE,"Valuation Summary"}</definedName>
    <definedName name="wrn.PRES_OUT8" localSheetId="4" hidden="1">{"page1",#N/A,FALSE,"PRESENTATION";"page2",#N/A,FALSE,"PRESENTATION";#N/A,#N/A,FALSE,"Valuation Summary"}</definedName>
    <definedName name="wrn.PRES_OUT8" localSheetId="11" hidden="1">{"page1",#N/A,FALSE,"PRESENTATION";"page2",#N/A,FALSE,"PRESENTATION";#N/A,#N/A,FALSE,"Valuation Summary"}</definedName>
    <definedName name="wrn.PRES_OUT8" hidden="1">{"page1",#N/A,FALSE,"PRESENTATION";"page2",#N/A,FALSE,"PRESENTATION";#N/A,#N/A,FALSE,"Valuation Summary"}</definedName>
    <definedName name="wrn.Presentation." localSheetId="11" hidden="1">{#N/A,#N/A,TRUE,"Cover";#N/A,#N/A,TRUE,"Sum";#N/A,#N/A,TRUE,"SubsRev";#N/A,#N/A,TRUE,"CapEx";#N/A,#N/A,TRUE,"OpEx";#N/A,#N/A,TRUE,"SUs";#N/A,#N/A,TRUE,"OrgChart";#N/A,#N/A,TRUE,"Staff";#N/A,#N/A,TRUE,"P&amp;L";#N/A,#N/A,TRUE,"Cash";#N/A,#N/A,TRUE,"BS";#N/A,#N/A,TRUE,"Valuation";#N/A,#N/A,TRUE,"CapEx-Assumptions";#N/A,#N/A,TRUE,"OpEx-Assumptions"}</definedName>
    <definedName name="wrn.Presentation." hidden="1">{#N/A,#N/A,TRUE,"Cover";#N/A,#N/A,TRUE,"Sum";#N/A,#N/A,TRUE,"SubsRev";#N/A,#N/A,TRUE,"CapEx";#N/A,#N/A,TRUE,"OpEx";#N/A,#N/A,TRUE,"SUs";#N/A,#N/A,TRUE,"OrgChart";#N/A,#N/A,TRUE,"Staff";#N/A,#N/A,TRUE,"P&amp;L";#N/A,#N/A,TRUE,"Cash";#N/A,#N/A,TRUE,"BS";#N/A,#N/A,TRUE,"Valuation";#N/A,#N/A,TRUE,"CapEx-Assumptions";#N/A,#N/A,TRUE,"OpEx-Assumptions"}</definedName>
    <definedName name="wrn.presentation2" localSheetId="11" hidden="1">{#N/A,#N/A,TRUE,"Cover";#N/A,#N/A,TRUE,"Sum";#N/A,#N/A,TRUE,"SubsRev";#N/A,#N/A,TRUE,"CapEx";#N/A,#N/A,TRUE,"OpEx";#N/A,#N/A,TRUE,"SUs";#N/A,#N/A,TRUE,"OrgChart";#N/A,#N/A,TRUE,"Staff";#N/A,#N/A,TRUE,"P&amp;L";#N/A,#N/A,TRUE,"Cash";#N/A,#N/A,TRUE,"BS";#N/A,#N/A,TRUE,"Valuation";#N/A,#N/A,TRUE,"CapEx-Assumptions";#N/A,#N/A,TRUE,"OpEx-Assumptions"}</definedName>
    <definedName name="wrn.presentation2" hidden="1">{#N/A,#N/A,TRUE,"Cover";#N/A,#N/A,TRUE,"Sum";#N/A,#N/A,TRUE,"SubsRev";#N/A,#N/A,TRUE,"CapEx";#N/A,#N/A,TRUE,"OpEx";#N/A,#N/A,TRUE,"SUs";#N/A,#N/A,TRUE,"OrgChart";#N/A,#N/A,TRUE,"Staff";#N/A,#N/A,TRUE,"P&amp;L";#N/A,#N/A,TRUE,"Cash";#N/A,#N/A,TRUE,"BS";#N/A,#N/A,TRUE,"Valuation";#N/A,#N/A,TRUE,"CapEx-Assumptions";#N/A,#N/A,TRUE,"OpEx-Assumptions"}</definedName>
    <definedName name="wrn.PRESS._.RELEASE." localSheetId="11" hidden="1">{#N/A,#N/A,FALSE,"PL addendum";#N/A,#N/A,FALSE,"BS EOY";#N/A,#N/A,FALSE,"QTRLY PL";#N/A,#N/A,FALSE,"CF YTD"}</definedName>
    <definedName name="wrn.PRESS._.RELEASE." hidden="1">{#N/A,#N/A,FALSE,"PL addendum";#N/A,#N/A,FALSE,"BS EOY";#N/A,#N/A,FALSE,"QTRLY PL";#N/A,#N/A,FALSE,"CF YTD"}</definedName>
    <definedName name="wrn.PRESUPUESTOS._.96." localSheetId="11" hidden="1">{#N/A,#N/A,TRUE,"COVER";"MDC1",#N/A,TRUE,"MDCMEN";"MDC2",#N/A,TRUE,"MDCMEN";"MDC3",#N/A,TRUE,"MDCMEN";"MDC4",#N/A,TRUE,"MDCMEN"}</definedName>
    <definedName name="wrn.PRESUPUESTOS._.96." hidden="1">{#N/A,#N/A,TRUE,"COVER";"MDC1",#N/A,TRUE,"MDCMEN";"MDC2",#N/A,TRUE,"MDCMEN";"MDC3",#N/A,TRUE,"MDCMEN";"MDC4",#N/A,TRUE,"MDCMEN"}</definedName>
    <definedName name="wrn.Pricing._.Case." localSheetId="4" hidden="1">{#N/A,#N/A,TRUE,"RESULTS";#N/A,#N/A,TRUE,"REV REQUIRE";#N/A,#N/A,TRUE,"RATEBASE";#N/A,#N/A,TRUE,"LEVELIZED"}</definedName>
    <definedName name="wrn.Pricing._.Case." localSheetId="11" hidden="1">{#N/A,#N/A,TRUE,"RESULTS";#N/A,#N/A,TRUE,"REV REQUIRE";#N/A,#N/A,TRUE,"RATEBASE";#N/A,#N/A,TRUE,"LEVELIZED"}</definedName>
    <definedName name="wrn.Pricing._.Case." hidden="1">{#N/A,#N/A,TRUE,"RESULTS";#N/A,#N/A,TRUE,"REV REQUIRE";#N/A,#N/A,TRUE,"RATEBASE";#N/A,#N/A,TRUE,"LEVELIZED"}</definedName>
    <definedName name="wrn.pricing2._.case." localSheetId="4" hidden="1">{#N/A,#N/A,TRUE,"RESULTS";#N/A,#N/A,TRUE,"REV REQUIRE";#N/A,#N/A,TRUE,"RATEBASE";#N/A,#N/A,TRUE,"LEVELIZED"}</definedName>
    <definedName name="wrn.pricing2._.case." localSheetId="11" hidden="1">{#N/A,#N/A,TRUE,"RESULTS";#N/A,#N/A,TRUE,"REV REQUIRE";#N/A,#N/A,TRUE,"RATEBASE";#N/A,#N/A,TRUE,"LEVELIZED"}</definedName>
    <definedName name="wrn.pricing2._.case." hidden="1">{#N/A,#N/A,TRUE,"RESULTS";#N/A,#N/A,TRUE,"REV REQUIRE";#N/A,#N/A,TRUE,"RATEBASE";#N/A,#N/A,TRUE,"LEVELIZED"}</definedName>
    <definedName name="wrn.Primary._.Reports." localSheetId="15" hidden="1">{#N/A,#N/A,FALSE,"Plan Summary";#N/A,#N/A,FALSE,"Monthly Goals";#N/A,#N/A,FALSE,"Profit Detail";#N/A,#N/A,FALSE,"Output Comparison";#N/A,#N/A,FALSE,"Production Goals"}</definedName>
    <definedName name="wrn.Primary._.Reports." localSheetId="11" hidden="1">{#N/A,#N/A,FALSE,"Plan Summary";#N/A,#N/A,FALSE,"Monthly Goals";#N/A,#N/A,FALSE,"Profit Detail";#N/A,#N/A,FALSE,"Output Comparison";#N/A,#N/A,FALSE,"Production Goals"}</definedName>
    <definedName name="wrn.Primary._.Reports." hidden="1">{#N/A,#N/A,FALSE,"Plan Summary";#N/A,#N/A,FALSE,"Monthly Goals";#N/A,#N/A,FALSE,"Profit Detail";#N/A,#N/A,FALSE,"Output Comparison";#N/A,#N/A,FALSE,"Production Goals"}</definedName>
    <definedName name="wrn.prin2._.all." localSheetId="4" hidden="1">{#N/A,#N/A,FALSE,"Pharm";#N/A,#N/A,FALSE,"WWCM"}</definedName>
    <definedName name="wrn.prin2._.all." localSheetId="11" hidden="1">{#N/A,#N/A,FALSE,"Pharm";#N/A,#N/A,FALSE,"WWCM"}</definedName>
    <definedName name="wrn.prin2._.all." hidden="1">{#N/A,#N/A,FALSE,"Pharm";#N/A,#N/A,FALSE,"WWCM"}</definedName>
    <definedName name="wrn.prin2._.all._1" localSheetId="4" hidden="1">{#N/A,#N/A,FALSE,"Pharm";#N/A,#N/A,FALSE,"WWCM"}</definedName>
    <definedName name="wrn.prin2._.all._1" localSheetId="11" hidden="1">{#N/A,#N/A,FALSE,"Pharm";#N/A,#N/A,FALSE,"WWCM"}</definedName>
    <definedName name="wrn.prin2._.all._1" hidden="1">{#N/A,#N/A,FALSE,"Pharm";#N/A,#N/A,FALSE,"WWCM"}</definedName>
    <definedName name="wrn.prin3" localSheetId="4" hidden="1">{#N/A,#N/A,FALSE,"Pharm";#N/A,#N/A,FALSE,"WWCM"}</definedName>
    <definedName name="wrn.prin3" localSheetId="11" hidden="1">{#N/A,#N/A,FALSE,"Pharm";#N/A,#N/A,FALSE,"WWCM"}</definedName>
    <definedName name="wrn.prin3" hidden="1">{#N/A,#N/A,FALSE,"Pharm";#N/A,#N/A,FALSE,"WWCM"}</definedName>
    <definedName name="wrn.prin3_1" localSheetId="4" hidden="1">{#N/A,#N/A,FALSE,"Pharm";#N/A,#N/A,FALSE,"WWCM"}</definedName>
    <definedName name="wrn.prin3_1" localSheetId="11" hidden="1">{#N/A,#N/A,FALSE,"Pharm";#N/A,#N/A,FALSE,"WWCM"}</definedName>
    <definedName name="wrn.prin3_1" hidden="1">{#N/A,#N/A,FALSE,"Pharm";#N/A,#N/A,FALSE,"WWCM"}</definedName>
    <definedName name="wrn.print" localSheetId="4" hidden="1">{"page1",#N/A,FALSE,"PROFORMA";"page2",#N/A,FALSE,"PROFORMA";"page3",#N/A,FALSE,"PROFORMA";"page4",#N/A,FALSE,"PROFORMA";"page5",#N/A,FALSE,"PROFORMA";"page6",#N/A,FALSE,"PROFORMA";"page7",#N/A,FALSE,"PROFORMA";"page8",#N/A,FALSE,"PROFORMA"}</definedName>
    <definedName name="wrn.print" localSheetId="11"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2" hidden="1">{#N/A,#N/A,FALSE,"Assum";#N/A,#N/A,FALSE,"IS";#N/A,#N/A,FALSE,"Op-BS";#N/A,#N/A,FALSE,"BSCF";#N/A,#N/A,FALSE,"Brad_IS";#N/A,#N/A,FALSE,"Brad_BSCF";#N/A,#N/A,FALSE,"Nick_IS";#N/A,#N/A,FALSE,"Nick_BSCF";#N/A,#N/A,FALSE,"Mobile_IS";#N/A,#N/A,FALSE,"Mobile_BSCF";#N/A,#N/A,FALSE,"Syn+Elim";#N/A,#N/A,FALSE,"Ratings"}</definedName>
    <definedName name="wrn.Print." localSheetId="1" hidden="1">{#N/A,#N/A,FALSE,"Assum";#N/A,#N/A,FALSE,"IS";#N/A,#N/A,FALSE,"Op-BS";#N/A,#N/A,FALSE,"BSCF";#N/A,#N/A,FALSE,"Brad_IS";#N/A,#N/A,FALSE,"Brad_BSCF";#N/A,#N/A,FALSE,"Nick_IS";#N/A,#N/A,FALSE,"Nick_BSCF";#N/A,#N/A,FALSE,"Mobile_IS";#N/A,#N/A,FALSE,"Mobile_BSCF";#N/A,#N/A,FALSE,"Syn+Elim";#N/A,#N/A,FALSE,"Ratings"}</definedName>
    <definedName name="wrn.Print." localSheetId="19" hidden="1">{#N/A,#N/A,FALSE,"Assum";#N/A,#N/A,FALSE,"IS";#N/A,#N/A,FALSE,"Op-BS";#N/A,#N/A,FALSE,"BSCF";#N/A,#N/A,FALSE,"Brad_IS";#N/A,#N/A,FALSE,"Brad_BSCF";#N/A,#N/A,FALSE,"Nick_IS";#N/A,#N/A,FALSE,"Nick_BSCF";#N/A,#N/A,FALSE,"Mobile_IS";#N/A,#N/A,FALSE,"Mobile_BSCF";#N/A,#N/A,FALSE,"Syn+Elim";#N/A,#N/A,FALSE,"Ratings"}</definedName>
    <definedName name="wrn.Print." localSheetId="4" hidden="1">{#N/A,#N/A,FALSE,"Assum";#N/A,#N/A,FALSE,"IS";#N/A,#N/A,FALSE,"Op-BS";#N/A,#N/A,FALSE,"BSCF";#N/A,#N/A,FALSE,"Brad_IS";#N/A,#N/A,FALSE,"Brad_BSCF";#N/A,#N/A,FALSE,"Nick_IS";#N/A,#N/A,FALSE,"Nick_BSCF";#N/A,#N/A,FALSE,"Mobile_IS";#N/A,#N/A,FALSE,"Mobile_BSCF";#N/A,#N/A,FALSE,"Syn+Elim";#N/A,#N/A,FALSE,"Ratings"}</definedName>
    <definedName name="wrn.Print." localSheetId="18" hidden="1">{#N/A,#N/A,FALSE,"Assum";#N/A,#N/A,FALSE,"IS";#N/A,#N/A,FALSE,"Op-BS";#N/A,#N/A,FALSE,"BSCF";#N/A,#N/A,FALSE,"Brad_IS";#N/A,#N/A,FALSE,"Brad_BSCF";#N/A,#N/A,FALSE,"Nick_IS";#N/A,#N/A,FALSE,"Nick_BSCF";#N/A,#N/A,FALSE,"Mobile_IS";#N/A,#N/A,FALSE,"Mobile_BSCF";#N/A,#N/A,FALSE,"Syn+Elim";#N/A,#N/A,FALSE,"Ratings"}</definedName>
    <definedName name="wrn.Print." localSheetId="15" hidden="1">{#N/A,#N/A,FALSE,"Assum";#N/A,#N/A,FALSE,"IS";#N/A,#N/A,FALSE,"Op-BS";#N/A,#N/A,FALSE,"BSCF";#N/A,#N/A,FALSE,"Brad_IS";#N/A,#N/A,FALSE,"Brad_BSCF";#N/A,#N/A,FALSE,"Nick_IS";#N/A,#N/A,FALSE,"Nick_BSCF";#N/A,#N/A,FALSE,"Mobile_IS";#N/A,#N/A,FALSE,"Mobile_BSCF";#N/A,#N/A,FALSE,"Syn+Elim";#N/A,#N/A,FALSE,"Ratings"}</definedName>
    <definedName name="wrn.Print." localSheetId="11" hidden="1">{#N/A,#N/A,FALSE,"Assum";#N/A,#N/A,FALSE,"IS";#N/A,#N/A,FALSE,"Op-BS";#N/A,#N/A,FALSE,"BSCF";#N/A,#N/A,FALSE,"Brad_IS";#N/A,#N/A,FALSE,"Brad_BSCF";#N/A,#N/A,FALSE,"Nick_IS";#N/A,#N/A,FALSE,"Nick_BSCF";#N/A,#N/A,FALSE,"Mobile_IS";#N/A,#N/A,FALSE,"Mobile_BSCF";#N/A,#N/A,FALSE,"Syn+Elim";#N/A,#N/A,FALSE,"Ratings"}</definedName>
    <definedName name="wrn.Print." hidden="1">{#N/A,#N/A,FALSE,"Assum";#N/A,#N/A,FALSE,"IS";#N/A,#N/A,FALSE,"Op-BS";#N/A,#N/A,FALSE,"BSCF";#N/A,#N/A,FALSE,"Brad_IS";#N/A,#N/A,FALSE,"Brad_BSCF";#N/A,#N/A,FALSE,"Nick_IS";#N/A,#N/A,FALSE,"Nick_BSCF";#N/A,#N/A,FALSE,"Mobile_IS";#N/A,#N/A,FALSE,"Mobile_BSCF";#N/A,#N/A,FALSE,"Syn+Elim";#N/A,#N/A,FALSE,"Ratings"}</definedName>
    <definedName name="wrn.Print._.24." localSheetId="11" hidden="1">{#N/A,#N/A,FALSE,"Index";"Stmts_Qtrs",#N/A,FALSE,"Summary";"Stmts_24 mo",#N/A,FALSE,"Summary";"Summary_24",#N/A,FALSE,"Revenue";"Month_24",#N/A,FALSE,"Engineering";"Month_24",#N/A,FALSE,"Marketing";"Month_24",#N/A,FALSE,"G &amp; A";"Month_24",#N/A,FALSE,"Manufacturing"}</definedName>
    <definedName name="wrn.Print._.24." hidden="1">{#N/A,#N/A,FALSE,"Index";"Stmts_Qtrs",#N/A,FALSE,"Summary";"Stmts_24 mo",#N/A,FALSE,"Summary";"Summary_24",#N/A,FALSE,"Revenue";"Month_24",#N/A,FALSE,"Engineering";"Month_24",#N/A,FALSE,"Marketing";"Month_24",#N/A,FALSE,"G &amp; A";"Month_24",#N/A,FALSE,"Manufacturing"}</definedName>
    <definedName name="wrn.Print._.4." localSheetId="4" hidden="1">{"Outflow 1",#N/A,FALSE,"Outflows-Inflows";"Outflow 2",#N/A,FALSE,"Outflows-Inflows";"Inflow 1",#N/A,FALSE,"Outflows-Inflows";"Inflow 2",#N/A,FALSE,"Outflows-Inflows"}</definedName>
    <definedName name="wrn.Print._.4." localSheetId="11"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4" hidden="1">{"print 1.6",#N/A,FALSE,"Sheet1";"print 2.6",#N/A,FALSE,"Sheet1";"print 3.6",#N/A,FALSE,"Sheet1";"print 4.6",#N/A,FALSE,"Sheet1";"print 5.6",#N/A,FALSE,"Sheet1";"print 6.6",#N/A,FALSE,"Sheet1"}</definedName>
    <definedName name="wrn.Print._.6." localSheetId="11"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4" hidden="1">{"Production Profile",#N/A,FALSE,"Production";"Cadispa SA",#N/A,FALSE,"Cadispa SA";"Corporate Profile",#N/A,FALSE,"D";"IS Q96",#N/A,FALSE,"C";"IS Q97",#N/A,FALSE,"C";"IS Years",#N/A,FALSE,"C";"Netbacks",#N/A,FALSE,"B"}</definedName>
    <definedName name="wrn.Print._.All." localSheetId="15" hidden="1">{"Cover",#N/A,FALSE,"Cover";"Title Page",#N/A,FALSE,"Title_Page";"Summary",#N/A,FALSE,"Summary";"Consolidated",#N/A,FALSE,"Consolidated";"Segment Inputs",#N/A,FALSE,"Segment_Inputs";"Recap Analysis",#N/A,FALSE,"Recap_Analysis";"Cap Struc Alts",#N/A,FALSE,"Capital_Structure_Alternatives";"Multiple Target Analysis",#N/A,FALSE,"Multiple_Target_Analysis"}</definedName>
    <definedName name="wrn.Print._.All." localSheetId="11" hidden="1">{"Cover",#N/A,FALSE,"Cover";"Title Page",#N/A,FALSE,"Title_Page";"Summary",#N/A,FALSE,"Summary";"Consolidated",#N/A,FALSE,"Consolidated";"Segment Inputs",#N/A,FALSE,"Segment_Inputs";"Recap Analysis",#N/A,FALSE,"Recap_Analysis";"Cap Struc Alts",#N/A,FALSE,"Capital_Structure_Alternatives";"Multiple Target Analysis",#N/A,FALSE,"Multiple_Target_Analysis"}</definedName>
    <definedName name="wrn.Print._.All." hidden="1">{"Cover",#N/A,FALSE,"Cover";"Title Page",#N/A,FALSE,"Title_Page";"Summary",#N/A,FALSE,"Summary";"Consolidated",#N/A,FALSE,"Consolidated";"Segment Inputs",#N/A,FALSE,"Segment_Inputs";"Recap Analysis",#N/A,FALSE,"Recap_Analysis";"Cap Struc Alts",#N/A,FALSE,"Capital_Structure_Alternatives";"Multiple Target Analysis",#N/A,FALSE,"Multiple_Target_Analysis"}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exhibits." localSheetId="1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exhibits."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Exhibits._1" localSheetId="11" hidden="1">{"Inc Stmt Dollar",#N/A,FALSE,"IS";"Inc Stmt CS",#N/A,FALSE,"IS";"BS Dollar",#N/A,FALSE,"BS";"BS CS",#N/A,FALSE,"BS";"CF Dollar",#N/A,FALSE,"CF";"Ratio No.1",#N/A,FALSE,"Ratio";"Ratio No.2",#N/A,FALSE,"Ratio"}</definedName>
    <definedName name="wrn.Print._.All._.Exhibits._1" hidden="1">{"Inc Stmt Dollar",#N/A,FALSE,"IS";"Inc Stmt CS",#N/A,FALSE,"IS";"BS Dollar",#N/A,FALSE,"BS";"BS CS",#N/A,FALSE,"BS";"CF Dollar",#N/A,FALSE,"CF";"Ratio No.1",#N/A,FALSE,"Ratio";"Ratio No.2",#N/A,FALSE,"Ratio"}</definedName>
    <definedName name="wrn.Print._.all._.GLI._.Reports." localSheetId="11"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 hidden="1">{"LBO Summary",#N/A,FALSE,"Summary";"Income Statement",#N/A,FALSE,"Model";"Cash Flow",#N/A,FALSE,"Model";"Balance Sheet",#N/A,FALSE,"Model";"Working Capital",#N/A,FALSE,"Model";"Pro Forma Balance Sheets",#N/A,FALSE,"PFBS";"Debt Balances",#N/A,FALSE,"Model";"Fee Schedules",#N/A,FALSE,"Model"}</definedName>
    <definedName name="wrn.Print._.All._.Pages." localSheetId="19" hidden="1">{"LBO Summary",#N/A,FALSE,"Summary";"Income Statement",#N/A,FALSE,"Model";"Cash Flow",#N/A,FALSE,"Model";"Balance Sheet",#N/A,FALSE,"Model";"Working Capital",#N/A,FALSE,"Model";"Pro Forma Balance Sheets",#N/A,FALSE,"PFBS";"Debt Balances",#N/A,FALSE,"Model";"Fee Schedules",#N/A,FALSE,"Model"}</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8"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4"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_1" hidden="1">{"LBO Summary",#N/A,FALSE,"Summary";"Income Statement",#N/A,FALSE,"Model";"Cash Flow",#N/A,FALSE,"Model";"Balance Sheet",#N/A,FALSE,"Model";"Working Capital",#N/A,FALSE,"Model";"Pro Forma Balance Sheets",#N/A,FALSE,"PFBS";"Debt Balances",#N/A,FALSE,"Model";"Fee Schedules",#N/A,FALSE,"Model"}</definedName>
    <definedName name="wrn.Print._.All._.Pages._2"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_2" hidden="1">{"LBO Summary",#N/A,FALSE,"Summary";"Income Statement",#N/A,FALSE,"Model";"Cash Flow",#N/A,FALSE,"Model";"Balance Sheet",#N/A,FALSE,"Model";"Working Capital",#N/A,FALSE,"Model";"Pro Forma Balance Sheets",#N/A,FALSE,"PFBS";"Debt Balances",#N/A,FALSE,"Model";"Fee Schedules",#N/A,FALSE,"Model"}</definedName>
    <definedName name="wrn.print._.all._.sheets." localSheetId="2" hidden="1">{"summary",#N/A,FALSE,"Valuation Analysis";"assumptions1",#N/A,FALSE,"Valuation Analysis";"assumptions2",#N/A,FALSE,"Valuation Analysis"}</definedName>
    <definedName name="wrn.print._.all._.sheets." localSheetId="1" hidden="1">{"summary",#N/A,FALSE,"Valuation Analysis";"assumptions1",#N/A,FALSE,"Valuation Analysis";"assumptions2",#N/A,FALSE,"Valuation Analysis"}</definedName>
    <definedName name="wrn.print._.all._.sheets." localSheetId="19" hidden="1">{"summary",#N/A,FALSE,"Valuation Analysis";"assumptions1",#N/A,FALSE,"Valuation Analysis";"assumptions2",#N/A,FALSE,"Valuation Analysis"}</definedName>
    <definedName name="wrn.print._.all._.sheets." localSheetId="4" hidden="1">{"summary",#N/A,FALSE,"Valuation Analysis";"assumptions1",#N/A,FALSE,"Valuation Analysis";"assumptions2",#N/A,FALSE,"Valuation Analysis"}</definedName>
    <definedName name="wrn.print._.all._.sheets." localSheetId="18" hidden="1">{"summary",#N/A,FALSE,"Valuation Analysis";"assumptions1",#N/A,FALSE,"Valuation Analysis";"assumptions2",#N/A,FALSE,"Valuation Analysis"}</definedName>
    <definedName name="wrn.print._.all._.sheets." localSheetId="15" hidden="1">{"summary",#N/A,FALSE,"Valuation Analysis";"assumptions1",#N/A,FALSE,"Valuation Analysis";"assumptions2",#N/A,FALSE,"Valuation Analysis"}</definedName>
    <definedName name="wrn.print._.all._.sheets." localSheetId="11"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all._.sheets._1" localSheetId="11" hidden="1">{"summary",#N/A,FALSE,"Valuation Analysis";"assumptions1",#N/A,FALSE,"Valuation Analysis";"assumptions2",#N/A,FALSE,"Valuation Analysis"}</definedName>
    <definedName name="wrn.print._.all._.sheets._1" hidden="1">{"summary",#N/A,FALSE,"Valuation Analysis";"assumptions1",#N/A,FALSE,"Valuation Analysis";"assumptions2",#N/A,FALSE,"Valuation Analysis"}</definedName>
    <definedName name="wrn.Print._.all._.workpapers._.and._.exhibits." localSheetId="11"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workpapers._.and._.exhibits."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Worksheets." localSheetId="11"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4" hidden="1">{#N/A,#N/A,FALSE,"Capitaliztion Matrix";#N/A,#N/A,FALSE,"4YR P&amp;L";#N/A,#N/A,FALSE,"Program Contributions";#N/A,#N/A,FALSE,"P&amp;L Trans YR 2";#N/A,#N/A,FALSE,"Rev &amp; EBITDA YR2";#N/A,#N/A,FALSE,"P&amp;L Trans YR 1";#N/A,#N/A,FALSE,"Rev &amp; EBITDA YR1"}</definedName>
    <definedName name="wrn.Print._.All._.Worksheets._1" localSheetId="11"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1" localSheetId="4" hidden="1">{"Production Profile",#N/A,FALSE,"Production";"Cadispa SA",#N/A,FALSE,"Cadispa SA";"Corporate Profile",#N/A,FALSE,"D";"IS Q96",#N/A,FALSE,"C";"IS Q97",#N/A,FALSE,"C";"IS Years",#N/A,FALSE,"C";"Netbacks",#N/A,FALSE,"B"}</definedName>
    <definedName name="wrn.Print._.All._1" localSheetId="11" hidden="1">{"Production Profile",#N/A,FALSE,"Production";"Cadispa SA",#N/A,FALSE,"Cadispa SA";"Corporate Profile",#N/A,FALSE,"D";"IS Q96",#N/A,FALSE,"C";"IS Q97",#N/A,FALSE,"C";"IS Years",#N/A,FALSE,"C";"Netbacks",#N/A,FALSE,"B"}</definedName>
    <definedName name="wrn.Print._.All._1" hidden="1">{"Production Profile",#N/A,FALSE,"Production";"Cadispa SA",#N/A,FALSE,"Cadispa SA";"Corporate Profile",#N/A,FALSE,"D";"IS Q96",#N/A,FALSE,"C";"IS Q97",#N/A,FALSE,"C";"IS Years",#N/A,FALSE,"C";"Netbacks",#N/A,FALSE,"B"}</definedName>
    <definedName name="wrn.Print._.All._Pages.new" localSheetId="4" hidden="1">{"LBO Summary",#N/A,FALSE,"Summary";"Income Statement",#N/A,FALSE,"Model";"Cash Flow",#N/A,FALSE,"Model";"Balance Sheet",#N/A,FALSE,"Model";"Working Capital",#N/A,FALSE,"Model";"Pro Forma Balance Sheets",#N/A,FALSE,"PFBS";"Debt Balances",#N/A,FALSE,"Model";"Fee Schedules",#N/A,FALSE,"Model"}</definedName>
    <definedName name="wrn.Print._.All._Pages.new"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new" hidden="1">{"LBO Summary",#N/A,FALSE,"Summary";"Income Statement",#N/A,FALSE,"Model";"Cash Flow",#N/A,FALSE,"Model";"Balance Sheet",#N/A,FALSE,"Model";"Working Capital",#N/A,FALSE,"Model";"Pro Forma Balance Sheets",#N/A,FALSE,"PFBS";"Debt Balances",#N/A,FALSE,"Model";"Fee Schedules",#N/A,FALSE,"Model"}</definedName>
    <definedName name="wrn.Print._.All._Pages.new_1" localSheetId="4" hidden="1">{"LBO Summary",#N/A,FALSE,"Summary";"Income Statement",#N/A,FALSE,"Model";"Cash Flow",#N/A,FALSE,"Model";"Balance Sheet",#N/A,FALSE,"Model";"Working Capital",#N/A,FALSE,"Model";"Pro Forma Balance Sheets",#N/A,FALSE,"PFBS";"Debt Balances",#N/A,FALSE,"Model";"Fee Schedules",#N/A,FALSE,"Model"}</definedName>
    <definedName name="wrn.Print._.All._Pages.new_1"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new_1" hidden="1">{"LBO Summary",#N/A,FALSE,"Summary";"Income Statement",#N/A,FALSE,"Model";"Cash Flow",#N/A,FALSE,"Model";"Balance Sheet",#N/A,FALSE,"Model";"Working Capital",#N/A,FALSE,"Model";"Pro Forma Balance Sheets",#N/A,FALSE,"PFBS";"Debt Balances",#N/A,FALSE,"Model";"Fee Schedules",#N/A,FALSE,"Model"}</definedName>
    <definedName name="wrn.PRINT._.ALL.2" localSheetId="4" hidden="1">{#N/A,#N/A,FALSE,"Pharm";#N/A,#N/A,FALSE,"WWCM"}</definedName>
    <definedName name="wrn.PRINT._.ALL.2" localSheetId="11" hidden="1">{#N/A,#N/A,FALSE,"Pharm";#N/A,#N/A,FALSE,"WWCM"}</definedName>
    <definedName name="wrn.PRINT._.ALL.2" hidden="1">{#N/A,#N/A,FALSE,"Pharm";#N/A,#N/A,FALSE,"WWCM"}</definedName>
    <definedName name="wrn.PRINT._.ALL.2_1" localSheetId="4" hidden="1">{#N/A,#N/A,FALSE,"Pharm";#N/A,#N/A,FALSE,"WWCM"}</definedName>
    <definedName name="wrn.PRINT._.ALL.2_1" localSheetId="11" hidden="1">{#N/A,#N/A,FALSE,"Pharm";#N/A,#N/A,FALSE,"WWCM"}</definedName>
    <definedName name="wrn.PRINT._.ALL.2_1" hidden="1">{#N/A,#N/A,FALSE,"Pharm";#N/A,#N/A,FALSE,"WWCM"}</definedName>
    <definedName name="wrn.Print._.all.GLI._.Reports.2" localSheetId="11" hidden="1">{"GLI-Income Statement",#N/A,FALSE,"gli";"GLI - Balance Sheet Wksht",#N/A,FALSE,"gli";"GLI-Cash Flow",#N/A,FALSE,"gli";"GLI Qtrly Stats",#N/A,FALSE,"gli"}</definedName>
    <definedName name="wrn.Print._.all.GLI._.Reports.2" hidden="1">{"GLI-Income Statement",#N/A,FALSE,"gli";"GLI - Balance Sheet Wksht",#N/A,FALSE,"gli";"GLI-Cash Flow",#N/A,FALSE,"gli";"GLI Qtrly Stats",#N/A,FALSE,"gli"}</definedName>
    <definedName name="wrn.Print._.all.GLI._.Reports.3" localSheetId="11" hidden="1">{"GLI-Income Statement",#N/A,FALSE,"gli";"GLI - Balance Sheet Wksht",#N/A,FALSE,"gli";"GLI-Cash Flow",#N/A,FALSE,"gli";"GLI Qtrly Stats",#N/A,FALSE,"gli"}</definedName>
    <definedName name="wrn.Print._.all.GLI._.Reports.3" hidden="1">{"GLI-Income Statement",#N/A,FALSE,"gli";"GLI - Balance Sheet Wksht",#N/A,FALSE,"gli";"GLI-Cash Flow",#N/A,FALSE,"gli";"GLI Qtrly Stats",#N/A,FALSE,"gli"}</definedName>
    <definedName name="wrn.print._.all2" localSheetId="4" hidden="1">{#N/A,#N/A,FALSE,"Pharm";#N/A,#N/A,FALSE,"WWCM"}</definedName>
    <definedName name="wrn.print._.all2" localSheetId="11" hidden="1">{#N/A,#N/A,FALSE,"Pharm";#N/A,#N/A,FALSE,"WWCM"}</definedName>
    <definedName name="wrn.print._.all2" hidden="1">{#N/A,#N/A,FALSE,"Pharm";#N/A,#N/A,FALSE,"WWCM"}</definedName>
    <definedName name="wrn.print._.all2_1" localSheetId="4" hidden="1">{#N/A,#N/A,FALSE,"Pharm";#N/A,#N/A,FALSE,"WWCM"}</definedName>
    <definedName name="wrn.print._.all2_1" localSheetId="11" hidden="1">{#N/A,#N/A,FALSE,"Pharm";#N/A,#N/A,FALSE,"WWCM"}</definedName>
    <definedName name="wrn.print._.all2_1" hidden="1">{#N/A,#N/A,FALSE,"Pharm";#N/A,#N/A,FALSE,"WWCM"}</definedName>
    <definedName name="wrn.print._.area._.1." localSheetId="1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Blank._.Exhibit." localSheetId="11" hidden="1">{"Extra 1",#N/A,FALSE,"Blank"}</definedName>
    <definedName name="wrn.Print._.Blank._.Exhibit." hidden="1">{"Extra 1",#N/A,FALSE,"Blank"}</definedName>
    <definedName name="wrn.Print._.Blank._.Exhibit._1" localSheetId="11" hidden="1">{"Extra 1",#N/A,FALSE,"Blank"}</definedName>
    <definedName name="wrn.Print._.Blank._.Exhibit._1" hidden="1">{"Extra 1",#N/A,FALSE,"Blank"}</definedName>
    <definedName name="wrn.Print._.BS._.Exhibits." localSheetId="11" hidden="1">{"BS Dollar",#N/A,FALSE,"BS";"BS CS",#N/A,FALSE,"BS"}</definedName>
    <definedName name="wrn.Print._.BS._.Exhibits." hidden="1">{"BS Dollar",#N/A,FALSE,"BS";"BS CS",#N/A,FALSE,"BS"}</definedName>
    <definedName name="wrn.Print._.BS._.Exhibits._1" localSheetId="11" hidden="1">{"BS Dollar",#N/A,FALSE,"BS";"BS CS",#N/A,FALSE,"BS"}</definedName>
    <definedName name="wrn.Print._.BS._.Exhibits._1" hidden="1">{"BS Dollar",#N/A,FALSE,"BS";"BS CS",#N/A,FALSE,"BS"}</definedName>
    <definedName name="wrn.Print._.CF._.Exhibit." localSheetId="11" hidden="1">{"CF Dollar",#N/A,FALSE,"CF"}</definedName>
    <definedName name="wrn.Print._.CF._.Exhibit." hidden="1">{"CF Dollar",#N/A,FALSE,"CF"}</definedName>
    <definedName name="wrn.Print._.CF._.Exhibit._1" localSheetId="11" hidden="1">{"CF Dollar",#N/A,FALSE,"CF"}</definedName>
    <definedName name="wrn.Print._.CF._.Exhibit._1" hidden="1">{"CF Dollar",#N/A,FALSE,"CF"}</definedName>
    <definedName name="wrn.PRINT._.DONC._.CONS._.TOTALS." localSheetId="11" hidden="1">{"DONC CONS RPT",#N/A,TRUE,"Doncaster"}</definedName>
    <definedName name="wrn.PRINT._.DONC._.CONS._.TOTALS." hidden="1">{"DONC CONS RPT",#N/A,TRUE,"Doncaster"}</definedName>
    <definedName name="wrn.Print._.Entire._.Report." localSheetId="1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_1_1_1" localSheetId="1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_1_1_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_2_1" localSheetId="1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_2_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xhibits._.used._.in._.Report." localSheetId="11" hidden="1">{#N/A,#N/A,FALSE,"DCF Rev Exp flat 5";"Exhibit 1",#N/A,FALSE,"Rev Exp flat 5";"Exhibit 2",#N/A,FALSE,"Rev Exp flat 5";#N/A,#N/A,FALSE,"DCF Rev Exp to 6";"Exhibit 1",#N/A,FALSE,"Rev Exp to 6";"Exhibit 2",#N/A,FALSE,"Rev Exp to 6"}</definedName>
    <definedName name="wrn.Print._.exhibits._.used._.in._.Report." hidden="1">{#N/A,#N/A,FALSE,"DCF Rev Exp flat 5";"Exhibit 1",#N/A,FALSE,"Rev Exp flat 5";"Exhibit 2",#N/A,FALSE,"Rev Exp flat 5";#N/A,#N/A,FALSE,"DCF Rev Exp to 6";"Exhibit 1",#N/A,FALSE,"Rev Exp to 6";"Exhibit 2",#N/A,FALSE,"Rev Exp to 6"}</definedName>
    <definedName name="wrn.Print._.for._.Heller." localSheetId="4" hidden="1">{#N/A,#N/A,FALSE,"Annual";"Quarter",#N/A,FALSE,"Monthly";"Side by Side",#N/A,FALSE,"Monthly"}</definedName>
    <definedName name="wrn.Print._.for._.Heller." localSheetId="11" hidden="1">{#N/A,#N/A,FALSE,"Annual";"Quarter",#N/A,FALSE,"Monthly";"Side by Side",#N/A,FALSE,"Monthly"}</definedName>
    <definedName name="wrn.Print._.for._.Heller." hidden="1">{#N/A,#N/A,FALSE,"Annual";"Quarter",#N/A,FALSE,"Monthly";"Side by Side",#N/A,FALSE,"Monthly"}</definedName>
    <definedName name="wrn.Print._.for._.Heller._.on._.Month." localSheetId="4" hidden="1">{#N/A,#N/A,FALSE,"Consolidated E&amp;Y Format ";#N/A,#N/A,FALSE,"E&amp;Y Format ";#N/A,#N/A,FALSE,"ATH Side by Side ";#N/A,#N/A,FALSE,"AT Side by Side";#N/A,#N/A,FALSE,"Hemco Side by Side";#N/A,#N/A,FALSE,"AT&amp; Hemco YTD side by side";#N/A,#N/A,FALSE,"AT YTD Side by Side"}</definedName>
    <definedName name="wrn.Print._.for._.Heller._.on._.Month." localSheetId="11" hidden="1">{#N/A,#N/A,FALSE,"Consolidated E&amp;Y Format ";#N/A,#N/A,FALSE,"E&amp;Y Format ";#N/A,#N/A,FALSE,"ATH Side by Side ";#N/A,#N/A,FALSE,"AT Side by Side";#N/A,#N/A,FALSE,"Hemco Side by Side";#N/A,#N/A,FALSE,"AT&amp; Hemco YTD side by side";#N/A,#N/A,FALSE,"AT YTD Side by Side"}</definedName>
    <definedName name="wrn.Print._.for._.Heller._.on._.Month." hidden="1">{#N/A,#N/A,FALSE,"Consolidated E&amp;Y Format ";#N/A,#N/A,FALSE,"E&amp;Y Format ";#N/A,#N/A,FALSE,"ATH Side by Side ";#N/A,#N/A,FALSE,"AT Side by Side";#N/A,#N/A,FALSE,"Hemco Side by Side";#N/A,#N/A,FALSE,"AT&amp; Hemco YTD side by side";#N/A,#N/A,FALSE,"AT YTD Side by Side"}</definedName>
    <definedName name="wrn.Print._.for._.Heller._.on._.Month._1" localSheetId="4" hidden="1">{#N/A,#N/A,FALSE,"Consolidated E&amp;Y Format ";#N/A,#N/A,FALSE,"E&amp;Y Format ";#N/A,#N/A,FALSE,"ATH Side by Side ";#N/A,#N/A,FALSE,"AT Side by Side";#N/A,#N/A,FALSE,"Hemco Side by Side";#N/A,#N/A,FALSE,"AT&amp; Hemco YTD side by side";#N/A,#N/A,FALSE,"AT YTD Side by Side"}</definedName>
    <definedName name="wrn.Print._.for._.Heller._.on._.Month._1" localSheetId="11" hidden="1">{#N/A,#N/A,FALSE,"Consolidated E&amp;Y Format ";#N/A,#N/A,FALSE,"E&amp;Y Format ";#N/A,#N/A,FALSE,"ATH Side by Side ";#N/A,#N/A,FALSE,"AT Side by Side";#N/A,#N/A,FALSE,"Hemco Side by Side";#N/A,#N/A,FALSE,"AT&amp; Hemco YTD side by side";#N/A,#N/A,FALSE,"AT YTD Side by Side"}</definedName>
    <definedName name="wrn.Print._.for._.Heller._.on._.Month._1" hidden="1">{#N/A,#N/A,FALSE,"Consolidated E&amp;Y Format ";#N/A,#N/A,FALSE,"E&amp;Y Format ";#N/A,#N/A,FALSE,"ATH Side by Side ";#N/A,#N/A,FALSE,"AT Side by Side";#N/A,#N/A,FALSE,"Hemco Side by Side";#N/A,#N/A,FALSE,"AT&amp; Hemco YTD side by side";#N/A,#N/A,FALSE,"AT YTD Side by Side"}</definedName>
    <definedName name="wrn.Print._.for._.Heller._.on._.Month._1_1" localSheetId="4" hidden="1">{#N/A,#N/A,FALSE,"Consolidated E&amp;Y Format ";#N/A,#N/A,FALSE,"E&amp;Y Format ";#N/A,#N/A,FALSE,"ATH Side by Side ";#N/A,#N/A,FALSE,"AT Side by Side";#N/A,#N/A,FALSE,"Hemco Side by Side";#N/A,#N/A,FALSE,"AT&amp; Hemco YTD side by side";#N/A,#N/A,FALSE,"AT YTD Side by Side"}</definedName>
    <definedName name="wrn.Print._.for._.Heller._.on._.Month._1_1" localSheetId="11" hidden="1">{#N/A,#N/A,FALSE,"Consolidated E&amp;Y Format ";#N/A,#N/A,FALSE,"E&amp;Y Format ";#N/A,#N/A,FALSE,"ATH Side by Side ";#N/A,#N/A,FALSE,"AT Side by Side";#N/A,#N/A,FALSE,"Hemco Side by Side";#N/A,#N/A,FALSE,"AT&amp; Hemco YTD side by side";#N/A,#N/A,FALSE,"AT YTD Side by Side"}</definedName>
    <definedName name="wrn.Print._.for._.Heller._.on._.Month._1_1" hidden="1">{#N/A,#N/A,FALSE,"Consolidated E&amp;Y Format ";#N/A,#N/A,FALSE,"E&amp;Y Format ";#N/A,#N/A,FALSE,"ATH Side by Side ";#N/A,#N/A,FALSE,"AT Side by Side";#N/A,#N/A,FALSE,"Hemco Side by Side";#N/A,#N/A,FALSE,"AT&amp; Hemco YTD side by side";#N/A,#N/A,FALSE,"AT YTD Side by Side"}</definedName>
    <definedName name="wrn.Print._.for._.Heller._.on._.Month._1_1_2" localSheetId="4" hidden="1">{#N/A,#N/A,FALSE,"Consolidated E&amp;Y Format ";#N/A,#N/A,FALSE,"E&amp;Y Format ";#N/A,#N/A,FALSE,"ATH Side by Side ";#N/A,#N/A,FALSE,"AT Side by Side";#N/A,#N/A,FALSE,"Hemco Side by Side";#N/A,#N/A,FALSE,"AT&amp; Hemco YTD side by side";#N/A,#N/A,FALSE,"AT YTD Side by Side"}</definedName>
    <definedName name="wrn.Print._.for._.Heller._.on._.Month._1_1_2" localSheetId="11" hidden="1">{#N/A,#N/A,FALSE,"Consolidated E&amp;Y Format ";#N/A,#N/A,FALSE,"E&amp;Y Format ";#N/A,#N/A,FALSE,"ATH Side by Side ";#N/A,#N/A,FALSE,"AT Side by Side";#N/A,#N/A,FALSE,"Hemco Side by Side";#N/A,#N/A,FALSE,"AT&amp; Hemco YTD side by side";#N/A,#N/A,FALSE,"AT YTD Side by Side"}</definedName>
    <definedName name="wrn.Print._.for._.Heller._.on._.Month._1_1_2" hidden="1">{#N/A,#N/A,FALSE,"Consolidated E&amp;Y Format ";#N/A,#N/A,FALSE,"E&amp;Y Format ";#N/A,#N/A,FALSE,"ATH Side by Side ";#N/A,#N/A,FALSE,"AT Side by Side";#N/A,#N/A,FALSE,"Hemco Side by Side";#N/A,#N/A,FALSE,"AT&amp; Hemco YTD side by side";#N/A,#N/A,FALSE,"AT YTD Side by Side"}</definedName>
    <definedName name="wrn.Print._.for._.Heller._.on._.Month._1_3" localSheetId="4" hidden="1">{#N/A,#N/A,FALSE,"Consolidated E&amp;Y Format ";#N/A,#N/A,FALSE,"E&amp;Y Format ";#N/A,#N/A,FALSE,"ATH Side by Side ";#N/A,#N/A,FALSE,"AT Side by Side";#N/A,#N/A,FALSE,"Hemco Side by Side";#N/A,#N/A,FALSE,"AT&amp; Hemco YTD side by side";#N/A,#N/A,FALSE,"AT YTD Side by Side"}</definedName>
    <definedName name="wrn.Print._.for._.Heller._.on._.Month._1_3" localSheetId="11" hidden="1">{#N/A,#N/A,FALSE,"Consolidated E&amp;Y Format ";#N/A,#N/A,FALSE,"E&amp;Y Format ";#N/A,#N/A,FALSE,"ATH Side by Side ";#N/A,#N/A,FALSE,"AT Side by Side";#N/A,#N/A,FALSE,"Hemco Side by Side";#N/A,#N/A,FALSE,"AT&amp; Hemco YTD side by side";#N/A,#N/A,FALSE,"AT YTD Side by Side"}</definedName>
    <definedName name="wrn.Print._.for._.Heller._.on._.Month._1_3" hidden="1">{#N/A,#N/A,FALSE,"Consolidated E&amp;Y Format ";#N/A,#N/A,FALSE,"E&amp;Y Format ";#N/A,#N/A,FALSE,"ATH Side by Side ";#N/A,#N/A,FALSE,"AT Side by Side";#N/A,#N/A,FALSE,"Hemco Side by Side";#N/A,#N/A,FALSE,"AT&amp; Hemco YTD side by side";#N/A,#N/A,FALSE,"AT YTD Side by Side"}</definedName>
    <definedName name="wrn.Print._.for._.Heller._.on._.Month._2" localSheetId="4" hidden="1">{#N/A,#N/A,FALSE,"Consolidated E&amp;Y Format ";#N/A,#N/A,FALSE,"E&amp;Y Format ";#N/A,#N/A,FALSE,"ATH Side by Side ";#N/A,#N/A,FALSE,"AT Side by Side";#N/A,#N/A,FALSE,"Hemco Side by Side";#N/A,#N/A,FALSE,"AT&amp; Hemco YTD side by side";#N/A,#N/A,FALSE,"AT YTD Side by Side"}</definedName>
    <definedName name="wrn.Print._.for._.Heller._.on._.Month._2" localSheetId="11" hidden="1">{#N/A,#N/A,FALSE,"Consolidated E&amp;Y Format ";#N/A,#N/A,FALSE,"E&amp;Y Format ";#N/A,#N/A,FALSE,"ATH Side by Side ";#N/A,#N/A,FALSE,"AT Side by Side";#N/A,#N/A,FALSE,"Hemco Side by Side";#N/A,#N/A,FALSE,"AT&amp; Hemco YTD side by side";#N/A,#N/A,FALSE,"AT YTD Side by Side"}</definedName>
    <definedName name="wrn.Print._.for._.Heller._.on._.Month._2" hidden="1">{#N/A,#N/A,FALSE,"Consolidated E&amp;Y Format ";#N/A,#N/A,FALSE,"E&amp;Y Format ";#N/A,#N/A,FALSE,"ATH Side by Side ";#N/A,#N/A,FALSE,"AT Side by Side";#N/A,#N/A,FALSE,"Hemco Side by Side";#N/A,#N/A,FALSE,"AT&amp; Hemco YTD side by side";#N/A,#N/A,FALSE,"AT YTD Side by Side"}</definedName>
    <definedName name="wrn.Print._.for._.Heller._.on._.Month._2_2" localSheetId="4" hidden="1">{#N/A,#N/A,FALSE,"Consolidated E&amp;Y Format ";#N/A,#N/A,FALSE,"E&amp;Y Format ";#N/A,#N/A,FALSE,"ATH Side by Side ";#N/A,#N/A,FALSE,"AT Side by Side";#N/A,#N/A,FALSE,"Hemco Side by Side";#N/A,#N/A,FALSE,"AT&amp; Hemco YTD side by side";#N/A,#N/A,FALSE,"AT YTD Side by Side"}</definedName>
    <definedName name="wrn.Print._.for._.Heller._.on._.Month._2_2" localSheetId="11" hidden="1">{#N/A,#N/A,FALSE,"Consolidated E&amp;Y Format ";#N/A,#N/A,FALSE,"E&amp;Y Format ";#N/A,#N/A,FALSE,"ATH Side by Side ";#N/A,#N/A,FALSE,"AT Side by Side";#N/A,#N/A,FALSE,"Hemco Side by Side";#N/A,#N/A,FALSE,"AT&amp; Hemco YTD side by side";#N/A,#N/A,FALSE,"AT YTD Side by Side"}</definedName>
    <definedName name="wrn.Print._.for._.Heller._.on._.Month._2_2" hidden="1">{#N/A,#N/A,FALSE,"Consolidated E&amp;Y Format ";#N/A,#N/A,FALSE,"E&amp;Y Format ";#N/A,#N/A,FALSE,"ATH Side by Side ";#N/A,#N/A,FALSE,"AT Side by Side";#N/A,#N/A,FALSE,"Hemco Side by Side";#N/A,#N/A,FALSE,"AT&amp; Hemco YTD side by side";#N/A,#N/A,FALSE,"AT YTD Side by Side"}</definedName>
    <definedName name="wrn.Print._.for._.Heller._.on._.Month._3" localSheetId="4" hidden="1">{#N/A,#N/A,FALSE,"Consolidated E&amp;Y Format ";#N/A,#N/A,FALSE,"E&amp;Y Format ";#N/A,#N/A,FALSE,"ATH Side by Side ";#N/A,#N/A,FALSE,"AT Side by Side";#N/A,#N/A,FALSE,"Hemco Side by Side";#N/A,#N/A,FALSE,"AT&amp; Hemco YTD side by side";#N/A,#N/A,FALSE,"AT YTD Side by Side"}</definedName>
    <definedName name="wrn.Print._.for._.Heller._.on._.Month._3" localSheetId="11" hidden="1">{#N/A,#N/A,FALSE,"Consolidated E&amp;Y Format ";#N/A,#N/A,FALSE,"E&amp;Y Format ";#N/A,#N/A,FALSE,"ATH Side by Side ";#N/A,#N/A,FALSE,"AT Side by Side";#N/A,#N/A,FALSE,"Hemco Side by Side";#N/A,#N/A,FALSE,"AT&amp; Hemco YTD side by side";#N/A,#N/A,FALSE,"AT YTD Side by Side"}</definedName>
    <definedName name="wrn.Print._.for._.Heller._.on._.Month._3" hidden="1">{#N/A,#N/A,FALSE,"Consolidated E&amp;Y Format ";#N/A,#N/A,FALSE,"E&amp;Y Format ";#N/A,#N/A,FALSE,"ATH Side by Side ";#N/A,#N/A,FALSE,"AT Side by Side";#N/A,#N/A,FALSE,"Hemco Side by Side";#N/A,#N/A,FALSE,"AT&amp; Hemco YTD side by side";#N/A,#N/A,FALSE,"AT YTD Side by Side"}</definedName>
    <definedName name="wrn.Print._.for._.Heller._.on._.Month._3_2" localSheetId="4" hidden="1">{#N/A,#N/A,FALSE,"Consolidated E&amp;Y Format ";#N/A,#N/A,FALSE,"E&amp;Y Format ";#N/A,#N/A,FALSE,"ATH Side by Side ";#N/A,#N/A,FALSE,"AT Side by Side";#N/A,#N/A,FALSE,"Hemco Side by Side";#N/A,#N/A,FALSE,"AT&amp; Hemco YTD side by side";#N/A,#N/A,FALSE,"AT YTD Side by Side"}</definedName>
    <definedName name="wrn.Print._.for._.Heller._.on._.Month._3_2" localSheetId="11" hidden="1">{#N/A,#N/A,FALSE,"Consolidated E&amp;Y Format ";#N/A,#N/A,FALSE,"E&amp;Y Format ";#N/A,#N/A,FALSE,"ATH Side by Side ";#N/A,#N/A,FALSE,"AT Side by Side";#N/A,#N/A,FALSE,"Hemco Side by Side";#N/A,#N/A,FALSE,"AT&amp; Hemco YTD side by side";#N/A,#N/A,FALSE,"AT YTD Side by Side"}</definedName>
    <definedName name="wrn.Print._.for._.Heller._.on._.Month._3_2" hidden="1">{#N/A,#N/A,FALSE,"Consolidated E&amp;Y Format ";#N/A,#N/A,FALSE,"E&amp;Y Format ";#N/A,#N/A,FALSE,"ATH Side by Side ";#N/A,#N/A,FALSE,"AT Side by Side";#N/A,#N/A,FALSE,"Hemco Side by Side";#N/A,#N/A,FALSE,"AT&amp; Hemco YTD side by side";#N/A,#N/A,FALSE,"AT YTD Side by Side"}</definedName>
    <definedName name="wrn.Print._.for._.Heller._.on._.Month._5" localSheetId="4" hidden="1">{#N/A,#N/A,FALSE,"Consolidated E&amp;Y Format ";#N/A,#N/A,FALSE,"E&amp;Y Format ";#N/A,#N/A,FALSE,"ATH Side by Side ";#N/A,#N/A,FALSE,"AT Side by Side";#N/A,#N/A,FALSE,"Hemco Side by Side";#N/A,#N/A,FALSE,"AT&amp; Hemco YTD side by side";#N/A,#N/A,FALSE,"AT YTD Side by Side"}</definedName>
    <definedName name="wrn.Print._.for._.Heller._.on._.Month._5" localSheetId="11" hidden="1">{#N/A,#N/A,FALSE,"Consolidated E&amp;Y Format ";#N/A,#N/A,FALSE,"E&amp;Y Format ";#N/A,#N/A,FALSE,"ATH Side by Side ";#N/A,#N/A,FALSE,"AT Side by Side";#N/A,#N/A,FALSE,"Hemco Side by Side";#N/A,#N/A,FALSE,"AT&amp; Hemco YTD side by side";#N/A,#N/A,FALSE,"AT YTD Side by Side"}</definedName>
    <definedName name="wrn.Print._.for._.Heller._.on._.Month._5" hidden="1">{#N/A,#N/A,FALSE,"Consolidated E&amp;Y Format ";#N/A,#N/A,FALSE,"E&amp;Y Format ";#N/A,#N/A,FALSE,"ATH Side by Side ";#N/A,#N/A,FALSE,"AT Side by Side";#N/A,#N/A,FALSE,"Hemco Side by Side";#N/A,#N/A,FALSE,"AT&amp; Hemco YTD side by side";#N/A,#N/A,FALSE,"AT YTD Side by Side"}</definedName>
    <definedName name="wrn.Print._.for._.Heller._1" localSheetId="4" hidden="1">{#N/A,#N/A,FALSE,"Annual";"Quarter",#N/A,FALSE,"Monthly";"Side by Side",#N/A,FALSE,"Monthly"}</definedName>
    <definedName name="wrn.Print._.for._.Heller._1" localSheetId="11" hidden="1">{#N/A,#N/A,FALSE,"Annual";"Quarter",#N/A,FALSE,"Monthly";"Side by Side",#N/A,FALSE,"Monthly"}</definedName>
    <definedName name="wrn.Print._.for._.Heller._1" hidden="1">{#N/A,#N/A,FALSE,"Annual";"Quarter",#N/A,FALSE,"Monthly";"Side by Side",#N/A,FALSE,"Monthly"}</definedName>
    <definedName name="wrn.Print._.for._.Heller._1_1" localSheetId="4" hidden="1">{#N/A,#N/A,FALSE,"Annual";"Quarter",#N/A,FALSE,"Monthly";"Side by Side",#N/A,FALSE,"Monthly"}</definedName>
    <definedName name="wrn.Print._.for._.Heller._1_1" localSheetId="11" hidden="1">{#N/A,#N/A,FALSE,"Annual";"Quarter",#N/A,FALSE,"Monthly";"Side by Side",#N/A,FALSE,"Monthly"}</definedName>
    <definedName name="wrn.Print._.for._.Heller._1_1" hidden="1">{#N/A,#N/A,FALSE,"Annual";"Quarter",#N/A,FALSE,"Monthly";"Side by Side",#N/A,FALSE,"Monthly"}</definedName>
    <definedName name="wrn.Print._.for._.Heller._1_1_2" localSheetId="4" hidden="1">{#N/A,#N/A,FALSE,"Annual";"Quarter",#N/A,FALSE,"Monthly";"Side by Side",#N/A,FALSE,"Monthly"}</definedName>
    <definedName name="wrn.Print._.for._.Heller._1_1_2" localSheetId="11" hidden="1">{#N/A,#N/A,FALSE,"Annual";"Quarter",#N/A,FALSE,"Monthly";"Side by Side",#N/A,FALSE,"Monthly"}</definedName>
    <definedName name="wrn.Print._.for._.Heller._1_1_2" hidden="1">{#N/A,#N/A,FALSE,"Annual";"Quarter",#N/A,FALSE,"Monthly";"Side by Side",#N/A,FALSE,"Monthly"}</definedName>
    <definedName name="wrn.Print._.for._.Heller._1_3" localSheetId="4" hidden="1">{#N/A,#N/A,FALSE,"Annual";"Quarter",#N/A,FALSE,"Monthly";"Side by Side",#N/A,FALSE,"Monthly"}</definedName>
    <definedName name="wrn.Print._.for._.Heller._1_3" localSheetId="11" hidden="1">{#N/A,#N/A,FALSE,"Annual";"Quarter",#N/A,FALSE,"Monthly";"Side by Side",#N/A,FALSE,"Monthly"}</definedName>
    <definedName name="wrn.Print._.for._.Heller._1_3" hidden="1">{#N/A,#N/A,FALSE,"Annual";"Quarter",#N/A,FALSE,"Monthly";"Side by Side",#N/A,FALSE,"Monthly"}</definedName>
    <definedName name="wrn.Print._.for._.Heller._2" localSheetId="4" hidden="1">{#N/A,#N/A,FALSE,"Annual";"Quarter",#N/A,FALSE,"Monthly";"Side by Side",#N/A,FALSE,"Monthly"}</definedName>
    <definedName name="wrn.Print._.for._.Heller._2" localSheetId="11" hidden="1">{#N/A,#N/A,FALSE,"Annual";"Quarter",#N/A,FALSE,"Monthly";"Side by Side",#N/A,FALSE,"Monthly"}</definedName>
    <definedName name="wrn.Print._.for._.Heller._2" hidden="1">{#N/A,#N/A,FALSE,"Annual";"Quarter",#N/A,FALSE,"Monthly";"Side by Side",#N/A,FALSE,"Monthly"}</definedName>
    <definedName name="wrn.Print._.for._.Heller._2_2" localSheetId="4" hidden="1">{#N/A,#N/A,FALSE,"Annual";"Quarter",#N/A,FALSE,"Monthly";"Side by Side",#N/A,FALSE,"Monthly"}</definedName>
    <definedName name="wrn.Print._.for._.Heller._2_2" localSheetId="11" hidden="1">{#N/A,#N/A,FALSE,"Annual";"Quarter",#N/A,FALSE,"Monthly";"Side by Side",#N/A,FALSE,"Monthly"}</definedName>
    <definedName name="wrn.Print._.for._.Heller._2_2" hidden="1">{#N/A,#N/A,FALSE,"Annual";"Quarter",#N/A,FALSE,"Monthly";"Side by Side",#N/A,FALSE,"Monthly"}</definedName>
    <definedName name="wrn.Print._.for._.Heller._3" localSheetId="4" hidden="1">{#N/A,#N/A,FALSE,"Annual";"Quarter",#N/A,FALSE,"Monthly";"Side by Side",#N/A,FALSE,"Monthly"}</definedName>
    <definedName name="wrn.Print._.for._.Heller._3" localSheetId="11" hidden="1">{#N/A,#N/A,FALSE,"Annual";"Quarter",#N/A,FALSE,"Monthly";"Side by Side",#N/A,FALSE,"Monthly"}</definedName>
    <definedName name="wrn.Print._.for._.Heller._3" hidden="1">{#N/A,#N/A,FALSE,"Annual";"Quarter",#N/A,FALSE,"Monthly";"Side by Side",#N/A,FALSE,"Monthly"}</definedName>
    <definedName name="wrn.Print._.for._.Heller._3_2" localSheetId="4" hidden="1">{#N/A,#N/A,FALSE,"Annual";"Quarter",#N/A,FALSE,"Monthly";"Side by Side",#N/A,FALSE,"Monthly"}</definedName>
    <definedName name="wrn.Print._.for._.Heller._3_2" localSheetId="11" hidden="1">{#N/A,#N/A,FALSE,"Annual";"Quarter",#N/A,FALSE,"Monthly";"Side by Side",#N/A,FALSE,"Monthly"}</definedName>
    <definedName name="wrn.Print._.for._.Heller._3_2" hidden="1">{#N/A,#N/A,FALSE,"Annual";"Quarter",#N/A,FALSE,"Monthly";"Side by Side",#N/A,FALSE,"Monthly"}</definedName>
    <definedName name="wrn.Print._.for._.Heller._5" localSheetId="4" hidden="1">{#N/A,#N/A,FALSE,"Annual";"Quarter",#N/A,FALSE,"Monthly";"Side by Side",#N/A,FALSE,"Monthly"}</definedName>
    <definedName name="wrn.Print._.for._.Heller._5" localSheetId="11" hidden="1">{#N/A,#N/A,FALSE,"Annual";"Quarter",#N/A,FALSE,"Monthly";"Side by Side",#N/A,FALSE,"Monthly"}</definedName>
    <definedName name="wrn.Print._.for._.Heller._5" hidden="1">{#N/A,#N/A,FALSE,"Annual";"Quarter",#N/A,FALSE,"Monthly";"Side by Side",#N/A,FALSE,"Monthly"}</definedName>
    <definedName name="wrn.Print._.Forecast." localSheetId="11" hidden="1">{"2004 Inc For",#N/A,FALSE,"2004 Income-Forecast";"2004 Bal For",#N/A,FALSE,"2004 Bal Sheet Forecast";"2004 Cash For",#N/A,FALSE,"2004 Forecast Cash Flow";"2004 Wells For",#N/A,FALSE,"Wells Fargo Covnts Forecast"}</definedName>
    <definedName name="wrn.Print._.Forecast." hidden="1">{"2004 Inc For",#N/A,FALSE,"2004 Income-Forecast";"2004 Bal For",#N/A,FALSE,"2004 Bal Sheet Forecast";"2004 Cash For",#N/A,FALSE,"2004 Forecast Cash Flow";"2004 Wells For",#N/A,FALSE,"Wells Fargo Covnts Forecast"}</definedName>
    <definedName name="wrn.Print._.Full." localSheetId="11" hidden="1">{"Print Summary",#N/A,FALSE,"Summary Analysis";"Print FCF",#N/A,FALSE,"FCF Analysis";"Print Sensitivity",#N/A,FALSE,"Sensitivity Analysis";"Print NAV",#N/A,FALSE,"NAV Analysis";"Print Credit",#N/A,FALSE,"Credit Analysis"}</definedName>
    <definedName name="wrn.Print._.Full." hidden="1">{"Print Summary",#N/A,FALSE,"Summary Analysis";"Print FCF",#N/A,FALSE,"FCF Analysis";"Print Sensitivity",#N/A,FALSE,"Sensitivity Analysis";"Print NAV",#N/A,FALSE,"NAV Analysis";"Print Credit",#N/A,FALSE,"Credit Analysis"}</definedName>
    <definedName name="wrn.Print._.Full._.Format." localSheetId="4" hidden="1">{#N/A,#N/A,FALSE,"Assumptions";"Model",#N/A,FALSE,"MDU";#N/A,#N/A,FALSE,"Notes"}</definedName>
    <definedName name="wrn.Print._.Full._.Format." localSheetId="11" hidden="1">{#N/A,#N/A,FALSE,"Assumptions";"Model",#N/A,FALSE,"MDU";#N/A,#N/A,FALSE,"Notes"}</definedName>
    <definedName name="wrn.Print._.Full._.Format." hidden="1">{#N/A,#N/A,FALSE,"Assumptions";"Model",#N/A,FALSE,"MDU";#N/A,#N/A,FALSE,"Notes"}</definedName>
    <definedName name="wrn.Print._.Full._.Format._1" localSheetId="4" hidden="1">{#N/A,#N/A,FALSE,"Assumptions";"Model",#N/A,FALSE,"MDU";#N/A,#N/A,FALSE,"Notes"}</definedName>
    <definedName name="wrn.Print._.Full._.Format._1" localSheetId="11" hidden="1">{#N/A,#N/A,FALSE,"Assumptions";"Model",#N/A,FALSE,"MDU";#N/A,#N/A,FALSE,"Notes"}</definedName>
    <definedName name="wrn.Print._.Full._.Format._1" hidden="1">{#N/A,#N/A,FALSE,"Assumptions";"Model",#N/A,FALSE,"MDU";#N/A,#N/A,FALSE,"Notes"}</definedName>
    <definedName name="wrn.print._.graphs." localSheetId="2"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localSheetId="19"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localSheetId="18"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4" hidden="1">{"cap_structure",#N/A,FALSE,"Graph-Mkt Cap";"price",#N/A,FALSE,"Graph-Price";"ebit",#N/A,FALSE,"Graph-EBITDA";"ebitda",#N/A,FALSE,"Graph-EBITDA"}</definedName>
    <definedName name="wrn.print._.graphs._1" localSheetId="11"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4" hidden="1">{"cap_structure",#N/A,FALSE,"Graph-Mkt Cap";"price",#N/A,FALSE,"Graph-Price";"ebit",#N/A,FALSE,"Graph-EBITDA";"ebitda",#N/A,FALSE,"Graph-EBITDA"}</definedName>
    <definedName name="wrn.print._.graphs._1_1" localSheetId="11"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1_2" localSheetId="4" hidden="1">{"cap_structure",#N/A,FALSE,"Graph-Mkt Cap";"price",#N/A,FALSE,"Graph-Price";"ebit",#N/A,FALSE,"Graph-EBITDA";"ebitda",#N/A,FALSE,"Graph-EBITDA"}</definedName>
    <definedName name="wrn.print._.graphs._1_1_2" localSheetId="11" hidden="1">{"cap_structure",#N/A,FALSE,"Graph-Mkt Cap";"price",#N/A,FALSE,"Graph-Price";"ebit",#N/A,FALSE,"Graph-EBITDA";"ebitda",#N/A,FALSE,"Graph-EBITDA"}</definedName>
    <definedName name="wrn.print._.graphs._1_1_2" hidden="1">{"cap_structure",#N/A,FALSE,"Graph-Mkt Cap";"price",#N/A,FALSE,"Graph-Price";"ebit",#N/A,FALSE,"Graph-EBITDA";"ebitda",#N/A,FALSE,"Graph-EBITDA"}</definedName>
    <definedName name="wrn.print._.graphs._1_3" localSheetId="4" hidden="1">{"cap_structure",#N/A,FALSE,"Graph-Mkt Cap";"price",#N/A,FALSE,"Graph-Price";"ebit",#N/A,FALSE,"Graph-EBITDA";"ebitda",#N/A,FALSE,"Graph-EBITDA"}</definedName>
    <definedName name="wrn.print._.graphs._1_3" localSheetId="11"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2" localSheetId="4" hidden="1">{"cap_structure",#N/A,FALSE,"Graph-Mkt Cap";"price",#N/A,FALSE,"Graph-Price";"ebit",#N/A,FALSE,"Graph-EBITDA";"ebitda",#N/A,FALSE,"Graph-EBITDA"}</definedName>
    <definedName name="wrn.print._.graphs._2" localSheetId="11"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2" localSheetId="4" hidden="1">{"cap_structure",#N/A,FALSE,"Graph-Mkt Cap";"price",#N/A,FALSE,"Graph-Price";"ebit",#N/A,FALSE,"Graph-EBITDA";"ebitda",#N/A,FALSE,"Graph-EBITDA"}</definedName>
    <definedName name="wrn.print._.graphs._2_2" localSheetId="11"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3" localSheetId="4" hidden="1">{"cap_structure",#N/A,FALSE,"Graph-Mkt Cap";"price",#N/A,FALSE,"Graph-Price";"ebit",#N/A,FALSE,"Graph-EBITDA";"ebitda",#N/A,FALSE,"Graph-EBITDA"}</definedName>
    <definedName name="wrn.print._.graphs._3" localSheetId="11"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2" localSheetId="4" hidden="1">{"cap_structure",#N/A,FALSE,"Graph-Mkt Cap";"price",#N/A,FALSE,"Graph-Price";"ebit",#N/A,FALSE,"Graph-EBITDA";"ebitda",#N/A,FALSE,"Graph-EBITDA"}</definedName>
    <definedName name="wrn.print._.graphs._3_2" localSheetId="11"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5" localSheetId="4" hidden="1">{"cap_structure",#N/A,FALSE,"Graph-Mkt Cap";"price",#N/A,FALSE,"Graph-Price";"ebit",#N/A,FALSE,"Graph-EBITDA";"ebitda",#N/A,FALSE,"Graph-EBITDA"}</definedName>
    <definedName name="wrn.print._.graphs._5" localSheetId="11"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2" localSheetId="11" hidden="1">{"cap_structure",#N/A,FALSE,"Graph-Mkt Cap";"price",#N/A,FALSE,"Graph-Price";"ebit",#N/A,FALSE,"Graph-EBITDA";"ebitda",#N/A,FALSE,"Graph-EBITDA"}</definedName>
    <definedName name="wrn.print._.graphs2" hidden="1">{"cap_structure",#N/A,FALSE,"Graph-Mkt Cap";"price",#N/A,FALSE,"Graph-Price";"ebit",#N/A,FALSE,"Graph-EBITDA";"ebitda",#N/A,FALSE,"Graph-EBITDA"}</definedName>
    <definedName name="wrn.Print._.IS._.Exhibits." localSheetId="11" hidden="1">{"Inc Stmt Dollar",#N/A,FALSE,"IS";"Inc Stmt CS",#N/A,FALSE,"IS"}</definedName>
    <definedName name="wrn.Print._.IS._.Exhibits." hidden="1">{"Inc Stmt Dollar",#N/A,FALSE,"IS";"Inc Stmt CS",#N/A,FALSE,"IS"}</definedName>
    <definedName name="wrn.Print._.IS._.Exhibits._1" localSheetId="11" hidden="1">{"Inc Stmt Dollar",#N/A,FALSE,"IS";"Inc Stmt CS",#N/A,FALSE,"IS"}</definedName>
    <definedName name="wrn.Print._.IS._.Exhibits._1" hidden="1">{"Inc Stmt Dollar",#N/A,FALSE,"IS";"Inc Stmt CS",#N/A,FALSE,"IS"}</definedName>
    <definedName name="wrn.Print._.Macro._.2." localSheetId="4" hidden="1">{#N/A,#N/A,FALSE,"Summ";"Sens2",#N/A,FALSE,"PF";"PF Page1",#N/A,FALSE,"PF";"PF Page2",#N/A,FALSE,"PF";"PF Page3",#N/A,FALSE,"PF";"Sens1",#N/A,FALSE,"PF"}</definedName>
    <definedName name="wrn.Print._.Macro._.2." localSheetId="11" hidden="1">{#N/A,#N/A,FALSE,"Summ";"Sens2",#N/A,FALSE,"PF";"PF Page1",#N/A,FALSE,"PF";"PF Page2",#N/A,FALSE,"PF";"PF Page3",#N/A,FALSE,"PF";"Sens1",#N/A,FALSE,"PF"}</definedName>
    <definedName name="wrn.Print._.Macro._.2." hidden="1">{#N/A,#N/A,FALSE,"Summ";"Sens2",#N/A,FALSE,"PF";"PF Page1",#N/A,FALSE,"PF";"PF Page2",#N/A,FALSE,"PF";"PF Page3",#N/A,FALSE,"PF";"Sens1",#N/A,FALSE,"PF"}</definedName>
    <definedName name="wrn.Print._.Macro._.2._1" localSheetId="4" hidden="1">{#N/A,#N/A,FALSE,"Summ";"Sens2",#N/A,FALSE,"PF";"PF Page1",#N/A,FALSE,"PF";"PF Page2",#N/A,FALSE,"PF";"PF Page3",#N/A,FALSE,"PF";"Sens1",#N/A,FALSE,"PF"}</definedName>
    <definedName name="wrn.Print._.Macro._.2._1" localSheetId="11" hidden="1">{#N/A,#N/A,FALSE,"Summ";"Sens2",#N/A,FALSE,"PF";"PF Page1",#N/A,FALSE,"PF";"PF Page2",#N/A,FALSE,"PF";"PF Page3",#N/A,FALSE,"PF";"Sens1",#N/A,FALSE,"PF"}</definedName>
    <definedName name="wrn.Print._.Macro._.2._1" hidden="1">{#N/A,#N/A,FALSE,"Summ";"Sens2",#N/A,FALSE,"PF";"PF Page1",#N/A,FALSE,"PF";"PF Page2",#N/A,FALSE,"PF";"PF Page3",#N/A,FALSE,"PF";"Sens1",#N/A,FALSE,"PF"}</definedName>
    <definedName name="wrn.Print._.Model." localSheetId="11" hidden="1">{"EM",#N/A,FALSE,"EM";"EM_Quarterly",#N/A,FALSE,"EM";"BS",#N/A,FALSE,"BS";"CF",#N/A,FALSE,"CF"}</definedName>
    <definedName name="wrn.Print._.Model." hidden="1">{"EM",#N/A,FALSE,"EM";"EM_Quarterly",#N/A,FALSE,"EM";"BS",#N/A,FALSE,"BS";"CF",#N/A,FALSE,"CF"}</definedName>
    <definedName name="wrn.Print._.Monthly._.Book." localSheetId="11"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NWE._.Condensates." localSheetId="19" hidden="1">{"NWE Condensate 01",#N/A,FALSE,"Plots Condensates (NWE)";"NWE Condensate 02",#N/A,FALSE,"Plots Condensates (NWE)";"NWE Condensate 03",#N/A,FALSE,"Plots Condensates (NWE)"}</definedName>
    <definedName name="wrn.Print._.NWE._.Condensates." localSheetId="4" hidden="1">{"NWE Condensate 01",#N/A,FALSE,"Plots Condensates (NWE)";"NWE Condensate 02",#N/A,FALSE,"Plots Condensates (NWE)";"NWE Condensate 03",#N/A,FALSE,"Plots Condensates (NWE)"}</definedName>
    <definedName name="wrn.Print._.NWE._.Condensates." localSheetId="15" hidden="1">{"NWE Condensate 01",#N/A,FALSE,"Plots Condensates (NWE)";"NWE Condensate 02",#N/A,FALSE,"Plots Condensates (NWE)";"NWE Condensate 03",#N/A,FALSE,"Plots Condensates (NWE)"}</definedName>
    <definedName name="wrn.Print._.NWE._.Condensates." localSheetId="11" hidden="1">{"NWE Condensate 01",#N/A,FALSE,"Plots Condensates (NWE)";"NWE Condensate 02",#N/A,FALSE,"Plots Condensates (NWE)";"NWE Condensate 03",#N/A,FALSE,"Plots Condensates (NWE)"}</definedName>
    <definedName name="wrn.Print._.NWE._.Condensates." hidden="1">{"NWE Condensate 01",#N/A,FALSE,"Plots Condensates (NWE)";"NWE Condensate 02",#N/A,FALSE,"Plots Condensates (NWE)";"NWE Condensate 03",#N/A,FALSE,"Plots Condensates (NWE)"}</definedName>
    <definedName name="wrn.Print._.Out._.1." localSheetId="4" hidden="1">{"Five Year",#N/A,FALSE,"Summary (2)";"Month 1 and Years",#N/A,FALSE,"Cash Budget"}</definedName>
    <definedName name="wrn.Print._.Out._.1." localSheetId="11" hidden="1">{"Five Year",#N/A,FALSE,"Summary (2)";"Month 1 and Years",#N/A,FALSE,"Cash Budget"}</definedName>
    <definedName name="wrn.Print._.Out._.1." hidden="1">{"Five Year",#N/A,FALSE,"Summary (2)";"Month 1 and Years",#N/A,FALSE,"Cash Budget"}</definedName>
    <definedName name="wrn.Print._.Out._.1._1" localSheetId="4" hidden="1">{"Five Year",#N/A,FALSE,"Summary (2)";"Month 1 and Years",#N/A,FALSE,"Cash Budget"}</definedName>
    <definedName name="wrn.Print._.Out._.1._1" localSheetId="11" hidden="1">{"Five Year",#N/A,FALSE,"Summary (2)";"Month 1 and Years",#N/A,FALSE,"Cash Budget"}</definedName>
    <definedName name="wrn.Print._.Out._.1._1" hidden="1">{"Five Year",#N/A,FALSE,"Summary (2)";"Month 1 and Years",#N/A,FALSE,"Cash Budget"}</definedName>
    <definedName name="wrn.Print._.Out._.1._1_2" localSheetId="4" hidden="1">{"Five Year",#N/A,FALSE,"Summary (2)";"Month 1 and Years",#N/A,FALSE,"Cash Budget"}</definedName>
    <definedName name="wrn.Print._.Out._.1._1_2" localSheetId="11" hidden="1">{"Five Year",#N/A,FALSE,"Summary (2)";"Month 1 and Years",#N/A,FALSE,"Cash Budget"}</definedName>
    <definedName name="wrn.Print._.Out._.1._1_2" hidden="1">{"Five Year",#N/A,FALSE,"Summary (2)";"Month 1 and Years",#N/A,FALSE,"Cash Budget"}</definedName>
    <definedName name="wrn.Print._.Out._.1._2" localSheetId="4" hidden="1">{"Five Year",#N/A,FALSE,"Summary (2)";"Month 1 and Years",#N/A,FALSE,"Cash Budget"}</definedName>
    <definedName name="wrn.Print._.Out._.1._2" localSheetId="11" hidden="1">{"Five Year",#N/A,FALSE,"Summary (2)";"Month 1 and Years",#N/A,FALSE,"Cash Budget"}</definedName>
    <definedName name="wrn.Print._.Out._.1._2" hidden="1">{"Five Year",#N/A,FALSE,"Summary (2)";"Month 1 and Years",#N/A,FALSE,"Cash Budget"}</definedName>
    <definedName name="wrn.Print._.Out._.1._2_2" localSheetId="4" hidden="1">{"Five Year",#N/A,FALSE,"Summary (2)";"Month 1 and Years",#N/A,FALSE,"Cash Budget"}</definedName>
    <definedName name="wrn.Print._.Out._.1._2_2" localSheetId="11" hidden="1">{"Five Year",#N/A,FALSE,"Summary (2)";"Month 1 and Years",#N/A,FALSE,"Cash Budget"}</definedName>
    <definedName name="wrn.Print._.Out._.1._2_2" hidden="1">{"Five Year",#N/A,FALSE,"Summary (2)";"Month 1 and Years",#N/A,FALSE,"Cash Budget"}</definedName>
    <definedName name="wrn.Print._.Out._.1._3" localSheetId="4" hidden="1">{"Five Year",#N/A,FALSE,"Summary (2)";"Month 1 and Years",#N/A,FALSE,"Cash Budget"}</definedName>
    <definedName name="wrn.Print._.Out._.1._3" localSheetId="11" hidden="1">{"Five Year",#N/A,FALSE,"Summary (2)";"Month 1 and Years",#N/A,FALSE,"Cash Budget"}</definedName>
    <definedName name="wrn.Print._.Out._.1._3" hidden="1">{"Five Year",#N/A,FALSE,"Summary (2)";"Month 1 and Years",#N/A,FALSE,"Cash Budget"}</definedName>
    <definedName name="wrn.Print._.Out._.1._3_2" localSheetId="4" hidden="1">{"Five Year",#N/A,FALSE,"Summary (2)";"Month 1 and Years",#N/A,FALSE,"Cash Budget"}</definedName>
    <definedName name="wrn.Print._.Out._.1._3_2" localSheetId="11" hidden="1">{"Five Year",#N/A,FALSE,"Summary (2)";"Month 1 and Years",#N/A,FALSE,"Cash Budget"}</definedName>
    <definedName name="wrn.Print._.Out._.1._3_2" hidden="1">{"Five Year",#N/A,FALSE,"Summary (2)";"Month 1 and Years",#N/A,FALSE,"Cash Budget"}</definedName>
    <definedName name="wrn.Print._.Out._.1._4" localSheetId="4" hidden="1">{"Five Year",#N/A,FALSE,"Summary (2)";"Month 1 and Years",#N/A,FALSE,"Cash Budget"}</definedName>
    <definedName name="wrn.Print._.Out._.1._4" localSheetId="11" hidden="1">{"Five Year",#N/A,FALSE,"Summary (2)";"Month 1 and Years",#N/A,FALSE,"Cash Budget"}</definedName>
    <definedName name="wrn.Print._.Out._.1._4" hidden="1">{"Five Year",#N/A,FALSE,"Summary (2)";"Month 1 and Years",#N/A,FALSE,"Cash Budget"}</definedName>
    <definedName name="wrn.Print._.Out._.1._4_2" localSheetId="4" hidden="1">{"Five Year",#N/A,FALSE,"Summary (2)";"Month 1 and Years",#N/A,FALSE,"Cash Budget"}</definedName>
    <definedName name="wrn.Print._.Out._.1._4_2" localSheetId="11" hidden="1">{"Five Year",#N/A,FALSE,"Summary (2)";"Month 1 and Years",#N/A,FALSE,"Cash Budget"}</definedName>
    <definedName name="wrn.Print._.Out._.1._4_2" hidden="1">{"Five Year",#N/A,FALSE,"Summary (2)";"Month 1 and Years",#N/A,FALSE,"Cash Budget"}</definedName>
    <definedName name="wrn.Print._.Out._.1._5" localSheetId="4" hidden="1">{"Five Year",#N/A,FALSE,"Summary (2)";"Month 1 and Years",#N/A,FALSE,"Cash Budget"}</definedName>
    <definedName name="wrn.Print._.Out._.1._5" localSheetId="11" hidden="1">{"Five Year",#N/A,FALSE,"Summary (2)";"Month 1 and Years",#N/A,FALSE,"Cash Budget"}</definedName>
    <definedName name="wrn.Print._.Out._.1._5" hidden="1">{"Five Year",#N/A,FALSE,"Summary (2)";"Month 1 and Years",#N/A,FALSE,"Cash Budget"}</definedName>
    <definedName name="wrn.Print._.Out._.1._5_2" localSheetId="4" hidden="1">{"Five Year",#N/A,FALSE,"Summary (2)";"Month 1 and Years",#N/A,FALSE,"Cash Budget"}</definedName>
    <definedName name="wrn.Print._.Out._.1._5_2" localSheetId="11" hidden="1">{"Five Year",#N/A,FALSE,"Summary (2)";"Month 1 and Years",#N/A,FALSE,"Cash Budget"}</definedName>
    <definedName name="wrn.Print._.Out._.1._5_2" hidden="1">{"Five Year",#N/A,FALSE,"Summary (2)";"Month 1 and Years",#N/A,FALSE,"Cash Budget"}</definedName>
    <definedName name="wrn.print._.parent._.cases." localSheetId="11"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arent._.cases."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lots." localSheetId="19" hidden="1">{"Plot1",#N/A,FALSE,"Plots";"plot2",#N/A,FALSE,"Plots";"plot3",#N/A,FALSE,"Plots";"plot4",#N/A,FALSE,"Plots";"plot5",#N/A,FALSE,"Plots";"plot6",#N/A,FALSE,"Plots"}</definedName>
    <definedName name="wrn.Print._.Plots." localSheetId="4" hidden="1">{"Plot1",#N/A,FALSE,"Plots";"plot2",#N/A,FALSE,"Plots";"plot3",#N/A,FALSE,"Plots";"plot4",#N/A,FALSE,"Plots";"plot5",#N/A,FALSE,"Plots";"plot6",#N/A,FALSE,"Plots"}</definedName>
    <definedName name="wrn.Print._.Plots." localSheetId="15" hidden="1">{"Plot1",#N/A,FALSE,"Plots";"plot2",#N/A,FALSE,"Plots";"plot3",#N/A,FALSE,"Plots";"plot4",#N/A,FALSE,"Plots";"plot5",#N/A,FALSE,"Plots";"plot6",#N/A,FALSE,"Plots"}</definedName>
    <definedName name="wrn.Print._.Plots." localSheetId="11"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int._.Plots._.Summary." localSheetId="19" hidden="1">{"Summary 01",#N/A,FALSE,"Plots Summary";"Summary 02",#N/A,FALSE,"Plots Summary";"Summary 03",#N/A,FALSE,"Plots Summary";"Summary 04",#N/A,FALSE,"Plots Summary";"Summary 05",#N/A,FALSE,"Plots Summary";"Summary 06",#N/A,FALSE,"Plots Summary";"Summary 07",#N/A,FALSE,"Plots Summary"}</definedName>
    <definedName name="wrn.Print._.Plots._.Summary." localSheetId="4" hidden="1">{"Summary 01",#N/A,FALSE,"Plots Summary";"Summary 02",#N/A,FALSE,"Plots Summary";"Summary 03",#N/A,FALSE,"Plots Summary";"Summary 04",#N/A,FALSE,"Plots Summary";"Summary 05",#N/A,FALSE,"Plots Summary";"Summary 06",#N/A,FALSE,"Plots Summary";"Summary 07",#N/A,FALSE,"Plots Summary"}</definedName>
    <definedName name="wrn.Print._.Plots._.Summary." localSheetId="15" hidden="1">{"Summary 01",#N/A,FALSE,"Plots Summary";"Summary 02",#N/A,FALSE,"Plots Summary";"Summary 03",#N/A,FALSE,"Plots Summary";"Summary 04",#N/A,FALSE,"Plots Summary";"Summary 05",#N/A,FALSE,"Plots Summary";"Summary 06",#N/A,FALSE,"Plots Summary";"Summary 07",#N/A,FALSE,"Plots Summary"}</definedName>
    <definedName name="wrn.Print._.Plots._.Summary." localSheetId="11" hidden="1">{"Summary 01",#N/A,FALSE,"Plots Summary";"Summary 02",#N/A,FALSE,"Plots Summary";"Summary 03",#N/A,FALSE,"Plots Summary";"Summary 04",#N/A,FALSE,"Plots Summary";"Summary 05",#N/A,FALSE,"Plots Summary";"Summary 06",#N/A,FALSE,"Plots Summary";"Summary 07",#N/A,FALSE,"Plots Summary"}</definedName>
    <definedName name="wrn.Print._.Plots._.Summary." hidden="1">{"Summary 01",#N/A,FALSE,"Plots Summary";"Summary 02",#N/A,FALSE,"Plots Summary";"Summary 03",#N/A,FALSE,"Plots Summary";"Summary 04",#N/A,FALSE,"Plots Summary";"Summary 05",#N/A,FALSE,"Plots Summary";"Summary 06",#N/A,FALSE,"Plots Summary";"Summary 07",#N/A,FALSE,"Plots Summary"}</definedName>
    <definedName name="wrn.Print._.PNL._.Download." localSheetId="4" hidden="1">{"PNLProjDL",#N/A,FALSE,"PROJCO";"PNLParDL",#N/A,FALSE,"Parent"}</definedName>
    <definedName name="wrn.Print._.PNL._.Download." localSheetId="11" hidden="1">{"PNLProjDL",#N/A,FALSE,"PROJCO";"PNLParDL",#N/A,FALSE,"Parent"}</definedName>
    <definedName name="wrn.Print._.PNL._.Download." hidden="1">{"PNLProjDL",#N/A,FALSE,"PROJCO";"PNLParDL",#N/A,FALSE,"Parent"}</definedName>
    <definedName name="wrn.Print._.PNL._.Download._1" localSheetId="4" hidden="1">{"PNLProjDL",#N/A,FALSE,"PROJCO";"PNLParDL",#N/A,FALSE,"Parent"}</definedName>
    <definedName name="wrn.Print._.PNL._.Download._1" localSheetId="11" hidden="1">{"PNLProjDL",#N/A,FALSE,"PROJCO";"PNLParDL",#N/A,FALSE,"Parent"}</definedName>
    <definedName name="wrn.Print._.PNL._.Download._1" hidden="1">{"PNLProjDL",#N/A,FALSE,"PROJCO";"PNLParDL",#N/A,FALSE,"Parent"}</definedName>
    <definedName name="wrn.Print._.Ratio._.Exhibits." localSheetId="11" hidden="1">{"Ratio No.1",#N/A,FALSE,"Ratio";"Ratio No.2",#N/A,FALSE,"Ratio"}</definedName>
    <definedName name="wrn.Print._.Ratio._.Exhibits." hidden="1">{"Ratio No.1",#N/A,FALSE,"Ratio";"Ratio No.2",#N/A,FALSE,"Ratio"}</definedName>
    <definedName name="wrn.Print._.Ratio._.Exhibits._1" localSheetId="11" hidden="1">{"Ratio No.1",#N/A,FALSE,"Ratio";"Ratio No.2",#N/A,FALSE,"Ratio"}</definedName>
    <definedName name="wrn.Print._.Ratio._.Exhibits._1" hidden="1">{"Ratio No.1",#N/A,FALSE,"Ratio";"Ratio No.2",#N/A,FALSE,"Ratio"}</definedName>
    <definedName name="wrn.print._.raw._.data._.entry." localSheetId="2" hidden="1">{"inputs raw data",#N/A,TRUE,"INPUT"}</definedName>
    <definedName name="wrn.print._.raw._.data._.entry." localSheetId="1" hidden="1">{"inputs raw data",#N/A,TRUE,"INPUT"}</definedName>
    <definedName name="wrn.print._.raw._.data._.entry." localSheetId="19" hidden="1">{"inputs raw data",#N/A,TRUE,"INPUT"}</definedName>
    <definedName name="wrn.print._.raw._.data._.entry." localSheetId="4" hidden="1">{"inputs raw data",#N/A,TRUE,"INPUT"}</definedName>
    <definedName name="wrn.print._.raw._.data._.entry." localSheetId="18" hidden="1">{"inputs raw data",#N/A,TRUE,"INPUT"}</definedName>
    <definedName name="wrn.print._.raw._.data._.entry." localSheetId="15" hidden="1">{"inputs raw data",#N/A,TRUE,"INPUT"}</definedName>
    <definedName name="wrn.print._.raw._.data._.entry." localSheetId="11" hidden="1">{"inputs raw data",#N/A,TRUE,"INPUT"}</definedName>
    <definedName name="wrn.print._.raw._.data._.entry." hidden="1">{"inputs raw data",#N/A,TRUE,"INPUT"}</definedName>
    <definedName name="wrn.print._.raw._.data._.entry._1" localSheetId="4" hidden="1">{"inputs raw data",#N/A,TRUE,"INPUT"}</definedName>
    <definedName name="wrn.print._.raw._.data._.entry._1" localSheetId="11" hidden="1">{"inputs raw data",#N/A,TRUE,"INPUT"}</definedName>
    <definedName name="wrn.print._.raw._.data._.entry._1" hidden="1">{"inputs raw data",#N/A,TRUE,"INPUT"}</definedName>
    <definedName name="wrn.print._.raw._.data._.entry._1_1" localSheetId="4" hidden="1">{"inputs raw data",#N/A,TRUE,"INPUT"}</definedName>
    <definedName name="wrn.print._.raw._.data._.entry._1_1" localSheetId="11" hidden="1">{"inputs raw data",#N/A,TRUE,"INPUT"}</definedName>
    <definedName name="wrn.print._.raw._.data._.entry._1_1" hidden="1">{"inputs raw data",#N/A,TRUE,"INPUT"}</definedName>
    <definedName name="wrn.print._.raw._.data._.entry._1_1_2" localSheetId="4" hidden="1">{"inputs raw data",#N/A,TRUE,"INPUT"}</definedName>
    <definedName name="wrn.print._.raw._.data._.entry._1_1_2" localSheetId="11" hidden="1">{"inputs raw data",#N/A,TRUE,"INPUT"}</definedName>
    <definedName name="wrn.print._.raw._.data._.entry._1_1_2" hidden="1">{"inputs raw data",#N/A,TRUE,"INPUT"}</definedName>
    <definedName name="wrn.print._.raw._.data._.entry._1_3" localSheetId="4" hidden="1">{"inputs raw data",#N/A,TRUE,"INPUT"}</definedName>
    <definedName name="wrn.print._.raw._.data._.entry._1_3" localSheetId="11" hidden="1">{"inputs raw data",#N/A,TRUE,"INPUT"}</definedName>
    <definedName name="wrn.print._.raw._.data._.entry._1_3" hidden="1">{"inputs raw data",#N/A,TRUE,"INPUT"}</definedName>
    <definedName name="wrn.print._.raw._.data._.entry._2" localSheetId="4" hidden="1">{"inputs raw data",#N/A,TRUE,"INPUT"}</definedName>
    <definedName name="wrn.print._.raw._.data._.entry._2" localSheetId="11" hidden="1">{"inputs raw data",#N/A,TRUE,"INPUT"}</definedName>
    <definedName name="wrn.print._.raw._.data._.entry._2" hidden="1">{"inputs raw data",#N/A,TRUE,"INPUT"}</definedName>
    <definedName name="wrn.print._.raw._.data._.entry._2_2" localSheetId="4" hidden="1">{"inputs raw data",#N/A,TRUE,"INPUT"}</definedName>
    <definedName name="wrn.print._.raw._.data._.entry._2_2" localSheetId="11" hidden="1">{"inputs raw data",#N/A,TRUE,"INPUT"}</definedName>
    <definedName name="wrn.print._.raw._.data._.entry._2_2" hidden="1">{"inputs raw data",#N/A,TRUE,"INPUT"}</definedName>
    <definedName name="wrn.print._.raw._.data._.entry._3" localSheetId="4" hidden="1">{"inputs raw data",#N/A,TRUE,"INPUT"}</definedName>
    <definedName name="wrn.print._.raw._.data._.entry._3" localSheetId="11" hidden="1">{"inputs raw data",#N/A,TRUE,"INPUT"}</definedName>
    <definedName name="wrn.print._.raw._.data._.entry._3" hidden="1">{"inputs raw data",#N/A,TRUE,"INPUT"}</definedName>
    <definedName name="wrn.print._.raw._.data._.entry._3_2" localSheetId="4" hidden="1">{"inputs raw data",#N/A,TRUE,"INPUT"}</definedName>
    <definedName name="wrn.print._.raw._.data._.entry._3_2" localSheetId="11" hidden="1">{"inputs raw data",#N/A,TRUE,"INPUT"}</definedName>
    <definedName name="wrn.print._.raw._.data._.entry._3_2" hidden="1">{"inputs raw data",#N/A,TRUE,"INPUT"}</definedName>
    <definedName name="wrn.print._.raw._.data._.entry._5" localSheetId="4" hidden="1">{"inputs raw data",#N/A,TRUE,"INPUT"}</definedName>
    <definedName name="wrn.print._.raw._.data._.entry._5" localSheetId="11" hidden="1">{"inputs raw data",#N/A,TRUE,"INPUT"}</definedName>
    <definedName name="wrn.print._.raw._.data._.entry._5" hidden="1">{"inputs raw data",#N/A,TRUE,"INPUT"}</definedName>
    <definedName name="wrn.print._.raw._data._.entry2." localSheetId="4" hidden="1">{"inputs raw data",#N/A,TRUE,"INPUT"}</definedName>
    <definedName name="wrn.print._.raw._data._.entry2." localSheetId="11" hidden="1">{"inputs raw data",#N/A,TRUE,"INPUT"}</definedName>
    <definedName name="wrn.print._.raw._data._.entry2." hidden="1">{"inputs raw data",#N/A,TRUE,"INPUT"}</definedName>
    <definedName name="wrn.print._.raw._data._.entry2._1" localSheetId="4" hidden="1">{"inputs raw data",#N/A,TRUE,"INPUT"}</definedName>
    <definedName name="wrn.print._.raw._data._.entry2._1" localSheetId="11" hidden="1">{"inputs raw data",#N/A,TRUE,"INPUT"}</definedName>
    <definedName name="wrn.print._.raw._data._.entry2._1" hidden="1">{"inputs raw data",#N/A,TRUE,"INPUT"}</definedName>
    <definedName name="wrn.Print._.Report."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_2"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_2"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3"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3"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_2"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_2"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_2"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_2"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5" localSheetId="4"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5" localSheetId="1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sults._.A4." localSheetId="4"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ing._.Condensates." localSheetId="19"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localSheetId="4"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localSheetId="15"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localSheetId="11"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tandalone." localSheetId="4" hidden="1">{"standalone1",#N/A,FALSE,"DCFBase";"standalone2",#N/A,FALSE,"DCFBase"}</definedName>
    <definedName name="wrn.print._.standalone." localSheetId="11" hidden="1">{"standalone1",#N/A,FALSE,"DCFBase";"standalone2",#N/A,FALSE,"DCFBase"}</definedName>
    <definedName name="wrn.print._.standalone." hidden="1">{"standalone1",#N/A,FALSE,"DCFBase";"standalone2",#N/A,FALSE,"DCFBase"}</definedName>
    <definedName name="wrn.print._.standalone._1" localSheetId="4" hidden="1">{"standalone1",#N/A,FALSE,"DCFBase";"standalone2",#N/A,FALSE,"DCFBase"}</definedName>
    <definedName name="wrn.print._.standalone._1" localSheetId="11" hidden="1">{"standalone1",#N/A,FALSE,"DCFBase";"standalone2",#N/A,FALSE,"DCFBase"}</definedName>
    <definedName name="wrn.print._.standalone._1" hidden="1">{"standalone1",#N/A,FALSE,"DCFBase";"standalone2",#N/A,FALSE,"DCFBase"}</definedName>
    <definedName name="wrn.print._.summary._.sheets." localSheetId="2" hidden="1">{"summary1",#N/A,TRUE,"Comps";"summary2",#N/A,TRUE,"Comps";"summary3",#N/A,TRUE,"Comps"}</definedName>
    <definedName name="wrn.print._.summary._.sheets." localSheetId="1" hidden="1">{"summary1",#N/A,TRUE,"Comps";"summary2",#N/A,TRUE,"Comps";"summary3",#N/A,TRUE,"Comps"}</definedName>
    <definedName name="wrn.print._.summary._.sheets." localSheetId="19" hidden="1">{"summary1",#N/A,TRUE,"Comps";"summary2",#N/A,TRUE,"Comps";"summary3",#N/A,TRUE,"Comps"}</definedName>
    <definedName name="wrn.print._.summary._.sheets." localSheetId="4" hidden="1">{"summary1",#N/A,TRUE,"Comps";"summary2",#N/A,TRUE,"Comps";"summary3",#N/A,TRUE,"Comps"}</definedName>
    <definedName name="wrn.print._.summary._.sheets." localSheetId="18" hidden="1">{"summary1",#N/A,TRUE,"Comps";"summary2",#N/A,TRUE,"Comps";"summary3",#N/A,TRUE,"Comps"}</definedName>
    <definedName name="wrn.print._.summary._.sheets." localSheetId="15" hidden="1">{"summary1",#N/A,TRUE,"Comps";"summary2",#N/A,TRUE,"Comps";"summary3",#N/A,TRUE,"Comps"}</definedName>
    <definedName name="wrn.print._.summary._.sheets." localSheetId="11" hidden="1">{"summary1",#N/A,TRUE,"Comps";"summary2",#N/A,TRUE,"Comps";"summary3",#N/A,TRUE,"Comps"}</definedName>
    <definedName name="wrn.print._.summary._.sheets." hidden="1">{"summary1",#N/A,TRUE,"Comps";"summary2",#N/A,TRUE,"Comps";"summary3",#N/A,TRUE,"Comps"}</definedName>
    <definedName name="wrn.print._.summary._.sheets._1" localSheetId="4" hidden="1">{"summary1",#N/A,TRUE,"Comps";"summary2",#N/A,TRUE,"Comps";"summary3",#N/A,TRUE,"Comps"}</definedName>
    <definedName name="wrn.print._.summary._.sheets._1" localSheetId="11" hidden="1">{"summary1",#N/A,TRUE,"Comps";"summary2",#N/A,TRUE,"Comps";"summary3",#N/A,TRUE,"Comps"}</definedName>
    <definedName name="wrn.print._.summary._.sheets._1" hidden="1">{"summary1",#N/A,TRUE,"Comps";"summary2",#N/A,TRUE,"Comps";"summary3",#N/A,TRUE,"Comps"}</definedName>
    <definedName name="wrn.print._.summary._.sheets._1_1" localSheetId="4" hidden="1">{"summary1",#N/A,TRUE,"Comps";"summary2",#N/A,TRUE,"Comps";"summary3",#N/A,TRUE,"Comps"}</definedName>
    <definedName name="wrn.print._.summary._.sheets._1_1" localSheetId="11" hidden="1">{"summary1",#N/A,TRUE,"Comps";"summary2",#N/A,TRUE,"Comps";"summary3",#N/A,TRUE,"Comps"}</definedName>
    <definedName name="wrn.print._.summary._.sheets._1_1" hidden="1">{"summary1",#N/A,TRUE,"Comps";"summary2",#N/A,TRUE,"Comps";"summary3",#N/A,TRUE,"Comps"}</definedName>
    <definedName name="wrn.print._.summary._.sheets._1_1_2" localSheetId="4" hidden="1">{"summary1",#N/A,TRUE,"Comps";"summary2",#N/A,TRUE,"Comps";"summary3",#N/A,TRUE,"Comps"}</definedName>
    <definedName name="wrn.print._.summary._.sheets._1_1_2" localSheetId="11" hidden="1">{"summary1",#N/A,TRUE,"Comps";"summary2",#N/A,TRUE,"Comps";"summary3",#N/A,TRUE,"Comps"}</definedName>
    <definedName name="wrn.print._.summary._.sheets._1_1_2" hidden="1">{"summary1",#N/A,TRUE,"Comps";"summary2",#N/A,TRUE,"Comps";"summary3",#N/A,TRUE,"Comps"}</definedName>
    <definedName name="wrn.print._.summary._.sheets._1_3" localSheetId="4" hidden="1">{"summary1",#N/A,TRUE,"Comps";"summary2",#N/A,TRUE,"Comps";"summary3",#N/A,TRUE,"Comps"}</definedName>
    <definedName name="wrn.print._.summary._.sheets._1_3" localSheetId="11" hidden="1">{"summary1",#N/A,TRUE,"Comps";"summary2",#N/A,TRUE,"Comps";"summary3",#N/A,TRUE,"Comps"}</definedName>
    <definedName name="wrn.print._.summary._.sheets._1_3" hidden="1">{"summary1",#N/A,TRUE,"Comps";"summary2",#N/A,TRUE,"Comps";"summary3",#N/A,TRUE,"Comps"}</definedName>
    <definedName name="wrn.print._.summary._.sheets._2" localSheetId="4" hidden="1">{"summary1",#N/A,TRUE,"Comps";"summary2",#N/A,TRUE,"Comps";"summary3",#N/A,TRUE,"Comps"}</definedName>
    <definedName name="wrn.print._.summary._.sheets._2" localSheetId="11" hidden="1">{"summary1",#N/A,TRUE,"Comps";"summary2",#N/A,TRUE,"Comps";"summary3",#N/A,TRUE,"Comps"}</definedName>
    <definedName name="wrn.print._.summary._.sheets._2" hidden="1">{"summary1",#N/A,TRUE,"Comps";"summary2",#N/A,TRUE,"Comps";"summary3",#N/A,TRUE,"Comps"}</definedName>
    <definedName name="wrn.print._.summary._.sheets._2_2" localSheetId="4" hidden="1">{"summary1",#N/A,TRUE,"Comps";"summary2",#N/A,TRUE,"Comps";"summary3",#N/A,TRUE,"Comps"}</definedName>
    <definedName name="wrn.print._.summary._.sheets._2_2" localSheetId="11" hidden="1">{"summary1",#N/A,TRUE,"Comps";"summary2",#N/A,TRUE,"Comps";"summary3",#N/A,TRUE,"Comps"}</definedName>
    <definedName name="wrn.print._.summary._.sheets._2_2" hidden="1">{"summary1",#N/A,TRUE,"Comps";"summary2",#N/A,TRUE,"Comps";"summary3",#N/A,TRUE,"Comps"}</definedName>
    <definedName name="wrn.print._.summary._.sheets._3" localSheetId="4" hidden="1">{"summary1",#N/A,TRUE,"Comps";"summary2",#N/A,TRUE,"Comps";"summary3",#N/A,TRUE,"Comps"}</definedName>
    <definedName name="wrn.print._.summary._.sheets._3" localSheetId="11" hidden="1">{"summary1",#N/A,TRUE,"Comps";"summary2",#N/A,TRUE,"Comps";"summary3",#N/A,TRUE,"Comps"}</definedName>
    <definedName name="wrn.print._.summary._.sheets._3" hidden="1">{"summary1",#N/A,TRUE,"Comps";"summary2",#N/A,TRUE,"Comps";"summary3",#N/A,TRUE,"Comps"}</definedName>
    <definedName name="wrn.print._.summary._.sheets._3_2" localSheetId="4" hidden="1">{"summary1",#N/A,TRUE,"Comps";"summary2",#N/A,TRUE,"Comps";"summary3",#N/A,TRUE,"Comps"}</definedName>
    <definedName name="wrn.print._.summary._.sheets._3_2" localSheetId="11" hidden="1">{"summary1",#N/A,TRUE,"Comps";"summary2",#N/A,TRUE,"Comps";"summary3",#N/A,TRUE,"Comps"}</definedName>
    <definedName name="wrn.print._.summary._.sheets._3_2" hidden="1">{"summary1",#N/A,TRUE,"Comps";"summary2",#N/A,TRUE,"Comps";"summary3",#N/A,TRUE,"Comps"}</definedName>
    <definedName name="wrn.print._.summary._.sheets._5" localSheetId="4" hidden="1">{"summary1",#N/A,TRUE,"Comps";"summary2",#N/A,TRUE,"Comps";"summary3",#N/A,TRUE,"Comps"}</definedName>
    <definedName name="wrn.print._.summary._.sheets._5" localSheetId="11" hidden="1">{"summary1",#N/A,TRUE,"Comps";"summary2",#N/A,TRUE,"Comps";"summary3",#N/A,TRUE,"Comps"}</definedName>
    <definedName name="wrn.print._.summary._.sheets._5" hidden="1">{"summary1",#N/A,TRUE,"Comps";"summary2",#N/A,TRUE,"Comps";"summary3",#N/A,TRUE,"Comps"}</definedName>
    <definedName name="wrn.print._.summary._.sheets.2" localSheetId="4" hidden="1">{"summary1",#N/A,TRUE,"Comps";"summary2",#N/A,TRUE,"Comps";"summary3",#N/A,TRUE,"Comps"}</definedName>
    <definedName name="wrn.print._.summary._.sheets.2" localSheetId="11" hidden="1">{"summary1",#N/A,TRUE,"Comps";"summary2",#N/A,TRUE,"Comps";"summary3",#N/A,TRUE,"Comps"}</definedName>
    <definedName name="wrn.print._.summary._.sheets.2" hidden="1">{"summary1",#N/A,TRUE,"Comps";"summary2",#N/A,TRUE,"Comps";"summary3",#N/A,TRUE,"Comps"}</definedName>
    <definedName name="wrn.print._.summary._.sheets.2_1" localSheetId="4" hidden="1">{"summary1",#N/A,TRUE,"Comps";"summary2",#N/A,TRUE,"Comps";"summary3",#N/A,TRUE,"Comps"}</definedName>
    <definedName name="wrn.print._.summary._.sheets.2_1" localSheetId="11" hidden="1">{"summary1",#N/A,TRUE,"Comps";"summary2",#N/A,TRUE,"Comps";"summary3",#N/A,TRUE,"Comps"}</definedName>
    <definedName name="wrn.print._.summary._.sheets.2_1" hidden="1">{"summary1",#N/A,TRUE,"Comps";"summary2",#N/A,TRUE,"Comps";"summary3",#N/A,TRUE,"Comps"}</definedName>
    <definedName name="wrn.Print._.the._.lot." localSheetId="4" hidden="1">{"First Page",#N/A,FALSE,"Surfactants LBO";"Second Page",#N/A,FALSE,"Surfactants LBO"}</definedName>
    <definedName name="wrn.Print._.the._.lot." localSheetId="11" hidden="1">{"First Page",#N/A,FALSE,"Surfactants LBO";"Second Page",#N/A,FALSE,"Surfactants LBO"}</definedName>
    <definedName name="wrn.Print._.the._.lot." hidden="1">{"First Page",#N/A,FALSE,"Surfactants LBO";"Second Page",#N/A,FALSE,"Surfactants LBO"}</definedName>
    <definedName name="wrn.Print._.the._.lot._1" localSheetId="4" hidden="1">{"First Page",#N/A,FALSE,"Surfactants LBO";"Second Page",#N/A,FALSE,"Surfactants LBO"}</definedName>
    <definedName name="wrn.Print._.the._.lot._1" localSheetId="11" hidden="1">{"First Page",#N/A,FALSE,"Surfactants LBO";"Second Page",#N/A,FALSE,"Surfactants LBO"}</definedName>
    <definedName name="wrn.Print._.the._.lot._1" hidden="1">{"First Page",#N/A,FALSE,"Surfactants LBO";"Second Page",#N/A,FALSE,"Surfactants LBO"}</definedName>
    <definedName name="wrn.print._.ulster._.cases." localSheetId="11"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lster._.cases."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SGC._.Condensates." localSheetId="19"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localSheetId="4"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localSheetId="15"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localSheetId="11"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Weeks._.and._.Months." localSheetId="4" hidden="1">{"Weekly",#N/A,FALSE,"Cash Projection";"Months",#N/A,FALSE,"Cash Projection"}</definedName>
    <definedName name="wrn.Print._.Weeks._.and._.Months." localSheetId="11" hidden="1">{"Weekly",#N/A,FALSE,"Cash Projection";"Months",#N/A,FALSE,"Cash Projection"}</definedName>
    <definedName name="wrn.Print._.Weeks._.and._.Months." hidden="1">{"Weekly",#N/A,FALSE,"Cash Projection";"Months",#N/A,FALSE,"Cash Projection"}</definedName>
    <definedName name="wrn.Print._.Weeks._.and._.Months._1" localSheetId="4" hidden="1">{"Weekly",#N/A,FALSE,"Cash Projection";"Months",#N/A,FALSE,"Cash Projection"}</definedName>
    <definedName name="wrn.Print._.Weeks._.and._.Months._1" localSheetId="11" hidden="1">{"Weekly",#N/A,FALSE,"Cash Projection";"Months",#N/A,FALSE,"Cash Projection"}</definedName>
    <definedName name="wrn.Print._.Weeks._.and._.Months._1" hidden="1">{"Weekly",#N/A,FALSE,"Cash Projection";"Months",#N/A,FALSE,"Cash Projection"}</definedName>
    <definedName name="wrn.Print._.Weeks._.and._.Months._1_1" localSheetId="4" hidden="1">{"Weekly",#N/A,FALSE,"Cash Projection";"Months",#N/A,FALSE,"Cash Projection"}</definedName>
    <definedName name="wrn.Print._.Weeks._.and._.Months._1_1" localSheetId="11" hidden="1">{"Weekly",#N/A,FALSE,"Cash Projection";"Months",#N/A,FALSE,"Cash Projection"}</definedName>
    <definedName name="wrn.Print._.Weeks._.and._.Months._1_1" hidden="1">{"Weekly",#N/A,FALSE,"Cash Projection";"Months",#N/A,FALSE,"Cash Projection"}</definedName>
    <definedName name="wrn.Print._.Weeks._.and._.Months._1_1_2" localSheetId="4" hidden="1">{"Weekly",#N/A,FALSE,"Cash Projection";"Months",#N/A,FALSE,"Cash Projection"}</definedName>
    <definedName name="wrn.Print._.Weeks._.and._.Months._1_1_2" localSheetId="11" hidden="1">{"Weekly",#N/A,FALSE,"Cash Projection";"Months",#N/A,FALSE,"Cash Projection"}</definedName>
    <definedName name="wrn.Print._.Weeks._.and._.Months._1_1_2" hidden="1">{"Weekly",#N/A,FALSE,"Cash Projection";"Months",#N/A,FALSE,"Cash Projection"}</definedName>
    <definedName name="wrn.Print._.Weeks._.and._.Months._1_3" localSheetId="4" hidden="1">{"Weekly",#N/A,FALSE,"Cash Projection";"Months",#N/A,FALSE,"Cash Projection"}</definedName>
    <definedName name="wrn.Print._.Weeks._.and._.Months._1_3" localSheetId="11" hidden="1">{"Weekly",#N/A,FALSE,"Cash Projection";"Months",#N/A,FALSE,"Cash Projection"}</definedName>
    <definedName name="wrn.Print._.Weeks._.and._.Months._1_3" hidden="1">{"Weekly",#N/A,FALSE,"Cash Projection";"Months",#N/A,FALSE,"Cash Projection"}</definedName>
    <definedName name="wrn.Print._.Weeks._.and._.Months._2" localSheetId="4" hidden="1">{"Weekly",#N/A,FALSE,"Cash Projection";"Months",#N/A,FALSE,"Cash Projection"}</definedName>
    <definedName name="wrn.Print._.Weeks._.and._.Months._2" localSheetId="11" hidden="1">{"Weekly",#N/A,FALSE,"Cash Projection";"Months",#N/A,FALSE,"Cash Projection"}</definedName>
    <definedName name="wrn.Print._.Weeks._.and._.Months._2" hidden="1">{"Weekly",#N/A,FALSE,"Cash Projection";"Months",#N/A,FALSE,"Cash Projection"}</definedName>
    <definedName name="wrn.Print._.Weeks._.and._.Months._2_2" localSheetId="4" hidden="1">{"Weekly",#N/A,FALSE,"Cash Projection";"Months",#N/A,FALSE,"Cash Projection"}</definedName>
    <definedName name="wrn.Print._.Weeks._.and._.Months._2_2" localSheetId="11" hidden="1">{"Weekly",#N/A,FALSE,"Cash Projection";"Months",#N/A,FALSE,"Cash Projection"}</definedName>
    <definedName name="wrn.Print._.Weeks._.and._.Months._2_2" hidden="1">{"Weekly",#N/A,FALSE,"Cash Projection";"Months",#N/A,FALSE,"Cash Projection"}</definedName>
    <definedName name="wrn.Print._.Weeks._.and._.Months._3" localSheetId="4" hidden="1">{"Weekly",#N/A,FALSE,"Cash Projection";"Months",#N/A,FALSE,"Cash Projection"}</definedName>
    <definedName name="wrn.Print._.Weeks._.and._.Months._3" localSheetId="11" hidden="1">{"Weekly",#N/A,FALSE,"Cash Projection";"Months",#N/A,FALSE,"Cash Projection"}</definedName>
    <definedName name="wrn.Print._.Weeks._.and._.Months._3" hidden="1">{"Weekly",#N/A,FALSE,"Cash Projection";"Months",#N/A,FALSE,"Cash Projection"}</definedName>
    <definedName name="wrn.Print._.Weeks._.and._.Months._3_2" localSheetId="4" hidden="1">{"Weekly",#N/A,FALSE,"Cash Projection";"Months",#N/A,FALSE,"Cash Projection"}</definedName>
    <definedName name="wrn.Print._.Weeks._.and._.Months._3_2" localSheetId="11" hidden="1">{"Weekly",#N/A,FALSE,"Cash Projection";"Months",#N/A,FALSE,"Cash Projection"}</definedName>
    <definedName name="wrn.Print._.Weeks._.and._.Months._3_2" hidden="1">{"Weekly",#N/A,FALSE,"Cash Projection";"Months",#N/A,FALSE,"Cash Projection"}</definedName>
    <definedName name="wrn.Print._.Weeks._.and._.Months._5" localSheetId="4" hidden="1">{"Weekly",#N/A,FALSE,"Cash Projection";"Months",#N/A,FALSE,"Cash Projection"}</definedName>
    <definedName name="wrn.Print._.Weeks._.and._.Months._5" localSheetId="11" hidden="1">{"Weekly",#N/A,FALSE,"Cash Projection";"Months",#N/A,FALSE,"Cash Projection"}</definedName>
    <definedName name="wrn.Print._.Weeks._.and._.Months._5" hidden="1">{"Weekly",#N/A,FALSE,"Cash Projection";"Months",#N/A,FALSE,"Cash Projection"}</definedName>
    <definedName name="wrn.PRINT._.WHOLE._.LOT." localSheetId="11" hidden="1">{"35ECN INPUT SHEET",#N/A,FALSE,"35ECN";"35ECN OUTPUT SHEET",#N/A,FALSE,"35ECN";"16ECN INPUT SHEET",#N/A,FALSE,"16ECN ";"16ECN OUTPUT SHEET",#N/A,FALSE,"16ECN ";"OTHER ECN SHEET",#N/A,FALSE,"Other ECN";"SPU ECN INPUT SHEET",#N/A,FALSE,"ECN SPU";"SPU ECN OUTPUT SHEET",#N/A,FALSE,"ECN SPU";"SPU ECP INPUT SHEET",#N/A,FALSE,"ECP SPU";"SPU ECP OUTPUT SHEET",#N/A,FALSE,"ECP SPU";"SPU DISTRIBUTION INPUT SHEET",#N/A,FALSE,"Dist Prod SPU";"SPU DISTRIBUTION OUTPUT SHEET",#N/A,FALSE,"Dist Prod SPU"}</definedName>
    <definedName name="wrn.PRINT._.WHOLE._.LOT." hidden="1">{"35ECN INPUT SHEET",#N/A,FALSE,"35ECN";"35ECN OUTPUT SHEET",#N/A,FALSE,"35ECN";"16ECN INPUT SHEET",#N/A,FALSE,"16ECN ";"16ECN OUTPUT SHEET",#N/A,FALSE,"16ECN ";"OTHER ECN SHEET",#N/A,FALSE,"Other ECN";"SPU ECN INPUT SHEET",#N/A,FALSE,"ECN SPU";"SPU ECN OUTPUT SHEET",#N/A,FALSE,"ECN SPU";"SPU ECP INPUT SHEET",#N/A,FALSE,"ECP SPU";"SPU ECP OUTPUT SHEET",#N/A,FALSE,"ECP SPU";"SPU DISTRIBUTION INPUT SHEET",#N/A,FALSE,"Dist Prod SPU";"SPU DISTRIBUTION OUTPUT SHEET",#N/A,FALSE,"Dist Prod SPU"}</definedName>
    <definedName name="wrn.PRINT._1" localSheetId="4" hidden="1">{"PRINT WK",#N/A,FALSE,"wk";"PRINT ASSP",#N/A,FALSE,"assump"}</definedName>
    <definedName name="wrn.PRINT._1" localSheetId="11" hidden="1">{"PRINT WK",#N/A,FALSE,"wk";"PRINT ASSP",#N/A,FALSE,"assump"}</definedName>
    <definedName name="wrn.PRINT._1" hidden="1">{"PRINT WK",#N/A,FALSE,"wk";"PRINT ASSP",#N/A,FALSE,"assump"}</definedName>
    <definedName name="wrn.Print._1_1" localSheetId="4" hidden="1">{"Summ",#N/A,FALSE,"Summary";"PL",#N/A,FALSE,"PL";"BS",#N/A,FALSE,"BS";"Varrep1",#N/A,FALSE,"Var Rep";"CashFl",#N/A,FALSE,"CashFlow";"Varrep2",#N/A,FALSE,"Var Rep";"Invent",#N/A,FALSE,"Invent"}</definedName>
    <definedName name="wrn.Print._1_1" localSheetId="11" hidden="1">{"Summ",#N/A,FALSE,"Summary";"PL",#N/A,FALSE,"PL";"BS",#N/A,FALSE,"BS";"Varrep1",#N/A,FALSE,"Var Rep";"CashFl",#N/A,FALSE,"CashFlow";"Varrep2",#N/A,FALSE,"Var Rep";"Invent",#N/A,FALSE,"Invent"}</definedName>
    <definedName name="wrn.Print._1_1" hidden="1">{"Summ",#N/A,FALSE,"Summary";"PL",#N/A,FALSE,"PL";"BS",#N/A,FALSE,"BS";"Varrep1",#N/A,FALSE,"Var Rep";"CashFl",#N/A,FALSE,"CashFlow";"Varrep2",#N/A,FALSE,"Var Rep";"Invent",#N/A,FALSE,"Invent"}</definedName>
    <definedName name="wrn.Print._1_1_2" localSheetId="4" hidden="1">{"Summ",#N/A,FALSE,"Summary";"PL",#N/A,FALSE,"PL";"BS",#N/A,FALSE,"BS";"Varrep1",#N/A,FALSE,"Var Rep";"CashFl",#N/A,FALSE,"CashFlow";"Varrep2",#N/A,FALSE,"Var Rep";"Invent",#N/A,FALSE,"Invent"}</definedName>
    <definedName name="wrn.Print._1_1_2" localSheetId="11" hidden="1">{"Summ",#N/A,FALSE,"Summary";"PL",#N/A,FALSE,"PL";"BS",#N/A,FALSE,"BS";"Varrep1",#N/A,FALSE,"Var Rep";"CashFl",#N/A,FALSE,"CashFlow";"Varrep2",#N/A,FALSE,"Var Rep";"Invent",#N/A,FALSE,"Invent"}</definedName>
    <definedName name="wrn.Print._1_1_2" hidden="1">{"Summ",#N/A,FALSE,"Summary";"PL",#N/A,FALSE,"PL";"BS",#N/A,FALSE,"BS";"Varrep1",#N/A,FALSE,"Var Rep";"CashFl",#N/A,FALSE,"CashFlow";"Varrep2",#N/A,FALSE,"Var Rep";"Invent",#N/A,FALSE,"Invent"}</definedName>
    <definedName name="wrn.Print._1_3" localSheetId="4" hidden="1">{"Summ",#N/A,FALSE,"Summary";"PL",#N/A,FALSE,"PL";"BS",#N/A,FALSE,"BS";"Varrep1",#N/A,FALSE,"Var Rep";"CashFl",#N/A,FALSE,"CashFlow";"Varrep2",#N/A,FALSE,"Var Rep";"Invent",#N/A,FALSE,"Invent"}</definedName>
    <definedName name="wrn.Print._1_3" localSheetId="11" hidden="1">{"Summ",#N/A,FALSE,"Summary";"PL",#N/A,FALSE,"PL";"BS",#N/A,FALSE,"BS";"Varrep1",#N/A,FALSE,"Var Rep";"CashFl",#N/A,FALSE,"CashFlow";"Varrep2",#N/A,FALSE,"Var Rep";"Invent",#N/A,FALSE,"Invent"}</definedName>
    <definedName name="wrn.Print._1_3" hidden="1">{"Summ",#N/A,FALSE,"Summary";"PL",#N/A,FALSE,"PL";"BS",#N/A,FALSE,"BS";"Varrep1",#N/A,FALSE,"Var Rep";"CashFl",#N/A,FALSE,"CashFlow";"Varrep2",#N/A,FALSE,"Var Rep";"Invent",#N/A,FALSE,"Invent"}</definedName>
    <definedName name="wrn.Print._2" localSheetId="4" hidden="1">{"Summ",#N/A,FALSE,"Summary";"PL",#N/A,FALSE,"PL";"BS",#N/A,FALSE,"BS";"Varrep1",#N/A,FALSE,"Var Rep";"CashFl",#N/A,FALSE,"CashFlow";"Varrep2",#N/A,FALSE,"Var Rep";"Invent",#N/A,FALSE,"Invent"}</definedName>
    <definedName name="wrn.Print._2" localSheetId="11" hidden="1">{"Summ",#N/A,FALSE,"Summary";"PL",#N/A,FALSE,"PL";"BS",#N/A,FALSE,"BS";"Varrep1",#N/A,FALSE,"Var Rep";"CashFl",#N/A,FALSE,"CashFlow";"Varrep2",#N/A,FALSE,"Var Rep";"Invent",#N/A,FALSE,"Invent"}</definedName>
    <definedName name="wrn.Print._2" hidden="1">{"Summ",#N/A,FALSE,"Summary";"PL",#N/A,FALSE,"PL";"BS",#N/A,FALSE,"BS";"Varrep1",#N/A,FALSE,"Var Rep";"CashFl",#N/A,FALSE,"CashFlow";"Varrep2",#N/A,FALSE,"Var Rep";"Invent",#N/A,FALSE,"Invent"}</definedName>
    <definedName name="wrn.Print._2_2" localSheetId="4" hidden="1">{"Summ",#N/A,FALSE,"Summary";"PL",#N/A,FALSE,"PL";"BS",#N/A,FALSE,"BS";"Varrep1",#N/A,FALSE,"Var Rep";"CashFl",#N/A,FALSE,"CashFlow";"Varrep2",#N/A,FALSE,"Var Rep";"Invent",#N/A,FALSE,"Invent"}</definedName>
    <definedName name="wrn.Print._2_2" localSheetId="11" hidden="1">{"Summ",#N/A,FALSE,"Summary";"PL",#N/A,FALSE,"PL";"BS",#N/A,FALSE,"BS";"Varrep1",#N/A,FALSE,"Var Rep";"CashFl",#N/A,FALSE,"CashFlow";"Varrep2",#N/A,FALSE,"Var Rep";"Invent",#N/A,FALSE,"Invent"}</definedName>
    <definedName name="wrn.Print._2_2" hidden="1">{"Summ",#N/A,FALSE,"Summary";"PL",#N/A,FALSE,"PL";"BS",#N/A,FALSE,"BS";"Varrep1",#N/A,FALSE,"Var Rep";"CashFl",#N/A,FALSE,"CashFlow";"Varrep2",#N/A,FALSE,"Var Rep";"Invent",#N/A,FALSE,"Invent"}</definedName>
    <definedName name="wrn.Print._3" localSheetId="4" hidden="1">{"Summ",#N/A,FALSE,"Summary";"PL",#N/A,FALSE,"PL";"BS",#N/A,FALSE,"BS";"Varrep1",#N/A,FALSE,"Var Rep";"CashFl",#N/A,FALSE,"CashFlow";"Varrep2",#N/A,FALSE,"Var Rep";"Invent",#N/A,FALSE,"Invent"}</definedName>
    <definedName name="wrn.Print._3" localSheetId="11" hidden="1">{"Summ",#N/A,FALSE,"Summary";"PL",#N/A,FALSE,"PL";"BS",#N/A,FALSE,"BS";"Varrep1",#N/A,FALSE,"Var Rep";"CashFl",#N/A,FALSE,"CashFlow";"Varrep2",#N/A,FALSE,"Var Rep";"Invent",#N/A,FALSE,"Invent"}</definedName>
    <definedName name="wrn.Print._3" hidden="1">{"Summ",#N/A,FALSE,"Summary";"PL",#N/A,FALSE,"PL";"BS",#N/A,FALSE,"BS";"Varrep1",#N/A,FALSE,"Var Rep";"CashFl",#N/A,FALSE,"CashFlow";"Varrep2",#N/A,FALSE,"Var Rep";"Invent",#N/A,FALSE,"Invent"}</definedName>
    <definedName name="wrn.Print._3_2" localSheetId="4" hidden="1">{"Summ",#N/A,FALSE,"Summary";"PL",#N/A,FALSE,"PL";"BS",#N/A,FALSE,"BS";"Varrep1",#N/A,FALSE,"Var Rep";"CashFl",#N/A,FALSE,"CashFlow";"Varrep2",#N/A,FALSE,"Var Rep";"Invent",#N/A,FALSE,"Invent"}</definedName>
    <definedName name="wrn.Print._3_2" localSheetId="11" hidden="1">{"Summ",#N/A,FALSE,"Summary";"PL",#N/A,FALSE,"PL";"BS",#N/A,FALSE,"BS";"Varrep1",#N/A,FALSE,"Var Rep";"CashFl",#N/A,FALSE,"CashFlow";"Varrep2",#N/A,FALSE,"Var Rep";"Invent",#N/A,FALSE,"Invent"}</definedName>
    <definedName name="wrn.Print._3_2" hidden="1">{"Summ",#N/A,FALSE,"Summary";"PL",#N/A,FALSE,"PL";"BS",#N/A,FALSE,"BS";"Varrep1",#N/A,FALSE,"Var Rep";"CashFl",#N/A,FALSE,"CashFlow";"Varrep2",#N/A,FALSE,"Var Rep";"Invent",#N/A,FALSE,"Invent"}</definedName>
    <definedName name="wrn.Print._4" localSheetId="11" hidden="1">{"vi1",#N/A,FALSE,"Financial Statements";"vi2",#N/A,FALSE,"Financial Statements";#N/A,#N/A,FALSE,"DCF"}</definedName>
    <definedName name="wrn.Print._4" hidden="1">{"vi1",#N/A,FALSE,"Financial Statements";"vi2",#N/A,FALSE,"Financial Statements";#N/A,#N/A,FALSE,"DCF"}</definedName>
    <definedName name="wrn.Print._5" localSheetId="4" hidden="1">{"Summ",#N/A,FALSE,"Summary";"PL",#N/A,FALSE,"PL";"BS",#N/A,FALSE,"BS";"Varrep1",#N/A,FALSE,"Var Rep";"CashFl",#N/A,FALSE,"CashFlow";"Varrep2",#N/A,FALSE,"Var Rep";"Invent",#N/A,FALSE,"Invent"}</definedName>
    <definedName name="wrn.Print._5" localSheetId="11" hidden="1">{"Summ",#N/A,FALSE,"Summary";"PL",#N/A,FALSE,"PL";"BS",#N/A,FALSE,"BS";"Varrep1",#N/A,FALSE,"Var Rep";"CashFl",#N/A,FALSE,"CashFlow";"Varrep2",#N/A,FALSE,"Var Rep";"Invent",#N/A,FALSE,"Invent"}</definedName>
    <definedName name="wrn.Print._5" hidden="1">{"Summ",#N/A,FALSE,"Summary";"PL",#N/A,FALSE,"PL";"BS",#N/A,FALSE,"BS";"Varrep1",#N/A,FALSE,"Var Rep";"CashFl",#N/A,FALSE,"CashFlow";"Varrep2",#N/A,FALSE,"Var Rep";"Invent",#N/A,FALSE,"Invent"}</definedName>
    <definedName name="wrn.print._all1." localSheetId="4" hidden="1">{#N/A,#N/A,FALSE,"Pharm";#N/A,#N/A,FALSE,"WWCM"}</definedName>
    <definedName name="wrn.print._all1." localSheetId="11" hidden="1">{#N/A,#N/A,FALSE,"Pharm";#N/A,#N/A,FALSE,"WWCM"}</definedName>
    <definedName name="wrn.print._all1." hidden="1">{#N/A,#N/A,FALSE,"Pharm";#N/A,#N/A,FALSE,"WWCM"}</definedName>
    <definedName name="wrn.print._all1._1" localSheetId="4" hidden="1">{#N/A,#N/A,FALSE,"Pharm";#N/A,#N/A,FALSE,"WWCM"}</definedName>
    <definedName name="wrn.print._all1._1" localSheetId="11" hidden="1">{#N/A,#N/A,FALSE,"Pharm";#N/A,#N/A,FALSE,"WWCM"}</definedName>
    <definedName name="wrn.print._all1._1" hidden="1">{#N/A,#N/A,FALSE,"Pharm";#N/A,#N/A,FALSE,"WWCM"}</definedName>
    <definedName name="wrn.Print.All.u" localSheetId="11" hidden="1">{"LBO Summary",#N/A,FALSE,"Summary";"Income Statement",#N/A,FALSE,"Model";"Cash Flow",#N/A,FALSE,"Model";"Balance Sheet",#N/A,FALSE,"Model";"Working Capital",#N/A,FALSE,"Model";"Pro Forma Balance Sheets",#N/A,FALSE,"PFBS";"Debt Balances",#N/A,FALSE,"Model";"Fee Schedules",#N/A,FALSE,"Model"}</definedName>
    <definedName name="wrn.Print.All.u" hidden="1">{"LBO Summary",#N/A,FALSE,"Summary";"Income Statement",#N/A,FALSE,"Model";"Cash Flow",#N/A,FALSE,"Model";"Balance Sheet",#N/A,FALSE,"Model";"Working Capital",#N/A,FALSE,"Model";"Pro Forma Balance Sheets",#N/A,FALSE,"PFBS";"Debt Balances",#N/A,FALSE,"Model";"Fee Schedules",#N/A,FALSE,"Model"}</definedName>
    <definedName name="wrn.print_1" localSheetId="4" hidden="1">{"page1",#N/A,FALSE,"PROFORMA";"page2",#N/A,FALSE,"PROFORMA";"page3",#N/A,FALSE,"PROFORMA";"page4",#N/A,FALSE,"PROFORMA";"page5",#N/A,FALSE,"PROFORMA";"page6",#N/A,FALSE,"PROFORMA";"page7",#N/A,FALSE,"PROFORMA";"page8",#N/A,FALSE,"PROFORMA"}</definedName>
    <definedName name="wrn.print_1" localSheetId="11" hidden="1">{"page1",#N/A,FALSE,"PROFORMA";"page2",#N/A,FALSE,"PROFORMA";"page3",#N/A,FALSE,"PROFORMA";"page4",#N/A,FALSE,"PROFORMA";"page5",#N/A,FALSE,"PROFORMA";"page6",#N/A,FALSE,"PROFORMA";"page7",#N/A,FALSE,"PROFORMA";"page8",#N/A,FALSE,"PROFORMA"}</definedName>
    <definedName name="wrn.print_1" hidden="1">{"page1",#N/A,FALSE,"PROFORMA";"page2",#N/A,FALSE,"PROFORMA";"page3",#N/A,FALSE,"PROFORMA";"page4",#N/A,FALSE,"PROFORMA";"page5",#N/A,FALSE,"PROFORMA";"page6",#N/A,FALSE,"PROFORMA";"page7",#N/A,FALSE,"PROFORMA";"page8",#N/A,FALSE,"PROFORMA"}</definedName>
    <definedName name="wrn.Print_All." localSheetId="1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localSheetId="4" hidden="1">{#N/A,"DR",FALSE,"increm pf";#N/A,"MAMSI",FALSE,"increm pf";#N/A,"MAXI",FALSE,"increm pf";#N/A,"PCAM",FALSE,"increm pf";#N/A,"PHSV",FALSE,"increm pf";#N/A,"SIE",FALSE,"increm pf"}</definedName>
    <definedName name="wrn.Print_Buyer." localSheetId="1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4" hidden="1">{#N/A,"DR",FALSE,"increm pf";#N/A,"MAMSI",FALSE,"increm pf";#N/A,"MAXI",FALSE,"increm pf";#N/A,"PCAM",FALSE,"increm pf";#N/A,"PHSV",FALSE,"increm pf";#N/A,"SIE",FALSE,"increm pf"}</definedName>
    <definedName name="wrn.Print_Buyer._1" localSheetId="11"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Comps_Report." localSheetId="4" hidden="1">{"comps1_1",#N/A,FALSE,"Comps1";"comps1_2",#N/A,FALSE,"Comps1";"comps1_3",#N/A,FALSE,"Comps1";"comps1_4",#N/A,FALSE,"Comps1";"comps1_5",#N/A,FALSE,"Comps1";"comps2_1",#N/A,FALSE,"Comps2";"comps2_2",#N/A,FALSE,"Comps2";"comps2_3",#N/A,FALSE,"Comps2";"comps2_4",#N/A,FALSE,"Comps2";"comps2_5",#N/A,FALSE,"Comps2"}</definedName>
    <definedName name="wrn.Print_Comps_Report." localSheetId="11" hidden="1">{"comps1_1",#N/A,FALSE,"Comps1";"comps1_2",#N/A,FALSE,"Comps1";"comps1_3",#N/A,FALSE,"Comps1";"comps1_4",#N/A,FALSE,"Comps1";"comps1_5",#N/A,FALSE,"Comps1";"comps2_1",#N/A,FALSE,"Comps2";"comps2_2",#N/A,FALSE,"Comps2";"comps2_3",#N/A,FALSE,"Comps2";"comps2_4",#N/A,FALSE,"Comps2";"comps2_5",#N/A,FALSE,"Comps2"}</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omps_Report._1" localSheetId="4" hidden="1">{"comps1_1",#N/A,FALSE,"Comps1";"comps1_2",#N/A,FALSE,"Comps1";"comps1_3",#N/A,FALSE,"Comps1";"comps1_4",#N/A,FALSE,"Comps1";"comps1_5",#N/A,FALSE,"Comps1";"comps2_1",#N/A,FALSE,"Comps2";"comps2_2",#N/A,FALSE,"Comps2";"comps2_3",#N/A,FALSE,"Comps2";"comps2_4",#N/A,FALSE,"Comps2";"comps2_5",#N/A,FALSE,"Comps2"}</definedName>
    <definedName name="wrn.Print_Comps_Report._1" localSheetId="11" hidden="1">{"comps1_1",#N/A,FALSE,"Comps1";"comps1_2",#N/A,FALSE,"Comps1";"comps1_3",#N/A,FALSE,"Comps1";"comps1_4",#N/A,FALSE,"Comps1";"comps1_5",#N/A,FALSE,"Comps1";"comps2_1",#N/A,FALSE,"Comps2";"comps2_2",#N/A,FALSE,"Comps2";"comps2_3",#N/A,FALSE,"Comps2";"comps2_4",#N/A,FALSE,"Comps2";"comps2_5",#N/A,FALSE,"Comps2"}</definedName>
    <definedName name="wrn.Print_Comps_Report._1" hidden="1">{"comps1_1",#N/A,FALSE,"Comps1";"comps1_2",#N/A,FALSE,"Comps1";"comps1_3",#N/A,FALSE,"Comps1";"comps1_4",#N/A,FALSE,"Comps1";"comps1_5",#N/A,FALSE,"Comps1";"comps2_1",#N/A,FALSE,"Comps2";"comps2_2",#N/A,FALSE,"Comps2";"comps2_3",#N/A,FALSE,"Comps2";"comps2_4",#N/A,FALSE,"Comps2";"comps2_5",#N/A,FALSE,"Comps2"}</definedName>
    <definedName name="wrn.Print_CSC." localSheetId="4" hidden="1">{"CSC_1",#N/A,FALSE,"CSC Outputs";"CSC_2",#N/A,FALSE,"CSC Outputs"}</definedName>
    <definedName name="wrn.Print_CSC." localSheetId="11" hidden="1">{"CSC_1",#N/A,FALSE,"CSC Outputs";"CSC_2",#N/A,FALSE,"CSC Outputs"}</definedName>
    <definedName name="wrn.Print_CSC." hidden="1">{"CSC_1",#N/A,FALSE,"CSC Outputs";"CSC_2",#N/A,FALSE,"CSC Outputs"}</definedName>
    <definedName name="wrn.Print_CSC._1" localSheetId="4" hidden="1">{"CSC_1",#N/A,FALSE,"CSC Outputs";"CSC_2",#N/A,FALSE,"CSC Outputs"}</definedName>
    <definedName name="wrn.Print_CSC._1" localSheetId="11" hidden="1">{"CSC_1",#N/A,FALSE,"CSC Outputs";"CSC_2",#N/A,FALSE,"CSC Outputs"}</definedName>
    <definedName name="wrn.Print_CSC._1" hidden="1">{"CSC_1",#N/A,FALSE,"CSC Outputs";"CSC_2",#N/A,FALSE,"CSC Outputs"}</definedName>
    <definedName name="wrn.Print_Earnings_template." localSheetId="19" hidden="1">{"by_month",#N/A,TRUE,"template";"destec_month",#N/A,TRUE,"template";"by_quarter",#N/A,TRUE,"template";"destec_quarter",#N/A,TRUE,"template";"by_year",#N/A,TRUE,"template";"destec_annual",#N/A,TRUE,"template"}</definedName>
    <definedName name="wrn.Print_Earnings_template." localSheetId="4" hidden="1">{"by_month",#N/A,TRUE,"template";"destec_month",#N/A,TRUE,"template";"by_quarter",#N/A,TRUE,"template";"destec_quarter",#N/A,TRUE,"template";"by_year",#N/A,TRUE,"template";"destec_annual",#N/A,TRUE,"template"}</definedName>
    <definedName name="wrn.Print_Earnings_template." localSheetId="15" hidden="1">{"by_month",#N/A,TRUE,"template";"destec_month",#N/A,TRUE,"template";"by_quarter",#N/A,TRUE,"template";"destec_quarter",#N/A,TRUE,"template";"by_year",#N/A,TRUE,"template";"destec_annual",#N/A,TRUE,"template"}</definedName>
    <definedName name="wrn.Print_Earnings_template." localSheetId="11"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Earnings_template._1" localSheetId="4" hidden="1">{"by_month",#N/A,TRUE,"template";"Destec_month",#N/A,TRUE,"template";"by_quarter",#N/A,TRUE,"template";"destec_quarter",#N/A,TRUE,"template";"by_year",#N/A,TRUE,"template";"Destec_annual",#N/A,TRUE,"template"}</definedName>
    <definedName name="wrn.Print_Earnings_template._1" localSheetId="11" hidden="1">{"by_month",#N/A,TRUE,"template";"Destec_month",#N/A,TRUE,"template";"by_quarter",#N/A,TRUE,"template";"destec_quarter",#N/A,TRUE,"template";"by_year",#N/A,TRUE,"template";"Destec_annual",#N/A,TRUE,"template"}</definedName>
    <definedName name="wrn.Print_Earnings_template._1" hidden="1">{"by_month",#N/A,TRUE,"template";"Destec_month",#N/A,TRUE,"template";"by_quarter",#N/A,TRUE,"template";"destec_quarter",#N/A,TRUE,"template";"by_year",#N/A,TRUE,"template";"Destec_annual",#N/A,TRUE,"template"}</definedName>
    <definedName name="wrn.Print_Index." localSheetId="11" hidden="1">{"Index",#N/A,FALSE,"Index"}</definedName>
    <definedName name="wrn.Print_Index." hidden="1">{"Index",#N/A,FALSE,"Index"}</definedName>
    <definedName name="wrn.print_journal." localSheetId="11" hidden="1">{"journal_1",#N/A,FALSE,"Journal"}</definedName>
    <definedName name="wrn.print_journal." hidden="1">{"journal_1",#N/A,FALSE,"Journal"}</definedName>
    <definedName name="wrn.Print_Main_All."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wrn.Print_Main_All."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wrn.Print_Main_All._2"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wrn.Print_Main_All._2"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wrn.Print_model." localSheetId="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localSheetId="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9" hidden="1">{"var_page",#N/A,FALSE,"template"}</definedName>
    <definedName name="wrn.Print_Var_page." localSheetId="4" hidden="1">{"var_page",#N/A,FALSE,"template"}</definedName>
    <definedName name="wrn.Print_Var_page." localSheetId="15" hidden="1">{"var_page",#N/A,FALSE,"template"}</definedName>
    <definedName name="wrn.Print_Var_page." localSheetId="11" hidden="1">{"var_page",#N/A,FALSE,"template"}</definedName>
    <definedName name="wrn.Print_Var_page." hidden="1">{"var_page",#N/A,FALSE,"template"}</definedName>
    <definedName name="wrn.Print_VAr_Page._1" localSheetId="4" hidden="1">{"var_page",#N/A,FALSE,"template"}</definedName>
    <definedName name="wrn.Print_VAr_Page._1" localSheetId="11" hidden="1">{"var_page",#N/A,FALSE,"template"}</definedName>
    <definedName name="wrn.Print_VAr_Page._1" hidden="1">{"var_page",#N/A,FALSE,"template"}</definedName>
    <definedName name="wrn.print_variance." localSheetId="4" hidden="1">{"var_report",#N/A,FALSE,"template"}</definedName>
    <definedName name="wrn.print_variance." localSheetId="11" hidden="1">{"var_report",#N/A,FALSE,"template"}</definedName>
    <definedName name="wrn.print_variance." hidden="1">{"var_report",#N/A,FALSE,"template"}</definedName>
    <definedName name="wrn.print_variance._1" localSheetId="4" hidden="1">{"var_report",#N/A,FALSE,"template"}</definedName>
    <definedName name="wrn.print_variance._1" localSheetId="11" hidden="1">{"var_report",#N/A,FALSE,"template"}</definedName>
    <definedName name="wrn.print_variance._1" hidden="1">{"var_report",#N/A,FALSE,"template"}</definedName>
    <definedName name="wrn.Print_Variance_Page." localSheetId="4" hidden="1">{"variance_page",#N/A,FALSE,"template"}</definedName>
    <definedName name="wrn.Print_Variance_Page." localSheetId="11" hidden="1">{"variance_page",#N/A,FALSE,"template"}</definedName>
    <definedName name="wrn.Print_Variance_Page." hidden="1">{"variance_page",#N/A,FALSE,"template"}</definedName>
    <definedName name="wrn.Print_Variance_Page._1" localSheetId="4" hidden="1">{"variance_page",#N/A,FALSE,"template"}</definedName>
    <definedName name="wrn.Print_Variance_Page._1" localSheetId="11" hidden="1">{"variance_page",#N/A,FALSE,"template"}</definedName>
    <definedName name="wrn.Print_Variance_Page._1" hidden="1">{"variance_page",#N/A,FALSE,"template"}</definedName>
    <definedName name="wrn.Print1." localSheetId="11" hidden="1">{"Title",#N/A,FALSE,"Title";"Info",#N/A,FALSE,"Title";"Contents",#N/A,FALSE,"Title";"Sec.1",#N/A,FALSE,"Title";"Output1",#N/A,FALSE,"Output";"Sec.2",#N/A,FALSE,"Title";"Graph1",#N/A,FALSE,"Output";"Graph2",#N/A,FALSE,"Output";"Sec.3",#N/A,FALSE,"Title";"Gap1",#N/A,FALSE,"Output";"Sec.4",#N/A,FALSE,"Title";"Model_all",#N/A,FALSE,"Autostrade S.p.A."}</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11X17." localSheetId="11" hidden="1">{"total quarterly",#N/A,FALSE,"Total_98 Qtrly";"consol quarterly",#N/A,FALSE,"consol_98 Qtrly";"total",#N/A,FALSE,"Total";"consol",#N/A,FALSE,"consol";"concrete",#N/A,FALSE,"Concrete";"cement",#N/A,FALSE,"Cement";"masonry",#N/A,FALSE,"Masonry";"fire",#N/A,FALSE,"Fireproof";"water",#N/A,FALSE,"Water";"verm",#N/A,FALSE,"Vermiculite";#N/A,#N/A,FALSE,"Other"}</definedName>
    <definedName name="wrn.print11X17." hidden="1">{"total quarterly",#N/A,FALSE,"Total_98 Qtrly";"consol quarterly",#N/A,FALSE,"consol_98 Qtrly";"total",#N/A,FALSE,"Total";"consol",#N/A,FALSE,"consol";"concrete",#N/A,FALSE,"Concrete";"cement",#N/A,FALSE,"Cement";"masonry",#N/A,FALSE,"Masonry";"fire",#N/A,FALSE,"Fireproof";"water",#N/A,FALSE,"Water";"verm",#N/A,FALSE,"Vermiculite";#N/A,#N/A,FALSE,"Other"}</definedName>
    <definedName name="wrn.print11X17._1" localSheetId="11" hidden="1">{"total quarterly",#N/A,FALSE,"Total_98 Qtrly";"consol quarterly",#N/A,FALSE,"consol_98 Qtrly";"total",#N/A,FALSE,"Total";"consol",#N/A,FALSE,"consol";"concrete",#N/A,FALSE,"Concrete";"cement",#N/A,FALSE,"Cement";"masonry",#N/A,FALSE,"Masonry";"fire",#N/A,FALSE,"Fireproof";"water",#N/A,FALSE,"Water";"verm",#N/A,FALSE,"Vermiculite";#N/A,#N/A,FALSE,"Other"}</definedName>
    <definedName name="wrn.print11X17._1" hidden="1">{"total quarterly",#N/A,FALSE,"Total_98 Qtrly";"consol quarterly",#N/A,FALSE,"consol_98 Qtrly";"total",#N/A,FALSE,"Total";"consol",#N/A,FALSE,"consol";"concrete",#N/A,FALSE,"Concrete";"cement",#N/A,FALSE,"Cement";"masonry",#N/A,FALSE,"Masonry";"fire",#N/A,FALSE,"Fireproof";"water",#N/A,FALSE,"Water";"verm",#N/A,FALSE,"Vermiculite";#N/A,#N/A,FALSE,"Other"}</definedName>
    <definedName name="wrn.print2" localSheetId="4" hidden="1">{"page1",#N/A,FALSE,"PROFORMA";"page2",#N/A,FALSE,"PROFORMA";"page3",#N/A,FALSE,"PROFORMA";"page4",#N/A,FALSE,"PROFORMA";"page5",#N/A,FALSE,"PROFORMA";"page6",#N/A,FALSE,"PROFORMA";"page7",#N/A,FALSE,"PROFORMA";"page8",#N/A,FALSE,"PROFORMA"}</definedName>
    <definedName name="wrn.print2" localSheetId="11" hidden="1">{"page1",#N/A,FALSE,"PROFORMA";"page2",#N/A,FALSE,"PROFORMA";"page3",#N/A,FALSE,"PROFORMA";"page4",#N/A,FALSE,"PROFORMA";"page5",#N/A,FALSE,"PROFORMA";"page6",#N/A,FALSE,"PROFORMA";"page7",#N/A,FALSE,"PROFORMA";"page8",#N/A,FALSE,"PROFORMA"}</definedName>
    <definedName name="wrn.print2" hidden="1">{"page1",#N/A,FALSE,"PROFORMA";"page2",#N/A,FALSE,"PROFORMA";"page3",#N/A,FALSE,"PROFORMA";"page4",#N/A,FALSE,"PROFORMA";"page5",#N/A,FALSE,"PROFORMA";"page6",#N/A,FALSE,"PROFORMA";"page7",#N/A,FALSE,"PROFORMA";"page8",#N/A,FALSE,"PROFORMA"}</definedName>
    <definedName name="wrn.Print2." localSheetId="4" hidden="1">{"Intermediate_Calc",#N/A,FALSE,"Branches";"Loan_Deposit_Assum",#N/A,FALSE,"Branches";"Projected_Fin",#N/A,FALSE,"Branches";"Returns",#N/A,FALSE,"Branches";"Sensitivity_Analysis",#N/A,FALSE,"Branches"}</definedName>
    <definedName name="wrn.Print2." localSheetId="11" hidden="1">{"Intermediate_Calc",#N/A,FALSE,"Branches";"Loan_Deposit_Assum",#N/A,FALSE,"Branches";"Projected_Fin",#N/A,FALSE,"Branches";"Returns",#N/A,FALSE,"Branches";"Sensitivity_Analysis",#N/A,FALSE,"Branches"}</definedName>
    <definedName name="wrn.Print2." hidden="1">{"Intermediate_Calc",#N/A,FALSE,"Branches";"Loan_Deposit_Assum",#N/A,FALSE,"Branches";"Projected_Fin",#N/A,FALSE,"Branches";"Returns",#N/A,FALSE,"Branches";"Sensitivity_Analysis",#N/A,FALSE,"Branches"}</definedName>
    <definedName name="wrn.Print2._1" localSheetId="4" hidden="1">{"Intermediate_Calc",#N/A,FALSE,"Branches";"Loan_Deposit_Assum",#N/A,FALSE,"Branches";"Projected_Fin",#N/A,FALSE,"Branches";"Returns",#N/A,FALSE,"Branches";"Sensitivity_Analysis",#N/A,FALSE,"Branches"}</definedName>
    <definedName name="wrn.Print2._1" localSheetId="11" hidden="1">{"Intermediate_Calc",#N/A,FALSE,"Branches";"Loan_Deposit_Assum",#N/A,FALSE,"Branches";"Projected_Fin",#N/A,FALSE,"Branches";"Returns",#N/A,FALSE,"Branches";"Sensitivity_Analysis",#N/A,FALSE,"Branches"}</definedName>
    <definedName name="wrn.Print2._1" hidden="1">{"Intermediate_Calc",#N/A,FALSE,"Branches";"Loan_Deposit_Assum",#N/A,FALSE,"Branches";"Projected_Fin",#N/A,FALSE,"Branches";"Returns",#N/A,FALSE,"Branches";"Sensitivity_Analysis",#N/A,FALSE,"Branches"}</definedName>
    <definedName name="wrn.print2_1" localSheetId="4" hidden="1">{"page1",#N/A,FALSE,"PROFORMA";"page2",#N/A,FALSE,"PROFORMA";"page3",#N/A,FALSE,"PROFORMA";"page4",#N/A,FALSE,"PROFORMA";"page5",#N/A,FALSE,"PROFORMA";"page6",#N/A,FALSE,"PROFORMA";"page7",#N/A,FALSE,"PROFORMA";"page8",#N/A,FALSE,"PROFORMA"}</definedName>
    <definedName name="wrn.print2_1" localSheetId="11" hidden="1">{"page1",#N/A,FALSE,"PROFORMA";"page2",#N/A,FALSE,"PROFORMA";"page3",#N/A,FALSE,"PROFORMA";"page4",#N/A,FALSE,"PROFORMA";"page5",#N/A,FALSE,"PROFORMA";"page6",#N/A,FALSE,"PROFORMA";"page7",#N/A,FALSE,"PROFORMA";"page8",#N/A,FALSE,"PROFORMA"}</definedName>
    <definedName name="wrn.print2_1" hidden="1">{"page1",#N/A,FALSE,"PROFORMA";"page2",#N/A,FALSE,"PROFORMA";"page3",#N/A,FALSE,"PROFORMA";"page4",#N/A,FALSE,"PROFORMA";"page5",#N/A,FALSE,"PROFORMA";"page6",#N/A,FALSE,"PROFORMA";"page7",#N/A,FALSE,"PROFORMA";"page8",#N/A,FALSE,"PROFORMA"}</definedName>
    <definedName name="wrn.print3." localSheetId="11" hidden="1">{"PAGE1",#N/A,FALSE,"ADJMODL";"PAGE2",#N/A,FALSE,"ADJMODL";"PAGE3",#N/A,FALSE,"ADJMODL";"PAGE4",#N/A,FALSE,"ADJMODL";"PAGE5",#N/A,FALSE,"ADJMODL";"PAGE6",#N/A,FALSE,"ADJMODL";"PAGE7",#N/A,FALSE,"ADJMODL";"PAGE8",#N/A,FALSE,"ADJMODL"}</definedName>
    <definedName name="wrn.print3." hidden="1">{"PAGE1",#N/A,FALSE,"ADJMODL";"PAGE2",#N/A,FALSE,"ADJMODL";"PAGE3",#N/A,FALSE,"ADJMODL";"PAGE4",#N/A,FALSE,"ADJMODL";"PAGE5",#N/A,FALSE,"ADJMODL";"PAGE6",#N/A,FALSE,"ADJMODL";"PAGE7",#N/A,FALSE,"ADJMODL";"PAGE8",#N/A,FALSE,"ADJMODL"}</definedName>
    <definedName name="wrn.print8.5X11." localSheetId="11" hidden="1">{"total quarterly",#N/A,FALSE,"Total_98 Qtrly";"consol quarterly",#N/A,FALSE,"consol_98 Qtrly";"total2",#N/A,FALSE,"Total";"consol2",#N/A,FALSE,"consol";"concrete2",#N/A,FALSE,"Concrete";"cement2",#N/A,FALSE,"Cement";"masonry2",#N/A,FALSE,"Masonry";"fie2",#N/A,FALSE,"Fireproof";"water2",#N/A,FALSE,"Water";"verm2",#N/A,FALSE,"Vermiculite";"other2",#N/A,FALSE,"Other"}</definedName>
    <definedName name="wrn.print8.5X11." hidden="1">{"total quarterly",#N/A,FALSE,"Total_98 Qtrly";"consol quarterly",#N/A,FALSE,"consol_98 Qtrly";"total2",#N/A,FALSE,"Total";"consol2",#N/A,FALSE,"consol";"concrete2",#N/A,FALSE,"Concrete";"cement2",#N/A,FALSE,"Cement";"masonry2",#N/A,FALSE,"Masonry";"fie2",#N/A,FALSE,"Fireproof";"water2",#N/A,FALSE,"Water";"verm2",#N/A,FALSE,"Vermiculite";"other2",#N/A,FALSE,"Other"}</definedName>
    <definedName name="wrn.print8.5X11._1" localSheetId="11" hidden="1">{"total quarterly",#N/A,FALSE,"Total_98 Qtrly";"consol quarterly",#N/A,FALSE,"consol_98 Qtrly";"total2",#N/A,FALSE,"Total";"consol2",#N/A,FALSE,"consol";"concrete2",#N/A,FALSE,"Concrete";"cement2",#N/A,FALSE,"Cement";"masonry2",#N/A,FALSE,"Masonry";"fie2",#N/A,FALSE,"Fireproof";"water2",#N/A,FALSE,"Water";"verm2",#N/A,FALSE,"Vermiculite";"other2",#N/A,FALSE,"Other"}</definedName>
    <definedName name="wrn.print8.5X11._1" hidden="1">{"total quarterly",#N/A,FALSE,"Total_98 Qtrly";"consol quarterly",#N/A,FALSE,"consol_98 Qtrly";"total2",#N/A,FALSE,"Total";"consol2",#N/A,FALSE,"consol";"concrete2",#N/A,FALSE,"Concrete";"cement2",#N/A,FALSE,"Cement";"masonry2",#N/A,FALSE,"Masonry";"fie2",#N/A,FALSE,"Fireproof";"water2",#N/A,FALSE,"Water";"verm2",#N/A,FALSE,"Vermiculite";"other2",#N/A,FALSE,"Other"}</definedName>
    <definedName name="wrn.printac." localSheetId="2" hidden="1">{#N/A,#N/A,FALSE,"Op-BS";#N/A,#N/A,FALSE,"Assum";#N/A,#N/A,FALSE,"IS";#N/A,#N/A,FALSE,"Syn+Elim";#N/A,#N/A,FALSE,"BSCF";#N/A,#N/A,FALSE,"Blue_IS";#N/A,#N/A,FALSE,"Blue_BSCF";#N/A,#N/A,FALSE,"Ratings"}</definedName>
    <definedName name="wrn.printac." localSheetId="1" hidden="1">{#N/A,#N/A,FALSE,"Op-BS";#N/A,#N/A,FALSE,"Assum";#N/A,#N/A,FALSE,"IS";#N/A,#N/A,FALSE,"Syn+Elim";#N/A,#N/A,FALSE,"BSCF";#N/A,#N/A,FALSE,"Blue_IS";#N/A,#N/A,FALSE,"Blue_BSCF";#N/A,#N/A,FALSE,"Ratings"}</definedName>
    <definedName name="wrn.printac." localSheetId="19" hidden="1">{#N/A,#N/A,FALSE,"Op-BS";#N/A,#N/A,FALSE,"Assum";#N/A,#N/A,FALSE,"IS";#N/A,#N/A,FALSE,"Syn+Elim";#N/A,#N/A,FALSE,"BSCF";#N/A,#N/A,FALSE,"Blue_IS";#N/A,#N/A,FALSE,"Blue_BSCF";#N/A,#N/A,FALSE,"Ratings"}</definedName>
    <definedName name="wrn.printac." localSheetId="4" hidden="1">{#N/A,#N/A,FALSE,"Op-BS";#N/A,#N/A,FALSE,"Assum";#N/A,#N/A,FALSE,"IS";#N/A,#N/A,FALSE,"Syn+Elim";#N/A,#N/A,FALSE,"BSCF";#N/A,#N/A,FALSE,"Blue_IS";#N/A,#N/A,FALSE,"Blue_BSCF";#N/A,#N/A,FALSE,"Ratings"}</definedName>
    <definedName name="wrn.printac." localSheetId="18" hidden="1">{#N/A,#N/A,FALSE,"Op-BS";#N/A,#N/A,FALSE,"Assum";#N/A,#N/A,FALSE,"IS";#N/A,#N/A,FALSE,"Syn+Elim";#N/A,#N/A,FALSE,"BSCF";#N/A,#N/A,FALSE,"Blue_IS";#N/A,#N/A,FALSE,"Blue_BSCF";#N/A,#N/A,FALSE,"Ratings"}</definedName>
    <definedName name="wrn.printac." localSheetId="15" hidden="1">{#N/A,#N/A,FALSE,"Op-BS";#N/A,#N/A,FALSE,"Assum";#N/A,#N/A,FALSE,"IS";#N/A,#N/A,FALSE,"Syn+Elim";#N/A,#N/A,FALSE,"BSCF";#N/A,#N/A,FALSE,"Blue_IS";#N/A,#N/A,FALSE,"Blue_BSCF";#N/A,#N/A,FALSE,"Ratings"}</definedName>
    <definedName name="wrn.printac." localSheetId="11"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ll." localSheetId="19"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localSheetId="4"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localSheetId="15"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localSheetId="11"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_1" localSheetId="4" hidden="1">{"PA1",#N/A,TRUE,"BORDMW";"pa2",#N/A,TRUE,"BORDMW";"PA3",#N/A,TRUE,"BORDMW";"PA4",#N/A,TRUE,"BORDMW"}</definedName>
    <definedName name="wrn.PrintAll._1" localSheetId="11" hidden="1">{"PA1",#N/A,TRUE,"BORDMW";"pa2",#N/A,TRUE,"BORDMW";"PA3",#N/A,TRUE,"BORDMW";"PA4",#N/A,TRUE,"BORDMW"}</definedName>
    <definedName name="wrn.PrintAll._1" hidden="1">{"PA1",#N/A,TRUE,"BORDMW";"pa2",#N/A,TRUE,"BORDMW";"PA3",#N/A,TRUE,"BORDMW";"PA4",#N/A,TRUE,"BORDMW"}</definedName>
    <definedName name="wrn.PrintAll._1_1" localSheetId="4" hidden="1">{"EgemMAT",#N/A,FALSE,"Egem";"StNeotsMAT",#N/A,FALSE,"StNeots";"Lyon",#N/A,FALSE,"Lyon";"CONSMAT",#N/A,FALSE,"CONS"}</definedName>
    <definedName name="wrn.PrintAll._1_1" localSheetId="11" hidden="1">{"EgemMAT",#N/A,FALSE,"Egem";"StNeotsMAT",#N/A,FALSE,"StNeots";"Lyon",#N/A,FALSE,"Lyon";"CONSMAT",#N/A,FALSE,"CONS"}</definedName>
    <definedName name="wrn.PrintAll._1_1" hidden="1">{"EgemMAT",#N/A,FALSE,"Egem";"StNeotsMAT",#N/A,FALSE,"StNeots";"Lyon",#N/A,FALSE,"Lyon";"CONSMAT",#N/A,FALSE,"CONS"}</definedName>
    <definedName name="wrn.PrintAll._1_1_2" localSheetId="4" hidden="1">{"EgemMAT",#N/A,FALSE,"Egem";"StNeotsMAT",#N/A,FALSE,"StNeots";"Lyon",#N/A,FALSE,"Lyon";"CONSMAT",#N/A,FALSE,"CONS"}</definedName>
    <definedName name="wrn.PrintAll._1_1_2" localSheetId="11" hidden="1">{"EgemMAT",#N/A,FALSE,"Egem";"StNeotsMAT",#N/A,FALSE,"StNeots";"Lyon",#N/A,FALSE,"Lyon";"CONSMAT",#N/A,FALSE,"CONS"}</definedName>
    <definedName name="wrn.PrintAll._1_1_2" hidden="1">{"EgemMAT",#N/A,FALSE,"Egem";"StNeotsMAT",#N/A,FALSE,"StNeots";"Lyon",#N/A,FALSE,"Lyon";"CONSMAT",#N/A,FALSE,"CONS"}</definedName>
    <definedName name="wrn.PrintAll._1_3" localSheetId="4" hidden="1">{"EgemMAT",#N/A,FALSE,"Egem";"StNeotsMAT",#N/A,FALSE,"StNeots";"Lyon",#N/A,FALSE,"Lyon";"CONSMAT",#N/A,FALSE,"CONS"}</definedName>
    <definedName name="wrn.PrintAll._1_3" localSheetId="11" hidden="1">{"EgemMAT",#N/A,FALSE,"Egem";"StNeotsMAT",#N/A,FALSE,"StNeots";"Lyon",#N/A,FALSE,"Lyon";"CONSMAT",#N/A,FALSE,"CONS"}</definedName>
    <definedName name="wrn.PrintAll._1_3" hidden="1">{"EgemMAT",#N/A,FALSE,"Egem";"StNeotsMAT",#N/A,FALSE,"StNeots";"Lyon",#N/A,FALSE,"Lyon";"CONSMAT",#N/A,FALSE,"CONS"}</definedName>
    <definedName name="wrn.PrintAll._2" localSheetId="4" hidden="1">{"EgemMAT",#N/A,FALSE,"Egem";"StNeotsMAT",#N/A,FALSE,"StNeots";"Lyon",#N/A,FALSE,"Lyon";"CONSMAT",#N/A,FALSE,"CONS"}</definedName>
    <definedName name="wrn.PrintAll._2" localSheetId="11" hidden="1">{"EgemMAT",#N/A,FALSE,"Egem";"StNeotsMAT",#N/A,FALSE,"StNeots";"Lyon",#N/A,FALSE,"Lyon";"CONSMAT",#N/A,FALSE,"CONS"}</definedName>
    <definedName name="wrn.PrintAll._2" hidden="1">{"EgemMAT",#N/A,FALSE,"Egem";"StNeotsMAT",#N/A,FALSE,"StNeots";"Lyon",#N/A,FALSE,"Lyon";"CONSMAT",#N/A,FALSE,"CONS"}</definedName>
    <definedName name="wrn.PrintAll._2_2" localSheetId="4" hidden="1">{"EgemMAT",#N/A,FALSE,"Egem";"StNeotsMAT",#N/A,FALSE,"StNeots";"Lyon",#N/A,FALSE,"Lyon";"CONSMAT",#N/A,FALSE,"CONS"}</definedName>
    <definedName name="wrn.PrintAll._2_2" localSheetId="11" hidden="1">{"EgemMAT",#N/A,FALSE,"Egem";"StNeotsMAT",#N/A,FALSE,"StNeots";"Lyon",#N/A,FALSE,"Lyon";"CONSMAT",#N/A,FALSE,"CONS"}</definedName>
    <definedName name="wrn.PrintAll._2_2" hidden="1">{"EgemMAT",#N/A,FALSE,"Egem";"StNeotsMAT",#N/A,FALSE,"StNeots";"Lyon",#N/A,FALSE,"Lyon";"CONSMAT",#N/A,FALSE,"CONS"}</definedName>
    <definedName name="wrn.PrintAll._3" localSheetId="4" hidden="1">{"EgemMAT",#N/A,FALSE,"Egem";"StNeotsMAT",#N/A,FALSE,"StNeots";"Lyon",#N/A,FALSE,"Lyon";"CONSMAT",#N/A,FALSE,"CONS"}</definedName>
    <definedName name="wrn.PrintAll._3" localSheetId="11" hidden="1">{"EgemMAT",#N/A,FALSE,"Egem";"StNeotsMAT",#N/A,FALSE,"StNeots";"Lyon",#N/A,FALSE,"Lyon";"CONSMAT",#N/A,FALSE,"CONS"}</definedName>
    <definedName name="wrn.PrintAll._3" hidden="1">{"EgemMAT",#N/A,FALSE,"Egem";"StNeotsMAT",#N/A,FALSE,"StNeots";"Lyon",#N/A,FALSE,"Lyon";"CONSMAT",#N/A,FALSE,"CONS"}</definedName>
    <definedName name="wrn.PrintAll._3_2" localSheetId="4" hidden="1">{"EgemMAT",#N/A,FALSE,"Egem";"StNeotsMAT",#N/A,FALSE,"StNeots";"Lyon",#N/A,FALSE,"Lyon";"CONSMAT",#N/A,FALSE,"CONS"}</definedName>
    <definedName name="wrn.PrintAll._3_2" localSheetId="11" hidden="1">{"EgemMAT",#N/A,FALSE,"Egem";"StNeotsMAT",#N/A,FALSE,"StNeots";"Lyon",#N/A,FALSE,"Lyon";"CONSMAT",#N/A,FALSE,"CONS"}</definedName>
    <definedName name="wrn.PrintAll._3_2" hidden="1">{"EgemMAT",#N/A,FALSE,"Egem";"StNeotsMAT",#N/A,FALSE,"StNeots";"Lyon",#N/A,FALSE,"Lyon";"CONSMAT",#N/A,FALSE,"CONS"}</definedName>
    <definedName name="wrn.PrintAll._5" localSheetId="4" hidden="1">{"EgemMAT",#N/A,FALSE,"Egem";"StNeotsMAT",#N/A,FALSE,"StNeots";"Lyon",#N/A,FALSE,"Lyon";"CONSMAT",#N/A,FALSE,"CONS"}</definedName>
    <definedName name="wrn.PrintAll._5" localSheetId="11" hidden="1">{"EgemMAT",#N/A,FALSE,"Egem";"StNeotsMAT",#N/A,FALSE,"StNeots";"Lyon",#N/A,FALSE,"Lyon";"CONSMAT",#N/A,FALSE,"CONS"}</definedName>
    <definedName name="wrn.PrintAll._5" hidden="1">{"EgemMAT",#N/A,FALSE,"Egem";"StNeotsMAT",#N/A,FALSE,"StNeots";"Lyon",#N/A,FALSE,"Lyon";"CONSMAT",#N/A,FALSE,"CONS"}</definedName>
    <definedName name="wrn.PrintCap." localSheetId="11" hidden="1">{"page1",#N/A,FALSE,"Capital";"page2",#N/A,FALSE,"Capital";"page3",#N/A,FALSE,"Capital"}</definedName>
    <definedName name="wrn.PrintCap." hidden="1">{"page1",#N/A,FALSE,"Capital";"page2",#N/A,FALSE,"Capital";"page3",#N/A,FALSE,"Capital"}</definedName>
    <definedName name="wrn.Printfinancialsmth." localSheetId="19" hidden="1">{"incomemth",#N/A,TRUE,"forecast00";"incomepercentmth",#N/A,TRUE,"forecast00";"balancemth",#N/A,TRUE,"forecast00";"cashmth",#N/A,TRUE,"forecast00";"covenantmth",#N/A,TRUE,"forecast00"}</definedName>
    <definedName name="wrn.Printfinancialsmth." localSheetId="4" hidden="1">{"incomemth",#N/A,TRUE,"forecast00";"incomepercentmth",#N/A,TRUE,"forecast00";"balancemth",#N/A,TRUE,"forecast00";"cashmth",#N/A,TRUE,"forecast00";"covenantmth",#N/A,TRUE,"forecast00"}</definedName>
    <definedName name="wrn.Printfinancialsmth." localSheetId="15" hidden="1">{"incomemth",#N/A,TRUE,"forecast00";"incomepercentmth",#N/A,TRUE,"forecast00";"balancemth",#N/A,TRUE,"forecast00";"cashmth",#N/A,TRUE,"forecast00";"covenantmth",#N/A,TRUE,"forecast00"}</definedName>
    <definedName name="wrn.Printfinancialsmth." localSheetId="11"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ing._.Report." localSheetId="4"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localSheetId="1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_1" localSheetId="4"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_1" localSheetId="1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_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localSheetId="4" hidden="1">{#N/A,#N/A,FALSE,"Eastern";#N/A,#N/A,FALSE,"Western"}</definedName>
    <definedName name="wrn.Printing._.the._.transactions._.sheets." localSheetId="15" hidden="1">{#N/A,#N/A,FALSE,"Eastern";#N/A,#N/A,FALSE,"Western"}</definedName>
    <definedName name="wrn.Printing._.the._.transactions._.sheets." localSheetId="11" hidden="1">{#N/A,#N/A,FALSE,"Eastern";#N/A,#N/A,FALSE,"Western"}</definedName>
    <definedName name="wrn.Printing._.the._.transactions._.sheets." hidden="1">{#N/A,#N/A,FALSE,"Eastern";#N/A,#N/A,FALSE,"Western"}</definedName>
    <definedName name="wrn.Printing._.the._.transactions._.sheets._1" localSheetId="4" hidden="1">{#N/A,#N/A,FALSE,"Eastern";#N/A,#N/A,FALSE,"Western"}</definedName>
    <definedName name="wrn.Printing._.the._.transactions._.sheets._1" localSheetId="11" hidden="1">{#N/A,#N/A,FALSE,"Eastern";#N/A,#N/A,FALSE,"Western"}</definedName>
    <definedName name="wrn.Printing._.the._.transactions._.sheets._1" hidden="1">{#N/A,#N/A,FALSE,"Eastern";#N/A,#N/A,FALSE,"Western"}</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out." localSheetId="4"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 localSheetId="11"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_1" localSheetId="4"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_1" localSheetId="11"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_1"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qtr._1" localSheetId="4" hidden="1">{"nytasecond",#N/A,FALSE,"NYTQTRS";"nytafirst",#N/A,FALSE,"NYTQTRS";"nytathird",#N/A,FALSE,"NYTQTRS";"nytafourth",#N/A,FALSE,"NYTQTRS";"nytafull",#N/A,FALSE,"NYTQTRS"}</definedName>
    <definedName name="wrn.printqtr._1" localSheetId="11" hidden="1">{"nytasecond",#N/A,FALSE,"NYTQTRS";"nytafirst",#N/A,FALSE,"NYTQTRS";"nytathird",#N/A,FALSE,"NYTQTRS";"nytafourth",#N/A,FALSE,"NYTQTRS";"nytafull",#N/A,FALSE,"NYTQTRS"}</definedName>
    <definedName name="wrn.printqtr._1" hidden="1">{"nytasecond",#N/A,FALSE,"NYTQTRS";"nytafirst",#N/A,FALSE,"NYTQTRS";"nytathird",#N/A,FALSE,"NYTQTRS";"nytafourth",#N/A,FALSE,"NYTQTRS";"nytafull",#N/A,FALSE,"NYTQTRS"}</definedName>
    <definedName name="wrn.PRINTREP." localSheetId="4" hidden="1">{"PRINTREP",#N/A,FALSE,"Sheet1"}</definedName>
    <definedName name="wrn.PRINTREP." localSheetId="11" hidden="1">{"PRINTREP",#N/A,FALSE,"Sheet1"}</definedName>
    <definedName name="wrn.PRINTREP." hidden="1">{"PRINTREP",#N/A,FALSE,"Sheet1"}</definedName>
    <definedName name="wrn.PRINTREP._1" localSheetId="4" hidden="1">{"PRINTREP",#N/A,FALSE,"Sheet1"}</definedName>
    <definedName name="wrn.PRINTREP._1" localSheetId="11" hidden="1">{"PRINTREP",#N/A,FALSE,"Sheet1"}</definedName>
    <definedName name="wrn.PRINTREP._1" hidden="1">{"PRINTREP",#N/A,FALSE,"Sheet1"}</definedName>
    <definedName name="wrn.Prints" localSheetId="4" hidden="1">{#N/A,#N/A,FALSE,"Traditional COS - 5050";#N/A,#N/A,FALSE,"Traditional Fin. - 5050";#N/A,#N/A,FALSE,"Levelized COS - 5050";#N/A,#N/A,FALSE,"Levelized Fin. - 5050"}</definedName>
    <definedName name="wrn.Prints" localSheetId="11" hidden="1">{#N/A,#N/A,FALSE,"Traditional COS - 5050";#N/A,#N/A,FALSE,"Traditional Fin. - 5050";#N/A,#N/A,FALSE,"Levelized COS - 5050";#N/A,#N/A,FALSE,"Levelized Fin. - 5050"}</definedName>
    <definedName name="wrn.Prints" hidden="1">{#N/A,#N/A,FALSE,"Traditional COS - 5050";#N/A,#N/A,FALSE,"Traditional Fin. - 5050";#N/A,#N/A,FALSE,"Levelized COS - 5050";#N/A,#N/A,FALSE,"Levelized Fin. - 5050"}</definedName>
    <definedName name="wrn.Prints_1" localSheetId="4" hidden="1">{#N/A,#N/A,FALSE,"Traditional COS - 5050";#N/A,#N/A,FALSE,"Traditional Fin. - 5050";#N/A,#N/A,FALSE,"Levelized COS - 5050";#N/A,#N/A,FALSE,"Levelized Fin. - 5050"}</definedName>
    <definedName name="wrn.Prints_1" localSheetId="11" hidden="1">{#N/A,#N/A,FALSE,"Traditional COS - 5050";#N/A,#N/A,FALSE,"Traditional Fin. - 5050";#N/A,#N/A,FALSE,"Levelized COS - 5050";#N/A,#N/A,FALSE,"Levelized Fin. - 5050"}</definedName>
    <definedName name="wrn.Prints_1" hidden="1">{#N/A,#N/A,FALSE,"Traditional COS - 5050";#N/A,#N/A,FALSE,"Traditional Fin. - 5050";#N/A,#N/A,FALSE,"Levelized COS - 5050";#N/A,#N/A,FALSE,"Levelized Fin. - 5050"}</definedName>
    <definedName name="wrn.PrintSheets." localSheetId="4" hidden="1">{#N/A,#N/A,FALSE,"Traditional COS - 5050";#N/A,#N/A,FALSE,"Traditional Fin. - 5050";#N/A,#N/A,FALSE,"Levelized COS - 5050";#N/A,#N/A,FALSE,"Levelized Fin. - 5050"}</definedName>
    <definedName name="wrn.PrintSheets." localSheetId="11" hidden="1">{#N/A,#N/A,FALSE,"Traditional COS - 5050";#N/A,#N/A,FALSE,"Traditional Fin. - 5050";#N/A,#N/A,FALSE,"Levelized COS - 5050";#N/A,#N/A,FALSE,"Levelized Fin. - 5050"}</definedName>
    <definedName name="wrn.PrintSheets." hidden="1">{#N/A,#N/A,FALSE,"Traditional COS - 5050";#N/A,#N/A,FALSE,"Traditional Fin. - 5050";#N/A,#N/A,FALSE,"Levelized COS - 5050";#N/A,#N/A,FALSE,"Levelized Fin. - 5050"}</definedName>
    <definedName name="wrn.PrintSheets._1" localSheetId="4" hidden="1">{#N/A,#N/A,FALSE,"Traditional COS - 5050";#N/A,#N/A,FALSE,"Traditional Fin. - 5050";#N/A,#N/A,FALSE,"Levelized COS - 5050";#N/A,#N/A,FALSE,"Levelized Fin. - 5050"}</definedName>
    <definedName name="wrn.PrintSheets._1" localSheetId="11" hidden="1">{#N/A,#N/A,FALSE,"Traditional COS - 5050";#N/A,#N/A,FALSE,"Traditional Fin. - 5050";#N/A,#N/A,FALSE,"Levelized COS - 5050";#N/A,#N/A,FALSE,"Levelized Fin. - 5050"}</definedName>
    <definedName name="wrn.PrintSheets._1" hidden="1">{#N/A,#N/A,FALSE,"Traditional COS - 5050";#N/A,#N/A,FALSE,"Traditional Fin. - 5050";#N/A,#N/A,FALSE,"Levelized COS - 5050";#N/A,#N/A,FALSE,"Levelized Fin. - 5050"}</definedName>
    <definedName name="wrn.printsyns." localSheetId="4" hidden="1">{"dcfsyn",#N/A,FALSE,"DCFSYN";"senssyn",#N/A,FALSE,"DCFSYN"}</definedName>
    <definedName name="wrn.printsyns." localSheetId="11" hidden="1">{"dcfsyn",#N/A,FALSE,"DCFSYN";"senssyn",#N/A,FALSE,"DCFSYN"}</definedName>
    <definedName name="wrn.printsyns." hidden="1">{"dcfsyn",#N/A,FALSE,"DCFSYN";"senssyn",#N/A,FALSE,"DCFSYN"}</definedName>
    <definedName name="wrn.printsyns._1" localSheetId="4" hidden="1">{"dcfsyn",#N/A,FALSE,"DCFSYN";"senssyn",#N/A,FALSE,"DCFSYN"}</definedName>
    <definedName name="wrn.printsyns._1" localSheetId="11" hidden="1">{"dcfsyn",#N/A,FALSE,"DCFSYN";"senssyn",#N/A,FALSE,"DCFSYN"}</definedName>
    <definedName name="wrn.printsyns._1" hidden="1">{"dcfsyn",#N/A,FALSE,"DCFSYN";"senssyn",#N/A,FALSE,"DCFSYN"}</definedName>
    <definedName name="wrn.Pro._.Forma." localSheetId="1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BS." localSheetId="15" hidden="1">{"Pro Forma BS Y1",#N/A,TRUE,"Pro Forma BS";"Pro Forma BS Y2",#N/A,TRUE,"Pro Forma BS";"Pro Forma BS Y3",#N/A,TRUE,"Pro Forma BS";"Pro Forma BS Y4 and Y5",#N/A,TRUE,"Pro Forma BS";"Pro Forma BS Annual Summary",#N/A,TRUE,"Pro Forma BS"}</definedName>
    <definedName name="wrn.Pro._.Forma._.BS." localSheetId="11" hidden="1">{"Pro Forma BS Y1",#N/A,TRUE,"Pro Forma BS";"Pro Forma BS Y2",#N/A,TRUE,"Pro Forma BS";"Pro Forma BS Y3",#N/A,TRUE,"Pro Forma BS";"Pro Forma BS Y4 and Y5",#N/A,TRUE,"Pro Forma BS";"Pro Forma BS Annual Summary",#N/A,TRUE,"Pro Forma BS"}</definedName>
    <definedName name="wrn.Pro._.Forma._.BS." hidden="1">{"Pro Forma BS Y1",#N/A,TRUE,"Pro Forma BS";"Pro Forma BS Y2",#N/A,TRUE,"Pro Forma BS";"Pro Forma BS Y3",#N/A,TRUE,"Pro Forma BS";"Pro Forma BS Y4 and Y5",#N/A,TRUE,"Pro Forma BS";"Pro Forma BS Annual Summary",#N/A,TRUE,"Pro Forma BS"}</definedName>
    <definedName name="wrn.Pro._.Forma._.CS." localSheetId="15" hidden="1">{"Pro Forma CS Y1",#N/A,TRUE,"Pro Forma CS";"Pro Forma CS Y2",#N/A,TRUE,"Pro Forma CS";"Pro Forma CS Y3",#N/A,TRUE,"Pro Forma CS";"Pro Forma CS Y4 and Y5",#N/A,TRUE,"Pro Forma CS"}</definedName>
    <definedName name="wrn.Pro._.Forma._.CS." localSheetId="11" hidden="1">{"Pro Forma CS Y1",#N/A,TRUE,"Pro Forma CS";"Pro Forma CS Y2",#N/A,TRUE,"Pro Forma CS";"Pro Forma CS Y3",#N/A,TRUE,"Pro Forma CS";"Pro Forma CS Y4 and Y5",#N/A,TRUE,"Pro Forma CS"}</definedName>
    <definedName name="wrn.Pro._.Forma._.CS." hidden="1">{"Pro Forma CS Y1",#N/A,TRUE,"Pro Forma CS";"Pro Forma CS Y2",#N/A,TRUE,"Pro Forma CS";"Pro Forma CS Y3",#N/A,TRUE,"Pro Forma CS";"Pro Forma CS Y4 and Y5",#N/A,TRUE,"Pro Forma CS"}</definedName>
    <definedName name="wrn.Pro._.Forma._.IS." localSheetId="15" hidden="1">{"Pro Forma IS Y1",#N/A,FALSE,"Pro Forma IS";"Pro Forma IS Y2",#N/A,FALSE,"Pro Forma IS";"Pro Forma IS Y3",#N/A,FALSE,"Pro Forma IS";"Pro Forma IS Y4 and Y5",#N/A,FALSE,"Pro Forma IS";"Pro Forma IS Annual Summary",#N/A,FALSE,"Pro Forma IS"}</definedName>
    <definedName name="wrn.Pro._.Forma._.IS." localSheetId="11" hidden="1">{"Pro Forma IS Y1",#N/A,FALSE,"Pro Forma IS";"Pro Forma IS Y2",#N/A,FALSE,"Pro Forma IS";"Pro Forma IS Y3",#N/A,FALSE,"Pro Forma IS";"Pro Forma IS Y4 and Y5",#N/A,FALSE,"Pro Forma IS";"Pro Forma IS Annual Summary",#N/A,FALSE,"Pro Forma IS"}</definedName>
    <definedName name="wrn.Pro._.Forma._.IS." hidden="1">{"Pro Forma IS Y1",#N/A,FALSE,"Pro Forma IS";"Pro Forma IS Y2",#N/A,FALSE,"Pro Forma IS";"Pro Forma IS Y3",#N/A,FALSE,"Pro Forma IS";"Pro Forma IS Y4 and Y5",#N/A,FALSE,"Pro Forma IS";"Pro Forma IS Annual Summary",#N/A,FALSE,"Pro Forma IS"}</definedName>
    <definedName name="wrn.Proba." localSheetId="4" hidden="1">{#N/A,#N/A,TRUE,"A1";#N/A,#N/A,TRUE,"A2";#N/A,#N/A,TRUE,"B1"}</definedName>
    <definedName name="wrn.Proba." localSheetId="11" hidden="1">{#N/A,#N/A,TRUE,"A1";#N/A,#N/A,TRUE,"A2";#N/A,#N/A,TRUE,"B1"}</definedName>
    <definedName name="wrn.Proba." hidden="1">{#N/A,#N/A,TRUE,"A1";#N/A,#N/A,TRUE,"A2";#N/A,#N/A,TRUE,"B1"}</definedName>
    <definedName name="wrn.Proba._1" localSheetId="4" hidden="1">{#N/A,#N/A,TRUE,"A1";#N/A,#N/A,TRUE,"A2";#N/A,#N/A,TRUE,"B1"}</definedName>
    <definedName name="wrn.Proba._1" localSheetId="11" hidden="1">{#N/A,#N/A,TRUE,"A1";#N/A,#N/A,TRUE,"A2";#N/A,#N/A,TRUE,"B1"}</definedName>
    <definedName name="wrn.Proba._1" hidden="1">{#N/A,#N/A,TRUE,"A1";#N/A,#N/A,TRUE,"A2";#N/A,#N/A,TRUE,"B1"}</definedName>
    <definedName name="wrn.Prod.._.Profile." localSheetId="4" hidden="1">{"Prod Pro",#N/A,FALSE,"E"}</definedName>
    <definedName name="wrn.Prod.._.Profile." localSheetId="11" hidden="1">{"Prod Pro",#N/A,FALSE,"E"}</definedName>
    <definedName name="wrn.Prod.._.Profile." hidden="1">{"Prod Pro",#N/A,FALSE,"E"}</definedName>
    <definedName name="wrn.Prod.._.Profile._1" localSheetId="4" hidden="1">{"Prod Pro",#N/A,FALSE,"E"}</definedName>
    <definedName name="wrn.Prod.._.Profile._1" localSheetId="11" hidden="1">{"Prod Pro",#N/A,FALSE,"E"}</definedName>
    <definedName name="wrn.Prod.._.Profile._1" hidden="1">{"Prod Pro",#N/A,FALSE,"E"}</definedName>
    <definedName name="wrn.PRODTABLES." localSheetId="19"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localSheetId="4"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localSheetId="15"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localSheetId="1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iton._.Profile." localSheetId="4" hidden="1">{"Production Profile",#N/A,FALSE,"Production Profile"}</definedName>
    <definedName name="wrn.Produciton._.Profile." localSheetId="11" hidden="1">{"Production Profile",#N/A,FALSE,"Production Profile"}</definedName>
    <definedName name="wrn.Produciton._.Profile." hidden="1">{"Production Profile",#N/A,FALSE,"Production Profile"}</definedName>
    <definedName name="wrn.Produciton._.Profile._1" localSheetId="4" hidden="1">{"Production Profile",#N/A,FALSE,"Production Profile"}</definedName>
    <definedName name="wrn.Produciton._.Profile._1" localSheetId="11" hidden="1">{"Production Profile",#N/A,FALSE,"Production Profile"}</definedName>
    <definedName name="wrn.Produciton._.Profile._1" hidden="1">{"Production Profile",#N/A,FALSE,"Production Profile"}</definedName>
    <definedName name="WRN.PRODUCT" localSheetId="11" hidden="1">{"Detail analysis",#N/A,FALSE,"Model";"Summary analysis",#N/A,FALSE,"Model";"OCPH analysis",#N/A,FALSE,"Model"}</definedName>
    <definedName name="WRN.PRODUCT" hidden="1">{"Detail analysis",#N/A,FALSE,"Model";"Summary analysis",#N/A,FALSE,"Model";"OCPH analysis",#N/A,FALSE,"Model"}</definedName>
    <definedName name="wrn.PRODUCT." localSheetId="11" hidden="1">{#N/A,#N/A,FALSE,"Intro General";#N/A,#N/A,FALSE,"ABP_OUTL";#N/A,#N/A,FALSE,"Weekintro";#N/A,#N/A,FALSE,"Week Prod"}</definedName>
    <definedName name="wrn.PRODUCT." hidden="1">{#N/A,#N/A,FALSE,"Intro General";#N/A,#N/A,FALSE,"ABP_OUTL";#N/A,#N/A,FALSE,"Weekintro";#N/A,#N/A,FALSE,"Week Prod"}</definedName>
    <definedName name="wrn.Product._.Detail." localSheetId="11" hidden="1">{"Title Page",#N/A,TRUE,"Product Summary";"Product Summary",#N/A,TRUE,"Product Summary";"Other Products",#N/A,TRUE,"Other Products";"Title Page Existing Products",#N/A,TRUE,"Product Roll1";"Existing Products Revenue Roll",#N/A,TRUE,"Product Roll1";"Existing Products COGS Roll",#N/A,TRUE,"Product Roll1";"Product Build",#N/A,TRUE,"Product1";"Product IMS",#N/A,TRUE,"Product1";"Product Build",#N/A,TRUE,"Product2";"Product IMS",#N/A,TRUE,"Product2";"Product Build",#N/A,TRUE,"Product3";"Product IMS",#N/A,TRUE,"Product3";"Product Build",#N/A,TRUE,"Product4";"Product IMS",#N/A,TRUE,"Product4";"Product Build",#N/A,TRUE,"Product5";"Product IMS",#N/A,TRUE,"Product5";"Product Build",#N/A,TRUE,"Product6";"Product IMS",#N/A,TRUE,"Product6";"Title Page New Products",#N/A,TRUE,"Product Roll2";"New Products Contracted Roll",#N/A,TRUE,"Product Roll2";"Product Build",#N/A,TRUE,"Product7";"Product IMS",#N/A,TRUE,"Product7";"Product Build",#N/A,TRUE,"Product8";"Product IMS",#N/A,TRUE,"Product8";"Product Build",#N/A,TRUE,"Product9";"Product IMS",#N/A,TRUE,"Product9";"New Products Title Page",#N/A,TRUE,"Product Roll3";"Nre Products Not Contracted Revenue Roll",#N/A,TRUE,"Product Roll3";"New Products Not Contracted COGS Roll",#N/A,TRUE,"Product Roll3";"New Products Not Contracted Royalty Roll",#N/A,TRUE,"Product Roll3";"Product Build",#N/A,TRUE,"Product10";"Product IMS",#N/A,TRUE,"Product10";"Product Build",#N/A,TRUE,"Product11";"Product IMS",#N/A,TRUE,"Product11";"Product Build",#N/A,TRUE,"Product12";"Product IMS",#N/A,TRUE,"Product12";"Product Build",#N/A,TRUE,"Product13";"Product IMS",#N/A,TRUE,"Product13";"Product Build",#N/A,TRUE,"Product14";"Product IMS",#N/A,TRUE,"Product14";"Product Build",#N/A,TRUE,"Product15";"Product IMS",#N/A,TRUE,"Product15";"Product Build",#N/A,TRUE,"Product16";"Product IMS",#N/A,TRUE,"Product16";"Product Build",#N/A,TRUE,"Product17";"Product IMS",#N/A,TRUE,"Product17";"Product Build",#N/A,TRUE,"Product18";"Product IMS",#N/A,TRUE,"Product18";"Product Build",#N/A,TRUE,"Product19";"Product IMS",#N/A,TRUE,"Product19";"Product Build",#N/A,TRUE,"Product20";"Product IMS",#N/A,TRUE,"Product20";"Product Build",#N/A,TRUE,"Product21";"Product IMS",#N/A,TRUE,"Product21";"Product Build",#N/A,TRUE,"Product22";"Product IMS",#N/A,TRUE,"Product22";"Product Build",#N/A,TRUE,"Product23";"Product IMS",#N/A,TRUE,"Product23";"Product Build",#N/A,TRUE,"Product24";"Product IMS",#N/A,TRUE,"Product24";"Product Build",#N/A,TRUE,"Product25";"Product IMS",#N/A,TRUE,"Product25";"Product Build",#N/A,TRUE,"Product26";"Product IMS",#N/A,TRUE,"Product26";"Product Build",#N/A,TRUE,"Product27";"Product IMS",#N/A,TRUE,"Product27";"Product Build",#N/A,TRUE,"Product28";"Product IMS",#N/A,TRUE,"Product28";"Product Build",#N/A,TRUE,"Product29";"Product IMS",#N/A,TRUE,"Product29";"Product Build",#N/A,TRUE,"Product30";"Product IMS",#N/A,TRUE,"Product30";"Product Build",#N/A,TRUE,"Product31";"Product IMS",#N/A,TRUE,"Product31"}</definedName>
    <definedName name="wrn.Product._.Detail." hidden="1">{"Title Page",#N/A,TRUE,"Product Summary";"Product Summary",#N/A,TRUE,"Product Summary";"Other Products",#N/A,TRUE,"Other Products";"Title Page Existing Products",#N/A,TRUE,"Product Roll1";"Existing Products Revenue Roll",#N/A,TRUE,"Product Roll1";"Existing Products COGS Roll",#N/A,TRUE,"Product Roll1";"Product Build",#N/A,TRUE,"Product1";"Product IMS",#N/A,TRUE,"Product1";"Product Build",#N/A,TRUE,"Product2";"Product IMS",#N/A,TRUE,"Product2";"Product Build",#N/A,TRUE,"Product3";"Product IMS",#N/A,TRUE,"Product3";"Product Build",#N/A,TRUE,"Product4";"Product IMS",#N/A,TRUE,"Product4";"Product Build",#N/A,TRUE,"Product5";"Product IMS",#N/A,TRUE,"Product5";"Product Build",#N/A,TRUE,"Product6";"Product IMS",#N/A,TRUE,"Product6";"Title Page New Products",#N/A,TRUE,"Product Roll2";"New Products Contracted Roll",#N/A,TRUE,"Product Roll2";"Product Build",#N/A,TRUE,"Product7";"Product IMS",#N/A,TRUE,"Product7";"Product Build",#N/A,TRUE,"Product8";"Product IMS",#N/A,TRUE,"Product8";"Product Build",#N/A,TRUE,"Product9";"Product IMS",#N/A,TRUE,"Product9";"New Products Title Page",#N/A,TRUE,"Product Roll3";"Nre Products Not Contracted Revenue Roll",#N/A,TRUE,"Product Roll3";"New Products Not Contracted COGS Roll",#N/A,TRUE,"Product Roll3";"New Products Not Contracted Royalty Roll",#N/A,TRUE,"Product Roll3";"Product Build",#N/A,TRUE,"Product10";"Product IMS",#N/A,TRUE,"Product10";"Product Build",#N/A,TRUE,"Product11";"Product IMS",#N/A,TRUE,"Product11";"Product Build",#N/A,TRUE,"Product12";"Product IMS",#N/A,TRUE,"Product12";"Product Build",#N/A,TRUE,"Product13";"Product IMS",#N/A,TRUE,"Product13";"Product Build",#N/A,TRUE,"Product14";"Product IMS",#N/A,TRUE,"Product14";"Product Build",#N/A,TRUE,"Product15";"Product IMS",#N/A,TRUE,"Product15";"Product Build",#N/A,TRUE,"Product16";"Product IMS",#N/A,TRUE,"Product16";"Product Build",#N/A,TRUE,"Product17";"Product IMS",#N/A,TRUE,"Product17";"Product Build",#N/A,TRUE,"Product18";"Product IMS",#N/A,TRUE,"Product18";"Product Build",#N/A,TRUE,"Product19";"Product IMS",#N/A,TRUE,"Product19";"Product Build",#N/A,TRUE,"Product20";"Product IMS",#N/A,TRUE,"Product20";"Product Build",#N/A,TRUE,"Product21";"Product IMS",#N/A,TRUE,"Product21";"Product Build",#N/A,TRUE,"Product22";"Product IMS",#N/A,TRUE,"Product22";"Product Build",#N/A,TRUE,"Product23";"Product IMS",#N/A,TRUE,"Product23";"Product Build",#N/A,TRUE,"Product24";"Product IMS",#N/A,TRUE,"Product24";"Product Build",#N/A,TRUE,"Product25";"Product IMS",#N/A,TRUE,"Product25";"Product Build",#N/A,TRUE,"Product26";"Product IMS",#N/A,TRUE,"Product26";"Product Build",#N/A,TRUE,"Product27";"Product IMS",#N/A,TRUE,"Product27";"Product Build",#N/A,TRUE,"Product28";"Product IMS",#N/A,TRUE,"Product28";"Product Build",#N/A,TRUE,"Product29";"Product IMS",#N/A,TRUE,"Product29";"Product Build",#N/A,TRUE,"Product30";"Product IMS",#N/A,TRUE,"Product30";"Product Build",#N/A,TRUE,"Product31";"Product IMS",#N/A,TRUE,"Product31"}</definedName>
    <definedName name="wrn.Production._.Profile." localSheetId="4" hidden="1">{"Production Profile",#N/A,FALSE,"Production"}</definedName>
    <definedName name="wrn.Production._.Profile." localSheetId="11" hidden="1">{"Production Profile",#N/A,FALSE,"Production"}</definedName>
    <definedName name="wrn.Production._.Profile." hidden="1">{"Production Profile",#N/A,FALSE,"Production"}</definedName>
    <definedName name="wrn.Production._.Profile._1" localSheetId="4" hidden="1">{"Production Profile",#N/A,FALSE,"Production"}</definedName>
    <definedName name="wrn.Production._.Profile._1" localSheetId="11" hidden="1">{"Production Profile",#N/A,FALSE,"Production"}</definedName>
    <definedName name="wrn.Production._.Profile._1" hidden="1">{"Production Profile",#N/A,FALSE,"Production"}</definedName>
    <definedName name="wrn.Production._.Schedule." localSheetId="4" hidden="1">{"Production Schedule",#N/A,FALSE,"Production Schedule"}</definedName>
    <definedName name="wrn.Production._.Schedule." localSheetId="11" hidden="1">{"Production Schedule",#N/A,FALSE,"Production Schedule"}</definedName>
    <definedName name="wrn.Production._.Schedule." hidden="1">{"Production Schedule",#N/A,FALSE,"Production Schedule"}</definedName>
    <definedName name="wrn.Production._.Schedule._1" localSheetId="4" hidden="1">{"Production Schedule",#N/A,FALSE,"Production Schedule"}</definedName>
    <definedName name="wrn.Production._.Schedule._1" localSheetId="11" hidden="1">{"Production Schedule",#N/A,FALSE,"Production Schedule"}</definedName>
    <definedName name="wrn.Production._.Schedule._1" hidden="1">{"Production Schedule",#N/A,FALSE,"Production Schedule"}</definedName>
    <definedName name="wrn.Productivity." localSheetId="11" hidden="1">{"Summary analysis",#N/A,FALSE,"Total";"OCPH analysis",#N/A,FALSE,"Total";"detail analysis",#N/A,FALSE,"Total"}</definedName>
    <definedName name="wrn.Productivity." hidden="1">{"Summary analysis",#N/A,FALSE,"Total";"OCPH analysis",#N/A,FALSE,"Total";"detail analysis",#N/A,FALSE,"Total"}</definedName>
    <definedName name="wrn.productivity.2" localSheetId="11" hidden="1">{"Summary analysis",#N/A,FALSE,"Total";"OCPH analysis",#N/A,FALSE,"Total";"detail analysis",#N/A,FALSE,"Total"}</definedName>
    <definedName name="wrn.productivity.2" hidden="1">{"Summary analysis",#N/A,FALSE,"Total";"OCPH analysis",#N/A,FALSE,"Total";"detail analysis",#N/A,FALSE,"Total"}</definedName>
    <definedName name="wrn.products" localSheetId="4" hidden="1">{#N/A,#N/A,FALSE,"1";#N/A,#N/A,FALSE,"2";#N/A,#N/A,FALSE,"16 - 17";#N/A,#N/A,FALSE,"18 - 19";#N/A,#N/A,FALSE,"26";#N/A,#N/A,FALSE,"27";#N/A,#N/A,FALSE,"28"}</definedName>
    <definedName name="wrn.products" localSheetId="11" hidden="1">{#N/A,#N/A,FALSE,"1";#N/A,#N/A,FALSE,"2";#N/A,#N/A,FALSE,"16 - 17";#N/A,#N/A,FALSE,"18 - 19";#N/A,#N/A,FALSE,"26";#N/A,#N/A,FALSE,"27";#N/A,#N/A,FALSE,"28"}</definedName>
    <definedName name="wrn.products" hidden="1">{#N/A,#N/A,FALSE,"1";#N/A,#N/A,FALSE,"2";#N/A,#N/A,FALSE,"16 - 17";#N/A,#N/A,FALSE,"18 - 19";#N/A,#N/A,FALSE,"26";#N/A,#N/A,FALSE,"27";#N/A,#N/A,FALSE,"28"}</definedName>
    <definedName name="wrn.Products." localSheetId="4" hidden="1">{#N/A,#N/A,FALSE,"1";#N/A,#N/A,FALSE,"2";#N/A,#N/A,FALSE,"16 - 17";#N/A,#N/A,FALSE,"18 - 19";#N/A,#N/A,FALSE,"26";#N/A,#N/A,FALSE,"27";#N/A,#N/A,FALSE,"28"}</definedName>
    <definedName name="wrn.Products." localSheetId="11" hidden="1">{#N/A,#N/A,FALSE,"1";#N/A,#N/A,FALSE,"2";#N/A,#N/A,FALSE,"16 - 17";#N/A,#N/A,FALSE,"18 - 19";#N/A,#N/A,FALSE,"26";#N/A,#N/A,FALSE,"27";#N/A,#N/A,FALSE,"28"}</definedName>
    <definedName name="wrn.Products." hidden="1">{#N/A,#N/A,FALSE,"1";#N/A,#N/A,FALSE,"2";#N/A,#N/A,FALSE,"16 - 17";#N/A,#N/A,FALSE,"18 - 19";#N/A,#N/A,FALSE,"26";#N/A,#N/A,FALSE,"27";#N/A,#N/A,FALSE,"28"}</definedName>
    <definedName name="wrn.Products._1" localSheetId="4" hidden="1">{#N/A,#N/A,FALSE,"1";#N/A,#N/A,FALSE,"2";#N/A,#N/A,FALSE,"16 - 17";#N/A,#N/A,FALSE,"18 - 19";#N/A,#N/A,FALSE,"26";#N/A,#N/A,FALSE,"27";#N/A,#N/A,FALSE,"28"}</definedName>
    <definedName name="wrn.Products._1" localSheetId="11" hidden="1">{#N/A,#N/A,FALSE,"1";#N/A,#N/A,FALSE,"2";#N/A,#N/A,FALSE,"16 - 17";#N/A,#N/A,FALSE,"18 - 19";#N/A,#N/A,FALSE,"26";#N/A,#N/A,FALSE,"27";#N/A,#N/A,FALSE,"28"}</definedName>
    <definedName name="wrn.Products._1" hidden="1">{#N/A,#N/A,FALSE,"1";#N/A,#N/A,FALSE,"2";#N/A,#N/A,FALSE,"16 - 17";#N/A,#N/A,FALSE,"18 - 19";#N/A,#N/A,FALSE,"26";#N/A,#N/A,FALSE,"27";#N/A,#N/A,FALSE,"28"}</definedName>
    <definedName name="wrn.products_1" localSheetId="4" hidden="1">{#N/A,#N/A,FALSE,"1";#N/A,#N/A,FALSE,"2";#N/A,#N/A,FALSE,"16 - 17";#N/A,#N/A,FALSE,"18 - 19";#N/A,#N/A,FALSE,"26";#N/A,#N/A,FALSE,"27";#N/A,#N/A,FALSE,"28"}</definedName>
    <definedName name="wrn.products_1" localSheetId="11" hidden="1">{#N/A,#N/A,FALSE,"1";#N/A,#N/A,FALSE,"2";#N/A,#N/A,FALSE,"16 - 17";#N/A,#N/A,FALSE,"18 - 19";#N/A,#N/A,FALSE,"26";#N/A,#N/A,FALSE,"27";#N/A,#N/A,FALSE,"28"}</definedName>
    <definedName name="wrn.products_1" hidden="1">{#N/A,#N/A,FALSE,"1";#N/A,#N/A,FALSE,"2";#N/A,#N/A,FALSE,"16 - 17";#N/A,#N/A,FALSE,"18 - 19";#N/A,#N/A,FALSE,"26";#N/A,#N/A,FALSE,"27";#N/A,#N/A,FALSE,"28"}</definedName>
    <definedName name="wrn.Profit." localSheetId="11" hidden="1">{"Profit",#N/A,FALSE,"Derivative Transaction"}</definedName>
    <definedName name="wrn.Profit." hidden="1">{"Profit",#N/A,FALSE,"Derivative Transaction"}</definedName>
    <definedName name="wrn.Profit._.Report." localSheetId="11" hidden="1">{"NA",#N/A,TRUE,"Details BL1,2,4";"EA",#N/A,TRUE,"Details BL1,2,4"}</definedName>
    <definedName name="wrn.Profit._.Report." hidden="1">{"NA",#N/A,TRUE,"Details BL1,2,4";"EA",#N/A,TRUE,"Details BL1,2,4"}</definedName>
    <definedName name="wrn.Profit._.Report._1" localSheetId="11" hidden="1">{"NA",#N/A,TRUE,"Details BL1,2,4";"EA",#N/A,TRUE,"Details BL1,2,4"}</definedName>
    <definedName name="wrn.Profit._.Report._1" hidden="1">{"NA",#N/A,TRUE,"Details BL1,2,4";"EA",#N/A,TRUE,"Details BL1,2,4"}</definedName>
    <definedName name="wrn.Profit._.Reports." localSheetId="11" hidden="1">{#N/A,#N/A,FALSE,"Total P&amp;L ";#N/A,#N/A,FALSE,"Finish P&amp;L's ";#N/A,#N/A,FALSE,"Vanish P&amp;L's";#N/A,#N/A,FALSE,"Group III P&amp;L's"}</definedName>
    <definedName name="wrn.Profit._.Reports." hidden="1">{#N/A,#N/A,FALSE,"Total P&amp;L ";#N/A,#N/A,FALSE,"Finish P&amp;L's ";#N/A,#N/A,FALSE,"Vanish P&amp;L's";#N/A,#N/A,FALSE,"Group III P&amp;L's"}</definedName>
    <definedName name="wrn.Profitability._.Indicators." localSheetId="4" hidden="1">{"ProfPrintArea",#N/A,FALSE,"Prof (c)"}</definedName>
    <definedName name="wrn.Profitability._.Indicators." localSheetId="11" hidden="1">{"ProfPrintArea",#N/A,FALSE,"Prof (c)"}</definedName>
    <definedName name="wrn.Profitability._.Indicators." hidden="1">{"ProfPrintArea",#N/A,FALSE,"Prof (c)"}</definedName>
    <definedName name="wrn.Profitability._.Indicators._.Base._.Case." localSheetId="4" hidden="1">{"ProfPrintArea",#N/A,FALSE,"Prof (c)"}</definedName>
    <definedName name="wrn.Profitability._.Indicators._.Base._.Case." localSheetId="11" hidden="1">{"ProfPrintArea",#N/A,FALSE,"Prof (c)"}</definedName>
    <definedName name="wrn.Profitability._.Indicators._.Base._.Case." hidden="1">{"ProfPrintArea",#N/A,FALSE,"Prof (c)"}</definedName>
    <definedName name="wrn.Profitability._.Indicators._.Base._.Case._1" localSheetId="4" hidden="1">{"ProfPrintArea",#N/A,FALSE,"Prof (c)"}</definedName>
    <definedName name="wrn.Profitability._.Indicators._.Base._.Case._1" localSheetId="11" hidden="1">{"ProfPrintArea",#N/A,FALSE,"Prof (c)"}</definedName>
    <definedName name="wrn.Profitability._.Indicators._.Base._.Case._1" hidden="1">{"ProfPrintArea",#N/A,FALSE,"Prof (c)"}</definedName>
    <definedName name="wrn.Profitability._.Indicators._1" localSheetId="4" hidden="1">{"ProfPrintArea",#N/A,FALSE,"Prof (c)"}</definedName>
    <definedName name="wrn.Profitability._.Indicators._1" localSheetId="11" hidden="1">{"ProfPrintArea",#N/A,FALSE,"Prof (c)"}</definedName>
    <definedName name="wrn.Profitability._.Indicators._1" hidden="1">{"ProfPrintArea",#N/A,FALSE,"Prof (c)"}</definedName>
    <definedName name="wrn.Proforma."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A." localSheetId="4" hidden="1">{"Proj Econ Summary",#N/A,FALSE,"Project A";"Income Statement",#N/A,FALSE,"Project A";"Cash Flow Statement",#N/A,FALSE,"Project A";"Balance Sheet",#N/A,FALSE,"Project A";"Scenario Summary (Proj A)",#N/A,FALSE,"Scenario Summary"}</definedName>
    <definedName name="wrn.Project._.A." localSheetId="11" hidden="1">{"Proj Econ Summary",#N/A,FALSE,"Project A";"Income Statement",#N/A,FALSE,"Project A";"Cash Flow Statement",#N/A,FALSE,"Project A";"Balance Sheet",#N/A,FALSE,"Project A";"Scenario Summary (Proj A)",#N/A,FALSE,"Scenario Summary"}</definedName>
    <definedName name="wrn.Project._.A." hidden="1">{"Proj Econ Summary",#N/A,FALSE,"Project A";"Income Statement",#N/A,FALSE,"Project A";"Cash Flow Statement",#N/A,FALSE,"Project A";"Balance Sheet",#N/A,FALSE,"Project A";"Scenario Summary (Proj A)",#N/A,FALSE,"Scenario Summary"}</definedName>
    <definedName name="wrn.Project._.A._1" localSheetId="4" hidden="1">{"Proj Econ Summary",#N/A,FALSE,"Project A";"Income Statement",#N/A,FALSE,"Project A";"Cash Flow Statement",#N/A,FALSE,"Project A";"Balance Sheet",#N/A,FALSE,"Project A";"Scenario Summary (Proj A)",#N/A,FALSE,"Scenario Summary"}</definedName>
    <definedName name="wrn.Project._.A._1" localSheetId="11" hidden="1">{"Proj Econ Summary",#N/A,FALSE,"Project A";"Income Statement",#N/A,FALSE,"Project A";"Cash Flow Statement",#N/A,FALSE,"Project A";"Balance Sheet",#N/A,FALSE,"Project A";"Scenario Summary (Proj A)",#N/A,FALSE,"Scenario Summary"}</definedName>
    <definedName name="wrn.Project._.A._1" hidden="1">{"Proj Econ Summary",#N/A,FALSE,"Project A";"Income Statement",#N/A,FALSE,"Project A";"Cash Flow Statement",#N/A,FALSE,"Project A";"Balance Sheet",#N/A,FALSE,"Project A";"Scenario Summary (Proj A)",#N/A,FALSE,"Scenario Summary"}</definedName>
    <definedName name="wrn.Project._.Summaries." localSheetId="11"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_.Summaries."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_.Summary." localSheetId="4" hidden="1">{"Summary",#N/A,FALSE,"MICMULT";"Income Statement",#N/A,FALSE,"MICMULT";"Cash Flows",#N/A,FALSE,"MICMULT"}</definedName>
    <definedName name="wrn.Project._.Summary." localSheetId="11" hidden="1">{"Summary",#N/A,FALSE,"MICMULT";"Income Statement",#N/A,FALSE,"MICMULT";"Cash Flows",#N/A,FALSE,"MICMULT"}</definedName>
    <definedName name="wrn.Project._.Summary." hidden="1">{"Summary",#N/A,FALSE,"MICMULT";"Income Statement",#N/A,FALSE,"MICMULT";"Cash Flows",#N/A,FALSE,"MICMULT"}</definedName>
    <definedName name="wrn.Project._.Summary._1" localSheetId="4" hidden="1">{"Summary",#N/A,FALSE,"MICMULT";"Income Statement",#N/A,FALSE,"MICMULT";"Cash Flows",#N/A,FALSE,"MICMULT"}</definedName>
    <definedName name="wrn.Project._.Summary._1" localSheetId="11" hidden="1">{"Summary",#N/A,FALSE,"MICMULT";"Income Statement",#N/A,FALSE,"MICMULT";"Cash Flows",#N/A,FALSE,"MICMULT"}</definedName>
    <definedName name="wrn.Project._.Summary._1" hidden="1">{"Summary",#N/A,FALSE,"MICMULT";"Income Statement",#N/A,FALSE,"MICMULT";"Cash Flows",#N/A,FALSE,"MICMULT"}</definedName>
    <definedName name="wrn.Projected._.Data._.and._.Subject._.Company._.Data." localSheetId="11" hidden="1">{#N/A,#N/A,FALSE,"Projected Data &amp; SUBJECT-INPUTS"}</definedName>
    <definedName name="wrn.Projected._.Data._.and._.Subject._.Company._.Data." hidden="1">{#N/A,#N/A,FALSE,"Projected Data &amp; SUBJECT-INPUTS"}</definedName>
    <definedName name="wrn.Projected._.Data._.and._.Subject._.Company._.Data._1" localSheetId="11" hidden="1">{#N/A,#N/A,FALSE,"Projected Data &amp; SUBJECT-INPUTS"}</definedName>
    <definedName name="wrn.Projected._.Data._.and._.Subject._.Company._.Data._1" hidden="1">{#N/A,#N/A,FALSE,"Projected Data &amp; SUBJECT-INPUTS"}</definedName>
    <definedName name="wrn.Projection._.Inputs." localSheetId="11"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s." localSheetId="11" hidden="1">{"Volume",#N/A,FALSE,"volume";"revenue",#N/A,FALSE,"revenue"}</definedName>
    <definedName name="wrn.Projections." hidden="1">{"Volume",#N/A,FALSE,"volume";"revenue",#N/A,FALSE,"revenue"}</definedName>
    <definedName name="wrn.PROJECTS." localSheetId="11" hidden="1">{"PROJECTS",#N/A,FALSE,"PROJECTS"}</definedName>
    <definedName name="wrn.PROJECTS." hidden="1">{"PROJECTS",#N/A,FALSE,"PROJECTS"}</definedName>
    <definedName name="wrn.projeng." localSheetId="4" hidden="1">{"Commits",#N/A,FALSE,"Year"}</definedName>
    <definedName name="wrn.projeng." localSheetId="11" hidden="1">{"Commits",#N/A,FALSE,"Year"}</definedName>
    <definedName name="wrn.projeng." hidden="1">{"Commits",#N/A,FALSE,"Year"}</definedName>
    <definedName name="wrn.PROJOUR." localSheetId="11" hidden="1">{#N/A,#N/A,FALSE,"DEFINITIF";#N/A,#N/A,FALSE,"DETAILS"}</definedName>
    <definedName name="wrn.PROJOUR." hidden="1">{#N/A,#N/A,FALSE,"DEFINITIF";#N/A,#N/A,FALSE,"DETAILS"}</definedName>
    <definedName name="wrn.PROP." localSheetId="11" hidden="1">{#N/A,#N/A,FALSE,"PROPPLAN";#N/A,#N/A,FALSE,"PROP1";#N/A,#N/A,FALSE,"PROP2";#N/A,#N/A,FALSE,"SUMMARY"}</definedName>
    <definedName name="wrn.PROP." hidden="1">{#N/A,#N/A,FALSE,"PROPPLAN";#N/A,#N/A,FALSE,"PROP1";#N/A,#N/A,FALSE,"PROP2";#N/A,#N/A,FALSE,"SUMMARY"}</definedName>
    <definedName name="wrn.PROP._1" localSheetId="11" hidden="1">{#N/A,#N/A,FALSE,"PROPPLAN";#N/A,#N/A,FALSE,"PROP1";#N/A,#N/A,FALSE,"PROP2";#N/A,#N/A,FALSE,"SUMMARY"}</definedName>
    <definedName name="wrn.PROP._1" hidden="1">{#N/A,#N/A,FALSE,"PROPPLAN";#N/A,#N/A,FALSE,"PROP1";#N/A,#N/A,FALSE,"PROP2";#N/A,#N/A,FALSE,"SUMMARY"}</definedName>
    <definedName name="wrn.PROPERTY._.AND._.EQUIP.." localSheetId="11" hidden="1">{#N/A,#N/A,FALSE,"M-1 Property and Equipment";#N/A,#N/A,FALSE,"M-2 Asset Additions";#N/A,#N/A,FALSE,"M-3 Property Disposals"}</definedName>
    <definedName name="wrn.PROPERTY._.AND._.EQUIP.." hidden="1">{#N/A,#N/A,FALSE,"M-1 Property and Equipment";#N/A,#N/A,FALSE,"M-2 Asset Additions";#N/A,#N/A,FALSE,"M-3 Property Disposals"}</definedName>
    <definedName name="wrn.Proposal._.report." localSheetId="4" hidden="1">{"Input Page 1",#N/A,FALSE,"Input Page";"Commercial breakdown",#N/A,FALSE,"Commercial Breakdown";"Additional Bid Info",#N/A,FALSE,"Additional Bid";"Pricing breakdown",#N/A,FALSE,"Pricing Breakdown"}</definedName>
    <definedName name="wrn.Proposal._.report." localSheetId="11" hidden="1">{"Input Page 1",#N/A,FALSE,"Input Page";"Commercial breakdown",#N/A,FALSE,"Commercial Breakdown";"Additional Bid Info",#N/A,FALSE,"Additional Bid";"Pricing breakdown",#N/A,FALSE,"Pricing Breakdown"}</definedName>
    <definedName name="wrn.Proposal._.report." hidden="1">{"Input Page 1",#N/A,FALSE,"Input Page";"Commercial breakdown",#N/A,FALSE,"Commercial Breakdown";"Additional Bid Info",#N/A,FALSE,"Additional Bid";"Pricing breakdown",#N/A,FALSE,"Pricing Breakdown"}</definedName>
    <definedName name="wrn.pror" localSheetId="4" hidden="1">{#N/A,#N/A,FALSE,"Pharm";#N/A,#N/A,FALSE,"WWCM"}</definedName>
    <definedName name="wrn.pror" localSheetId="11" hidden="1">{#N/A,#N/A,FALSE,"Pharm";#N/A,#N/A,FALSE,"WWCM"}</definedName>
    <definedName name="wrn.pror" hidden="1">{#N/A,#N/A,FALSE,"Pharm";#N/A,#N/A,FALSE,"WWCM"}</definedName>
    <definedName name="wrn.pror_1" localSheetId="4" hidden="1">{#N/A,#N/A,FALSE,"Pharm";#N/A,#N/A,FALSE,"WWCM"}</definedName>
    <definedName name="wrn.pror_1" localSheetId="11" hidden="1">{#N/A,#N/A,FALSE,"Pharm";#N/A,#N/A,FALSE,"WWCM"}</definedName>
    <definedName name="wrn.pror_1" hidden="1">{#N/A,#N/A,FALSE,"Pharm";#N/A,#N/A,FALSE,"WWCM"}</definedName>
    <definedName name="wrn.PROVSS." localSheetId="11" hidden="1">{"FOOTNOTE",#N/A,FALSE,"PROV";"SUMMARY",#N/A,FALSE,"PROV";"RATE",#N/A,FALSE,"PROV";"PROV CALC",#N/A,FALSE,"PROV";"PROV TO TR",#N/A,FALSE,"PROV";"TAX ACCOUNT ANAL",#N/A,FALSE,"PROV"}</definedName>
    <definedName name="wrn.PROVSS." hidden="1">{"FOOTNOTE",#N/A,FALSE,"PROV";"SUMMARY",#N/A,FALSE,"PROV";"RATE",#N/A,FALSE,"PROV";"PROV CALC",#N/A,FALSE,"PROV";"PROV TO TR",#N/A,FALSE,"PROV";"TAX ACCOUNT ANAL",#N/A,FALSE,"PROV"}</definedName>
    <definedName name="wrn.PROVSSS" localSheetId="11" hidden="1">{"FOOTNOTE",#N/A,FALSE,"PROV";"SUMMARY",#N/A,FALSE,"PROV";"RATE",#N/A,FALSE,"PROV";"PROV CALC",#N/A,FALSE,"PROV";"PROV TO TR",#N/A,FALSE,"PROV";"TAX ACCOUNT ANAL",#N/A,FALSE,"PROV"}</definedName>
    <definedName name="wrn.PROVSSS" hidden="1">{"FOOTNOTE",#N/A,FALSE,"PROV";"SUMMARY",#N/A,FALSE,"PROV";"RATE",#N/A,FALSE,"PROV";"PROV CALC",#N/A,FALSE,"PROV";"PROV TO TR",#N/A,FALSE,"PROV";"TAX ACCOUNT ANAL",#N/A,FALSE,"PROV"}</definedName>
    <definedName name="wrn.PROVSSSS" localSheetId="11" hidden="1">{"FOOTNOTE",#N/A,FALSE,"PROV";"SUMMARY",#N/A,FALSE,"PROV";"RATE",#N/A,FALSE,"PROV";"PROV CALC",#N/A,FALSE,"PROV";"PROV TO TR",#N/A,FALSE,"PROV";"TAX ACCOUNT ANAL",#N/A,FALSE,"PROV"}</definedName>
    <definedName name="wrn.PROVSSSS" hidden="1">{"FOOTNOTE",#N/A,FALSE,"PROV";"SUMMARY",#N/A,FALSE,"PROV";"RATE",#N/A,FALSE,"PROV";"PROV CALC",#N/A,FALSE,"PROV";"PROV TO TR",#N/A,FALSE,"PROV";"TAX ACCOUNT ANAL",#N/A,FALSE,"PROV"}</definedName>
    <definedName name="wrn.proy." localSheetId="11" hidden="1">{"PROY",#N/A,FALSE,"RECPTB-96";"PROY",#N/A,FALSE,"EXPPTB-96";"PROY",#N/A,FALSE,"MARPTB-96";"PROY",#N/A,FALSE,"MEDPTB-96";"PROY",#N/A,FALSE,"ACTPTB-96";"PROY",#N/A,FALSE,"GALPTB-96";"PROY",#N/A,FALSE,"RELPTB-96";"PROY",#N/A,FALSE,"NEWPTB-96";"PROY",#N/A,FALSE,"REMPTB-96";"PROY",#N/A,FALSE,"ESTPTB-96"}</definedName>
    <definedName name="wrn.proy." hidden="1">{"PROY",#N/A,FALSE,"RECPTB-96";"PROY",#N/A,FALSE,"EXPPTB-96";"PROY",#N/A,FALSE,"MARPTB-96";"PROY",#N/A,FALSE,"MEDPTB-96";"PROY",#N/A,FALSE,"ACTPTB-96";"PROY",#N/A,FALSE,"GALPTB-96";"PROY",#N/A,FALSE,"RELPTB-96";"PROY",#N/A,FALSE,"NEWPTB-96";"PROY",#N/A,FALSE,"REMPTB-96";"PROY",#N/A,FALSE,"ESTPTB-96"}</definedName>
    <definedName name="wrn.PRTALL." localSheetId="11" hidden="1">{"PAGE1",#N/A,FALSE,"EPSFY61";#N/A,#N/A,FALSE,"EPSFY62";"PAGE3",#N/A,FALSE,"EPSFY63";"PAGE3A",#N/A,FALSE,"EPSFY63";"PAGE4",#N/A,FALSE,"EPSFY64";"PAGE5",#N/A,FALSE,"EPSFY65";"PAGE6",#N/A,FALSE,"EPSFY66";"PAGE6A",#N/A,FALSE,"EPSFY66";"PAGE6B",#N/A,FALSE,"EPSFY66";"PAGE6C",#N/A,FALSE,"EPSFY66";"PAGE7",#N/A,FALSE,"EPSFY67";"PAGE8",#N/A,FALSE,"EPSFY68";"PAGE9",#N/A,FALSE,"EPSFY69";"PAGE9A",#N/A,FALSE,"EPSFY69"}</definedName>
    <definedName name="wrn.PRTALL." hidden="1">{"PAGE1",#N/A,FALSE,"EPSFY61";#N/A,#N/A,FALSE,"EPSFY62";"PAGE3",#N/A,FALSE,"EPSFY63";"PAGE3A",#N/A,FALSE,"EPSFY63";"PAGE4",#N/A,FALSE,"EPSFY64";"PAGE5",#N/A,FALSE,"EPSFY65";"PAGE6",#N/A,FALSE,"EPSFY66";"PAGE6A",#N/A,FALSE,"EPSFY66";"PAGE6B",#N/A,FALSE,"EPSFY66";"PAGE6C",#N/A,FALSE,"EPSFY66";"PAGE7",#N/A,FALSE,"EPSFY67";"PAGE8",#N/A,FALSE,"EPSFY68";"PAGE9",#N/A,FALSE,"EPSFY69";"PAGE9A",#N/A,FALSE,"EPSFY69"}</definedName>
    <definedName name="wrn.PRUD._.QTR._.3." localSheetId="11" hidden="1">{#N/A,#N/A,FALSE,"FBS-ASSETS";#N/A,#N/A,FALSE,"FBS-LIAB&amp;SE";#N/A,#N/A,FALSE,"FIS-QTR";#N/A,#N/A,FALSE,"FIS-YTD";#N/A,#N/A,FALSE,"FCF-QTR";#N/A,#N/A,FALSE,"FCF-YTD";#N/A,#N/A,FALSE,"FSE-QTR";#N/A,#N/A,FALSE,"FSE-YTD";#N/A,#N/A,FALSE,"CONSOLIDATING PGS 1";#N/A,#N/A,FALSE,"CONSOLIDATING PGS 2";#N/A,#N/A,FALSE,"ELIMINATIONS"}</definedName>
    <definedName name="wrn.PRUD._.QTR._.3." hidden="1">{#N/A,#N/A,FALSE,"FBS-ASSETS";#N/A,#N/A,FALSE,"FBS-LIAB&amp;SE";#N/A,#N/A,FALSE,"FIS-QTR";#N/A,#N/A,FALSE,"FIS-YTD";#N/A,#N/A,FALSE,"FCF-QTR";#N/A,#N/A,FALSE,"FCF-YTD";#N/A,#N/A,FALSE,"FSE-QTR";#N/A,#N/A,FALSE,"FSE-YTD";#N/A,#N/A,FALSE,"CONSOLIDATING PGS 1";#N/A,#N/A,FALSE,"CONSOLIDATING PGS 2";#N/A,#N/A,FALSE,"ELIMINATIONS"}</definedName>
    <definedName name="wrn.PRUEBA." localSheetId="11" hidden="1">{#N/A,#N/A,TRUE,"2432"}</definedName>
    <definedName name="wrn.PRUEBA." hidden="1">{#N/A,#N/A,TRUE,"2432"}</definedName>
    <definedName name="wrn.PSS." localSheetId="11" hidden="1">{"Annual",#N/A,FALSE,"PSS";"Quarterly Earnings",#N/A,FALSE,"PSS";"Quarterly Margins",#N/A,FALSE,"PSS";"Balance Sheet",#N/A,FALSE,"PSS";"Funds Flow",#N/A,FALSE,"PSS";"Q Sales",#N/A,FALSE,"PSS";"Unit Analysis",#N/A,FALSE,"PSS";"Ratio Analysis",#N/A,FALSE,"PSS";"Comps",#N/A,FALSE,"PSS";"Valuation",#N/A,FALSE,"PSS";"Inventory Analysis",#N/A,FALSE,"PSS"}</definedName>
    <definedName name="wrn.PSS." hidden="1">{"Annual",#N/A,FALSE,"PSS";"Quarterly Earnings",#N/A,FALSE,"PSS";"Quarterly Margins",#N/A,FALSE,"PSS";"Balance Sheet",#N/A,FALSE,"PSS";"Funds Flow",#N/A,FALSE,"PSS";"Q Sales",#N/A,FALSE,"PSS";"Unit Analysis",#N/A,FALSE,"PSS";"Ratio Analysis",#N/A,FALSE,"PSS";"Comps",#N/A,FALSE,"PSS";"Valuation",#N/A,FALSE,"PSS";"Inventory Analysis",#N/A,FALSE,"PSS"}</definedName>
    <definedName name="wrn.PTCP." localSheetId="11" hidden="1">{#N/A,#N/A,TRUE,"1";#N/A,#N/A,TRUE,"2";#N/A,#N/A,TRUE,"3";#N/A,#N/A,TRUE,"4";#N/A,#N/A,TRUE,"5";#N/A,#N/A,TRUE,"6";#N/A,#N/A,TRUE,"7";#N/A,#N/A,TRUE,"8";#N/A,#N/A,TRUE,"9"}</definedName>
    <definedName name="wrn.PTCP." hidden="1">{#N/A,#N/A,TRUE,"1";#N/A,#N/A,TRUE,"2";#N/A,#N/A,TRUE,"3";#N/A,#N/A,TRUE,"4";#N/A,#N/A,TRUE,"5";#N/A,#N/A,TRUE,"6";#N/A,#N/A,TRUE,"7";#N/A,#N/A,TRUE,"8";#N/A,#N/A,TRUE,"9"}</definedName>
    <definedName name="wrn.PTD._.ONLY." localSheetId="11" hidden="1">{"PTD ONLY",#N/A,FALSE,"PTD ONLY"}</definedName>
    <definedName name="wrn.PTD._.ONLY." hidden="1">{"PTD ONLY",#N/A,FALSE,"PTD ONLY"}</definedName>
    <definedName name="wrn.PTMP96." localSheetId="11" hidden="1">{#N/A,#N/A,FALSE,"1";#N/A,#N/A,FALSE,"2";#N/A,#N/A,FALSE,"3";#N/A,#N/A,FALSE,"4";#N/A,#N/A,FALSE,"5";#N/A,#N/A,FALSE,"6";#N/A,#N/A,FALSE,"7";#N/A,#N/A,FALSE,"8"}</definedName>
    <definedName name="wrn.PTMP96." hidden="1">{#N/A,#N/A,FALSE,"1";#N/A,#N/A,FALSE,"2";#N/A,#N/A,FALSE,"3";#N/A,#N/A,FALSE,"4";#N/A,#N/A,FALSE,"5";#N/A,#N/A,FALSE,"6";#N/A,#N/A,FALSE,"7";#N/A,#N/A,FALSE,"8"}</definedName>
    <definedName name="wrn.PTO95._.RESUMEN." localSheetId="11" hidden="1">{"ESPAÑOL",#N/A,FALSE,"RECPTB-96";"ESPAÑOL",#N/A,FALSE,"EXPPTB-96";"ESPAÑOL",#N/A,FALSE,"MARPTB-96";"ESPAÑOL",#N/A,FALSE,"MEDPTB-96";"ESPAÑOL",#N/A,FALSE,"ACTPTB-96";"ESPAÑOL",#N/A,FALSE,"GALPTB-96";"ESPAÑOL",#N/A,FALSE,"RELPTB-96";"ESPAÑOL",#N/A,FALSE,"NEWPTB-96";"ESPAÑOL",#N/A,FALSE,"REMPTB-96";"ESPAÑOL",#N/A,FALSE,"ESTPTB-96"}</definedName>
    <definedName name="wrn.PTO95._.RESUMEN." hidden="1">{"ESPAÑOL",#N/A,FALSE,"RECPTB-96";"ESPAÑOL",#N/A,FALSE,"EXPPTB-96";"ESPAÑOL",#N/A,FALSE,"MARPTB-96";"ESPAÑOL",#N/A,FALSE,"MEDPTB-96";"ESPAÑOL",#N/A,FALSE,"ACTPTB-96";"ESPAÑOL",#N/A,FALSE,"GALPTB-96";"ESPAÑOL",#N/A,FALSE,"RELPTB-96";"ESPAÑOL",#N/A,FALSE,"NEWPTB-96";"ESPAÑOL",#N/A,FALSE,"REMPTB-96";"ESPAÑOL",#N/A,FALSE,"ESTPTB-96"}</definedName>
    <definedName name="wrn.Published._.Page." localSheetId="11" hidden="1">{"Published Page",#N/A,FALSE,"Forecast"}</definedName>
    <definedName name="wrn.Published._.Page." hidden="1">{"Published Page",#N/A,FALSE,"Forecast"}</definedName>
    <definedName name="wrn.Published._.Pages." localSheetId="11" hidden="1">{"Page1",#N/A,FALSE,"YTD";"Page2",#N/A,FALSE,"YTD";"page3",#N/A,FALSE,"YTD";"page4",#N/A,FALSE,"YTD";"page5",#N/A,FALSE,"YTD"}</definedName>
    <definedName name="wrn.Published._.Pages." hidden="1">{"Page1",#N/A,FALSE,"YTD";"Page2",#N/A,FALSE,"YTD";"page3",#N/A,FALSE,"YTD";"page4",#N/A,FALSE,"YTD";"page5",#N/A,FALSE,"YTD"}</definedName>
    <definedName name="wrn.Pulp." localSheetId="2" hidden="1">{"Pulp Production",#N/A,FALSE,"Pulp";"Pulp Earnings",#N/A,FALSE,"Pulp"}</definedName>
    <definedName name="wrn.Pulp." localSheetId="1" hidden="1">{"Pulp Production",#N/A,FALSE,"Pulp";"Pulp Earnings",#N/A,FALSE,"Pulp"}</definedName>
    <definedName name="wrn.Pulp." localSheetId="19" hidden="1">{"Pulp Production",#N/A,FALSE,"Pulp";"Pulp Earnings",#N/A,FALSE,"Pulp"}</definedName>
    <definedName name="wrn.Pulp." localSheetId="4" hidden="1">{"Pulp Production",#N/A,FALSE,"Pulp";"Pulp Earnings",#N/A,FALSE,"Pulp"}</definedName>
    <definedName name="wrn.Pulp." localSheetId="18" hidden="1">{"Pulp Production",#N/A,FALSE,"Pulp";"Pulp Earnings",#N/A,FALSE,"Pulp"}</definedName>
    <definedName name="wrn.Pulp." localSheetId="15" hidden="1">{"Pulp Production",#N/A,FALSE,"Pulp";"Pulp Earnings",#N/A,FALSE,"Pulp"}</definedName>
    <definedName name="wrn.Pulp." localSheetId="11" hidden="1">{"Pulp Production",#N/A,FALSE,"Pulp";"Pulp Earnings",#N/A,FALSE,"Pulp"}</definedName>
    <definedName name="wrn.Pulp." hidden="1">{"Pulp Production",#N/A,FALSE,"Pulp";"Pulp Earnings",#N/A,FALSE,"Pulp"}</definedName>
    <definedName name="wrn.Pulp._1" localSheetId="4" hidden="1">{"Pulp Production",#N/A,FALSE,"Pulp";"Pulp Earnings",#N/A,FALSE,"Pulp"}</definedName>
    <definedName name="wrn.Pulp._1" localSheetId="11" hidden="1">{"Pulp Production",#N/A,FALSE,"Pulp";"Pulp Earnings",#N/A,FALSE,"Pulp"}</definedName>
    <definedName name="wrn.Pulp._1" hidden="1">{"Pulp Production",#N/A,FALSE,"Pulp";"Pulp Earnings",#N/A,FALSE,"Pulp"}</definedName>
    <definedName name="wrn.Pulp._1_1" localSheetId="4" hidden="1">{"Pulp Production",#N/A,FALSE,"Pulp";"Pulp Earnings",#N/A,FALSE,"Pulp"}</definedName>
    <definedName name="wrn.Pulp._1_1" localSheetId="11" hidden="1">{"Pulp Production",#N/A,FALSE,"Pulp";"Pulp Earnings",#N/A,FALSE,"Pulp"}</definedName>
    <definedName name="wrn.Pulp._1_1" hidden="1">{"Pulp Production",#N/A,FALSE,"Pulp";"Pulp Earnings",#N/A,FALSE,"Pulp"}</definedName>
    <definedName name="wrn.Pulp._1_1_2" localSheetId="4" hidden="1">{"Pulp Production",#N/A,FALSE,"Pulp";"Pulp Earnings",#N/A,FALSE,"Pulp"}</definedName>
    <definedName name="wrn.Pulp._1_1_2" localSheetId="11" hidden="1">{"Pulp Production",#N/A,FALSE,"Pulp";"Pulp Earnings",#N/A,FALSE,"Pulp"}</definedName>
    <definedName name="wrn.Pulp._1_1_2" hidden="1">{"Pulp Production",#N/A,FALSE,"Pulp";"Pulp Earnings",#N/A,FALSE,"Pulp"}</definedName>
    <definedName name="wrn.Pulp._1_3" localSheetId="4" hidden="1">{"Pulp Production",#N/A,FALSE,"Pulp";"Pulp Earnings",#N/A,FALSE,"Pulp"}</definedName>
    <definedName name="wrn.Pulp._1_3" localSheetId="11" hidden="1">{"Pulp Production",#N/A,FALSE,"Pulp";"Pulp Earnings",#N/A,FALSE,"Pulp"}</definedName>
    <definedName name="wrn.Pulp._1_3" hidden="1">{"Pulp Production",#N/A,FALSE,"Pulp";"Pulp Earnings",#N/A,FALSE,"Pulp"}</definedName>
    <definedName name="wrn.Pulp._2" localSheetId="4" hidden="1">{"Pulp Production",#N/A,FALSE,"Pulp";"Pulp Earnings",#N/A,FALSE,"Pulp"}</definedName>
    <definedName name="wrn.Pulp._2" localSheetId="11" hidden="1">{"Pulp Production",#N/A,FALSE,"Pulp";"Pulp Earnings",#N/A,FALSE,"Pulp"}</definedName>
    <definedName name="wrn.Pulp._2" hidden="1">{"Pulp Production",#N/A,FALSE,"Pulp";"Pulp Earnings",#N/A,FALSE,"Pulp"}</definedName>
    <definedName name="wrn.Pulp._2_2" localSheetId="4" hidden="1">{"Pulp Production",#N/A,FALSE,"Pulp";"Pulp Earnings",#N/A,FALSE,"Pulp"}</definedName>
    <definedName name="wrn.Pulp._2_2" localSheetId="11" hidden="1">{"Pulp Production",#N/A,FALSE,"Pulp";"Pulp Earnings",#N/A,FALSE,"Pulp"}</definedName>
    <definedName name="wrn.Pulp._2_2" hidden="1">{"Pulp Production",#N/A,FALSE,"Pulp";"Pulp Earnings",#N/A,FALSE,"Pulp"}</definedName>
    <definedName name="wrn.Pulp._3" localSheetId="4" hidden="1">{"Pulp Production",#N/A,FALSE,"Pulp";"Pulp Earnings",#N/A,FALSE,"Pulp"}</definedName>
    <definedName name="wrn.Pulp._3" localSheetId="11" hidden="1">{"Pulp Production",#N/A,FALSE,"Pulp";"Pulp Earnings",#N/A,FALSE,"Pulp"}</definedName>
    <definedName name="wrn.Pulp._3" hidden="1">{"Pulp Production",#N/A,FALSE,"Pulp";"Pulp Earnings",#N/A,FALSE,"Pulp"}</definedName>
    <definedName name="wrn.Pulp._3_2" localSheetId="4" hidden="1">{"Pulp Production",#N/A,FALSE,"Pulp";"Pulp Earnings",#N/A,FALSE,"Pulp"}</definedName>
    <definedName name="wrn.Pulp._3_2" localSheetId="11" hidden="1">{"Pulp Production",#N/A,FALSE,"Pulp";"Pulp Earnings",#N/A,FALSE,"Pulp"}</definedName>
    <definedName name="wrn.Pulp._3_2" hidden="1">{"Pulp Production",#N/A,FALSE,"Pulp";"Pulp Earnings",#N/A,FALSE,"Pulp"}</definedName>
    <definedName name="wrn.Pulp._5" localSheetId="4" hidden="1">{"Pulp Production",#N/A,FALSE,"Pulp";"Pulp Earnings",#N/A,FALSE,"Pulp"}</definedName>
    <definedName name="wrn.Pulp._5" localSheetId="11" hidden="1">{"Pulp Production",#N/A,FALSE,"Pulp";"Pulp Earnings",#N/A,FALSE,"Pulp"}</definedName>
    <definedName name="wrn.Pulp._5" hidden="1">{"Pulp Production",#N/A,FALSE,"Pulp";"Pulp Earnings",#N/A,FALSE,"Pulp"}</definedName>
    <definedName name="wrn.Pulp.2" localSheetId="2" hidden="1">{"Pulp Production",#N/A,FALSE,"Pulp";"Pulp Earnings",#N/A,FALSE,"Pulp"}</definedName>
    <definedName name="wrn.Pulp.2" localSheetId="1" hidden="1">{"Pulp Production",#N/A,FALSE,"Pulp";"Pulp Earnings",#N/A,FALSE,"Pulp"}</definedName>
    <definedName name="wrn.Pulp.2" localSheetId="19" hidden="1">{"Pulp Production",#N/A,FALSE,"Pulp";"Pulp Earnings",#N/A,FALSE,"Pulp"}</definedName>
    <definedName name="wrn.Pulp.2" localSheetId="4" hidden="1">{"Pulp Production",#N/A,FALSE,"Pulp";"Pulp Earnings",#N/A,FALSE,"Pulp"}</definedName>
    <definedName name="wrn.Pulp.2" localSheetId="18" hidden="1">{"Pulp Production",#N/A,FALSE,"Pulp";"Pulp Earnings",#N/A,FALSE,"Pulp"}</definedName>
    <definedName name="wrn.Pulp.2" localSheetId="15" hidden="1">{"Pulp Production",#N/A,FALSE,"Pulp";"Pulp Earnings",#N/A,FALSE,"Pulp"}</definedName>
    <definedName name="wrn.Pulp.2" localSheetId="11" hidden="1">{"Pulp Production",#N/A,FALSE,"Pulp";"Pulp Earnings",#N/A,FALSE,"Pulp"}</definedName>
    <definedName name="wrn.Pulp.2" hidden="1">{"Pulp Production",#N/A,FALSE,"Pulp";"Pulp Earnings",#N/A,FALSE,"Pulp"}</definedName>
    <definedName name="wrn.Pulp.2_1" localSheetId="4" hidden="1">{"Pulp Production",#N/A,FALSE,"Pulp";"Pulp Earnings",#N/A,FALSE,"Pulp"}</definedName>
    <definedName name="wrn.Pulp.2_1" localSheetId="11" hidden="1">{"Pulp Production",#N/A,FALSE,"Pulp";"Pulp Earnings",#N/A,FALSE,"Pulp"}</definedName>
    <definedName name="wrn.Pulp.2_1" hidden="1">{"Pulp Production",#N/A,FALSE,"Pulp";"Pulp Earnings",#N/A,FALSE,"Pulp"}</definedName>
    <definedName name="wrn.Pulp.2_1_1" localSheetId="4" hidden="1">{"Pulp Production",#N/A,FALSE,"Pulp";"Pulp Earnings",#N/A,FALSE,"Pulp"}</definedName>
    <definedName name="wrn.Pulp.2_1_1" localSheetId="11" hidden="1">{"Pulp Production",#N/A,FALSE,"Pulp";"Pulp Earnings",#N/A,FALSE,"Pulp"}</definedName>
    <definedName name="wrn.Pulp.2_1_1" hidden="1">{"Pulp Production",#N/A,FALSE,"Pulp";"Pulp Earnings",#N/A,FALSE,"Pulp"}</definedName>
    <definedName name="wrn.Pulp.2_1_1_2" localSheetId="4" hidden="1">{"Pulp Production",#N/A,FALSE,"Pulp";"Pulp Earnings",#N/A,FALSE,"Pulp"}</definedName>
    <definedName name="wrn.Pulp.2_1_1_2" localSheetId="11" hidden="1">{"Pulp Production",#N/A,FALSE,"Pulp";"Pulp Earnings",#N/A,FALSE,"Pulp"}</definedName>
    <definedName name="wrn.Pulp.2_1_1_2" hidden="1">{"Pulp Production",#N/A,FALSE,"Pulp";"Pulp Earnings",#N/A,FALSE,"Pulp"}</definedName>
    <definedName name="wrn.Pulp.2_1_3" localSheetId="4" hidden="1">{"Pulp Production",#N/A,FALSE,"Pulp";"Pulp Earnings",#N/A,FALSE,"Pulp"}</definedName>
    <definedName name="wrn.Pulp.2_1_3" localSheetId="11" hidden="1">{"Pulp Production",#N/A,FALSE,"Pulp";"Pulp Earnings",#N/A,FALSE,"Pulp"}</definedName>
    <definedName name="wrn.Pulp.2_1_3" hidden="1">{"Pulp Production",#N/A,FALSE,"Pulp";"Pulp Earnings",#N/A,FALSE,"Pulp"}</definedName>
    <definedName name="wrn.Pulp.2_2" localSheetId="4" hidden="1">{"Pulp Production",#N/A,FALSE,"Pulp";"Pulp Earnings",#N/A,FALSE,"Pulp"}</definedName>
    <definedName name="wrn.Pulp.2_2" localSheetId="11" hidden="1">{"Pulp Production",#N/A,FALSE,"Pulp";"Pulp Earnings",#N/A,FALSE,"Pulp"}</definedName>
    <definedName name="wrn.Pulp.2_2" hidden="1">{"Pulp Production",#N/A,FALSE,"Pulp";"Pulp Earnings",#N/A,FALSE,"Pulp"}</definedName>
    <definedName name="wrn.Pulp.2_2_2" localSheetId="4" hidden="1">{"Pulp Production",#N/A,FALSE,"Pulp";"Pulp Earnings",#N/A,FALSE,"Pulp"}</definedName>
    <definedName name="wrn.Pulp.2_2_2" localSheetId="11" hidden="1">{"Pulp Production",#N/A,FALSE,"Pulp";"Pulp Earnings",#N/A,FALSE,"Pulp"}</definedName>
    <definedName name="wrn.Pulp.2_2_2" hidden="1">{"Pulp Production",#N/A,FALSE,"Pulp";"Pulp Earnings",#N/A,FALSE,"Pulp"}</definedName>
    <definedName name="wrn.Pulp.2_3" localSheetId="4" hidden="1">{"Pulp Production",#N/A,FALSE,"Pulp";"Pulp Earnings",#N/A,FALSE,"Pulp"}</definedName>
    <definedName name="wrn.Pulp.2_3" localSheetId="11" hidden="1">{"Pulp Production",#N/A,FALSE,"Pulp";"Pulp Earnings",#N/A,FALSE,"Pulp"}</definedName>
    <definedName name="wrn.Pulp.2_3" hidden="1">{"Pulp Production",#N/A,FALSE,"Pulp";"Pulp Earnings",#N/A,FALSE,"Pulp"}</definedName>
    <definedName name="wrn.Pulp.2_3_2" localSheetId="4" hidden="1">{"Pulp Production",#N/A,FALSE,"Pulp";"Pulp Earnings",#N/A,FALSE,"Pulp"}</definedName>
    <definedName name="wrn.Pulp.2_3_2" localSheetId="11" hidden="1">{"Pulp Production",#N/A,FALSE,"Pulp";"Pulp Earnings",#N/A,FALSE,"Pulp"}</definedName>
    <definedName name="wrn.Pulp.2_3_2" hidden="1">{"Pulp Production",#N/A,FALSE,"Pulp";"Pulp Earnings",#N/A,FALSE,"Pulp"}</definedName>
    <definedName name="wrn.Pulp.2_5" localSheetId="4" hidden="1">{"Pulp Production",#N/A,FALSE,"Pulp";"Pulp Earnings",#N/A,FALSE,"Pulp"}</definedName>
    <definedName name="wrn.Pulp.2_5" localSheetId="11" hidden="1">{"Pulp Production",#N/A,FALSE,"Pulp";"Pulp Earnings",#N/A,FALSE,"Pulp"}</definedName>
    <definedName name="wrn.Pulp.2_5" hidden="1">{"Pulp Production",#N/A,FALSE,"Pulp";"Pulp Earnings",#N/A,FALSE,"Pulp"}</definedName>
    <definedName name="wrn.Pulp.3" localSheetId="2" hidden="1">{"Pulp Production",#N/A,FALSE,"Pulp";"Pulp Earnings",#N/A,FALSE,"Pulp"}</definedName>
    <definedName name="wrn.Pulp.3" localSheetId="1" hidden="1">{"Pulp Production",#N/A,FALSE,"Pulp";"Pulp Earnings",#N/A,FALSE,"Pulp"}</definedName>
    <definedName name="wrn.Pulp.3" localSheetId="19" hidden="1">{"Pulp Production",#N/A,FALSE,"Pulp";"Pulp Earnings",#N/A,FALSE,"Pulp"}</definedName>
    <definedName name="wrn.Pulp.3" localSheetId="4" hidden="1">{"Pulp Production",#N/A,FALSE,"Pulp";"Pulp Earnings",#N/A,FALSE,"Pulp"}</definedName>
    <definedName name="wrn.Pulp.3" localSheetId="18" hidden="1">{"Pulp Production",#N/A,FALSE,"Pulp";"Pulp Earnings",#N/A,FALSE,"Pulp"}</definedName>
    <definedName name="wrn.Pulp.3" localSheetId="15" hidden="1">{"Pulp Production",#N/A,FALSE,"Pulp";"Pulp Earnings",#N/A,FALSE,"Pulp"}</definedName>
    <definedName name="wrn.Pulp.3" localSheetId="11" hidden="1">{"Pulp Production",#N/A,FALSE,"Pulp";"Pulp Earnings",#N/A,FALSE,"Pulp"}</definedName>
    <definedName name="wrn.Pulp.3" hidden="1">{"Pulp Production",#N/A,FALSE,"Pulp";"Pulp Earnings",#N/A,FALSE,"Pulp"}</definedName>
    <definedName name="wrn.Pulp.3_1" localSheetId="4" hidden="1">{"Pulp Production",#N/A,FALSE,"Pulp";"Pulp Earnings",#N/A,FALSE,"Pulp"}</definedName>
    <definedName name="wrn.Pulp.3_1" localSheetId="11" hidden="1">{"Pulp Production",#N/A,FALSE,"Pulp";"Pulp Earnings",#N/A,FALSE,"Pulp"}</definedName>
    <definedName name="wrn.Pulp.3_1" hidden="1">{"Pulp Production",#N/A,FALSE,"Pulp";"Pulp Earnings",#N/A,FALSE,"Pulp"}</definedName>
    <definedName name="wrn.Pulp.3_1_1" localSheetId="4" hidden="1">{"Pulp Production",#N/A,FALSE,"Pulp";"Pulp Earnings",#N/A,FALSE,"Pulp"}</definedName>
    <definedName name="wrn.Pulp.3_1_1" localSheetId="11" hidden="1">{"Pulp Production",#N/A,FALSE,"Pulp";"Pulp Earnings",#N/A,FALSE,"Pulp"}</definedName>
    <definedName name="wrn.Pulp.3_1_1" hidden="1">{"Pulp Production",#N/A,FALSE,"Pulp";"Pulp Earnings",#N/A,FALSE,"Pulp"}</definedName>
    <definedName name="wrn.Pulp.3_1_1_2" localSheetId="4" hidden="1">{"Pulp Production",#N/A,FALSE,"Pulp";"Pulp Earnings",#N/A,FALSE,"Pulp"}</definedName>
    <definedName name="wrn.Pulp.3_1_1_2" localSheetId="11" hidden="1">{"Pulp Production",#N/A,FALSE,"Pulp";"Pulp Earnings",#N/A,FALSE,"Pulp"}</definedName>
    <definedName name="wrn.Pulp.3_1_1_2" hidden="1">{"Pulp Production",#N/A,FALSE,"Pulp";"Pulp Earnings",#N/A,FALSE,"Pulp"}</definedName>
    <definedName name="wrn.Pulp.3_1_3" localSheetId="4" hidden="1">{"Pulp Production",#N/A,FALSE,"Pulp";"Pulp Earnings",#N/A,FALSE,"Pulp"}</definedName>
    <definedName name="wrn.Pulp.3_1_3" localSheetId="11" hidden="1">{"Pulp Production",#N/A,FALSE,"Pulp";"Pulp Earnings",#N/A,FALSE,"Pulp"}</definedName>
    <definedName name="wrn.Pulp.3_1_3" hidden="1">{"Pulp Production",#N/A,FALSE,"Pulp";"Pulp Earnings",#N/A,FALSE,"Pulp"}</definedName>
    <definedName name="wrn.Pulp.3_2" localSheetId="4" hidden="1">{"Pulp Production",#N/A,FALSE,"Pulp";"Pulp Earnings",#N/A,FALSE,"Pulp"}</definedName>
    <definedName name="wrn.Pulp.3_2" localSheetId="11" hidden="1">{"Pulp Production",#N/A,FALSE,"Pulp";"Pulp Earnings",#N/A,FALSE,"Pulp"}</definedName>
    <definedName name="wrn.Pulp.3_2" hidden="1">{"Pulp Production",#N/A,FALSE,"Pulp";"Pulp Earnings",#N/A,FALSE,"Pulp"}</definedName>
    <definedName name="wrn.Pulp.3_2_2" localSheetId="4" hidden="1">{"Pulp Production",#N/A,FALSE,"Pulp";"Pulp Earnings",#N/A,FALSE,"Pulp"}</definedName>
    <definedName name="wrn.Pulp.3_2_2" localSheetId="11" hidden="1">{"Pulp Production",#N/A,FALSE,"Pulp";"Pulp Earnings",#N/A,FALSE,"Pulp"}</definedName>
    <definedName name="wrn.Pulp.3_2_2" hidden="1">{"Pulp Production",#N/A,FALSE,"Pulp";"Pulp Earnings",#N/A,FALSE,"Pulp"}</definedName>
    <definedName name="wrn.Pulp.3_3" localSheetId="4" hidden="1">{"Pulp Production",#N/A,FALSE,"Pulp";"Pulp Earnings",#N/A,FALSE,"Pulp"}</definedName>
    <definedName name="wrn.Pulp.3_3" localSheetId="11" hidden="1">{"Pulp Production",#N/A,FALSE,"Pulp";"Pulp Earnings",#N/A,FALSE,"Pulp"}</definedName>
    <definedName name="wrn.Pulp.3_3" hidden="1">{"Pulp Production",#N/A,FALSE,"Pulp";"Pulp Earnings",#N/A,FALSE,"Pulp"}</definedName>
    <definedName name="wrn.Pulp.3_3_2" localSheetId="4" hidden="1">{"Pulp Production",#N/A,FALSE,"Pulp";"Pulp Earnings",#N/A,FALSE,"Pulp"}</definedName>
    <definedName name="wrn.Pulp.3_3_2" localSheetId="11" hidden="1">{"Pulp Production",#N/A,FALSE,"Pulp";"Pulp Earnings",#N/A,FALSE,"Pulp"}</definedName>
    <definedName name="wrn.Pulp.3_3_2" hidden="1">{"Pulp Production",#N/A,FALSE,"Pulp";"Pulp Earnings",#N/A,FALSE,"Pulp"}</definedName>
    <definedName name="wrn.Pulp.3_5" localSheetId="4" hidden="1">{"Pulp Production",#N/A,FALSE,"Pulp";"Pulp Earnings",#N/A,FALSE,"Pulp"}</definedName>
    <definedName name="wrn.Pulp.3_5" localSheetId="11" hidden="1">{"Pulp Production",#N/A,FALSE,"Pulp";"Pulp Earnings",#N/A,FALSE,"Pulp"}</definedName>
    <definedName name="wrn.Pulp.3_5" hidden="1">{"Pulp Production",#N/A,FALSE,"Pulp";"Pulp Earnings",#N/A,FALSE,"Pulp"}</definedName>
    <definedName name="wrn.Pump." localSheetId="2" hidden="1">{#N/A,#N/A,FALSE,"Assump";#N/A,#N/A,FALSE,"Income";#N/A,#N/A,FALSE,"Balance";#N/A,#N/A,FALSE,"DCF Pump";#N/A,#N/A,FALSE,"Trans Assump";#N/A,#N/A,FALSE,"Combined Income";#N/A,#N/A,FALSE,"Combined Balance"}</definedName>
    <definedName name="wrn.Pump." localSheetId="1" hidden="1">{#N/A,#N/A,FALSE,"Assump";#N/A,#N/A,FALSE,"Income";#N/A,#N/A,FALSE,"Balance";#N/A,#N/A,FALSE,"DCF Pump";#N/A,#N/A,FALSE,"Trans Assump";#N/A,#N/A,FALSE,"Combined Income";#N/A,#N/A,FALSE,"Combined Balance"}</definedName>
    <definedName name="wrn.Pump." localSheetId="19" hidden="1">{#N/A,#N/A,FALSE,"Assump";#N/A,#N/A,FALSE,"Income";#N/A,#N/A,FALSE,"Balance";#N/A,#N/A,FALSE,"DCF Pump";#N/A,#N/A,FALSE,"Trans Assump";#N/A,#N/A,FALSE,"Combined Income";#N/A,#N/A,FALSE,"Combined Balance"}</definedName>
    <definedName name="wrn.Pump." localSheetId="4" hidden="1">{#N/A,#N/A,FALSE,"Assump";#N/A,#N/A,FALSE,"Income";#N/A,#N/A,FALSE,"Balance";#N/A,#N/A,FALSE,"DCF Pump";#N/A,#N/A,FALSE,"Trans Assump";#N/A,#N/A,FALSE,"Combined Income";#N/A,#N/A,FALSE,"Combined Balance"}</definedName>
    <definedName name="wrn.Pump." localSheetId="18" hidden="1">{#N/A,#N/A,FALSE,"Assump";#N/A,#N/A,FALSE,"Income";#N/A,#N/A,FALSE,"Balance";#N/A,#N/A,FALSE,"DCF Pump";#N/A,#N/A,FALSE,"Trans Assump";#N/A,#N/A,FALSE,"Combined Income";#N/A,#N/A,FALSE,"Combined Balance"}</definedName>
    <definedName name="wrn.Pump." localSheetId="15" hidden="1">{#N/A,#N/A,FALSE,"Assump";#N/A,#N/A,FALSE,"Income";#N/A,#N/A,FALSE,"Balance";#N/A,#N/A,FALSE,"DCF Pump";#N/A,#N/A,FALSE,"Trans Assump";#N/A,#N/A,FALSE,"Combined Income";#N/A,#N/A,FALSE,"Combined Balance"}</definedName>
    <definedName name="wrn.Pump." localSheetId="11"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Pump._1" localSheetId="4" hidden="1">{#N/A,#N/A,FALSE,"Assump";#N/A,#N/A,FALSE,"Income";#N/A,#N/A,FALSE,"Balance";#N/A,#N/A,FALSE,"DCF Pump";#N/A,#N/A,FALSE,"Trans Assump";#N/A,#N/A,FALSE,"Combined Income";#N/A,#N/A,FALSE,"Combined Balance"}</definedName>
    <definedName name="wrn.Pump._1" localSheetId="11" hidden="1">{#N/A,#N/A,FALSE,"Assump";#N/A,#N/A,FALSE,"Income";#N/A,#N/A,FALSE,"Balance";#N/A,#N/A,FALSE,"DCF Pump";#N/A,#N/A,FALSE,"Trans Assump";#N/A,#N/A,FALSE,"Combined Income";#N/A,#N/A,FALSE,"Combined Balance"}</definedName>
    <definedName name="wrn.Pump._1" hidden="1">{#N/A,#N/A,FALSE,"Assump";#N/A,#N/A,FALSE,"Income";#N/A,#N/A,FALSE,"Balance";#N/A,#N/A,FALSE,"DCF Pump";#N/A,#N/A,FALSE,"Trans Assump";#N/A,#N/A,FALSE,"Combined Income";#N/A,#N/A,FALSE,"Combined Balance"}</definedName>
    <definedName name="wrn.Pump._1_1" localSheetId="4" hidden="1">{#N/A,#N/A,FALSE,"Assump";#N/A,#N/A,FALSE,"Income";#N/A,#N/A,FALSE,"Balance";#N/A,#N/A,FALSE,"DCF Pump";#N/A,#N/A,FALSE,"Trans Assump";#N/A,#N/A,FALSE,"Combined Income";#N/A,#N/A,FALSE,"Combined Balance"}</definedName>
    <definedName name="wrn.Pump._1_1" localSheetId="11" hidden="1">{#N/A,#N/A,FALSE,"Assump";#N/A,#N/A,FALSE,"Income";#N/A,#N/A,FALSE,"Balance";#N/A,#N/A,FALSE,"DCF Pump";#N/A,#N/A,FALSE,"Trans Assump";#N/A,#N/A,FALSE,"Combined Income";#N/A,#N/A,FALSE,"Combined Balance"}</definedName>
    <definedName name="wrn.Pump._1_1" hidden="1">{#N/A,#N/A,FALSE,"Assump";#N/A,#N/A,FALSE,"Income";#N/A,#N/A,FALSE,"Balance";#N/A,#N/A,FALSE,"DCF Pump";#N/A,#N/A,FALSE,"Trans Assump";#N/A,#N/A,FALSE,"Combined Income";#N/A,#N/A,FALSE,"Combined Balance"}</definedName>
    <definedName name="wrn.Pump._1_1_2" localSheetId="4" hidden="1">{#N/A,#N/A,FALSE,"Assump";#N/A,#N/A,FALSE,"Income";#N/A,#N/A,FALSE,"Balance";#N/A,#N/A,FALSE,"DCF Pump";#N/A,#N/A,FALSE,"Trans Assump";#N/A,#N/A,FALSE,"Combined Income";#N/A,#N/A,FALSE,"Combined Balance"}</definedName>
    <definedName name="wrn.Pump._1_1_2" localSheetId="11" hidden="1">{#N/A,#N/A,FALSE,"Assump";#N/A,#N/A,FALSE,"Income";#N/A,#N/A,FALSE,"Balance";#N/A,#N/A,FALSE,"DCF Pump";#N/A,#N/A,FALSE,"Trans Assump";#N/A,#N/A,FALSE,"Combined Income";#N/A,#N/A,FALSE,"Combined Balance"}</definedName>
    <definedName name="wrn.Pump._1_1_2" hidden="1">{#N/A,#N/A,FALSE,"Assump";#N/A,#N/A,FALSE,"Income";#N/A,#N/A,FALSE,"Balance";#N/A,#N/A,FALSE,"DCF Pump";#N/A,#N/A,FALSE,"Trans Assump";#N/A,#N/A,FALSE,"Combined Income";#N/A,#N/A,FALSE,"Combined Balance"}</definedName>
    <definedName name="wrn.Pump._1_3" localSheetId="4" hidden="1">{#N/A,#N/A,FALSE,"Assump";#N/A,#N/A,FALSE,"Income";#N/A,#N/A,FALSE,"Balance";#N/A,#N/A,FALSE,"DCF Pump";#N/A,#N/A,FALSE,"Trans Assump";#N/A,#N/A,FALSE,"Combined Income";#N/A,#N/A,FALSE,"Combined Balance"}</definedName>
    <definedName name="wrn.Pump._1_3" localSheetId="11" hidden="1">{#N/A,#N/A,FALSE,"Assump";#N/A,#N/A,FALSE,"Income";#N/A,#N/A,FALSE,"Balance";#N/A,#N/A,FALSE,"DCF Pump";#N/A,#N/A,FALSE,"Trans Assump";#N/A,#N/A,FALSE,"Combined Income";#N/A,#N/A,FALSE,"Combined Balance"}</definedName>
    <definedName name="wrn.Pump._1_3" hidden="1">{#N/A,#N/A,FALSE,"Assump";#N/A,#N/A,FALSE,"Income";#N/A,#N/A,FALSE,"Balance";#N/A,#N/A,FALSE,"DCF Pump";#N/A,#N/A,FALSE,"Trans Assump";#N/A,#N/A,FALSE,"Combined Income";#N/A,#N/A,FALSE,"Combined Balance"}</definedName>
    <definedName name="wrn.Pump._2" localSheetId="4" hidden="1">{#N/A,#N/A,FALSE,"Assump";#N/A,#N/A,FALSE,"Income";#N/A,#N/A,FALSE,"Balance";#N/A,#N/A,FALSE,"DCF Pump";#N/A,#N/A,FALSE,"Trans Assump";#N/A,#N/A,FALSE,"Combined Income";#N/A,#N/A,FALSE,"Combined Balance"}</definedName>
    <definedName name="wrn.Pump._2" localSheetId="11" hidden="1">{#N/A,#N/A,FALSE,"Assump";#N/A,#N/A,FALSE,"Income";#N/A,#N/A,FALSE,"Balance";#N/A,#N/A,FALSE,"DCF Pump";#N/A,#N/A,FALSE,"Trans Assump";#N/A,#N/A,FALSE,"Combined Income";#N/A,#N/A,FALSE,"Combined Balance"}</definedName>
    <definedName name="wrn.Pump._2" hidden="1">{#N/A,#N/A,FALSE,"Assump";#N/A,#N/A,FALSE,"Income";#N/A,#N/A,FALSE,"Balance";#N/A,#N/A,FALSE,"DCF Pump";#N/A,#N/A,FALSE,"Trans Assump";#N/A,#N/A,FALSE,"Combined Income";#N/A,#N/A,FALSE,"Combined Balance"}</definedName>
    <definedName name="wrn.Pump._2_2" localSheetId="4" hidden="1">{#N/A,#N/A,FALSE,"Assump";#N/A,#N/A,FALSE,"Income";#N/A,#N/A,FALSE,"Balance";#N/A,#N/A,FALSE,"DCF Pump";#N/A,#N/A,FALSE,"Trans Assump";#N/A,#N/A,FALSE,"Combined Income";#N/A,#N/A,FALSE,"Combined Balance"}</definedName>
    <definedName name="wrn.Pump._2_2" localSheetId="11" hidden="1">{#N/A,#N/A,FALSE,"Assump";#N/A,#N/A,FALSE,"Income";#N/A,#N/A,FALSE,"Balance";#N/A,#N/A,FALSE,"DCF Pump";#N/A,#N/A,FALSE,"Trans Assump";#N/A,#N/A,FALSE,"Combined Income";#N/A,#N/A,FALSE,"Combined Balance"}</definedName>
    <definedName name="wrn.Pump._2_2" hidden="1">{#N/A,#N/A,FALSE,"Assump";#N/A,#N/A,FALSE,"Income";#N/A,#N/A,FALSE,"Balance";#N/A,#N/A,FALSE,"DCF Pump";#N/A,#N/A,FALSE,"Trans Assump";#N/A,#N/A,FALSE,"Combined Income";#N/A,#N/A,FALSE,"Combined Balance"}</definedName>
    <definedName name="wrn.Pump._3" localSheetId="4" hidden="1">{#N/A,#N/A,FALSE,"Assump";#N/A,#N/A,FALSE,"Income";#N/A,#N/A,FALSE,"Balance";#N/A,#N/A,FALSE,"DCF Pump";#N/A,#N/A,FALSE,"Trans Assump";#N/A,#N/A,FALSE,"Combined Income";#N/A,#N/A,FALSE,"Combined Balance"}</definedName>
    <definedName name="wrn.Pump._3" localSheetId="11" hidden="1">{#N/A,#N/A,FALSE,"Assump";#N/A,#N/A,FALSE,"Income";#N/A,#N/A,FALSE,"Balance";#N/A,#N/A,FALSE,"DCF Pump";#N/A,#N/A,FALSE,"Trans Assump";#N/A,#N/A,FALSE,"Combined Income";#N/A,#N/A,FALSE,"Combined Balance"}</definedName>
    <definedName name="wrn.Pump._3" hidden="1">{#N/A,#N/A,FALSE,"Assump";#N/A,#N/A,FALSE,"Income";#N/A,#N/A,FALSE,"Balance";#N/A,#N/A,FALSE,"DCF Pump";#N/A,#N/A,FALSE,"Trans Assump";#N/A,#N/A,FALSE,"Combined Income";#N/A,#N/A,FALSE,"Combined Balance"}</definedName>
    <definedName name="wrn.Pump._3_2" localSheetId="4" hidden="1">{#N/A,#N/A,FALSE,"Assump";#N/A,#N/A,FALSE,"Income";#N/A,#N/A,FALSE,"Balance";#N/A,#N/A,FALSE,"DCF Pump";#N/A,#N/A,FALSE,"Trans Assump";#N/A,#N/A,FALSE,"Combined Income";#N/A,#N/A,FALSE,"Combined Balance"}</definedName>
    <definedName name="wrn.Pump._3_2" localSheetId="11" hidden="1">{#N/A,#N/A,FALSE,"Assump";#N/A,#N/A,FALSE,"Income";#N/A,#N/A,FALSE,"Balance";#N/A,#N/A,FALSE,"DCF Pump";#N/A,#N/A,FALSE,"Trans Assump";#N/A,#N/A,FALSE,"Combined Income";#N/A,#N/A,FALSE,"Combined Balance"}</definedName>
    <definedName name="wrn.Pump._3_2" hidden="1">{#N/A,#N/A,FALSE,"Assump";#N/A,#N/A,FALSE,"Income";#N/A,#N/A,FALSE,"Balance";#N/A,#N/A,FALSE,"DCF Pump";#N/A,#N/A,FALSE,"Trans Assump";#N/A,#N/A,FALSE,"Combined Income";#N/A,#N/A,FALSE,"Combined Balance"}</definedName>
    <definedName name="wrn.Pump._4" localSheetId="4" hidden="1">{#N/A,#N/A,FALSE,"Assump";#N/A,#N/A,FALSE,"Income";#N/A,#N/A,FALSE,"Balance";#N/A,#N/A,FALSE,"DCF Pump";#N/A,#N/A,FALSE,"Trans Assump";#N/A,#N/A,FALSE,"Combined Income";#N/A,#N/A,FALSE,"Combined Balance"}</definedName>
    <definedName name="wrn.Pump._4" localSheetId="11" hidden="1">{#N/A,#N/A,FALSE,"Assump";#N/A,#N/A,FALSE,"Income";#N/A,#N/A,FALSE,"Balance";#N/A,#N/A,FALSE,"DCF Pump";#N/A,#N/A,FALSE,"Trans Assump";#N/A,#N/A,FALSE,"Combined Income";#N/A,#N/A,FALSE,"Combined Balance"}</definedName>
    <definedName name="wrn.Pump._4" hidden="1">{#N/A,#N/A,FALSE,"Assump";#N/A,#N/A,FALSE,"Income";#N/A,#N/A,FALSE,"Balance";#N/A,#N/A,FALSE,"DCF Pump";#N/A,#N/A,FALSE,"Trans Assump";#N/A,#N/A,FALSE,"Combined Income";#N/A,#N/A,FALSE,"Combined Balance"}</definedName>
    <definedName name="wrn.Pump._4_2" localSheetId="4" hidden="1">{#N/A,#N/A,FALSE,"Assump";#N/A,#N/A,FALSE,"Income";#N/A,#N/A,FALSE,"Balance";#N/A,#N/A,FALSE,"DCF Pump";#N/A,#N/A,FALSE,"Trans Assump";#N/A,#N/A,FALSE,"Combined Income";#N/A,#N/A,FALSE,"Combined Balance"}</definedName>
    <definedName name="wrn.Pump._4_2" localSheetId="11" hidden="1">{#N/A,#N/A,FALSE,"Assump";#N/A,#N/A,FALSE,"Income";#N/A,#N/A,FALSE,"Balance";#N/A,#N/A,FALSE,"DCF Pump";#N/A,#N/A,FALSE,"Trans Assump";#N/A,#N/A,FALSE,"Combined Income";#N/A,#N/A,FALSE,"Combined Balance"}</definedName>
    <definedName name="wrn.Pump._4_2" hidden="1">{#N/A,#N/A,FALSE,"Assump";#N/A,#N/A,FALSE,"Income";#N/A,#N/A,FALSE,"Balance";#N/A,#N/A,FALSE,"DCF Pump";#N/A,#N/A,FALSE,"Trans Assump";#N/A,#N/A,FALSE,"Combined Income";#N/A,#N/A,FALSE,"Combined Balance"}</definedName>
    <definedName name="wrn.Pump._5" localSheetId="4" hidden="1">{#N/A,#N/A,FALSE,"Assump";#N/A,#N/A,FALSE,"Income";#N/A,#N/A,FALSE,"Balance";#N/A,#N/A,FALSE,"DCF Pump";#N/A,#N/A,FALSE,"Trans Assump";#N/A,#N/A,FALSE,"Combined Income";#N/A,#N/A,FALSE,"Combined Balance"}</definedName>
    <definedName name="wrn.Pump._5" localSheetId="11" hidden="1">{#N/A,#N/A,FALSE,"Assump";#N/A,#N/A,FALSE,"Income";#N/A,#N/A,FALSE,"Balance";#N/A,#N/A,FALSE,"DCF Pump";#N/A,#N/A,FALSE,"Trans Assump";#N/A,#N/A,FALSE,"Combined Income";#N/A,#N/A,FALSE,"Combined Balance"}</definedName>
    <definedName name="wrn.Pump._5" hidden="1">{#N/A,#N/A,FALSE,"Assump";#N/A,#N/A,FALSE,"Income";#N/A,#N/A,FALSE,"Balance";#N/A,#N/A,FALSE,"DCF Pump";#N/A,#N/A,FALSE,"Trans Assump";#N/A,#N/A,FALSE,"Combined Income";#N/A,#N/A,FALSE,"Combined Balance"}</definedName>
    <definedName name="wrn.Pump._5_2" localSheetId="4" hidden="1">{#N/A,#N/A,FALSE,"Assump";#N/A,#N/A,FALSE,"Income";#N/A,#N/A,FALSE,"Balance";#N/A,#N/A,FALSE,"DCF Pump";#N/A,#N/A,FALSE,"Trans Assump";#N/A,#N/A,FALSE,"Combined Income";#N/A,#N/A,FALSE,"Combined Balance"}</definedName>
    <definedName name="wrn.Pump._5_2" localSheetId="11" hidden="1">{#N/A,#N/A,FALSE,"Assump";#N/A,#N/A,FALSE,"Income";#N/A,#N/A,FALSE,"Balance";#N/A,#N/A,FALSE,"DCF Pump";#N/A,#N/A,FALSE,"Trans Assump";#N/A,#N/A,FALSE,"Combined Income";#N/A,#N/A,FALSE,"Combined Balance"}</definedName>
    <definedName name="wrn.Pump._5_2" hidden="1">{#N/A,#N/A,FALSE,"Assump";#N/A,#N/A,FALSE,"Income";#N/A,#N/A,FALSE,"Balance";#N/A,#N/A,FALSE,"DCF Pump";#N/A,#N/A,FALSE,"Trans Assump";#N/A,#N/A,FALSE,"Combined Income";#N/A,#N/A,FALSE,"Combined Balance"}</definedName>
    <definedName name="wrn.PunchListReport." localSheetId="11" hidden="1">{#N/A,#N/A,TRUE,"Cinema Input Sheet";#N/A,#N/A,TRUE,"Punch"}</definedName>
    <definedName name="wrn.PunchListReport." hidden="1">{#N/A,#N/A,TRUE,"Cinema Input Sheet";#N/A,#N/A,TRUE,"Punch"}</definedName>
    <definedName name="wrn.Purchase._.Macro." localSheetId="4" hidden="1">{"purchase1",#N/A,FALSE,"tcb-spbc";"purchase2",#N/A,FALSE,"tcb-spbc";"purchase3",#N/A,FALSE,"tcb-spbc";"purchase4",#N/A,FALSE,"tcb-spbc";"purchase5",#N/A,FALSE,"tcb-spbc";"purchase6",#N/A,FALSE,"tcb-spbc";"purchase7",#N/A,FALSE,"tcb-spbc";"purchase8",#N/A,FALSE,"tcb-spbc";"BS_restructure",#N/A,FALSE,"tcb-spbc"}</definedName>
    <definedName name="wrn.Purchase._.Macro." localSheetId="15" hidden="1">{"purchase1",#N/A,FALSE,"tcb-spbc";"purchase2",#N/A,FALSE,"tcb-spbc";"purchase3",#N/A,FALSE,"tcb-spbc";"purchase4",#N/A,FALSE,"tcb-spbc";"purchase5",#N/A,FALSE,"tcb-spbc";"purchase6",#N/A,FALSE,"tcb-spbc";"purchase7",#N/A,FALSE,"tcb-spbc";"purchase8",#N/A,FALSE,"tcb-spbc";"BS_restructure",#N/A,FALSE,"tcb-spbc"}</definedName>
    <definedName name="wrn.Purchase._.Macro." localSheetId="11" hidden="1">{"purchase1",#N/A,FALSE,"tcb-spbc";"purchase2",#N/A,FALSE,"tcb-spbc";"purchase3",#N/A,FALSE,"tcb-spbc";"purchase4",#N/A,FALSE,"tcb-spbc";"purchase5",#N/A,FALSE,"tcb-spbc";"purchase6",#N/A,FALSE,"tcb-spbc";"purchase7",#N/A,FALSE,"tcb-spbc";"purchase8",#N/A,FALSE,"tcb-spbc";"BS_restructure",#N/A,FALSE,"tcb-spbc"}</definedName>
    <definedName name="wrn.Purchase._.Macro." hidden="1">{"purchase1",#N/A,FALSE,"tcb-spbc";"purchase2",#N/A,FALSE,"tcb-spbc";"purchase3",#N/A,FALSE,"tcb-spbc";"purchase4",#N/A,FALSE,"tcb-spbc";"purchase5",#N/A,FALSE,"tcb-spbc";"purchase6",#N/A,FALSE,"tcb-spbc";"purchase7",#N/A,FALSE,"tcb-spbc";"purchase8",#N/A,FALSE,"tcb-spbc";"BS_restructure",#N/A,FALSE,"tcb-spbc"}</definedName>
    <definedName name="wrn.PV." localSheetId="4" hidden="1">{"pv",#N/A,FALSE,"P.Fini";"pv1",#N/A,FALSE,"SemiFini"}</definedName>
    <definedName name="wrn.PV." localSheetId="11" hidden="1">{"pv",#N/A,FALSE,"P.Fini";"pv1",#N/A,FALSE,"SemiFini"}</definedName>
    <definedName name="wrn.PV." hidden="1">{"pv",#N/A,FALSE,"P.Fini";"pv1",#N/A,FALSE,"SemiFini"}</definedName>
    <definedName name="wrn.PV.2" localSheetId="4" hidden="1">{"pv",#N/A,FALSE,"P.Fini";"pv1",#N/A,FALSE,"SemiFini"}</definedName>
    <definedName name="wrn.PV.2" localSheetId="11" hidden="1">{"pv",#N/A,FALSE,"P.Fini";"pv1",#N/A,FALSE,"SemiFini"}</definedName>
    <definedName name="wrn.PV.2" hidden="1">{"pv",#N/A,FALSE,"P.Fini";"pv1",#N/A,FALSE,"SemiFini"}</definedName>
    <definedName name="wrn.PVPRU." localSheetId="4" hidden="1">{#N/A,#N/A,FALSE,"Projet";#N/A,#N/A,FALSE,"P.Fini";#N/A,#N/A,FALSE,"Peinture";#N/A,#N/A,FALSE,"SemiFini";#N/A,#N/A,FALSE,"ERP"}</definedName>
    <definedName name="wrn.PVPRU." localSheetId="11" hidden="1">{#N/A,#N/A,FALSE,"Projet";#N/A,#N/A,FALSE,"P.Fini";#N/A,#N/A,FALSE,"Peinture";#N/A,#N/A,FALSE,"SemiFini";#N/A,#N/A,FALSE,"ERP"}</definedName>
    <definedName name="wrn.PVPRU." hidden="1">{#N/A,#N/A,FALSE,"Projet";#N/A,#N/A,FALSE,"P.Fini";#N/A,#N/A,FALSE,"Peinture";#N/A,#N/A,FALSE,"SemiFini";#N/A,#N/A,FALSE,"ERP"}</definedName>
    <definedName name="wrn.PVPRU.2" localSheetId="4" hidden="1">{#N/A,#N/A,FALSE,"Projet";#N/A,#N/A,FALSE,"P.Fini";#N/A,#N/A,FALSE,"Peinture";#N/A,#N/A,FALSE,"SemiFini";#N/A,#N/A,FALSE,"ERP"}</definedName>
    <definedName name="wrn.PVPRU.2" localSheetId="11" hidden="1">{#N/A,#N/A,FALSE,"Projet";#N/A,#N/A,FALSE,"P.Fini";#N/A,#N/A,FALSE,"Peinture";#N/A,#N/A,FALSE,"SemiFini";#N/A,#N/A,FALSE,"ERP"}</definedName>
    <definedName name="wrn.PVPRU.2" hidden="1">{#N/A,#N/A,FALSE,"Projet";#N/A,#N/A,FALSE,"P.Fini";#N/A,#N/A,FALSE,"Peinture";#N/A,#N/A,FALSE,"SemiFini";#N/A,#N/A,FALSE,"ERP"}</definedName>
    <definedName name="wrn.PVSogedac." localSheetId="4" hidden="1">{"pvsogedac",#N/A,FALSE,"P.Fini";"pvsogedac1",#N/A,FALSE,"SemiFini"}</definedName>
    <definedName name="wrn.PVSogedac." localSheetId="11" hidden="1">{"pvsogedac",#N/A,FALSE,"P.Fini";"pvsogedac1",#N/A,FALSE,"SemiFini"}</definedName>
    <definedName name="wrn.PVSogedac." hidden="1">{"pvsogedac",#N/A,FALSE,"P.Fini";"pvsogedac1",#N/A,FALSE,"SemiFini"}</definedName>
    <definedName name="wrn.PVSogedac.2" localSheetId="4" hidden="1">{"pvsogedac",#N/A,FALSE,"P.Fini";"pvsogedac1",#N/A,FALSE,"SemiFini"}</definedName>
    <definedName name="wrn.PVSogedac.2" localSheetId="11" hidden="1">{"pvsogedac",#N/A,FALSE,"P.Fini";"pvsogedac1",#N/A,FALSE,"SemiFini"}</definedName>
    <definedName name="wrn.PVSogedac.2" hidden="1">{"pvsogedac",#N/A,FALSE,"P.Fini";"pvsogedac1",#N/A,FALSE,"SemiFini"}</definedName>
    <definedName name="wrn.Q._.Report." localSheetId="11" hidden="1">{"Quarterly Earnings",#N/A,FALSE,"FTS";"Quarterly Margins",#N/A,FALSE,"FTS";"Q Sales",#N/A,FALSE,"FTS";"Q EBIT",#N/A,FALSE,"FTS";"Unit Analysis",#N/A,FALSE,"FTS";"Inventory Analysis",#N/A,FALSE,"FTS"}</definedName>
    <definedName name="wrn.Q._.Report." hidden="1">{"Quarterly Earnings",#N/A,FALSE,"FTS";"Quarterly Margins",#N/A,FALSE,"FTS";"Q Sales",#N/A,FALSE,"FTS";"Q EBIT",#N/A,FALSE,"FTS";"Unit Analysis",#N/A,FALSE,"FTS";"Inventory Analysis",#N/A,FALSE,"FTS"}</definedName>
    <definedName name="wrn.q1._.review." localSheetId="11" hidden="1">{"brd_fy",#N/A,FALSE,"95bspl";"brd_q1q2",#N/A,FALSE,"95bspl";"_95fcmonthly",#N/A,FALSE,"95bspl"}</definedName>
    <definedName name="wrn.q1._.review." hidden="1">{"brd_fy",#N/A,FALSE,"95bspl";"brd_q1q2",#N/A,FALSE,"95bspl";"_95fcmonthly",#N/A,FALSE,"95bspl"}</definedName>
    <definedName name="wrn.q2._.review." localSheetId="11" hidden="1">{"_6mo_fy",#N/A,FALSE,"95bspl";"_1q_2q",#N/A,FALSE,"95bspl";"_95fcmonthly",#N/A,FALSE,"95bspl"}</definedName>
    <definedName name="wrn.q2._.review." hidden="1">{"_6mo_fy",#N/A,FALSE,"95bspl";"_1q_2q",#N/A,FALSE,"95bspl";"_95fcmonthly",#N/A,FALSE,"95bspl"}</definedName>
    <definedName name="wrn.Q3._.Prof._.Serv._.Summary." localSheetId="4" hidden="1">{"Professional Service Summary",#N/A,FALSE,"Q3 Prof Serv"}</definedName>
    <definedName name="wrn.Q3._.Prof._.Serv._.Summary." localSheetId="11" hidden="1">{"Professional Service Summary",#N/A,FALSE,"Q3 Prof Serv"}</definedName>
    <definedName name="wrn.Q3._.Prof._.Serv._.Summary." hidden="1">{"Professional Service Summary",#N/A,FALSE,"Q3 Prof Serv"}</definedName>
    <definedName name="wrn.Q3._.Prof._.Serv._.Summary._1" localSheetId="4" hidden="1">{"Professional Service Summary",#N/A,FALSE,"Q3 Prof Serv"}</definedName>
    <definedName name="wrn.Q3._.Prof._.Serv._.Summary._1" localSheetId="11" hidden="1">{"Professional Service Summary",#N/A,FALSE,"Q3 Prof Serv"}</definedName>
    <definedName name="wrn.Q3._.Prof._.Serv._.Summary._1" hidden="1">{"Professional Service Summary",#N/A,FALSE,"Q3 Prof Serv"}</definedName>
    <definedName name="wrn.Q3._.Prof._.Serv._.Summary._1_1" localSheetId="4" hidden="1">{"Professional Service Summary",#N/A,FALSE,"Q3 Prof Serv"}</definedName>
    <definedName name="wrn.Q3._.Prof._.Serv._.Summary._1_1" localSheetId="11" hidden="1">{"Professional Service Summary",#N/A,FALSE,"Q3 Prof Serv"}</definedName>
    <definedName name="wrn.Q3._.Prof._.Serv._.Summary._1_1" hidden="1">{"Professional Service Summary",#N/A,FALSE,"Q3 Prof Serv"}</definedName>
    <definedName name="wrn.Q3._.Prof._.Serv._.Summary._1_1_2" localSheetId="4" hidden="1">{"Professional Service Summary",#N/A,FALSE,"Q3 Prof Serv"}</definedName>
    <definedName name="wrn.Q3._.Prof._.Serv._.Summary._1_1_2" localSheetId="11" hidden="1">{"Professional Service Summary",#N/A,FALSE,"Q3 Prof Serv"}</definedName>
    <definedName name="wrn.Q3._.Prof._.Serv._.Summary._1_1_2" hidden="1">{"Professional Service Summary",#N/A,FALSE,"Q3 Prof Serv"}</definedName>
    <definedName name="wrn.Q3._.Prof._.Serv._.Summary._1_3" localSheetId="4" hidden="1">{"Professional Service Summary",#N/A,FALSE,"Q3 Prof Serv"}</definedName>
    <definedName name="wrn.Q3._.Prof._.Serv._.Summary._1_3" localSheetId="11" hidden="1">{"Professional Service Summary",#N/A,FALSE,"Q3 Prof Serv"}</definedName>
    <definedName name="wrn.Q3._.Prof._.Serv._.Summary._1_3" hidden="1">{"Professional Service Summary",#N/A,FALSE,"Q3 Prof Serv"}</definedName>
    <definedName name="wrn.Q3._.Prof._.Serv._.Summary._2" localSheetId="4" hidden="1">{"Professional Service Summary",#N/A,FALSE,"Q3 Prof Serv"}</definedName>
    <definedName name="wrn.Q3._.Prof._.Serv._.Summary._2" localSheetId="11" hidden="1">{"Professional Service Summary",#N/A,FALSE,"Q3 Prof Serv"}</definedName>
    <definedName name="wrn.Q3._.Prof._.Serv._.Summary._2" hidden="1">{"Professional Service Summary",#N/A,FALSE,"Q3 Prof Serv"}</definedName>
    <definedName name="wrn.Q3._.Prof._.Serv._.Summary._2_2" localSheetId="4" hidden="1">{"Professional Service Summary",#N/A,FALSE,"Q3 Prof Serv"}</definedName>
    <definedName name="wrn.Q3._.Prof._.Serv._.Summary._2_2" localSheetId="11" hidden="1">{"Professional Service Summary",#N/A,FALSE,"Q3 Prof Serv"}</definedName>
    <definedName name="wrn.Q3._.Prof._.Serv._.Summary._2_2" hidden="1">{"Professional Service Summary",#N/A,FALSE,"Q3 Prof Serv"}</definedName>
    <definedName name="wrn.Q3._.Prof._.Serv._.Summary._3" localSheetId="4" hidden="1">{"Professional Service Summary",#N/A,FALSE,"Q3 Prof Serv"}</definedName>
    <definedName name="wrn.Q3._.Prof._.Serv._.Summary._3" localSheetId="11" hidden="1">{"Professional Service Summary",#N/A,FALSE,"Q3 Prof Serv"}</definedName>
    <definedName name="wrn.Q3._.Prof._.Serv._.Summary._3" hidden="1">{"Professional Service Summary",#N/A,FALSE,"Q3 Prof Serv"}</definedName>
    <definedName name="wrn.Q3._.Prof._.Serv._.Summary._3_2" localSheetId="4" hidden="1">{"Professional Service Summary",#N/A,FALSE,"Q3 Prof Serv"}</definedName>
    <definedName name="wrn.Q3._.Prof._.Serv._.Summary._3_2" localSheetId="11" hidden="1">{"Professional Service Summary",#N/A,FALSE,"Q3 Prof Serv"}</definedName>
    <definedName name="wrn.Q3._.Prof._.Serv._.Summary._3_2" hidden="1">{"Professional Service Summary",#N/A,FALSE,"Q3 Prof Serv"}</definedName>
    <definedName name="wrn.Q3._.Prof._.Serv._.Summary._5" localSheetId="4" hidden="1">{"Professional Service Summary",#N/A,FALSE,"Q3 Prof Serv"}</definedName>
    <definedName name="wrn.Q3._.Prof._.Serv._.Summary._5" localSheetId="11" hidden="1">{"Professional Service Summary",#N/A,FALSE,"Q3 Prof Serv"}</definedName>
    <definedName name="wrn.Q3._.Prof._.Serv._.Summary._5" hidden="1">{"Professional Service Summary",#N/A,FALSE,"Q3 Prof Serv"}</definedName>
    <definedName name="wrn.Q3._.Professional._.service._.detail." localSheetId="4" hidden="1">{"Professional Service Detail",#N/A,FALSE,"Q3 Prof Serv"}</definedName>
    <definedName name="wrn.Q3._.Professional._.service._.detail." localSheetId="11" hidden="1">{"Professional Service Detail",#N/A,FALSE,"Q3 Prof Serv"}</definedName>
    <definedName name="wrn.Q3._.Professional._.service._.detail." hidden="1">{"Professional Service Detail",#N/A,FALSE,"Q3 Prof Serv"}</definedName>
    <definedName name="wrn.Q3._.Professional._.service._.detail._1" localSheetId="4" hidden="1">{"Professional Service Detail",#N/A,FALSE,"Q3 Prof Serv"}</definedName>
    <definedName name="wrn.Q3._.Professional._.service._.detail._1" localSheetId="11" hidden="1">{"Professional Service Detail",#N/A,FALSE,"Q3 Prof Serv"}</definedName>
    <definedName name="wrn.Q3._.Professional._.service._.detail._1" hidden="1">{"Professional Service Detail",#N/A,FALSE,"Q3 Prof Serv"}</definedName>
    <definedName name="wrn.Q3._.Professional._.service._.detail._1_1" localSheetId="4" hidden="1">{"Professional Service Detail",#N/A,FALSE,"Q3 Prof Serv"}</definedName>
    <definedName name="wrn.Q3._.Professional._.service._.detail._1_1" localSheetId="11" hidden="1">{"Professional Service Detail",#N/A,FALSE,"Q3 Prof Serv"}</definedName>
    <definedName name="wrn.Q3._.Professional._.service._.detail._1_1" hidden="1">{"Professional Service Detail",#N/A,FALSE,"Q3 Prof Serv"}</definedName>
    <definedName name="wrn.Q3._.Professional._.service._.detail._1_1_2" localSheetId="4" hidden="1">{"Professional Service Detail",#N/A,FALSE,"Q3 Prof Serv"}</definedName>
    <definedName name="wrn.Q3._.Professional._.service._.detail._1_1_2" localSheetId="11" hidden="1">{"Professional Service Detail",#N/A,FALSE,"Q3 Prof Serv"}</definedName>
    <definedName name="wrn.Q3._.Professional._.service._.detail._1_1_2" hidden="1">{"Professional Service Detail",#N/A,FALSE,"Q3 Prof Serv"}</definedName>
    <definedName name="wrn.Q3._.Professional._.service._.detail._1_3" localSheetId="4" hidden="1">{"Professional Service Detail",#N/A,FALSE,"Q3 Prof Serv"}</definedName>
    <definedName name="wrn.Q3._.Professional._.service._.detail._1_3" localSheetId="11" hidden="1">{"Professional Service Detail",#N/A,FALSE,"Q3 Prof Serv"}</definedName>
    <definedName name="wrn.Q3._.Professional._.service._.detail._1_3" hidden="1">{"Professional Service Detail",#N/A,FALSE,"Q3 Prof Serv"}</definedName>
    <definedName name="wrn.Q3._.Professional._.service._.detail._2" localSheetId="4" hidden="1">{"Professional Service Detail",#N/A,FALSE,"Q3 Prof Serv"}</definedName>
    <definedName name="wrn.Q3._.Professional._.service._.detail._2" localSheetId="11" hidden="1">{"Professional Service Detail",#N/A,FALSE,"Q3 Prof Serv"}</definedName>
    <definedName name="wrn.Q3._.Professional._.service._.detail._2" hidden="1">{"Professional Service Detail",#N/A,FALSE,"Q3 Prof Serv"}</definedName>
    <definedName name="wrn.Q3._.Professional._.service._.detail._2_2" localSheetId="4" hidden="1">{"Professional Service Detail",#N/A,FALSE,"Q3 Prof Serv"}</definedName>
    <definedName name="wrn.Q3._.Professional._.service._.detail._2_2" localSheetId="11" hidden="1">{"Professional Service Detail",#N/A,FALSE,"Q3 Prof Serv"}</definedName>
    <definedName name="wrn.Q3._.Professional._.service._.detail._2_2" hidden="1">{"Professional Service Detail",#N/A,FALSE,"Q3 Prof Serv"}</definedName>
    <definedName name="wrn.Q3._.Professional._.service._.detail._3" localSheetId="4" hidden="1">{"Professional Service Detail",#N/A,FALSE,"Q3 Prof Serv"}</definedName>
    <definedName name="wrn.Q3._.Professional._.service._.detail._3" localSheetId="11" hidden="1">{"Professional Service Detail",#N/A,FALSE,"Q3 Prof Serv"}</definedName>
    <definedName name="wrn.Q3._.Professional._.service._.detail._3" hidden="1">{"Professional Service Detail",#N/A,FALSE,"Q3 Prof Serv"}</definedName>
    <definedName name="wrn.Q3._.Professional._.service._.detail._3_2" localSheetId="4" hidden="1">{"Professional Service Detail",#N/A,FALSE,"Q3 Prof Serv"}</definedName>
    <definedName name="wrn.Q3._.Professional._.service._.detail._3_2" localSheetId="11" hidden="1">{"Professional Service Detail",#N/A,FALSE,"Q3 Prof Serv"}</definedName>
    <definedName name="wrn.Q3._.Professional._.service._.detail._3_2" hidden="1">{"Professional Service Detail",#N/A,FALSE,"Q3 Prof Serv"}</definedName>
    <definedName name="wrn.Q3._.Professional._.service._.detail._5" localSheetId="4" hidden="1">{"Professional Service Detail",#N/A,FALSE,"Q3 Prof Serv"}</definedName>
    <definedName name="wrn.Q3._.Professional._.service._.detail._5" localSheetId="11" hidden="1">{"Professional Service Detail",#N/A,FALSE,"Q3 Prof Serv"}</definedName>
    <definedName name="wrn.Q3._.Professional._.service._.detail._5" hidden="1">{"Professional Service Detail",#N/A,FALSE,"Q3 Prof Serv"}</definedName>
    <definedName name="wrn.QQ_Quick_Merge_3yr." localSheetId="4"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11"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4"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11"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4"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11"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4"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11"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4" hidden="1">{"Cover",#N/A,FALSE,"Cover";"trans_sum_print",#N/A,FALSE,"Transaction Summary";"earnings_impact_3yrQQ",#N/A,FALSE,"Earnings Impact";"accr_dil_3yr",#N/A,FALSE,"accretion dilution"}</definedName>
    <definedName name="wrn.QQQ_Quick_Merge_3yr." localSheetId="11" hidden="1">{"Cover",#N/A,FALSE,"Cover";"trans_sum_print",#N/A,FALSE,"Transaction Summary";"earnings_impact_3yrQQ",#N/A,FALSE,"Earnings Impact";"accr_dil_3yr",#N/A,FALSE,"accretion dilution"}</definedName>
    <definedName name="wrn.QQQ_Quick_Merge_3yr." hidden="1">{"Cover",#N/A,FALSE,"Cover";"trans_sum_print",#N/A,FALSE,"Transaction Summary";"earnings_impact_3yrQQ",#N/A,FALSE,"Earnings Impact";"accr_dil_3yr",#N/A,FALSE,"accretion dilution"}</definedName>
    <definedName name="wrn.QQQ_Quick_Merge_4yr." localSheetId="4" hidden="1">{"Cover",#N/A,FALSE,"Cover";"trans_sum_print",#N/A,FALSE,"Transaction Summary";"earnings_impact_4yrQQ",#N/A,FALSE,"Earnings Impact";"accr_dil_4yr",#N/A,FALSE,"accretion dilution"}</definedName>
    <definedName name="wrn.QQQ_Quick_Merge_4yr." localSheetId="11" hidden="1">{"Cover",#N/A,FALSE,"Cover";"trans_sum_print",#N/A,FALSE,"Transaction Summary";"earnings_impact_4yrQQ",#N/A,FALSE,"Earnings Impact";"accr_dil_4yr",#N/A,FALSE,"accretion dilution"}</definedName>
    <definedName name="wrn.QQQ_Quick_Merge_4yr." hidden="1">{"Cover",#N/A,FALSE,"Cover";"trans_sum_print",#N/A,FALSE,"Transaction Summary";"earnings_impact_4yrQQ",#N/A,FALSE,"Earnings Impact";"accr_dil_4yr",#N/A,FALSE,"accretion dilution"}</definedName>
    <definedName name="wrn.QQQ_Quick_Merge_5yr." localSheetId="4" hidden="1">{"Cover",#N/A,FALSE,"Cover";"trans_sum_print",#N/A,FALSE,"Transaction Summary";"earnings_impact_5yrQQ",#N/A,FALSE,"Earnings Impact";"accr_dil_5yr",#N/A,FALSE,"accretion dilution"}</definedName>
    <definedName name="wrn.QQQ_Quick_Merge_5yr." localSheetId="11" hidden="1">{"Cover",#N/A,FALSE,"Cover";"trans_sum_print",#N/A,FALSE,"Transaction Summary";"earnings_impact_5yrQQ",#N/A,FALSE,"Earnings Impact";"accr_dil_5yr",#N/A,FALSE,"accretion dilution"}</definedName>
    <definedName name="wrn.QQQ_Quick_Merge_5yr." hidden="1">{"Cover",#N/A,FALSE,"Cover";"trans_sum_print",#N/A,FALSE,"Transaction Summary";"earnings_impact_5yrQQ",#N/A,FALSE,"Earnings Impact";"accr_dil_5yr",#N/A,FALSE,"accretion dilution"}</definedName>
    <definedName name="wrn.QQQ_Quick_Merge_6yr." localSheetId="4" hidden="1">{"Cover",#N/A,FALSE,"Cover";"trans_sum_print",#N/A,FALSE,"Transaction Summary";"earnings_impact_6yrQQ",#N/A,FALSE,"Earnings Impact";"accr_dil_6yr",#N/A,FALSE,"accretion dilution"}</definedName>
    <definedName name="wrn.QQQ_Quick_Merge_6yr." localSheetId="11" hidden="1">{"Cover",#N/A,FALSE,"Cover";"trans_sum_print",#N/A,FALSE,"Transaction Summary";"earnings_impact_6yrQQ",#N/A,FALSE,"Earnings Impact";"accr_dil_6yr",#N/A,FALSE,"accretion dilution"}</definedName>
    <definedName name="wrn.QQQ_Quick_Merge_6yr." hidden="1">{"Cover",#N/A,FALSE,"Cover";"trans_sum_print",#N/A,FALSE,"Transaction Summary";"earnings_impact_6yrQQ",#N/A,FALSE,"Earnings Impact";"accr_dil_6yr",#N/A,FALSE,"accretion dilution"}</definedName>
    <definedName name="wrn.QTDPages." localSheetId="11" hidden="1">{"qtdpage1",#N/A,FALSE,"QTD";"qtdpage2",#N/A,FALSE,"QTD";"qtdpage3",#N/A,FALSE,"QTD";"qtdpage4",#N/A,FALSE,"QTD"}</definedName>
    <definedName name="wrn.QTDPages." hidden="1">{"qtdpage1",#N/A,FALSE,"QTD";"qtdpage2",#N/A,FALSE,"QTD";"qtdpage3",#N/A,FALSE,"QTD";"qtdpage4",#N/A,FALSE,"QTD"}</definedName>
    <definedName name="wrn.QTR." localSheetId="4" hidden="1">{#N/A,#N/A,FALSE,"Covenant summary - QTR";#N/A,#N/A,FALSE,"Covenant Calcs - QTR";"ltm_qtr",#N/A,FALSE,"P&amp;L LTM - detail";"bs_qtr",#N/A,FALSE,"Condensed summary bs"}</definedName>
    <definedName name="wrn.QTR." localSheetId="11" hidden="1">{#N/A,#N/A,FALSE,"Covenant summary - QTR";#N/A,#N/A,FALSE,"Covenant Calcs - QTR";"ltm_qtr",#N/A,FALSE,"P&amp;L LTM - detail";"bs_qtr",#N/A,FALSE,"Condensed summary bs"}</definedName>
    <definedName name="wrn.QTR." hidden="1">{#N/A,#N/A,FALSE,"Covenant summary - QTR";#N/A,#N/A,FALSE,"Covenant Calcs - QTR";"ltm_qtr",#N/A,FALSE,"P&amp;L LTM - detail";"bs_qtr",#N/A,FALSE,"Condensed summary bs"}</definedName>
    <definedName name="wrn.Qtr._.3." localSheetId="11" hidden="1">{"QTR3PL",#N/A,FALSE,"Qtr 3";"QTR3PLYTD",#N/A,FALSE,"Qtr 3";"QTR3BS",#N/A,FALSE,"Qtr 3";"QTR3CF",#N/A,FALSE,"Qtr 3";"QTR3CFYTD",#N/A,FALSE,"Qtr 3";"QTR3PGIPL",#N/A,FALSE,"Qtr 3";"QTR3PGIPLYTD",#N/A,FALSE,"Qtr 3";"QTR3PGIBS",#N/A,FALSE,"Qtr 3";"QTR3PGICF",#N/A,FALSE,"Qtr 3";"QTR3PGICFYTD",#N/A,FALSE,"Qtr 3"}</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_.Data." localSheetId="11" hidden="1">{"1999 by qtr",#N/A,FALSE,"Total_Company"}</definedName>
    <definedName name="wrn.Qtr._.Data." hidden="1">{"1999 by qtr",#N/A,FALSE,"Total_Company"}</definedName>
    <definedName name="wrn.QTR._1" localSheetId="4" hidden="1">{#N/A,#N/A,FALSE,"Covenant summary - QTR";#N/A,#N/A,FALSE,"Covenant Calcs - QTR";"ltm_qtr",#N/A,FALSE,"P&amp;L LTM - detail";"bs_qtr",#N/A,FALSE,"Condensed summary bs"}</definedName>
    <definedName name="wrn.QTR._1" localSheetId="11" hidden="1">{#N/A,#N/A,FALSE,"Covenant summary - QTR";#N/A,#N/A,FALSE,"Covenant Calcs - QTR";"ltm_qtr",#N/A,FALSE,"P&amp;L LTM - detail";"bs_qtr",#N/A,FALSE,"Condensed summary bs"}</definedName>
    <definedName name="wrn.QTR._1" hidden="1">{#N/A,#N/A,FALSE,"Covenant summary - QTR";#N/A,#N/A,FALSE,"Covenant Calcs - QTR";"ltm_qtr",#N/A,FALSE,"P&amp;L LTM - detail";"bs_qtr",#N/A,FALSE,"Condensed summary bs"}</definedName>
    <definedName name="wrn.QTR1." localSheetId="11" hidden="1">{"QTR1PGIBS",#N/A,FALSE,"Qtr 1 PGI";"QTR1PGIPL",#N/A,FALSE,"Qtr 1 PGI";"QTR1PGICF",#N/A,FALSE,"Qtr 1 PGI";"QTR1BS",#N/A,FALSE,"Qtr 1 ";"QTR1PL",#N/A,FALSE,"Qtr 1 ";"QTR1CF",#N/A,FALSE,"Qtr 1 "}</definedName>
    <definedName name="wrn.QTR1." hidden="1">{"QTR1PGIBS",#N/A,FALSE,"Qtr 1 PGI";"QTR1PGIPL",#N/A,FALSE,"Qtr 1 PGI";"QTR1PGICF",#N/A,FALSE,"Qtr 1 PGI";"QTR1BS",#N/A,FALSE,"Qtr 1 ";"QTR1PL",#N/A,FALSE,"Qtr 1 ";"QTR1CF",#N/A,FALSE,"Qtr 1 "}</definedName>
    <definedName name="wrn.Qtr2." localSheetId="11" hidden="1">{"QTR2PL",#N/A,FALSE,"Qtr 2";"QTR2PLYTD",#N/A,FALSE,"Qtr 2";"QTR2BS",#N/A,FALSE,"Qtr 2";"QTR2CF",#N/A,FALSE,"Qtr 2";"QTR2CFYTD",#N/A,FALSE,"Qtr 2";"QTR2PGIPL",#N/A,FALSE,"Qtr 2 PGI";"QTR2PGIPLYTD",#N/A,FALSE,"Qtr 2 PGI";"QTR2PGIBS",#N/A,FALSE,"Qtr 2 PGI";"QTR2PGICF",#N/A,FALSE,"Qtr 2 PGI";"QTR2PGICFYTD",#N/A,FALSE,"Qtr 2 PGI"}</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 localSheetId="4" hidden="1">{"QTRLY1999",#N/A,FALSE,"QTRLY";"QTRLY2000",#N/A,FALSE,"QTRLY";"QTRLY2001",#N/A,FALSE,"QTRLY"}</definedName>
    <definedName name="wrn.QTRLY." localSheetId="11" hidden="1">{"QTRLY1999",#N/A,FALSE,"QTRLY";"QTRLY2000",#N/A,FALSE,"QTRLY";"QTRLY2001",#N/A,FALSE,"QTRLY"}</definedName>
    <definedName name="wrn.QTRLY." hidden="1">{"QTRLY1999",#N/A,FALSE,"QTRLY";"QTRLY2000",#N/A,FALSE,"QTRLY";"QTRLY2001",#N/A,FALSE,"QTRLY"}</definedName>
    <definedName name="wrn.QTRLY._1" localSheetId="4" hidden="1">{"QTRLY1999",#N/A,FALSE,"QTRLY";"QTRLY2000",#N/A,FALSE,"QTRLY";"QTRLY2001",#N/A,FALSE,"QTRLY"}</definedName>
    <definedName name="wrn.QTRLY._1" localSheetId="11" hidden="1">{"QTRLY1999",#N/A,FALSE,"QTRLY";"QTRLY2000",#N/A,FALSE,"QTRLY";"QTRLY2001",#N/A,FALSE,"QTRLY"}</definedName>
    <definedName name="wrn.QTRLY._1" hidden="1">{"QTRLY1999",#N/A,FALSE,"QTRLY";"QTRLY2000",#N/A,FALSE,"QTRLY";"QTRLY2001",#N/A,FALSE,"QTRLY"}</definedName>
    <definedName name="wrn.QTRSummaryOnly." localSheetId="11" hidden="1">{"quartersum",#N/A,FALSE,"Quarter"}</definedName>
    <definedName name="wrn.QTRSummaryOnly." hidden="1">{"quartersum",#N/A,FALSE,"Quarter"}</definedName>
    <definedName name="wrn.Quality._.KPIs." localSheetId="11" hidden="1">{#N/A,#N/A,TRUE,"Quality KPIs"}</definedName>
    <definedName name="wrn.Quality._.KPIs." hidden="1">{#N/A,#N/A,TRUE,"Quality KPIs"}</definedName>
    <definedName name="wrn.Quarter._.end." localSheetId="4" hidden="1">{"sqft",#N/A,FALSE,"Sq Ft";"capex2",#N/A,FALSE,"Sq Ft";"YearGoal",#N/A,FALSE,"YearGoal";"yeargoal without",#N/A,FALSE,"YearGoal";"eps",#N/A,FALSE,"EPS";"ss sales sho frs mel",#N/A,FALSE,"SS sales";"ss sales fa jff ath fts",#N/A,FALSE,"SS sales";"analyst 4qtrs and year",#N/A,FALSE,"Analyst Est"}</definedName>
    <definedName name="wrn.Quarter._.end." localSheetId="11" hidden="1">{"sqft",#N/A,FALSE,"Sq Ft";"capex2",#N/A,FALSE,"Sq Ft";"YearGoal",#N/A,FALSE,"YearGoal";"yeargoal without",#N/A,FALSE,"YearGoal";"eps",#N/A,FALSE,"EPS";"ss sales sho frs mel",#N/A,FALSE,"SS sales";"ss sales fa jff ath fts",#N/A,FALSE,"SS sales";"analyst 4qtrs and year",#N/A,FALSE,"Analyst Est"}</definedName>
    <definedName name="wrn.Quarter._.end." hidden="1">{"sqft",#N/A,FALSE,"Sq Ft";"capex2",#N/A,FALSE,"Sq Ft";"YearGoal",#N/A,FALSE,"YearGoal";"yeargoal without",#N/A,FALSE,"YearGoal";"eps",#N/A,FALSE,"EPS";"ss sales sho frs mel",#N/A,FALSE,"SS sales";"ss sales fa jff ath fts",#N/A,FALSE,"SS sales";"analyst 4qtrs and year",#N/A,FALSE,"Analyst Est"}</definedName>
    <definedName name="wrn.Quarter._.End._.Reports." localSheetId="11" hidden="1">{"CONTENTS",#N/A,FALSE,"CONTENTS";"CP1",#N/A,FALSE,"CP1";"CP1 Q",#N/A,FALSE,"CP1 Q";"N1",#N/A,FALSE,"N1";"N1 Q",#N/A,FALSE,"N1 Q";"C1",#N/A,FALSE,"C1";"C1 Q",#N/A,FALSE,"C1 Q";"Imidazoline",#N/A,FALSE,"I1";"I1 Q",#N/A,FALSE,"I1 Q";"CAT",#N/A,FALSE,"CAT";"CAT Q",#N/A,FALSE,"CAT Q";"COBALT",#N/A,FALSE,"Cobalt";"Cobalt Q",#N/A,FALSE,"Cobalt Q";"LOCAT",#N/A,FALSE,"LOCAT";"LOCAT Q",#N/A,FALSE,"LOCAT Q";"Balance Sheet",#N/A,FALSE,"Balance Sheet";"Cash Flow",#N/A,FALSE,"Cash Flow";"Dashboard",#N/A,FALSE,"Dashboard"}</definedName>
    <definedName name="wrn.Quarter._.End._.Reports." hidden="1">{"CONTENTS",#N/A,FALSE,"CONTENTS";"CP1",#N/A,FALSE,"CP1";"CP1 Q",#N/A,FALSE,"CP1 Q";"N1",#N/A,FALSE,"N1";"N1 Q",#N/A,FALSE,"N1 Q";"C1",#N/A,FALSE,"C1";"C1 Q",#N/A,FALSE,"C1 Q";"Imidazoline",#N/A,FALSE,"I1";"I1 Q",#N/A,FALSE,"I1 Q";"CAT",#N/A,FALSE,"CAT";"CAT Q",#N/A,FALSE,"CAT Q";"COBALT",#N/A,FALSE,"Cobalt";"Cobalt Q",#N/A,FALSE,"Cobalt Q";"LOCAT",#N/A,FALSE,"LOCAT";"LOCAT Q",#N/A,FALSE,"LOCAT Q";"Balance Sheet",#N/A,FALSE,"Balance Sheet";"Cash Flow",#N/A,FALSE,"Cash Flow";"Dashboard",#N/A,FALSE,"Dashboard"}</definedName>
    <definedName name="wrn.Quarter._.end._1" localSheetId="4" hidden="1">{"sqft",#N/A,FALSE,"Sq Ft";"capex2",#N/A,FALSE,"Sq Ft";"YearGoal",#N/A,FALSE,"YearGoal";"yeargoal without",#N/A,FALSE,"YearGoal";"eps",#N/A,FALSE,"EPS";"ss sales sho frs mel",#N/A,FALSE,"SS sales";"ss sales fa jff ath fts",#N/A,FALSE,"SS sales";"analyst 4qtrs and year",#N/A,FALSE,"Analyst Est"}</definedName>
    <definedName name="wrn.Quarter._.end._1" localSheetId="11" hidden="1">{"sqft",#N/A,FALSE,"Sq Ft";"capex2",#N/A,FALSE,"Sq Ft";"YearGoal",#N/A,FALSE,"YearGoal";"yeargoal without",#N/A,FALSE,"YearGoal";"eps",#N/A,FALSE,"EPS";"ss sales sho frs mel",#N/A,FALSE,"SS sales";"ss sales fa jff ath fts",#N/A,FALSE,"SS sales";"analyst 4qtrs and year",#N/A,FALSE,"Analyst Est"}</definedName>
    <definedName name="wrn.Quarter._.end._1" hidden="1">{"sqft",#N/A,FALSE,"Sq Ft";"capex2",#N/A,FALSE,"Sq Ft";"YearGoal",#N/A,FALSE,"YearGoal";"yeargoal without",#N/A,FALSE,"YearGoal";"eps",#N/A,FALSE,"EPS";"ss sales sho frs mel",#N/A,FALSE,"SS sales";"ss sales fa jff ath fts",#N/A,FALSE,"SS sales";"analyst 4qtrs and year",#N/A,FALSE,"Analyst Est"}</definedName>
    <definedName name="wrn.Quarter._.Reports._.only." localSheetId="4" hidden="1">{#N/A,#N/A,FALSE,"Quarterly Side by Side AT&amp;H";#N/A,#N/A,FALSE,"Quarterly Side by Side AT"}</definedName>
    <definedName name="wrn.Quarter._.Reports._.only." localSheetId="11" hidden="1">{#N/A,#N/A,FALSE,"Quarterly Side by Side AT&amp;H";#N/A,#N/A,FALSE,"Quarterly Side by Side AT"}</definedName>
    <definedName name="wrn.Quarter._.Reports._.only." hidden="1">{#N/A,#N/A,FALSE,"Quarterly Side by Side AT&amp;H";#N/A,#N/A,FALSE,"Quarterly Side by Side AT"}</definedName>
    <definedName name="wrn.Quarter._.Reports._.only._1" localSheetId="4" hidden="1">{#N/A,#N/A,FALSE,"Quarterly Side by Side AT&amp;H";#N/A,#N/A,FALSE,"Quarterly Side by Side AT"}</definedName>
    <definedName name="wrn.Quarter._.Reports._.only._1" localSheetId="11" hidden="1">{#N/A,#N/A,FALSE,"Quarterly Side by Side AT&amp;H";#N/A,#N/A,FALSE,"Quarterly Side by Side AT"}</definedName>
    <definedName name="wrn.Quarter._.Reports._.only._1" hidden="1">{#N/A,#N/A,FALSE,"Quarterly Side by Side AT&amp;H";#N/A,#N/A,FALSE,"Quarterly Side by Side AT"}</definedName>
    <definedName name="wrn.Quarter._.Reports._.only._1_1" localSheetId="4" hidden="1">{#N/A,#N/A,FALSE,"Quarterly Side by Side AT&amp;H";#N/A,#N/A,FALSE,"Quarterly Side by Side AT"}</definedName>
    <definedName name="wrn.Quarter._.Reports._.only._1_1" localSheetId="11" hidden="1">{#N/A,#N/A,FALSE,"Quarterly Side by Side AT&amp;H";#N/A,#N/A,FALSE,"Quarterly Side by Side AT"}</definedName>
    <definedName name="wrn.Quarter._.Reports._.only._1_1" hidden="1">{#N/A,#N/A,FALSE,"Quarterly Side by Side AT&amp;H";#N/A,#N/A,FALSE,"Quarterly Side by Side AT"}</definedName>
    <definedName name="wrn.Quarter._.Reports._.only._1_1_2" localSheetId="4" hidden="1">{#N/A,#N/A,FALSE,"Quarterly Side by Side AT&amp;H";#N/A,#N/A,FALSE,"Quarterly Side by Side AT"}</definedName>
    <definedName name="wrn.Quarter._.Reports._.only._1_1_2" localSheetId="11" hidden="1">{#N/A,#N/A,FALSE,"Quarterly Side by Side AT&amp;H";#N/A,#N/A,FALSE,"Quarterly Side by Side AT"}</definedName>
    <definedName name="wrn.Quarter._.Reports._.only._1_1_2" hidden="1">{#N/A,#N/A,FALSE,"Quarterly Side by Side AT&amp;H";#N/A,#N/A,FALSE,"Quarterly Side by Side AT"}</definedName>
    <definedName name="wrn.Quarter._.Reports._.only._1_3" localSheetId="4" hidden="1">{#N/A,#N/A,FALSE,"Quarterly Side by Side AT&amp;H";#N/A,#N/A,FALSE,"Quarterly Side by Side AT"}</definedName>
    <definedName name="wrn.Quarter._.Reports._.only._1_3" localSheetId="11" hidden="1">{#N/A,#N/A,FALSE,"Quarterly Side by Side AT&amp;H";#N/A,#N/A,FALSE,"Quarterly Side by Side AT"}</definedName>
    <definedName name="wrn.Quarter._.Reports._.only._1_3" hidden="1">{#N/A,#N/A,FALSE,"Quarterly Side by Side AT&amp;H";#N/A,#N/A,FALSE,"Quarterly Side by Side AT"}</definedName>
    <definedName name="wrn.Quarter._.Reports._.only._2" localSheetId="4" hidden="1">{#N/A,#N/A,FALSE,"Quarterly Side by Side AT&amp;H";#N/A,#N/A,FALSE,"Quarterly Side by Side AT"}</definedName>
    <definedName name="wrn.Quarter._.Reports._.only._2" localSheetId="11" hidden="1">{#N/A,#N/A,FALSE,"Quarterly Side by Side AT&amp;H";#N/A,#N/A,FALSE,"Quarterly Side by Side AT"}</definedName>
    <definedName name="wrn.Quarter._.Reports._.only._2" hidden="1">{#N/A,#N/A,FALSE,"Quarterly Side by Side AT&amp;H";#N/A,#N/A,FALSE,"Quarterly Side by Side AT"}</definedName>
    <definedName name="wrn.Quarter._.Reports._.only._2_2" localSheetId="4" hidden="1">{#N/A,#N/A,FALSE,"Quarterly Side by Side AT&amp;H";#N/A,#N/A,FALSE,"Quarterly Side by Side AT"}</definedName>
    <definedName name="wrn.Quarter._.Reports._.only._2_2" localSheetId="11" hidden="1">{#N/A,#N/A,FALSE,"Quarterly Side by Side AT&amp;H";#N/A,#N/A,FALSE,"Quarterly Side by Side AT"}</definedName>
    <definedName name="wrn.Quarter._.Reports._.only._2_2" hidden="1">{#N/A,#N/A,FALSE,"Quarterly Side by Side AT&amp;H";#N/A,#N/A,FALSE,"Quarterly Side by Side AT"}</definedName>
    <definedName name="wrn.Quarter._.Reports._.only._3" localSheetId="4" hidden="1">{#N/A,#N/A,FALSE,"Quarterly Side by Side AT&amp;H";#N/A,#N/A,FALSE,"Quarterly Side by Side AT"}</definedName>
    <definedName name="wrn.Quarter._.Reports._.only._3" localSheetId="11" hidden="1">{#N/A,#N/A,FALSE,"Quarterly Side by Side AT&amp;H";#N/A,#N/A,FALSE,"Quarterly Side by Side AT"}</definedName>
    <definedName name="wrn.Quarter._.Reports._.only._3" hidden="1">{#N/A,#N/A,FALSE,"Quarterly Side by Side AT&amp;H";#N/A,#N/A,FALSE,"Quarterly Side by Side AT"}</definedName>
    <definedName name="wrn.Quarter._.Reports._.only._3_2" localSheetId="4" hidden="1">{#N/A,#N/A,FALSE,"Quarterly Side by Side AT&amp;H";#N/A,#N/A,FALSE,"Quarterly Side by Side AT"}</definedName>
    <definedName name="wrn.Quarter._.Reports._.only._3_2" localSheetId="11" hidden="1">{#N/A,#N/A,FALSE,"Quarterly Side by Side AT&amp;H";#N/A,#N/A,FALSE,"Quarterly Side by Side AT"}</definedName>
    <definedName name="wrn.Quarter._.Reports._.only._3_2" hidden="1">{#N/A,#N/A,FALSE,"Quarterly Side by Side AT&amp;H";#N/A,#N/A,FALSE,"Quarterly Side by Side AT"}</definedName>
    <definedName name="wrn.Quarter._.Reports._.only._5" localSheetId="4" hidden="1">{#N/A,#N/A,FALSE,"Quarterly Side by Side AT&amp;H";#N/A,#N/A,FALSE,"Quarterly Side by Side AT"}</definedName>
    <definedName name="wrn.Quarter._.Reports._.only._5" localSheetId="11" hidden="1">{#N/A,#N/A,FALSE,"Quarterly Side by Side AT&amp;H";#N/A,#N/A,FALSE,"Quarterly Side by Side AT"}</definedName>
    <definedName name="wrn.Quarter._.Reports._.only._5" hidden="1">{#N/A,#N/A,FALSE,"Quarterly Side by Side AT&amp;H";#N/A,#N/A,FALSE,"Quarterly Side by Side AT"}</definedName>
    <definedName name="wrn.QUARTERLY." localSheetId="19" hidden="1">{#N/A,#N/A,FALSE,"FS-43";#N/A,#N/A,FALSE,"A-30";#N/A,#N/A,FALSE,"A-60";#N/A,#N/A,FALSE,"L-2";#N/A,#N/A,FALSE,"FS-40";#N/A,#N/A,FALSE,"FS-41";#N/A,#N/A,FALSE,"FS-42";#N/A,#N/A,FALSE,"TAX_CON";#N/A,#N/A,FALSE,"TAX_JJMA";#N/A,#N/A,FALSE,"TAX_MTS";#N/A,#N/A,FALSE,"R&amp;E-24";#N/A,#N/A,FALSE,"S-21";#N/A,#N/A,FALSE,"R&amp;E-25"}</definedName>
    <definedName name="wrn.QUARTERLY." localSheetId="4" hidden="1">{#N/A,#N/A,FALSE,"FS-43";#N/A,#N/A,FALSE,"A-30";#N/A,#N/A,FALSE,"A-60";#N/A,#N/A,FALSE,"L-2";#N/A,#N/A,FALSE,"FS-40";#N/A,#N/A,FALSE,"FS-41";#N/A,#N/A,FALSE,"FS-42";#N/A,#N/A,FALSE,"TAX_CON";#N/A,#N/A,FALSE,"TAX_JJMA";#N/A,#N/A,FALSE,"TAX_MTS";#N/A,#N/A,FALSE,"R&amp;E-24";#N/A,#N/A,FALSE,"S-21";#N/A,#N/A,FALSE,"R&amp;E-25"}</definedName>
    <definedName name="wrn.QUARTERLY." localSheetId="15" hidden="1">{#N/A,#N/A,FALSE,"FS-43";#N/A,#N/A,FALSE,"A-30";#N/A,#N/A,FALSE,"A-60";#N/A,#N/A,FALSE,"L-2";#N/A,#N/A,FALSE,"FS-40";#N/A,#N/A,FALSE,"FS-41";#N/A,#N/A,FALSE,"FS-42";#N/A,#N/A,FALSE,"TAX_CON";#N/A,#N/A,FALSE,"TAX_JJMA";#N/A,#N/A,FALSE,"TAX_MTS";#N/A,#N/A,FALSE,"R&amp;E-24";#N/A,#N/A,FALSE,"S-21";#N/A,#N/A,FALSE,"R&amp;E-25"}</definedName>
    <definedName name="wrn.QUARTERLY." localSheetId="11" hidden="1">{#N/A,#N/A,FALSE,"FS-43";#N/A,#N/A,FALSE,"A-30";#N/A,#N/A,FALSE,"A-60";#N/A,#N/A,FALSE,"L-2";#N/A,#N/A,FALSE,"FS-40";#N/A,#N/A,FALSE,"FS-41";#N/A,#N/A,FALSE,"FS-42";#N/A,#N/A,FALSE,"TAX_CON";#N/A,#N/A,FALSE,"TAX_JJMA";#N/A,#N/A,FALSE,"TAX_MTS";#N/A,#N/A,FALSE,"R&amp;E-24";#N/A,#N/A,FALSE,"S-21";#N/A,#N/A,FALSE,"R&amp;E-25"}</definedName>
    <definedName name="wrn.QUARTERLY." hidden="1">{#N/A,#N/A,FALSE,"FS-43";#N/A,#N/A,FALSE,"A-30";#N/A,#N/A,FALSE,"A-60";#N/A,#N/A,FALSE,"L-2";#N/A,#N/A,FALSE,"FS-40";#N/A,#N/A,FALSE,"FS-41";#N/A,#N/A,FALSE,"FS-42";#N/A,#N/A,FALSE,"TAX_CON";#N/A,#N/A,FALSE,"TAX_JJMA";#N/A,#N/A,FALSE,"TAX_MTS";#N/A,#N/A,FALSE,"R&amp;E-24";#N/A,#N/A,FALSE,"S-21";#N/A,#N/A,FALSE,"R&amp;E-25"}</definedName>
    <definedName name="wrn.Quarterly._.Actuals." localSheetId="11" hidden="1">{"IS Quarterly Actuals",#N/A,FALSE,"QTR IS";"CF Quarterly Actuals",#N/A,FALSE,"QTR CF";"BS Quarterly Actuals",#N/A,FALSE,"QTR BS"}</definedName>
    <definedName name="wrn.Quarterly._.Actuals." hidden="1">{"IS Quarterly Actuals",#N/A,FALSE,"QTR IS";"CF Quarterly Actuals",#N/A,FALSE,"QTR CF";"BS Quarterly Actuals",#N/A,FALSE,"QTR BS"}</definedName>
    <definedName name="wrn.Quarterly._.All._.Stmts." localSheetId="11" hidden="1">{"Quarterly Inc Stmt",#N/A,TRUE,"Financials";"Quarterly BS",#N/A,TRUE,"Financials";"Quarterly CF",#N/A,TRUE,"Financials";"Quarterly Ratios",#N/A,TRUE,"Financials"}</definedName>
    <definedName name="wrn.Quarterly._.All._.Stmts." hidden="1">{"Quarterly Inc Stmt",#N/A,TRUE,"Financials";"Quarterly BS",#N/A,TRUE,"Financials";"Quarterly CF",#N/A,TRUE,"Financials";"Quarterly Ratios",#N/A,TRUE,"Financials"}</definedName>
    <definedName name="wrn.Quarterly._.BS." localSheetId="11" hidden="1">{"Quarterly BS",#N/A,FALSE,"Financials"}</definedName>
    <definedName name="wrn.Quarterly._.BS." hidden="1">{"Quarterly BS",#N/A,FALSE,"Financials"}</definedName>
    <definedName name="wrn.Quarterly._.CF." localSheetId="11" hidden="1">{"Quarterly CF",#N/A,FALSE,"Financials"}</definedName>
    <definedName name="wrn.Quarterly._.CF." hidden="1">{"Quarterly CF",#N/A,FALSE,"Financials"}</definedName>
    <definedName name="wrn.Quarterly._.Inc._.Stmt." localSheetId="11" hidden="1">{"Quarterly Inc Stmt",#N/A,FALSE,"Financials"}</definedName>
    <definedName name="wrn.Quarterly._.Inc._.Stmt." hidden="1">{"Quarterly Inc Stmt",#N/A,FALSE,"Financials"}</definedName>
    <definedName name="wrn.Quarterly._.Ratios." localSheetId="11" hidden="1">{"Quarterly Ratios",#N/A,FALSE,"Financials"}</definedName>
    <definedName name="wrn.Quarterly._.Ratios." hidden="1">{"Quarterly Ratios",#N/A,FALSE,"Financials"}</definedName>
    <definedName name="wrn.QUARTERLY.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s." localSheetId="4" hidden="1">{#N/A,#N/A,TRUE,"P&amp;L quarters - trend var 2Q";#N/A,#N/A,TRUE,"P&amp;L quarters - trend 2Q";#N/A,#N/A,TRUE,"P&amp;L quarters - trend var fcst";#N/A,#N/A,TRUE,"P&amp;L quarters - trend fcst"}</definedName>
    <definedName name="wrn.Quarters." localSheetId="11" hidden="1">{#N/A,#N/A,TRUE,"P&amp;L quarters - trend var 2Q";#N/A,#N/A,TRUE,"P&amp;L quarters - trend 2Q";#N/A,#N/A,TRUE,"P&amp;L quarters - trend var fcst";#N/A,#N/A,TRUE,"P&amp;L quarters - trend fcst"}</definedName>
    <definedName name="wrn.Quarters." hidden="1">{#N/A,#N/A,TRUE,"P&amp;L quarters - trend var 2Q";#N/A,#N/A,TRUE,"P&amp;L quarters - trend 2Q";#N/A,#N/A,TRUE,"P&amp;L quarters - trend var fcst";#N/A,#N/A,TRUE,"P&amp;L quarters - trend fcst"}</definedName>
    <definedName name="wrn.Quarters._1" localSheetId="4" hidden="1">{#N/A,#N/A,TRUE,"P&amp;L quarters - trend var 2Q";#N/A,#N/A,TRUE,"P&amp;L quarters - trend 2Q";#N/A,#N/A,TRUE,"P&amp;L quarters - trend var fcst";#N/A,#N/A,TRUE,"P&amp;L quarters - trend fcst"}</definedName>
    <definedName name="wrn.Quarters._1" localSheetId="11" hidden="1">{#N/A,#N/A,TRUE,"P&amp;L quarters - trend var 2Q";#N/A,#N/A,TRUE,"P&amp;L quarters - trend 2Q";#N/A,#N/A,TRUE,"P&amp;L quarters - trend var fcst";#N/A,#N/A,TRUE,"P&amp;L quarters - trend fcst"}</definedName>
    <definedName name="wrn.Quarters._1" hidden="1">{#N/A,#N/A,TRUE,"P&amp;L quarters - trend var 2Q";#N/A,#N/A,TRUE,"P&amp;L quarters - trend 2Q";#N/A,#N/A,TRUE,"P&amp;L quarters - trend var fcst";#N/A,#N/A,TRUE,"P&amp;L quarters - trend fcst"}</definedName>
    <definedName name="wrn.quartly1." localSheetId="11" hidden="1">{#N/A,#N/A,FALSE,"Budget96 Revised"}</definedName>
    <definedName name="wrn.quartly1." hidden="1">{#N/A,#N/A,FALSE,"Budget96 Revised"}</definedName>
    <definedName name="wrn.QUICK." localSheetId="4"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localSheetId="11"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1" localSheetId="4"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1" localSheetId="11"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1"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Merge_3yr." localSheetId="4"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11"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4"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11"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4"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11"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4"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11"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PP_SETT." localSheetId="11" hidden="1">{#N/A,#N/A,FALSE,"COVER";#N/A,#N/A,FALSE,"REPORT";#N/A,#N/A,FALSE,"SUMMARY";#N/A,#N/A,FALSE,"DIV";#N/A,#N/A,FALSE,"GRAFICA";#N/A,#N/A,FALSE,"ARCH";#N/A,#N/A,FALSE,"TOT_ARCH";#N/A,#N/A,FALSE,"CANC";#N/A,#N/A,FALSE,"EDIT";#N/A,#N/A,FALSE,"SW";#N/A,#N/A,FALSE,"HW"}</definedName>
    <definedName name="wrn.RAPP_SETT." hidden="1">{#N/A,#N/A,FALSE,"COVER";#N/A,#N/A,FALSE,"REPORT";#N/A,#N/A,FALSE,"SUMMARY";#N/A,#N/A,FALSE,"DIV";#N/A,#N/A,FALSE,"GRAFICA";#N/A,#N/A,FALSE,"ARCH";#N/A,#N/A,FALSE,"TOT_ARCH";#N/A,#N/A,FALSE,"CANC";#N/A,#N/A,FALSE,"EDIT";#N/A,#N/A,FALSE,"SW";#N/A,#N/A,FALSE,"HW"}</definedName>
    <definedName name="wrn.RAR." localSheetId="11" hidden="1">{"RAR Financial Highlights",#N/A,FALSE,"RA Slides";"RAR Income Statement",#N/A,FALSE,"RA IS";"RAR Balance Sheet",#N/A,FALSE,"RA BS";"RAR CF Statement",#N/A,FALSE,"RA CF";"RAR Comps",#N/A,FALSE,"RA Comp"}</definedName>
    <definedName name="wrn.RAR." hidden="1">{"RAR Financial Highlights",#N/A,FALSE,"RA Slides";"RAR Income Statement",#N/A,FALSE,"RA IS";"RAR Balance Sheet",#N/A,FALSE,"RA BS";"RAR CF Statement",#N/A,FALSE,"RA CF";"RAR Comps",#N/A,FALSE,"RA Comp"}</definedName>
    <definedName name="wrn.Rating._.Agency._.99."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_1"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_1"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os._.only." localSheetId="11" hidden="1">{"ratios2",#N/A,FALSE,"Ratios"}</definedName>
    <definedName name="wrn.ratios._.only." hidden="1">{"ratios2",#N/A,FALSE,"Ratios"}</definedName>
    <definedName name="wrn.rcedule." localSheetId="11" hidden="1">{"vcedule",#N/A,FALSE,"Budget-flex"}</definedName>
    <definedName name="wrn.rcedule." hidden="1">{"vcedule",#N/A,FALSE,"Budget-flex"}</definedName>
    <definedName name="wrn.rcoutest." localSheetId="11" hidden="1">{"vcoutest",#N/A,FALSE,"Sommaire"}</definedName>
    <definedName name="wrn.rcoutest." hidden="1">{"vcoutest",#N/A,FALSE,"Sommaire"}</definedName>
    <definedName name="wrn.rcoutveh." localSheetId="11" hidden="1">{"vcoutveh",#N/A,FALSE,"Ctveh"}</definedName>
    <definedName name="wrn.rcoutveh." hidden="1">{"vcoutveh",#N/A,FALSE,"Ctveh"}</definedName>
    <definedName name="wrn.rdetflex." localSheetId="11" hidden="1">{"vdetctflex",#N/A,FALSE,"Budget-flex"}</definedName>
    <definedName name="wrn.rdetflex." hidden="1">{"vdetctflex",#N/A,FALSE,"Budget-flex"}</definedName>
    <definedName name="wrn.Reader." localSheetId="11" hidden="1">{"Reader",#N/A,FALSE,"Summary";"Reader",#N/A,FALSE,"Buildup";"Reader",#N/A,FALSE,"Financials";"Reader",#N/A,FALSE,"Debt &amp; Other"}</definedName>
    <definedName name="wrn.Reader." hidden="1">{"Reader",#N/A,FALSE,"Summary";"Reader",#N/A,FALSE,"Buildup";"Reader",#N/A,FALSE,"Financials";"Reader",#N/A,FALSE,"Debt &amp; Other"}</definedName>
    <definedName name="wrn.RECEIVABLES." localSheetId="11"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EIVABLES."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 localSheetId="4" hidden="1">{#N/A,#N/A,FALSE,"Sheet2"}</definedName>
    <definedName name="wrn.reco." localSheetId="11" hidden="1">{#N/A,#N/A,FALSE,"Sheet2"}</definedName>
    <definedName name="wrn.reco." hidden="1">{#N/A,#N/A,FALSE,"Sheet2"}</definedName>
    <definedName name="wrn.Recovery." localSheetId="4" hidden="1">{#N/A,#N/A,FALSE,"COVER";#N/A,#N/A,FALSE,"Index";#N/A,#N/A,FALSE,"Summ_Products_Rec.97-98";#N/A,#N/A,FALSE,"QTR_Comp.";#N/A,#N/A,FALSE,"Summ_Detail_Rec.97-98";#N/A,#N/A,FALSE,"Summ_Agencies_Rec.97-98"}</definedName>
    <definedName name="wrn.Recovery." localSheetId="11" hidden="1">{#N/A,#N/A,FALSE,"COVER";#N/A,#N/A,FALSE,"Index";#N/A,#N/A,FALSE,"Summ_Products_Rec.97-98";#N/A,#N/A,FALSE,"QTR_Comp.";#N/A,#N/A,FALSE,"Summ_Detail_Rec.97-98";#N/A,#N/A,FALSE,"Summ_Agencies_Rec.97-98"}</definedName>
    <definedName name="wrn.Recovery." hidden="1">{#N/A,#N/A,FALSE,"COVER";#N/A,#N/A,FALSE,"Index";#N/A,#N/A,FALSE,"Summ_Products_Rec.97-98";#N/A,#N/A,FALSE,"QTR_Comp.";#N/A,#N/A,FALSE,"Summ_Detail_Rec.97-98";#N/A,#N/A,FALSE,"Summ_Agencies_Rec.97-98"}</definedName>
    <definedName name="wrn.red_take." localSheetId="4" hidden="1">{"red_take_pg1",#N/A,FALSE,"reduced_take";"red_take_pg2",#N/A,FALSE,"reduced_take";"red_take_pg3",#N/A,FALSE,"reduced_take";"red_take_pg4",#N/A,FALSE,"reduced_take";"red_take_pg5",#N/A,FALSE,"reduced_take";"red_take_pg6",#N/A,FALSE,"reduced_take"}</definedName>
    <definedName name="wrn.red_take." localSheetId="11"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_take._1" localSheetId="4" hidden="1">{"red_take_pg1",#N/A,FALSE,"reduced_take";"red_take_pg2",#N/A,FALSE,"reduced_take";"red_take_pg3",#N/A,FALSE,"reduced_take";"red_take_pg4",#N/A,FALSE,"reduced_take";"red_take_pg5",#N/A,FALSE,"reduced_take";"red_take_pg6",#N/A,FALSE,"reduced_take"}</definedName>
    <definedName name="wrn.red_take._1" localSheetId="11" hidden="1">{"red_take_pg1",#N/A,FALSE,"reduced_take";"red_take_pg2",#N/A,FALSE,"reduced_take";"red_take_pg3",#N/A,FALSE,"reduced_take";"red_take_pg4",#N/A,FALSE,"reduced_take";"red_take_pg5",#N/A,FALSE,"reduced_take";"red_take_pg6",#N/A,FALSE,"reduced_take"}</definedName>
    <definedName name="wrn.red_take._1" hidden="1">{"red_take_pg1",#N/A,FALSE,"reduced_take";"red_take_pg2",#N/A,FALSE,"reduced_take";"red_take_pg3",#N/A,FALSE,"reduced_take";"red_take_pg4",#N/A,FALSE,"reduced_take";"red_take_pg5",#N/A,FALSE,"reduced_take";"red_take_pg6",#N/A,FALSE,"reduced_take"}</definedName>
    <definedName name="wrn.REFINERY." localSheetId="19" hidden="1">{"Padd I to III",#N/A,FALSE,"REFINERY";"Padd IV to US",#N/A,FALSE,"REFINERY";"Crude Balance I",#N/A,FALSE,"REFINERY";"Crude Balance II",#N/A,FALSE,"REFINERY"}</definedName>
    <definedName name="wrn.REFINERY." localSheetId="4" hidden="1">{"Padd I to III",#N/A,FALSE,"REFINERY";"Padd IV to US",#N/A,FALSE,"REFINERY";"Crude Balance I",#N/A,FALSE,"REFINERY";"Crude Balance II",#N/A,FALSE,"REFINERY"}</definedName>
    <definedName name="wrn.REFINERY." localSheetId="15" hidden="1">{"Padd I to III",#N/A,FALSE,"REFINERY";"Padd IV to US",#N/A,FALSE,"REFINERY";"Crude Balance I",#N/A,FALSE,"REFINERY";"Crude Balance II",#N/A,FALSE,"REFINERY"}</definedName>
    <definedName name="wrn.REFINERY." localSheetId="11"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fining." localSheetId="4" hidden="1">{"Refining",#N/A,FALSE,"Refining"}</definedName>
    <definedName name="wrn.Refining." localSheetId="11" hidden="1">{"Refining",#N/A,FALSE,"Refining"}</definedName>
    <definedName name="wrn.Refining." hidden="1">{"Refining",#N/A,FALSE,"Refining"}</definedName>
    <definedName name="wrn.Refining._1" localSheetId="4" hidden="1">{"Refining",#N/A,FALSE,"Refining"}</definedName>
    <definedName name="wrn.Refining._1" localSheetId="11" hidden="1">{"Refining",#N/A,FALSE,"Refining"}</definedName>
    <definedName name="wrn.Refining._1" hidden="1">{"Refining",#N/A,FALSE,"Refining"}</definedName>
    <definedName name="wrn.Reforcast._.Print." localSheetId="4" hidden="1">{#N/A,#N/A,FALSE,"RF Inc Stmt";#N/A,#N/A,FALSE,"RF-IS-1";#N/A,#N/A,FALSE,"RF-IS-2"}</definedName>
    <definedName name="wrn.Reforcast._.Print." localSheetId="11" hidden="1">{#N/A,#N/A,FALSE,"RF Inc Stmt";#N/A,#N/A,FALSE,"RF-IS-1";#N/A,#N/A,FALSE,"RF-IS-2"}</definedName>
    <definedName name="wrn.Reforcast._.Print." hidden="1">{#N/A,#N/A,FALSE,"RF Inc Stmt";#N/A,#N/A,FALSE,"RF-IS-1";#N/A,#N/A,FALSE,"RF-IS-2"}</definedName>
    <definedName name="wrn.Reforcast._.Print._1" localSheetId="4" hidden="1">{#N/A,#N/A,FALSE,"RF Inc Stmt";#N/A,#N/A,FALSE,"RF-IS-1";#N/A,#N/A,FALSE,"RF-IS-2"}</definedName>
    <definedName name="wrn.Reforcast._.Print._1" localSheetId="11" hidden="1">{#N/A,#N/A,FALSE,"RF Inc Stmt";#N/A,#N/A,FALSE,"RF-IS-1";#N/A,#N/A,FALSE,"RF-IS-2"}</definedName>
    <definedName name="wrn.Reforcast._.Print._1" hidden="1">{#N/A,#N/A,FALSE,"RF Inc Stmt";#N/A,#N/A,FALSE,"RF-IS-1";#N/A,#N/A,FALSE,"RF-IS-2"}</definedName>
    <definedName name="wrn.Reforcast._.Print._1_1" localSheetId="4" hidden="1">{#N/A,#N/A,FALSE,"RF Inc Stmt";#N/A,#N/A,FALSE,"RF-IS-1";#N/A,#N/A,FALSE,"RF-IS-2"}</definedName>
    <definedName name="wrn.Reforcast._.Print._1_1" localSheetId="11" hidden="1">{#N/A,#N/A,FALSE,"RF Inc Stmt";#N/A,#N/A,FALSE,"RF-IS-1";#N/A,#N/A,FALSE,"RF-IS-2"}</definedName>
    <definedName name="wrn.Reforcast._.Print._1_1" hidden="1">{#N/A,#N/A,FALSE,"RF Inc Stmt";#N/A,#N/A,FALSE,"RF-IS-1";#N/A,#N/A,FALSE,"RF-IS-2"}</definedName>
    <definedName name="wrn.Reforcast._.Print._1_1_2" localSheetId="4" hidden="1">{#N/A,#N/A,FALSE,"RF Inc Stmt";#N/A,#N/A,FALSE,"RF-IS-1";#N/A,#N/A,FALSE,"RF-IS-2"}</definedName>
    <definedName name="wrn.Reforcast._.Print._1_1_2" localSheetId="11" hidden="1">{#N/A,#N/A,FALSE,"RF Inc Stmt";#N/A,#N/A,FALSE,"RF-IS-1";#N/A,#N/A,FALSE,"RF-IS-2"}</definedName>
    <definedName name="wrn.Reforcast._.Print._1_1_2" hidden="1">{#N/A,#N/A,FALSE,"RF Inc Stmt";#N/A,#N/A,FALSE,"RF-IS-1";#N/A,#N/A,FALSE,"RF-IS-2"}</definedName>
    <definedName name="wrn.Reforcast._.Print._1_3" localSheetId="4" hidden="1">{#N/A,#N/A,FALSE,"RF Inc Stmt";#N/A,#N/A,FALSE,"RF-IS-1";#N/A,#N/A,FALSE,"RF-IS-2"}</definedName>
    <definedName name="wrn.Reforcast._.Print._1_3" localSheetId="11" hidden="1">{#N/A,#N/A,FALSE,"RF Inc Stmt";#N/A,#N/A,FALSE,"RF-IS-1";#N/A,#N/A,FALSE,"RF-IS-2"}</definedName>
    <definedName name="wrn.Reforcast._.Print._1_3" hidden="1">{#N/A,#N/A,FALSE,"RF Inc Stmt";#N/A,#N/A,FALSE,"RF-IS-1";#N/A,#N/A,FALSE,"RF-IS-2"}</definedName>
    <definedName name="wrn.Reforcast._.Print._2" localSheetId="4" hidden="1">{#N/A,#N/A,FALSE,"RF Inc Stmt";#N/A,#N/A,FALSE,"RF-IS-1";#N/A,#N/A,FALSE,"RF-IS-2"}</definedName>
    <definedName name="wrn.Reforcast._.Print._2" localSheetId="11" hidden="1">{#N/A,#N/A,FALSE,"RF Inc Stmt";#N/A,#N/A,FALSE,"RF-IS-1";#N/A,#N/A,FALSE,"RF-IS-2"}</definedName>
    <definedName name="wrn.Reforcast._.Print._2" hidden="1">{#N/A,#N/A,FALSE,"RF Inc Stmt";#N/A,#N/A,FALSE,"RF-IS-1";#N/A,#N/A,FALSE,"RF-IS-2"}</definedName>
    <definedName name="wrn.Reforcast._.Print._2_2" localSheetId="4" hidden="1">{#N/A,#N/A,FALSE,"RF Inc Stmt";#N/A,#N/A,FALSE,"RF-IS-1";#N/A,#N/A,FALSE,"RF-IS-2"}</definedName>
    <definedName name="wrn.Reforcast._.Print._2_2" localSheetId="11" hidden="1">{#N/A,#N/A,FALSE,"RF Inc Stmt";#N/A,#N/A,FALSE,"RF-IS-1";#N/A,#N/A,FALSE,"RF-IS-2"}</definedName>
    <definedName name="wrn.Reforcast._.Print._2_2" hidden="1">{#N/A,#N/A,FALSE,"RF Inc Stmt";#N/A,#N/A,FALSE,"RF-IS-1";#N/A,#N/A,FALSE,"RF-IS-2"}</definedName>
    <definedName name="wrn.Reforcast._.Print._3" localSheetId="4" hidden="1">{#N/A,#N/A,FALSE,"RF Inc Stmt";#N/A,#N/A,FALSE,"RF-IS-1";#N/A,#N/A,FALSE,"RF-IS-2"}</definedName>
    <definedName name="wrn.Reforcast._.Print._3" localSheetId="11" hidden="1">{#N/A,#N/A,FALSE,"RF Inc Stmt";#N/A,#N/A,FALSE,"RF-IS-1";#N/A,#N/A,FALSE,"RF-IS-2"}</definedName>
    <definedName name="wrn.Reforcast._.Print._3" hidden="1">{#N/A,#N/A,FALSE,"RF Inc Stmt";#N/A,#N/A,FALSE,"RF-IS-1";#N/A,#N/A,FALSE,"RF-IS-2"}</definedName>
    <definedName name="wrn.Reforcast._.Print._3_2" localSheetId="4" hidden="1">{#N/A,#N/A,FALSE,"RF Inc Stmt";#N/A,#N/A,FALSE,"RF-IS-1";#N/A,#N/A,FALSE,"RF-IS-2"}</definedName>
    <definedName name="wrn.Reforcast._.Print._3_2" localSheetId="11" hidden="1">{#N/A,#N/A,FALSE,"RF Inc Stmt";#N/A,#N/A,FALSE,"RF-IS-1";#N/A,#N/A,FALSE,"RF-IS-2"}</definedName>
    <definedName name="wrn.Reforcast._.Print._3_2" hidden="1">{#N/A,#N/A,FALSE,"RF Inc Stmt";#N/A,#N/A,FALSE,"RF-IS-1";#N/A,#N/A,FALSE,"RF-IS-2"}</definedName>
    <definedName name="wrn.Reforcast._.Print._5" localSheetId="4" hidden="1">{#N/A,#N/A,FALSE,"RF Inc Stmt";#N/A,#N/A,FALSE,"RF-IS-1";#N/A,#N/A,FALSE,"RF-IS-2"}</definedName>
    <definedName name="wrn.Reforcast._.Print._5" localSheetId="11" hidden="1">{#N/A,#N/A,FALSE,"RF Inc Stmt";#N/A,#N/A,FALSE,"RF-IS-1";#N/A,#N/A,FALSE,"RF-IS-2"}</definedName>
    <definedName name="wrn.Reforcast._.Print._5" hidden="1">{#N/A,#N/A,FALSE,"RF Inc Stmt";#N/A,#N/A,FALSE,"RF-IS-1";#N/A,#N/A,FALSE,"RF-IS-2"}</definedName>
    <definedName name="wrn.Reforecast."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_2"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_2"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3"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3"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_2"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_2"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_2"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_2"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5" localSheetId="4"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5"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 localSheetId="19" hidden="1">{"Region",#N/A,FALSE,"CNTRYTYPE"}</definedName>
    <definedName name="wrn.region." localSheetId="4" hidden="1">{"Region",#N/A,FALSE,"CNTRYTYPE"}</definedName>
    <definedName name="wrn.region." localSheetId="15" hidden="1">{"Region",#N/A,FALSE,"CNTRYTYPE"}</definedName>
    <definedName name="wrn.region." localSheetId="11" hidden="1">{"Region",#N/A,FALSE,"CNTRYTYPE"}</definedName>
    <definedName name="wrn.region." hidden="1">{"Region",#N/A,FALSE,"CNTRYTYPE"}</definedName>
    <definedName name="wrn.Regions." localSheetId="11" hidden="1">{#N/A,#N/A,TRUE,"Regions"}</definedName>
    <definedName name="wrn.Regions." hidden="1">{#N/A,#N/A,TRUE,"Regions"}</definedName>
    <definedName name="wrn.Regions._.Bank." localSheetId="4" hidden="1">{#N/A,#N/A,FALSE,"Cover_Page";#N/A,#N/A,FALSE,"Balance Sheet FY12";#N/A,#N/A,FALSE,"Consolidated-Cash Flow";#N/A,#N/A,FALSE,"CY_Per Inc FY12"}</definedName>
    <definedName name="wrn.Regions._.Bank." localSheetId="11" hidden="1">{#N/A,#N/A,FALSE,"Cover_Page";#N/A,#N/A,FALSE,"Balance Sheet FY12";#N/A,#N/A,FALSE,"Consolidated-Cash Flow";#N/A,#N/A,FALSE,"CY_Per Inc FY12"}</definedName>
    <definedName name="wrn.Regions._.Bank." hidden="1">{#N/A,#N/A,FALSE,"Cover_Page";#N/A,#N/A,FALSE,"Balance Sheet FY12";#N/A,#N/A,FALSE,"Consolidated-Cash Flow";#N/A,#N/A,FALSE,"CY_Per Inc FY12"}</definedName>
    <definedName name="wrn.Regions._.Bank._1" localSheetId="4" hidden="1">{#N/A,#N/A,FALSE,"Cover_Page";#N/A,#N/A,FALSE,"Balance Sheet FY12";#N/A,#N/A,FALSE,"Consolidated-Cash Flow";#N/A,#N/A,FALSE,"CY_Per Inc FY12"}</definedName>
    <definedName name="wrn.Regions._.Bank._1" localSheetId="11" hidden="1">{#N/A,#N/A,FALSE,"Cover_Page";#N/A,#N/A,FALSE,"Balance Sheet FY12";#N/A,#N/A,FALSE,"Consolidated-Cash Flow";#N/A,#N/A,FALSE,"CY_Per Inc FY12"}</definedName>
    <definedName name="wrn.Regions._.Bank._1" hidden="1">{#N/A,#N/A,FALSE,"Cover_Page";#N/A,#N/A,FALSE,"Balance Sheet FY12";#N/A,#N/A,FALSE,"Consolidated-Cash Flow";#N/A,#N/A,FALSE,"CY_Per Inc FY12"}</definedName>
    <definedName name="wrn.Regions._.Bank._1_1" localSheetId="4" hidden="1">{#N/A,#N/A,FALSE,"Cover_Page";#N/A,#N/A,FALSE,"Balance Sheet FY12";#N/A,#N/A,FALSE,"Consolidated-Cash Flow";#N/A,#N/A,FALSE,"CY_Per Inc FY12"}</definedName>
    <definedName name="wrn.Regions._.Bank._1_1" localSheetId="11" hidden="1">{#N/A,#N/A,FALSE,"Cover_Page";#N/A,#N/A,FALSE,"Balance Sheet FY12";#N/A,#N/A,FALSE,"Consolidated-Cash Flow";#N/A,#N/A,FALSE,"CY_Per Inc FY12"}</definedName>
    <definedName name="wrn.Regions._.Bank._1_1" hidden="1">{#N/A,#N/A,FALSE,"Cover_Page";#N/A,#N/A,FALSE,"Balance Sheet FY12";#N/A,#N/A,FALSE,"Consolidated-Cash Flow";#N/A,#N/A,FALSE,"CY_Per Inc FY12"}</definedName>
    <definedName name="wrn.Regions._.Bank._1_1_2" localSheetId="4" hidden="1">{#N/A,#N/A,FALSE,"Cover_Page";#N/A,#N/A,FALSE,"Balance Sheet FY12";#N/A,#N/A,FALSE,"Consolidated-Cash Flow";#N/A,#N/A,FALSE,"CY_Per Inc FY12"}</definedName>
    <definedName name="wrn.Regions._.Bank._1_1_2" localSheetId="11" hidden="1">{#N/A,#N/A,FALSE,"Cover_Page";#N/A,#N/A,FALSE,"Balance Sheet FY12";#N/A,#N/A,FALSE,"Consolidated-Cash Flow";#N/A,#N/A,FALSE,"CY_Per Inc FY12"}</definedName>
    <definedName name="wrn.Regions._.Bank._1_1_2" hidden="1">{#N/A,#N/A,FALSE,"Cover_Page";#N/A,#N/A,FALSE,"Balance Sheet FY12";#N/A,#N/A,FALSE,"Consolidated-Cash Flow";#N/A,#N/A,FALSE,"CY_Per Inc FY12"}</definedName>
    <definedName name="wrn.Regions._.Bank._1_3" localSheetId="4" hidden="1">{#N/A,#N/A,FALSE,"Cover_Page";#N/A,#N/A,FALSE,"Balance Sheet FY12";#N/A,#N/A,FALSE,"Consolidated-Cash Flow";#N/A,#N/A,FALSE,"CY_Per Inc FY12"}</definedName>
    <definedName name="wrn.Regions._.Bank._1_3" localSheetId="11" hidden="1">{#N/A,#N/A,FALSE,"Cover_Page";#N/A,#N/A,FALSE,"Balance Sheet FY12";#N/A,#N/A,FALSE,"Consolidated-Cash Flow";#N/A,#N/A,FALSE,"CY_Per Inc FY12"}</definedName>
    <definedName name="wrn.Regions._.Bank._1_3" hidden="1">{#N/A,#N/A,FALSE,"Cover_Page";#N/A,#N/A,FALSE,"Balance Sheet FY12";#N/A,#N/A,FALSE,"Consolidated-Cash Flow";#N/A,#N/A,FALSE,"CY_Per Inc FY12"}</definedName>
    <definedName name="wrn.Regions._.Bank._2" localSheetId="4" hidden="1">{#N/A,#N/A,FALSE,"Cover_Page";#N/A,#N/A,FALSE,"Balance Sheet FY12";#N/A,#N/A,FALSE,"Consolidated-Cash Flow";#N/A,#N/A,FALSE,"CY_Per Inc FY12"}</definedName>
    <definedName name="wrn.Regions._.Bank._2" localSheetId="11" hidden="1">{#N/A,#N/A,FALSE,"Cover_Page";#N/A,#N/A,FALSE,"Balance Sheet FY12";#N/A,#N/A,FALSE,"Consolidated-Cash Flow";#N/A,#N/A,FALSE,"CY_Per Inc FY12"}</definedName>
    <definedName name="wrn.Regions._.Bank._2" hidden="1">{#N/A,#N/A,FALSE,"Cover_Page";#N/A,#N/A,FALSE,"Balance Sheet FY12";#N/A,#N/A,FALSE,"Consolidated-Cash Flow";#N/A,#N/A,FALSE,"CY_Per Inc FY12"}</definedName>
    <definedName name="wrn.Regions._.Bank._2_2" localSheetId="4" hidden="1">{#N/A,#N/A,FALSE,"Cover_Page";#N/A,#N/A,FALSE,"Balance Sheet FY12";#N/A,#N/A,FALSE,"Consolidated-Cash Flow";#N/A,#N/A,FALSE,"CY_Per Inc FY12"}</definedName>
    <definedName name="wrn.Regions._.Bank._2_2" localSheetId="11" hidden="1">{#N/A,#N/A,FALSE,"Cover_Page";#N/A,#N/A,FALSE,"Balance Sheet FY12";#N/A,#N/A,FALSE,"Consolidated-Cash Flow";#N/A,#N/A,FALSE,"CY_Per Inc FY12"}</definedName>
    <definedName name="wrn.Regions._.Bank._2_2" hidden="1">{#N/A,#N/A,FALSE,"Cover_Page";#N/A,#N/A,FALSE,"Balance Sheet FY12";#N/A,#N/A,FALSE,"Consolidated-Cash Flow";#N/A,#N/A,FALSE,"CY_Per Inc FY12"}</definedName>
    <definedName name="wrn.Regions._.Bank._3" localSheetId="4" hidden="1">{#N/A,#N/A,FALSE,"Cover_Page";#N/A,#N/A,FALSE,"Balance Sheet FY12";#N/A,#N/A,FALSE,"Consolidated-Cash Flow";#N/A,#N/A,FALSE,"CY_Per Inc FY12"}</definedName>
    <definedName name="wrn.Regions._.Bank._3" localSheetId="11" hidden="1">{#N/A,#N/A,FALSE,"Cover_Page";#N/A,#N/A,FALSE,"Balance Sheet FY12";#N/A,#N/A,FALSE,"Consolidated-Cash Flow";#N/A,#N/A,FALSE,"CY_Per Inc FY12"}</definedName>
    <definedName name="wrn.Regions._.Bank._3" hidden="1">{#N/A,#N/A,FALSE,"Cover_Page";#N/A,#N/A,FALSE,"Balance Sheet FY12";#N/A,#N/A,FALSE,"Consolidated-Cash Flow";#N/A,#N/A,FALSE,"CY_Per Inc FY12"}</definedName>
    <definedName name="wrn.Regions._.Bank._3_2" localSheetId="4" hidden="1">{#N/A,#N/A,FALSE,"Cover_Page";#N/A,#N/A,FALSE,"Balance Sheet FY12";#N/A,#N/A,FALSE,"Consolidated-Cash Flow";#N/A,#N/A,FALSE,"CY_Per Inc FY12"}</definedName>
    <definedName name="wrn.Regions._.Bank._3_2" localSheetId="11" hidden="1">{#N/A,#N/A,FALSE,"Cover_Page";#N/A,#N/A,FALSE,"Balance Sheet FY12";#N/A,#N/A,FALSE,"Consolidated-Cash Flow";#N/A,#N/A,FALSE,"CY_Per Inc FY12"}</definedName>
    <definedName name="wrn.Regions._.Bank._3_2" hidden="1">{#N/A,#N/A,FALSE,"Cover_Page";#N/A,#N/A,FALSE,"Balance Sheet FY12";#N/A,#N/A,FALSE,"Consolidated-Cash Flow";#N/A,#N/A,FALSE,"CY_Per Inc FY12"}</definedName>
    <definedName name="wrn.Regions._.Bank._5" localSheetId="4" hidden="1">{#N/A,#N/A,FALSE,"Cover_Page";#N/A,#N/A,FALSE,"Balance Sheet FY12";#N/A,#N/A,FALSE,"Consolidated-Cash Flow";#N/A,#N/A,FALSE,"CY_Per Inc FY12"}</definedName>
    <definedName name="wrn.Regions._.Bank._5" localSheetId="11" hidden="1">{#N/A,#N/A,FALSE,"Cover_Page";#N/A,#N/A,FALSE,"Balance Sheet FY12";#N/A,#N/A,FALSE,"Consolidated-Cash Flow";#N/A,#N/A,FALSE,"CY_Per Inc FY12"}</definedName>
    <definedName name="wrn.Regions._.Bank._5" hidden="1">{#N/A,#N/A,FALSE,"Cover_Page";#N/A,#N/A,FALSE,"Balance Sheet FY12";#N/A,#N/A,FALSE,"Consolidated-Cash Flow";#N/A,#N/A,FALSE,"CY_Per Inc FY12"}</definedName>
    <definedName name="wrn.RELATÓRIO._.CONTÁBIL." localSheetId="11"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ATÓRIO._.CONTÁBIL." hidden="1">{#N/A,#N/A,FALSE,"COMENTARIOS";#N/A,#N/A,FALSE,"BALANÇO";#N/A,#N/A,FALSE,"RESULTADO";#N/A,#N/A,FALSE,"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evant." localSheetId="4" hidden="1">{#N/A,#N/A,FALSE,"Title Page";#N/A,#N/A,FALSE,"Conclusions";#N/A,#N/A,FALSE,"Assum.";#N/A,#N/A,FALSE,"Sun  DCF-WC-Dep";#N/A,#N/A,FALSE,"MarketValue";#N/A,#N/A,FALSE,"BalSheet";#N/A,#N/A,FALSE,"WACC";#N/A,#N/A,FALSE,"PC+ Info.";#N/A,#N/A,FALSE,"PC+Info_2"}</definedName>
    <definedName name="wrn.Relevant." localSheetId="11"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2" hidden="1">{#N/A,#N/A,FALSE,"AD_Purch";#N/A,#N/A,FALSE,"Projections";#N/A,#N/A,FALSE,"DCF";#N/A,#N/A,FALSE,"Mkt Val"}</definedName>
    <definedName name="wrn.RELEVANTSHEETS." localSheetId="1" hidden="1">{#N/A,#N/A,FALSE,"AD_Purch";#N/A,#N/A,FALSE,"Projections";#N/A,#N/A,FALSE,"DCF";#N/A,#N/A,FALSE,"Mkt Val"}</definedName>
    <definedName name="wrn.RELEVANTSHEETS." localSheetId="19" hidden="1">{#N/A,#N/A,FALSE,"AD_Purch";#N/A,#N/A,FALSE,"Projections";#N/A,#N/A,FALSE,"DCF";#N/A,#N/A,FALSE,"Mkt Val"}</definedName>
    <definedName name="wrn.RELEVANTSHEETS." localSheetId="4" hidden="1">{#N/A,#N/A,FALSE,"AD_Purch";#N/A,#N/A,FALSE,"Projections";#N/A,#N/A,FALSE,"DCF";#N/A,#N/A,FALSE,"Mkt Val"}</definedName>
    <definedName name="wrn.RELEVANTSHEETS." localSheetId="18" hidden="1">{#N/A,#N/A,FALSE,"AD_Purch";#N/A,#N/A,FALSE,"Projections";#N/A,#N/A,FALSE,"DCF";#N/A,#N/A,FALSE,"Mkt Val"}</definedName>
    <definedName name="wrn.RELEVANTSHEETS." localSheetId="15" hidden="1">{#N/A,#N/A,FALSE,"AD_Purch";#N/A,#N/A,FALSE,"Projections";#N/A,#N/A,FALSE,"DCF";#N/A,#N/A,FALSE,"Mkt Val"}</definedName>
    <definedName name="wrn.RELEVANTSHEETS." localSheetId="11" hidden="1">{#N/A,#N/A,FALSE,"AD_Purch";#N/A,#N/A,FALSE,"Projections";#N/A,#N/A,FALSE,"DCF";#N/A,#N/A,FALSE,"Mkt Val"}</definedName>
    <definedName name="wrn.RELEVANTSHEETS." hidden="1">{#N/A,#N/A,FALSE,"AD_Purch";#N/A,#N/A,FALSE,"Projections";#N/A,#N/A,FALSE,"DCF";#N/A,#N/A,FALSE,"Mkt Val"}</definedName>
    <definedName name="wrn.RELEVANTSHEETS._1" localSheetId="4" hidden="1">{#N/A,#N/A,FALSE,"AD_Purch";#N/A,#N/A,FALSE,"Projections";#N/A,#N/A,FALSE,"DCF";#N/A,#N/A,FALSE,"Mkt Val"}</definedName>
    <definedName name="wrn.RELEVANTSHEETS._1" localSheetId="11" hidden="1">{#N/A,#N/A,FALSE,"AD_Purch";#N/A,#N/A,FALSE,"Projections";#N/A,#N/A,FALSE,"DCF";#N/A,#N/A,FALSE,"Mkt Val"}</definedName>
    <definedName name="wrn.RELEVANTSHEETS._1" hidden="1">{#N/A,#N/A,FALSE,"AD_Purch";#N/A,#N/A,FALSE,"Projections";#N/A,#N/A,FALSE,"DCF";#N/A,#N/A,FALSE,"Mkt Val"}</definedName>
    <definedName name="wrn.RELEVANTSHEETS._1_1" localSheetId="4" hidden="1">{#N/A,#N/A,FALSE,"AD_Purch";#N/A,#N/A,FALSE,"Projections";#N/A,#N/A,FALSE,"DCF";#N/A,#N/A,FALSE,"Mkt Val"}</definedName>
    <definedName name="wrn.RELEVANTSHEETS._1_1" localSheetId="11" hidden="1">{#N/A,#N/A,FALSE,"AD_Purch";#N/A,#N/A,FALSE,"Projections";#N/A,#N/A,FALSE,"DCF";#N/A,#N/A,FALSE,"Mkt Val"}</definedName>
    <definedName name="wrn.RELEVANTSHEETS._1_1" hidden="1">{#N/A,#N/A,FALSE,"AD_Purch";#N/A,#N/A,FALSE,"Projections";#N/A,#N/A,FALSE,"DCF";#N/A,#N/A,FALSE,"Mkt Val"}</definedName>
    <definedName name="wrn.RELEVANTSHEETS._1_1_2" localSheetId="4" hidden="1">{#N/A,#N/A,FALSE,"AD_Purch";#N/A,#N/A,FALSE,"Projections";#N/A,#N/A,FALSE,"DCF";#N/A,#N/A,FALSE,"Mkt Val"}</definedName>
    <definedName name="wrn.RELEVANTSHEETS._1_1_2" localSheetId="11" hidden="1">{#N/A,#N/A,FALSE,"AD_Purch";#N/A,#N/A,FALSE,"Projections";#N/A,#N/A,FALSE,"DCF";#N/A,#N/A,FALSE,"Mkt Val"}</definedName>
    <definedName name="wrn.RELEVANTSHEETS._1_1_2" hidden="1">{#N/A,#N/A,FALSE,"AD_Purch";#N/A,#N/A,FALSE,"Projections";#N/A,#N/A,FALSE,"DCF";#N/A,#N/A,FALSE,"Mkt Val"}</definedName>
    <definedName name="wrn.RELEVANTSHEETS._1_3" localSheetId="4" hidden="1">{#N/A,#N/A,FALSE,"AD_Purch";#N/A,#N/A,FALSE,"Projections";#N/A,#N/A,FALSE,"DCF";#N/A,#N/A,FALSE,"Mkt Val"}</definedName>
    <definedName name="wrn.RELEVANTSHEETS._1_3" localSheetId="11" hidden="1">{#N/A,#N/A,FALSE,"AD_Purch";#N/A,#N/A,FALSE,"Projections";#N/A,#N/A,FALSE,"DCF";#N/A,#N/A,FALSE,"Mkt Val"}</definedName>
    <definedName name="wrn.RELEVANTSHEETS._1_3" hidden="1">{#N/A,#N/A,FALSE,"AD_Purch";#N/A,#N/A,FALSE,"Projections";#N/A,#N/A,FALSE,"DCF";#N/A,#N/A,FALSE,"Mkt Val"}</definedName>
    <definedName name="wrn.RELEVANTSHEETS._2" localSheetId="4" hidden="1">{#N/A,#N/A,FALSE,"AD_Purch";#N/A,#N/A,FALSE,"Projections";#N/A,#N/A,FALSE,"DCF";#N/A,#N/A,FALSE,"Mkt Val"}</definedName>
    <definedName name="wrn.RELEVANTSHEETS._2" localSheetId="11" hidden="1">{#N/A,#N/A,FALSE,"AD_Purch";#N/A,#N/A,FALSE,"Projections";#N/A,#N/A,FALSE,"DCF";#N/A,#N/A,FALSE,"Mkt Val"}</definedName>
    <definedName name="wrn.RELEVANTSHEETS._2" hidden="1">{#N/A,#N/A,FALSE,"AD_Purch";#N/A,#N/A,FALSE,"Projections";#N/A,#N/A,FALSE,"DCF";#N/A,#N/A,FALSE,"Mkt Val"}</definedName>
    <definedName name="wrn.RELEVANTSHEETS._2_2" localSheetId="4" hidden="1">{#N/A,#N/A,FALSE,"AD_Purch";#N/A,#N/A,FALSE,"Projections";#N/A,#N/A,FALSE,"DCF";#N/A,#N/A,FALSE,"Mkt Val"}</definedName>
    <definedName name="wrn.RELEVANTSHEETS._2_2" localSheetId="11" hidden="1">{#N/A,#N/A,FALSE,"AD_Purch";#N/A,#N/A,FALSE,"Projections";#N/A,#N/A,FALSE,"DCF";#N/A,#N/A,FALSE,"Mkt Val"}</definedName>
    <definedName name="wrn.RELEVANTSHEETS._2_2" hidden="1">{#N/A,#N/A,FALSE,"AD_Purch";#N/A,#N/A,FALSE,"Projections";#N/A,#N/A,FALSE,"DCF";#N/A,#N/A,FALSE,"Mkt Val"}</definedName>
    <definedName name="wrn.RELEVANTSHEETS._3" localSheetId="4" hidden="1">{#N/A,#N/A,FALSE,"AD_Purch";#N/A,#N/A,FALSE,"Projections";#N/A,#N/A,FALSE,"DCF";#N/A,#N/A,FALSE,"Mkt Val"}</definedName>
    <definedName name="wrn.RELEVANTSHEETS._3" localSheetId="11" hidden="1">{#N/A,#N/A,FALSE,"AD_Purch";#N/A,#N/A,FALSE,"Projections";#N/A,#N/A,FALSE,"DCF";#N/A,#N/A,FALSE,"Mkt Val"}</definedName>
    <definedName name="wrn.RELEVANTSHEETS._3" hidden="1">{#N/A,#N/A,FALSE,"AD_Purch";#N/A,#N/A,FALSE,"Projections";#N/A,#N/A,FALSE,"DCF";#N/A,#N/A,FALSE,"Mkt Val"}</definedName>
    <definedName name="wrn.RELEVANTSHEETS._3_2" localSheetId="4" hidden="1">{#N/A,#N/A,FALSE,"AD_Purch";#N/A,#N/A,FALSE,"Projections";#N/A,#N/A,FALSE,"DCF";#N/A,#N/A,FALSE,"Mkt Val"}</definedName>
    <definedName name="wrn.RELEVANTSHEETS._3_2" localSheetId="11" hidden="1">{#N/A,#N/A,FALSE,"AD_Purch";#N/A,#N/A,FALSE,"Projections";#N/A,#N/A,FALSE,"DCF";#N/A,#N/A,FALSE,"Mkt Val"}</definedName>
    <definedName name="wrn.RELEVANTSHEETS._3_2" hidden="1">{#N/A,#N/A,FALSE,"AD_Purch";#N/A,#N/A,FALSE,"Projections";#N/A,#N/A,FALSE,"DCF";#N/A,#N/A,FALSE,"Mkt Val"}</definedName>
    <definedName name="wrn.RELEVANTSHEETS._4" localSheetId="4" hidden="1">{#N/A,#N/A,FALSE,"AD_Purch";#N/A,#N/A,FALSE,"Projections";#N/A,#N/A,FALSE,"DCF";#N/A,#N/A,FALSE,"Mkt Val"}</definedName>
    <definedName name="wrn.RELEVANTSHEETS._4" localSheetId="11" hidden="1">{#N/A,#N/A,FALSE,"AD_Purch";#N/A,#N/A,FALSE,"Projections";#N/A,#N/A,FALSE,"DCF";#N/A,#N/A,FALSE,"Mkt Val"}</definedName>
    <definedName name="wrn.RELEVANTSHEETS._4" hidden="1">{#N/A,#N/A,FALSE,"AD_Purch";#N/A,#N/A,FALSE,"Projections";#N/A,#N/A,FALSE,"DCF";#N/A,#N/A,FALSE,"Mkt Val"}</definedName>
    <definedName name="wrn.RELEVANTSHEETS._4_2" localSheetId="4" hidden="1">{#N/A,#N/A,FALSE,"AD_Purch";#N/A,#N/A,FALSE,"Projections";#N/A,#N/A,FALSE,"DCF";#N/A,#N/A,FALSE,"Mkt Val"}</definedName>
    <definedName name="wrn.RELEVANTSHEETS._4_2" localSheetId="11" hidden="1">{#N/A,#N/A,FALSE,"AD_Purch";#N/A,#N/A,FALSE,"Projections";#N/A,#N/A,FALSE,"DCF";#N/A,#N/A,FALSE,"Mkt Val"}</definedName>
    <definedName name="wrn.RELEVANTSHEETS._4_2" hidden="1">{#N/A,#N/A,FALSE,"AD_Purch";#N/A,#N/A,FALSE,"Projections";#N/A,#N/A,FALSE,"DCF";#N/A,#N/A,FALSE,"Mkt Val"}</definedName>
    <definedName name="wrn.RELEVANTSHEETS._5" localSheetId="4" hidden="1">{#N/A,#N/A,FALSE,"AD_Purch";#N/A,#N/A,FALSE,"Projections";#N/A,#N/A,FALSE,"DCF";#N/A,#N/A,FALSE,"Mkt Val"}</definedName>
    <definedName name="wrn.RELEVANTSHEETS._5" localSheetId="11" hidden="1">{#N/A,#N/A,FALSE,"AD_Purch";#N/A,#N/A,FALSE,"Projections";#N/A,#N/A,FALSE,"DCF";#N/A,#N/A,FALSE,"Mkt Val"}</definedName>
    <definedName name="wrn.RELEVANTSHEETS._5" hidden="1">{#N/A,#N/A,FALSE,"AD_Purch";#N/A,#N/A,FALSE,"Projections";#N/A,#N/A,FALSE,"DCF";#N/A,#N/A,FALSE,"Mkt Val"}</definedName>
    <definedName name="wrn.RELEVANTSHEETS._5_2" localSheetId="4" hidden="1">{#N/A,#N/A,FALSE,"AD_Purch";#N/A,#N/A,FALSE,"Projections";#N/A,#N/A,FALSE,"DCF";#N/A,#N/A,FALSE,"Mkt Val"}</definedName>
    <definedName name="wrn.RELEVANTSHEETS._5_2" localSheetId="11" hidden="1">{#N/A,#N/A,FALSE,"AD_Purch";#N/A,#N/A,FALSE,"Projections";#N/A,#N/A,FALSE,"DCF";#N/A,#N/A,FALSE,"Mkt Val"}</definedName>
    <definedName name="wrn.RELEVANTSHEETS._5_2" hidden="1">{#N/A,#N/A,FALSE,"AD_Purch";#N/A,#N/A,FALSE,"Projections";#N/A,#N/A,FALSE,"DCF";#N/A,#N/A,FALSE,"Mkt Val"}</definedName>
    <definedName name="wrn.Relvals." localSheetId="11" hidden="1">{"weekly",#N/A,FALSE,"HLTH_BND";"weekly",#N/A,FALSE,"PAP_BOND";#N/A,#N/A,FALSE,"RET_BND";"weekly",#N/A,FALSE,"CHM_BND";#N/A,#N/A,FALSE,"MOVIES";#N/A,#N/A,FALSE,"CABLE";#N/A,#N/A,FALSE,"BDCSTRV"}</definedName>
    <definedName name="wrn.Relvals." hidden="1">{"weekly",#N/A,FALSE,"HLTH_BND";"weekly",#N/A,FALSE,"PAP_BOND";#N/A,#N/A,FALSE,"RET_BND";"weekly",#N/A,FALSE,"CHM_BND";#N/A,#N/A,FALSE,"MOVIES";#N/A,#N/A,FALSE,"CABLE";#N/A,#N/A,FALSE,"BDCSTRV"}</definedName>
    <definedName name="wrn.rep." localSheetId="4" hidden="1">{"Deposits",#N/A,FALSE,"Database"}</definedName>
    <definedName name="wrn.rep." localSheetId="11" hidden="1">{"Deposits",#N/A,FALSE,"Database"}</definedName>
    <definedName name="wrn.rep." hidden="1">{"Deposits",#N/A,FALSE,"Database"}</definedName>
    <definedName name="wrn.rep._1" localSheetId="4" hidden="1">{"Deposits",#N/A,FALSE,"Database"}</definedName>
    <definedName name="wrn.rep._1" localSheetId="11" hidden="1">{"Deposits",#N/A,FALSE,"Database"}</definedName>
    <definedName name="wrn.rep._1" hidden="1">{"Deposits",#N/A,FALSE,"Database"}</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9" hidden="1">{#N/A,#N/A,FALSE,"CONSOLIDATED";#N/A,#N/A,FALSE,"OCEAN";#N/A,#N/A,FALSE,"UNDERWATER";#N/A,#N/A,FALSE,"ELEC. WARFARE";#N/A,#N/A,FALSE,"POLARIS";#N/A,#N/A,FALSE,"CORPORATE";#N/A,#N/A,FALSE,"ELIMINATING";#N/A,#N/A,FALSE,"By Quarters"}</definedName>
    <definedName name="wrn.report." localSheetId="4" hidden="1">{#N/A,#N/A,FALSE,"CONSOLIDATED";#N/A,#N/A,FALSE,"OCEAN";#N/A,#N/A,FALSE,"UNDERWATER";#N/A,#N/A,FALSE,"ELEC. WARFARE";#N/A,#N/A,FALSE,"POLARIS";#N/A,#N/A,FALSE,"CORPORATE";#N/A,#N/A,FALSE,"ELIMINATING";#N/A,#N/A,FALSE,"By Quarters"}</definedName>
    <definedName name="wrn.report." localSheetId="15" hidden="1">{#N/A,#N/A,FALSE,"CONSOLIDATED";#N/A,#N/A,FALSE,"OCEAN";#N/A,#N/A,FALSE,"UNDERWATER";#N/A,#N/A,FALSE,"ELEC. WARFARE";#N/A,#N/A,FALSE,"POLARIS";#N/A,#N/A,FALSE,"CORPORATE";#N/A,#N/A,FALSE,"ELIMINATING";#N/A,#N/A,FALSE,"By Quarters"}</definedName>
    <definedName name="wrn.report." localSheetId="11" hidden="1">{#N/A,#N/A,FALSE,"CONSOLIDATED";#N/A,#N/A,FALSE,"OCEAN";#N/A,#N/A,FALSE,"UNDERWATER";#N/A,#N/A,FALSE,"ELEC. WARFARE";#N/A,#N/A,FALSE,"POLARIS";#N/A,#N/A,FALSE,"CORPORATE";#N/A,#N/A,FALSE,"ELIMINATING";#N/A,#N/A,FALSE,"By Quarters"}</definedName>
    <definedName name="wrn.report." hidden="1">{#N/A,#N/A,FALSE,"CONSOLIDATED";#N/A,#N/A,FALSE,"OCEAN";#N/A,#N/A,FALSE,"UNDERWATER";#N/A,#N/A,FALSE,"ELEC. WARFARE";#N/A,#N/A,FALSE,"POLARIS";#N/A,#N/A,FALSE,"CORPORATE";#N/A,#N/A,FALSE,"ELIMINATING";#N/A,#N/A,FALSE,"By Quarters"}</definedName>
    <definedName name="wrn.Report._.2." localSheetId="2" hidden="1">{#N/A,#N/A,TRUE,"Pivots-Employee";#N/A,"Scenerio2",TRUE,"Assumptions Summary"}</definedName>
    <definedName name="wrn.Report._.2." localSheetId="1" hidden="1">{#N/A,#N/A,TRUE,"Pivots-Employee";#N/A,"Scenerio2",TRUE,"Assumptions Summary"}</definedName>
    <definedName name="wrn.Report._.2." localSheetId="19" hidden="1">{#N/A,#N/A,TRUE,"Pivots-Employee";#N/A,"Scenerio2",TRUE,"Assumptions Summary"}</definedName>
    <definedName name="wrn.Report._.2." localSheetId="4" hidden="1">{#N/A,#N/A,TRUE,"Pivots-Employee";#N/A,"Scenerio2",TRUE,"Assumptions Summary"}</definedName>
    <definedName name="wrn.Report._.2." localSheetId="18" hidden="1">{#N/A,#N/A,TRUE,"Pivots-Employee";#N/A,"Scenerio2",TRUE,"Assumptions Summary"}</definedName>
    <definedName name="wrn.Report._.2." localSheetId="15" hidden="1">{#N/A,#N/A,TRUE,"Pivots-Employee";#N/A,"Scenerio2",TRUE,"Assumptions Summary"}</definedName>
    <definedName name="wrn.Report._.2." localSheetId="11" hidden="1">{#N/A,#N/A,TRUE,"Pivots-Employee";#N/A,"Scenerio2",TRUE,"Assumptions Summary"}</definedName>
    <definedName name="wrn.Report._.2." hidden="1">{#N/A,#N/A,TRUE,"Pivots-Employee";#N/A,"Scenerio2",TRUE,"Assumptions Summary"}</definedName>
    <definedName name="wrn.Report._.Cash._.Flow." localSheetId="11" hidden="1">{#N/A,#N/A,FALSE,"P&amp;L-BS-CF"}</definedName>
    <definedName name="wrn.Report._.Cash._.Flow." hidden="1">{#N/A,#N/A,FALSE,"P&amp;L-BS-CF"}</definedName>
    <definedName name="wrn.Report._.Detail." localSheetId="2"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9"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4"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8"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5"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1"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Exhibits." localSheetId="11" hidden="1">{"Inc Stmt Exhibit",#N/A,FALSE,"IS";"BS Exhibit",#N/A,FALSE,"BS";"Ratio No.1",#N/A,FALSE,"Ratio";"Ratio No.2",#N/A,FALSE,"Ratio"}</definedName>
    <definedName name="wrn.Report._.Exhibits." hidden="1">{"Inc Stmt Exhibit",#N/A,FALSE,"IS";"BS Exhibit",#N/A,FALSE,"BS";"Ratio No.1",#N/A,FALSE,"Ratio";"Ratio No.2",#N/A,FALSE,"Ratio"}</definedName>
    <definedName name="wrn.Report._.Exhibits._1" localSheetId="11" hidden="1">{"Inc Stmt Exhibit",#N/A,FALSE,"IS";"BS Exhibit",#N/A,FALSE,"BS";"Ratio No.1",#N/A,FALSE,"Ratio";"Ratio No.2",#N/A,FALSE,"Ratio"}</definedName>
    <definedName name="wrn.Report._.Exhibits._1" hidden="1">{"Inc Stmt Exhibit",#N/A,FALSE,"IS";"BS Exhibit",#N/A,FALSE,"BS";"Ratio No.1",#N/A,FALSE,"Ratio";"Ratio No.2",#N/A,FALSE,"Ratio"}</definedName>
    <definedName name="wrn.REPORT._.FOR._.CCA." localSheetId="4" hidden="1">{"CCA",#N/A,FALSE,"INPUT";"Pricing","CCA",FALSE,"Pricing";"Rent","CCA",FALSE,"Rent,Exp";"Fund Flow",#N/A,FALSE,"Fund Flow"}</definedName>
    <definedName name="wrn.REPORT._.FOR._.CCA." localSheetId="11" hidden="1">{"CCA",#N/A,FALSE,"INPUT";"Pricing","CCA",FALSE,"Pricing";"Rent","CCA",FALSE,"Rent,Exp";"Fund Flow",#N/A,FALSE,"Fund Flow"}</definedName>
    <definedName name="wrn.REPORT._.FOR._.CCA." hidden="1">{"CCA",#N/A,FALSE,"INPUT";"Pricing","CCA",FALSE,"Pricing";"Rent","CCA",FALSE,"Rent,Exp";"Fund Flow",#N/A,FALSE,"Fund Flow"}</definedName>
    <definedName name="wrn.REPORT._.FOR._.CCA._1" localSheetId="4" hidden="1">{"CCA",#N/A,FALSE,"INPUT";"Pricing","CCA",FALSE,"Pricing";"Rent","CCA",FALSE,"Rent,Exp";"Fund Flow",#N/A,FALSE,"Fund Flow"}</definedName>
    <definedName name="wrn.REPORT._.FOR._.CCA._1" localSheetId="11" hidden="1">{"CCA",#N/A,FALSE,"INPUT";"Pricing","CCA",FALSE,"Pricing";"Rent","CCA",FALSE,"Rent,Exp";"Fund Flow",#N/A,FALSE,"Fund Flow"}</definedName>
    <definedName name="wrn.REPORT._.FOR._.CCA._1" hidden="1">{"CCA",#N/A,FALSE,"INPUT";"Pricing","CCA",FALSE,"Pricing";"Rent","CCA",FALSE,"Rent,Exp";"Fund Flow",#N/A,FALSE,"Fund Flow"}</definedName>
    <definedName name="wrn.REPORT._.FOR._.FA." localSheetId="4" hidden="1">{"Report for FA","FA",FALSE,"Benefits"}</definedName>
    <definedName name="wrn.REPORT._.FOR._.FA." localSheetId="15" hidden="1">{"Report for FA","FA",FALSE,"Benefits"}</definedName>
    <definedName name="wrn.REPORT._.FOR._.FA." localSheetId="11" hidden="1">{"Report for FA","FA",FALSE,"Benefits"}</definedName>
    <definedName name="wrn.REPORT._.FOR._.FA." hidden="1">{"Report for FA","FA",FALSE,"Benefits"}</definedName>
    <definedName name="wrn.REPORT._.FOR._.FA._1" localSheetId="4" hidden="1">{"Report for FA","FA",FALSE,"Benefits"}</definedName>
    <definedName name="wrn.REPORT._.FOR._.FA._1" localSheetId="11" hidden="1">{"Report for FA","FA",FALSE,"Benefits"}</definedName>
    <definedName name="wrn.REPORT._.FOR._.FA._1" hidden="1">{"Report for FA","FA",FALSE,"Benefits"}</definedName>
    <definedName name="wrn.Report._.for._.Liz." localSheetId="11" hidden="1">{"Summary",#N/A,FALSE,"Summary";"Annual Growth Plan",#N/A,FALSE,"Revenue Buildup";"Qtrly Growth Plan",#N/A,FALSE,"Revenue Buildup";"Annual Statements with Detail",#N/A,FALSE,"Annual Statements";"Monthly Statement",#N/A,FALSE,"Monthly Statements"}</definedName>
    <definedName name="wrn.Report._.for._.Liz." hidden="1">{"Summary",#N/A,FALSE,"Summary";"Annual Growth Plan",#N/A,FALSE,"Revenue Buildup";"Qtrly Growth Plan",#N/A,FALSE,"Revenue Buildup";"Annual Statements with Detail",#N/A,FALSE,"Annual Statements";"Monthly Statement",#N/A,FALSE,"Monthly Statements"}</definedName>
    <definedName name="wrn.Report._.for._.Liz._1" localSheetId="11" hidden="1">{"Summary",#N/A,FALSE,"Summary";"Annual Growth Plan",#N/A,FALSE,"Revenue Buildup";"Qtrly Growth Plan",#N/A,FALSE,"Revenue Buildup";"Annual Statements with Detail",#N/A,FALSE,"Annual Statements";"Monthly Statement",#N/A,FALSE,"Monthly Statements"}</definedName>
    <definedName name="wrn.Report._.for._.Liz._1" hidden="1">{"Summary",#N/A,FALSE,"Summary";"Annual Growth Plan",#N/A,FALSE,"Revenue Buildup";"Qtrly Growth Plan",#N/A,FALSE,"Revenue Buildup";"Annual Statements with Detail",#N/A,FALSE,"Annual Statements";"Monthly Statement",#N/A,FALSE,"Monthly Statements"}</definedName>
    <definedName name="wrn.REPORT._.FOR._.LUS." localSheetId="4" hidden="1">{#N/A,#N/A,FALSE,"LeaseData";"Rent",#N/A,FALSE,"Rent,Exp"}</definedName>
    <definedName name="wrn.REPORT._.FOR._.LUS." localSheetId="11" hidden="1">{#N/A,#N/A,FALSE,"LeaseData";"Rent",#N/A,FALSE,"Rent,Exp"}</definedName>
    <definedName name="wrn.REPORT._.FOR._.LUS." hidden="1">{#N/A,#N/A,FALSE,"LeaseData";"Rent",#N/A,FALSE,"Rent,Exp"}</definedName>
    <definedName name="wrn.REPORT._.FOR._.LUS._1" localSheetId="4" hidden="1">{#N/A,#N/A,FALSE,"LeaseData";"Rent",#N/A,FALSE,"Rent,Exp"}</definedName>
    <definedName name="wrn.REPORT._.FOR._.LUS._1" localSheetId="11" hidden="1">{#N/A,#N/A,FALSE,"LeaseData";"Rent",#N/A,FALSE,"Rent,Exp"}</definedName>
    <definedName name="wrn.REPORT._.FOR._.LUS._1" hidden="1">{#N/A,#N/A,FALSE,"LeaseData";"Rent",#N/A,FALSE,"Rent,Exp"}</definedName>
    <definedName name="wrn.Report._.Test." localSheetId="4" hidden="1">{"Landscape Expanded","test1",FALSE,"Revenue Buildup";"Landscape Expanded","test3",FALSE,"Revenue Buildup";"Portrait Annual To Use","test2",FALSE,"Revenue Buildup"}</definedName>
    <definedName name="wrn.Report._.Test." localSheetId="15" hidden="1">{"Landscape Expanded","test1",FALSE,"Revenue Buildup";"Landscape Expanded","test3",FALSE,"Revenue Buildup";"Portrait Annual To Use","test2",FALSE,"Revenue Buildup"}</definedName>
    <definedName name="wrn.Report._.Test." localSheetId="11"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_.Test._1" localSheetId="4" hidden="1">{"Landscape Expanded","test1",FALSE,"Revenue Buildup";"Landscape Expanded","test3",FALSE,"Revenue Buildup";"Portrait Annual To Use","test2",FALSE,"Revenue Buildup"}</definedName>
    <definedName name="wrn.Report._.Test._1" localSheetId="11" hidden="1">{"Landscape Expanded","test1",FALSE,"Revenue Buildup";"Landscape Expanded","test3",FALSE,"Revenue Buildup";"Portrait Annual To Use","test2",FALSE,"Revenue Buildup"}</definedName>
    <definedName name="wrn.Report._.Test._1" hidden="1">{"Landscape Expanded","test1",FALSE,"Revenue Buildup";"Landscape Expanded","test3",FALSE,"Revenue Buildup";"Portrait Annual To Use","test2",FALSE,"Revenue Buildup"}</definedName>
    <definedName name="wrn.Report._.Test._3" localSheetId="4">{"Landscape Expanded","test1",FALSE,"Revenue Buildup";"Landscape Expanded","test3",FALSE,"Revenue Buildup";"Portrait Annual To Use","test2",FALSE,"Revenue Buildup"}</definedName>
    <definedName name="wrn.Report._.Test._3" localSheetId="11">{"Landscape Expanded","test1",FALSE,"Revenue Buildup";"Landscape Expanded","test3",FALSE,"Revenue Buildup";"Portrait Annual To Use","test2",FALSE,"Revenue Buildup"}</definedName>
    <definedName name="wrn.Report._.Test._3">{"Landscape Expanded","test1",FALSE,"Revenue Buildup";"Landscape Expanded","test3",FALSE,"Revenue Buildup";"Portrait Annual To Use","test2",FALSE,"Revenue Buildup"}</definedName>
    <definedName name="wrn.Report._1"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_1" localSheetId="4" hidden="1">{#N/A,#N/A,FALSE,"Temp Staf_Summary";#N/A,#N/A,FALSE,"ATC Services";#N/A,#N/A,FALSE,"Brannon &amp; Tully";#N/A,#N/A,FALSE,"Debbie";#N/A,#N/A,FALSE,"Alternative";#N/A,#N/A,FALSE,"Mid-States";#N/A,#N/A,FALSE,"United Temp."}</definedName>
    <definedName name="wrn.report._1_1" localSheetId="11" hidden="1">{#N/A,#N/A,FALSE,"Temp Staf_Summary";#N/A,#N/A,FALSE,"ATC Services";#N/A,#N/A,FALSE,"Brannon &amp; Tully";#N/A,#N/A,FALSE,"Debbie";#N/A,#N/A,FALSE,"Alternative";#N/A,#N/A,FALSE,"Mid-States";#N/A,#N/A,FALSE,"United Temp."}</definedName>
    <definedName name="wrn.report._1_1" hidden="1">{#N/A,#N/A,FALSE,"Temp Staf_Summary";#N/A,#N/A,FALSE,"ATC Services";#N/A,#N/A,FALSE,"Brannon &amp; Tully";#N/A,#N/A,FALSE,"Debbie";#N/A,#N/A,FALSE,"Alternative";#N/A,#N/A,FALSE,"Mid-States";#N/A,#N/A,FALSE,"United Temp."}</definedName>
    <definedName name="wrn.report._1_1_2" localSheetId="4" hidden="1">{#N/A,#N/A,FALSE,"Temp Staf_Summary";#N/A,#N/A,FALSE,"ATC Services";#N/A,#N/A,FALSE,"Brannon &amp; Tully";#N/A,#N/A,FALSE,"Debbie";#N/A,#N/A,FALSE,"Alternative";#N/A,#N/A,FALSE,"Mid-States";#N/A,#N/A,FALSE,"United Temp."}</definedName>
    <definedName name="wrn.report._1_1_2" localSheetId="11" hidden="1">{#N/A,#N/A,FALSE,"Temp Staf_Summary";#N/A,#N/A,FALSE,"ATC Services";#N/A,#N/A,FALSE,"Brannon &amp; Tully";#N/A,#N/A,FALSE,"Debbie";#N/A,#N/A,FALSE,"Alternative";#N/A,#N/A,FALSE,"Mid-States";#N/A,#N/A,FALSE,"United Temp."}</definedName>
    <definedName name="wrn.report._1_1_2" hidden="1">{#N/A,#N/A,FALSE,"Temp Staf_Summary";#N/A,#N/A,FALSE,"ATC Services";#N/A,#N/A,FALSE,"Brannon &amp; Tully";#N/A,#N/A,FALSE,"Debbie";#N/A,#N/A,FALSE,"Alternative";#N/A,#N/A,FALSE,"Mid-States";#N/A,#N/A,FALSE,"United Temp."}</definedName>
    <definedName name="wrn.report._1_3" localSheetId="4" hidden="1">{#N/A,#N/A,FALSE,"Temp Staf_Summary";#N/A,#N/A,FALSE,"ATC Services";#N/A,#N/A,FALSE,"Brannon &amp; Tully";#N/A,#N/A,FALSE,"Debbie";#N/A,#N/A,FALSE,"Alternative";#N/A,#N/A,FALSE,"Mid-States";#N/A,#N/A,FALSE,"United Temp."}</definedName>
    <definedName name="wrn.report._1_3" localSheetId="11" hidden="1">{#N/A,#N/A,FALSE,"Temp Staf_Summary";#N/A,#N/A,FALSE,"ATC Services";#N/A,#N/A,FALSE,"Brannon &amp; Tully";#N/A,#N/A,FALSE,"Debbie";#N/A,#N/A,FALSE,"Alternative";#N/A,#N/A,FALSE,"Mid-States";#N/A,#N/A,FALSE,"United Temp."}</definedName>
    <definedName name="wrn.report._1_3" hidden="1">{#N/A,#N/A,FALSE,"Temp Staf_Summary";#N/A,#N/A,FALSE,"ATC Services";#N/A,#N/A,FALSE,"Brannon &amp; Tully";#N/A,#N/A,FALSE,"Debbie";#N/A,#N/A,FALSE,"Alternative";#N/A,#N/A,FALSE,"Mid-States";#N/A,#N/A,FALSE,"United Temp."}</definedName>
    <definedName name="wrn.report._2" localSheetId="4" hidden="1">{#N/A,#N/A,FALSE,"Temp Staf_Summary";#N/A,#N/A,FALSE,"ATC Services";#N/A,#N/A,FALSE,"Brannon &amp; Tully";#N/A,#N/A,FALSE,"Debbie";#N/A,#N/A,FALSE,"Alternative";#N/A,#N/A,FALSE,"Mid-States";#N/A,#N/A,FALSE,"United Temp."}</definedName>
    <definedName name="wrn.report._2" localSheetId="11" hidden="1">{#N/A,#N/A,FALSE,"Temp Staf_Summary";#N/A,#N/A,FALSE,"ATC Services";#N/A,#N/A,FALSE,"Brannon &amp; Tully";#N/A,#N/A,FALSE,"Debbie";#N/A,#N/A,FALSE,"Alternative";#N/A,#N/A,FALSE,"Mid-States";#N/A,#N/A,FALSE,"United Temp."}</definedName>
    <definedName name="wrn.report._2" hidden="1">{#N/A,#N/A,FALSE,"Temp Staf_Summary";#N/A,#N/A,FALSE,"ATC Services";#N/A,#N/A,FALSE,"Brannon &amp; Tully";#N/A,#N/A,FALSE,"Debbie";#N/A,#N/A,FALSE,"Alternative";#N/A,#N/A,FALSE,"Mid-States";#N/A,#N/A,FALSE,"United Temp."}</definedName>
    <definedName name="wrn.report._2_2" localSheetId="4" hidden="1">{#N/A,#N/A,FALSE,"Temp Staf_Summary";#N/A,#N/A,FALSE,"ATC Services";#N/A,#N/A,FALSE,"Brannon &amp; Tully";#N/A,#N/A,FALSE,"Debbie";#N/A,#N/A,FALSE,"Alternative";#N/A,#N/A,FALSE,"Mid-States";#N/A,#N/A,FALSE,"United Temp."}</definedName>
    <definedName name="wrn.report._2_2" localSheetId="11" hidden="1">{#N/A,#N/A,FALSE,"Temp Staf_Summary";#N/A,#N/A,FALSE,"ATC Services";#N/A,#N/A,FALSE,"Brannon &amp; Tully";#N/A,#N/A,FALSE,"Debbie";#N/A,#N/A,FALSE,"Alternative";#N/A,#N/A,FALSE,"Mid-States";#N/A,#N/A,FALSE,"United Temp."}</definedName>
    <definedName name="wrn.report._2_2" hidden="1">{#N/A,#N/A,FALSE,"Temp Staf_Summary";#N/A,#N/A,FALSE,"ATC Services";#N/A,#N/A,FALSE,"Brannon &amp; Tully";#N/A,#N/A,FALSE,"Debbie";#N/A,#N/A,FALSE,"Alternative";#N/A,#N/A,FALSE,"Mid-States";#N/A,#N/A,FALSE,"United Temp."}</definedName>
    <definedName name="wrn.report._3" localSheetId="4" hidden="1">{#N/A,#N/A,FALSE,"Temp Staf_Summary";#N/A,#N/A,FALSE,"ATC Services";#N/A,#N/A,FALSE,"Brannon &amp; Tully";#N/A,#N/A,FALSE,"Debbie";#N/A,#N/A,FALSE,"Alternative";#N/A,#N/A,FALSE,"Mid-States";#N/A,#N/A,FALSE,"United Temp."}</definedName>
    <definedName name="wrn.report._3" localSheetId="11" hidden="1">{#N/A,#N/A,FALSE,"Temp Staf_Summary";#N/A,#N/A,FALSE,"ATC Services";#N/A,#N/A,FALSE,"Brannon &amp; Tully";#N/A,#N/A,FALSE,"Debbie";#N/A,#N/A,FALSE,"Alternative";#N/A,#N/A,FALSE,"Mid-States";#N/A,#N/A,FALSE,"United Temp."}</definedName>
    <definedName name="wrn.report._3" hidden="1">{#N/A,#N/A,FALSE,"Temp Staf_Summary";#N/A,#N/A,FALSE,"ATC Services";#N/A,#N/A,FALSE,"Brannon &amp; Tully";#N/A,#N/A,FALSE,"Debbie";#N/A,#N/A,FALSE,"Alternative";#N/A,#N/A,FALSE,"Mid-States";#N/A,#N/A,FALSE,"United Temp."}</definedName>
    <definedName name="wrn.report._3_2" localSheetId="4" hidden="1">{#N/A,#N/A,FALSE,"Temp Staf_Summary";#N/A,#N/A,FALSE,"ATC Services";#N/A,#N/A,FALSE,"Brannon &amp; Tully";#N/A,#N/A,FALSE,"Debbie";#N/A,#N/A,FALSE,"Alternative";#N/A,#N/A,FALSE,"Mid-States";#N/A,#N/A,FALSE,"United Temp."}</definedName>
    <definedName name="wrn.report._3_2" localSheetId="11" hidden="1">{#N/A,#N/A,FALSE,"Temp Staf_Summary";#N/A,#N/A,FALSE,"ATC Services";#N/A,#N/A,FALSE,"Brannon &amp; Tully";#N/A,#N/A,FALSE,"Debbie";#N/A,#N/A,FALSE,"Alternative";#N/A,#N/A,FALSE,"Mid-States";#N/A,#N/A,FALSE,"United Temp."}</definedName>
    <definedName name="wrn.report._3_2" hidden="1">{#N/A,#N/A,FALSE,"Temp Staf_Summary";#N/A,#N/A,FALSE,"ATC Services";#N/A,#N/A,FALSE,"Brannon &amp; Tully";#N/A,#N/A,FALSE,"Debbie";#N/A,#N/A,FALSE,"Alternative";#N/A,#N/A,FALSE,"Mid-States";#N/A,#N/A,FALSE,"United Temp."}</definedName>
    <definedName name="wrn.report._5" localSheetId="4" hidden="1">{#N/A,#N/A,FALSE,"Temp Staf_Summary";#N/A,#N/A,FALSE,"ATC Services";#N/A,#N/A,FALSE,"Brannon &amp; Tully";#N/A,#N/A,FALSE,"Debbie";#N/A,#N/A,FALSE,"Alternative";#N/A,#N/A,FALSE,"Mid-States";#N/A,#N/A,FALSE,"United Temp."}</definedName>
    <definedName name="wrn.report._5" localSheetId="11" hidden="1">{#N/A,#N/A,FALSE,"Temp Staf_Summary";#N/A,#N/A,FALSE,"ATC Services";#N/A,#N/A,FALSE,"Brannon &amp; Tully";#N/A,#N/A,FALSE,"Debbie";#N/A,#N/A,FALSE,"Alternative";#N/A,#N/A,FALSE,"Mid-States";#N/A,#N/A,FALSE,"United Temp."}</definedName>
    <definedName name="wrn.report._5" hidden="1">{#N/A,#N/A,FALSE,"Temp Staf_Summary";#N/A,#N/A,FALSE,"ATC Services";#N/A,#N/A,FALSE,"Brannon &amp; Tully";#N/A,#N/A,FALSE,"Debbie";#N/A,#N/A,FALSE,"Alternative";#N/A,#N/A,FALSE,"Mid-States";#N/A,#N/A,FALSE,"United Temp."}</definedName>
    <definedName name="wrn.report.1" localSheetId="11" hidden="1">{"summary",#N/A,FALSE,"2000 vs 1999";"detail",#N/A,FALSE,"2000 vs 1999"}</definedName>
    <definedName name="wrn.report.1" hidden="1">{"summary",#N/A,FALSE,"2000 vs 1999";"detail",#N/A,FALSE,"2000 vs 1999"}</definedName>
    <definedName name="wrn.report.2" localSheetId="11" hidden="1">{"summary",#N/A,FALSE,"2000 vs 1999";"detail",#N/A,FALSE,"2000 vs 1999"}</definedName>
    <definedName name="wrn.report.2" hidden="1">{"summary",#N/A,FALSE,"2000 vs 1999";"detail",#N/A,FALSE,"2000 vs 1999"}</definedName>
    <definedName name="wrn.report.3" localSheetId="11" hidden="1">{"summary",#N/A,FALSE,"2000 vs 1999";"detail",#N/A,FALSE,"2000 vs 1999"}</definedName>
    <definedName name="wrn.report.3" hidden="1">{"summary",#N/A,FALSE,"2000 vs 1999";"detail",#N/A,FALSE,"2000 vs 1999"}</definedName>
    <definedName name="wrn.report.4" localSheetId="11" hidden="1">{"summary",#N/A,FALSE,"2000 vs 1999";"detail",#N/A,FALSE,"2000 vs 1999"}</definedName>
    <definedName name="wrn.report.4" hidden="1">{"summary",#N/A,FALSE,"2000 vs 1999";"detail",#N/A,FALSE,"2000 vs 1999"}</definedName>
    <definedName name="wrn.report.5" localSheetId="11" hidden="1">{"summary",#N/A,FALSE,"2000 vs 1999";"detail",#N/A,FALSE,"2000 vs 1999"}</definedName>
    <definedName name="wrn.report.5" hidden="1">{"summary",#N/A,FALSE,"2000 vs 1999";"detail",#N/A,FALSE,"2000 vs 1999"}</definedName>
    <definedName name="wrn.report.6" localSheetId="11" hidden="1">{"summary",#N/A,FALSE,"2000 vs 1999";"detail",#N/A,FALSE,"2000 vs 1999"}</definedName>
    <definedName name="wrn.report.6" hidden="1">{"summary",#N/A,FALSE,"2000 vs 1999";"detail",#N/A,FALSE,"2000 vs 1999"}</definedName>
    <definedName name="wrn.report.new" localSheetId="11" hidden="1">{"summary",#N/A,FALSE,"2000 vs 1999";"detail",#N/A,FALSE,"2000 vs 1999"}</definedName>
    <definedName name="wrn.report.new" hidden="1">{"summary",#N/A,FALSE,"2000 vs 1999";"detail",#N/A,FALSE,"2000 vs 1999"}</definedName>
    <definedName name="wrn.report.new.1" localSheetId="11" hidden="1">{"summary",#N/A,FALSE,"2000 vs 1999";"detail",#N/A,FALSE,"2000 vs 1999"}</definedName>
    <definedName name="wrn.report.new.1" hidden="1">{"summary",#N/A,FALSE,"2000 vs 1999";"detail",#N/A,FALSE,"2000 vs 1999"}</definedName>
    <definedName name="wrn.report.new.5" localSheetId="11" hidden="1">{"summary",#N/A,FALSE,"2000 vs 1999";"detail",#N/A,FALSE,"2000 vs 1999"}</definedName>
    <definedName name="wrn.report.new.5" hidden="1">{"summary",#N/A,FALSE,"2000 vs 1999";"detail",#N/A,FALSE,"2000 vs 1999"}</definedName>
    <definedName name="wrn.report.new1" localSheetId="11" hidden="1">{"summary",#N/A,FALSE,"2000 vs 1999";"detail",#N/A,FALSE,"2000 vs 1999"}</definedName>
    <definedName name="wrn.report.new1" hidden="1">{"summary",#N/A,FALSE,"2000 vs 1999";"detail",#N/A,FALSE,"2000 vs 1999"}</definedName>
    <definedName name="wrn.report.new2" localSheetId="11" hidden="1">{"summary",#N/A,FALSE,"2000 vs 1999";"detail",#N/A,FALSE,"2000 vs 1999"}</definedName>
    <definedName name="wrn.report.new2" hidden="1">{"summary",#N/A,FALSE,"2000 vs 1999";"detail",#N/A,FALSE,"2000 vs 1999"}</definedName>
    <definedName name="wrn.report.xls." localSheetId="4"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11"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_1" localSheetId="11"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_1"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_1"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PR_1." localSheetId="4" hidden="1">{"PR1","pr1",TRUE,"Sch PR-1"}</definedName>
    <definedName name="wrn.Report_PR_1." localSheetId="15" hidden="1">{"PR1","pr1",TRUE,"Sch PR-1"}</definedName>
    <definedName name="wrn.Report_PR_1." localSheetId="11" hidden="1">{"PR1","pr1",TRUE,"Sch PR-1"}</definedName>
    <definedName name="wrn.Report_PR_1." hidden="1">{"PR1","pr1",TRUE,"Sch PR-1"}</definedName>
    <definedName name="wrn.report1" localSheetId="11" hidden="1">{"summary",#N/A,FALSE,"2000 vs 1999";"detail",#N/A,FALSE,"2000 vs 1999"}</definedName>
    <definedName name="wrn.report1" hidden="1">{"summary",#N/A,FALSE,"2000 vs 1999";"detail",#N/A,FALSE,"2000 vs 1999"}</definedName>
    <definedName name="wrn.Report1." localSheetId="2" hidden="1">{#N/A,#N/A,TRUE,"Pivots-Employee";#N/A,"Scenario1",TRUE,"Assumptions Summary"}</definedName>
    <definedName name="wrn.Report1." localSheetId="1" hidden="1">{#N/A,#N/A,TRUE,"Pivots-Employee";#N/A,"Scenario1",TRUE,"Assumptions Summary"}</definedName>
    <definedName name="wrn.Report1." localSheetId="19" hidden="1">{#N/A,#N/A,TRUE,"Pivots-Employee";#N/A,"Scenario1",TRUE,"Assumptions Summary"}</definedName>
    <definedName name="wrn.Report1." localSheetId="4" hidden="1">{#N/A,#N/A,TRUE,"Pivots-Employee";#N/A,"Scenario1",TRUE,"Assumptions Summary"}</definedName>
    <definedName name="wrn.Report1." localSheetId="18" hidden="1">{#N/A,#N/A,TRUE,"Pivots-Employee";#N/A,"Scenario1",TRUE,"Assumptions Summary"}</definedName>
    <definedName name="wrn.Report1." localSheetId="15" hidden="1">{#N/A,#N/A,TRUE,"Pivots-Employee";#N/A,"Scenario1",TRUE,"Assumptions Summary"}</definedName>
    <definedName name="wrn.Report1." localSheetId="11" hidden="1">{#N/A,#N/A,TRUE,"Pivots-Employee";#N/A,"Scenario1",TRUE,"Assumptions Summary"}</definedName>
    <definedName name="wrn.Report1." hidden="1">{#N/A,#N/A,TRUE,"Pivots-Employee";#N/A,"Scenario1",TRUE,"Assumptions Summary"}</definedName>
    <definedName name="wrn.Report1._1" localSheetId="4" hidden="1">{#N/A,#N/A,FALSE,"IS";#N/A,#N/A,FALSE,"BS";#N/A,#N/A,FALSE,"CF";#N/A,#N/A,FALSE,"CE";#N/A,#N/A,FALSE,"Depr";#N/A,#N/A,FALSE,"APAL"}</definedName>
    <definedName name="wrn.Report1._1" localSheetId="11" hidden="1">{#N/A,#N/A,FALSE,"IS";#N/A,#N/A,FALSE,"BS";#N/A,#N/A,FALSE,"CF";#N/A,#N/A,FALSE,"CE";#N/A,#N/A,FALSE,"Depr";#N/A,#N/A,FALSE,"APAL"}</definedName>
    <definedName name="wrn.Report1._1" hidden="1">{#N/A,#N/A,FALSE,"IS";#N/A,#N/A,FALSE,"BS";#N/A,#N/A,FALSE,"CF";#N/A,#N/A,FALSE,"CE";#N/A,#N/A,FALSE,"Depr";#N/A,#N/A,FALSE,"APAL"}</definedName>
    <definedName name="wrn.REPORTESTERNO." localSheetId="11"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g." localSheetId="11" hidden="1">{#N/A,#N/A,FALSE,"A";#N/A,#N/A,FALSE,"B"}</definedName>
    <definedName name="wrn.Reporting." hidden="1">{#N/A,#N/A,FALSE,"A";#N/A,#N/A,FALSE,"B"}</definedName>
    <definedName name="wrn.REPORTING._.PACKAGE." localSheetId="4" hidden="1">{#N/A,#N/A,TRUE,"Cover";#N/A,#N/A,TRUE,"BS";#N/A,#N/A,TRUE,"BS (2)";#N/A,#N/A,TRUE,"BS (3)";#N/A,#N/A,TRUE,"Supp Info-BS";#N/A,#N/A,TRUE,"IS";#N/A,#N/A,TRUE,"IS (2)";#N/A,#N/A,TRUE,"IS (3)";#N/A,#N/A,TRUE,"Supp Info-IS";#N/A,#N/A,TRUE,"CF";#N/A,#N/A,TRUE,"Supp Info-CF";#N/A,#N/A,TRUE,"SH";#N/A,#N/A,TRUE,"Supp Info-SH"}</definedName>
    <definedName name="wrn.REPORTING._.PACKAGE." localSheetId="11" hidden="1">{#N/A,#N/A,TRUE,"Cover";#N/A,#N/A,TRUE,"BS";#N/A,#N/A,TRUE,"BS (2)";#N/A,#N/A,TRUE,"BS (3)";#N/A,#N/A,TRUE,"Supp Info-BS";#N/A,#N/A,TRUE,"IS";#N/A,#N/A,TRUE,"IS (2)";#N/A,#N/A,TRUE,"IS (3)";#N/A,#N/A,TRUE,"Supp Info-IS";#N/A,#N/A,TRUE,"CF";#N/A,#N/A,TRUE,"Supp Info-CF";#N/A,#N/A,TRUE,"SH";#N/A,#N/A,TRUE,"Supp Info-SH"}</definedName>
    <definedName name="wrn.REPORTING._.PACKAGE." hidden="1">{#N/A,#N/A,TRUE,"Cover";#N/A,#N/A,TRUE,"BS";#N/A,#N/A,TRUE,"BS (2)";#N/A,#N/A,TRUE,"BS (3)";#N/A,#N/A,TRUE,"Supp Info-BS";#N/A,#N/A,TRUE,"IS";#N/A,#N/A,TRUE,"IS (2)";#N/A,#N/A,TRUE,"IS (3)";#N/A,#N/A,TRUE,"Supp Info-IS";#N/A,#N/A,TRUE,"CF";#N/A,#N/A,TRUE,"Supp Info-CF";#N/A,#N/A,TRUE,"SH";#N/A,#N/A,TRUE,"Supp Info-SH"}</definedName>
    <definedName name="wrn.REPORTING._.PACKAGE._1" localSheetId="4" hidden="1">{#N/A,#N/A,TRUE,"Cover";#N/A,#N/A,TRUE,"BS";#N/A,#N/A,TRUE,"BS (2)";#N/A,#N/A,TRUE,"BS (3)";#N/A,#N/A,TRUE,"Supp Info-BS";#N/A,#N/A,TRUE,"IS";#N/A,#N/A,TRUE,"IS (2)";#N/A,#N/A,TRUE,"IS (3)";#N/A,#N/A,TRUE,"Supp Info-IS";#N/A,#N/A,TRUE,"CF";#N/A,#N/A,TRUE,"Supp Info-CF";#N/A,#N/A,TRUE,"SH";#N/A,#N/A,TRUE,"Supp Info-SH"}</definedName>
    <definedName name="wrn.REPORTING._.PACKAGE._1" localSheetId="11" hidden="1">{#N/A,#N/A,TRUE,"Cover";#N/A,#N/A,TRUE,"BS";#N/A,#N/A,TRUE,"BS (2)";#N/A,#N/A,TRUE,"BS (3)";#N/A,#N/A,TRUE,"Supp Info-BS";#N/A,#N/A,TRUE,"IS";#N/A,#N/A,TRUE,"IS (2)";#N/A,#N/A,TRUE,"IS (3)";#N/A,#N/A,TRUE,"Supp Info-IS";#N/A,#N/A,TRUE,"CF";#N/A,#N/A,TRUE,"Supp Info-CF";#N/A,#N/A,TRUE,"SH";#N/A,#N/A,TRUE,"Supp Info-SH"}</definedName>
    <definedName name="wrn.REPORTING._.PACKAGE._1" hidden="1">{#N/A,#N/A,TRUE,"Cover";#N/A,#N/A,TRUE,"BS";#N/A,#N/A,TRUE,"BS (2)";#N/A,#N/A,TRUE,"BS (3)";#N/A,#N/A,TRUE,"Supp Info-BS";#N/A,#N/A,TRUE,"IS";#N/A,#N/A,TRUE,"IS (2)";#N/A,#N/A,TRUE,"IS (3)";#N/A,#N/A,TRUE,"Supp Info-IS";#N/A,#N/A,TRUE,"CF";#N/A,#N/A,TRUE,"Supp Info-CF";#N/A,#N/A,TRUE,"SH";#N/A,#N/A,TRUE,"Supp Info-SH"}</definedName>
    <definedName name="wrn.reportinterno." localSheetId="11" hidden="1">{#N/A,#N/A,FALSE,"HIGHNEW";#N/A,#N/A,FALSE,"HIGHOLD";#N/A,#N/A,FALSE,"MTHDET";#N/A,#N/A,FALSE,"ACTDET"}</definedName>
    <definedName name="wrn.reportinterno." hidden="1">{#N/A,#N/A,FALSE,"HIGHNEW";#N/A,#N/A,FALSE,"HIGHOLD";#N/A,#N/A,FALSE,"MTHDET";#N/A,#N/A,FALSE,"ACTDET"}</definedName>
    <definedName name="wrn.Reports._.Only." localSheetId="4"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1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2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2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2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2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3"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3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3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3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3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4"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4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4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4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4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5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5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5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5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earch._.Op._.Exp." localSheetId="11" hidden="1">{#N/A,#N/A,FALSE,"RESEARCH"}</definedName>
    <definedName name="wrn.Research._.Op._.Exp." hidden="1">{#N/A,#N/A,FALSE,"RESEARCH"}</definedName>
    <definedName name="wrn.Reserve._.NAV." localSheetId="4" hidden="1">{"Reserves",#N/A,FALSE,"DCF Based Asset Value";"DCF NAV",#N/A,FALSE,"DCF Based Asset Value"}</definedName>
    <definedName name="wrn.Reserve._.NAV." localSheetId="11" hidden="1">{"Reserves",#N/A,FALSE,"DCF Based Asset Value";"DCF NAV",#N/A,FALSE,"DCF Based Asset Value"}</definedName>
    <definedName name="wrn.Reserve._.NAV." hidden="1">{"Reserves",#N/A,FALSE,"DCF Based Asset Value";"DCF NAV",#N/A,FALSE,"DCF Based Asset Value"}</definedName>
    <definedName name="wrn.Reserve._.NAV._1" localSheetId="4" hidden="1">{"Reserves",#N/A,FALSE,"DCF Based Asset Value";"DCF NAV",#N/A,FALSE,"DCF Based Asset Value"}</definedName>
    <definedName name="wrn.Reserve._.NAV._1" localSheetId="11" hidden="1">{"Reserves",#N/A,FALSE,"DCF Based Asset Value";"DCF NAV",#N/A,FALSE,"DCF Based Asset Value"}</definedName>
    <definedName name="wrn.Reserve._.NAV._1" hidden="1">{"Reserves",#N/A,FALSE,"DCF Based Asset Value";"DCF NAV",#N/A,FALSE,"DCF Based Asset Value"}</definedName>
    <definedName name="wrn.Restricted._.Rpts." localSheetId="11" hidden="1">{"RptRY",#N/A,FALSE,"CDGy";"RptRQ",#N/A,FALSE,"CDGq";"RptRM",#N/A,FALSE,"CDGm"}</definedName>
    <definedName name="wrn.Restricted._.Rpts." hidden="1">{"RptRY",#N/A,FALSE,"CDGy";"RptRQ",#N/A,FALSE,"CDGq";"RptRM",#N/A,FALSE,"CDGm"}</definedName>
    <definedName name="wrn.Results." localSheetId="4" hidden="1">{"Year to Date",#N/A,FALSE,"Consolidation";"Balance Sheet",#N/A,FALSE,"Consolidation";"Month",#N/A,FALSE,"Consolidation"}</definedName>
    <definedName name="wrn.Results." localSheetId="11" hidden="1">{"Year to Date",#N/A,FALSE,"Consolidation";"Balance Sheet",#N/A,FALSE,"Consolidation";"Month",#N/A,FALSE,"Consolidation"}</definedName>
    <definedName name="wrn.Results." hidden="1">{"Year to Date",#N/A,FALSE,"Consolidation";"Balance Sheet",#N/A,FALSE,"Consolidation";"Month",#N/A,FALSE,"Consolidation"}</definedName>
    <definedName name="wrn.Results._1" localSheetId="4" hidden="1">{"Year to Date",#N/A,FALSE,"Consolidation";"Balance Sheet",#N/A,FALSE,"Consolidation";"Month",#N/A,FALSE,"Consolidation"}</definedName>
    <definedName name="wrn.Results._1" localSheetId="11" hidden="1">{"Year to Date",#N/A,FALSE,"Consolidation";"Balance Sheet",#N/A,FALSE,"Consolidation";"Month",#N/A,FALSE,"Consolidation"}</definedName>
    <definedName name="wrn.Results._1" hidden="1">{"Year to Date",#N/A,FALSE,"Consolidation";"Balance Sheet",#N/A,FALSE,"Consolidation";"Month",#N/A,FALSE,"Consolidation"}</definedName>
    <definedName name="wrn.RESUMO." localSheetId="11" hidden="1">{#N/A,#N/A,FALSE,"HONORÁRIOS"}</definedName>
    <definedName name="wrn.RESUMO." hidden="1">{#N/A,#N/A,FALSE,"HONORÁRIOS"}</definedName>
    <definedName name="wrn.Retail." localSheetId="11" hidden="1">{"pl",#N/A,FALSE,"Retail";"cf",#N/A,FALSE,"Retail";"pi",#N/A,FALSE,"Retail";"top10",#N/A,FALSE,"Retail";"compcon",#N/A,FALSE,"Retail"}</definedName>
    <definedName name="wrn.Retail." hidden="1">{"pl",#N/A,FALSE,"Retail";"cf",#N/A,FALSE,"Retail";"pi",#N/A,FALSE,"Retail";"top10",#N/A,FALSE,"Retail";"compcon",#N/A,FALSE,"Retail"}</definedName>
    <definedName name="wrn.retsum." localSheetId="15" hidden="1">{"retsum",#N/A,FALSE,"RETAIL"}</definedName>
    <definedName name="wrn.retsum." localSheetId="11" hidden="1">{"retsum",#N/A,FALSE,"RETAIL"}</definedName>
    <definedName name="wrn.retsum." hidden="1">{"retsum",#N/A,FALSE,"RETAIL"}</definedName>
    <definedName name="wrn.Rev._.1._.Yr._.by._.SBU." localSheetId="4" hidden="1">{"REV 1 YR LIT",#N/A,FALSE,"Rev 1 yr";"REV 1 YR COMM SERV",#N/A,FALSE,"Rev 1 yr";"REV 1 YR HC",#N/A,FALSE,"Rev 1 yr";"REV 1 YR INVEST SERV",#N/A,FALSE,"Rev 1 yr"}</definedName>
    <definedName name="wrn.Rev._.1._.Yr._.by._.SBU." localSheetId="11" hidden="1">{"REV 1 YR LIT",#N/A,FALSE,"Rev 1 yr";"REV 1 YR COMM SERV",#N/A,FALSE,"Rev 1 yr";"REV 1 YR HC",#N/A,FALSE,"Rev 1 yr";"REV 1 YR INVEST SERV",#N/A,FALSE,"Rev 1 yr"}</definedName>
    <definedName name="wrn.Rev._.1._.Yr._.by._.SBU." hidden="1">{"REV 1 YR LIT",#N/A,FALSE,"Rev 1 yr";"REV 1 YR COMM SERV",#N/A,FALSE,"Rev 1 yr";"REV 1 YR HC",#N/A,FALSE,"Rev 1 yr";"REV 1 YR INVEST SERV",#N/A,FALSE,"Rev 1 yr"}</definedName>
    <definedName name="wrn.Rev._.1._.Yr._.by._.SBU._1" localSheetId="4" hidden="1">{"REV 1 YR LIT",#N/A,FALSE,"Rev 1 yr";"REV 1 YR COMM SERV",#N/A,FALSE,"Rev 1 yr";"REV 1 YR HC",#N/A,FALSE,"Rev 1 yr";"REV 1 YR INVEST SERV",#N/A,FALSE,"Rev 1 yr"}</definedName>
    <definedName name="wrn.Rev._.1._.Yr._.by._.SBU._1" localSheetId="11" hidden="1">{"REV 1 YR LIT",#N/A,FALSE,"Rev 1 yr";"REV 1 YR COMM SERV",#N/A,FALSE,"Rev 1 yr";"REV 1 YR HC",#N/A,FALSE,"Rev 1 yr";"REV 1 YR INVEST SERV",#N/A,FALSE,"Rev 1 yr"}</definedName>
    <definedName name="wrn.Rev._.1._.Yr._.by._.SBU._1" hidden="1">{"REV 1 YR LIT",#N/A,FALSE,"Rev 1 yr";"REV 1 YR COMM SERV",#N/A,FALSE,"Rev 1 yr";"REV 1 YR HC",#N/A,FALSE,"Rev 1 yr";"REV 1 YR INVEST SERV",#N/A,FALSE,"Rev 1 yr"}</definedName>
    <definedName name="wrn.REV1." localSheetId="11" hidden="1">{"FORM1",#N/A,FALSE,"Revenue";"FORMTR",#N/A,FALSE,"Revenue";"FORM3.1",#N/A,FALSE,"Revenue"}</definedName>
    <definedName name="wrn.REV1." hidden="1">{"FORM1",#N/A,FALSE,"Revenue";"FORMTR",#N/A,FALSE,"Revenue";"FORM3.1",#N/A,FALSE,"Revenue"}</definedName>
    <definedName name="wrn.REVENUE." localSheetId="11" hidden="1">{"FORM1",#N/A,TRUE,"Revenue";"FORM1.1",#N/A,TRUE,"Revenue";"FORM1.2",#N/A,TRUE,"Revenue";"FORM2",#N/A,TRUE,"Revenue";"FORM2.1",#N/A,TRUE,"Revenue"}</definedName>
    <definedName name="wrn.REVENUE." hidden="1">{"FORM1",#N/A,TRUE,"Revenue";"FORM1.1",#N/A,TRUE,"Revenue";"FORM1.2",#N/A,TRUE,"Revenue";"FORM2",#N/A,TRUE,"Revenue";"FORM2.1",#N/A,TRUE,"Revenue"}</definedName>
    <definedName name="wrn.revenue._.detail." localSheetId="11" hidden="1">{"revenue detail 1",#N/A,FALSE,"Revenue Detail";"revenue detail 2",#N/A,FALSE,"Revenue Detail";"revenue detail 3",#N/A,FALSE,"Revenue Detail";"revenue detail 4",#N/A,FALSE,"Revenue Detail"}</definedName>
    <definedName name="wrn.revenue._.detail." hidden="1">{"revenue detail 1",#N/A,FALSE,"Revenue Detail";"revenue detail 2",#N/A,FALSE,"Revenue Detail";"revenue detail 3",#N/A,FALSE,"Revenue Detail";"revenue detail 4",#N/A,FALSE,"Revenue Detail"}</definedName>
    <definedName name="wrn.revenue._.detail._1" localSheetId="11" hidden="1">{"revenue detail 1",#N/A,FALSE,"Revenue Detail";"revenue detail 2",#N/A,FALSE,"Revenue Detail";"revenue detail 3",#N/A,FALSE,"Revenue Detail";"revenue detail 4",#N/A,FALSE,"Revenue Detail"}</definedName>
    <definedName name="wrn.revenue._.detail._1" hidden="1">{"revenue detail 1",#N/A,FALSE,"Revenue Detail";"revenue detail 2",#N/A,FALSE,"Revenue Detail";"revenue detail 3",#N/A,FALSE,"Revenue Detail";"revenue detail 4",#N/A,FALSE,"Revenue Detail"}</definedName>
    <definedName name="wrn.revenue._.graph." localSheetId="11" hidden="1">{"revenue graph",#N/A,FALSE,"Revenue Graph"}</definedName>
    <definedName name="wrn.revenue._.graph." hidden="1">{"revenue graph",#N/A,FALSE,"Revenue Graph"}</definedName>
    <definedName name="wrn.revenue._.graph._1" localSheetId="11" hidden="1">{"revenue graph",#N/A,FALSE,"Revenue Graph"}</definedName>
    <definedName name="wrn.revenue._.graph._1" hidden="1">{"revenue graph",#N/A,FALSE,"Revenue Graph"}</definedName>
    <definedName name="wrn.revenue._.historical." localSheetId="1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S." localSheetId="19" hidden="1">{"revenue",#N/A,FALSE,"lls hydro";"revenue",#N/A,FALSE,"lls crack";"revenue",#N/A,FALSE,"lls coke"}</definedName>
    <definedName name="wrn.REVENUES." localSheetId="4" hidden="1">{"revenue",#N/A,FALSE,"lls hydro";"revenue",#N/A,FALSE,"lls crack";"revenue",#N/A,FALSE,"lls coke"}</definedName>
    <definedName name="wrn.REVENUES." localSheetId="15" hidden="1">{"revenue",#N/A,FALSE,"lls hydro";"revenue",#N/A,FALSE,"lls crack";"revenue",#N/A,FALSE,"lls coke"}</definedName>
    <definedName name="wrn.REVENUES." localSheetId="11" hidden="1">{"revenue",#N/A,FALSE,"lls hydro";"revenue",#N/A,FALSE,"lls crack";"revenue",#N/A,FALSE,"lls coke"}</definedName>
    <definedName name="wrn.REVENUES." hidden="1">{"revenue",#N/A,FALSE,"lls hydro";"revenue",#N/A,FALSE,"lls crack";"revenue",#N/A,FALSE,"lls coke"}</definedName>
    <definedName name="wrn.review." localSheetId="4" hidden="1">{#N/A,#N/A,FALSE,"FRONTPG";#N/A,#N/A,FALSE,"STATUSREC";#N/A,#N/A,FALSE,"INELIG";#N/A,#N/A,FALSE,"ARACTIV";#N/A,#N/A,FALSE,"ARANAL";#N/A,#N/A,FALSE,"INVANAL";#N/A,#N/A,FALSE,"BALSHT";#N/A,#N/A,FALSE,"INCSTMT";#N/A,#N/A,FALSE,"CASHFLOW";#N/A,#N/A,FALSE,"TREND";#N/A,#N/A,FALSE,"LIAB"}</definedName>
    <definedName name="wrn.review." localSheetId="15" hidden="1">{#N/A,#N/A,FALSE,"FRONTPG";#N/A,#N/A,FALSE,"STATUSREC";#N/A,#N/A,FALSE,"INELIG";#N/A,#N/A,FALSE,"ARACTIV";#N/A,#N/A,FALSE,"ARANAL";#N/A,#N/A,FALSE,"INVANAL";#N/A,#N/A,FALSE,"BALSHT";#N/A,#N/A,FALSE,"INCSTMT";#N/A,#N/A,FALSE,"CASHFLOW";#N/A,#N/A,FALSE,"TREND";#N/A,#N/A,FALSE,"LIAB"}</definedName>
    <definedName name="wrn.review." localSheetId="11"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Report" localSheetId="11" hidden="1">{#N/A,#N/A,TRUE,"Summary";#N/A,#N/A,TRUE,"Appliances Summary";#N/A,#N/A,TRUE,"MRC Summary";#N/A,#N/A,TRUE,"Appliances";#N/A,#N/A,TRUE,"Appliances_YTD_Previous Mth";#N/A,#N/A,TRUE,"Mr. Coffee";#N/A,#N/A,TRUE,"MRC_YTD Prev Mth"}</definedName>
    <definedName name="wrn.Review._.Report" hidden="1">{#N/A,#N/A,TRUE,"Summary";#N/A,#N/A,TRUE,"Appliances Summary";#N/A,#N/A,TRUE,"MRC Summary";#N/A,#N/A,TRUE,"Appliances";#N/A,#N/A,TRUE,"Appliances_YTD_Previous Mth";#N/A,#N/A,TRUE,"Mr. Coffee";#N/A,#N/A,TRUE,"MRC_YTD Prev Mth"}</definedName>
    <definedName name="wrn.Review._.Schedules." localSheetId="11"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1" localSheetId="11" hidden="1">{"Sales",#N/A,FALSE,"Sales";"Margins",#N/A,FALSE,"Margin";"Admin",#N/A,FALSE,"Admin";"Selling",#N/A,FALSE,"Selling";"Headcount",#N/A,FALSE,"Headcount";"Re-Org",#N/A,FALSE,"Reorg";"Pre Acq",#N/A,FALSE,"Preacq"}</definedName>
    <definedName name="wrn.Review._1" hidden="1">{"Sales",#N/A,FALSE,"Sales";"Margins",#N/A,FALSE,"Margin";"Admin",#N/A,FALSE,"Admin";"Selling",#N/A,FALSE,"Selling";"Headcount",#N/A,FALSE,"Headcount";"Re-Org",#N/A,FALSE,"Reorg";"Pre Acq",#N/A,FALSE,"Preacq"}</definedName>
    <definedName name="wrn.review._2" localSheetId="11" hidden="1">{"review",#N/A,FALSE,"FACTSHT"}</definedName>
    <definedName name="wrn.review._2" hidden="1">{"review",#N/A,FALSE,"FACTSHT"}</definedName>
    <definedName name="wrn.review1." localSheetId="11" hidden="1">{"review",#N/A,FALSE,"FACTSHT"}</definedName>
    <definedName name="wrn.review1." hidden="1">{"review",#N/A,FALSE,"FACTSHT"}</definedName>
    <definedName name="wrn.review1._2" localSheetId="11" hidden="1">{"review",#N/A,FALSE,"FACTSHT"}</definedName>
    <definedName name="wrn.review1._2" hidden="1">{"review",#N/A,FALSE,"FACTSHT"}</definedName>
    <definedName name="wrn.REVISION." localSheetId="11" hidden="1">{"VEBC1",#N/A,FALSE,"A";"vebmen",#N/A,FALSE,"A";"VRATIO",#N/A,FALSE,"A";"vsom",#N/A,FALSE,"A";"VSOM1",#N/A,FALSE,"A"}</definedName>
    <definedName name="wrn.REVISION." hidden="1">{"VEBC1",#N/A,FALSE,"A";"vebmen",#N/A,FALSE,"A";"VRATIO",#N/A,FALSE,"A";"vsom",#N/A,FALSE,"A";"VSOM1",#N/A,FALSE,"A"}</definedName>
    <definedName name="wrn.REVMODEL." localSheetId="11" hidden="1">{#N/A,#N/A,FALSE,"Revenue";#N/A,#N/A,FALSE,"_5700";#N/A,#N/A,FALSE,"_6900";#N/A,#N/A,FALSE,"B700";#N/A,#N/A,FALSE,"E700";#N/A,#N/A,FALSE,"Other";#N/A,#N/A,FALSE,"_5300";#N/A,#N/A,FALSE,"_5386";#N/A,#N/A,FALSE,"_6500";#N/A,#N/A,FALSE,"_6501";#N/A,#N/A,FALSE,"A900";#N/A,#N/A,FALSE,"B900";#N/A,#N/A,FALSE,"E100";#N/A,#N/A,FALSE,"E101";#N/A,#N/A,FALSE," SA";#N/A,#N/A,FALSE,"Sys";#N/A,#N/A,FALSE,"Leased";#N/A,#N/A,FALSE,"Rentals";#N/A,#N/A,FALSE,"PBP";#N/A,#N/A,FALSE,"Non PBP";#N/A,#N/A,FALSE,"Totals";#N/A,#N/A,FALSE,"RMRS $"}</definedName>
    <definedName name="wrn.REVMODEL." hidden="1">{#N/A,#N/A,FALSE,"Revenue";#N/A,#N/A,FALSE,"_5700";#N/A,#N/A,FALSE,"_6900";#N/A,#N/A,FALSE,"B700";#N/A,#N/A,FALSE,"E700";#N/A,#N/A,FALSE,"Other";#N/A,#N/A,FALSE,"_5300";#N/A,#N/A,FALSE,"_5386";#N/A,#N/A,FALSE,"_6500";#N/A,#N/A,FALSE,"_6501";#N/A,#N/A,FALSE,"A900";#N/A,#N/A,FALSE,"B900";#N/A,#N/A,FALSE,"E100";#N/A,#N/A,FALSE,"E101";#N/A,#N/A,FALSE," SA";#N/A,#N/A,FALSE,"Sys";#N/A,#N/A,FALSE,"Leased";#N/A,#N/A,FALSE,"Rentals";#N/A,#N/A,FALSE,"PBP";#N/A,#N/A,FALSE,"Non PBP";#N/A,#N/A,FALSE,"Totals";#N/A,#N/A,FALSE,"RMRS $"}</definedName>
    <definedName name="wrn.Revs." localSheetId="4" hidden="1">{"Base_rev",#N/A,FALSE,"Proj_IS_Base";"Projrev",#N/A,FALSE,"Proj_IS_wOTLC";"Delta",#N/A,FALSE,"Delta Rev_PV"}</definedName>
    <definedName name="wrn.Revs." localSheetId="11" hidden="1">{"Base_rev",#N/A,FALSE,"Proj_IS_Base";"Projrev",#N/A,FALSE,"Proj_IS_wOTLC";"Delta",#N/A,FALSE,"Delta Rev_PV"}</definedName>
    <definedName name="wrn.Revs." hidden="1">{"Base_rev",#N/A,FALSE,"Proj_IS_Base";"Projrev",#N/A,FALSE,"Proj_IS_wOTLC";"Delta",#N/A,FALSE,"Delta Rev_PV"}</definedName>
    <definedName name="wrn.rfinance." localSheetId="11" hidden="1">{"vfinance",#N/A,FALSE,"Finance"}</definedName>
    <definedName name="wrn.rfinance." hidden="1">{"vfinance",#N/A,FALSE,"Finance"}</definedName>
    <definedName name="wrn.rgperf." localSheetId="11" hidden="1">{#N/A,#N/A,FALSE,"Sheet-1";#N/A,#N/A,FALSE,"Sheet-2";#N/A,#N/A,FALSE,"Sheet-3"}</definedName>
    <definedName name="wrn.rgperf." hidden="1">{#N/A,#N/A,FALSE,"Sheet-1";#N/A,#N/A,FALSE,"Sheet-2";#N/A,#N/A,FALSE,"Sheet-3"}</definedName>
    <definedName name="wrn.rgperf._1" localSheetId="11" hidden="1">{#N/A,#N/A,FALSE,"Sheet-1";#N/A,#N/A,FALSE,"Sheet-2";#N/A,#N/A,FALSE,"Sheet-3"}</definedName>
    <definedName name="wrn.rgperf._1" hidden="1">{#N/A,#N/A,FALSE,"Sheet-1";#N/A,#N/A,FALSE,"Sheet-2";#N/A,#N/A,FALSE,"Sheet-3"}</definedName>
    <definedName name="wrn.rgperf._2" localSheetId="11" hidden="1">{#N/A,#N/A,FALSE,"Sheet-1";#N/A,#N/A,FALSE,"Sheet-2";#N/A,#N/A,FALSE,"Sheet-3"}</definedName>
    <definedName name="wrn.rgperf._2" hidden="1">{#N/A,#N/A,FALSE,"Sheet-1";#N/A,#N/A,FALSE,"Sheet-2";#N/A,#N/A,FALSE,"Sheet-3"}</definedName>
    <definedName name="wrn.Rig" localSheetId="11" hidden="1">{"RIG LF BUDGET ASSUMPTIONS",#N/A,FALSE,"RIG LIVING FACILITIES";"RIG LF MAJOR EXP.",#N/A,FALSE,"RIG LIVING FACILITIES";"LIVING FAC. SCH",#N/A,FALSE,"RIG LIVING FACILITIES"}</definedName>
    <definedName name="wrn.Rig" hidden="1">{"RIG LF BUDGET ASSUMPTIONS",#N/A,FALSE,"RIG LIVING FACILITIES";"RIG LF MAJOR EXP.",#N/A,FALSE,"RIG LIVING FACILITIES";"LIVING FAC. SCH",#N/A,FALSE,"RIG LIVING FACILITIES"}</definedName>
    <definedName name="wrn.RIG._.LIVING._.FAC._.ALL._.SCH.." localSheetId="11" hidden="1">{"RIG LF BUDGET ASSUMPTIONS",#N/A,FALSE,"RIG LIVING FACILITIES";"RIG LF MAJOR EXP.",#N/A,FALSE,"RIG LIVING FACILITIES";"LIVING FAC. SCH",#N/A,FALSE,"RIG LIVING FACILITIES"}</definedName>
    <definedName name="wrn.RIG._.LIVING._.FAC._.ALL._.SCH.." hidden="1">{"RIG LF BUDGET ASSUMPTIONS",#N/A,FALSE,"RIG LIVING FACILITIES";"RIG LF MAJOR EXP.",#N/A,FALSE,"RIG LIVING FACILITIES";"LIVING FAC. SCH",#N/A,FALSE,"RIG LIVING FACILITIES"}</definedName>
    <definedName name="wrn.RIG._.PERSONNEL." localSheetId="11" hidden="1">{"RIG PERSONNEL",#N/A,FALSE," PERSONNEL 97 "}</definedName>
    <definedName name="wrn.RIG._.PERSONNEL." hidden="1">{"RIG PERSONNEL",#N/A,FALSE," PERSONNEL 97 "}</definedName>
    <definedName name="wrn.RIG._.UTILIZATION." localSheetId="11" hidden="1">{"UTILIZATION",#N/A,FALSE,"RIG UTILIZATION"}</definedName>
    <definedName name="wrn.RIG._.UTILIZATION." hidden="1">{"UTILIZATION",#N/A,FALSE,"RIG UTILIZATION"}</definedName>
    <definedName name="wrn.Risk._.Reserves." localSheetId="4" hidden="1">{#N/A,#N/A,TRUE,"Reserves";#N/A,#N/A,TRUE,"Graphs"}</definedName>
    <definedName name="wrn.Risk._.Reserves." localSheetId="11" hidden="1">{#N/A,#N/A,TRUE,"Reserves";#N/A,#N/A,TRUE,"Graphs"}</definedName>
    <definedName name="wrn.Risk._.Reserves." hidden="1">{#N/A,#N/A,TRUE,"Reserves";#N/A,#N/A,TRUE,"Graphs"}</definedName>
    <definedName name="wrn.Risk._.Reserves._1" localSheetId="4" hidden="1">{#N/A,#N/A,TRUE,"Reserves";#N/A,#N/A,TRUE,"Graphs"}</definedName>
    <definedName name="wrn.Risk._.Reserves._1" localSheetId="11" hidden="1">{#N/A,#N/A,TRUE,"Reserves";#N/A,#N/A,TRUE,"Graphs"}</definedName>
    <definedName name="wrn.Risk._.Reserves._1" hidden="1">{#N/A,#N/A,TRUE,"Reserves";#N/A,#N/A,TRUE,"Graphs"}</definedName>
    <definedName name="wrn.RiteAid." localSheetId="4" hidden="1">{"RiteAidF",#N/A,FALSE,"B";"RiteAidB",#N/A,FALSE,"B"}</definedName>
    <definedName name="wrn.RiteAid." localSheetId="11" hidden="1">{"RiteAidF",#N/A,FALSE,"B";"RiteAidB",#N/A,FALSE,"B"}</definedName>
    <definedName name="wrn.RiteAid." hidden="1">{"RiteAidF",#N/A,FALSE,"B";"RiteAidB",#N/A,FALSE,"B"}</definedName>
    <definedName name="wrn.RiteAid._1" localSheetId="4" hidden="1">{"RiteAidF",#N/A,FALSE,"B";"RiteAidB",#N/A,FALSE,"B"}</definedName>
    <definedName name="wrn.RiteAid._1" localSheetId="11" hidden="1">{"RiteAidF",#N/A,FALSE,"B";"RiteAidB",#N/A,FALSE,"B"}</definedName>
    <definedName name="wrn.RiteAid._1" hidden="1">{"RiteAidF",#N/A,FALSE,"B";"RiteAidB",#N/A,FALSE,"B"}</definedName>
    <definedName name="wrn.Riverwood_comp_model." localSheetId="11"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iverwood_comp_model._1" localSheetId="11" hidden="1">{#N/A,#N/A,FALSE,"Che-Ga";#N/A,#N/A,FALSE,"Iv-Sm";#N/A,#N/A,FALSE,"So-We";#N/A,#N/A,FALSE,"Me-Po";#N/A,#N/A,FALSE,"Be-Bo";#N/A,#N/A,FALSE,"Cha-Ki";#N/A,#N/A,FALSE,"In";#N/A,#N/A,FALSE,"Schedule 23";#N/A,#N/A,FALSE,"Schedule 22";#N/A,#N/A,FALSE,"WACC"}</definedName>
    <definedName name="wrn.Riverwood_comp_model._1" hidden="1">{#N/A,#N/A,FALSE,"Che-Ga";#N/A,#N/A,FALSE,"Iv-Sm";#N/A,#N/A,FALSE,"So-We";#N/A,#N/A,FALSE,"Me-Po";#N/A,#N/A,FALSE,"Be-Bo";#N/A,#N/A,FALSE,"Cha-Ki";#N/A,#N/A,FALSE,"In";#N/A,#N/A,FALSE,"Schedule 23";#N/A,#N/A,FALSE,"Schedule 22";#N/A,#N/A,FALSE,"WACC"}</definedName>
    <definedName name="wrn.Robert." localSheetId="4" hidden="1">{"ROR",#N/A,FALSE,"CF";"Total",#N/A,FALSE,"Reserve Report";"HPDP",#N/A,FALSE,"Reserve Report";"PPDP",#N/A,FALSE,"Reserve Report";"PDNP",#N/A,FALSE,"Reserve Report";"PUD",#N/A,FALSE,"Reserve Report";"Price",#N/A,FALSE,"Reserve Report"}</definedName>
    <definedName name="wrn.Robert." localSheetId="11" hidden="1">{"ROR",#N/A,FALSE,"CF";"Total",#N/A,FALSE,"Reserve Report";"HPDP",#N/A,FALSE,"Reserve Report";"PPDP",#N/A,FALSE,"Reserve Report";"PDNP",#N/A,FALSE,"Reserve Report";"PUD",#N/A,FALSE,"Reserve Report";"Price",#N/A,FALSE,"Reserve Report"}</definedName>
    <definedName name="wrn.Robert." hidden="1">{"ROR",#N/A,FALSE,"CF";"Total",#N/A,FALSE,"Reserve Report";"HPDP",#N/A,FALSE,"Reserve Report";"PPDP",#N/A,FALSE,"Reserve Report";"PDNP",#N/A,FALSE,"Reserve Report";"PUD",#N/A,FALSE,"Reserve Report";"Price",#N/A,FALSE,"Reserve Report"}</definedName>
    <definedName name="wrn.Robert._1" localSheetId="4" hidden="1">{"ROR",#N/A,FALSE,"CF";"Total",#N/A,FALSE,"Reserve Report";"HPDP",#N/A,FALSE,"Reserve Report";"PPDP",#N/A,FALSE,"Reserve Report";"PDNP",#N/A,FALSE,"Reserve Report";"PUD",#N/A,FALSE,"Reserve Report";"Price",#N/A,FALSE,"Reserve Report"}</definedName>
    <definedName name="wrn.Robert._1" localSheetId="11" hidden="1">{"ROR",#N/A,FALSE,"CF";"Total",#N/A,FALSE,"Reserve Report";"HPDP",#N/A,FALSE,"Reserve Report";"PPDP",#N/A,FALSE,"Reserve Report";"PDNP",#N/A,FALSE,"Reserve Report";"PUD",#N/A,FALSE,"Reserve Report";"Price",#N/A,FALSE,"Reserve Report"}</definedName>
    <definedName name="wrn.Robert._1" hidden="1">{"ROR",#N/A,FALSE,"CF";"Total",#N/A,FALSE,"Reserve Report";"HPDP",#N/A,FALSE,"Reserve Report";"PPDP",#N/A,FALSE,"Reserve Report";"PDNP",#N/A,FALSE,"Reserve Report";"PUD",#N/A,FALSE,"Reserve Report";"Price",#N/A,FALSE,"Reserve Report"}</definedName>
    <definedName name="wrn.Roll." localSheetId="11" hidden="1">{#N/A,#N/A,FALSE,"ROLLING SALES WKDY "}</definedName>
    <definedName name="wrn.Roll." hidden="1">{#N/A,#N/A,FALSE,"ROLLING SALES WKDY "}</definedName>
    <definedName name="wrn.Roll._.Up._.Fields." localSheetId="4" hidden="1">{"Total",#N/A,FALSE,"Six Fields";"PDP",#N/A,FALSE,"Six Fields";"PNP",#N/A,FALSE,"Six Fields";"PUD",#N/A,FALSE,"Six Fields";"Prob",#N/A,FALSE,"Six Fields"}</definedName>
    <definedName name="wrn.Roll._.Up._.Fields." localSheetId="1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oll._.Up._.Fields._1" localSheetId="4" hidden="1">{"Total",#N/A,FALSE,"Six Fields";"PDP",#N/A,FALSE,"Six Fields";"PNP",#N/A,FALSE,"Six Fields";"PUD",#N/A,FALSE,"Six Fields";"Prob",#N/A,FALSE,"Six Fields"}</definedName>
    <definedName name="wrn.Roll._.Up._.Fields._1" localSheetId="11" hidden="1">{"Total",#N/A,FALSE,"Six Fields";"PDP",#N/A,FALSE,"Six Fields";"PNP",#N/A,FALSE,"Six Fields";"PUD",#N/A,FALSE,"Six Fields";"Prob",#N/A,FALSE,"Six Fields"}</definedName>
    <definedName name="wrn.Roll._.Up._.Fields._1" hidden="1">{"Total",#N/A,FALSE,"Six Fields";"PDP",#N/A,FALSE,"Six Fields";"PNP",#N/A,FALSE,"Six Fields";"PUD",#N/A,FALSE,"Six Fields";"Prob",#N/A,FALSE,"Six Fields"}</definedName>
    <definedName name="wrn.rollup." localSheetId="15" hidden="1">{"rollup",#N/A,FALSE,"SLT"}</definedName>
    <definedName name="wrn.rollup." localSheetId="11" hidden="1">{"rollup",#N/A,FALSE,"SLT"}</definedName>
    <definedName name="wrn.rollup." hidden="1">{"rollup",#N/A,FALSE,"SLT"}</definedName>
    <definedName name="wrn.ROUGH." localSheetId="4" hidden="1">{#N/A,#N/A,FALSE,"ROA";#N/A,#N/A,FALSE,"ROI";#N/A,#N/A,FALSE,"EBIT";#N/A,#N/A,FALSE,"MULT X"}</definedName>
    <definedName name="wrn.ROUGH." localSheetId="11" hidden="1">{#N/A,#N/A,FALSE,"ROA";#N/A,#N/A,FALSE,"ROI";#N/A,#N/A,FALSE,"EBIT";#N/A,#N/A,FALSE,"MULT X"}</definedName>
    <definedName name="wrn.ROUGH." hidden="1">{#N/A,#N/A,FALSE,"ROA";#N/A,#N/A,FALSE,"ROI";#N/A,#N/A,FALSE,"EBIT";#N/A,#N/A,FALSE,"MULT X"}</definedName>
    <definedName name="wrn.royalty." localSheetId="11" hidden="1">{"intron",#N/A,FALSE,"REVCDLR";"merck",#N/A,FALSE,"REVCDLR";"skb",#N/A,FALSE,"REVCDLR"}</definedName>
    <definedName name="wrn.royalty." hidden="1">{"intron",#N/A,FALSE,"REVCDLR";"merck",#N/A,FALSE,"REVCDLR";"skb",#N/A,FALSE,"REVCDLR"}</definedName>
    <definedName name="wrn.royalty.." localSheetId="11" hidden="1">{"intron",#N/A,FALSE,"REVCDLR";"merck",#N/A,FALSE,"REVCDLR";"skb",#N/A,FALSE,"REVCDLR"}</definedName>
    <definedName name="wrn.royalty.." hidden="1">{"intron",#N/A,FALSE,"REVCDLR";"merck",#N/A,FALSE,"REVCDLR";"skb",#N/A,FALSE,"REVCDLR"}</definedName>
    <definedName name="wrn.royalty.._1" localSheetId="11" hidden="1">{"intron",#N/A,FALSE,"REVCDLR";"merck",#N/A,FALSE,"REVCDLR";"skb",#N/A,FALSE,"REVCDLR"}</definedName>
    <definedName name="wrn.royalty.._1" hidden="1">{"intron",#N/A,FALSE,"REVCDLR";"merck",#N/A,FALSE,"REVCDLR";"skb",#N/A,FALSE,"REVCDLR"}</definedName>
    <definedName name="wrn.royalty._.plan._.1998" localSheetId="11" hidden="1">{"LICENSEE SALES",#N/A,FALSE,"LICENSEE8_13_97";"Sales and royalties",#N/A,FALSE,"LICENSEE8_13_97";"sales summary",#N/A,FALSE,"LICENSEE8_13_97";"royalty plan",#N/A,FALSE,"8_14_97lrp"}</definedName>
    <definedName name="wrn.royalty._.plan._.1998" hidden="1">{"LICENSEE SALES",#N/A,FALSE,"LICENSEE8_13_97";"Sales and royalties",#N/A,FALSE,"LICENSEE8_13_97";"sales summary",#N/A,FALSE,"LICENSEE8_13_97";"royalty plan",#N/A,FALSE,"8_14_97lrp"}</definedName>
    <definedName name="wrn.royalty._.plan._.1998." localSheetId="11" hidden="1">{"LICENSEE SALES",#N/A,FALSE,"LICENSEE8_13_97";"Sales and royalties",#N/A,FALSE,"LICENSEE8_13_97";"sales summary",#N/A,FALSE,"LICENSEE8_13_97";"royalty plan",#N/A,FALSE,"8_14_97lrp"}</definedName>
    <definedName name="wrn.royalty._.plan._.1998." hidden="1">{"LICENSEE SALES",#N/A,FALSE,"LICENSEE8_13_97";"Sales and royalties",#N/A,FALSE,"LICENSEE8_13_97";"sales summary",#N/A,FALSE,"LICENSEE8_13_97";"royalty plan",#N/A,FALSE,"8_14_97lrp"}</definedName>
    <definedName name="wrn.royalty._.plan._.1998._1" localSheetId="11" hidden="1">{"LICENSEE SALES",#N/A,FALSE,"LICENSEE8_13_97";"Sales and royalties",#N/A,FALSE,"LICENSEE8_13_97";"sales summary",#N/A,FALSE,"LICENSEE8_13_97";"royalty plan",#N/A,FALSE,"8_14_97lrp"}</definedName>
    <definedName name="wrn.royalty._.plan._.1998._1" hidden="1">{"LICENSEE SALES",#N/A,FALSE,"LICENSEE8_13_97";"Sales and royalties",#N/A,FALSE,"LICENSEE8_13_97";"sales summary",#N/A,FALSE,"LICENSEE8_13_97";"royalty plan",#N/A,FALSE,"8_14_97lrp"}</definedName>
    <definedName name="wrn.royalty._.plan._.1998_1" localSheetId="11" hidden="1">{"LICENSEE SALES",#N/A,FALSE,"LICENSEE8_13_97";"Sales and royalties",#N/A,FALSE,"LICENSEE8_13_97";"sales summary",#N/A,FALSE,"LICENSEE8_13_97";"royalty plan",#N/A,FALSE,"8_14_97lrp"}</definedName>
    <definedName name="wrn.royalty._.plan._.1998_1" hidden="1">{"LICENSEE SALES",#N/A,FALSE,"LICENSEE8_13_97";"Sales and royalties",#N/A,FALSE,"LICENSEE8_13_97";"sales summary",#N/A,FALSE,"LICENSEE8_13_97";"royalty plan",#N/A,FALSE,"8_14_97lrp"}</definedName>
    <definedName name="wrn.royalty._1" localSheetId="11" hidden="1">{"intron",#N/A,FALSE,"REVCDLR";"merck",#N/A,FALSE,"REVCDLR";"skb",#N/A,FALSE,"REVCDLR"}</definedName>
    <definedName name="wrn.royalty._1" hidden="1">{"intron",#N/A,FALSE,"REVCDLR";"merck",#N/A,FALSE,"REVCDLR";"skb",#N/A,FALSE,"REVCDLR"}</definedName>
    <definedName name="wrn.RP._.ATER." localSheetId="11" hidden="1">{#N/A,#N/A,TRUE,"Entête";#N/A,#N/A,TRUE,"Page 1";#N/A,#N/A,TRUE,"Som  page 2 et 3";#N/A,#N/A,TRUE,"Page 4";#N/A,#N/A,TRUE,"Page 5";#N/A,#N/A,TRUE,"Page 5 bis";#N/A,#N/A,TRUE,"Page 6+7";#N/A,#N/A,TRUE,"Page 8+9+10";#N/A,#N/A,TRUE,"Page 11+12+13";#N/A,#N/A,TRUE,"Page 14";#N/A,#N/A,TRUE,"Page 15";#N/A,#N/A,TRUE,"Page 16";#N/A,#N/A,TRUE,"Page 17";#N/A,#N/A,TRUE,"Page 18+19+20+21";#N/A,#N/A,TRUE,"Page 22+23+24+25";#N/A,#N/A,TRUE,"Page 26+27";#N/A,#N/A,TRUE,"Page 28";#N/A,#N/A,TRUE,"Page 29";#N/A,#N/A,TRUE,"Page 30";#N/A,#N/A,TRUE,"Page 31";#N/A,#N/A,TRUE,"Page 32+33";#N/A,#N/A,TRUE,"Page 34";#N/A,#N/A,TRUE,"Page 35+36+37+38+39+40";#N/A,#N/A,TRUE,"Annexes";#N/A,#N/A,TRUE,"143 A-TER";#N/A,#N/A,TRUE,"30 options";#N/A,#N/A,TRUE,"Bogies"}</definedName>
    <definedName name="wrn.RP._.ATER." hidden="1">{#N/A,#N/A,TRUE,"Entête";#N/A,#N/A,TRUE,"Page 1";#N/A,#N/A,TRUE,"Som  page 2 et 3";#N/A,#N/A,TRUE,"Page 4";#N/A,#N/A,TRUE,"Page 5";#N/A,#N/A,TRUE,"Page 5 bis";#N/A,#N/A,TRUE,"Page 6+7";#N/A,#N/A,TRUE,"Page 8+9+10";#N/A,#N/A,TRUE,"Page 11+12+13";#N/A,#N/A,TRUE,"Page 14";#N/A,#N/A,TRUE,"Page 15";#N/A,#N/A,TRUE,"Page 16";#N/A,#N/A,TRUE,"Page 17";#N/A,#N/A,TRUE,"Page 18+19+20+21";#N/A,#N/A,TRUE,"Page 22+23+24+25";#N/A,#N/A,TRUE,"Page 26+27";#N/A,#N/A,TRUE,"Page 28";#N/A,#N/A,TRUE,"Page 29";#N/A,#N/A,TRUE,"Page 30";#N/A,#N/A,TRUE,"Page 31";#N/A,#N/A,TRUE,"Page 32+33";#N/A,#N/A,TRUE,"Page 34";#N/A,#N/A,TRUE,"Page 35+36+37+38+39+40";#N/A,#N/A,TRUE,"Annexes";#N/A,#N/A,TRUE,"143 A-TER";#N/A,#N/A,TRUE,"30 options";#N/A,#N/A,TRUE,"Bogies"}</definedName>
    <definedName name="wrn.RPCOE._.pitch." localSheetId="11"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wrn.RPCOE._.pitch."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wrn.RPT." localSheetId="11"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RPTBSWKST." localSheetId="15" hidden="1">{"VWBS",#N/A,FALSE,"G"}</definedName>
    <definedName name="wrn.RPTBSWKST." localSheetId="11" hidden="1">{"VWBS",#N/A,FALSE,"G"}</definedName>
    <definedName name="wrn.RPTBSWKST." hidden="1">{"VWBS",#N/A,FALSE,"G"}</definedName>
    <definedName name="wrn.RPTCANJE." localSheetId="15" hidden="1">{"VWJECAN",#N/A,FALSE,"D"}</definedName>
    <definedName name="wrn.RPTCANJE." localSheetId="11" hidden="1">{"VWJECAN",#N/A,FALSE,"D"}</definedName>
    <definedName name="wrn.RPTCANJE." hidden="1">{"VWJECAN",#N/A,FALSE,"D"}</definedName>
    <definedName name="wrn.rptexhibits." localSheetId="4" hidden="1">{#N/A,#N/A,FALSE,"BS";#N/A,#N/A,FALSE,"IS";#N/A,#N/A,FALSE,"RMA ";#N/A,#N/A,FALSE,"ADJ IS";#N/A,#N/A,FALSE,"DCF"}</definedName>
    <definedName name="wrn.rptexhibits." localSheetId="11" hidden="1">{#N/A,#N/A,FALSE,"BS";#N/A,#N/A,FALSE,"IS";#N/A,#N/A,FALSE,"RMA ";#N/A,#N/A,FALSE,"ADJ IS";#N/A,#N/A,FALSE,"DCF"}</definedName>
    <definedName name="wrn.rptexhibits." hidden="1">{#N/A,#N/A,FALSE,"BS";#N/A,#N/A,FALSE,"IS";#N/A,#N/A,FALSE,"RMA ";#N/A,#N/A,FALSE,"ADJ IS";#N/A,#N/A,FALSE,"DCF"}</definedName>
    <definedName name="wrn.RPTINDEXAR." localSheetId="15" hidden="1">{"VWINDEXAR",#N/A,FALSE,"INDEX"}</definedName>
    <definedName name="wrn.RPTINDEXAR." localSheetId="11" hidden="1">{"VWINDEXAR",#N/A,FALSE,"INDEX"}</definedName>
    <definedName name="wrn.RPTINDEXAR." hidden="1">{"VWINDEXAR",#N/A,FALSE,"INDEX"}</definedName>
    <definedName name="wrn.RPTINDEXBANK." localSheetId="15" hidden="1">{"VWINDEXBANK",#N/A,FALSE,"INDEX"}</definedName>
    <definedName name="wrn.RPTINDEXBANK." localSheetId="11" hidden="1">{"VWINDEXBANK",#N/A,FALSE,"INDEX"}</definedName>
    <definedName name="wrn.RPTINDEXBANK." hidden="1">{"VWINDEXBANK",#N/A,FALSE,"INDEX"}</definedName>
    <definedName name="wrn.RPTINDEXCANADA." localSheetId="15" hidden="1">{"VWINDEXCANADA",#N/A,FALSE,"INDEX"}</definedName>
    <definedName name="wrn.RPTINDEXCANADA." localSheetId="11" hidden="1">{"VWINDEXCANADA",#N/A,FALSE,"INDEX"}</definedName>
    <definedName name="wrn.RPTINDEXCANADA." hidden="1">{"VWINDEXCANADA",#N/A,FALSE,"INDEX"}</definedName>
    <definedName name="wrn.RPTINDEXMGT." localSheetId="15" hidden="1">{"VWINDEXMGT",#N/A,FALSE,"INDEX"}</definedName>
    <definedName name="wrn.RPTINDEXMGT." localSheetId="11" hidden="1">{"VWINDEXMGT",#N/A,FALSE,"INDEX"}</definedName>
    <definedName name="wrn.RPTINDEXMGT." hidden="1">{"VWINDEXMGT",#N/A,FALSE,"INDEX"}</definedName>
    <definedName name="wrn.RPTJECONS." localSheetId="15" hidden="1">{"VWJECONS",#N/A,FALSE,"F"}</definedName>
    <definedName name="wrn.RPTJECONS." localSheetId="11" hidden="1">{"VWJECONS",#N/A,FALSE,"F"}</definedName>
    <definedName name="wrn.RPTJECONS." hidden="1">{"VWJECONS",#N/A,FALSE,"F"}</definedName>
    <definedName name="wrn.RPTJEUK." localSheetId="15" hidden="1">{"VWUKJE",#N/A,FALSE,"E"}</definedName>
    <definedName name="wrn.RPTJEUK." localSheetId="11" hidden="1">{"VWUKJE",#N/A,FALSE,"E"}</definedName>
    <definedName name="wrn.RPTJEUK." hidden="1">{"VWUKJE",#N/A,FALSE,"E"}</definedName>
    <definedName name="wrn.RPTPLWKSTS." localSheetId="15" hidden="1">{"VWACTACTEX",#N/A,FALSE,"H";"VWACTBGTEX",#N/A,FALSE,"H";"VWBGTBGTEX",#N/A,FALSE,"H";"VWVAR",#N/A,FALSE,"H";"VWNAACT",#N/A,FALSE,"H";"VWNABGT",#N/A,FALSE,"H";"VWCONVCHECK",#N/A,FALSE,"H"}</definedName>
    <definedName name="wrn.RPTPLWKSTS." localSheetId="11" hidden="1">{"VWACTACTEX",#N/A,FALSE,"H";"VWACTBGTEX",#N/A,FALSE,"H";"VWBGTBGTEX",#N/A,FALSE,"H";"VWVAR",#N/A,FALSE,"H";"VWNAACT",#N/A,FALSE,"H";"VWNABGT",#N/A,FALSE,"H";"VWCONVCHECK",#N/A,FALSE,"H"}</definedName>
    <definedName name="wrn.RPTPLWKSTS." hidden="1">{"VWACTACTEX",#N/A,FALSE,"H";"VWACTBGTEX",#N/A,FALSE,"H";"VWBGTBGTEX",#N/A,FALSE,"H";"VWVAR",#N/A,FALSE,"H";"VWNAACT",#N/A,FALSE,"H";"VWNABGT",#N/A,FALSE,"H";"VWCONVCHECK",#N/A,FALSE,"H"}</definedName>
    <definedName name="wrn.RPTTEST." localSheetId="15" hidden="1">{"VWTEST",#N/A,FALSE,"E"}</definedName>
    <definedName name="wrn.RPTTEST." localSheetId="11" hidden="1">{"VWTEST",#N/A,FALSE,"E"}</definedName>
    <definedName name="wrn.RPTTEST." hidden="1">{"VWTEST",#N/A,FALSE,"E"}</definedName>
    <definedName name="wrn.RPTUSAJE." localSheetId="15" hidden="1">{"vwusaje",#N/A,FALSE,"C"}</definedName>
    <definedName name="wrn.RPTUSAJE." localSheetId="11" hidden="1">{"vwusaje",#N/A,FALSE,"C"}</definedName>
    <definedName name="wrn.RPTUSAJE." hidden="1">{"vwusaje",#N/A,FALSE,"C"}</definedName>
    <definedName name="wrn.RPTUSAPL." localSheetId="15" hidden="1">{"VWUSAPL",#N/A,FALSE,"AP"}</definedName>
    <definedName name="wrn.RPTUSAPL." localSheetId="11" hidden="1">{"VWUSAPL",#N/A,FALSE,"AP"}</definedName>
    <definedName name="wrn.RPTUSAPL." hidden="1">{"VWUSAPL",#N/A,FALSE,"AP"}</definedName>
    <definedName name="wrn.RRDOMINION._.TOWER." localSheetId="4"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11"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SH._.Perf._.Update." localSheetId="11" hidden="1">{"RSH Perf Update",#N/A,FALSE,"Perf Update"}</definedName>
    <definedName name="wrn.RSH._.Perf._.Update." hidden="1">{"RSH Perf Update",#N/A,FALSE,"Perf Update"}</definedName>
    <definedName name="wrn.rsomcoutfor." localSheetId="11" hidden="1">{"vsomcoutfor",#N/A,FALSE,"Forecast"}</definedName>
    <definedName name="wrn.rsomcoutfor." hidden="1">{"vsomcoutfor",#N/A,FALSE,"Forecast"}</definedName>
    <definedName name="wrn.rsomflex." localSheetId="11" hidden="1">{"VSOMFLEX",#N/A,FALSE,"Budget-flex"}</definedName>
    <definedName name="wrn.rsomflex." hidden="1">{"VSOMFLEX",#N/A,FALSE,"Budget-flex"}</definedName>
    <definedName name="wrn.RustyPresentation." localSheetId="4" hidden="1">{#N/A,#N/A,TRUE,"TransCore Summary";#N/A,#N/A,TRUE,"TransCore IS";#N/A,#N/A,TRUE,"TransCore Balance";#N/A,#N/A,TRUE,"TransCore Backlog";#N/A,#N/A,TRUE,"Syntonic IS";#N/A,#N/A,TRUE,"Syntonic Bal";#N/A,#N/A,TRUE,"Systems IS";#N/A,#N/A,TRUE,"Systems Bal"}</definedName>
    <definedName name="wrn.RustyPresentation." localSheetId="11" hidden="1">{#N/A,#N/A,TRUE,"TransCore Summary";#N/A,#N/A,TRUE,"TransCore IS";#N/A,#N/A,TRUE,"TransCore Balance";#N/A,#N/A,TRUE,"TransCore Backlog";#N/A,#N/A,TRUE,"Syntonic IS";#N/A,#N/A,TRUE,"Syntonic Bal";#N/A,#N/A,TRUE,"Systems IS";#N/A,#N/A,TRUE,"Systems Bal"}</definedName>
    <definedName name="wrn.RustyPresentation." hidden="1">{#N/A,#N/A,TRUE,"TransCore Summary";#N/A,#N/A,TRUE,"TransCore IS";#N/A,#N/A,TRUE,"TransCore Balance";#N/A,#N/A,TRUE,"TransCore Backlog";#N/A,#N/A,TRUE,"Syntonic IS";#N/A,#N/A,TRUE,"Syntonic Bal";#N/A,#N/A,TRUE,"Systems IS";#N/A,#N/A,TRUE,"Systems Bal"}</definedName>
    <definedName name="wrn.RustyPresentation._1" localSheetId="4" hidden="1">{#N/A,#N/A,TRUE,"TransCore Summary";#N/A,#N/A,TRUE,"TransCore IS";#N/A,#N/A,TRUE,"TransCore Balance";#N/A,#N/A,TRUE,"TransCore Backlog";#N/A,#N/A,TRUE,"Syntonic IS";#N/A,#N/A,TRUE,"Syntonic Bal";#N/A,#N/A,TRUE,"Systems IS";#N/A,#N/A,TRUE,"Systems Bal"}</definedName>
    <definedName name="wrn.RustyPresentation._1" localSheetId="11" hidden="1">{#N/A,#N/A,TRUE,"TransCore Summary";#N/A,#N/A,TRUE,"TransCore IS";#N/A,#N/A,TRUE,"TransCore Balance";#N/A,#N/A,TRUE,"TransCore Backlog";#N/A,#N/A,TRUE,"Syntonic IS";#N/A,#N/A,TRUE,"Syntonic Bal";#N/A,#N/A,TRUE,"Systems IS";#N/A,#N/A,TRUE,"Systems Bal"}</definedName>
    <definedName name="wrn.RustyPresentation._1" hidden="1">{#N/A,#N/A,TRUE,"TransCore Summary";#N/A,#N/A,TRUE,"TransCore IS";#N/A,#N/A,TRUE,"TransCore Balance";#N/A,#N/A,TRUE,"TransCore Backlog";#N/A,#N/A,TRUE,"Syntonic IS";#N/A,#N/A,TRUE,"Syntonic Bal";#N/A,#N/A,TRUE,"Systems IS";#N/A,#N/A,TRUE,"Systems Bal"}</definedName>
    <definedName name="wrn.RustyPresentation._1_1" localSheetId="4" hidden="1">{#N/A,#N/A,TRUE,"TransCore Summary";#N/A,#N/A,TRUE,"TransCore IS";#N/A,#N/A,TRUE,"TransCore Balance";#N/A,#N/A,TRUE,"TransCore Backlog";#N/A,#N/A,TRUE,"Syntonic IS";#N/A,#N/A,TRUE,"Syntonic Bal";#N/A,#N/A,TRUE,"Systems IS";#N/A,#N/A,TRUE,"Systems Bal"}</definedName>
    <definedName name="wrn.RustyPresentation._1_1" localSheetId="11" hidden="1">{#N/A,#N/A,TRUE,"TransCore Summary";#N/A,#N/A,TRUE,"TransCore IS";#N/A,#N/A,TRUE,"TransCore Balance";#N/A,#N/A,TRUE,"TransCore Backlog";#N/A,#N/A,TRUE,"Syntonic IS";#N/A,#N/A,TRUE,"Syntonic Bal";#N/A,#N/A,TRUE,"Systems IS";#N/A,#N/A,TRUE,"Systems Bal"}</definedName>
    <definedName name="wrn.RustyPresentation._1_1" hidden="1">{#N/A,#N/A,TRUE,"TransCore Summary";#N/A,#N/A,TRUE,"TransCore IS";#N/A,#N/A,TRUE,"TransCore Balance";#N/A,#N/A,TRUE,"TransCore Backlog";#N/A,#N/A,TRUE,"Syntonic IS";#N/A,#N/A,TRUE,"Syntonic Bal";#N/A,#N/A,TRUE,"Systems IS";#N/A,#N/A,TRUE,"Systems Bal"}</definedName>
    <definedName name="wrn.RustyPresentation._1_1_2" localSheetId="4" hidden="1">{#N/A,#N/A,TRUE,"TransCore Summary";#N/A,#N/A,TRUE,"TransCore IS";#N/A,#N/A,TRUE,"TransCore Balance";#N/A,#N/A,TRUE,"TransCore Backlog";#N/A,#N/A,TRUE,"Syntonic IS";#N/A,#N/A,TRUE,"Syntonic Bal";#N/A,#N/A,TRUE,"Systems IS";#N/A,#N/A,TRUE,"Systems Bal"}</definedName>
    <definedName name="wrn.RustyPresentation._1_1_2" localSheetId="11" hidden="1">{#N/A,#N/A,TRUE,"TransCore Summary";#N/A,#N/A,TRUE,"TransCore IS";#N/A,#N/A,TRUE,"TransCore Balance";#N/A,#N/A,TRUE,"TransCore Backlog";#N/A,#N/A,TRUE,"Syntonic IS";#N/A,#N/A,TRUE,"Syntonic Bal";#N/A,#N/A,TRUE,"Systems IS";#N/A,#N/A,TRUE,"Systems Bal"}</definedName>
    <definedName name="wrn.RustyPresentation._1_1_2" hidden="1">{#N/A,#N/A,TRUE,"TransCore Summary";#N/A,#N/A,TRUE,"TransCore IS";#N/A,#N/A,TRUE,"TransCore Balance";#N/A,#N/A,TRUE,"TransCore Backlog";#N/A,#N/A,TRUE,"Syntonic IS";#N/A,#N/A,TRUE,"Syntonic Bal";#N/A,#N/A,TRUE,"Systems IS";#N/A,#N/A,TRUE,"Systems Bal"}</definedName>
    <definedName name="wrn.RustyPresentation._1_3" localSheetId="4" hidden="1">{#N/A,#N/A,TRUE,"TransCore Summary";#N/A,#N/A,TRUE,"TransCore IS";#N/A,#N/A,TRUE,"TransCore Balance";#N/A,#N/A,TRUE,"TransCore Backlog";#N/A,#N/A,TRUE,"Syntonic IS";#N/A,#N/A,TRUE,"Syntonic Bal";#N/A,#N/A,TRUE,"Systems IS";#N/A,#N/A,TRUE,"Systems Bal"}</definedName>
    <definedName name="wrn.RustyPresentation._1_3" localSheetId="11" hidden="1">{#N/A,#N/A,TRUE,"TransCore Summary";#N/A,#N/A,TRUE,"TransCore IS";#N/A,#N/A,TRUE,"TransCore Balance";#N/A,#N/A,TRUE,"TransCore Backlog";#N/A,#N/A,TRUE,"Syntonic IS";#N/A,#N/A,TRUE,"Syntonic Bal";#N/A,#N/A,TRUE,"Systems IS";#N/A,#N/A,TRUE,"Systems Bal"}</definedName>
    <definedName name="wrn.RustyPresentation._1_3" hidden="1">{#N/A,#N/A,TRUE,"TransCore Summary";#N/A,#N/A,TRUE,"TransCore IS";#N/A,#N/A,TRUE,"TransCore Balance";#N/A,#N/A,TRUE,"TransCore Backlog";#N/A,#N/A,TRUE,"Syntonic IS";#N/A,#N/A,TRUE,"Syntonic Bal";#N/A,#N/A,TRUE,"Systems IS";#N/A,#N/A,TRUE,"Systems Bal"}</definedName>
    <definedName name="wrn.RustyPresentation._2" localSheetId="4" hidden="1">{#N/A,#N/A,TRUE,"TransCore Summary";#N/A,#N/A,TRUE,"TransCore IS";#N/A,#N/A,TRUE,"TransCore Balance";#N/A,#N/A,TRUE,"TransCore Backlog";#N/A,#N/A,TRUE,"Syntonic IS";#N/A,#N/A,TRUE,"Syntonic Bal";#N/A,#N/A,TRUE,"Systems IS";#N/A,#N/A,TRUE,"Systems Bal"}</definedName>
    <definedName name="wrn.RustyPresentation._2" localSheetId="11" hidden="1">{#N/A,#N/A,TRUE,"TransCore Summary";#N/A,#N/A,TRUE,"TransCore IS";#N/A,#N/A,TRUE,"TransCore Balance";#N/A,#N/A,TRUE,"TransCore Backlog";#N/A,#N/A,TRUE,"Syntonic IS";#N/A,#N/A,TRUE,"Syntonic Bal";#N/A,#N/A,TRUE,"Systems IS";#N/A,#N/A,TRUE,"Systems Bal"}</definedName>
    <definedName name="wrn.RustyPresentation._2" hidden="1">{#N/A,#N/A,TRUE,"TransCore Summary";#N/A,#N/A,TRUE,"TransCore IS";#N/A,#N/A,TRUE,"TransCore Balance";#N/A,#N/A,TRUE,"TransCore Backlog";#N/A,#N/A,TRUE,"Syntonic IS";#N/A,#N/A,TRUE,"Syntonic Bal";#N/A,#N/A,TRUE,"Systems IS";#N/A,#N/A,TRUE,"Systems Bal"}</definedName>
    <definedName name="wrn.RustyPresentation._2_2" localSheetId="4" hidden="1">{#N/A,#N/A,TRUE,"TransCore Summary";#N/A,#N/A,TRUE,"TransCore IS";#N/A,#N/A,TRUE,"TransCore Balance";#N/A,#N/A,TRUE,"TransCore Backlog";#N/A,#N/A,TRUE,"Syntonic IS";#N/A,#N/A,TRUE,"Syntonic Bal";#N/A,#N/A,TRUE,"Systems IS";#N/A,#N/A,TRUE,"Systems Bal"}</definedName>
    <definedName name="wrn.RustyPresentation._2_2" localSheetId="11" hidden="1">{#N/A,#N/A,TRUE,"TransCore Summary";#N/A,#N/A,TRUE,"TransCore IS";#N/A,#N/A,TRUE,"TransCore Balance";#N/A,#N/A,TRUE,"TransCore Backlog";#N/A,#N/A,TRUE,"Syntonic IS";#N/A,#N/A,TRUE,"Syntonic Bal";#N/A,#N/A,TRUE,"Systems IS";#N/A,#N/A,TRUE,"Systems Bal"}</definedName>
    <definedName name="wrn.RustyPresentation._2_2" hidden="1">{#N/A,#N/A,TRUE,"TransCore Summary";#N/A,#N/A,TRUE,"TransCore IS";#N/A,#N/A,TRUE,"TransCore Balance";#N/A,#N/A,TRUE,"TransCore Backlog";#N/A,#N/A,TRUE,"Syntonic IS";#N/A,#N/A,TRUE,"Syntonic Bal";#N/A,#N/A,TRUE,"Systems IS";#N/A,#N/A,TRUE,"Systems Bal"}</definedName>
    <definedName name="wrn.RustyPresentation._3" localSheetId="4" hidden="1">{#N/A,#N/A,TRUE,"TransCore Summary";#N/A,#N/A,TRUE,"TransCore IS";#N/A,#N/A,TRUE,"TransCore Balance";#N/A,#N/A,TRUE,"TransCore Backlog";#N/A,#N/A,TRUE,"Syntonic IS";#N/A,#N/A,TRUE,"Syntonic Bal";#N/A,#N/A,TRUE,"Systems IS";#N/A,#N/A,TRUE,"Systems Bal"}</definedName>
    <definedName name="wrn.RustyPresentation._3" localSheetId="11" hidden="1">{#N/A,#N/A,TRUE,"TransCore Summary";#N/A,#N/A,TRUE,"TransCore IS";#N/A,#N/A,TRUE,"TransCore Balance";#N/A,#N/A,TRUE,"TransCore Backlog";#N/A,#N/A,TRUE,"Syntonic IS";#N/A,#N/A,TRUE,"Syntonic Bal";#N/A,#N/A,TRUE,"Systems IS";#N/A,#N/A,TRUE,"Systems Bal"}</definedName>
    <definedName name="wrn.RustyPresentation._3" hidden="1">{#N/A,#N/A,TRUE,"TransCore Summary";#N/A,#N/A,TRUE,"TransCore IS";#N/A,#N/A,TRUE,"TransCore Balance";#N/A,#N/A,TRUE,"TransCore Backlog";#N/A,#N/A,TRUE,"Syntonic IS";#N/A,#N/A,TRUE,"Syntonic Bal";#N/A,#N/A,TRUE,"Systems IS";#N/A,#N/A,TRUE,"Systems Bal"}</definedName>
    <definedName name="wrn.RustyPresentation._3_2" localSheetId="4" hidden="1">{#N/A,#N/A,TRUE,"TransCore Summary";#N/A,#N/A,TRUE,"TransCore IS";#N/A,#N/A,TRUE,"TransCore Balance";#N/A,#N/A,TRUE,"TransCore Backlog";#N/A,#N/A,TRUE,"Syntonic IS";#N/A,#N/A,TRUE,"Syntonic Bal";#N/A,#N/A,TRUE,"Systems IS";#N/A,#N/A,TRUE,"Systems Bal"}</definedName>
    <definedName name="wrn.RustyPresentation._3_2" localSheetId="11" hidden="1">{#N/A,#N/A,TRUE,"TransCore Summary";#N/A,#N/A,TRUE,"TransCore IS";#N/A,#N/A,TRUE,"TransCore Balance";#N/A,#N/A,TRUE,"TransCore Backlog";#N/A,#N/A,TRUE,"Syntonic IS";#N/A,#N/A,TRUE,"Syntonic Bal";#N/A,#N/A,TRUE,"Systems IS";#N/A,#N/A,TRUE,"Systems Bal"}</definedName>
    <definedName name="wrn.RustyPresentation._3_2" hidden="1">{#N/A,#N/A,TRUE,"TransCore Summary";#N/A,#N/A,TRUE,"TransCore IS";#N/A,#N/A,TRUE,"TransCore Balance";#N/A,#N/A,TRUE,"TransCore Backlog";#N/A,#N/A,TRUE,"Syntonic IS";#N/A,#N/A,TRUE,"Syntonic Bal";#N/A,#N/A,TRUE,"Systems IS";#N/A,#N/A,TRUE,"Systems Bal"}</definedName>
    <definedName name="wrn.RustyPresentation._5" localSheetId="4" hidden="1">{#N/A,#N/A,TRUE,"TransCore Summary";#N/A,#N/A,TRUE,"TransCore IS";#N/A,#N/A,TRUE,"TransCore Balance";#N/A,#N/A,TRUE,"TransCore Backlog";#N/A,#N/A,TRUE,"Syntonic IS";#N/A,#N/A,TRUE,"Syntonic Bal";#N/A,#N/A,TRUE,"Systems IS";#N/A,#N/A,TRUE,"Systems Bal"}</definedName>
    <definedName name="wrn.RustyPresentation._5" localSheetId="11" hidden="1">{#N/A,#N/A,TRUE,"TransCore Summary";#N/A,#N/A,TRUE,"TransCore IS";#N/A,#N/A,TRUE,"TransCore Balance";#N/A,#N/A,TRUE,"TransCore Backlog";#N/A,#N/A,TRUE,"Syntonic IS";#N/A,#N/A,TRUE,"Syntonic Bal";#N/A,#N/A,TRUE,"Systems IS";#N/A,#N/A,TRUE,"Systems Bal"}</definedName>
    <definedName name="wrn.RustyPresentation._5" hidden="1">{#N/A,#N/A,TRUE,"TransCore Summary";#N/A,#N/A,TRUE,"TransCore IS";#N/A,#N/A,TRUE,"TransCore Balance";#N/A,#N/A,TRUE,"TransCore Backlog";#N/A,#N/A,TRUE,"Syntonic IS";#N/A,#N/A,TRUE,"Syntonic Bal";#N/A,#N/A,TRUE,"Systems IS";#N/A,#N/A,TRUE,"Systems Bal"}</definedName>
    <definedName name="wrn.RWReport1." localSheetId="11" hidden="1">{#N/A,"S 6999 ",TRUE,"Property &amp; Equipment";#N/A,"S 6000 ",TRUE,"Property &amp; Equipment";#N/A,"S 6115 ",TRUE,"Property &amp; Equipment";#N/A,"S 6050 ",TRUE,"Property &amp; Equipment";#N/A,"S 6200 ",TRUE,"Property &amp; Equipment";#N/A,"S 6300 ",TRUE,"Property &amp; Equipment";#N/A,"S 6035 ",TRUE,"Property &amp; Equipment";#N/A,"S 6400 ",TRUE,"Property &amp; Equipment";#N/A,"S 7000 ",TRUE,"Property &amp; Equipment";#N/A,"S 7100 ",TRUE,"Property &amp; Equipment";#N/A,"S 7200 ",TRUE,"Property &amp; Equipment";#N/A,"S 7101 ",TRUE,"Property &amp; Equipment";#N/A,"S 7996 ",TRUE,"Property &amp; Equipment";#N/A,"S 6500 ",TRUE,"Property &amp; Equipment";#N/A,"S 6505 ",TRUE,"Property &amp; Equipment";#N/A,"S 6501 ",TRUE,"Property &amp; Equipment";#N/A,"S 6506 ",TRUE,"Property &amp; Equipment";#N/A,"S 6599 ",TRUE,"Property &amp; Equipment";#N/A,"S 6509 ",TRUE,"Property &amp; Equipment";#N/A,"S 6502 ",TRUE,"Property &amp; Equipment";#N/A,"S 6508 ",TRUE,"Property &amp; Equipment";#N/A,"S 6503 ",TRUE,"Property &amp; Equipment";#N/A,"S 6504 ",TRUE,"Property &amp; Equipment";#N/A,"S 6507 ",TRUE,"Property &amp; Equipment";#N/A,"S 6600 ",TRUE,"Property &amp; Equipment";#N/A,"S 6750 ",TRUE,"Property &amp; Equipment";#N/A,"S 6800 ",TRUE,"Property &amp; Equipment";#N/A,"S 6100 ",TRUE,"Property &amp; Equipment";#N/A,"S 6301 ",TRUE,"Property &amp; Equipment"}</definedName>
    <definedName name="wrn.RWReport1." hidden="1">{#N/A,"S 6999 ",TRUE,"Property &amp; Equipment";#N/A,"S 6000 ",TRUE,"Property &amp; Equipment";#N/A,"S 6115 ",TRUE,"Property &amp; Equipment";#N/A,"S 6050 ",TRUE,"Property &amp; Equipment";#N/A,"S 6200 ",TRUE,"Property &amp; Equipment";#N/A,"S 6300 ",TRUE,"Property &amp; Equipment";#N/A,"S 6035 ",TRUE,"Property &amp; Equipment";#N/A,"S 6400 ",TRUE,"Property &amp; Equipment";#N/A,"S 7000 ",TRUE,"Property &amp; Equipment";#N/A,"S 7100 ",TRUE,"Property &amp; Equipment";#N/A,"S 7200 ",TRUE,"Property &amp; Equipment";#N/A,"S 7101 ",TRUE,"Property &amp; Equipment";#N/A,"S 7996 ",TRUE,"Property &amp; Equipment";#N/A,"S 6500 ",TRUE,"Property &amp; Equipment";#N/A,"S 6505 ",TRUE,"Property &amp; Equipment";#N/A,"S 6501 ",TRUE,"Property &amp; Equipment";#N/A,"S 6506 ",TRUE,"Property &amp; Equipment";#N/A,"S 6599 ",TRUE,"Property &amp; Equipment";#N/A,"S 6509 ",TRUE,"Property &amp; Equipment";#N/A,"S 6502 ",TRUE,"Property &amp; Equipment";#N/A,"S 6508 ",TRUE,"Property &amp; Equipment";#N/A,"S 6503 ",TRUE,"Property &amp; Equipment";#N/A,"S 6504 ",TRUE,"Property &amp; Equipment";#N/A,"S 6507 ",TRUE,"Property &amp; Equipment";#N/A,"S 6600 ",TRUE,"Property &amp; Equipment";#N/A,"S 6750 ",TRUE,"Property &amp; Equipment";#N/A,"S 6800 ",TRUE,"Property &amp; Equipment";#N/A,"S 6100 ",TRUE,"Property &amp; Equipment";#N/A,"S 6301 ",TRUE,"Property &amp; Equipment"}</definedName>
    <definedName name="wrn.SAA94TAX."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19" hidden="1">{"sales",#N/A,FALSE,"Sales";"sales existing",#N/A,FALSE,"Sales";"sales rd1",#N/A,FALSE,"Sales";"sales rd2",#N/A,FALSE,"Sales"}</definedName>
    <definedName name="wrn.sales." localSheetId="4" hidden="1">{"sales",#N/A,FALSE,"Sales";"sales existing",#N/A,FALSE,"Sales";"sales rd1",#N/A,FALSE,"Sales";"sales rd2",#N/A,FALSE,"Sales"}</definedName>
    <definedName name="wrn.sales." localSheetId="15" hidden="1">{"sales",#N/A,FALSE,"Sales";"sales existing",#N/A,FALSE,"Sales";"sales rd1",#N/A,FALSE,"Sales";"sales rd2",#N/A,FALSE,"Sales"}</definedName>
    <definedName name="wrn.sales." localSheetId="11" hidden="1">{"sales",#N/A,FALSE,"Sales";"sales existing",#N/A,FALSE,"Sales";"sales rd1",#N/A,FALSE,"Sales";"sales rd2",#N/A,FALSE,"Sales"}</definedName>
    <definedName name="wrn.sales." hidden="1">{"sales",#N/A,FALSE,"Sales";"sales existing",#N/A,FALSE,"Sales";"sales rd1",#N/A,FALSE,"Sales";"sales rd2",#N/A,FALSE,"Sales"}</definedName>
    <definedName name="wrn.Sales._.Activity." localSheetId="4" hidden="1">{#N/A,#N/A,FALSE,"Integration Systems"}</definedName>
    <definedName name="wrn.Sales._.Activity." localSheetId="11" hidden="1">{#N/A,#N/A,FALSE,"Integration Systems"}</definedName>
    <definedName name="wrn.Sales._.Activity." hidden="1">{#N/A,#N/A,FALSE,"Integration Systems"}</definedName>
    <definedName name="wrn.Sales._.and._.LFL._.assumptions." localSheetId="4" hidden="1">{#N/A,#N/A,FALSE,"H1H2";"Sales by division",#N/A,FALSE,"H1H2";"LFL assumptions",#N/A,FALSE,"H1H2"}</definedName>
    <definedName name="wrn.Sales._.and._.LFL._.assumptions." localSheetId="11" hidden="1">{#N/A,#N/A,FALSE,"H1H2";"Sales by division",#N/A,FALSE,"H1H2";"LFL assumptions",#N/A,FALSE,"H1H2"}</definedName>
    <definedName name="wrn.Sales._.and._.LFL._.assumptions." hidden="1">{#N/A,#N/A,FALSE,"H1H2";"Sales by division",#N/A,FALSE,"H1H2";"LFL assumptions",#N/A,FALSE,"H1H2"}</definedName>
    <definedName name="wrn.Sales._.and._.LFL._.assumptions._1" localSheetId="4" hidden="1">{#N/A,#N/A,FALSE,"H1H2";"Sales by division",#N/A,FALSE,"H1H2";"LFL assumptions",#N/A,FALSE,"H1H2"}</definedName>
    <definedName name="wrn.Sales._.and._.LFL._.assumptions._1" localSheetId="11" hidden="1">{#N/A,#N/A,FALSE,"H1H2";"Sales by division",#N/A,FALSE,"H1H2";"LFL assumptions",#N/A,FALSE,"H1H2"}</definedName>
    <definedName name="wrn.Sales._.and._.LFL._.assumptions._1" hidden="1">{#N/A,#N/A,FALSE,"H1H2";"Sales by division",#N/A,FALSE,"H1H2";"LFL assumptions",#N/A,FALSE,"H1H2"}</definedName>
    <definedName name="wrn.SALES._.ASSISTANTS." localSheetId="4"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ASSISTANTS." localSheetId="15"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ASSISTANTS." localSheetId="11"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ASSISTANTS."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Funnel._.Analysis._.2." localSheetId="11" hidden="1">{#N/A,#N/A,TRUE,"Funnel";#N/A,#N/A,TRUE,"FunnelMatrix"}</definedName>
    <definedName name="wrn.Sales._.Funnel._.Analysis._.2." hidden="1">{#N/A,#N/A,TRUE,"Funnel";#N/A,#N/A,TRUE,"FunnelMatrix"}</definedName>
    <definedName name="wrn.Sales._.Funnel._.Analysis._.2._1" localSheetId="11" hidden="1">{#N/A,#N/A,TRUE,"Funnel";#N/A,#N/A,TRUE,"FunnelMatrix"}</definedName>
    <definedName name="wrn.Sales._.Funnel._.Analysis._.2._1" hidden="1">{#N/A,#N/A,TRUE,"Funnel";#N/A,#N/A,TRUE,"FunnelMatrix"}</definedName>
    <definedName name="wrn.SALES._.MANAGERS." localSheetId="4" hidden="1">{#N/A,#N/A,FALSE,"LIZ DALY";#N/A,#N/A,FALSE,"JEFF MORIARTY"}</definedName>
    <definedName name="wrn.SALES._.MANAGERS." localSheetId="15" hidden="1">{#N/A,#N/A,FALSE,"LIZ DALY";#N/A,#N/A,FALSE,"JEFF MORIARTY"}</definedName>
    <definedName name="wrn.SALES._.MANAGERS." localSheetId="11" hidden="1">{#N/A,#N/A,FALSE,"LIZ DALY";#N/A,#N/A,FALSE,"JEFF MORIARTY"}</definedName>
    <definedName name="wrn.SALES._.MANAGERS." hidden="1">{#N/A,#N/A,FALSE,"LIZ DALY";#N/A,#N/A,FALSE,"JEFF MORIARTY"}</definedName>
    <definedName name="wrn.sales._1" localSheetId="4" hidden="1">{"sales",#N/A,FALSE,"Sales";"sales existing",#N/A,FALSE,"Sales";"sales rd1",#N/A,FALSE,"Sales";"sales rd2",#N/A,FALSE,"Sales"}</definedName>
    <definedName name="wrn.sales._1" localSheetId="11" hidden="1">{"sales",#N/A,FALSE,"Sales";"sales existing",#N/A,FALSE,"Sales";"sales rd1",#N/A,FALSE,"Sales";"sales rd2",#N/A,FALSE,"Sales"}</definedName>
    <definedName name="wrn.sales._1" hidden="1">{"sales",#N/A,FALSE,"Sales";"sales existing",#N/A,FALSE,"Sales";"sales rd1",#N/A,FALSE,"Sales";"sales rd2",#N/A,FALSE,"Sales"}</definedName>
    <definedName name="wrn.sales._1_1" localSheetId="4" hidden="1">{"sales",#N/A,FALSE,"Sales";"sales existing",#N/A,FALSE,"Sales";"sales rd1",#N/A,FALSE,"Sales";"sales rd2",#N/A,FALSE,"Sales"}</definedName>
    <definedName name="wrn.sales._1_1" localSheetId="11" hidden="1">{"sales",#N/A,FALSE,"Sales";"sales existing",#N/A,FALSE,"Sales";"sales rd1",#N/A,FALSE,"Sales";"sales rd2",#N/A,FALSE,"Sales"}</definedName>
    <definedName name="wrn.sales._1_1" hidden="1">{"sales",#N/A,FALSE,"Sales";"sales existing",#N/A,FALSE,"Sales";"sales rd1",#N/A,FALSE,"Sales";"sales rd2",#N/A,FALSE,"Sales"}</definedName>
    <definedName name="wrn.sales._1_1_2" localSheetId="4" hidden="1">{"sales",#N/A,FALSE,"Sales";"sales existing",#N/A,FALSE,"Sales";"sales rd1",#N/A,FALSE,"Sales";"sales rd2",#N/A,FALSE,"Sales"}</definedName>
    <definedName name="wrn.sales._1_1_2" localSheetId="11" hidden="1">{"sales",#N/A,FALSE,"Sales";"sales existing",#N/A,FALSE,"Sales";"sales rd1",#N/A,FALSE,"Sales";"sales rd2",#N/A,FALSE,"Sales"}</definedName>
    <definedName name="wrn.sales._1_1_2" hidden="1">{"sales",#N/A,FALSE,"Sales";"sales existing",#N/A,FALSE,"Sales";"sales rd1",#N/A,FALSE,"Sales";"sales rd2",#N/A,FALSE,"Sales"}</definedName>
    <definedName name="wrn.sales._1_3" localSheetId="4" hidden="1">{"sales",#N/A,FALSE,"Sales";"sales existing",#N/A,FALSE,"Sales";"sales rd1",#N/A,FALSE,"Sales";"sales rd2",#N/A,FALSE,"Sales"}</definedName>
    <definedName name="wrn.sales._1_3" localSheetId="11" hidden="1">{"sales",#N/A,FALSE,"Sales";"sales existing",#N/A,FALSE,"Sales";"sales rd1",#N/A,FALSE,"Sales";"sales rd2",#N/A,FALSE,"Sales"}</definedName>
    <definedName name="wrn.sales._1_3" hidden="1">{"sales",#N/A,FALSE,"Sales";"sales existing",#N/A,FALSE,"Sales";"sales rd1",#N/A,FALSE,"Sales";"sales rd2",#N/A,FALSE,"Sales"}</definedName>
    <definedName name="wrn.sales._2" localSheetId="4" hidden="1">{"sales",#N/A,FALSE,"Sales";"sales existing",#N/A,FALSE,"Sales";"sales rd1",#N/A,FALSE,"Sales";"sales rd2",#N/A,FALSE,"Sales"}</definedName>
    <definedName name="wrn.sales._2" localSheetId="11" hidden="1">{"sales",#N/A,FALSE,"Sales";"sales existing",#N/A,FALSE,"Sales";"sales rd1",#N/A,FALSE,"Sales";"sales rd2",#N/A,FALSE,"Sales"}</definedName>
    <definedName name="wrn.sales._2" hidden="1">{"sales",#N/A,FALSE,"Sales";"sales existing",#N/A,FALSE,"Sales";"sales rd1",#N/A,FALSE,"Sales";"sales rd2",#N/A,FALSE,"Sales"}</definedName>
    <definedName name="wrn.sales._2_2" localSheetId="4" hidden="1">{"sales",#N/A,FALSE,"Sales";"sales existing",#N/A,FALSE,"Sales";"sales rd1",#N/A,FALSE,"Sales";"sales rd2",#N/A,FALSE,"Sales"}</definedName>
    <definedName name="wrn.sales._2_2" localSheetId="11" hidden="1">{"sales",#N/A,FALSE,"Sales";"sales existing",#N/A,FALSE,"Sales";"sales rd1",#N/A,FALSE,"Sales";"sales rd2",#N/A,FALSE,"Sales"}</definedName>
    <definedName name="wrn.sales._2_2" hidden="1">{"sales",#N/A,FALSE,"Sales";"sales existing",#N/A,FALSE,"Sales";"sales rd1",#N/A,FALSE,"Sales";"sales rd2",#N/A,FALSE,"Sales"}</definedName>
    <definedName name="wrn.sales._3" localSheetId="4" hidden="1">{"sales",#N/A,FALSE,"Sales";"sales existing",#N/A,FALSE,"Sales";"sales rd1",#N/A,FALSE,"Sales";"sales rd2",#N/A,FALSE,"Sales"}</definedName>
    <definedName name="wrn.sales._3" localSheetId="11" hidden="1">{"sales",#N/A,FALSE,"Sales";"sales existing",#N/A,FALSE,"Sales";"sales rd1",#N/A,FALSE,"Sales";"sales rd2",#N/A,FALSE,"Sales"}</definedName>
    <definedName name="wrn.sales._3" hidden="1">{"sales",#N/A,FALSE,"Sales";"sales existing",#N/A,FALSE,"Sales";"sales rd1",#N/A,FALSE,"Sales";"sales rd2",#N/A,FALSE,"Sales"}</definedName>
    <definedName name="wrn.sales._3_2" localSheetId="4" hidden="1">{"sales",#N/A,FALSE,"Sales";"sales existing",#N/A,FALSE,"Sales";"sales rd1",#N/A,FALSE,"Sales";"sales rd2",#N/A,FALSE,"Sales"}</definedName>
    <definedName name="wrn.sales._3_2" localSheetId="11" hidden="1">{"sales",#N/A,FALSE,"Sales";"sales existing",#N/A,FALSE,"Sales";"sales rd1",#N/A,FALSE,"Sales";"sales rd2",#N/A,FALSE,"Sales"}</definedName>
    <definedName name="wrn.sales._3_2" hidden="1">{"sales",#N/A,FALSE,"Sales";"sales existing",#N/A,FALSE,"Sales";"sales rd1",#N/A,FALSE,"Sales";"sales rd2",#N/A,FALSE,"Sales"}</definedName>
    <definedName name="wrn.sales._5" localSheetId="4" hidden="1">{"sales",#N/A,FALSE,"Sales";"sales existing",#N/A,FALSE,"Sales";"sales rd1",#N/A,FALSE,"Sales";"sales rd2",#N/A,FALSE,"Sales"}</definedName>
    <definedName name="wrn.sales._5" localSheetId="11" hidden="1">{"sales",#N/A,FALSE,"Sales";"sales existing",#N/A,FALSE,"Sales";"sales rd1",#N/A,FALSE,"Sales";"sales rd2",#N/A,FALSE,"Sales"}</definedName>
    <definedName name="wrn.sales._5" hidden="1">{"sales",#N/A,FALSE,"Sales";"sales existing",#N/A,FALSE,"Sales";"sales rd1",#N/A,FALSE,"Sales";"sales rd2",#N/A,FALSE,"Sales"}</definedName>
    <definedName name="wrn.sales._from_DBAB" localSheetId="11"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localSheetId="11"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localSheetId="11"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localSheetId="11"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1_1_1" localSheetId="4" hidden="1">{"sales",#N/A,FALSE,"Sales";"sales existing",#N/A,FALSE,"Sales";"sales rd1",#N/A,FALSE,"Sales";"sales rd2",#N/A,FALSE,"Sales"}</definedName>
    <definedName name="wrn.sales._from_DBAB_1_1_1_1" localSheetId="11" hidden="1">{"sales",#N/A,FALSE,"Sales";"sales existing",#N/A,FALSE,"Sales";"sales rd1",#N/A,FALSE,"Sales";"sales rd2",#N/A,FALSE,"Sales"}</definedName>
    <definedName name="wrn.sales._from_DBAB_1_1_1_1" hidden="1">{"sales",#N/A,FALSE,"Sales";"sales existing",#N/A,FALSE,"Sales";"sales rd1",#N/A,FALSE,"Sales";"sales rd2",#N/A,FALSE,"Sales"}</definedName>
    <definedName name="wrn.sales._from_DBAB_1_1_2" localSheetId="4" hidden="1">{"sales",#N/A,FALSE,"Sales";"sales existing",#N/A,FALSE,"Sales";"sales rd1",#N/A,FALSE,"Sales";"sales rd2",#N/A,FALSE,"Sales"}</definedName>
    <definedName name="wrn.sales._from_DBAB_1_1_2" localSheetId="11" hidden="1">{"sales",#N/A,FALSE,"Sales";"sales existing",#N/A,FALSE,"Sales";"sales rd1",#N/A,FALSE,"Sales";"sales rd2",#N/A,FALSE,"Sales"}</definedName>
    <definedName name="wrn.sales._from_DBAB_1_1_2" hidden="1">{"sales",#N/A,FALSE,"Sales";"sales existing",#N/A,FALSE,"Sales";"sales rd1",#N/A,FALSE,"Sales";"sales rd2",#N/A,FALSE,"Sales"}</definedName>
    <definedName name="wrn.sales._from_DBAB_1_2" localSheetId="11"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1_2_1" localSheetId="4" hidden="1">{"sales",#N/A,FALSE,"Sales";"sales existing",#N/A,FALSE,"Sales";"sales rd1",#N/A,FALSE,"Sales";"sales rd2",#N/A,FALSE,"Sales"}</definedName>
    <definedName name="wrn.sales._from_DBAB_1_2_1" localSheetId="11" hidden="1">{"sales",#N/A,FALSE,"Sales";"sales existing",#N/A,FALSE,"Sales";"sales rd1",#N/A,FALSE,"Sales";"sales rd2",#N/A,FALSE,"Sales"}</definedName>
    <definedName name="wrn.sales._from_DBAB_1_2_1" hidden="1">{"sales",#N/A,FALSE,"Sales";"sales existing",#N/A,FALSE,"Sales";"sales rd1",#N/A,FALSE,"Sales";"sales rd2",#N/A,FALSE,"Sales"}</definedName>
    <definedName name="wrn.sales._from_DBAB_1_3" localSheetId="4" hidden="1">{"sales",#N/A,FALSE,"Sales";"sales existing",#N/A,FALSE,"Sales";"sales rd1",#N/A,FALSE,"Sales";"sales rd2",#N/A,FALSE,"Sales"}</definedName>
    <definedName name="wrn.sales._from_DBAB_1_3" localSheetId="11" hidden="1">{"sales",#N/A,FALSE,"Sales";"sales existing",#N/A,FALSE,"Sales";"sales rd1",#N/A,FALSE,"Sales";"sales rd2",#N/A,FALSE,"Sales"}</definedName>
    <definedName name="wrn.sales._from_DBAB_1_3" hidden="1">{"sales",#N/A,FALSE,"Sales";"sales existing",#N/A,FALSE,"Sales";"sales rd1",#N/A,FALSE,"Sales";"sales rd2",#N/A,FALSE,"Sales"}</definedName>
    <definedName name="wrn.sales._from_DBAB_2" localSheetId="11"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2_1" localSheetId="4" hidden="1">{"sales",#N/A,FALSE,"Sales";"sales existing",#N/A,FALSE,"Sales";"sales rd1",#N/A,FALSE,"Sales";"sales rd2",#N/A,FALSE,"Sales"}</definedName>
    <definedName name="wrn.sales._from_DBAB_2_1" localSheetId="11" hidden="1">{"sales",#N/A,FALSE,"Sales";"sales existing",#N/A,FALSE,"Sales";"sales rd1",#N/A,FALSE,"Sales";"sales rd2",#N/A,FALSE,"Sales"}</definedName>
    <definedName name="wrn.sales._from_DBAB_2_1" hidden="1">{"sales",#N/A,FALSE,"Sales";"sales existing",#N/A,FALSE,"Sales";"sales rd1",#N/A,FALSE,"Sales";"sales rd2",#N/A,FALSE,"Sales"}</definedName>
    <definedName name="wrn.sales._from_DBAB_3" localSheetId="11"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3_1" localSheetId="4" hidden="1">{"sales",#N/A,FALSE,"Sales";"sales existing",#N/A,FALSE,"Sales";"sales rd1",#N/A,FALSE,"Sales";"sales rd2",#N/A,FALSE,"Sales"}</definedName>
    <definedName name="wrn.sales._from_DBAB_3_1" localSheetId="11" hidden="1">{"sales",#N/A,FALSE,"Sales";"sales existing",#N/A,FALSE,"Sales";"sales rd1",#N/A,FALSE,"Sales";"sales rd2",#N/A,FALSE,"Sales"}</definedName>
    <definedName name="wrn.sales._from_DBAB_3_1" hidden="1">{"sales",#N/A,FALSE,"Sales";"sales existing",#N/A,FALSE,"Sales";"sales rd1",#N/A,FALSE,"Sales";"sales rd2",#N/A,FALSE,"Sales"}</definedName>
    <definedName name="wrn.sales._from_DBAB_4" localSheetId="11"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4_1" localSheetId="4" hidden="1">{"sales",#N/A,FALSE,"Sales";"sales existing",#N/A,FALSE,"Sales";"sales rd1",#N/A,FALSE,"Sales";"sales rd2",#N/A,FALSE,"Sales"}</definedName>
    <definedName name="wrn.sales._from_DBAB_4_1" localSheetId="11" hidden="1">{"sales",#N/A,FALSE,"Sales";"sales existing",#N/A,FALSE,"Sales";"sales rd1",#N/A,FALSE,"Sales";"sales rd2",#N/A,FALSE,"Sales"}</definedName>
    <definedName name="wrn.sales._from_DBAB_4_1" hidden="1">{"sales",#N/A,FALSE,"Sales";"sales existing",#N/A,FALSE,"Sales";"sales rd1",#N/A,FALSE,"Sales";"sales rd2",#N/A,FALSE,"Sales"}</definedName>
    <definedName name="wrn.sales._from_DBAB_5" localSheetId="11" hidden="1">{"sales",#N/A,FALSE,"Sales";"sales existing",#N/A,FALSE,"Sales";"sales rd1",#N/A,FALSE,"Sales";"sales rd2",#N/A,FALSE,"Sales"}</definedName>
    <definedName name="wrn.sales._from_DBAB_5" hidden="1">{"sales",#N/A,FALSE,"Sales";"sales existing",#N/A,FALSE,"Sales";"sales rd1",#N/A,FALSE,"Sales";"sales rd2",#N/A,FALSE,"Sales"}</definedName>
    <definedName name="wrn.sales._from_DBAB_5_1" localSheetId="4" hidden="1">{"sales",#N/A,FALSE,"Sales";"sales existing",#N/A,FALSE,"Sales";"sales rd1",#N/A,FALSE,"Sales";"sales rd2",#N/A,FALSE,"Sales"}</definedName>
    <definedName name="wrn.sales._from_DBAB_5_1" localSheetId="11" hidden="1">{"sales",#N/A,FALSE,"Sales";"sales existing",#N/A,FALSE,"Sales";"sales rd1",#N/A,FALSE,"Sales";"sales rd2",#N/A,FALSE,"Sales"}</definedName>
    <definedName name="wrn.sales._from_DBAB_5_1" hidden="1">{"sales",#N/A,FALSE,"Sales";"sales existing",#N/A,FALSE,"Sales";"sales rd1",#N/A,FALSE,"Sales";"sales rd2",#N/A,FALSE,"Sales"}</definedName>
    <definedName name="wrn.sample." localSheetId="2" hidden="1">{"sample",#N/A,FALSE,"Client Input Sheet"}</definedName>
    <definedName name="wrn.sample." localSheetId="1" hidden="1">{"sample",#N/A,FALSE,"Client Input Sheet"}</definedName>
    <definedName name="wrn.sample." localSheetId="19" hidden="1">{"sample",#N/A,FALSE,"Client Input Sheet"}</definedName>
    <definedName name="wrn.sample." localSheetId="4" hidden="1">{"sample",#N/A,FALSE,"Client Input Sheet"}</definedName>
    <definedName name="wrn.sample." localSheetId="18" hidden="1">{"sample",#N/A,FALSE,"Client Input Sheet"}</definedName>
    <definedName name="wrn.sample." localSheetId="15" hidden="1">{"sample",#N/A,FALSE,"Client Input Sheet"}</definedName>
    <definedName name="wrn.sample." localSheetId="11" hidden="1">{"sample",#N/A,FALSE,"Client Input Sheet"}</definedName>
    <definedName name="wrn.sample." hidden="1">{"sample",#N/A,FALSE,"Client Input Sheet"}</definedName>
    <definedName name="wrn.sample._1" localSheetId="11" hidden="1">{"sample",#N/A,FALSE,"Client Input Sheet"}</definedName>
    <definedName name="wrn.sample._1" hidden="1">{"sample",#N/A,FALSE,"Client Input Sheet"}</definedName>
    <definedName name="wrn.SANDSQUARTERLY."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_PRES." localSheetId="4" hidden="1">{#N/A,#N/A,TRUE,"Sheet16"}</definedName>
    <definedName name="wrn.SB_PRES." localSheetId="11" hidden="1">{#N/A,#N/A,TRUE,"Sheet16"}</definedName>
    <definedName name="wrn.SB_PRES." hidden="1">{#N/A,#N/A,TRUE,"Sheet16"}</definedName>
    <definedName name="wrn.SB_PRES._1" localSheetId="4" hidden="1">{#N/A,#N/A,TRUE,"Sheet16"}</definedName>
    <definedName name="wrn.SB_PRES._1" localSheetId="11" hidden="1">{#N/A,#N/A,TRUE,"Sheet16"}</definedName>
    <definedName name="wrn.SB_PRES._1" hidden="1">{#N/A,#N/A,TRUE,"Sheet16"}</definedName>
    <definedName name="wrn.SBEI." localSheetId="11"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cenario._.Summary." localSheetId="4"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 localSheetId="4" hidden="1">{#N/A,#N/A,FALSE,"SCHEDULE"}</definedName>
    <definedName name="wrn.SCHED." localSheetId="11" hidden="1">{#N/A,#N/A,FALSE,"SCHEDULE"}</definedName>
    <definedName name="wrn.SCHED." hidden="1">{#N/A,#N/A,FALSE,"SCHEDULE"}</definedName>
    <definedName name="wrn.SCHEDULE._.38." localSheetId="11"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38."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1A." localSheetId="11" hidden="1">{"Schedule_IA",#N/A,FALSE,"I-A"}</definedName>
    <definedName name="wrn.Schedule_1A." hidden="1">{"Schedule_IA",#N/A,FALSE,"I-A"}</definedName>
    <definedName name="wrn.Schedule_1B." localSheetId="11" hidden="1">{"Schedule_1B",#N/A,FALSE,"I-B"}</definedName>
    <definedName name="wrn.Schedule_1B." hidden="1">{"Schedule_1B",#N/A,FALSE,"I-B"}</definedName>
    <definedName name="wrn.Schedule_1C." localSheetId="11" hidden="1">{"Schedule_1C",#N/A,FALSE,"I-C"}</definedName>
    <definedName name="wrn.Schedule_1C." hidden="1">{"Schedule_1C",#N/A,FALSE,"I-C"}</definedName>
    <definedName name="wrn.Schedule_1D." localSheetId="11" hidden="1">{"Schedule_1D",#N/A,FALSE,"I-D"}</definedName>
    <definedName name="wrn.Schedule_1D." hidden="1">{"Schedule_1D",#N/A,FALSE,"I-D"}</definedName>
    <definedName name="wrn.Schedule_I." localSheetId="11" hidden="1">{"Schedule_I",#N/A,FALSE,"I"}</definedName>
    <definedName name="wrn.Schedule_I." hidden="1">{"Schedule_I",#N/A,FALSE,"I"}</definedName>
    <definedName name="wrn.SCM_Report_Controlling." localSheetId="4" hidden="1">{"SCM_Detail",#N/A,FALSE,"SCM";"SCM_Top",#N/A,FALSE,"SCM"}</definedName>
    <definedName name="wrn.SCM_Report_Controlling." localSheetId="11" hidden="1">{"SCM_Detail",#N/A,FALSE,"SCM";"SCM_Top",#N/A,FALSE,"SCM"}</definedName>
    <definedName name="wrn.SCM_Report_Controlling." hidden="1">{"SCM_Detail",#N/A,FALSE,"SCM";"SCM_Top",#N/A,FALSE,"SCM"}</definedName>
    <definedName name="wrn.scorecard._.rpt." localSheetId="11" hidden="1">{"scorecard view",#N/A,FALSE,"Scorecard output"}</definedName>
    <definedName name="wrn.scorecard._.rpt." hidden="1">{"scorecard view",#N/A,FALSE,"Scorecard output"}</definedName>
    <definedName name="wrn.Scripts." localSheetId="11" hidden="1">{"ENBREL",#N/A,FALSE,"Sheet1";"RenaGel",#N/A,FALSE,"Sheet1";"HIV PI",#N/A,FALSE,"Sheet1";"MS",#N/A,FALSE,"Sheet1"}</definedName>
    <definedName name="wrn.Scripts." hidden="1">{"ENBREL",#N/A,FALSE,"Sheet1";"RenaGel",#N/A,FALSE,"Sheet1";"HIV PI",#N/A,FALSE,"Sheet1";"MS",#N/A,FALSE,"Sheet1"}</definedName>
    <definedName name="wrn.Scripts._1" localSheetId="4" hidden="1">{"ENBREL",#N/A,FALSE,"Sheet1";"RenaGel",#N/A,FALSE,"Sheet1";"HIV PI",#N/A,FALSE,"Sheet1";"MS",#N/A,FALSE,"Sheet1"}</definedName>
    <definedName name="wrn.Scripts._1" localSheetId="11" hidden="1">{"ENBREL",#N/A,FALSE,"Sheet1";"RenaGel",#N/A,FALSE,"Sheet1";"HIV PI",#N/A,FALSE,"Sheet1";"MS",#N/A,FALSE,"Sheet1"}</definedName>
    <definedName name="wrn.Scripts._1" hidden="1">{"ENBREL",#N/A,FALSE,"Sheet1";"RenaGel",#N/A,FALSE,"Sheet1";"HIV PI",#N/A,FALSE,"Sheet1";"MS",#N/A,FALSE,"Sheet1"}</definedName>
    <definedName name="wrn.sdi." localSheetId="4" hidden="1">{#N/A,#N/A,FALSE,"Customer Base";#N/A,#N/A,FALSE,"Workforce";#N/A,#N/A,FALSE,"cur prod";#N/A,#N/A,FALSE,"in-proc";#N/A,#N/A,FALSE,"Trademark"}</definedName>
    <definedName name="wrn.sdi." localSheetId="11" hidden="1">{#N/A,#N/A,FALSE,"Customer Base";#N/A,#N/A,FALSE,"Workforce";#N/A,#N/A,FALSE,"cur prod";#N/A,#N/A,FALSE,"in-proc";#N/A,#N/A,FALSE,"Trademark"}</definedName>
    <definedName name="wrn.sdi." hidden="1">{#N/A,#N/A,FALSE,"Customer Base";#N/A,#N/A,FALSE,"Workforce";#N/A,#N/A,FALSE,"cur prod";#N/A,#N/A,FALSE,"in-proc";#N/A,#N/A,FALSE,"Trademark"}</definedName>
    <definedName name="wrn.SecondCalc9798." localSheetId="11"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tion._.A." localSheetId="11" hidden="1">{"pg A1",#N/A,FALSE,"Sum P&amp;L";"pg A2",#N/A,FALSE,"Charts1";"pg A3",#N/A,FALSE,"Sum Cash";"pg A4",#N/A,FALSE,"Charts2";"pg A5",#N/A,FALSE,"Sum BS";"pg A6",#N/A,FALSE,"Sum Invest"}</definedName>
    <definedName name="wrn.section._.A." hidden="1">{"pg A1",#N/A,FALSE,"Sum P&amp;L";"pg A2",#N/A,FALSE,"Charts1";"pg A3",#N/A,FALSE,"Sum Cash";"pg A4",#N/A,FALSE,"Charts2";"pg A5",#N/A,FALSE,"Sum BS";"pg A6",#N/A,FALSE,"Sum Invest"}</definedName>
    <definedName name="wrn.section._.B." localSheetId="11" hidden="1">{"pg B1",#N/A,FALSE,"P&amp;L Detail - Month";"pg B2",#N/A,FALSE,"P&amp;L Detail - YTD";"pg B3",#N/A,FALSE,"Cash Detail - Month";"pg B4",#N/A,FALSE,"Cash Detail - YTD";"pg B5",#N/A,FALSE,"BS Detail - CY";"pg B6",#N/A,FALSE,"BS Detail - PY";"pg B7",#N/A,FALSE,"Headcount Detail"}</definedName>
    <definedName name="wrn.section._.B." hidden="1">{"pg B1",#N/A,FALSE,"P&amp;L Detail - Month";"pg B2",#N/A,FALSE,"P&amp;L Detail - YTD";"pg B3",#N/A,FALSE,"Cash Detail - Month";"pg B4",#N/A,FALSE,"Cash Detail - YTD";"pg B5",#N/A,FALSE,"BS Detail - CY";"pg B6",#N/A,FALSE,"BS Detail - PY";"pg B7",#N/A,FALSE,"Headcount Detail"}</definedName>
    <definedName name="wrn.section._.C." localSheetId="11" hidden="1">{"pg C19",#N/A,FALSE,"WTC - Cover pg";"pg C20",#N/A,FALSE,"WTC - Overview";"pg C21",#N/A,FALSE,"WTC - Charts";"pg C22",#N/A,FALSE,"WTC - Stats";"pg C23",#N/A,FALSE,"WTC - Projects";"pg C24",#N/A,FALSE,"Blank pg"}</definedName>
    <definedName name="wrn.section._.C." hidden="1">{"pg C19",#N/A,FALSE,"WTC - Cover pg";"pg C20",#N/A,FALSE,"WTC - Overview";"pg C21",#N/A,FALSE,"WTC - Charts";"pg C22",#N/A,FALSE,"WTC - Stats";"pg C23",#N/A,FALSE,"WTC - Projects";"pg C24",#N/A,FALSE,"Blank pg"}</definedName>
    <definedName name="wrn.section._.E." localSheetId="11" hidden="1">{"pg E1",#N/A,FALSE,"Ventures Portfolio";"pg E2",#N/A,FALSE,"Venture - Cash";"pg E3",#N/A,FALSE,"Unrealized Gains";"pg E4",#N/A,FALSE,"Realized Gains"}</definedName>
    <definedName name="wrn.section._.E." hidden="1">{"pg E1",#N/A,FALSE,"Ventures Portfolio";"pg E2",#N/A,FALSE,"Venture - Cash";"pg E3",#N/A,FALSE,"Unrealized Gains";"pg E4",#N/A,FALSE,"Realized Gains"}</definedName>
    <definedName name="wrn.section._.F." localSheetId="11" hidden="1">{"pg F1",#N/A,FALSE,"Fin Smry1";"pg F2",#N/A,FALSE,"Fin Smry2";"pg F3",#N/A,FALSE,"Fin Smry3";"pg F4",#N/A,FALSE,"Fin Smry4"}</definedName>
    <definedName name="wrn.section._.F." hidden="1">{"pg F1",#N/A,FALSE,"Fin Smry1";"pg F2",#N/A,FALSE,"Fin Smry2";"pg F3",#N/A,FALSE,"Fin Smry3";"pg F4",#N/A,FALSE,"Fin Smry4"}</definedName>
    <definedName name="wrn.section._B." localSheetId="11" hidden="1">{"pg A1",#N/A,FALSE,"Sum P&amp;L";"pg A2",#N/A,FALSE,"Charts1";"pg A3",#N/A,FALSE,"Sum Cash";"pg A4",#N/A,FALSE,"Charts2";"pg A5",#N/A,FALSE,"Sum BS";"pg A6",#N/A,FALSE,"Sum Invest"}</definedName>
    <definedName name="wrn.section._B." hidden="1">{"pg A1",#N/A,FALSE,"Sum P&amp;L";"pg A2",#N/A,FALSE,"Charts1";"pg A3",#N/A,FALSE,"Sum Cash";"pg A4",#N/A,FALSE,"Charts2";"pg A5",#N/A,FALSE,"Sum BS";"pg A6",#N/A,FALSE,"Sum Invest"}</definedName>
    <definedName name="wrn.Segment._.1." localSheetId="4" hidden="1">{#N/A,#N/A,TRUE,"Segment 1"}</definedName>
    <definedName name="wrn.Segment._.1." localSheetId="11" hidden="1">{#N/A,#N/A,TRUE,"Segment 1"}</definedName>
    <definedName name="wrn.Segment._.1." hidden="1">{#N/A,#N/A,TRUE,"Segment 1"}</definedName>
    <definedName name="wrn.Segment._.1._1" localSheetId="4" hidden="1">{#N/A,#N/A,TRUE,"Segment 1"}</definedName>
    <definedName name="wrn.Segment._.1._1" localSheetId="11" hidden="1">{#N/A,#N/A,TRUE,"Segment 1"}</definedName>
    <definedName name="wrn.Segment._.1._1" hidden="1">{#N/A,#N/A,TRUE,"Segment 1"}</definedName>
    <definedName name="wrn.Segment._.2." localSheetId="4" hidden="1">{#N/A,#N/A,TRUE,"Segment 2"}</definedName>
    <definedName name="wrn.Segment._.2." localSheetId="11" hidden="1">{#N/A,#N/A,TRUE,"Segment 2"}</definedName>
    <definedName name="wrn.Segment._.2." hidden="1">{#N/A,#N/A,TRUE,"Segment 2"}</definedName>
    <definedName name="wrn.Segment._.2._1" localSheetId="4" hidden="1">{#N/A,#N/A,TRUE,"Segment 2"}</definedName>
    <definedName name="wrn.Segment._.2._1" localSheetId="11" hidden="1">{#N/A,#N/A,TRUE,"Segment 2"}</definedName>
    <definedName name="wrn.Segment._.2._1" hidden="1">{#N/A,#N/A,TRUE,"Segment 2"}</definedName>
    <definedName name="wrn.Segment._.3." localSheetId="4" hidden="1">{#N/A,#N/A,TRUE,"Segment 3"}</definedName>
    <definedName name="wrn.Segment._.3." localSheetId="11" hidden="1">{#N/A,#N/A,TRUE,"Segment 3"}</definedName>
    <definedName name="wrn.Segment._.3." hidden="1">{#N/A,#N/A,TRUE,"Segment 3"}</definedName>
    <definedName name="wrn.Segment._.3._1" localSheetId="4" hidden="1">{#N/A,#N/A,TRUE,"Segment 3"}</definedName>
    <definedName name="wrn.Segment._.3._1" localSheetId="11" hidden="1">{#N/A,#N/A,TRUE,"Segment 3"}</definedName>
    <definedName name="wrn.Segment._.3._1" hidden="1">{#N/A,#N/A,TRUE,"Segment 3"}</definedName>
    <definedName name="wrn.Segment._.4." localSheetId="4" hidden="1">{#N/A,#N/A,TRUE,"Segment 4"}</definedName>
    <definedName name="wrn.Segment._.4." localSheetId="11" hidden="1">{#N/A,#N/A,TRUE,"Segment 4"}</definedName>
    <definedName name="wrn.Segment._.4." hidden="1">{#N/A,#N/A,TRUE,"Segment 4"}</definedName>
    <definedName name="wrn.Segment._.4._1" localSheetId="4" hidden="1">{#N/A,#N/A,TRUE,"Segment 4"}</definedName>
    <definedName name="wrn.Segment._.4._1" localSheetId="11" hidden="1">{#N/A,#N/A,TRUE,"Segment 4"}</definedName>
    <definedName name="wrn.Segment._.4._1" hidden="1">{#N/A,#N/A,TRUE,"Segment 4"}</definedName>
    <definedName name="wrn.Segment._.5." localSheetId="4" hidden="1">{#N/A,#N/A,TRUE,"Segment 5"}</definedName>
    <definedName name="wrn.Segment._.5." localSheetId="11" hidden="1">{#N/A,#N/A,TRUE,"Segment 5"}</definedName>
    <definedName name="wrn.Segment._.5." hidden="1">{#N/A,#N/A,TRUE,"Segment 5"}</definedName>
    <definedName name="wrn.Segment._.5._1" localSheetId="4" hidden="1">{#N/A,#N/A,TRUE,"Segment 5"}</definedName>
    <definedName name="wrn.Segment._.5._1" localSheetId="11" hidden="1">{#N/A,#N/A,TRUE,"Segment 5"}</definedName>
    <definedName name="wrn.Segment._.5._1" hidden="1">{#N/A,#N/A,TRUE,"Segment 5"}</definedName>
    <definedName name="wrn.Segments." localSheetId="11" hidden="1">{"view1",#N/A,FALSE,"Consolidated";"view2",#N/A,FALSE,"Consolidated (sum)";"view1",#N/A,FALSE,"Gen Sys";"view1",#N/A,FALSE,"Semicon";"view1",#N/A,FALSE,"Mess|Med";"view1",#N/A,FALSE,"Land Mob";"view1",#N/A,FALSE,"Other Prod";"view1",#N/A,FALSE,"Adj|Elim"}</definedName>
    <definedName name="wrn.Segments." hidden="1">{"view1",#N/A,FALSE,"Consolidated";"view2",#N/A,FALSE,"Consolidated (sum)";"view1",#N/A,FALSE,"Gen Sys";"view1",#N/A,FALSE,"Semicon";"view1",#N/A,FALSE,"Mess|Med";"view1",#N/A,FALSE,"Land Mob";"view1",#N/A,FALSE,"Other Prod";"view1",#N/A,FALSE,"Adj|Elim"}</definedName>
    <definedName name="wrn.SEGSCH." localSheetId="11" hidden="1">{#N/A,#N/A,FALSE,"SEGINC";#N/A,#N/A,FALSE,"INTINCEXP";#N/A,#N/A,FALSE,"SEGSALE";#N/A,#N/A,FALSE,"IDENTASSETS"}</definedName>
    <definedName name="wrn.SEGSCH." hidden="1">{#N/A,#N/A,FALSE,"SEGINC";#N/A,#N/A,FALSE,"INTINCEXP";#N/A,#N/A,FALSE,"SEGSALE";#N/A,#N/A,FALSE,"IDENTASSETS"}</definedName>
    <definedName name="wrn.SENIORS." localSheetId="11" hidden="1">{#N/A,#N/A,FALSE,"Sheet1"}</definedName>
    <definedName name="wrn.SENIORS." hidden="1">{#N/A,#N/A,FALSE,"Sheet1"}</definedName>
    <definedName name="wrn.sens." localSheetId="4" hidden="1">{#N/A,#N/A,FALSE,"Sensitivities";#N/A,#N/A,FALSE,"Sensitivities2"}</definedName>
    <definedName name="wrn.sens." localSheetId="15" hidden="1">{#N/A,#N/A,FALSE,"Sensitivities";#N/A,#N/A,FALSE,"Sensitivities2"}</definedName>
    <definedName name="wrn.sens." localSheetId="11" hidden="1">{#N/A,#N/A,FALSE,"Sensitivities";#N/A,#N/A,FALSE,"Sensitivities2"}</definedName>
    <definedName name="wrn.sens." hidden="1">{#N/A,#N/A,FALSE,"Sensitivities";#N/A,#N/A,FALSE,"Sensitivities2"}</definedName>
    <definedName name="wrn.sens._1" localSheetId="4" hidden="1">{#N/A,#N/A,FALSE,"Sensitivities";#N/A,#N/A,FALSE,"Sensitivities2"}</definedName>
    <definedName name="wrn.sens._1" localSheetId="11" hidden="1">{#N/A,#N/A,FALSE,"Sensitivities";#N/A,#N/A,FALSE,"Sensitivities2"}</definedName>
    <definedName name="wrn.sens._1" hidden="1">{#N/A,#N/A,FALSE,"Sensitivities";#N/A,#N/A,FALSE,"Sensitivities2"}</definedName>
    <definedName name="wrn.sens3." localSheetId="4" hidden="1">{#N/A,#N/A,TRUE,"DCF";#N/A,#N/A,TRUE,"DCF"}</definedName>
    <definedName name="wrn.sens3." localSheetId="11" hidden="1">{#N/A,#N/A,TRUE,"DCF";#N/A,#N/A,TRUE,"DCF"}</definedName>
    <definedName name="wrn.sens3." hidden="1">{#N/A,#N/A,TRUE,"DCF";#N/A,#N/A,TRUE,"DCF"}</definedName>
    <definedName name="wrn.sens3._1" localSheetId="4" hidden="1">{#N/A,#N/A,TRUE,"DCF";#N/A,#N/A,TRUE,"DCF"}</definedName>
    <definedName name="wrn.sens3._1" localSheetId="11" hidden="1">{#N/A,#N/A,TRUE,"DCF";#N/A,#N/A,TRUE,"DCF"}</definedName>
    <definedName name="wrn.sens3._1" hidden="1">{#N/A,#N/A,TRUE,"DCF";#N/A,#N/A,TRUE,"DCF"}</definedName>
    <definedName name="wrn.sensitivity._.analyses." localSheetId="4" hidden="1">{"general",#N/A,FALSE,"Assumptions"}</definedName>
    <definedName name="wrn.sensitivity._.analyses." localSheetId="15" hidden="1">{"general",#N/A,FALSE,"Assumptions"}</definedName>
    <definedName name="wrn.sensitivity._.analyses." localSheetId="11" hidden="1">{"general",#N/A,FALSE,"Assumptions"}</definedName>
    <definedName name="wrn.sensitivity._.analyses." hidden="1">{"general",#N/A,FALSE,"Assumptions"}</definedName>
    <definedName name="wrn.sensitivity._.analyses._1" localSheetId="4" hidden="1">{"general",#N/A,FALSE,"Assumptions"}</definedName>
    <definedName name="wrn.sensitivity._.analyses._1" localSheetId="11" hidden="1">{"general",#N/A,FALSE,"Assumptions"}</definedName>
    <definedName name="wrn.sensitivity._.analyses._1" hidden="1">{"general",#N/A,FALSE,"Assumptions"}</definedName>
    <definedName name="wrn.SEPTEMBER." localSheetId="19"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4"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15"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11"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tembro." localSheetId="11" hidden="1">{"Fecha_Setembro",#N/A,FALSE,"FECHAMENTO-2002 ";"Defer_Setembro",#N/A,FALSE,"DIFERIDO";"Pis_Setembro",#N/A,FALSE,"PIS COFINS";"Iss_Setembro",#N/A,FALSE,"ISS"}</definedName>
    <definedName name="wrn.Setembro." hidden="1">{"Fecha_Setembro",#N/A,FALSE,"FECHAMENTO-2002 ";"Defer_Setembro",#N/A,FALSE,"DIFERIDO";"Pis_Setembro",#N/A,FALSE,"PIS COFINS";"Iss_Setembro",#N/A,FALSE,"ISS"}</definedName>
    <definedName name="wrn.Seven._.Page." localSheetId="19" hidden="1">{"Income",#N/A,FALSE,"income";"Sales",#N/A,FALSE,"income";"Critical",#N/A,FALSE,"income";"Market",#N/A,FALSE,"Market";"Returns",#N/A,FALSE,"returns";"Balance",#N/A,FALSE,"balance";"Cash Flow",#N/A,FALSE,"balance"}</definedName>
    <definedName name="wrn.Seven._.Page." localSheetId="4" hidden="1">{"Income",#N/A,FALSE,"income";"Sales",#N/A,FALSE,"income";"Critical",#N/A,FALSE,"income";"Market",#N/A,FALSE,"Market";"Returns",#N/A,FALSE,"returns";"Balance",#N/A,FALSE,"balance";"Cash Flow",#N/A,FALSE,"balance"}</definedName>
    <definedName name="wrn.Seven._.Page." localSheetId="15" hidden="1">{"Income",#N/A,FALSE,"income";"Sales",#N/A,FALSE,"income";"Critical",#N/A,FALSE,"income";"Market",#N/A,FALSE,"Market";"Returns",#N/A,FALSE,"returns";"Balance",#N/A,FALSE,"balance";"Cash Flow",#N/A,FALSE,"balance"}</definedName>
    <definedName name="wrn.Seven._.Page." localSheetId="11"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F._.Store._.Assumptions." localSheetId="15" hidden="1">{"SF Store Assumptions",#N/A,TRUE,"Formatted Assumptions"}</definedName>
    <definedName name="wrn.SF._.Store._.Assumptions." localSheetId="11" hidden="1">{"SF Store Assumptions",#N/A,TRUE,"Formatted Assumptions"}</definedName>
    <definedName name="wrn.SF._.Store._.Assumptions." hidden="1">{"SF Store Assumptions",#N/A,TRUE,"Formatted Assumptions"}</definedName>
    <definedName name="wrn.SF._.Store._.Pro._.Forma._.IS." localSheetId="15" hidden="1">{"SF Store Pro IS Y1",#N/A,TRUE,"SF Store Pro Forma IS";"SF Store Pro IS Y2",#N/A,TRUE,"SF Store Pro Forma IS";"SF Store Pro IS Y3",#N/A,TRUE,"SF Store Pro Forma IS";"SF Store Pro IS Y4 and Y5",#N/A,TRUE,"SF Store Pro Forma IS";"SF Store Annual Summary",#N/A,TRUE,"SF Store Pro Forma IS"}</definedName>
    <definedName name="wrn.SF._.Store._.Pro._.Forma._.IS." localSheetId="11" hidden="1">{"SF Store Pro IS Y1",#N/A,TRUE,"SF Store Pro Forma IS";"SF Store Pro IS Y2",#N/A,TRUE,"SF Store Pro Forma IS";"SF Store Pro IS Y3",#N/A,TRUE,"SF Store Pro Forma IS";"SF Store Pro IS Y4 and Y5",#N/A,TRUE,"SF Store Pro Forma IS";"SF Store Annual Summary",#N/A,TRUE,"SF Store Pro Forma IS"}</definedName>
    <definedName name="wrn.SF._.Store._.Pro._.Forma._.IS." hidden="1">{"SF Store Pro IS Y1",#N/A,TRUE,"SF Store Pro Forma IS";"SF Store Pro IS Y2",#N/A,TRUE,"SF Store Pro Forma IS";"SF Store Pro IS Y3",#N/A,TRUE,"SF Store Pro Forma IS";"SF Store Pro IS Y4 and Y5",#N/A,TRUE,"SF Store Pro Forma IS";"SF Store Annual Summary",#N/A,TRUE,"SF Store Pro Forma IS"}</definedName>
    <definedName name="wrn.shamrock" localSheetId="11" hidden="1">{#N/A,#N/A,TRUE,"Tar-Ass";#N/A,#N/A,TRUE,"Tar-Ass LBO";#N/A,#N/A,TRUE,"LBO Ret";#N/A,#N/A,TRUE,"Tar-BS LBO";#N/A,#N/A,TRUE,"Tar-IS LBO";#N/A,#N/A,TRUE,"Tar-CF LBO";#N/A,#N/A,TRUE,"Tar-Debt LBO";#N/A,#N/A,TRUE,"Tar-Int LBO";#N/A,#N/A,TRUE,"Tar-Taxes LBO";#N/A,#N/A,TRUE,"Tar-Val LBO"}</definedName>
    <definedName name="wrn.shamrock" hidden="1">{#N/A,#N/A,TRUE,"Tar-Ass";#N/A,#N/A,TRUE,"Tar-Ass LBO";#N/A,#N/A,TRUE,"LBO Ret";#N/A,#N/A,TRUE,"Tar-BS LBO";#N/A,#N/A,TRUE,"Tar-IS LBO";#N/A,#N/A,TRUE,"Tar-CF LBO";#N/A,#N/A,TRUE,"Tar-Debt LBO";#N/A,#N/A,TRUE,"Tar-Int LBO";#N/A,#N/A,TRUE,"Tar-Taxes LBO";#N/A,#N/A,TRUE,"Tar-Val LBO"}</definedName>
    <definedName name="wrn.Shared." localSheetId="4" hidden="1">{"SharedF",#N/A,FALSE,"B";"SharedB",#N/A,FALSE,"B"}</definedName>
    <definedName name="wrn.Shared." localSheetId="11" hidden="1">{"SharedF",#N/A,FALSE,"B";"SharedB",#N/A,FALSE,"B"}</definedName>
    <definedName name="wrn.Shared." hidden="1">{"SharedF",#N/A,FALSE,"B";"SharedB",#N/A,FALSE,"B"}</definedName>
    <definedName name="wrn.Shared._1" localSheetId="4" hidden="1">{"SharedF",#N/A,FALSE,"B";"SharedB",#N/A,FALSE,"B"}</definedName>
    <definedName name="wrn.Shared._1" localSheetId="11" hidden="1">{"SharedF",#N/A,FALSE,"B";"SharedB",#N/A,FALSE,"B"}</definedName>
    <definedName name="wrn.Shared._1" hidden="1">{"SharedF",#N/A,FALSE,"B";"SharedB",#N/A,FALSE,"B"}</definedName>
    <definedName name="wrn.Shareholders._.and._.Employees." localSheetId="15" hidden="1">{#N/A,#N/A,FALSE,"Share the Wealth";#N/A,#N/A,FALSE,"Shareholders vs Employees";#N/A,#N/A,FALSE,"Share vs Emp Summary"}</definedName>
    <definedName name="wrn.Shareholders._.and._.Employees." localSheetId="11" hidden="1">{#N/A,#N/A,FALSE,"Share the Wealth";#N/A,#N/A,FALSE,"Shareholders vs Employees";#N/A,#N/A,FALSE,"Share vs Emp Summary"}</definedName>
    <definedName name="wrn.Shareholders._.and._.Employees." hidden="1">{#N/A,#N/A,FALSE,"Share the Wealth";#N/A,#N/A,FALSE,"Shareholders vs Employees";#N/A,#N/A,FALSE,"Share vs Emp Summary"}</definedName>
    <definedName name="wrn.SHIPMENTS." localSheetId="11" hidden="1">{#N/A,#N/A,FALSE,"JANLN2"}</definedName>
    <definedName name="wrn.SHIPMENTS." hidden="1">{#N/A,#N/A,FALSE,"JANLN2"}</definedName>
    <definedName name="wrn.Shoe._.Zone." localSheetId="4" hidden="1">{"shoezone f",#N/A,FALSE,"Meldisco";"shoezone b",#N/A,FALSE,"B"}</definedName>
    <definedName name="wrn.Shoe._.Zone." localSheetId="11" hidden="1">{"shoezone f",#N/A,FALSE,"Meldisco";"shoezone b",#N/A,FALSE,"B"}</definedName>
    <definedName name="wrn.Shoe._.Zone." hidden="1">{"shoezone f",#N/A,FALSE,"Meldisco";"shoezone b",#N/A,FALSE,"B"}</definedName>
    <definedName name="wrn.Shoe._.Zone._1" localSheetId="4" hidden="1">{"shoezone f",#N/A,FALSE,"Meldisco";"shoezone b",#N/A,FALSE,"B"}</definedName>
    <definedName name="wrn.Shoe._.Zone._1" localSheetId="11" hidden="1">{"shoezone f",#N/A,FALSE,"Meldisco";"shoezone b",#N/A,FALSE,"B"}</definedName>
    <definedName name="wrn.Shoe._.Zone._1" hidden="1">{"shoezone f",#N/A,FALSE,"Meldisco";"shoezone b",#N/A,FALSE,"B"}</definedName>
    <definedName name="wrn.shoemart._.by._.month." localSheetId="4" hidden="1">{"meldisco shoe f",#N/A,FALSE,"Meldisco";"b shoe b",#N/A,FALSE,"Meldisco"}</definedName>
    <definedName name="wrn.shoemart._.by._.month." localSheetId="11" hidden="1">{"meldisco shoe f",#N/A,FALSE,"Meldisco";"b shoe b",#N/A,FALSE,"Meldisco"}</definedName>
    <definedName name="wrn.shoemart._.by._.month." hidden="1">{"meldisco shoe f",#N/A,FALSE,"Meldisco";"b shoe b",#N/A,FALSE,"Meldisco"}</definedName>
    <definedName name="wrn.shoemart._.by._.month._1" localSheetId="4" hidden="1">{"meldisco shoe f",#N/A,FALSE,"Meldisco";"b shoe b",#N/A,FALSE,"Meldisco"}</definedName>
    <definedName name="wrn.shoemart._.by._.month._1" localSheetId="11" hidden="1">{"meldisco shoe f",#N/A,FALSE,"Meldisco";"b shoe b",#N/A,FALSE,"Meldisco"}</definedName>
    <definedName name="wrn.shoemart._.by._.month._1" hidden="1">{"meldisco shoe f",#N/A,FALSE,"Meldisco";"b shoe b",#N/A,FALSE,"Meldisco"}</definedName>
    <definedName name="wrn.Shoemart._.Gender." localSheetId="4" hidden="1">{"gender sp",#N/A,FALSE,"Gender";"gender fl",#N/A,FALSE,"Gender";"total for year",#N/A,FALSE,"Gender"}</definedName>
    <definedName name="wrn.Shoemart._.Gender." localSheetId="11" hidden="1">{"gender sp",#N/A,FALSE,"Gender";"gender fl",#N/A,FALSE,"Gender";"total for year",#N/A,FALSE,"Gender"}</definedName>
    <definedName name="wrn.Shoemart._.Gender." hidden="1">{"gender sp",#N/A,FALSE,"Gender";"gender fl",#N/A,FALSE,"Gender";"total for year",#N/A,FALSE,"Gender"}</definedName>
    <definedName name="wrn.Shoemart._.Gender._1" localSheetId="4" hidden="1">{"gender sp",#N/A,FALSE,"Gender";"gender fl",#N/A,FALSE,"Gender";"total for year",#N/A,FALSE,"Gender"}</definedName>
    <definedName name="wrn.Shoemart._.Gender._1" localSheetId="11" hidden="1">{"gender sp",#N/A,FALSE,"Gender";"gender fl",#N/A,FALSE,"Gender";"total for year",#N/A,FALSE,"Gender"}</definedName>
    <definedName name="wrn.Shoemart._.Gender._1" hidden="1">{"gender sp",#N/A,FALSE,"Gender";"gender fl",#N/A,FALSE,"Gender";"total for year",#N/A,FALSE,"Gender"}</definedName>
    <definedName name="wrn.SHORT." localSheetId="4" hidden="1">{"CREDIT STATISTICS",#N/A,FALSE,"STATS";"CF_AND_IS",#N/A,FALSE,"PLAN";"BALSHEET",#N/A,FALSE,"BALANCE SHEET"}</definedName>
    <definedName name="wrn.SHORT." localSheetId="15" hidden="1">{"CREDIT STATISTICS",#N/A,FALSE,"STATS";"CF_AND_IS",#N/A,FALSE,"PLAN";"BALSHEET",#N/A,FALSE,"BALANCE SHEET"}</definedName>
    <definedName name="wrn.SHORT." localSheetId="11" hidden="1">{"CREDIT STATISTICS",#N/A,FALSE,"STATS";"CF_AND_IS",#N/A,FALSE,"PLAN";"BALSHEET",#N/A,FALSE,"BALANCE SHEET"}</definedName>
    <definedName name="wrn.SHORT." hidden="1">{"CREDIT STATISTICS",#N/A,FALSE,"STATS";"CF_AND_IS",#N/A,FALSE,"PLAN";"BALSHEET",#N/A,FALSE,"BALANCE SHEET"}</definedName>
    <definedName name="wrn.SHORT._1" localSheetId="4" hidden="1">{"CREDIT STATISTICS",#N/A,FALSE,"STATS";"CF_AND_IS",#N/A,FALSE,"PLAN";"BALSHEET",#N/A,FALSE,"BALANCE SHEET"}</definedName>
    <definedName name="wrn.SHORT._1" localSheetId="11" hidden="1">{"CREDIT STATISTICS",#N/A,FALSE,"STATS";"CF_AND_IS",#N/A,FALSE,"PLAN";"BALSHEET",#N/A,FALSE,"BALANCE SHEET"}</definedName>
    <definedName name="wrn.SHORT._1" hidden="1">{"CREDIT STATISTICS",#N/A,FALSE,"STATS";"CF_AND_IS",#N/A,FALSE,"PLAN";"BALSHEET",#N/A,FALSE,"BALANCE SHEET"}</definedName>
    <definedName name="wrn.SHORT._1_1" localSheetId="4" hidden="1">{"CREDIT STATISTICS",#N/A,FALSE,"STATS";"CF_AND_IS",#N/A,FALSE,"PLAN";"BALSHEET",#N/A,FALSE,"BALANCE SHEET"}</definedName>
    <definedName name="wrn.SHORT._1_1" localSheetId="11" hidden="1">{"CREDIT STATISTICS",#N/A,FALSE,"STATS";"CF_AND_IS",#N/A,FALSE,"PLAN";"BALSHEET",#N/A,FALSE,"BALANCE SHEET"}</definedName>
    <definedName name="wrn.SHORT._1_1" hidden="1">{"CREDIT STATISTICS",#N/A,FALSE,"STATS";"CF_AND_IS",#N/A,FALSE,"PLAN";"BALSHEET",#N/A,FALSE,"BALANCE SHEET"}</definedName>
    <definedName name="wrn.SHORT._1_1_2" localSheetId="4" hidden="1">{"CREDIT STATISTICS",#N/A,FALSE,"STATS";"CF_AND_IS",#N/A,FALSE,"PLAN";"BALSHEET",#N/A,FALSE,"BALANCE SHEET"}</definedName>
    <definedName name="wrn.SHORT._1_1_2" localSheetId="11" hidden="1">{"CREDIT STATISTICS",#N/A,FALSE,"STATS";"CF_AND_IS",#N/A,FALSE,"PLAN";"BALSHEET",#N/A,FALSE,"BALANCE SHEET"}</definedName>
    <definedName name="wrn.SHORT._1_1_2" hidden="1">{"CREDIT STATISTICS",#N/A,FALSE,"STATS";"CF_AND_IS",#N/A,FALSE,"PLAN";"BALSHEET",#N/A,FALSE,"BALANCE SHEET"}</definedName>
    <definedName name="wrn.SHORT._1_3" localSheetId="4" hidden="1">{"CREDIT STATISTICS",#N/A,FALSE,"STATS";"CF_AND_IS",#N/A,FALSE,"PLAN";"BALSHEET",#N/A,FALSE,"BALANCE SHEET"}</definedName>
    <definedName name="wrn.SHORT._1_3" localSheetId="11" hidden="1">{"CREDIT STATISTICS",#N/A,FALSE,"STATS";"CF_AND_IS",#N/A,FALSE,"PLAN";"BALSHEET",#N/A,FALSE,"BALANCE SHEET"}</definedName>
    <definedName name="wrn.SHORT._1_3" hidden="1">{"CREDIT STATISTICS",#N/A,FALSE,"STATS";"CF_AND_IS",#N/A,FALSE,"PLAN";"BALSHEET",#N/A,FALSE,"BALANCE SHEET"}</definedName>
    <definedName name="wrn.SHORT._2" localSheetId="4" hidden="1">{"CREDIT STATISTICS",#N/A,FALSE,"STATS";"CF_AND_IS",#N/A,FALSE,"PLAN";"BALSHEET",#N/A,FALSE,"BALANCE SHEET"}</definedName>
    <definedName name="wrn.SHORT._2" localSheetId="11" hidden="1">{"CREDIT STATISTICS",#N/A,FALSE,"STATS";"CF_AND_IS",#N/A,FALSE,"PLAN";"BALSHEET",#N/A,FALSE,"BALANCE SHEET"}</definedName>
    <definedName name="wrn.SHORT._2" hidden="1">{"CREDIT STATISTICS",#N/A,FALSE,"STATS";"CF_AND_IS",#N/A,FALSE,"PLAN";"BALSHEET",#N/A,FALSE,"BALANCE SHEET"}</definedName>
    <definedName name="wrn.SHORT._2_2" localSheetId="4" hidden="1">{"CREDIT STATISTICS",#N/A,FALSE,"STATS";"CF_AND_IS",#N/A,FALSE,"PLAN";"BALSHEET",#N/A,FALSE,"BALANCE SHEET"}</definedName>
    <definedName name="wrn.SHORT._2_2" localSheetId="11" hidden="1">{"CREDIT STATISTICS",#N/A,FALSE,"STATS";"CF_AND_IS",#N/A,FALSE,"PLAN";"BALSHEET",#N/A,FALSE,"BALANCE SHEET"}</definedName>
    <definedName name="wrn.SHORT._2_2" hidden="1">{"CREDIT STATISTICS",#N/A,FALSE,"STATS";"CF_AND_IS",#N/A,FALSE,"PLAN";"BALSHEET",#N/A,FALSE,"BALANCE SHEET"}</definedName>
    <definedName name="wrn.SHORT._3" localSheetId="4" hidden="1">{"CREDIT STATISTICS",#N/A,FALSE,"STATS";"CF_AND_IS",#N/A,FALSE,"PLAN";"BALSHEET",#N/A,FALSE,"BALANCE SHEET"}</definedName>
    <definedName name="wrn.SHORT._3" localSheetId="11" hidden="1">{"CREDIT STATISTICS",#N/A,FALSE,"STATS";"CF_AND_IS",#N/A,FALSE,"PLAN";"BALSHEET",#N/A,FALSE,"BALANCE SHEET"}</definedName>
    <definedName name="wrn.SHORT._3" hidden="1">{"CREDIT STATISTICS",#N/A,FALSE,"STATS";"CF_AND_IS",#N/A,FALSE,"PLAN";"BALSHEET",#N/A,FALSE,"BALANCE SHEET"}</definedName>
    <definedName name="wrn.SHORT._3_2" localSheetId="4" hidden="1">{"CREDIT STATISTICS",#N/A,FALSE,"STATS";"CF_AND_IS",#N/A,FALSE,"PLAN";"BALSHEET",#N/A,FALSE,"BALANCE SHEET"}</definedName>
    <definedName name="wrn.SHORT._3_2" localSheetId="11" hidden="1">{"CREDIT STATISTICS",#N/A,FALSE,"STATS";"CF_AND_IS",#N/A,FALSE,"PLAN";"BALSHEET",#N/A,FALSE,"BALANCE SHEET"}</definedName>
    <definedName name="wrn.SHORT._3_2" hidden="1">{"CREDIT STATISTICS",#N/A,FALSE,"STATS";"CF_AND_IS",#N/A,FALSE,"PLAN";"BALSHEET",#N/A,FALSE,"BALANCE SHEET"}</definedName>
    <definedName name="wrn.SHORT._5" localSheetId="4" hidden="1">{"CREDIT STATISTICS",#N/A,FALSE,"STATS";"CF_AND_IS",#N/A,FALSE,"PLAN";"BALSHEET",#N/A,FALSE,"BALANCE SHEET"}</definedName>
    <definedName name="wrn.SHORT._5" localSheetId="11" hidden="1">{"CREDIT STATISTICS",#N/A,FALSE,"STATS";"CF_AND_IS",#N/A,FALSE,"PLAN";"BALSHEET",#N/A,FALSE,"BALANCE SHEET"}</definedName>
    <definedName name="wrn.SHORT._5" hidden="1">{"CREDIT STATISTICS",#N/A,FALSE,"STATS";"CF_AND_IS",#N/A,FALSE,"PLAN";"BALSHEET",#N/A,FALSE,"BALANCE SHEET"}</definedName>
    <definedName name="wrn.Shorten._.Version." localSheetId="11" hidden="1">{#N/A,#N/A,FALSE,"changes";#N/A,#N/A,FALSE,"Assumptions";"view1",#N/A,FALSE,"BE Analysis";"view2",#N/A,FALSE,"BE Analysis";#N/A,#N/A,FALSE,"DCF Calculation - Scenario 1";"Dollar",#N/A,FALSE,"Consolidated - Scenario 1";"CS",#N/A,FALSE,"Consolidated - Scenario 1"}</definedName>
    <definedName name="wrn.Shorten._.Version." hidden="1">{#N/A,#N/A,FALSE,"changes";#N/A,#N/A,FALSE,"Assumptions";"view1",#N/A,FALSE,"BE Analysis";"view2",#N/A,FALSE,"BE Analysis";#N/A,#N/A,FALSE,"DCF Calculation - Scenario 1";"Dollar",#N/A,FALSE,"Consolidated - Scenario 1";"CS",#N/A,FALSE,"Consolidated - Scenario 1"}</definedName>
    <definedName name="wrn.Shorten._.Version._1" localSheetId="11" hidden="1">{#N/A,#N/A,FALSE,"changes";#N/A,#N/A,FALSE,"Assumptions";"view1",#N/A,FALSE,"BE Analysis";"view2",#N/A,FALSE,"BE Analysis";#N/A,#N/A,FALSE,"DCF Calculation - Scenario 1";"Dollar",#N/A,FALSE,"Consolidated - Scenario 1";"CS",#N/A,FALSE,"Consolidated - Scenario 1"}</definedName>
    <definedName name="wrn.Shorten._.Version._1" hidden="1">{#N/A,#N/A,FALSE,"changes";#N/A,#N/A,FALSE,"Assumptions";"view1",#N/A,FALSE,"BE Analysis";"view2",#N/A,FALSE,"BE Analysis";#N/A,#N/A,FALSE,"DCF Calculation - Scenario 1";"Dollar",#N/A,FALSE,"Consolidated - Scenario 1";"CS",#N/A,FALSE,"Consolidated - Scenario 1"}</definedName>
    <definedName name="wrn.Side._.by._.Side." localSheetId="11" hidden="1">{"Side 99",#N/A,FALSE,"S&amp;U Side by Side"}</definedName>
    <definedName name="wrn.Side._.by._.Side." hidden="1">{"Side 99",#N/A,FALSE,"S&amp;U Side by Side"}</definedName>
    <definedName name="wrn.Sierra." localSheetId="11" hidden="1">{#N/A,#N/A,FALSE,"OXHP"}</definedName>
    <definedName name="wrn.Sierra." hidden="1">{#N/A,#N/A,FALSE,"OXHP"}</definedName>
    <definedName name="wrn.single._.case." localSheetId="11" hidden="1">{"Pro Forma Financials",#N/A,FALSE,"pro forma";"Credit Analysis",#N/A,FALSE,"pro forma";"avp",#N/A,FALSE,"avp jon"}</definedName>
    <definedName name="wrn.single._.case." hidden="1">{"Pro Forma Financials",#N/A,FALSE,"pro forma";"Credit Analysis",#N/A,FALSE,"pro forma";"avp",#N/A,FALSE,"avp jon"}</definedName>
    <definedName name="wrn.Single._.Store._.1._.Assumptions." localSheetId="15" hidden="1">{"Single Store 1 Assumptions",#N/A,TRUE,"Formatted Assumptions"}</definedName>
    <definedName name="wrn.Single._.Store._.1._.Assumptions." localSheetId="11" hidden="1">{"Single Store 1 Assumptions",#N/A,TRUE,"Formatted Assumptions"}</definedName>
    <definedName name="wrn.Single._.Store._.1._.Assumptions." hidden="1">{"Single Store 1 Assumptions",#N/A,TRUE,"Formatted Assumptions"}</definedName>
    <definedName name="wrn.Single._.Store._.1._.Pro._.Forma._.IS." localSheetId="15" hidden="1">{"Single Store Pro IS Y1",#N/A,TRUE,"New Store #1 Pro Forma IS";"Single Store Pro IS Y2",#N/A,TRUE,"New Store #1 Pro Forma IS";"Single Store Pro IS Y3",#N/A,TRUE,"New Store #1 Pro Forma IS";"Single Store Pro IS Y4 and Y5",#N/A,TRUE,"New Store #1 Pro Forma IS";"Single Store Annual Summary",#N/A,TRUE,"New Store #1 Pro Forma IS"}</definedName>
    <definedName name="wrn.Single._.Store._.1._.Pro._.Forma._.IS." localSheetId="11" hidden="1">{"Single Store Pro IS Y1",#N/A,TRUE,"New Store #1 Pro Forma IS";"Single Store Pro IS Y2",#N/A,TRUE,"New Store #1 Pro Forma IS";"Single Store Pro IS Y3",#N/A,TRUE,"New Store #1 Pro Forma IS";"Single Store Pro IS Y4 and Y5",#N/A,TRUE,"New Store #1 Pro Forma IS";"Single Store Annual Summary",#N/A,TRUE,"New Store #1 Pro Forma IS"}</definedName>
    <definedName name="wrn.Single._.Store._.1._.Pro._.Forma._.IS." hidden="1">{"Single Store Pro IS Y1",#N/A,TRUE,"New Store #1 Pro Forma IS";"Single Store Pro IS Y2",#N/A,TRUE,"New Store #1 Pro Forma IS";"Single Store Pro IS Y3",#N/A,TRUE,"New Store #1 Pro Forma IS";"Single Store Pro IS Y4 and Y5",#N/A,TRUE,"New Store #1 Pro Forma IS";"Single Store Annual Summary",#N/A,TRUE,"New Store #1 Pro Forma IS"}</definedName>
    <definedName name="wrn.Single._.Store._.2._.Assumptions." localSheetId="15" hidden="1">{"Single Store 2 Assumptions",#N/A,TRUE,"Formatted Assumptions"}</definedName>
    <definedName name="wrn.Single._.Store._.2._.Assumptions." localSheetId="11" hidden="1">{"Single Store 2 Assumptions",#N/A,TRUE,"Formatted Assumptions"}</definedName>
    <definedName name="wrn.Single._.Store._.2._.Assumptions." hidden="1">{"Single Store 2 Assumptions",#N/A,TRUE,"Formatted Assumptions"}</definedName>
    <definedName name="wrn.Single._.Store._.2._.Pro._.Forma._.IS." localSheetId="15" hidden="1">{"Single Store 2 Pro IS Y1",#N/A,TRUE,"New Store #2 Pro Forma IS ";"Single Store 2 Pro IS Y2",#N/A,TRUE,"New Store #2 Pro Forma IS ";"Single Store 2 Pro IS Y3",#N/A,TRUE,"New Store #2 Pro Forma IS ";"Single Store 2 Pro IS Y4 and Y5",#N/A,TRUE,"New Store #2 Pro Forma IS ";"Single Store 2 Annual Summary",#N/A,TRUE,"New Store #2 Pro Forma IS "}</definedName>
    <definedName name="wrn.Single._.Store._.2._.Pro._.Forma._.IS." localSheetId="11" hidden="1">{"Single Store 2 Pro IS Y1",#N/A,TRUE,"New Store #2 Pro Forma IS ";"Single Store 2 Pro IS Y2",#N/A,TRUE,"New Store #2 Pro Forma IS ";"Single Store 2 Pro IS Y3",#N/A,TRUE,"New Store #2 Pro Forma IS ";"Single Store 2 Pro IS Y4 and Y5",#N/A,TRUE,"New Store #2 Pro Forma IS ";"Single Store 2 Annual Summary",#N/A,TRUE,"New Store #2 Pro Forma IS "}</definedName>
    <definedName name="wrn.Single._.Store._.2._.Pro._.Forma._.IS." hidden="1">{"Single Store 2 Pro IS Y1",#N/A,TRUE,"New Store #2 Pro Forma IS ";"Single Store 2 Pro IS Y2",#N/A,TRUE,"New Store #2 Pro Forma IS ";"Single Store 2 Pro IS Y3",#N/A,TRUE,"New Store #2 Pro Forma IS ";"Single Store 2 Pro IS Y4 and Y5",#N/A,TRUE,"New Store #2 Pro Forma IS ";"Single Store 2 Annual Summary",#N/A,TRUE,"New Store #2 Pro Forma IS "}</definedName>
    <definedName name="wrn.SINGPROD." localSheetId="19" hidden="1">{"singcurrent1",#N/A,FALSE,"SING MARG";"SINGCURRENT2",#N/A,FALSE,"SING MARG";"SINGCONSTANT",#N/A,FALSE,"SING MARG"}</definedName>
    <definedName name="wrn.SINGPROD." localSheetId="4" hidden="1">{"singcurrent1",#N/A,FALSE,"SING MARG";"SINGCURRENT2",#N/A,FALSE,"SING MARG";"SINGCONSTANT",#N/A,FALSE,"SING MARG"}</definedName>
    <definedName name="wrn.SINGPROD." localSheetId="15" hidden="1">{"singcurrent1",#N/A,FALSE,"SING MARG";"SINGCURRENT2",#N/A,FALSE,"SING MARG";"SINGCONSTANT",#N/A,FALSE,"SING MARG"}</definedName>
    <definedName name="wrn.SINGPROD." localSheetId="11" hidden="1">{"singcurrent1",#N/A,FALSE,"SING MARG";"SINGCURRENT2",#N/A,FALSE,"SING MARG";"SINGCONSTANT",#N/A,FALSE,"SING MARG"}</definedName>
    <definedName name="wrn.SINGPROD." hidden="1">{"singcurrent1",#N/A,FALSE,"SING MARG";"SINGCURRENT2",#N/A,FALSE,"SING MARG";"SINGCONSTANT",#N/A,FALSE,"SING MARG"}</definedName>
    <definedName name="wrn.SITUKRAFT." localSheetId="11" hidden="1">{#N/A,#N/A,FALSE,"REC 95 - 96 LC";#N/A,#N/A,FALSE,"REC 95 - 96 BEF";#N/A,#N/A,FALSE,"95 VS 96"}</definedName>
    <definedName name="wrn.SITUKRAFT." hidden="1">{#N/A,#N/A,FALSE,"REC 95 - 96 LC";#N/A,#N/A,FALSE,"REC 95 - 96 BEF";#N/A,#N/A,FALSE,"95 VS 96"}</definedName>
    <definedName name="wrn.Six._.Month._.Revision." localSheetId="4" hidden="1">{#N/A,#N/A,TRUE,"ABCCONSOL";#N/A,#N/A,TRUE,"MOCONSOL";#N/A,#N/A,TRUE,"EFE";#N/A,#N/A,TRUE,"PAMS";#N/A,#N/A,TRUE,"ACFS";#N/A,#N/A,TRUE,"MPB";#N/A,#N/A,TRUE,"CA";#N/A,#N/A,TRUE,"eu$"}</definedName>
    <definedName name="wrn.Six._.Month._.Revision." localSheetId="11" hidden="1">{#N/A,#N/A,TRUE,"ABCCONSOL";#N/A,#N/A,TRUE,"MOCONSOL";#N/A,#N/A,TRUE,"EFE";#N/A,#N/A,TRUE,"PAMS";#N/A,#N/A,TRUE,"ACFS";#N/A,#N/A,TRUE,"MPB";#N/A,#N/A,TRUE,"CA";#N/A,#N/A,TRUE,"eu$"}</definedName>
    <definedName name="wrn.Six._.Month._.Revision." hidden="1">{#N/A,#N/A,TRUE,"ABCCONSOL";#N/A,#N/A,TRUE,"MOCONSOL";#N/A,#N/A,TRUE,"EFE";#N/A,#N/A,TRUE,"PAMS";#N/A,#N/A,TRUE,"ACFS";#N/A,#N/A,TRUE,"MPB";#N/A,#N/A,TRUE,"CA";#N/A,#N/A,TRUE,"eu$"}</definedName>
    <definedName name="wrn.Six._.Month._.Revision._1" localSheetId="4" hidden="1">{#N/A,#N/A,TRUE,"ABCCONSOL";#N/A,#N/A,TRUE,"MOCONSOL";#N/A,#N/A,TRUE,"EFE";#N/A,#N/A,TRUE,"PAMS";#N/A,#N/A,TRUE,"ACFS";#N/A,#N/A,TRUE,"MPB";#N/A,#N/A,TRUE,"CA";#N/A,#N/A,TRUE,"eu$"}</definedName>
    <definedName name="wrn.Six._.Month._.Revision._1" localSheetId="11" hidden="1">{#N/A,#N/A,TRUE,"ABCCONSOL";#N/A,#N/A,TRUE,"MOCONSOL";#N/A,#N/A,TRUE,"EFE";#N/A,#N/A,TRUE,"PAMS";#N/A,#N/A,TRUE,"ACFS";#N/A,#N/A,TRUE,"MPB";#N/A,#N/A,TRUE,"CA";#N/A,#N/A,TRUE,"eu$"}</definedName>
    <definedName name="wrn.Six._.Month._.Revision._1" hidden="1">{#N/A,#N/A,TRUE,"ABCCONSOL";#N/A,#N/A,TRUE,"MOCONSOL";#N/A,#N/A,TRUE,"EFE";#N/A,#N/A,TRUE,"PAMS";#N/A,#N/A,TRUE,"ACFS";#N/A,#N/A,TRUE,"MPB";#N/A,#N/A,TRUE,"CA";#N/A,#N/A,TRUE,"eu$"}</definedName>
    <definedName name="wrn.Six._.Month._.Revision._1_1" localSheetId="4" hidden="1">{#N/A,#N/A,TRUE,"ABCCONSOL";#N/A,#N/A,TRUE,"MOCONSOL";#N/A,#N/A,TRUE,"EFE";#N/A,#N/A,TRUE,"PAMS";#N/A,#N/A,TRUE,"ACFS";#N/A,#N/A,TRUE,"MPB";#N/A,#N/A,TRUE,"CA";#N/A,#N/A,TRUE,"eu$"}</definedName>
    <definedName name="wrn.Six._.Month._.Revision._1_1" localSheetId="11" hidden="1">{#N/A,#N/A,TRUE,"ABCCONSOL";#N/A,#N/A,TRUE,"MOCONSOL";#N/A,#N/A,TRUE,"EFE";#N/A,#N/A,TRUE,"PAMS";#N/A,#N/A,TRUE,"ACFS";#N/A,#N/A,TRUE,"MPB";#N/A,#N/A,TRUE,"CA";#N/A,#N/A,TRUE,"eu$"}</definedName>
    <definedName name="wrn.Six._.Month._.Revision._1_1" hidden="1">{#N/A,#N/A,TRUE,"ABCCONSOL";#N/A,#N/A,TRUE,"MOCONSOL";#N/A,#N/A,TRUE,"EFE";#N/A,#N/A,TRUE,"PAMS";#N/A,#N/A,TRUE,"ACFS";#N/A,#N/A,TRUE,"MPB";#N/A,#N/A,TRUE,"CA";#N/A,#N/A,TRUE,"eu$"}</definedName>
    <definedName name="wrn.Six._.Month._.Revision._1_1_2" localSheetId="4" hidden="1">{#N/A,#N/A,TRUE,"ABCCONSOL";#N/A,#N/A,TRUE,"MOCONSOL";#N/A,#N/A,TRUE,"EFE";#N/A,#N/A,TRUE,"PAMS";#N/A,#N/A,TRUE,"ACFS";#N/A,#N/A,TRUE,"MPB";#N/A,#N/A,TRUE,"CA";#N/A,#N/A,TRUE,"eu$"}</definedName>
    <definedName name="wrn.Six._.Month._.Revision._1_1_2" localSheetId="11" hidden="1">{#N/A,#N/A,TRUE,"ABCCONSOL";#N/A,#N/A,TRUE,"MOCONSOL";#N/A,#N/A,TRUE,"EFE";#N/A,#N/A,TRUE,"PAMS";#N/A,#N/A,TRUE,"ACFS";#N/A,#N/A,TRUE,"MPB";#N/A,#N/A,TRUE,"CA";#N/A,#N/A,TRUE,"eu$"}</definedName>
    <definedName name="wrn.Six._.Month._.Revision._1_1_2" hidden="1">{#N/A,#N/A,TRUE,"ABCCONSOL";#N/A,#N/A,TRUE,"MOCONSOL";#N/A,#N/A,TRUE,"EFE";#N/A,#N/A,TRUE,"PAMS";#N/A,#N/A,TRUE,"ACFS";#N/A,#N/A,TRUE,"MPB";#N/A,#N/A,TRUE,"CA";#N/A,#N/A,TRUE,"eu$"}</definedName>
    <definedName name="wrn.Six._.Month._.Revision._1_3" localSheetId="4" hidden="1">{#N/A,#N/A,TRUE,"ABCCONSOL";#N/A,#N/A,TRUE,"MOCONSOL";#N/A,#N/A,TRUE,"EFE";#N/A,#N/A,TRUE,"PAMS";#N/A,#N/A,TRUE,"ACFS";#N/A,#N/A,TRUE,"MPB";#N/A,#N/A,TRUE,"CA";#N/A,#N/A,TRUE,"eu$"}</definedName>
    <definedName name="wrn.Six._.Month._.Revision._1_3" localSheetId="11" hidden="1">{#N/A,#N/A,TRUE,"ABCCONSOL";#N/A,#N/A,TRUE,"MOCONSOL";#N/A,#N/A,TRUE,"EFE";#N/A,#N/A,TRUE,"PAMS";#N/A,#N/A,TRUE,"ACFS";#N/A,#N/A,TRUE,"MPB";#N/A,#N/A,TRUE,"CA";#N/A,#N/A,TRUE,"eu$"}</definedName>
    <definedName name="wrn.Six._.Month._.Revision._1_3" hidden="1">{#N/A,#N/A,TRUE,"ABCCONSOL";#N/A,#N/A,TRUE,"MOCONSOL";#N/A,#N/A,TRUE,"EFE";#N/A,#N/A,TRUE,"PAMS";#N/A,#N/A,TRUE,"ACFS";#N/A,#N/A,TRUE,"MPB";#N/A,#N/A,TRUE,"CA";#N/A,#N/A,TRUE,"eu$"}</definedName>
    <definedName name="wrn.Six._.Month._.Revision._2" localSheetId="4" hidden="1">{#N/A,#N/A,TRUE,"ABCCONSOL";#N/A,#N/A,TRUE,"MOCONSOL";#N/A,#N/A,TRUE,"EFE";#N/A,#N/A,TRUE,"PAMS";#N/A,#N/A,TRUE,"ACFS";#N/A,#N/A,TRUE,"MPB";#N/A,#N/A,TRUE,"CA";#N/A,#N/A,TRUE,"eu$"}</definedName>
    <definedName name="wrn.Six._.Month._.Revision._2" localSheetId="11" hidden="1">{#N/A,#N/A,TRUE,"ABCCONSOL";#N/A,#N/A,TRUE,"MOCONSOL";#N/A,#N/A,TRUE,"EFE";#N/A,#N/A,TRUE,"PAMS";#N/A,#N/A,TRUE,"ACFS";#N/A,#N/A,TRUE,"MPB";#N/A,#N/A,TRUE,"CA";#N/A,#N/A,TRUE,"eu$"}</definedName>
    <definedName name="wrn.Six._.Month._.Revision._2" hidden="1">{#N/A,#N/A,TRUE,"ABCCONSOL";#N/A,#N/A,TRUE,"MOCONSOL";#N/A,#N/A,TRUE,"EFE";#N/A,#N/A,TRUE,"PAMS";#N/A,#N/A,TRUE,"ACFS";#N/A,#N/A,TRUE,"MPB";#N/A,#N/A,TRUE,"CA";#N/A,#N/A,TRUE,"eu$"}</definedName>
    <definedName name="wrn.Six._.Month._.Revision._2_2" localSheetId="4" hidden="1">{#N/A,#N/A,TRUE,"ABCCONSOL";#N/A,#N/A,TRUE,"MOCONSOL";#N/A,#N/A,TRUE,"EFE";#N/A,#N/A,TRUE,"PAMS";#N/A,#N/A,TRUE,"ACFS";#N/A,#N/A,TRUE,"MPB";#N/A,#N/A,TRUE,"CA";#N/A,#N/A,TRUE,"eu$"}</definedName>
    <definedName name="wrn.Six._.Month._.Revision._2_2" localSheetId="11" hidden="1">{#N/A,#N/A,TRUE,"ABCCONSOL";#N/A,#N/A,TRUE,"MOCONSOL";#N/A,#N/A,TRUE,"EFE";#N/A,#N/A,TRUE,"PAMS";#N/A,#N/A,TRUE,"ACFS";#N/A,#N/A,TRUE,"MPB";#N/A,#N/A,TRUE,"CA";#N/A,#N/A,TRUE,"eu$"}</definedName>
    <definedName name="wrn.Six._.Month._.Revision._2_2" hidden="1">{#N/A,#N/A,TRUE,"ABCCONSOL";#N/A,#N/A,TRUE,"MOCONSOL";#N/A,#N/A,TRUE,"EFE";#N/A,#N/A,TRUE,"PAMS";#N/A,#N/A,TRUE,"ACFS";#N/A,#N/A,TRUE,"MPB";#N/A,#N/A,TRUE,"CA";#N/A,#N/A,TRUE,"eu$"}</definedName>
    <definedName name="wrn.Six._.Month._.Revision._3" localSheetId="4" hidden="1">{#N/A,#N/A,TRUE,"ABCCONSOL";#N/A,#N/A,TRUE,"MOCONSOL";#N/A,#N/A,TRUE,"EFE";#N/A,#N/A,TRUE,"PAMS";#N/A,#N/A,TRUE,"ACFS";#N/A,#N/A,TRUE,"MPB";#N/A,#N/A,TRUE,"CA";#N/A,#N/A,TRUE,"eu$"}</definedName>
    <definedName name="wrn.Six._.Month._.Revision._3" localSheetId="11" hidden="1">{#N/A,#N/A,TRUE,"ABCCONSOL";#N/A,#N/A,TRUE,"MOCONSOL";#N/A,#N/A,TRUE,"EFE";#N/A,#N/A,TRUE,"PAMS";#N/A,#N/A,TRUE,"ACFS";#N/A,#N/A,TRUE,"MPB";#N/A,#N/A,TRUE,"CA";#N/A,#N/A,TRUE,"eu$"}</definedName>
    <definedName name="wrn.Six._.Month._.Revision._3" hidden="1">{#N/A,#N/A,TRUE,"ABCCONSOL";#N/A,#N/A,TRUE,"MOCONSOL";#N/A,#N/A,TRUE,"EFE";#N/A,#N/A,TRUE,"PAMS";#N/A,#N/A,TRUE,"ACFS";#N/A,#N/A,TRUE,"MPB";#N/A,#N/A,TRUE,"CA";#N/A,#N/A,TRUE,"eu$"}</definedName>
    <definedName name="wrn.Six._.Month._.Revision._3_2" localSheetId="4" hidden="1">{#N/A,#N/A,TRUE,"ABCCONSOL";#N/A,#N/A,TRUE,"MOCONSOL";#N/A,#N/A,TRUE,"EFE";#N/A,#N/A,TRUE,"PAMS";#N/A,#N/A,TRUE,"ACFS";#N/A,#N/A,TRUE,"MPB";#N/A,#N/A,TRUE,"CA";#N/A,#N/A,TRUE,"eu$"}</definedName>
    <definedName name="wrn.Six._.Month._.Revision._3_2" localSheetId="11" hidden="1">{#N/A,#N/A,TRUE,"ABCCONSOL";#N/A,#N/A,TRUE,"MOCONSOL";#N/A,#N/A,TRUE,"EFE";#N/A,#N/A,TRUE,"PAMS";#N/A,#N/A,TRUE,"ACFS";#N/A,#N/A,TRUE,"MPB";#N/A,#N/A,TRUE,"CA";#N/A,#N/A,TRUE,"eu$"}</definedName>
    <definedName name="wrn.Six._.Month._.Revision._3_2" hidden="1">{#N/A,#N/A,TRUE,"ABCCONSOL";#N/A,#N/A,TRUE,"MOCONSOL";#N/A,#N/A,TRUE,"EFE";#N/A,#N/A,TRUE,"PAMS";#N/A,#N/A,TRUE,"ACFS";#N/A,#N/A,TRUE,"MPB";#N/A,#N/A,TRUE,"CA";#N/A,#N/A,TRUE,"eu$"}</definedName>
    <definedName name="wrn.Six._.Month._.Revision._5" localSheetId="4" hidden="1">{#N/A,#N/A,TRUE,"ABCCONSOL";#N/A,#N/A,TRUE,"MOCONSOL";#N/A,#N/A,TRUE,"EFE";#N/A,#N/A,TRUE,"PAMS";#N/A,#N/A,TRUE,"ACFS";#N/A,#N/A,TRUE,"MPB";#N/A,#N/A,TRUE,"CA";#N/A,#N/A,TRUE,"eu$"}</definedName>
    <definedName name="wrn.Six._.Month._.Revision._5" localSheetId="11" hidden="1">{#N/A,#N/A,TRUE,"ABCCONSOL";#N/A,#N/A,TRUE,"MOCONSOL";#N/A,#N/A,TRUE,"EFE";#N/A,#N/A,TRUE,"PAMS";#N/A,#N/A,TRUE,"ACFS";#N/A,#N/A,TRUE,"MPB";#N/A,#N/A,TRUE,"CA";#N/A,#N/A,TRUE,"eu$"}</definedName>
    <definedName name="wrn.Six._.Month._.Revision._5" hidden="1">{#N/A,#N/A,TRUE,"ABCCONSOL";#N/A,#N/A,TRUE,"MOCONSOL";#N/A,#N/A,TRUE,"EFE";#N/A,#N/A,TRUE,"PAMS";#N/A,#N/A,TRUE,"ACFS";#N/A,#N/A,TRUE,"MPB";#N/A,#N/A,TRUE,"CA";#N/A,#N/A,TRUE,"eu$"}</definedName>
    <definedName name="wrn.Six._.Page." localSheetId="19" hidden="1">{"Income",#N/A,FALSE,"Earnings";"Critical Measures",#N/A,FALSE,"Earnings";"Balance",#N/A,FALSE,"Balance";"Cash Flow",#N/A,FALSE,"Balance";"Market",#N/A,FALSE,"Market";"Returns",#N/A,FALSE,"Returns"}</definedName>
    <definedName name="wrn.Six._.Page." localSheetId="4" hidden="1">{"Income",#N/A,FALSE,"Earnings";"Critical Measures",#N/A,FALSE,"Earnings";"Balance",#N/A,FALSE,"Balance";"Cash Flow",#N/A,FALSE,"Balance";"Market",#N/A,FALSE,"Market";"Returns",#N/A,FALSE,"Returns"}</definedName>
    <definedName name="wrn.Six._.Page." localSheetId="15" hidden="1">{"Income",#N/A,FALSE,"Earnings";"Critical Measures",#N/A,FALSE,"Earnings";"Balance",#N/A,FALSE,"Balance";"Cash Flow",#N/A,FALSE,"Balance";"Market",#N/A,FALSE,"Market";"Returns",#N/A,FALSE,"Returns"}</definedName>
    <definedName name="wrn.Six._.Page." localSheetId="11"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page." localSheetId="19" hidden="1">{"Income",#N/A,FALSE,"income";"Critical",#N/A,FALSE,"income";"Balance",#N/A,FALSE,"Balance";"Cash Flow",#N/A,FALSE,"Balance";"Returns",#N/A,FALSE,"Returns";"Market",#N/A,FALSE,"Market"}</definedName>
    <definedName name="wrn.Sixpage." localSheetId="4" hidden="1">{"Income",#N/A,FALSE,"income";"Critical",#N/A,FALSE,"income";"Balance",#N/A,FALSE,"Balance";"Cash Flow",#N/A,FALSE,"Balance";"Returns",#N/A,FALSE,"Returns";"Market",#N/A,FALSE,"Market"}</definedName>
    <definedName name="wrn.Sixpage." localSheetId="15" hidden="1">{"Income",#N/A,FALSE,"income";"Critical",#N/A,FALSE,"income";"Balance",#N/A,FALSE,"Balance";"Cash Flow",#N/A,FALSE,"Balance";"Returns",#N/A,FALSE,"Returns";"Market",#N/A,FALSE,"Market"}</definedName>
    <definedName name="wrn.Sixpage." localSheetId="11"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KSCS1." localSheetId="4" hidden="1">{#N/A,#N/A,FALSE,"Antony Financials";#N/A,#N/A,FALSE,"Cowboy Financials";#N/A,#N/A,FALSE,"Combined";#N/A,#N/A,FALSE,"Valuematrix";#N/A,#N/A,FALSE,"DCFAntony";#N/A,#N/A,FALSE,"DCFCowboy";#N/A,#N/A,FALSE,"DCFCombined"}</definedName>
    <definedName name="wrn.SKSCS1." localSheetId="11"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KSCS1._1" localSheetId="4" hidden="1">{#N/A,#N/A,FALSE,"Antony Financials";#N/A,#N/A,FALSE,"Cowboy Financials";#N/A,#N/A,FALSE,"Combined";#N/A,#N/A,FALSE,"Valuematrix";#N/A,#N/A,FALSE,"DCFAntony";#N/A,#N/A,FALSE,"DCFCowboy";#N/A,#N/A,FALSE,"DCFCombined"}</definedName>
    <definedName name="wrn.SKSCS1._1" localSheetId="11" hidden="1">{#N/A,#N/A,FALSE,"Antony Financials";#N/A,#N/A,FALSE,"Cowboy Financials";#N/A,#N/A,FALSE,"Combined";#N/A,#N/A,FALSE,"Valuematrix";#N/A,#N/A,FALSE,"DCFAntony";#N/A,#N/A,FALSE,"DCFCowboy";#N/A,#N/A,FALSE,"DCFCombined"}</definedName>
    <definedName name="wrn.SKSCS1._1" hidden="1">{#N/A,#N/A,FALSE,"Antony Financials";#N/A,#N/A,FALSE,"Cowboy Financials";#N/A,#N/A,FALSE,"Combined";#N/A,#N/A,FALSE,"Valuematrix";#N/A,#N/A,FALSE,"DCFAntony";#N/A,#N/A,FALSE,"DCFCowboy";#N/A,#N/A,FALSE,"DCFCombined"}</definedName>
    <definedName name="wrn.SL." localSheetId="4" hidden="1">{#N/A,#N/A,FALSE,"TB"}</definedName>
    <definedName name="wrn.SL." localSheetId="11" hidden="1">{#N/A,#N/A,FALSE,"TB"}</definedName>
    <definedName name="wrn.SL." hidden="1">{#N/A,#N/A,FALSE,"TB"}</definedName>
    <definedName name="wrn.SLBS." localSheetId="11" hidden="1">{"SLBS",#N/A,FALSE,"S_L"}</definedName>
    <definedName name="wrn.SLBS." hidden="1">{"SLBS",#N/A,FALSE,"S_L"}</definedName>
    <definedName name="wrn.SLBS._1" localSheetId="11" hidden="1">{"SLBS",#N/A,FALSE,"S_L"}</definedName>
    <definedName name="wrn.SLBS._1" hidden="1">{"SLBS",#N/A,FALSE,"S_L"}</definedName>
    <definedName name="wrn.slides." localSheetId="11" hidden="1">{"skb PM",#N/A,FALSE,"SKB&amp;MERCK (HepB vaccine)"}</definedName>
    <definedName name="wrn.slides." hidden="1">{"skb PM",#N/A,FALSE,"SKB&amp;MERCK (HepB vaccine)"}</definedName>
    <definedName name="wrn.slides.." localSheetId="11" hidden="1">{"skb PM",#N/A,FALSE,"SKB&amp;MERCK (HepB vaccine)"}</definedName>
    <definedName name="wrn.slides.." hidden="1">{"skb PM",#N/A,FALSE,"SKB&amp;MERCK (HepB vaccine)"}</definedName>
    <definedName name="wrn.slides.._1" localSheetId="11" hidden="1">{"skb PM",#N/A,FALSE,"SKB&amp;MERCK (HepB vaccine)"}</definedName>
    <definedName name="wrn.slides.._1" hidden="1">{"skb PM",#N/A,FALSE,"SKB&amp;MERCK (HepB vaccine)"}</definedName>
    <definedName name="wrn.slides._1" localSheetId="11" hidden="1">{"skb PM",#N/A,FALSE,"SKB&amp;MERCK (HepB vaccine)"}</definedName>
    <definedName name="wrn.slides._1" hidden="1">{"skb PM",#N/A,FALSE,"SKB&amp;MERCK (HepB vaccine)"}</definedName>
    <definedName name="wrn.SLPL." localSheetId="11" hidden="1">{"SLPL",#N/A,FALSE,"S_L"}</definedName>
    <definedName name="wrn.SLPL." hidden="1">{"SLPL",#N/A,FALSE,"S_L"}</definedName>
    <definedName name="wrn.SLPL._1" localSheetId="11" hidden="1">{"SLPL",#N/A,FALSE,"S_L"}</definedName>
    <definedName name="wrn.SLPL._1" hidden="1">{"SLPL",#N/A,FALSE,"S_L"}</definedName>
    <definedName name="wrn.SLUS." localSheetId="4" hidden="1">{#N/A,#N/A,FALSE,"TB"}</definedName>
    <definedName name="wrn.SLUS." localSheetId="11" hidden="1">{#N/A,#N/A,FALSE,"TB"}</definedName>
    <definedName name="wrn.SLUS." hidden="1">{#N/A,#N/A,FALSE,"TB"}</definedName>
    <definedName name="wrn.Snapshot." localSheetId="4" hidden="1">{#N/A,#N/A,TRUE,"Facility-Input";#N/A,#N/A,TRUE,"Graphs"}</definedName>
    <definedName name="wrn.Snapshot." localSheetId="11" hidden="1">{#N/A,#N/A,TRUE,"Facility-Input";#N/A,#N/A,TRUE,"Graphs"}</definedName>
    <definedName name="wrn.Snapshot." hidden="1">{#N/A,#N/A,TRUE,"Facility-Input";#N/A,#N/A,TRUE,"Graphs"}</definedName>
    <definedName name="wrn.Snapshot._1" localSheetId="4" hidden="1">{#N/A,#N/A,TRUE,"Facility-Input";#N/A,#N/A,TRUE,"Graphs"}</definedName>
    <definedName name="wrn.Snapshot._1" localSheetId="11" hidden="1">{#N/A,#N/A,TRUE,"Facility-Input";#N/A,#N/A,TRUE,"Graphs"}</definedName>
    <definedName name="wrn.Snapshot._1" hidden="1">{#N/A,#N/A,TRUE,"Facility-Input";#N/A,#N/A,TRUE,"Graphs"}</definedName>
    <definedName name="wrn.Source._.Notes." localSheetId="11" hidden="1">{"IncNotes",#N/A,FALSE,"Inc";"BalNotes",#N/A,FALSE,"Bal";"GCFNotes",#N/A,FALSE,"GCF";"RcDsNotes",#N/A,FALSE,"RcDs";"RevNotes",#N/A,FALSE,"Rev";"WCapNotes",#N/A,FALSE,"WCap";"CapExNotes",#N/A,FALSE,"CapEx";"DebtNotes",#N/A,FALSE,"Debt";"RatNotes",#N/A,FALSE,"Rat";"ValNotes",#N/A,FALSE,"Val"}</definedName>
    <definedName name="wrn.Source._.Notes." hidden="1">{"IncNotes",#N/A,FALSE,"Inc";"BalNotes",#N/A,FALSE,"Bal";"GCFNotes",#N/A,FALSE,"GCF";"RcDsNotes",#N/A,FALSE,"RcDs";"RevNotes",#N/A,FALSE,"Rev";"WCapNotes",#N/A,FALSE,"WCap";"CapExNotes",#N/A,FALSE,"CapEx";"DebtNotes",#N/A,FALSE,"Debt";"RatNotes",#N/A,FALSE,"Rat";"ValNotes",#N/A,FALSE,"Val"}</definedName>
    <definedName name="wrn.Sources._.and._.Uses." localSheetId="15" hidden="1">{"Page3",#N/A,FALSE,"Sources-Uses";"Page1",#N/A,FALSE,"Sources-Uses";"Page2",#N/A,FALSE,"Sources-Uses"}</definedName>
    <definedName name="wrn.Sources._.and._.Uses." localSheetId="11" hidden="1">{"Page3",#N/A,FALSE,"Sources-Uses";"Page1",#N/A,FALSE,"Sources-Uses";"Page2",#N/A,FALSE,"Sources-Uses"}</definedName>
    <definedName name="wrn.Sources._.and._.Uses." hidden="1">{"Page3",#N/A,FALSE,"Sources-Uses";"Page1",#N/A,FALSE,"Sources-Uses";"Page2",#N/A,FALSE,"Sources-Uses"}</definedName>
    <definedName name="wrn.Spcegraf." localSheetId="11" hidden="1">{"C.E.",#N/A,FALSE,"A";"Graf.1",#N/A,FALSE,"A";"C.E.",#N/A,FALSE,"A"}</definedName>
    <definedName name="wrn.Spcegraf." hidden="1">{"C.E.",#N/A,FALSE,"A";"Graf.1",#N/A,FALSE,"A";"C.E.",#N/A,FALSE,"A"}</definedName>
    <definedName name="wrn.spec._.and._.Eur." localSheetId="4" hidden="1">{"Specialty F",#N/A,FALSE,"Meldisco";"Specialty B",#N/A,FALSE,"Meldisco";"europe F",#N/A,FALSE,"Meldisco";"europe B",#N/A,FALSE,"Meldisco"}</definedName>
    <definedName name="wrn.spec._.and._.Eur." localSheetId="11" hidden="1">{"Specialty F",#N/A,FALSE,"Meldisco";"Specialty B",#N/A,FALSE,"Meldisco";"europe F",#N/A,FALSE,"Meldisco";"europe B",#N/A,FALSE,"Meldisco"}</definedName>
    <definedName name="wrn.spec._.and._.Eur." hidden="1">{"Specialty F",#N/A,FALSE,"Meldisco";"Specialty B",#N/A,FALSE,"Meldisco";"europe F",#N/A,FALSE,"Meldisco";"europe B",#N/A,FALSE,"Meldisco"}</definedName>
    <definedName name="wrn.spec._.and._.Eur._1" localSheetId="4" hidden="1">{"Specialty F",#N/A,FALSE,"Meldisco";"Specialty B",#N/A,FALSE,"Meldisco";"europe F",#N/A,FALSE,"Meldisco";"europe B",#N/A,FALSE,"Meldisco"}</definedName>
    <definedName name="wrn.spec._.and._.Eur._1" localSheetId="11" hidden="1">{"Specialty F",#N/A,FALSE,"Meldisco";"Specialty B",#N/A,FALSE,"Meldisco";"europe F",#N/A,FALSE,"Meldisco";"europe B",#N/A,FALSE,"Meldisco"}</definedName>
    <definedName name="wrn.spec._.and._.Eur._1" hidden="1">{"Specialty F",#N/A,FALSE,"Meldisco";"Specialty B",#N/A,FALSE,"Meldisco";"europe F",#N/A,FALSE,"Meldisco";"europe B",#N/A,FALSE,"Meldisco"}</definedName>
    <definedName name="wrn.SSOCIAL." localSheetId="11" hidden="1">{"vsom",#N/A,FALSE,"A";"VSOM1",#N/A,FALSE,"A";"VVENT",#N/A,FALSE,"A";"VVENT1",#N/A,FALSE,"A";"VVENT2",#N/A,FALSE,"A"}</definedName>
    <definedName name="wrn.SSOCIAL." hidden="1">{"vsom",#N/A,FALSE,"A";"VSOM1",#N/A,FALSE,"A";"VVENT",#N/A,FALSE,"A";"VVENT1",#N/A,FALSE,"A";"VVENT2",#N/A,FALSE,"A"}</definedName>
    <definedName name="wrn.sspall._1" localSheetId="4" hidden="1">{"sspcash",#N/A,FALSE,"EWSINCX";"sspinc",#N/A,FALSE,"EWSINCX";"ssptax",#N/A,FALSE,"EWSINCX";"ssppub",#N/A,FALSE,"EWSINCX";"sspperchgetc",#N/A,FALSE,"EWSINCX";"sspevan",#N/A,FALSE,"EWSINCX";"sspbroad",#N/A,FALSE,"EWSINCX";"sspbroadcont",#N/A,FALSE,"EWSINCX";"sspcable",#N/A,FALSE,"EWSINCX";"sspent",#N/A,FALSE,"EWSINCX"}</definedName>
    <definedName name="wrn.sspall._1" localSheetId="11" hidden="1">{"sspcash",#N/A,FALSE,"EWSINCX";"sspinc",#N/A,FALSE,"EWSINCX";"ssptax",#N/A,FALSE,"EWSINCX";"ssppub",#N/A,FALSE,"EWSINCX";"sspperchgetc",#N/A,FALSE,"EWSINCX";"sspevan",#N/A,FALSE,"EWSINCX";"sspbroad",#N/A,FALSE,"EWSINCX";"sspbroadcont",#N/A,FALSE,"EWSINCX";"sspcable",#N/A,FALSE,"EWSINCX";"sspent",#N/A,FALSE,"EWSINCX"}</definedName>
    <definedName name="wrn.sspall._1" hidden="1">{"sspcash",#N/A,FALSE,"EWSINCX";"sspinc",#N/A,FALSE,"EWSINCX";"ssptax",#N/A,FALSE,"EWSINCX";"ssppub",#N/A,FALSE,"EWSINCX";"sspperchgetc",#N/A,FALSE,"EWSINCX";"sspevan",#N/A,FALSE,"EWSINCX";"sspbroad",#N/A,FALSE,"EWSINCX";"sspbroadcont",#N/A,FALSE,"EWSINCX";"sspcable",#N/A,FALSE,"EWSINCX";"sspent",#N/A,FALSE,"EWSINCX"}</definedName>
    <definedName name="wrn.Staff._.cost1998." localSheetId="4" hidden="1">{#N/A,#N/A,TRUE,"Staffnos &amp; cost"}</definedName>
    <definedName name="wrn.Staff._.cost1998." localSheetId="11" hidden="1">{#N/A,#N/A,TRUE,"Staffnos &amp; cost"}</definedName>
    <definedName name="wrn.Staff._.cost1998." hidden="1">{#N/A,#N/A,TRUE,"Staffnos &amp; cost"}</definedName>
    <definedName name="wrn.Staffcost." localSheetId="4" hidden="1">{#N/A,#N/A,FALSE,"Staffnos &amp; cost"}</definedName>
    <definedName name="wrn.Staffcost." localSheetId="11" hidden="1">{#N/A,#N/A,FALSE,"Staffnos &amp; cost"}</definedName>
    <definedName name="wrn.Staffcost." hidden="1">{#N/A,#N/A,FALSE,"Staffnos &amp; cost"}</definedName>
    <definedName name="wrn.Staffing." localSheetId="4" hidden="1">{#N/A,#N/A,FALSE,"Assessment";#N/A,#N/A,FALSE,"Staffing";#N/A,#N/A,FALSE,"Hires";#N/A,#N/A,FALSE,"Assumptions"}</definedName>
    <definedName name="wrn.Staffing." localSheetId="11" hidden="1">{#N/A,#N/A,FALSE,"Assessment";#N/A,#N/A,FALSE,"Staffing";#N/A,#N/A,FALSE,"Hires";#N/A,#N/A,FALSE,"Assumptions"}</definedName>
    <definedName name="wrn.Staffing." hidden="1">{#N/A,#N/A,FALSE,"Assessment";#N/A,#N/A,FALSE,"Staffing";#N/A,#N/A,FALSE,"Hires";#N/A,#N/A,FALSE,"Assumptions"}</definedName>
    <definedName name="wrn.Staffing._1" localSheetId="4" hidden="1">{#N/A,#N/A,FALSE,"Assessment";#N/A,#N/A,FALSE,"Staffing";#N/A,#N/A,FALSE,"Hires";#N/A,#N/A,FALSE,"Assumptions"}</definedName>
    <definedName name="wrn.Staffing._1" localSheetId="11" hidden="1">{#N/A,#N/A,FALSE,"Assessment";#N/A,#N/A,FALSE,"Staffing";#N/A,#N/A,FALSE,"Hires";#N/A,#N/A,FALSE,"Assumptions"}</definedName>
    <definedName name="wrn.Staffing._1" hidden="1">{#N/A,#N/A,FALSE,"Assessment";#N/A,#N/A,FALSE,"Staffing";#N/A,#N/A,FALSE,"Hires";#N/A,#N/A,FALSE,"Assumptions"}</definedName>
    <definedName name="wrn.Staffing._1_2" localSheetId="4" hidden="1">{#N/A,#N/A,FALSE,"Assessment";#N/A,#N/A,FALSE,"Staffing";#N/A,#N/A,FALSE,"Hires";#N/A,#N/A,FALSE,"Assumptions"}</definedName>
    <definedName name="wrn.Staffing._1_2" localSheetId="11" hidden="1">{#N/A,#N/A,FALSE,"Assessment";#N/A,#N/A,FALSE,"Staffing";#N/A,#N/A,FALSE,"Hires";#N/A,#N/A,FALSE,"Assumptions"}</definedName>
    <definedName name="wrn.Staffing._1_2" hidden="1">{#N/A,#N/A,FALSE,"Assessment";#N/A,#N/A,FALSE,"Staffing";#N/A,#N/A,FALSE,"Hires";#N/A,#N/A,FALSE,"Assumptions"}</definedName>
    <definedName name="wrn.Staffing._2" localSheetId="4" hidden="1">{#N/A,#N/A,FALSE,"Assessment";#N/A,#N/A,FALSE,"Staffing";#N/A,#N/A,FALSE,"Hires";#N/A,#N/A,FALSE,"Assumptions"}</definedName>
    <definedName name="wrn.Staffing._2" localSheetId="11" hidden="1">{#N/A,#N/A,FALSE,"Assessment";#N/A,#N/A,FALSE,"Staffing";#N/A,#N/A,FALSE,"Hires";#N/A,#N/A,FALSE,"Assumptions"}</definedName>
    <definedName name="wrn.Staffing._2" hidden="1">{#N/A,#N/A,FALSE,"Assessment";#N/A,#N/A,FALSE,"Staffing";#N/A,#N/A,FALSE,"Hires";#N/A,#N/A,FALSE,"Assumptions"}</definedName>
    <definedName name="wrn.Staffing._2_2" localSheetId="4" hidden="1">{#N/A,#N/A,FALSE,"Assessment";#N/A,#N/A,FALSE,"Staffing";#N/A,#N/A,FALSE,"Hires";#N/A,#N/A,FALSE,"Assumptions"}</definedName>
    <definedName name="wrn.Staffing._2_2" localSheetId="11" hidden="1">{#N/A,#N/A,FALSE,"Assessment";#N/A,#N/A,FALSE,"Staffing";#N/A,#N/A,FALSE,"Hires";#N/A,#N/A,FALSE,"Assumptions"}</definedName>
    <definedName name="wrn.Staffing._2_2" hidden="1">{#N/A,#N/A,FALSE,"Assessment";#N/A,#N/A,FALSE,"Staffing";#N/A,#N/A,FALSE,"Hires";#N/A,#N/A,FALSE,"Assumptions"}</definedName>
    <definedName name="wrn.Staffing._3" localSheetId="4" hidden="1">{#N/A,#N/A,FALSE,"Assessment";#N/A,#N/A,FALSE,"Staffing";#N/A,#N/A,FALSE,"Hires";#N/A,#N/A,FALSE,"Assumptions"}</definedName>
    <definedName name="wrn.Staffing._3" localSheetId="11" hidden="1">{#N/A,#N/A,FALSE,"Assessment";#N/A,#N/A,FALSE,"Staffing";#N/A,#N/A,FALSE,"Hires";#N/A,#N/A,FALSE,"Assumptions"}</definedName>
    <definedName name="wrn.Staffing._3" hidden="1">{#N/A,#N/A,FALSE,"Assessment";#N/A,#N/A,FALSE,"Staffing";#N/A,#N/A,FALSE,"Hires";#N/A,#N/A,FALSE,"Assumptions"}</definedName>
    <definedName name="wrn.Staffing._3_2" localSheetId="4" hidden="1">{#N/A,#N/A,FALSE,"Assessment";#N/A,#N/A,FALSE,"Staffing";#N/A,#N/A,FALSE,"Hires";#N/A,#N/A,FALSE,"Assumptions"}</definedName>
    <definedName name="wrn.Staffing._3_2" localSheetId="11" hidden="1">{#N/A,#N/A,FALSE,"Assessment";#N/A,#N/A,FALSE,"Staffing";#N/A,#N/A,FALSE,"Hires";#N/A,#N/A,FALSE,"Assumptions"}</definedName>
    <definedName name="wrn.Staffing._3_2" hidden="1">{#N/A,#N/A,FALSE,"Assessment";#N/A,#N/A,FALSE,"Staffing";#N/A,#N/A,FALSE,"Hires";#N/A,#N/A,FALSE,"Assumptions"}</definedName>
    <definedName name="wrn.Staffing._4" localSheetId="4" hidden="1">{#N/A,#N/A,FALSE,"Assessment";#N/A,#N/A,FALSE,"Staffing";#N/A,#N/A,FALSE,"Hires";#N/A,#N/A,FALSE,"Assumptions"}</definedName>
    <definedName name="wrn.Staffing._4" localSheetId="11" hidden="1">{#N/A,#N/A,FALSE,"Assessment";#N/A,#N/A,FALSE,"Staffing";#N/A,#N/A,FALSE,"Hires";#N/A,#N/A,FALSE,"Assumptions"}</definedName>
    <definedName name="wrn.Staffing._4" hidden="1">{#N/A,#N/A,FALSE,"Assessment";#N/A,#N/A,FALSE,"Staffing";#N/A,#N/A,FALSE,"Hires";#N/A,#N/A,FALSE,"Assumptions"}</definedName>
    <definedName name="wrn.Staffing._4_2" localSheetId="4" hidden="1">{#N/A,#N/A,FALSE,"Assessment";#N/A,#N/A,FALSE,"Staffing";#N/A,#N/A,FALSE,"Hires";#N/A,#N/A,FALSE,"Assumptions"}</definedName>
    <definedName name="wrn.Staffing._4_2" localSheetId="11" hidden="1">{#N/A,#N/A,FALSE,"Assessment";#N/A,#N/A,FALSE,"Staffing";#N/A,#N/A,FALSE,"Hires";#N/A,#N/A,FALSE,"Assumptions"}</definedName>
    <definedName name="wrn.Staffing._4_2" hidden="1">{#N/A,#N/A,FALSE,"Assessment";#N/A,#N/A,FALSE,"Staffing";#N/A,#N/A,FALSE,"Hires";#N/A,#N/A,FALSE,"Assumptions"}</definedName>
    <definedName name="wrn.Staffing._5" localSheetId="4" hidden="1">{#N/A,#N/A,FALSE,"Assessment";#N/A,#N/A,FALSE,"Staffing";#N/A,#N/A,FALSE,"Hires";#N/A,#N/A,FALSE,"Assumptions"}</definedName>
    <definedName name="wrn.Staffing._5" localSheetId="11" hidden="1">{#N/A,#N/A,FALSE,"Assessment";#N/A,#N/A,FALSE,"Staffing";#N/A,#N/A,FALSE,"Hires";#N/A,#N/A,FALSE,"Assumptions"}</definedName>
    <definedName name="wrn.Staffing._5" hidden="1">{#N/A,#N/A,FALSE,"Assessment";#N/A,#N/A,FALSE,"Staffing";#N/A,#N/A,FALSE,"Hires";#N/A,#N/A,FALSE,"Assumptions"}</definedName>
    <definedName name="wrn.Staffing._5_2" localSheetId="4" hidden="1">{#N/A,#N/A,FALSE,"Assessment";#N/A,#N/A,FALSE,"Staffing";#N/A,#N/A,FALSE,"Hires";#N/A,#N/A,FALSE,"Assumptions"}</definedName>
    <definedName name="wrn.Staffing._5_2" localSheetId="11" hidden="1">{#N/A,#N/A,FALSE,"Assessment";#N/A,#N/A,FALSE,"Staffing";#N/A,#N/A,FALSE,"Hires";#N/A,#N/A,FALSE,"Assumptions"}</definedName>
    <definedName name="wrn.Staffing._5_2" hidden="1">{#N/A,#N/A,FALSE,"Assessment";#N/A,#N/A,FALSE,"Staffing";#N/A,#N/A,FALSE,"Hires";#N/A,#N/A,FALSE,"Assumptions"}</definedName>
    <definedName name="wrn.Staffing1" localSheetId="4" hidden="1">{#N/A,#N/A,FALSE,"Assessment";#N/A,#N/A,FALSE,"Staffing";#N/A,#N/A,FALSE,"Hires";#N/A,#N/A,FALSE,"Assumptions"}</definedName>
    <definedName name="wrn.Staffing1" localSheetId="11" hidden="1">{#N/A,#N/A,FALSE,"Assessment";#N/A,#N/A,FALSE,"Staffing";#N/A,#N/A,FALSE,"Hires";#N/A,#N/A,FALSE,"Assumptions"}</definedName>
    <definedName name="wrn.Staffing1" hidden="1">{#N/A,#N/A,FALSE,"Assessment";#N/A,#N/A,FALSE,"Staffing";#N/A,#N/A,FALSE,"Hires";#N/A,#N/A,FALSE,"Assumptions"}</definedName>
    <definedName name="wrn.Staffing1_1" localSheetId="4" hidden="1">{#N/A,#N/A,FALSE,"Assessment";#N/A,#N/A,FALSE,"Staffing";#N/A,#N/A,FALSE,"Hires";#N/A,#N/A,FALSE,"Assumptions"}</definedName>
    <definedName name="wrn.Staffing1_1" localSheetId="11" hidden="1">{#N/A,#N/A,FALSE,"Assessment";#N/A,#N/A,FALSE,"Staffing";#N/A,#N/A,FALSE,"Hires";#N/A,#N/A,FALSE,"Assumptions"}</definedName>
    <definedName name="wrn.Staffing1_1" hidden="1">{#N/A,#N/A,FALSE,"Assessment";#N/A,#N/A,FALSE,"Staffing";#N/A,#N/A,FALSE,"Hires";#N/A,#N/A,FALSE,"Assumptions"}</definedName>
    <definedName name="wrn.Staffing1_1_2" localSheetId="4" hidden="1">{#N/A,#N/A,FALSE,"Assessment";#N/A,#N/A,FALSE,"Staffing";#N/A,#N/A,FALSE,"Hires";#N/A,#N/A,FALSE,"Assumptions"}</definedName>
    <definedName name="wrn.Staffing1_1_2" localSheetId="11" hidden="1">{#N/A,#N/A,FALSE,"Assessment";#N/A,#N/A,FALSE,"Staffing";#N/A,#N/A,FALSE,"Hires";#N/A,#N/A,FALSE,"Assumptions"}</definedName>
    <definedName name="wrn.Staffing1_1_2" hidden="1">{#N/A,#N/A,FALSE,"Assessment";#N/A,#N/A,FALSE,"Staffing";#N/A,#N/A,FALSE,"Hires";#N/A,#N/A,FALSE,"Assumptions"}</definedName>
    <definedName name="wrn.Staffing1_2" localSheetId="4" hidden="1">{#N/A,#N/A,FALSE,"Assessment";#N/A,#N/A,FALSE,"Staffing";#N/A,#N/A,FALSE,"Hires";#N/A,#N/A,FALSE,"Assumptions"}</definedName>
    <definedName name="wrn.Staffing1_2" localSheetId="11" hidden="1">{#N/A,#N/A,FALSE,"Assessment";#N/A,#N/A,FALSE,"Staffing";#N/A,#N/A,FALSE,"Hires";#N/A,#N/A,FALSE,"Assumptions"}</definedName>
    <definedName name="wrn.Staffing1_2" hidden="1">{#N/A,#N/A,FALSE,"Assessment";#N/A,#N/A,FALSE,"Staffing";#N/A,#N/A,FALSE,"Hires";#N/A,#N/A,FALSE,"Assumptions"}</definedName>
    <definedName name="wrn.Staffing1_2_2" localSheetId="4" hidden="1">{#N/A,#N/A,FALSE,"Assessment";#N/A,#N/A,FALSE,"Staffing";#N/A,#N/A,FALSE,"Hires";#N/A,#N/A,FALSE,"Assumptions"}</definedName>
    <definedName name="wrn.Staffing1_2_2" localSheetId="11" hidden="1">{#N/A,#N/A,FALSE,"Assessment";#N/A,#N/A,FALSE,"Staffing";#N/A,#N/A,FALSE,"Hires";#N/A,#N/A,FALSE,"Assumptions"}</definedName>
    <definedName name="wrn.Staffing1_2_2" hidden="1">{#N/A,#N/A,FALSE,"Assessment";#N/A,#N/A,FALSE,"Staffing";#N/A,#N/A,FALSE,"Hires";#N/A,#N/A,FALSE,"Assumptions"}</definedName>
    <definedName name="wrn.Staffing1_3" localSheetId="4" hidden="1">{#N/A,#N/A,FALSE,"Assessment";#N/A,#N/A,FALSE,"Staffing";#N/A,#N/A,FALSE,"Hires";#N/A,#N/A,FALSE,"Assumptions"}</definedName>
    <definedName name="wrn.Staffing1_3" localSheetId="11" hidden="1">{#N/A,#N/A,FALSE,"Assessment";#N/A,#N/A,FALSE,"Staffing";#N/A,#N/A,FALSE,"Hires";#N/A,#N/A,FALSE,"Assumptions"}</definedName>
    <definedName name="wrn.Staffing1_3" hidden="1">{#N/A,#N/A,FALSE,"Assessment";#N/A,#N/A,FALSE,"Staffing";#N/A,#N/A,FALSE,"Hires";#N/A,#N/A,FALSE,"Assumptions"}</definedName>
    <definedName name="wrn.Staffing1_3_2" localSheetId="4" hidden="1">{#N/A,#N/A,FALSE,"Assessment";#N/A,#N/A,FALSE,"Staffing";#N/A,#N/A,FALSE,"Hires";#N/A,#N/A,FALSE,"Assumptions"}</definedName>
    <definedName name="wrn.Staffing1_3_2" localSheetId="11" hidden="1">{#N/A,#N/A,FALSE,"Assessment";#N/A,#N/A,FALSE,"Staffing";#N/A,#N/A,FALSE,"Hires";#N/A,#N/A,FALSE,"Assumptions"}</definedName>
    <definedName name="wrn.Staffing1_3_2" hidden="1">{#N/A,#N/A,FALSE,"Assessment";#N/A,#N/A,FALSE,"Staffing";#N/A,#N/A,FALSE,"Hires";#N/A,#N/A,FALSE,"Assumptions"}</definedName>
    <definedName name="wrn.Staffing1_4" localSheetId="4" hidden="1">{#N/A,#N/A,FALSE,"Assessment";#N/A,#N/A,FALSE,"Staffing";#N/A,#N/A,FALSE,"Hires";#N/A,#N/A,FALSE,"Assumptions"}</definedName>
    <definedName name="wrn.Staffing1_4" localSheetId="11" hidden="1">{#N/A,#N/A,FALSE,"Assessment";#N/A,#N/A,FALSE,"Staffing";#N/A,#N/A,FALSE,"Hires";#N/A,#N/A,FALSE,"Assumptions"}</definedName>
    <definedName name="wrn.Staffing1_4" hidden="1">{#N/A,#N/A,FALSE,"Assessment";#N/A,#N/A,FALSE,"Staffing";#N/A,#N/A,FALSE,"Hires";#N/A,#N/A,FALSE,"Assumptions"}</definedName>
    <definedName name="wrn.Staffing1_4_2" localSheetId="4" hidden="1">{#N/A,#N/A,FALSE,"Assessment";#N/A,#N/A,FALSE,"Staffing";#N/A,#N/A,FALSE,"Hires";#N/A,#N/A,FALSE,"Assumptions"}</definedName>
    <definedName name="wrn.Staffing1_4_2" localSheetId="11" hidden="1">{#N/A,#N/A,FALSE,"Assessment";#N/A,#N/A,FALSE,"Staffing";#N/A,#N/A,FALSE,"Hires";#N/A,#N/A,FALSE,"Assumptions"}</definedName>
    <definedName name="wrn.Staffing1_4_2" hidden="1">{#N/A,#N/A,FALSE,"Assessment";#N/A,#N/A,FALSE,"Staffing";#N/A,#N/A,FALSE,"Hires";#N/A,#N/A,FALSE,"Assumptions"}</definedName>
    <definedName name="wrn.Staffing1_5" localSheetId="4" hidden="1">{#N/A,#N/A,FALSE,"Assessment";#N/A,#N/A,FALSE,"Staffing";#N/A,#N/A,FALSE,"Hires";#N/A,#N/A,FALSE,"Assumptions"}</definedName>
    <definedName name="wrn.Staffing1_5" localSheetId="11" hidden="1">{#N/A,#N/A,FALSE,"Assessment";#N/A,#N/A,FALSE,"Staffing";#N/A,#N/A,FALSE,"Hires";#N/A,#N/A,FALSE,"Assumptions"}</definedName>
    <definedName name="wrn.Staffing1_5" hidden="1">{#N/A,#N/A,FALSE,"Assessment";#N/A,#N/A,FALSE,"Staffing";#N/A,#N/A,FALSE,"Hires";#N/A,#N/A,FALSE,"Assumptions"}</definedName>
    <definedName name="wrn.Staffing1_5_2" localSheetId="4" hidden="1">{#N/A,#N/A,FALSE,"Assessment";#N/A,#N/A,FALSE,"Staffing";#N/A,#N/A,FALSE,"Hires";#N/A,#N/A,FALSE,"Assumptions"}</definedName>
    <definedName name="wrn.Staffing1_5_2" localSheetId="11" hidden="1">{#N/A,#N/A,FALSE,"Assessment";#N/A,#N/A,FALSE,"Staffing";#N/A,#N/A,FALSE,"Hires";#N/A,#N/A,FALSE,"Assumptions"}</definedName>
    <definedName name="wrn.Staffing1_5_2" hidden="1">{#N/A,#N/A,FALSE,"Assessment";#N/A,#N/A,FALSE,"Staffing";#N/A,#N/A,FALSE,"Hires";#N/A,#N/A,FALSE,"Assumptions"}</definedName>
    <definedName name="wrn.stampa." localSheetId="11" hidden="1">{#N/A,#N/A,FALSE,"UTIL_sav";#N/A,#N/A,FALSE,"mese_progr SAV";#N/A,#N/A,FALSE,"INV_sav";#N/A,#N/A,FALSE,"TABCOD_SAV";#N/A,#N/A,FALSE,"Copertina";#N/A,#N/A,FALSE,"PRO '98";#N/A,#N/A,FALSE,"PREC97-BDG98"}</definedName>
    <definedName name="wrn.stampa." hidden="1">{#N/A,#N/A,FALSE,"UTIL_sav";#N/A,#N/A,FALSE,"mese_progr SAV";#N/A,#N/A,FALSE,"INV_sav";#N/A,#N/A,FALSE,"TABCOD_SAV";#N/A,#N/A,FALSE,"Copertina";#N/A,#N/A,FALSE,"PRO '98";#N/A,#N/A,FALSE,"PREC97-BDG98"}</definedName>
    <definedName name="wrn.stand_alone." localSheetId="4" hidden="1">{#N/A,#N/A,FALSE,"CBE";#N/A,#N/A,FALSE,"SWK"}</definedName>
    <definedName name="wrn.stand_alone." localSheetId="15" hidden="1">{#N/A,#N/A,FALSE,"CBE";#N/A,#N/A,FALSE,"SWK"}</definedName>
    <definedName name="wrn.stand_alone." localSheetId="11" hidden="1">{#N/A,#N/A,FALSE,"CBE";#N/A,#N/A,FALSE,"SWK"}</definedName>
    <definedName name="wrn.stand_alone." hidden="1">{#N/A,#N/A,FALSE,"CBE";#N/A,#N/A,FALSE,"SWK"}</definedName>
    <definedName name="wrn.stand_alone._1" localSheetId="4" hidden="1">{#N/A,#N/A,FALSE,"CBE";#N/A,#N/A,FALSE,"SWK"}</definedName>
    <definedName name="wrn.stand_alone._1" localSheetId="11" hidden="1">{#N/A,#N/A,FALSE,"CBE";#N/A,#N/A,FALSE,"SWK"}</definedName>
    <definedName name="wrn.stand_alone._1" hidden="1">{#N/A,#N/A,FALSE,"CBE";#N/A,#N/A,FALSE,"SWK"}</definedName>
    <definedName name="wrn.stand_alone_both" localSheetId="11" hidden="1">{"FCB_ALL",#N/A,FALSE,"FCB";"GREY_ALL",#N/A,FALSE,"GREY"}</definedName>
    <definedName name="wrn.stand_alone_both" hidden="1">{"FCB_ALL",#N/A,FALSE,"FCB";"GREY_ALL",#N/A,FALSE,"GREY"}</definedName>
    <definedName name="wrn.STAND_ALONE_BOTH." localSheetId="19" hidden="1">{"FCB_ALL",#N/A,FALSE,"FCB";"GREY_ALL",#N/A,FALSE,"GREY"}</definedName>
    <definedName name="wrn.STAND_ALONE_BOTH." localSheetId="4" hidden="1">{"FCB_ALL",#N/A,FALSE,"FCB";"GREY_ALL",#N/A,FALSE,"GREY"}</definedName>
    <definedName name="wrn.STAND_ALONE_BOTH." localSheetId="15" hidden="1">{"FCB_ALL",#N/A,FALSE,"FCB";"GREY_ALL",#N/A,FALSE,"GREY"}</definedName>
    <definedName name="wrn.STAND_ALONE_BOTH." localSheetId="11" hidden="1">{"FCB_ALL",#N/A,FALSE,"FCB";"GREY_ALL",#N/A,FALSE,"GREY"}</definedName>
    <definedName name="wrn.STAND_ALONE_BOTH." hidden="1">{"FCB_ALL",#N/A,FALSE,"FCB";"GREY_ALL",#N/A,FALSE,"GREY"}</definedName>
    <definedName name="wrn.STAND_ALONE_BOTH._1" localSheetId="4" hidden="1">{"FCB_ALL",#N/A,FALSE,"FCB";"GREY_ALL",#N/A,FALSE,"GREY"}</definedName>
    <definedName name="wrn.STAND_ALONE_BOTH._1" localSheetId="11" hidden="1">{"FCB_ALL",#N/A,FALSE,"FCB";"GREY_ALL",#N/A,FALSE,"GREY"}</definedName>
    <definedName name="wrn.STAND_ALONE_BOTH._1" hidden="1">{"FCB_ALL",#N/A,FALSE,"FCB";"GREY_ALL",#N/A,FALSE,"GREY"}</definedName>
    <definedName name="wrn.STAND_ALONE_BOTH._1_1" localSheetId="4" hidden="1">{"FCB_ALL",#N/A,FALSE,"FCB";"GREY_ALL",#N/A,FALSE,"GREY"}</definedName>
    <definedName name="wrn.STAND_ALONE_BOTH._1_1" localSheetId="11" hidden="1">{"FCB_ALL",#N/A,FALSE,"FCB";"GREY_ALL",#N/A,FALSE,"GREY"}</definedName>
    <definedName name="wrn.STAND_ALONE_BOTH._1_1" hidden="1">{"FCB_ALL",#N/A,FALSE,"FCB";"GREY_ALL",#N/A,FALSE,"GREY"}</definedName>
    <definedName name="wrn.STAND_ALONE_BOTH._1_1_2" localSheetId="4" hidden="1">{"FCB_ALL",#N/A,FALSE,"FCB";"GREY_ALL",#N/A,FALSE,"GREY"}</definedName>
    <definedName name="wrn.STAND_ALONE_BOTH._1_1_2" localSheetId="11" hidden="1">{"FCB_ALL",#N/A,FALSE,"FCB";"GREY_ALL",#N/A,FALSE,"GREY"}</definedName>
    <definedName name="wrn.STAND_ALONE_BOTH._1_1_2" hidden="1">{"FCB_ALL",#N/A,FALSE,"FCB";"GREY_ALL",#N/A,FALSE,"GREY"}</definedName>
    <definedName name="wrn.STAND_ALONE_BOTH._1_3" localSheetId="4" hidden="1">{"FCB_ALL",#N/A,FALSE,"FCB";"GREY_ALL",#N/A,FALSE,"GREY"}</definedName>
    <definedName name="wrn.STAND_ALONE_BOTH._1_3" localSheetId="11" hidden="1">{"FCB_ALL",#N/A,FALSE,"FCB";"GREY_ALL",#N/A,FALSE,"GREY"}</definedName>
    <definedName name="wrn.STAND_ALONE_BOTH._1_3" hidden="1">{"FCB_ALL",#N/A,FALSE,"FCB";"GREY_ALL",#N/A,FALSE,"GREY"}</definedName>
    <definedName name="wrn.STAND_ALONE_BOTH._2" localSheetId="4" hidden="1">{"FCB_ALL",#N/A,FALSE,"FCB";"GREY_ALL",#N/A,FALSE,"GREY"}</definedName>
    <definedName name="wrn.STAND_ALONE_BOTH._2" localSheetId="11" hidden="1">{"FCB_ALL",#N/A,FALSE,"FCB";"GREY_ALL",#N/A,FALSE,"GREY"}</definedName>
    <definedName name="wrn.STAND_ALONE_BOTH._2" hidden="1">{"FCB_ALL",#N/A,FALSE,"FCB";"GREY_ALL",#N/A,FALSE,"GREY"}</definedName>
    <definedName name="wrn.STAND_ALONE_BOTH._2_2" localSheetId="4" hidden="1">{"FCB_ALL",#N/A,FALSE,"FCB";"GREY_ALL",#N/A,FALSE,"GREY"}</definedName>
    <definedName name="wrn.STAND_ALONE_BOTH._2_2" localSheetId="11" hidden="1">{"FCB_ALL",#N/A,FALSE,"FCB";"GREY_ALL",#N/A,FALSE,"GREY"}</definedName>
    <definedName name="wrn.STAND_ALONE_BOTH._2_2" hidden="1">{"FCB_ALL",#N/A,FALSE,"FCB";"GREY_ALL",#N/A,FALSE,"GREY"}</definedName>
    <definedName name="wrn.STAND_ALONE_BOTH._3" localSheetId="4" hidden="1">{"FCB_ALL",#N/A,FALSE,"FCB";"GREY_ALL",#N/A,FALSE,"GREY"}</definedName>
    <definedName name="wrn.STAND_ALONE_BOTH._3" localSheetId="11" hidden="1">{"FCB_ALL",#N/A,FALSE,"FCB";"GREY_ALL",#N/A,FALSE,"GREY"}</definedName>
    <definedName name="wrn.STAND_ALONE_BOTH._3" hidden="1">{"FCB_ALL",#N/A,FALSE,"FCB";"GREY_ALL",#N/A,FALSE,"GREY"}</definedName>
    <definedName name="wrn.STAND_ALONE_BOTH._3_2" localSheetId="4" hidden="1">{"FCB_ALL",#N/A,FALSE,"FCB";"GREY_ALL",#N/A,FALSE,"GREY"}</definedName>
    <definedName name="wrn.STAND_ALONE_BOTH._3_2" localSheetId="11" hidden="1">{"FCB_ALL",#N/A,FALSE,"FCB";"GREY_ALL",#N/A,FALSE,"GREY"}</definedName>
    <definedName name="wrn.STAND_ALONE_BOTH._3_2" hidden="1">{"FCB_ALL",#N/A,FALSE,"FCB";"GREY_ALL",#N/A,FALSE,"GREY"}</definedName>
    <definedName name="wrn.STAND_ALONE_BOTH._5" localSheetId="4" hidden="1">{"FCB_ALL",#N/A,FALSE,"FCB";"GREY_ALL",#N/A,FALSE,"GREY"}</definedName>
    <definedName name="wrn.STAND_ALONE_BOTH._5" localSheetId="11" hidden="1">{"FCB_ALL",#N/A,FALSE,"FCB";"GREY_ALL",#N/A,FALSE,"GREY"}</definedName>
    <definedName name="wrn.STAND_ALONE_BOTH._5" hidden="1">{"FCB_ALL",#N/A,FALSE,"FCB";"GREY_ALL",#N/A,FALSE,"GREY"}</definedName>
    <definedName name="wrn.Stand_alone_both._dcf" localSheetId="4" hidden="1">{"FCB_ALL",#N/A,FALSE,"FCB";"GREY_ALL",#N/A,FALSE,"GREY"}</definedName>
    <definedName name="wrn.Stand_alone_both._dcf" localSheetId="11" hidden="1">{"FCB_ALL",#N/A,FALSE,"FCB";"GREY_ALL",#N/A,FALSE,"GREY"}</definedName>
    <definedName name="wrn.Stand_alone_both._dcf" hidden="1">{"FCB_ALL",#N/A,FALSE,"FCB";"GREY_ALL",#N/A,FALSE,"GREY"}</definedName>
    <definedName name="wrn.Stand_alone_both._dcf_1" localSheetId="4" hidden="1">{"FCB_ALL",#N/A,FALSE,"FCB";"GREY_ALL",#N/A,FALSE,"GREY"}</definedName>
    <definedName name="wrn.Stand_alone_both._dcf_1" localSheetId="11" hidden="1">{"FCB_ALL",#N/A,FALSE,"FCB";"GREY_ALL",#N/A,FALSE,"GREY"}</definedName>
    <definedName name="wrn.Stand_alone_both._dcf_1" hidden="1">{"FCB_ALL",#N/A,FALSE,"FCB";"GREY_ALL",#N/A,FALSE,"GREY"}</definedName>
    <definedName name="wrn.stand_alone_both.1" localSheetId="11" hidden="1">{"FCB_ALL",#N/A,FALSE,"FCB";"GREY_ALL",#N/A,FALSE,"GREY"}</definedName>
    <definedName name="wrn.stand_alone_both.1" hidden="1">{"FCB_ALL",#N/A,FALSE,"FCB";"GREY_ALL",#N/A,FALSE,"GREY"}</definedName>
    <definedName name="wrn.stand_alone_both1" localSheetId="11" hidden="1">{"FCB_ALL",#N/A,FALSE,"FCB";"GREY_ALL",#N/A,FALSE,"GREY"}</definedName>
    <definedName name="wrn.stand_alone_both1" hidden="1">{"FCB_ALL",#N/A,FALSE,"FCB";"GREY_ALL",#N/A,FALSE,"GREY"}</definedName>
    <definedName name="wrn.stand_alone_both9" localSheetId="11" hidden="1">{"FCB_ALL",#N/A,FALSE,"FCB";"GREY_ALL",#N/A,FALSE,"GREY"}</definedName>
    <definedName name="wrn.stand_alone_both9" hidden="1">{"FCB_ALL",#N/A,FALSE,"FCB";"GREY_ALL",#N/A,FALSE,"GREY"}</definedName>
    <definedName name="wrn.standaloneboth1" localSheetId="11" hidden="1">{"FCB_ALL",#N/A,FALSE,"FCB";"GREY_ALL",#N/A,FALSE,"GREY"}</definedName>
    <definedName name="wrn.standaloneboth1" hidden="1">{"FCB_ALL",#N/A,FALSE,"FCB";"GREY_ALL",#N/A,FALSE,"GREY"}</definedName>
    <definedName name="wrn.STANDALONES." localSheetId="11" hidden="1">{#N/A,#N/A,FALSE,"_5700";#N/A,#N/A,FALSE,"_6900";#N/A,#N/A,FALSE,"B700";#N/A,#N/A,FALSE,"E700"}</definedName>
    <definedName name="wrn.STANDALONES." hidden="1">{#N/A,#N/A,FALSE,"_5700";#N/A,#N/A,FALSE,"_6900";#N/A,#N/A,FALSE,"B700";#N/A,#N/A,FALSE,"E700"}</definedName>
    <definedName name="wrn.Standard." localSheetId="11" hidden="1">{#N/A,#N/A,FALSE,"Service + Produktion kum";#N/A,#N/A,FALSE,"Produktion kum";#N/A,#N/A,FALSE,"Service kum";#N/A,#N/A,FALSE,"Service Monat";#N/A,#N/A,FALSE,"CARAT"}</definedName>
    <definedName name="wrn.Standard." hidden="1">{#N/A,#N/A,FALSE,"Service + Produktion kum";#N/A,#N/A,FALSE,"Produktion kum";#N/A,#N/A,FALSE,"Service kum";#N/A,#N/A,FALSE,"Service Monat";#N/A,#N/A,FALSE,"CARAT"}</definedName>
    <definedName name="wrn.Standard._.Reports." localSheetId="11" hidden="1">{#N/A,#N/A,FALSE,"Books";#N/A,#N/A,FALSE,"Barge";#N/A,#N/A,FALSE,"Insurance";#N/A,#N/A,FALSE,"Consolidated"}</definedName>
    <definedName name="wrn.Standard._.Reports." hidden="1">{#N/A,#N/A,FALSE,"Books";#N/A,#N/A,FALSE,"Barge";#N/A,#N/A,FALSE,"Insurance";#N/A,#N/A,FALSE,"Consolidated"}</definedName>
    <definedName name="wrn.Standard._.Reports.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_.Review." localSheetId="1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4" hidden="1">{"Co1statements",#N/A,FALSE,"Cmpy1";"Co2statement",#N/A,FALSE,"Cmpy2";"co1pm",#N/A,FALSE,"Co1PM";"co2PM",#N/A,FALSE,"Co2PM";"value",#N/A,FALSE,"value";"opco",#N/A,FALSE,"NewSparkle";"adjusts",#N/A,FALSE,"Adjustments"}</definedName>
    <definedName name="wrn.Statements." localSheetId="15" hidden="1">{"Assumptions",#N/A,FALSE,"Chicago";"Cash",#N/A,FALSE,"Chicago";"Income",#N/A,FALSE,"Chicago";"Balance",#N/A,FALSE,"Chicago"}</definedName>
    <definedName name="wrn.Statements." localSheetId="11" hidden="1">{"Assumptions",#N/A,FALSE,"Chicago";"Cash",#N/A,FALSE,"Chicago";"Income",#N/A,FALSE,"Chicago";"Balance",#N/A,FALSE,"Chicago"}</definedName>
    <definedName name="wrn.Statements." hidden="1">{"Assumptions",#N/A,FALSE,"Chicago";"Cash",#N/A,FALSE,"Chicago";"Income",#N/A,FALSE,"Chicago";"Balance",#N/A,FALSE,"Chicago"}</definedName>
    <definedName name="wrn.statements.1" localSheetId="11" hidden="1">{"Co1statements",#N/A,FALSE,"Cmpy1";"Co2statement",#N/A,FALSE,"Cmpy2";"co1pm",#N/A,FALSE,"Co1PM";"co2PM",#N/A,FALSE,"Co2PM";"value",#N/A,FALSE,"value";"opco",#N/A,FALSE,"NewSparkle";"adjusts",#N/A,FALSE,"Adjustments"}</definedName>
    <definedName name="wrn.statements.1"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atus." localSheetId="4" hidden="1">{#N/A,#N/A,TRUE,"Summary - 1";#N/A,#N/A,TRUE,"Summary - 2";#N/A,#N/A,TRUE,"Group Analysis";#N/A,#N/A,TRUE,"FM Analysis";#N/A,#N/A,TRUE,"T&amp;M-Onsite";#N/A,#N/A,TRUE,"FP-Onsite";#N/A,#N/A,TRUE,"NB-Onsite";#N/A,#N/A,TRUE,"T&amp;M-Offshore";#N/A,#N/A,TRUE,"FP-Offshore";#N/A,#N/A,TRUE,"Appendix-A";#N/A,#N/A,TRUE,"Appendix-B"}</definedName>
    <definedName name="wrn.status." localSheetId="11" hidden="1">{#N/A,#N/A,TRUE,"Summary - 1";#N/A,#N/A,TRUE,"Summary - 2";#N/A,#N/A,TRUE,"Group Analysis";#N/A,#N/A,TRUE,"FM Analysis";#N/A,#N/A,TRUE,"T&amp;M-Onsite";#N/A,#N/A,TRUE,"FP-Onsite";#N/A,#N/A,TRUE,"NB-Onsite";#N/A,#N/A,TRUE,"T&amp;M-Offshore";#N/A,#N/A,TRUE,"FP-Offshore";#N/A,#N/A,TRUE,"Appendix-A";#N/A,#N/A,TRUE,"Appendix-B"}</definedName>
    <definedName name="wrn.status." hidden="1">{#N/A,#N/A,TRUE,"Summary - 1";#N/A,#N/A,TRUE,"Summary - 2";#N/A,#N/A,TRUE,"Group Analysis";#N/A,#N/A,TRUE,"FM Analysis";#N/A,#N/A,TRUE,"T&amp;M-Onsite";#N/A,#N/A,TRUE,"FP-Onsite";#N/A,#N/A,TRUE,"NB-Onsite";#N/A,#N/A,TRUE,"T&amp;M-Offshore";#N/A,#N/A,TRUE,"FP-Offshore";#N/A,#N/A,TRUE,"Appendix-A";#N/A,#N/A,TRUE,"Appendix-B"}</definedName>
    <definedName name="wrn.STMT._.OF._.CASH._.FLOWS." localSheetId="4" hidden="1">{"STMT OF CASH FLOWS",#N/A,FALSE,"Cash Flows Indirect"}</definedName>
    <definedName name="wrn.STMT._.OF._.CASH._.FLOWS." localSheetId="11" hidden="1">{"STMT OF CASH FLOWS",#N/A,FALSE,"Cash Flows Indirect"}</definedName>
    <definedName name="wrn.STMT._.OF._.CASH._.FLOWS." hidden="1">{"STMT OF CASH FLOWS",#N/A,FALSE,"Cash Flows Indirect"}</definedName>
    <definedName name="wrn.STMT._.OF._.CASH._.FLOWS._1" localSheetId="4" hidden="1">{"STMT OF CASH FLOWS",#N/A,FALSE,"Cash Flows Indirect"}</definedName>
    <definedName name="wrn.STMT._.OF._.CASH._.FLOWS._1" localSheetId="11" hidden="1">{"STMT OF CASH FLOWS",#N/A,FALSE,"Cash Flows Indirect"}</definedName>
    <definedName name="wrn.STMT._.OF._.CASH._.FLOWS._1" hidden="1">{"STMT OF CASH FLOWS",#N/A,FALSE,"Cash Flows Indirect"}</definedName>
    <definedName name="wrn.STOCKHOLDERS._.EQUITY." localSheetId="11" hidden="1">{#N/A,#N/A,FALSE,"WW-1 Stockholders' Equity"}</definedName>
    <definedName name="wrn.STOCKHOLDERS._.EQUITY." hidden="1">{#N/A,#N/A,FALSE,"WW-1 Stockholders' Equity"}</definedName>
    <definedName name="wrn.Stores_InvCost." localSheetId="11" hidden="1">{#N/A,#N/A,FALSE,"Stores";#N/A,#N/A,FALSE,"InvCost"}</definedName>
    <definedName name="wrn.Stores_InvCost." hidden="1">{#N/A,#N/A,FALSE,"Stores";#N/A,#N/A,FALSE,"InvCost"}</definedName>
    <definedName name="wrn.Submission." localSheetId="11" hidden="1">{"RFA1",#N/A,FALSE,"RFA";"prof1",#N/A,FALSE,"RFA";"Cashflow1",#N/A,FALSE,"Balance Sheet";"ratios1",#N/A,FALSE,"Ratios";"Balsh1",#N/A,FALSE,"RFA"}</definedName>
    <definedName name="wrn.Submission." hidden="1">{"RFA1",#N/A,FALSE,"RFA";"prof1",#N/A,FALSE,"RFA";"Cashflow1",#N/A,FALSE,"Balance Sheet";"ratios1",#N/A,FALSE,"Ratios";"Balsh1",#N/A,FALSE,"RFA"}</definedName>
    <definedName name="wrn.Submission._1" localSheetId="11" hidden="1">{"RFA1",#N/A,FALSE,"RFA";"prof1",#N/A,FALSE,"RFA";"Cashflow1",#N/A,FALSE,"Balance Sheet";"ratios1",#N/A,FALSE,"Ratios";"Balsh1",#N/A,FALSE,"RFA"}</definedName>
    <definedName name="wrn.Submission._1" hidden="1">{"RFA1",#N/A,FALSE,"RFA";"prof1",#N/A,FALSE,"RFA";"Cashflow1",#N/A,FALSE,"Balance Sheet";"ratios1",#N/A,FALSE,"Ratios";"Balsh1",#N/A,FALSE,"RFA"}</definedName>
    <definedName name="wrn.SUBREGION." localSheetId="19" hidden="1">{"SUBREGION",#N/A,FALSE,"CNTRYTYPE"}</definedName>
    <definedName name="wrn.SUBREGION." localSheetId="4" hidden="1">{"SUBREGION",#N/A,FALSE,"CNTRYTYPE"}</definedName>
    <definedName name="wrn.SUBREGION." localSheetId="15" hidden="1">{"SUBREGION",#N/A,FALSE,"CNTRYTYPE"}</definedName>
    <definedName name="wrn.SUBREGION." localSheetId="11" hidden="1">{"SUBREGION",#N/A,FALSE,"CNTRYTYPE"}</definedName>
    <definedName name="wrn.SUBREGION." hidden="1">{"SUBREGION",#N/A,FALSE,"CNTRYTYPE"}</definedName>
    <definedName name="wrn.SubsPandL." localSheetId="11" hidden="1">{"australia1",#N/A,FALSE,"DSTi  P&amp;L "}</definedName>
    <definedName name="wrn.SubsPandL." hidden="1">{"australia1",#N/A,FALSE,"DSTi  P&amp;L "}</definedName>
    <definedName name="wrn.sum." localSheetId="4" hidden="1">{"Opsys",#N/A,FALSE,"NPV_OPsys";"NT",#N/A,FALSE,"NPV_NT";"DevP",#N/A,FALSE,"NPV_DevPdt";"Office",#N/A,FALSE,"NPV_Office"}</definedName>
    <definedName name="wrn.sum." localSheetId="11" hidden="1">{"Opsys",#N/A,FALSE,"NPV_OPsys";"NT",#N/A,FALSE,"NPV_NT";"DevP",#N/A,FALSE,"NPV_DevPdt";"Office",#N/A,FALSE,"NPV_Office"}</definedName>
    <definedName name="wrn.sum." hidden="1">{"Opsys",#N/A,FALSE,"NPV_OPsys";"NT",#N/A,FALSE,"NPV_NT";"DevP",#N/A,FALSE,"NPV_DevPdt";"Office",#N/A,FALSE,"NPV_Office"}</definedName>
    <definedName name="wrn.sum_mtd." localSheetId="11" hidden="1">{"avgbs",#N/A,FALSE,"sum_mtd";"is",#N/A,FALSE,"sum_mtd";"opexps",#N/A,FALSE,"sum_mtd"}</definedName>
    <definedName name="wrn.sum_mtd." hidden="1">{"avgbs",#N/A,FALSE,"sum_mtd";"is",#N/A,FALSE,"sum_mtd";"opexps",#N/A,FALSE,"sum_mtd"}</definedName>
    <definedName name="wrn.sum_ytd." localSheetId="11" hidden="1">{"avgbs",#N/A,FALSE,"sum_ytd";"is",#N/A,FALSE,"sum_ytd";"opexps",#N/A,FALSE,"sum_ytd"}</definedName>
    <definedName name="wrn.sum_ytd." hidden="1">{"avgbs",#N/A,FALSE,"sum_ytd";"is",#N/A,FALSE,"sum_ytd";"opexps",#N/A,FALSE,"sum_ytd"}</definedName>
    <definedName name="wrn.Summ." localSheetId="11" hidden="1">{#N/A,#N/A,TRUE,"Months 2003";#N/A,#N/A,TRUE,"Months 2004";#N/A,#N/A,TRUE,"Months 2005"}</definedName>
    <definedName name="wrn.Summ." hidden="1">{#N/A,#N/A,TRUE,"Months 2003";#N/A,#N/A,TRUE,"Months 2004";#N/A,#N/A,TRUE,"Months 2005"}</definedName>
    <definedName name="wrn.summ4." localSheetId="4" hidden="1">{#N/A,#N/A,FALSE,"summ";#N/A,#N/A,FALSE,"q1";#N/A,#N/A,FALSE,"summ_alt";#N/A,#N/A,FALSE,"stock_nozero";#N/A,#N/A,FALSE,"1995"}</definedName>
    <definedName name="wrn.summ4." localSheetId="11" hidden="1">{#N/A,#N/A,FALSE,"summ";#N/A,#N/A,FALSE,"q1";#N/A,#N/A,FALSE,"summ_alt";#N/A,#N/A,FALSE,"stock_nozero";#N/A,#N/A,FALSE,"1995"}</definedName>
    <definedName name="wrn.summ4." hidden="1">{#N/A,#N/A,FALSE,"summ";#N/A,#N/A,FALSE,"q1";#N/A,#N/A,FALSE,"summ_alt";#N/A,#N/A,FALSE,"stock_nozero";#N/A,#N/A,FALSE,"1995"}</definedName>
    <definedName name="wrn.summ4._1" localSheetId="4" hidden="1">{#N/A,#N/A,FALSE,"summ";#N/A,#N/A,FALSE,"q1";#N/A,#N/A,FALSE,"summ_alt";#N/A,#N/A,FALSE,"stock_nozero";#N/A,#N/A,FALSE,"1995"}</definedName>
    <definedName name="wrn.summ4._1" localSheetId="11" hidden="1">{#N/A,#N/A,FALSE,"summ";#N/A,#N/A,FALSE,"q1";#N/A,#N/A,FALSE,"summ_alt";#N/A,#N/A,FALSE,"stock_nozero";#N/A,#N/A,FALSE,"1995"}</definedName>
    <definedName name="wrn.summ4._1" hidden="1">{#N/A,#N/A,FALSE,"summ";#N/A,#N/A,FALSE,"q1";#N/A,#N/A,FALSE,"summ_alt";#N/A,#N/A,FALSE,"stock_nozero";#N/A,#N/A,FALSE,"1995"}</definedName>
    <definedName name="wrn.summ4._1_1" localSheetId="4" hidden="1">{#N/A,#N/A,FALSE,"summ";#N/A,#N/A,FALSE,"q1";#N/A,#N/A,FALSE,"summ_alt";#N/A,#N/A,FALSE,"stock_nozero";#N/A,#N/A,FALSE,"1995"}</definedName>
    <definedName name="wrn.summ4._1_1" localSheetId="11" hidden="1">{#N/A,#N/A,FALSE,"summ";#N/A,#N/A,FALSE,"q1";#N/A,#N/A,FALSE,"summ_alt";#N/A,#N/A,FALSE,"stock_nozero";#N/A,#N/A,FALSE,"1995"}</definedName>
    <definedName name="wrn.summ4._1_1" hidden="1">{#N/A,#N/A,FALSE,"summ";#N/A,#N/A,FALSE,"q1";#N/A,#N/A,FALSE,"summ_alt";#N/A,#N/A,FALSE,"stock_nozero";#N/A,#N/A,FALSE,"1995"}</definedName>
    <definedName name="wrn.summ4._1_1_2" localSheetId="4" hidden="1">{#N/A,#N/A,FALSE,"summ";#N/A,#N/A,FALSE,"q1";#N/A,#N/A,FALSE,"summ_alt";#N/A,#N/A,FALSE,"stock_nozero";#N/A,#N/A,FALSE,"1995"}</definedName>
    <definedName name="wrn.summ4._1_1_2" localSheetId="11" hidden="1">{#N/A,#N/A,FALSE,"summ";#N/A,#N/A,FALSE,"q1";#N/A,#N/A,FALSE,"summ_alt";#N/A,#N/A,FALSE,"stock_nozero";#N/A,#N/A,FALSE,"1995"}</definedName>
    <definedName name="wrn.summ4._1_1_2" hidden="1">{#N/A,#N/A,FALSE,"summ";#N/A,#N/A,FALSE,"q1";#N/A,#N/A,FALSE,"summ_alt";#N/A,#N/A,FALSE,"stock_nozero";#N/A,#N/A,FALSE,"1995"}</definedName>
    <definedName name="wrn.summ4._1_3" localSheetId="4" hidden="1">{#N/A,#N/A,FALSE,"summ";#N/A,#N/A,FALSE,"q1";#N/A,#N/A,FALSE,"summ_alt";#N/A,#N/A,FALSE,"stock_nozero";#N/A,#N/A,FALSE,"1995"}</definedName>
    <definedName name="wrn.summ4._1_3" localSheetId="11" hidden="1">{#N/A,#N/A,FALSE,"summ";#N/A,#N/A,FALSE,"q1";#N/A,#N/A,FALSE,"summ_alt";#N/A,#N/A,FALSE,"stock_nozero";#N/A,#N/A,FALSE,"1995"}</definedName>
    <definedName name="wrn.summ4._1_3" hidden="1">{#N/A,#N/A,FALSE,"summ";#N/A,#N/A,FALSE,"q1";#N/A,#N/A,FALSE,"summ_alt";#N/A,#N/A,FALSE,"stock_nozero";#N/A,#N/A,FALSE,"1995"}</definedName>
    <definedName name="wrn.summ4._2" localSheetId="4" hidden="1">{#N/A,#N/A,FALSE,"summ";#N/A,#N/A,FALSE,"q1";#N/A,#N/A,FALSE,"summ_alt";#N/A,#N/A,FALSE,"stock_nozero";#N/A,#N/A,FALSE,"1995"}</definedName>
    <definedName name="wrn.summ4._2" localSheetId="11" hidden="1">{#N/A,#N/A,FALSE,"summ";#N/A,#N/A,FALSE,"q1";#N/A,#N/A,FALSE,"summ_alt";#N/A,#N/A,FALSE,"stock_nozero";#N/A,#N/A,FALSE,"1995"}</definedName>
    <definedName name="wrn.summ4._2" hidden="1">{#N/A,#N/A,FALSE,"summ";#N/A,#N/A,FALSE,"q1";#N/A,#N/A,FALSE,"summ_alt";#N/A,#N/A,FALSE,"stock_nozero";#N/A,#N/A,FALSE,"1995"}</definedName>
    <definedName name="wrn.summ4._2_2" localSheetId="4" hidden="1">{#N/A,#N/A,FALSE,"summ";#N/A,#N/A,FALSE,"q1";#N/A,#N/A,FALSE,"summ_alt";#N/A,#N/A,FALSE,"stock_nozero";#N/A,#N/A,FALSE,"1995"}</definedName>
    <definedName name="wrn.summ4._2_2" localSheetId="11" hidden="1">{#N/A,#N/A,FALSE,"summ";#N/A,#N/A,FALSE,"q1";#N/A,#N/A,FALSE,"summ_alt";#N/A,#N/A,FALSE,"stock_nozero";#N/A,#N/A,FALSE,"1995"}</definedName>
    <definedName name="wrn.summ4._2_2" hidden="1">{#N/A,#N/A,FALSE,"summ";#N/A,#N/A,FALSE,"q1";#N/A,#N/A,FALSE,"summ_alt";#N/A,#N/A,FALSE,"stock_nozero";#N/A,#N/A,FALSE,"1995"}</definedName>
    <definedName name="wrn.summ4._3" localSheetId="4" hidden="1">{#N/A,#N/A,FALSE,"summ";#N/A,#N/A,FALSE,"q1";#N/A,#N/A,FALSE,"summ_alt";#N/A,#N/A,FALSE,"stock_nozero";#N/A,#N/A,FALSE,"1995"}</definedName>
    <definedName name="wrn.summ4._3" localSheetId="11" hidden="1">{#N/A,#N/A,FALSE,"summ";#N/A,#N/A,FALSE,"q1";#N/A,#N/A,FALSE,"summ_alt";#N/A,#N/A,FALSE,"stock_nozero";#N/A,#N/A,FALSE,"1995"}</definedName>
    <definedName name="wrn.summ4._3" hidden="1">{#N/A,#N/A,FALSE,"summ";#N/A,#N/A,FALSE,"q1";#N/A,#N/A,FALSE,"summ_alt";#N/A,#N/A,FALSE,"stock_nozero";#N/A,#N/A,FALSE,"1995"}</definedName>
    <definedName name="wrn.summ4._3_2" localSheetId="4" hidden="1">{#N/A,#N/A,FALSE,"summ";#N/A,#N/A,FALSE,"q1";#N/A,#N/A,FALSE,"summ_alt";#N/A,#N/A,FALSE,"stock_nozero";#N/A,#N/A,FALSE,"1995"}</definedName>
    <definedName name="wrn.summ4._3_2" localSheetId="11" hidden="1">{#N/A,#N/A,FALSE,"summ";#N/A,#N/A,FALSE,"q1";#N/A,#N/A,FALSE,"summ_alt";#N/A,#N/A,FALSE,"stock_nozero";#N/A,#N/A,FALSE,"1995"}</definedName>
    <definedName name="wrn.summ4._3_2" hidden="1">{#N/A,#N/A,FALSE,"summ";#N/A,#N/A,FALSE,"q1";#N/A,#N/A,FALSE,"summ_alt";#N/A,#N/A,FALSE,"stock_nozero";#N/A,#N/A,FALSE,"1995"}</definedName>
    <definedName name="wrn.summ4._5" localSheetId="4" hidden="1">{#N/A,#N/A,FALSE,"summ";#N/A,#N/A,FALSE,"q1";#N/A,#N/A,FALSE,"summ_alt";#N/A,#N/A,FALSE,"stock_nozero";#N/A,#N/A,FALSE,"1995"}</definedName>
    <definedName name="wrn.summ4._5" localSheetId="11" hidden="1">{#N/A,#N/A,FALSE,"summ";#N/A,#N/A,FALSE,"q1";#N/A,#N/A,FALSE,"summ_alt";#N/A,#N/A,FALSE,"stock_nozero";#N/A,#N/A,FALSE,"1995"}</definedName>
    <definedName name="wrn.summ4._5" hidden="1">{#N/A,#N/A,FALSE,"summ";#N/A,#N/A,FALSE,"q1";#N/A,#N/A,FALSE,"summ_alt";#N/A,#N/A,FALSE,"stock_nozero";#N/A,#N/A,FALSE,"1995"}</definedName>
    <definedName name="wrn.summaries." localSheetId="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localSheetId="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localSheetId="1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2" hidden="1">{"Summary",#N/A,FALSE,"Summary";"Summary Diagnotics",#N/A,FALSE,"Summary"}</definedName>
    <definedName name="wrn.Summary." localSheetId="1" hidden="1">{"Summary",#N/A,FALSE,"Summary";"Summary Diagnotics",#N/A,FALSE,"Summary"}</definedName>
    <definedName name="wrn.Summary." localSheetId="19" hidden="1">{"Summary",#N/A,FALSE,"Summary";"Summary Diagnotics",#N/A,FALSE,"Summary"}</definedName>
    <definedName name="wrn.Summary." localSheetId="4" hidden="1">{"Summary",#N/A,FALSE,"Summary";"Summary Diagnotics",#N/A,FALSE,"Summary"}</definedName>
    <definedName name="wrn.Summary." localSheetId="18" hidden="1">{"Summary",#N/A,FALSE,"Summary";"Summary Diagnotics",#N/A,FALSE,"Summary"}</definedName>
    <definedName name="wrn.Summary." localSheetId="15" hidden="1">{"Summary",#N/A,FALSE,"Summary";"Summary Diagnotics",#N/A,FALSE,"Summary"}</definedName>
    <definedName name="wrn.Summary." localSheetId="11" hidden="1">{"Summary",#N/A,FALSE,"Summary";"Summary Diagnotics",#N/A,FALSE,"Summary"}</definedName>
    <definedName name="wrn.Summary." hidden="1">{"Summary",#N/A,FALSE,"Summary";"Summary Diagnotics",#N/A,FALSE,"Summary"}</definedName>
    <definedName name="wrn.summary._.and._.eps." localSheetId="11" hidden="1">{"summary",#N/A,FALSE,"Summary";#N/A,#N/A,FALSE,"Purchase EPS @ 70% debt";#N/A,#N/A,FALSE,"Pooling EPS"}</definedName>
    <definedName name="wrn.summary._.and._.eps." hidden="1">{"summary",#N/A,FALSE,"Summary";#N/A,#N/A,FALSE,"Purchase EPS @ 70% debt";#N/A,#N/A,FALSE,"Pooling EPS"}</definedName>
    <definedName name="wrn.Summary._.Financials." localSheetId="4" hidden="1">{"Balance Sheet",#N/A,FALSE,"Annual Summary";"Cashflows",#N/A,FALSE,"Annual Summary";"Summary Earnings",#N/A,FALSE,"Annual Summary"}</definedName>
    <definedName name="wrn.Summary._.Financials." localSheetId="11" hidden="1">{"Balance Sheet",#N/A,FALSE,"Annual Summary";"Cashflows",#N/A,FALSE,"Annual Summary";"Summary Earnings",#N/A,FALSE,"Annual Summary"}</definedName>
    <definedName name="wrn.Summary._.Financials." hidden="1">{"Balance Sheet",#N/A,FALSE,"Annual Summary";"Cashflows",#N/A,FALSE,"Annual Summary";"Summary Earnings",#N/A,FALSE,"Annual Summary"}</definedName>
    <definedName name="wrn.Summary._.Financials._1" localSheetId="4" hidden="1">{"Balance Sheet",#N/A,FALSE,"Annual Summary";"Cashflows",#N/A,FALSE,"Annual Summary";"Summary Earnings",#N/A,FALSE,"Annual Summary"}</definedName>
    <definedName name="wrn.Summary._.Financials._1" localSheetId="11" hidden="1">{"Balance Sheet",#N/A,FALSE,"Annual Summary";"Cashflows",#N/A,FALSE,"Annual Summary";"Summary Earnings",#N/A,FALSE,"Annual Summary"}</definedName>
    <definedName name="wrn.Summary._.Financials._1" hidden="1">{"Balance Sheet",#N/A,FALSE,"Annual Summary";"Cashflows",#N/A,FALSE,"Annual Summary";"Summary Earnings",#N/A,FALSE,"Annual Summary"}</definedName>
    <definedName name="wrn.Summary._.Financials._1_1" localSheetId="4" hidden="1">{"Balance Sheet",#N/A,FALSE,"Annual Summary";"Cashflows",#N/A,FALSE,"Annual Summary";"Summary Earnings",#N/A,FALSE,"Annual Summary"}</definedName>
    <definedName name="wrn.Summary._.Financials._1_1" localSheetId="11" hidden="1">{"Balance Sheet",#N/A,FALSE,"Annual Summary";"Cashflows",#N/A,FALSE,"Annual Summary";"Summary Earnings",#N/A,FALSE,"Annual Summary"}</definedName>
    <definedName name="wrn.Summary._.Financials._1_1" hidden="1">{"Balance Sheet",#N/A,FALSE,"Annual Summary";"Cashflows",#N/A,FALSE,"Annual Summary";"Summary Earnings",#N/A,FALSE,"Annual Summary"}</definedName>
    <definedName name="wrn.Summary._.Financials._1_1_2" localSheetId="4" hidden="1">{"Balance Sheet",#N/A,FALSE,"Annual Summary";"Cashflows",#N/A,FALSE,"Annual Summary";"Summary Earnings",#N/A,FALSE,"Annual Summary"}</definedName>
    <definedName name="wrn.Summary._.Financials._1_1_2" localSheetId="11" hidden="1">{"Balance Sheet",#N/A,FALSE,"Annual Summary";"Cashflows",#N/A,FALSE,"Annual Summary";"Summary Earnings",#N/A,FALSE,"Annual Summary"}</definedName>
    <definedName name="wrn.Summary._.Financials._1_1_2" hidden="1">{"Balance Sheet",#N/A,FALSE,"Annual Summary";"Cashflows",#N/A,FALSE,"Annual Summary";"Summary Earnings",#N/A,FALSE,"Annual Summary"}</definedName>
    <definedName name="wrn.Summary._.Financials._1_3" localSheetId="4" hidden="1">{"Balance Sheet",#N/A,FALSE,"Annual Summary";"Cashflows",#N/A,FALSE,"Annual Summary";"Summary Earnings",#N/A,FALSE,"Annual Summary"}</definedName>
    <definedName name="wrn.Summary._.Financials._1_3" localSheetId="11" hidden="1">{"Balance Sheet",#N/A,FALSE,"Annual Summary";"Cashflows",#N/A,FALSE,"Annual Summary";"Summary Earnings",#N/A,FALSE,"Annual Summary"}</definedName>
    <definedName name="wrn.Summary._.Financials._1_3" hidden="1">{"Balance Sheet",#N/A,FALSE,"Annual Summary";"Cashflows",#N/A,FALSE,"Annual Summary";"Summary Earnings",#N/A,FALSE,"Annual Summary"}</definedName>
    <definedName name="wrn.Summary._.Financials._2" localSheetId="4" hidden="1">{"Balance Sheet",#N/A,FALSE,"Annual Summary";"Cashflows",#N/A,FALSE,"Annual Summary";"Summary Earnings",#N/A,FALSE,"Annual Summary"}</definedName>
    <definedName name="wrn.Summary._.Financials._2" localSheetId="11" hidden="1">{"Balance Sheet",#N/A,FALSE,"Annual Summary";"Cashflows",#N/A,FALSE,"Annual Summary";"Summary Earnings",#N/A,FALSE,"Annual Summary"}</definedName>
    <definedName name="wrn.Summary._.Financials._2" hidden="1">{"Balance Sheet",#N/A,FALSE,"Annual Summary";"Cashflows",#N/A,FALSE,"Annual Summary";"Summary Earnings",#N/A,FALSE,"Annual Summary"}</definedName>
    <definedName name="wrn.Summary._.Financials._2_2" localSheetId="4" hidden="1">{"Balance Sheet",#N/A,FALSE,"Annual Summary";"Cashflows",#N/A,FALSE,"Annual Summary";"Summary Earnings",#N/A,FALSE,"Annual Summary"}</definedName>
    <definedName name="wrn.Summary._.Financials._2_2" localSheetId="11" hidden="1">{"Balance Sheet",#N/A,FALSE,"Annual Summary";"Cashflows",#N/A,FALSE,"Annual Summary";"Summary Earnings",#N/A,FALSE,"Annual Summary"}</definedName>
    <definedName name="wrn.Summary._.Financials._2_2" hidden="1">{"Balance Sheet",#N/A,FALSE,"Annual Summary";"Cashflows",#N/A,FALSE,"Annual Summary";"Summary Earnings",#N/A,FALSE,"Annual Summary"}</definedName>
    <definedName name="wrn.Summary._.Financials._3" localSheetId="4" hidden="1">{"Balance Sheet",#N/A,FALSE,"Annual Summary";"Cashflows",#N/A,FALSE,"Annual Summary";"Summary Earnings",#N/A,FALSE,"Annual Summary"}</definedName>
    <definedName name="wrn.Summary._.Financials._3" localSheetId="11" hidden="1">{"Balance Sheet",#N/A,FALSE,"Annual Summary";"Cashflows",#N/A,FALSE,"Annual Summary";"Summary Earnings",#N/A,FALSE,"Annual Summary"}</definedName>
    <definedName name="wrn.Summary._.Financials._3" hidden="1">{"Balance Sheet",#N/A,FALSE,"Annual Summary";"Cashflows",#N/A,FALSE,"Annual Summary";"Summary Earnings",#N/A,FALSE,"Annual Summary"}</definedName>
    <definedName name="wrn.Summary._.Financials._3_2" localSheetId="4" hidden="1">{"Balance Sheet",#N/A,FALSE,"Annual Summary";"Cashflows",#N/A,FALSE,"Annual Summary";"Summary Earnings",#N/A,FALSE,"Annual Summary"}</definedName>
    <definedName name="wrn.Summary._.Financials._3_2" localSheetId="11" hidden="1">{"Balance Sheet",#N/A,FALSE,"Annual Summary";"Cashflows",#N/A,FALSE,"Annual Summary";"Summary Earnings",#N/A,FALSE,"Annual Summary"}</definedName>
    <definedName name="wrn.Summary._.Financials._3_2" hidden="1">{"Balance Sheet",#N/A,FALSE,"Annual Summary";"Cashflows",#N/A,FALSE,"Annual Summary";"Summary Earnings",#N/A,FALSE,"Annual Summary"}</definedName>
    <definedName name="wrn.Summary._.Financials._5" localSheetId="4" hidden="1">{"Balance Sheet",#N/A,FALSE,"Annual Summary";"Cashflows",#N/A,FALSE,"Annual Summary";"Summary Earnings",#N/A,FALSE,"Annual Summary"}</definedName>
    <definedName name="wrn.Summary._.Financials._5" localSheetId="11" hidden="1">{"Balance Sheet",#N/A,FALSE,"Annual Summary";"Cashflows",#N/A,FALSE,"Annual Summary";"Summary Earnings",#N/A,FALSE,"Annual Summary"}</definedName>
    <definedName name="wrn.Summary._.Financials._5" hidden="1">{"Balance Sheet",#N/A,FALSE,"Annual Summary";"Cashflows",#N/A,FALSE,"Annual Summary";"Summary Earnings",#N/A,FALSE,"Annual Summary"}</definedName>
    <definedName name="wrn.summary._.is." localSheetId="11" hidden="1">{"historical p and l",#N/A,FALSE,"Summary IS";"projected summ p and l",#N/A,FALSE,"Summary IS"}</definedName>
    <definedName name="wrn.summary._.is." hidden="1">{"historical p and l",#N/A,FALSE,"Summary IS";"projected summ p and l",#N/A,FALSE,"Summary IS"}</definedName>
    <definedName name="wrn.Summary._.PL." localSheetId="4" hidden="1">{#N/A,#N/A,TRUE,"P&amp;L period - summary";#N/A,#N/A,TRUE,"P&amp;L quarters - summary";#N/A,#N/A,TRUE,"P&amp;L ytd - summary";#N/A,#N/A,TRUE,"P&amp;L LTM - summary"}</definedName>
    <definedName name="wrn.Summary._.PL." localSheetId="11" hidden="1">{#N/A,#N/A,TRUE,"P&amp;L period - summary";#N/A,#N/A,TRUE,"P&amp;L quarters - summary";#N/A,#N/A,TRUE,"P&amp;L ytd - summary";#N/A,#N/A,TRUE,"P&amp;L LTM - summary"}</definedName>
    <definedName name="wrn.Summary._.PL." hidden="1">{#N/A,#N/A,TRUE,"P&amp;L period - summary";#N/A,#N/A,TRUE,"P&amp;L quarters - summary";#N/A,#N/A,TRUE,"P&amp;L ytd - summary";#N/A,#N/A,TRUE,"P&amp;L LTM - summary"}</definedName>
    <definedName name="wrn.Summary._.PL._1" localSheetId="4" hidden="1">{#N/A,#N/A,TRUE,"P&amp;L period - summary";#N/A,#N/A,TRUE,"P&amp;L quarters - summary";#N/A,#N/A,TRUE,"P&amp;L ytd - summary";#N/A,#N/A,TRUE,"P&amp;L LTM - summary"}</definedName>
    <definedName name="wrn.Summary._.PL._1" localSheetId="11" hidden="1">{#N/A,#N/A,TRUE,"P&amp;L period - summary";#N/A,#N/A,TRUE,"P&amp;L quarters - summary";#N/A,#N/A,TRUE,"P&amp;L ytd - summary";#N/A,#N/A,TRUE,"P&amp;L LTM - summary"}</definedName>
    <definedName name="wrn.Summary._.PL._1" hidden="1">{#N/A,#N/A,TRUE,"P&amp;L period - summary";#N/A,#N/A,TRUE,"P&amp;L quarters - summary";#N/A,#N/A,TRUE,"P&amp;L ytd - summary";#N/A,#N/A,TRUE,"P&amp;L LTM - summary"}</definedName>
    <definedName name="wrn.Summary._.Report." localSheetId="4" hidden="1">{"Summary",#N/A,FALSE,"Model";"Income Statement",#N/A,FALSE,"MODEL";"Balance Sheet",#N/A,FALSE,"Model";"Cash Flow",#N/A,FALSE,"Model";"Availability Analysis",#N/A,FALSE,"Model"}</definedName>
    <definedName name="wrn.Summary._.Report." localSheetId="11" hidden="1">{"Summary",#N/A,FALSE,"Model";"Income Statement",#N/A,FALSE,"MODEL";"Balance Sheet",#N/A,FALSE,"Model";"Cash Flow",#N/A,FALSE,"Model";"Availability Analysis",#N/A,FALSE,"Model"}</definedName>
    <definedName name="wrn.Summary._.Report." hidden="1">{"Summary",#N/A,FALSE,"Model";"Income Statement",#N/A,FALSE,"MODEL";"Balance Sheet",#N/A,FALSE,"Model";"Cash Flow",#N/A,FALSE,"Model";"Availability Analysis",#N/A,FALSE,"Model"}</definedName>
    <definedName name="wrn.Summary._.Reports." localSheetId="15" hidden="1">{"LA Summary",#N/A,FALSE,"Cambridge";"Cambridge Summary",#N/A,FALSE,"Cambridge"}</definedName>
    <definedName name="wrn.Summary._.Reports." localSheetId="11" hidden="1">{"LA Summary",#N/A,FALSE,"Cambridge";"Cambridge Summary",#N/A,FALSE,"Cambridge"}</definedName>
    <definedName name="wrn.Summary._.Reports." hidden="1">{"LA Summary",#N/A,FALSE,"Cambridge";"Cambridge Summary",#N/A,FALSE,"Cambridge"}</definedName>
    <definedName name="wrn.summary._.schedules." localSheetId="11" hidden="1">{"summary1",#N/A,FALSE,"Summary of Values";"summary2",#N/A,FALSE,"Summary of Values"}</definedName>
    <definedName name="wrn.summary._.schedules." hidden="1">{"summary1",#N/A,FALSE,"Summary of Values";"summary2",#N/A,FALSE,"Summary of Values"}</definedName>
    <definedName name="wrn.summary._.schedules._1" localSheetId="11" hidden="1">{"summary1",#N/A,FALSE,"Summary of Values";"summary2",#N/A,FALSE,"Summary of Values"}</definedName>
    <definedName name="wrn.summary._.schedules._1" hidden="1">{"summary1",#N/A,FALSE,"Summary of Values";"summary2",#N/A,FALSE,"Summary of Values"}</definedName>
    <definedName name="wrn.summary._1" localSheetId="4" hidden="1">{#N/A,#N/A,FALSE,"Condensed summary bs";#N/A,#N/A,FALSE,"Condensed summary bs chg"}</definedName>
    <definedName name="wrn.summary._1" localSheetId="11" hidden="1">{#N/A,#N/A,FALSE,"Condensed summary bs";#N/A,#N/A,FALSE,"Condensed summary bs chg"}</definedName>
    <definedName name="wrn.summary._1" hidden="1">{#N/A,#N/A,FALSE,"Condensed summary bs";#N/A,#N/A,FALSE,"Condensed summary bs chg"}</definedName>
    <definedName name="wrn.SUMMARY._1_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feb_mar." localSheetId="11" hidden="1">{"sum_feb",#N/A,FALSE,"Feb.";"sum_var",#N/A,FALSE,"Feb.";"sum_mar",#N/A,FALSE,"March";"sum_var",#N/A,FALSE,"March"}</definedName>
    <definedName name="wrn.summary_feb_mar." hidden="1">{"sum_feb",#N/A,FALSE,"Feb.";"sum_var",#N/A,FALSE,"Feb.";"sum_mar",#N/A,FALSE,"March";"sum_var",#N/A,FALSE,"March"}</definedName>
    <definedName name="wrn.summary_fy_all._.qtrs." localSheetId="11" hidden="1">{"sum_fy",#N/A,FALSE,"fy";"sum_var",#N/A,FALSE,"fy";"sum_1q",#N/A,FALSE,"1q";"sum_var",#N/A,FALSE,"1q";"sum_2q",#N/A,FALSE,"2q";"sum_var",#N/A,FALSE,"2q";"sum_3q",#N/A,FALSE,"3q";"sum_var",#N/A,FALSE,"3q";"sum_4q",#N/A,FALSE,"4q";"sum_var",#N/A,FALSE,"4q"}</definedName>
    <definedName name="wrn.summary_fy_all._.qtrs." hidden="1">{"sum_fy",#N/A,FALSE,"fy";"sum_var",#N/A,FALSE,"fy";"sum_1q",#N/A,FALSE,"1q";"sum_var",#N/A,FALSE,"1q";"sum_2q",#N/A,FALSE,"2q";"sum_var",#N/A,FALSE,"2q";"sum_3q",#N/A,FALSE,"3q";"sum_var",#N/A,FALSE,"3q";"sum_4q",#N/A,FALSE,"4q";"sum_var",#N/A,FALSE,"4q"}</definedName>
    <definedName name="wrn.summary_mtd." localSheetId="11" hidden="1">{"avgbs",#N/A,FALSE,"sum_mtd";"is",#N/A,FALSE,"sum_mtd"}</definedName>
    <definedName name="wrn.summary_mtd." hidden="1">{"avgbs",#N/A,FALSE,"sum_mtd";"is",#N/A,FALSE,"sum_mtd"}</definedName>
    <definedName name="wrn.Summary_YTD." localSheetId="11"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D."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E." localSheetId="11"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_YTE."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2." localSheetId="15" hidden="1">{"financials",#N/A,FALSE,"BASIC"}</definedName>
    <definedName name="wrn.summary2." localSheetId="11" hidden="1">{"financials",#N/A,FALSE,"BASIC"}</definedName>
    <definedName name="wrn.summary2." hidden="1">{"financials",#N/A,FALSE,"BASIC"}</definedName>
    <definedName name="wrn.summaryANDbackup." localSheetId="11" hidden="1">{#N/A,#N/A,FALSE,"Prem_Sum";#N/A,#N/A,FALSE,"Prem"}</definedName>
    <definedName name="wrn.summaryANDbackup." hidden="1">{#N/A,#N/A,FALSE,"Prem_Sum";#N/A,#N/A,FALSE,"Prem"}</definedName>
    <definedName name="wrn.SummaryPgs." localSheetId="4" hidden="1">{#N/A,#N/A,FALSE,"CreditStat";#N/A,#N/A,FALSE,"SPbrkup";#N/A,#N/A,FALSE,"MerSPsyn";#N/A,#N/A,FALSE,"MerSPwKCsyn";#N/A,#N/A,FALSE,"MerSPwKCsyn (2)";#N/A,#N/A,FALSE,"CreditStat (2)"}</definedName>
    <definedName name="wrn.SummaryPgs." localSheetId="11"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Pgs._1" localSheetId="4" hidden="1">{#N/A,#N/A,FALSE,"CreditStat";#N/A,#N/A,FALSE,"SPbrkup";#N/A,#N/A,FALSE,"MerSPsyn";#N/A,#N/A,FALSE,"MerSPwKCsyn";#N/A,#N/A,FALSE,"MerSPwKCsyn (2)";#N/A,#N/A,FALSE,"CreditStat (2)"}</definedName>
    <definedName name="wrn.SummaryPgs._1" localSheetId="11" hidden="1">{#N/A,#N/A,FALSE,"CreditStat";#N/A,#N/A,FALSE,"SPbrkup";#N/A,#N/A,FALSE,"MerSPsyn";#N/A,#N/A,FALSE,"MerSPwKCsyn";#N/A,#N/A,FALSE,"MerSPwKCsyn (2)";#N/A,#N/A,FALSE,"CreditStat (2)"}</definedName>
    <definedName name="wrn.SummaryPgs._1" hidden="1">{#N/A,#N/A,FALSE,"CreditStat";#N/A,#N/A,FALSE,"SPbrkup";#N/A,#N/A,FALSE,"MerSPsyn";#N/A,#N/A,FALSE,"MerSPwKCsyn";#N/A,#N/A,FALSE,"MerSPwKCsyn (2)";#N/A,#N/A,FALSE,"CreditStat (2)"}</definedName>
    <definedName name="wrn.SummaryReport." localSheetId="11" hidden="1">{"Header",#N/A,TRUE,"Summary";"ProjectInfo",#N/A,TRUE,"Total Value"}</definedName>
    <definedName name="wrn.SummaryReport." hidden="1">{"Header",#N/A,TRUE,"Summary";"ProjectInfo",#N/A,TRUE,"Total Value"}</definedName>
    <definedName name="wrn.SummaryRPT." localSheetId="11" hidden="1">{"ytdsum",#N/A,FALSE,"YTD";"MonthSum",#N/A,FALSE,"Month"}</definedName>
    <definedName name="wrn.SummaryRPT." hidden="1">{"ytdsum",#N/A,FALSE,"YTD";"MonthSum",#N/A,FALSE,"Month"}</definedName>
    <definedName name="wrn.SummaryRPTwithQuarter." localSheetId="11" hidden="1">{"ytdsum",#N/A,FALSE,"YTD";"MonthSum",#N/A,FALSE,"Month";"QuarterSum",#N/A,FALSE,"Quarter"}</definedName>
    <definedName name="wrn.SummaryRPTwithQuarter." hidden="1">{"ytdsum",#N/A,FALSE,"YTD";"MonthSum",#N/A,FALSE,"Month";"QuarterSum",#N/A,FALSE,"Quarter"}</definedName>
    <definedName name="wrn.sun." localSheetId="11" hidden="1">{#N/A,#N/A,FALSE,"Cov";#N/A,#N/A,FALSE,"TC";#N/A,#N/A,FALSE,"Sum";#N/A,#N/A,FALSE,"P&amp;L";#N/A,#N/A,FALSE,"HL ";#N/A,#N/A,FALSE,"%P&amp;L";#N/A,#N/A,FALSE,"Bal";#N/A,#N/A,FALSE,"CCcm";#N/A,#N/A,FALSE,"Sub";#N/A,#N/A,FALSE,"AdRev";#N/A,#N/A,FALSE,"AvgRev";#N/A,#N/A,FALSE,"AvgProd";#N/A,#N/A,FALSE,"HC";#N/A,#N/A,FALSE,"AR";#N/A,#N/A,FALSE,"Cap";#N/A,#N/A,FALSE,"ProdCM";#N/A,#N/A,FALSE,"P&amp;Lfy";#N/A,#N/A,FALSE,"CCfy"}</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SUNRISE." localSheetId="11"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PP_SCHD." localSheetId="4" hidden="1">{#N/A,#N/A,TRUE,"A";#N/A,#N/A,TRUE,"B";#N/A,#N/A,TRUE,"C";#N/A,#N/A,TRUE,"D";#N/A,#N/A,TRUE,"E"}</definedName>
    <definedName name="wrn.SUPP_SCHD." localSheetId="11" hidden="1">{#N/A,#N/A,TRUE,"A";#N/A,#N/A,TRUE,"B";#N/A,#N/A,TRUE,"C";#N/A,#N/A,TRUE,"D";#N/A,#N/A,TRUE,"E"}</definedName>
    <definedName name="wrn.SUPP_SCHD." hidden="1">{#N/A,#N/A,TRUE,"A";#N/A,#N/A,TRUE,"B";#N/A,#N/A,TRUE,"C";#N/A,#N/A,TRUE,"D";#N/A,#N/A,TRUE,"E"}</definedName>
    <definedName name="wrn.Supplemental_Reports." localSheetId="11" hidden="1">{#N/A,#N/A,FALSE,"Report Data";#N/A,#N/A,FALSE,"COMP POOL";#N/A,#N/A,FALSE,"COMP POOL NB95";#N/A,#N/A,FALSE,"COMP POOL NB94"}</definedName>
    <definedName name="wrn.Supplemental_Reports." hidden="1">{#N/A,#N/A,FALSE,"Report Data";#N/A,#N/A,FALSE,"COMP POOL";#N/A,#N/A,FALSE,"COMP POOL NB95";#N/A,#N/A,FALSE,"COMP POOL NB94"}</definedName>
    <definedName name="wrn.Supplemental_Reports._1" localSheetId="11" hidden="1">{#N/A,#N/A,FALSE,"Report Data";#N/A,#N/A,FALSE,"COMP POOL";#N/A,#N/A,FALSE,"COMP POOL NB95";#N/A,#N/A,FALSE,"COMP POOL NB94"}</definedName>
    <definedName name="wrn.Supplemental_Reports._1" hidden="1">{#N/A,#N/A,FALSE,"Report Data";#N/A,#N/A,FALSE,"COMP POOL";#N/A,#N/A,FALSE,"COMP POOL NB95";#N/A,#N/A,FALSE,"COMP POOL NB94"}</definedName>
    <definedName name="wrn.SUPPLIES._.ALL._.SCHEDULES." localSheetId="11" hidden="1">{"BUDGET ASSUMPTIONS",#N/A,FALSE,"SUPPLIES 97";"MAJOR EXPENDITURES",#N/A,FALSE,"SUPPLIES 97";"SCH100 SUPPLIES",#N/A,FALSE,"SUPPLIES 97"}</definedName>
    <definedName name="wrn.SUPPLIES._.ALL._.SCHEDULES." hidden="1">{"BUDGET ASSUMPTIONS",#N/A,FALSE,"SUPPLIES 97";"MAJOR EXPENDITURES",#N/A,FALSE,"SUPPLIES 97";"SCH100 SUPPLIES",#N/A,FALSE,"SUPPLIES 97"}</definedName>
    <definedName name="wrn.Support." localSheetId="4" hidden="1">{#N/A,#N/A,FALSE,"TRIAL INPUT";#N/A,#N/A,FALSE,"AVG INPUT COPY";#N/A,#N/A,FALSE,"INVESTMENTS_INPUT"}</definedName>
    <definedName name="wrn.Support." localSheetId="11" hidden="1">{#N/A,#N/A,FALSE,"TRIAL INPUT";#N/A,#N/A,FALSE,"AVG INPUT COPY";#N/A,#N/A,FALSE,"INVESTMENTS_INPUT"}</definedName>
    <definedName name="wrn.Support." hidden="1">{#N/A,#N/A,FALSE,"TRIAL INPUT";#N/A,#N/A,FALSE,"AVG INPUT COPY";#N/A,#N/A,FALSE,"INVESTMENTS_INPUT"}</definedName>
    <definedName name="wrn.Supporting._.Schedules." localSheetId="11" hidden="1">{#N/A,#N/A,TRUE,"ACC RENT";#N/A,#N/A,TRUE,"ACCT REC";#N/A,#N/A,TRUE,"RET EARN";#N/A,#N/A,TRUE,"PPE";#N/A,#N/A,TRUE,"TAXES PAY";#N/A,#N/A,TRUE,"WORK CAP";#N/A,#N/A,TRUE,"CASH FLOW";#N/A,#N/A,TRUE,"SERIES A LOAN"}</definedName>
    <definedName name="wrn.Supporting._.Schedules." hidden="1">{#N/A,#N/A,TRUE,"ACC RENT";#N/A,#N/A,TRUE,"ACCT REC";#N/A,#N/A,TRUE,"RET EARN";#N/A,#N/A,TRUE,"PPE";#N/A,#N/A,TRUE,"TAXES PAY";#N/A,#N/A,TRUE,"WORK CAP";#N/A,#N/A,TRUE,"CASH FLOW";#N/A,#N/A,TRUE,"SERIES A LOAN"}</definedName>
    <definedName name="wrn.Survey." localSheetId="4"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1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weet." localSheetId="19" hidden="1">{"sweet",#N/A,FALSE,"CNTRYTYPE"}</definedName>
    <definedName name="wrn.sweet." localSheetId="4" hidden="1">{"sweet",#N/A,FALSE,"CNTRYTYPE"}</definedName>
    <definedName name="wrn.sweet." localSheetId="15" hidden="1">{"sweet",#N/A,FALSE,"CNTRYTYPE"}</definedName>
    <definedName name="wrn.sweet." localSheetId="11" hidden="1">{"sweet",#N/A,FALSE,"CNTRYTYPE"}</definedName>
    <definedName name="wrn.sweet." hidden="1">{"sweet",#N/A,FALSE,"CNTRYTYPE"}</definedName>
    <definedName name="wrn.Sykes." localSheetId="11" hidden="1">{"rockwell2",#N/A,FALSE,"Rockwell";"trw2",#N/A,FALSE,"TRW";"texas2",#N/A,FALSE,"Texas Inst.";"loral2",#N/A,FALSE,"Loral";"nothrop2",#N/A,FALSE,"Northrop";"boeing2",#N/A,FALSE,"Boeing";"raytheon2",#N/A,FALSE,"Raytheon";"hughesbuy",#N/A,FALSE,"Hughes (2)";"huhes2",#N/A,FALSE,"Hughes";"trw2",#N/A,FALSE,"Orbital";"trw2",#N/A,FALSE,"General Dynamics";"trw2",#N/A,FALSE,"ITT";"boeingbuy2",#N/A,FALSE,"BoeingBuy";"trw2",#N/A,FALSE,"Litton";"trw2",#N/A,FALSE,"Westinghouse"}</definedName>
    <definedName name="wrn.Sykes." hidden="1">{"rockwell2",#N/A,FALSE,"Rockwell";"trw2",#N/A,FALSE,"TRW";"texas2",#N/A,FALSE,"Texas Inst.";"loral2",#N/A,FALSE,"Loral";"nothrop2",#N/A,FALSE,"Northrop";"boeing2",#N/A,FALSE,"Boeing";"raytheon2",#N/A,FALSE,"Raytheon";"hughesbuy",#N/A,FALSE,"Hughes (2)";"huhes2",#N/A,FALSE,"Hughes";"trw2",#N/A,FALSE,"Orbital";"trw2",#N/A,FALSE,"General Dynamics";"trw2",#N/A,FALSE,"ITT";"boeingbuy2",#N/A,FALSE,"BoeingBuy";"trw2",#N/A,FALSE,"Litton";"trw2",#N/A,FALSE,"Westinghouse"}</definedName>
    <definedName name="wrn.Synergies." localSheetId="11" hidden="1">{"Synergies",#N/A,TRUE,"Product Summary";"Existing Products Contracted Synergies",#N/A,TRUE,"Product Roll1";"Existing Products Contracted Synergies 3",#N/A,TRUE,"Product Roll1";"Existing Products Contracted Synergies 2",#N/A,TRUE,"Product Roll1";"New Products Contracted Synergies",#N/A,TRUE,"Product Roll2";"New Products Not Contracted Synergies 2",#N/A,TRUE,"Product Roll3";"New Products Not Contracted Synergies",#N/A,TRUE,"Product Roll3";"New Products Not Contracted Synergies 3",#N/A,TRUE,"Product Roll3"}</definedName>
    <definedName name="wrn.Synergies." hidden="1">{"Synergies",#N/A,TRUE,"Product Summary";"Existing Products Contracted Synergies",#N/A,TRUE,"Product Roll1";"Existing Products Contracted Synergies 3",#N/A,TRUE,"Product Roll1";"Existing Products Contracted Synergies 2",#N/A,TRUE,"Product Roll1";"New Products Contracted Synergies",#N/A,TRUE,"Product Roll2";"New Products Not Contracted Synergies 2",#N/A,TRUE,"Product Roll3";"New Products Not Contracted Synergies",#N/A,TRUE,"Product Roll3";"New Products Not Contracted Synergies 3",#N/A,TRUE,"Product Roll3"}</definedName>
    <definedName name="wrn.synt." localSheetId="11" hidden="1">{#N/A,#N/A,FALSE,"c_finanz";#N/A,#N/A,FALSE,"c_eco";#N/A,#N/A,FALSE,"investimenti";#N/A,#N/A,FALSE,"tir"}</definedName>
    <definedName name="wrn.synt." hidden="1">{#N/A,#N/A,FALSE,"c_finanz";#N/A,#N/A,FALSE,"c_eco";#N/A,#N/A,FALSE,"investimenti";#N/A,#N/A,FALSE,"tir"}</definedName>
    <definedName name="wrn.SYSTEMS." localSheetId="11" hidden="1">{#N/A,#N/A,FALSE,"Other";#N/A,#N/A,FALSE,"_5300";#N/A,#N/A,FALSE,"_5386";#N/A,#N/A,FALSE,"_6500";#N/A,#N/A,FALSE,"_6501";#N/A,#N/A,FALSE,"A900";#N/A,#N/A,FALSE,"B900";#N/A,#N/A,FALSE,"E100";#N/A,#N/A,FALSE,"E101"}</definedName>
    <definedName name="wrn.SYSTEMS." hidden="1">{#N/A,#N/A,FALSE,"Other";#N/A,#N/A,FALSE,"_5300";#N/A,#N/A,FALSE,"_5386";#N/A,#N/A,FALSE,"_6500";#N/A,#N/A,FALSE,"_6501";#N/A,#N/A,FALSE,"A900";#N/A,#N/A,FALSE,"B900";#N/A,#N/A,FALSE,"E100";#N/A,#N/A,FALSE,"E101"}</definedName>
    <definedName name="wrn.t_cash." localSheetId="11" hidden="1">{"cash_tes",#N/A,FALSE,"dec95cr.xls"}</definedName>
    <definedName name="wrn.t_cash." hidden="1">{"cash_tes",#N/A,FALSE,"dec95cr.xls"}</definedName>
    <definedName name="wrn.TA._.Print._.view." localSheetId="4" hidden="1">{#N/A,#N/A,FALSE,"Study"}</definedName>
    <definedName name="wrn.TA._.Print._.view." localSheetId="11" hidden="1">{#N/A,#N/A,FALSE,"Study"}</definedName>
    <definedName name="wrn.TA._.Print._.view." hidden="1">{#N/A,#N/A,FALSE,"Study"}</definedName>
    <definedName name="wrn.tableeurlpg." localSheetId="19" hidden="1">{"eurlpg1",#N/A,FALSE,"europe LPG";"eurlpg2",#N/A,FALSE,"europe LPG"}</definedName>
    <definedName name="wrn.tableeurlpg." localSheetId="4" hidden="1">{"eurlpg1",#N/A,FALSE,"europe LPG";"eurlpg2",#N/A,FALSE,"europe LPG"}</definedName>
    <definedName name="wrn.tableeurlpg." localSheetId="15" hidden="1">{"eurlpg1",#N/A,FALSE,"europe LPG";"eurlpg2",#N/A,FALSE,"europe LPG"}</definedName>
    <definedName name="wrn.tableeurlpg." localSheetId="11" hidden="1">{"eurlpg1",#N/A,FALSE,"europe LPG";"eurlpg2",#N/A,FALSE,"europe LPG"}</definedName>
    <definedName name="wrn.tableeurlpg." hidden="1">{"eurlpg1",#N/A,FALSE,"europe LPG";"eurlpg2",#N/A,FALSE,"europe LPG"}</definedName>
    <definedName name="wrn.tablejap." localSheetId="19" hidden="1">{"japcurrent1",#N/A,FALSE,"JAPAN PRODUCTS";"japcurrent2",#N/A,FALSE,"JAPAN PRODUCTS"}</definedName>
    <definedName name="wrn.tablejap." localSheetId="4" hidden="1">{"japcurrent1",#N/A,FALSE,"JAPAN PRODUCTS";"japcurrent2",#N/A,FALSE,"JAPAN PRODUCTS"}</definedName>
    <definedName name="wrn.tablejap." localSheetId="15" hidden="1">{"japcurrent1",#N/A,FALSE,"JAPAN PRODUCTS";"japcurrent2",#N/A,FALSE,"JAPAN PRODUCTS"}</definedName>
    <definedName name="wrn.tablejap." localSheetId="11" hidden="1">{"japcurrent1",#N/A,FALSE,"JAPAN PRODUCTS";"japcurrent2",#N/A,FALSE,"JAPAN PRODUCTS"}</definedName>
    <definedName name="wrn.tablejap." hidden="1">{"japcurrent1",#N/A,FALSE,"JAPAN PRODUCTS";"japcurrent2",#N/A,FALSE,"JAPAN PRODUCTS"}</definedName>
    <definedName name="wrn.tablejaplpg." localSheetId="19" hidden="1">{"japlpg1",#N/A,FALSE,"JAPAN LPG ";"japllpg2",#N/A,FALSE,"JAPAN LPG "}</definedName>
    <definedName name="wrn.tablejaplpg." localSheetId="4" hidden="1">{"japlpg1",#N/A,FALSE,"JAPAN LPG ";"japllpg2",#N/A,FALSE,"JAPAN LPG "}</definedName>
    <definedName name="wrn.tablejaplpg." localSheetId="15" hidden="1">{"japlpg1",#N/A,FALSE,"JAPAN LPG ";"japllpg2",#N/A,FALSE,"JAPAN LPG "}</definedName>
    <definedName name="wrn.tablejaplpg." localSheetId="11" hidden="1">{"japlpg1",#N/A,FALSE,"JAPAN LPG ";"japllpg2",#N/A,FALSE,"JAPAN LPG "}</definedName>
    <definedName name="wrn.tablejaplpg." hidden="1">{"japlpg1",#N/A,FALSE,"JAPAN LPG ";"japllpg2",#N/A,FALSE,"JAPAN LPG "}</definedName>
    <definedName name="wrn.tablemeastlpg." localSheetId="19" hidden="1">{"midlpg1",#N/A,FALSE,"MIDEAST LPG";"midlpg2",#N/A,FALSE,"MIDEAST LPG"}</definedName>
    <definedName name="wrn.tablemeastlpg." localSheetId="4" hidden="1">{"midlpg1",#N/A,FALSE,"MIDEAST LPG";"midlpg2",#N/A,FALSE,"MIDEAST LPG"}</definedName>
    <definedName name="wrn.tablemeastlpg." localSheetId="15" hidden="1">{"midlpg1",#N/A,FALSE,"MIDEAST LPG";"midlpg2",#N/A,FALSE,"MIDEAST LPG"}</definedName>
    <definedName name="wrn.tablemeastlpg." localSheetId="11" hidden="1">{"midlpg1",#N/A,FALSE,"MIDEAST LPG";"midlpg2",#N/A,FALSE,"MIDEAST LPG"}</definedName>
    <definedName name="wrn.tablemeastlpg." hidden="1">{"midlpg1",#N/A,FALSE,"MIDEAST LPG";"midlpg2",#N/A,FALSE,"MIDEAST LPG"}</definedName>
    <definedName name="wrn.TABLEMED." localSheetId="19" hidden="1">{"medcurrent1",#N/A,FALSE,"MED MARGINS";"medcurrent2",#N/A,FALSE,"MED MARGINS";"medconstant",#N/A,FALSE,"MED MARGINS"}</definedName>
    <definedName name="wrn.TABLEMED." localSheetId="4" hidden="1">{"medcurrent1",#N/A,FALSE,"MED MARGINS";"medcurrent2",#N/A,FALSE,"MED MARGINS";"medconstant",#N/A,FALSE,"MED MARGINS"}</definedName>
    <definedName name="wrn.TABLEMED." localSheetId="15" hidden="1">{"medcurrent1",#N/A,FALSE,"MED MARGINS";"medcurrent2",#N/A,FALSE,"MED MARGINS";"medconstant",#N/A,FALSE,"MED MARGINS"}</definedName>
    <definedName name="wrn.TABLEMED." localSheetId="11" hidden="1">{"medcurrent1",#N/A,FALSE,"MED MARGINS";"medcurrent2",#N/A,FALSE,"MED MARGINS";"medconstant",#N/A,FALSE,"MED MARGINS"}</definedName>
    <definedName name="wrn.TABLEMED." hidden="1">{"medcurrent1",#N/A,FALSE,"MED MARGINS";"medcurrent2",#N/A,FALSE,"MED MARGINS";"medconstant",#N/A,FALSE,"MED MARGINS"}</definedName>
    <definedName name="wrn.tablemideast." localSheetId="19" hidden="1">{"midcurrent1",#N/A,FALSE,"ARAB GULF PRODUCTS";"midcurrent2",#N/A,FALSE,"ARAB GULF PRODUCTS"}</definedName>
    <definedName name="wrn.tablemideast." localSheetId="4" hidden="1">{"midcurrent1",#N/A,FALSE,"ARAB GULF PRODUCTS";"midcurrent2",#N/A,FALSE,"ARAB GULF PRODUCTS"}</definedName>
    <definedName name="wrn.tablemideast." localSheetId="15" hidden="1">{"midcurrent1",#N/A,FALSE,"ARAB GULF PRODUCTS";"midcurrent2",#N/A,FALSE,"ARAB GULF PRODUCTS"}</definedName>
    <definedName name="wrn.tablemideast." localSheetId="11" hidden="1">{"midcurrent1",#N/A,FALSE,"ARAB GULF PRODUCTS";"midcurrent2",#N/A,FALSE,"ARAB GULF PRODUCTS"}</definedName>
    <definedName name="wrn.tablemideast." hidden="1">{"midcurrent1",#N/A,FALSE,"ARAB GULF PRODUCTS";"midcurrent2",#N/A,FALSE,"ARAB GULF PRODUCTS"}</definedName>
    <definedName name="wrn.tablengl." localSheetId="19" hidden="1">{"ngl1",#N/A,FALSE,"u.s. NGL";"ngl2",#N/A,FALSE,"u.s. NGL"}</definedName>
    <definedName name="wrn.tablengl." localSheetId="4" hidden="1">{"ngl1",#N/A,FALSE,"u.s. NGL";"ngl2",#N/A,FALSE,"u.s. NGL"}</definedName>
    <definedName name="wrn.tablengl." localSheetId="15" hidden="1">{"ngl1",#N/A,FALSE,"u.s. NGL";"ngl2",#N/A,FALSE,"u.s. NGL"}</definedName>
    <definedName name="wrn.tablengl." localSheetId="11" hidden="1">{"ngl1",#N/A,FALSE,"u.s. NGL";"ngl2",#N/A,FALSE,"u.s. NGL"}</definedName>
    <definedName name="wrn.tablengl." hidden="1">{"ngl1",#N/A,FALSE,"u.s. NGL";"ngl2",#N/A,FALSE,"u.s. NGL"}</definedName>
    <definedName name="wrn.TABLENWE." localSheetId="19" hidden="1">{"nwecurrent1",#N/A,FALSE,"NWE MARGINS";"nwecurrent2",#N/A,FALSE,"NWE MARGINS";"nweconstant",#N/A,FALSE,"NWE MARGINS"}</definedName>
    <definedName name="wrn.TABLENWE." localSheetId="4" hidden="1">{"nwecurrent1",#N/A,FALSE,"NWE MARGINS";"nwecurrent2",#N/A,FALSE,"NWE MARGINS";"nweconstant",#N/A,FALSE,"NWE MARGINS"}</definedName>
    <definedName name="wrn.TABLENWE." localSheetId="15" hidden="1">{"nwecurrent1",#N/A,FALSE,"NWE MARGINS";"nwecurrent2",#N/A,FALSE,"NWE MARGINS";"nweconstant",#N/A,FALSE,"NWE MARGINS"}</definedName>
    <definedName name="wrn.TABLENWE." localSheetId="11" hidden="1">{"nwecurrent1",#N/A,FALSE,"NWE MARGINS";"nwecurrent2",#N/A,FALSE,"NWE MARGINS";"nweconstant",#N/A,FALSE,"NWE MARGINS"}</definedName>
    <definedName name="wrn.TABLENWE." hidden="1">{"nwecurrent1",#N/A,FALSE,"NWE MARGINS";"nwecurrent2",#N/A,FALSE,"NWE MARGINS";"nweconstant",#N/A,FALSE,"NWE MARGINS"}</definedName>
    <definedName name="wrn.tableprod." localSheetId="19" hidden="1">{"current1",#N/A,FALSE,"US PRODUCTS";"current2",#N/A,FALSE,"US PRODUCTS";"constant",#N/A,FALSE,"US PRODUCTS"}</definedName>
    <definedName name="wrn.tableprod." localSheetId="4" hidden="1">{"current1",#N/A,FALSE,"US PRODUCTS";"current2",#N/A,FALSE,"US PRODUCTS";"constant",#N/A,FALSE,"US PRODUCTS"}</definedName>
    <definedName name="wrn.tableprod." localSheetId="15" hidden="1">{"current1",#N/A,FALSE,"US PRODUCTS";"current2",#N/A,FALSE,"US PRODUCTS";"constant",#N/A,FALSE,"US PRODUCTS"}</definedName>
    <definedName name="wrn.tableprod." localSheetId="11" hidden="1">{"current1",#N/A,FALSE,"US PRODUCTS";"current2",#N/A,FALSE,"US PRODUCTS";"constant",#N/A,FALSE,"US PRODUCTS"}</definedName>
    <definedName name="wrn.tableprod." hidden="1">{"current1",#N/A,FALSE,"US PRODUCTS";"current2",#N/A,FALSE,"US PRODUCTS";"constant",#N/A,FALSE,"US PRODUCTS"}</definedName>
    <definedName name="wrn.TABLES." localSheetId="19"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 localSheetId="4"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 localSheetId="15"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 localSheetId="11"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_.and._.Support." localSheetId="4" hidden="1">{#N/A,#N/A,FALSE,"TABLE_1 YTD";#N/A,#N/A,FALSE,"TABLE_1A QTD";#N/A,#N/A,FALSE,"NORMAL_SPREAD_QTD";#N/A,#N/A,FALSE,"NORMAL_SPREAD_YTD";#N/A,#N/A,FALSE,"TAX_EQV";#N/A,#N/A,FALSE,"TAX EQUIV_INPUT";#N/A,#N/A,FALSE,"NET FROM FER";#N/A,#N/A,FALSE,"COVER"}</definedName>
    <definedName name="wrn.Tables._.and._.Support." localSheetId="11" hidden="1">{#N/A,#N/A,FALSE,"TABLE_1 YTD";#N/A,#N/A,FALSE,"TABLE_1A QTD";#N/A,#N/A,FALSE,"NORMAL_SPREAD_QTD";#N/A,#N/A,FALSE,"NORMAL_SPREAD_YTD";#N/A,#N/A,FALSE,"TAX_EQV";#N/A,#N/A,FALSE,"TAX EQUIV_INPUT";#N/A,#N/A,FALSE,"NET FROM FER";#N/A,#N/A,FALSE,"COVER"}</definedName>
    <definedName name="wrn.Tables._.and._.Support." hidden="1">{#N/A,#N/A,FALSE,"TABLE_1 YTD";#N/A,#N/A,FALSE,"TABLE_1A QTD";#N/A,#N/A,FALSE,"NORMAL_SPREAD_QTD";#N/A,#N/A,FALSE,"NORMAL_SPREAD_YTD";#N/A,#N/A,FALSE,"TAX_EQV";#N/A,#N/A,FALSE,"TAX EQUIV_INPUT";#N/A,#N/A,FALSE,"NET FROM FER";#N/A,#N/A,FALSE,"COVER"}</definedName>
    <definedName name="wrn.Target." localSheetId="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1"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19"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4"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18"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15"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11"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4" hidden="1">{"targetdcf",#N/A,FALSE,"Merger consequences";"TARGETASSU",#N/A,FALSE,"Merger consequences";"TERMINAL VALUE",#N/A,FALSE,"Merger consequences"}</definedName>
    <definedName name="wrn.TARGET._.DCF." localSheetId="11"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1" localSheetId="4" hidden="1">{"targetdcf",#N/A,FALSE,"Merger consequences";"TARGETASSU",#N/A,FALSE,"Merger consequences";"TERMINAL VALUE",#N/A,FALSE,"Merger consequences"}</definedName>
    <definedName name="wrn.TARGET._.DCF._1" localSheetId="11" hidden="1">{"targetdcf",#N/A,FALSE,"Merger consequences";"TARGETASSU",#N/A,FALSE,"Merger consequences";"TERMINAL VALUE",#N/A,FALSE,"Merger consequences"}</definedName>
    <definedName name="wrn.TARGET._.DCF._1" hidden="1">{"targetdcf",#N/A,FALSE,"Merger consequences";"TARGETASSU",#N/A,FALSE,"Merger consequences";"TERMINAL VALUE",#N/A,FALSE,"Merger consequences"}</definedName>
    <definedName name="wrn.TARGET._.DCF._1_1" localSheetId="4" hidden="1">{"targetdcf",#N/A,FALSE,"Merger consequences";"TARGETASSU",#N/A,FALSE,"Merger consequences";"TERMINAL VALUE",#N/A,FALSE,"Merger consequences"}</definedName>
    <definedName name="wrn.TARGET._.DCF._1_1" localSheetId="11" hidden="1">{"targetdcf",#N/A,FALSE,"Merger consequences";"TARGETASSU",#N/A,FALSE,"Merger consequences";"TERMINAL VALUE",#N/A,FALSE,"Merger consequences"}</definedName>
    <definedName name="wrn.TARGET._.DCF._1_1" hidden="1">{"targetdcf",#N/A,FALSE,"Merger consequences";"TARGETASSU",#N/A,FALSE,"Merger consequences";"TERMINAL VALUE",#N/A,FALSE,"Merger consequences"}</definedName>
    <definedName name="wrn.TARGET._.DCF._1_1_2" localSheetId="4" hidden="1">{"targetdcf",#N/A,FALSE,"Merger consequences";"TARGETASSU",#N/A,FALSE,"Merger consequences";"TERMINAL VALUE",#N/A,FALSE,"Merger consequences"}</definedName>
    <definedName name="wrn.TARGET._.DCF._1_1_2" localSheetId="11" hidden="1">{"targetdcf",#N/A,FALSE,"Merger consequences";"TARGETASSU",#N/A,FALSE,"Merger consequences";"TERMINAL VALUE",#N/A,FALSE,"Merger consequences"}</definedName>
    <definedName name="wrn.TARGET._.DCF._1_1_2" hidden="1">{"targetdcf",#N/A,FALSE,"Merger consequences";"TARGETASSU",#N/A,FALSE,"Merger consequences";"TERMINAL VALUE",#N/A,FALSE,"Merger consequences"}</definedName>
    <definedName name="wrn.TARGET._.DCF._1_3" localSheetId="4" hidden="1">{"targetdcf",#N/A,FALSE,"Merger consequences";"TARGETASSU",#N/A,FALSE,"Merger consequences";"TERMINAL VALUE",#N/A,FALSE,"Merger consequences"}</definedName>
    <definedName name="wrn.TARGET._.DCF._1_3" localSheetId="11" hidden="1">{"targetdcf",#N/A,FALSE,"Merger consequences";"TARGETASSU",#N/A,FALSE,"Merger consequences";"TERMINAL VALUE",#N/A,FALSE,"Merger consequences"}</definedName>
    <definedName name="wrn.TARGET._.DCF._1_3" hidden="1">{"targetdcf",#N/A,FALSE,"Merger consequences";"TARGETASSU",#N/A,FALSE,"Merger consequences";"TERMINAL VALUE",#N/A,FALSE,"Merger consequences"}</definedName>
    <definedName name="wrn.TARGET._.DCF._2" localSheetId="4" hidden="1">{"targetdcf",#N/A,FALSE,"Merger consequences";"TARGETASSU",#N/A,FALSE,"Merger consequences";"TERMINAL VALUE",#N/A,FALSE,"Merger consequences"}</definedName>
    <definedName name="wrn.TARGET._.DCF._2" localSheetId="11" hidden="1">{"targetdcf",#N/A,FALSE,"Merger consequences";"TARGETASSU",#N/A,FALSE,"Merger consequences";"TERMINAL VALUE",#N/A,FALSE,"Merger consequences"}</definedName>
    <definedName name="wrn.TARGET._.DCF._2" hidden="1">{"targetdcf",#N/A,FALSE,"Merger consequences";"TARGETASSU",#N/A,FALSE,"Merger consequences";"TERMINAL VALUE",#N/A,FALSE,"Merger consequences"}</definedName>
    <definedName name="wrn.TARGET._.DCF._2_2" localSheetId="4" hidden="1">{"targetdcf",#N/A,FALSE,"Merger consequences";"TARGETASSU",#N/A,FALSE,"Merger consequences";"TERMINAL VALUE",#N/A,FALSE,"Merger consequences"}</definedName>
    <definedName name="wrn.TARGET._.DCF._2_2" localSheetId="11" hidden="1">{"targetdcf",#N/A,FALSE,"Merger consequences";"TARGETASSU",#N/A,FALSE,"Merger consequences";"TERMINAL VALUE",#N/A,FALSE,"Merger consequences"}</definedName>
    <definedName name="wrn.TARGET._.DCF._2_2" hidden="1">{"targetdcf",#N/A,FALSE,"Merger consequences";"TARGETASSU",#N/A,FALSE,"Merger consequences";"TERMINAL VALUE",#N/A,FALSE,"Merger consequences"}</definedName>
    <definedName name="wrn.TARGET._.DCF._3" localSheetId="4" hidden="1">{"targetdcf",#N/A,FALSE,"Merger consequences";"TARGETASSU",#N/A,FALSE,"Merger consequences";"TERMINAL VALUE",#N/A,FALSE,"Merger consequences"}</definedName>
    <definedName name="wrn.TARGET._.DCF._3" localSheetId="11" hidden="1">{"targetdcf",#N/A,FALSE,"Merger consequences";"TARGETASSU",#N/A,FALSE,"Merger consequences";"TERMINAL VALUE",#N/A,FALSE,"Merger consequences"}</definedName>
    <definedName name="wrn.TARGET._.DCF._3" hidden="1">{"targetdcf",#N/A,FALSE,"Merger consequences";"TARGETASSU",#N/A,FALSE,"Merger consequences";"TERMINAL VALUE",#N/A,FALSE,"Merger consequences"}</definedName>
    <definedName name="wrn.TARGET._.DCF._3_2" localSheetId="4" hidden="1">{"targetdcf",#N/A,FALSE,"Merger consequences";"TARGETASSU",#N/A,FALSE,"Merger consequences";"TERMINAL VALUE",#N/A,FALSE,"Merger consequences"}</definedName>
    <definedName name="wrn.TARGET._.DCF._3_2" localSheetId="11" hidden="1">{"targetdcf",#N/A,FALSE,"Merger consequences";"TARGETASSU",#N/A,FALSE,"Merger consequences";"TERMINAL VALUE",#N/A,FALSE,"Merger consequences"}</definedName>
    <definedName name="wrn.TARGET._.DCF._3_2" hidden="1">{"targetdcf",#N/A,FALSE,"Merger consequences";"TARGETASSU",#N/A,FALSE,"Merger consequences";"TERMINAL VALUE",#N/A,FALSE,"Merger consequences"}</definedName>
    <definedName name="wrn.TARGET._.DCF._5" localSheetId="4" hidden="1">{"targetdcf",#N/A,FALSE,"Merger consequences";"TARGETASSU",#N/A,FALSE,"Merger consequences";"TERMINAL VALUE",#N/A,FALSE,"Merger consequences"}</definedName>
    <definedName name="wrn.TARGET._.DCF._5" localSheetId="11" hidden="1">{"targetdcf",#N/A,FALSE,"Merger consequences";"TARGETASSU",#N/A,FALSE,"Merger consequences";"TERMINAL VALUE",#N/A,FALSE,"Merger consequences"}</definedName>
    <definedName name="wrn.TARGET._.DCF._5" hidden="1">{"targetdcf",#N/A,FALSE,"Merger consequences";"TARGETASSU",#N/A,FALSE,"Merger consequences";"TERMINAL VALUE",#N/A,FALSE,"Merger consequences"}</definedName>
    <definedName name="wrn.TARGET._.DCF._from_DBAB" localSheetId="11"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localSheetId="11"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localSheetId="11"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localSheetId="11"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1_1_1" localSheetId="4" hidden="1">{"targetdcf",#N/A,FALSE,"Merger consequences";"TARGETASSU",#N/A,FALSE,"Merger consequences";"TERMINAL VALUE",#N/A,FALSE,"Merger consequences"}</definedName>
    <definedName name="wrn.TARGET._.DCF._from_DBAB_1_1_1_1" localSheetId="11" hidden="1">{"targetdcf",#N/A,FALSE,"Merger consequences";"TARGETASSU",#N/A,FALSE,"Merger consequences";"TERMINAL VALUE",#N/A,FALSE,"Merger consequences"}</definedName>
    <definedName name="wrn.TARGET._.DCF._from_DBAB_1_1_1_1" hidden="1">{"targetdcf",#N/A,FALSE,"Merger consequences";"TARGETASSU",#N/A,FALSE,"Merger consequences";"TERMINAL VALUE",#N/A,FALSE,"Merger consequences"}</definedName>
    <definedName name="wrn.TARGET._.DCF._from_DBAB_1_1_2" localSheetId="4" hidden="1">{"targetdcf",#N/A,FALSE,"Merger consequences";"TARGETASSU",#N/A,FALSE,"Merger consequences";"TERMINAL VALUE",#N/A,FALSE,"Merger consequences"}</definedName>
    <definedName name="wrn.TARGET._.DCF._from_DBAB_1_1_2" localSheetId="11" hidden="1">{"targetdcf",#N/A,FALSE,"Merger consequences";"TARGETASSU",#N/A,FALSE,"Merger consequences";"TERMINAL VALUE",#N/A,FALSE,"Merger consequences"}</definedName>
    <definedName name="wrn.TARGET._.DCF._from_DBAB_1_1_2" hidden="1">{"targetdcf",#N/A,FALSE,"Merger consequences";"TARGETASSU",#N/A,FALSE,"Merger consequences";"TERMINAL VALUE",#N/A,FALSE,"Merger consequences"}</definedName>
    <definedName name="wrn.TARGET._.DCF._from_DBAB_1_2" localSheetId="11"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1_2_1" localSheetId="4" hidden="1">{"targetdcf",#N/A,FALSE,"Merger consequences";"TARGETASSU",#N/A,FALSE,"Merger consequences";"TERMINAL VALUE",#N/A,FALSE,"Merger consequences"}</definedName>
    <definedName name="wrn.TARGET._.DCF._from_DBAB_1_2_1" localSheetId="11" hidden="1">{"targetdcf",#N/A,FALSE,"Merger consequences";"TARGETASSU",#N/A,FALSE,"Merger consequences";"TERMINAL VALUE",#N/A,FALSE,"Merger consequences"}</definedName>
    <definedName name="wrn.TARGET._.DCF._from_DBAB_1_2_1" hidden="1">{"targetdcf",#N/A,FALSE,"Merger consequences";"TARGETASSU",#N/A,FALSE,"Merger consequences";"TERMINAL VALUE",#N/A,FALSE,"Merger consequences"}</definedName>
    <definedName name="wrn.TARGET._.DCF._from_DBAB_1_3" localSheetId="4" hidden="1">{"targetdcf",#N/A,FALSE,"Merger consequences";"TARGETASSU",#N/A,FALSE,"Merger consequences";"TERMINAL VALUE",#N/A,FALSE,"Merger consequences"}</definedName>
    <definedName name="wrn.TARGET._.DCF._from_DBAB_1_3" localSheetId="11" hidden="1">{"targetdcf",#N/A,FALSE,"Merger consequences";"TARGETASSU",#N/A,FALSE,"Merger consequences";"TERMINAL VALUE",#N/A,FALSE,"Merger consequences"}</definedName>
    <definedName name="wrn.TARGET._.DCF._from_DBAB_1_3" hidden="1">{"targetdcf",#N/A,FALSE,"Merger consequences";"TARGETASSU",#N/A,FALSE,"Merger consequences";"TERMINAL VALUE",#N/A,FALSE,"Merger consequences"}</definedName>
    <definedName name="wrn.TARGET._.DCF._from_DBAB_2" localSheetId="11"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2_1" localSheetId="4" hidden="1">{"targetdcf",#N/A,FALSE,"Merger consequences";"TARGETASSU",#N/A,FALSE,"Merger consequences";"TERMINAL VALUE",#N/A,FALSE,"Merger consequences"}</definedName>
    <definedName name="wrn.TARGET._.DCF._from_DBAB_2_1" localSheetId="11" hidden="1">{"targetdcf",#N/A,FALSE,"Merger consequences";"TARGETASSU",#N/A,FALSE,"Merger consequences";"TERMINAL VALUE",#N/A,FALSE,"Merger consequences"}</definedName>
    <definedName name="wrn.TARGET._.DCF._from_DBAB_2_1" hidden="1">{"targetdcf",#N/A,FALSE,"Merger consequences";"TARGETASSU",#N/A,FALSE,"Merger consequences";"TERMINAL VALUE",#N/A,FALSE,"Merger consequences"}</definedName>
    <definedName name="wrn.TARGET._.DCF._from_DBAB_3" localSheetId="11"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3_1" localSheetId="4" hidden="1">{"targetdcf",#N/A,FALSE,"Merger consequences";"TARGETASSU",#N/A,FALSE,"Merger consequences";"TERMINAL VALUE",#N/A,FALSE,"Merger consequences"}</definedName>
    <definedName name="wrn.TARGET._.DCF._from_DBAB_3_1" localSheetId="11" hidden="1">{"targetdcf",#N/A,FALSE,"Merger consequences";"TARGETASSU",#N/A,FALSE,"Merger consequences";"TERMINAL VALUE",#N/A,FALSE,"Merger consequences"}</definedName>
    <definedName name="wrn.TARGET._.DCF._from_DBAB_3_1" hidden="1">{"targetdcf",#N/A,FALSE,"Merger consequences";"TARGETASSU",#N/A,FALSE,"Merger consequences";"TERMINAL VALUE",#N/A,FALSE,"Merger consequences"}</definedName>
    <definedName name="wrn.TARGET._.DCF._from_DBAB_4" localSheetId="11"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4_1" localSheetId="4" hidden="1">{"targetdcf",#N/A,FALSE,"Merger consequences";"TARGETASSU",#N/A,FALSE,"Merger consequences";"TERMINAL VALUE",#N/A,FALSE,"Merger consequences"}</definedName>
    <definedName name="wrn.TARGET._.DCF._from_DBAB_4_1" localSheetId="11" hidden="1">{"targetdcf",#N/A,FALSE,"Merger consequences";"TARGETASSU",#N/A,FALSE,"Merger consequences";"TERMINAL VALUE",#N/A,FALSE,"Merger consequences"}</definedName>
    <definedName name="wrn.TARGET._.DCF._from_DBAB_4_1" hidden="1">{"targetdcf",#N/A,FALSE,"Merger consequences";"TARGETASSU",#N/A,FALSE,"Merger consequences";"TERMINAL VALUE",#N/A,FALSE,"Merger consequences"}</definedName>
    <definedName name="wrn.TARGET._.DCF._from_DBAB_5" localSheetId="11"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_.DCF._from_DBAB_5_1" localSheetId="4" hidden="1">{"targetdcf",#N/A,FALSE,"Merger consequences";"TARGETASSU",#N/A,FALSE,"Merger consequences";"TERMINAL VALUE",#N/A,FALSE,"Merger consequences"}</definedName>
    <definedName name="wrn.TARGET._.DCF._from_DBAB_5_1" localSheetId="11" hidden="1">{"targetdcf",#N/A,FALSE,"Merger consequences";"TARGETASSU",#N/A,FALSE,"Merger consequences";"TERMINAL VALUE",#N/A,FALSE,"Merger consequences"}</definedName>
    <definedName name="wrn.TARGET._.DCF._from_DBAB_5_1" hidden="1">{"targetdcf",#N/A,FALSE,"Merger consequences";"TARGETASSU",#N/A,FALSE,"Merger consequences";"TERMINAL VALUE",#N/A,FALSE,"Merger consequences"}</definedName>
    <definedName name="wrn.Target._.Financial._.Statements." localSheetId="11" hidden="1">{"Target Income Statement",#N/A,FALSE,"Target";"Target Balance Sheet",#N/A,FALSE,"Target";"Target Cash Flow",#N/A,FALSE,"Target"}</definedName>
    <definedName name="wrn.Target._.Financial._.Statements." hidden="1">{"Target Income Statement",#N/A,FALSE,"Target";"Target Balance Sheet",#N/A,FALSE,"Target";"Target Cash Flow",#N/A,FALSE,"Target"}</definedName>
    <definedName name="wrn.TargetLBO." localSheetId="2" hidden="1">{#N/A,#N/A,TRUE,"Tar-Ass";#N/A,#N/A,TRUE,"Tar-Ass LBO";#N/A,#N/A,TRUE,"LBO Ret";#N/A,#N/A,TRUE,"Tar-BS LBO";#N/A,#N/A,TRUE,"Tar-IS LBO";#N/A,#N/A,TRUE,"Tar-CF LBO";#N/A,#N/A,TRUE,"Tar-Debt LBO";#N/A,#N/A,TRUE,"Tar-Int LBO";#N/A,#N/A,TRUE,"Tar-Taxes LBO";#N/A,#N/A,TRUE,"Tar-Val LBO"}</definedName>
    <definedName name="wrn.TargetLBO." localSheetId="1" hidden="1">{#N/A,#N/A,TRUE,"Tar-Ass";#N/A,#N/A,TRUE,"Tar-Ass LBO";#N/A,#N/A,TRUE,"LBO Ret";#N/A,#N/A,TRUE,"Tar-BS LBO";#N/A,#N/A,TRUE,"Tar-IS LBO";#N/A,#N/A,TRUE,"Tar-CF LBO";#N/A,#N/A,TRUE,"Tar-Debt LBO";#N/A,#N/A,TRUE,"Tar-Int LBO";#N/A,#N/A,TRUE,"Tar-Taxes LBO";#N/A,#N/A,TRUE,"Tar-Val LBO"}</definedName>
    <definedName name="wrn.TargetLBO." localSheetId="19" hidden="1">{#N/A,#N/A,TRUE,"Tar-Ass";#N/A,#N/A,TRUE,"Tar-Ass LBO";#N/A,#N/A,TRUE,"LBO Ret";#N/A,#N/A,TRUE,"Tar-BS LBO";#N/A,#N/A,TRUE,"Tar-IS LBO";#N/A,#N/A,TRUE,"Tar-CF LBO";#N/A,#N/A,TRUE,"Tar-Debt LBO";#N/A,#N/A,TRUE,"Tar-Int LBO";#N/A,#N/A,TRUE,"Tar-Taxes LBO";#N/A,#N/A,TRUE,"Tar-Val LBO"}</definedName>
    <definedName name="wrn.TargetLBO." localSheetId="4" hidden="1">{#N/A,#N/A,TRUE,"Tar-Ass";#N/A,#N/A,TRUE,"Tar-Ass LBO";#N/A,#N/A,TRUE,"LBO Ret";#N/A,#N/A,TRUE,"Tar-BS LBO";#N/A,#N/A,TRUE,"Tar-IS LBO";#N/A,#N/A,TRUE,"Tar-CF LBO";#N/A,#N/A,TRUE,"Tar-Debt LBO";#N/A,#N/A,TRUE,"Tar-Int LBO";#N/A,#N/A,TRUE,"Tar-Taxes LBO";#N/A,#N/A,TRUE,"Tar-Val LBO"}</definedName>
    <definedName name="wrn.TargetLBO." localSheetId="18" hidden="1">{#N/A,#N/A,TRUE,"Tar-Ass";#N/A,#N/A,TRUE,"Tar-Ass LBO";#N/A,#N/A,TRUE,"LBO Ret";#N/A,#N/A,TRUE,"Tar-BS LBO";#N/A,#N/A,TRUE,"Tar-IS LBO";#N/A,#N/A,TRUE,"Tar-CF LBO";#N/A,#N/A,TRUE,"Tar-Debt LBO";#N/A,#N/A,TRUE,"Tar-Int LBO";#N/A,#N/A,TRUE,"Tar-Taxes LBO";#N/A,#N/A,TRUE,"Tar-Val LBO"}</definedName>
    <definedName name="wrn.TargetLBO." localSheetId="15" hidden="1">{#N/A,#N/A,TRUE,"Tar-Ass";#N/A,#N/A,TRUE,"Tar-Ass LBO";#N/A,#N/A,TRUE,"LBO Ret";#N/A,#N/A,TRUE,"Tar-BS LBO";#N/A,#N/A,TRUE,"Tar-IS LBO";#N/A,#N/A,TRUE,"Tar-CF LBO";#N/A,#N/A,TRUE,"Tar-Debt LBO";#N/A,#N/A,TRUE,"Tar-Int LBO";#N/A,#N/A,TRUE,"Tar-Taxes LBO";#N/A,#N/A,TRUE,"Tar-Val LBO"}</definedName>
    <definedName name="wrn.TargetLBO." localSheetId="11" hidden="1">{#N/A,#N/A,TRUE,"Tar-Ass";#N/A,#N/A,TRUE,"Tar-Ass LBO";#N/A,#N/A,TRUE,"LBO Ret";#N/A,#N/A,TRUE,"Tar-BS LBO";#N/A,#N/A,TRUE,"Tar-IS LBO";#N/A,#N/A,TRUE,"Tar-CF LBO";#N/A,#N/A,TRUE,"Tar-Debt LBO";#N/A,#N/A,TRUE,"Tar-Int LBO";#N/A,#N/A,TRUE,"Tar-Taxes LBO";#N/A,#N/A,TRUE,"Tar-Val LBO"}</definedName>
    <definedName name="wrn.TargetLBO." hidden="1">{#N/A,#N/A,TRUE,"Tar-Ass";#N/A,#N/A,TRUE,"Tar-Ass LBO";#N/A,#N/A,TRUE,"LBO Ret";#N/A,#N/A,TRUE,"Tar-BS LBO";#N/A,#N/A,TRUE,"Tar-IS LBO";#N/A,#N/A,TRUE,"Tar-CF LBO";#N/A,#N/A,TRUE,"Tar-Debt LBO";#N/A,#N/A,TRUE,"Tar-Int LBO";#N/A,#N/A,TRUE,"Tar-Taxes LBO";#N/A,#N/A,TRUE,"Tar-Val LBO"}</definedName>
    <definedName name="wrn.TargetState." localSheetId="2" hidden="1">{#N/A,#N/A,FALSE,"Tar-Ass";#N/A,#N/A,FALSE,"Tar-IS";#N/A,#N/A,FALSE,"Tar-BS";#N/A,#N/A,FALSE,"Tar-Adg BS";#N/A,#N/A,FALSE,"Tar-CF"}</definedName>
    <definedName name="wrn.TargetState." localSheetId="1" hidden="1">{#N/A,#N/A,FALSE,"Tar-Ass";#N/A,#N/A,FALSE,"Tar-IS";#N/A,#N/A,FALSE,"Tar-BS";#N/A,#N/A,FALSE,"Tar-Adg BS";#N/A,#N/A,FALSE,"Tar-CF"}</definedName>
    <definedName name="wrn.TargetState." localSheetId="19" hidden="1">{#N/A,#N/A,FALSE,"Tar-Ass";#N/A,#N/A,FALSE,"Tar-IS";#N/A,#N/A,FALSE,"Tar-BS";#N/A,#N/A,FALSE,"Tar-Adg BS";#N/A,#N/A,FALSE,"Tar-CF"}</definedName>
    <definedName name="wrn.TargetState." localSheetId="4" hidden="1">{#N/A,#N/A,FALSE,"Tar-Ass";#N/A,#N/A,FALSE,"Tar-IS";#N/A,#N/A,FALSE,"Tar-BS";#N/A,#N/A,FALSE,"Tar-Adg BS";#N/A,#N/A,FALSE,"Tar-CF"}</definedName>
    <definedName name="wrn.TargetState." localSheetId="18" hidden="1">{#N/A,#N/A,FALSE,"Tar-Ass";#N/A,#N/A,FALSE,"Tar-IS";#N/A,#N/A,FALSE,"Tar-BS";#N/A,#N/A,FALSE,"Tar-Adg BS";#N/A,#N/A,FALSE,"Tar-CF"}</definedName>
    <definedName name="wrn.TargetState." localSheetId="15" hidden="1">{#N/A,#N/A,FALSE,"Tar-Ass";#N/A,#N/A,FALSE,"Tar-IS";#N/A,#N/A,FALSE,"Tar-BS";#N/A,#N/A,FALSE,"Tar-Adg BS";#N/A,#N/A,FALSE,"Tar-CF"}</definedName>
    <definedName name="wrn.TargetState." localSheetId="11" hidden="1">{#N/A,#N/A,FALSE,"Tar-Ass";#N/A,#N/A,FALSE,"Tar-IS";#N/A,#N/A,FALSE,"Tar-BS";#N/A,#N/A,FALSE,"Tar-Adg BS";#N/A,#N/A,FALSE,"Tar-CF"}</definedName>
    <definedName name="wrn.TargetState." hidden="1">{#N/A,#N/A,FALSE,"Tar-Ass";#N/A,#N/A,FALSE,"Tar-IS";#N/A,#N/A,FALSE,"Tar-BS";#N/A,#N/A,FALSE,"Tar-Adg BS";#N/A,#N/A,FALSE,"Tar-CF"}</definedName>
    <definedName name="wrn.TargetVal." localSheetId="2" hidden="1">{#N/A,#N/A,TRUE,"Val - sum";#N/A,#N/A,TRUE,"Val - Sum1";#N/A,#N/A,TRUE,"Val - sum2";#N/A,#N/A,TRUE,"Val - Sum3";#N/A,#N/A,TRUE,"Tar-DCF";#N/A,#N/A,TRUE,"Tar-Val LBO";#N/A,#N/A,TRUE,"Tar-Mult Val"}</definedName>
    <definedName name="wrn.TargetVal." localSheetId="1" hidden="1">{#N/A,#N/A,TRUE,"Val - sum";#N/A,#N/A,TRUE,"Val - Sum1";#N/A,#N/A,TRUE,"Val - sum2";#N/A,#N/A,TRUE,"Val - Sum3";#N/A,#N/A,TRUE,"Tar-DCF";#N/A,#N/A,TRUE,"Tar-Val LBO";#N/A,#N/A,TRUE,"Tar-Mult Val"}</definedName>
    <definedName name="wrn.TargetVal." localSheetId="19" hidden="1">{#N/A,#N/A,TRUE,"Val - sum";#N/A,#N/A,TRUE,"Val - Sum1";#N/A,#N/A,TRUE,"Val - sum2";#N/A,#N/A,TRUE,"Val - Sum3";#N/A,#N/A,TRUE,"Tar-DCF";#N/A,#N/A,TRUE,"Tar-Val LBO";#N/A,#N/A,TRUE,"Tar-Mult Val"}</definedName>
    <definedName name="wrn.TargetVal." localSheetId="4" hidden="1">{#N/A,#N/A,TRUE,"Val - sum";#N/A,#N/A,TRUE,"Val - Sum1";#N/A,#N/A,TRUE,"Val - sum2";#N/A,#N/A,TRUE,"Val - Sum3";#N/A,#N/A,TRUE,"Tar-DCF";#N/A,#N/A,TRUE,"Tar-Val LBO";#N/A,#N/A,TRUE,"Tar-Mult Val"}</definedName>
    <definedName name="wrn.TargetVal." localSheetId="18" hidden="1">{#N/A,#N/A,TRUE,"Val - sum";#N/A,#N/A,TRUE,"Val - Sum1";#N/A,#N/A,TRUE,"Val - sum2";#N/A,#N/A,TRUE,"Val - Sum3";#N/A,#N/A,TRUE,"Tar-DCF";#N/A,#N/A,TRUE,"Tar-Val LBO";#N/A,#N/A,TRUE,"Tar-Mult Val"}</definedName>
    <definedName name="wrn.TargetVal." localSheetId="15" hidden="1">{#N/A,#N/A,TRUE,"Val - sum";#N/A,#N/A,TRUE,"Val - Sum1";#N/A,#N/A,TRUE,"Val - sum2";#N/A,#N/A,TRUE,"Val - Sum3";#N/A,#N/A,TRUE,"Tar-DCF";#N/A,#N/A,TRUE,"Tar-Val LBO";#N/A,#N/A,TRUE,"Tar-Mult Val"}</definedName>
    <definedName name="wrn.TargetVal." localSheetId="11" hidden="1">{#N/A,#N/A,TRUE,"Val - sum";#N/A,#N/A,TRUE,"Val - Sum1";#N/A,#N/A,TRUE,"Val - sum2";#N/A,#N/A,TRUE,"Val - Sum3";#N/A,#N/A,TRUE,"Tar-DCF";#N/A,#N/A,TRUE,"Tar-Val LBO";#N/A,#N/A,TRUE,"Tar-Mult Val"}</definedName>
    <definedName name="wrn.TargetVal." hidden="1">{#N/A,#N/A,TRUE,"Val - sum";#N/A,#N/A,TRUE,"Val - Sum1";#N/A,#N/A,TRUE,"Val - sum2";#N/A,#N/A,TRUE,"Val - Sum3";#N/A,#N/A,TRUE,"Tar-DCF";#N/A,#N/A,TRUE,"Tar-Val LBO";#N/A,#N/A,TRUE,"Tar-Mult Val"}</definedName>
    <definedName name="wrn.TAXATION." localSheetId="11" hidden="1">{#N/A,#N/A,FALSE,"JJ-1 Reg. Tax";#N/A,#N/A,FALSE,"JJ-2 Tax Jnl. Entry";#N/A,#N/A,FALSE,"JJ-3 Alt Min. Tax";#N/A,#N/A,FALSE,"JJ-4 Tax Checklist";#N/A,#N/A,FALSE,"KK-1 Def. Tax";#N/A,#N/A,FALSE,"KK-2 Rate Recon.";#N/A,#N/A,FALSE,"0800-2 Income Tax Provision";#N/A,#N/A,FALSE,"0800-3 Income Tax Provision H&amp;L"}</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axes." localSheetId="11" hidden="1">{"Def Tax Long",#N/A,TRUE,"Financials";"Def Tax Short",#N/A,TRUE,"Financials";"Cons Tax Sched",#N/A,TRUE,"Financials"}</definedName>
    <definedName name="wrn.Taxes." hidden="1">{"Def Tax Long",#N/A,TRUE,"Financials";"Def Tax Short",#N/A,TRUE,"Financials";"Cons Tax Sched",#N/A,TRUE,"Financials"}</definedName>
    <definedName name="wrn.TB." localSheetId="4" hidden="1">{#N/A,#N/A,FALSE,"TB"}</definedName>
    <definedName name="wrn.TB." localSheetId="11" hidden="1">{#N/A,#N/A,FALSE,"TB"}</definedName>
    <definedName name="wrn.TB." hidden="1">{#N/A,#N/A,FALSE,"TB"}</definedName>
    <definedName name="wrn.TB._.ALL._.ACCTS." localSheetId="4" hidden="1">{"BALANCE SHEET ACCTS",#N/A,TRUE,"Working Trial Balance";"INCOME STMT ACCTS",#N/A,TRUE,"Working Trial Balance"}</definedName>
    <definedName name="wrn.TB._.ALL._.ACCTS." localSheetId="11" hidden="1">{"BALANCE SHEET ACCTS",#N/A,TRUE,"Working Trial Balance";"INCOME STMT ACCTS",#N/A,TRUE,"Working Trial Balance"}</definedName>
    <definedName name="wrn.TB._.ALL._.ACCTS." hidden="1">{"BALANCE SHEET ACCTS",#N/A,TRUE,"Working Trial Balance";"INCOME STMT ACCTS",#N/A,TRUE,"Working Trial Balance"}</definedName>
    <definedName name="wrn.TB._.ALL._.ACCTS._1" localSheetId="4" hidden="1">{"BALANCE SHEET ACCTS",#N/A,TRUE,"Working Trial Balance";"INCOME STMT ACCTS",#N/A,TRUE,"Working Trial Balance"}</definedName>
    <definedName name="wrn.TB._.ALL._.ACCTS._1" localSheetId="11" hidden="1">{"BALANCE SHEET ACCTS",#N/A,TRUE,"Working Trial Balance";"INCOME STMT ACCTS",#N/A,TRUE,"Working Trial Balance"}</definedName>
    <definedName name="wrn.TB._.ALL._.ACCTS._1" hidden="1">{"BALANCE SHEET ACCTS",#N/A,TRUE,"Working Trial Balance";"INCOME STMT ACCTS",#N/A,TRUE,"Working Trial Balance"}</definedName>
    <definedName name="wrn.TB._.BALANCE._.SHEET." localSheetId="4" hidden="1">{"BALANCE SHEET ACCTS",#N/A,FALSE,"Working Trial Balance"}</definedName>
    <definedName name="wrn.TB._.BALANCE._.SHEET." localSheetId="11" hidden="1">{"BALANCE SHEET ACCTS",#N/A,FALSE,"Working Trial Balance"}</definedName>
    <definedName name="wrn.TB._.BALANCE._.SHEET." hidden="1">{"BALANCE SHEET ACCTS",#N/A,FALSE,"Working Trial Balance"}</definedName>
    <definedName name="wrn.TB._.BALANCE._.SHEET._1" localSheetId="4" hidden="1">{"BALANCE SHEET ACCTS",#N/A,FALSE,"Working Trial Balance"}</definedName>
    <definedName name="wrn.TB._.BALANCE._.SHEET._1" localSheetId="11" hidden="1">{"BALANCE SHEET ACCTS",#N/A,FALSE,"Working Trial Balance"}</definedName>
    <definedName name="wrn.TB._.BALANCE._.SHEET._1" hidden="1">{"BALANCE SHEET ACCTS",#N/A,FALSE,"Working Trial Balance"}</definedName>
    <definedName name="wrn.TB._.EXPLANATIONS." localSheetId="4" hidden="1">{"EXPLANATIONS",#N/A,FALSE,"Working Trial Balance"}</definedName>
    <definedName name="wrn.TB._.EXPLANATIONS." localSheetId="11" hidden="1">{"EXPLANATIONS",#N/A,FALSE,"Working Trial Balance"}</definedName>
    <definedName name="wrn.TB._.EXPLANATIONS." hidden="1">{"EXPLANATIONS",#N/A,FALSE,"Working Trial Balance"}</definedName>
    <definedName name="wrn.TB._.EXPLANATIONS._1" localSheetId="4" hidden="1">{"EXPLANATIONS",#N/A,FALSE,"Working Trial Balance"}</definedName>
    <definedName name="wrn.TB._.EXPLANATIONS._1" localSheetId="11" hidden="1">{"EXPLANATIONS",#N/A,FALSE,"Working Trial Balance"}</definedName>
    <definedName name="wrn.TB._.EXPLANATIONS._1" hidden="1">{"EXPLANATIONS",#N/A,FALSE,"Working Trial Balance"}</definedName>
    <definedName name="wrn.TB._.INCOME._.STMT." localSheetId="4" hidden="1">{"INCOME STMT ACCTS",#N/A,FALSE,"Working Trial Balance"}</definedName>
    <definedName name="wrn.TB._.INCOME._.STMT." localSheetId="11" hidden="1">{"INCOME STMT ACCTS",#N/A,FALSE,"Working Trial Balance"}</definedName>
    <definedName name="wrn.TB._.INCOME._.STMT." hidden="1">{"INCOME STMT ACCTS",#N/A,FALSE,"Working Trial Balance"}</definedName>
    <definedName name="wrn.TB._.INCOME._.STMT._1" localSheetId="4" hidden="1">{"INCOME STMT ACCTS",#N/A,FALSE,"Working Trial Balance"}</definedName>
    <definedName name="wrn.TB._.INCOME._.STMT._1" localSheetId="11" hidden="1">{"INCOME STMT ACCTS",#N/A,FALSE,"Working Trial Balance"}</definedName>
    <definedName name="wrn.TB._.INCOME._.STMT._1" hidden="1">{"INCOME STMT ACCTS",#N/A,FALSE,"Working Trial Balance"}</definedName>
    <definedName name="wrn.tb_all_accts2" localSheetId="4" hidden="1">{"BALANCE SHEET ACCTS",#N/A,TRUE,"Working Trial Balance";"INCOME STMT ACCTS",#N/A,TRUE,"Working Trial Balance"}</definedName>
    <definedName name="wrn.tb_all_accts2" localSheetId="11" hidden="1">{"BALANCE SHEET ACCTS",#N/A,TRUE,"Working Trial Balance";"INCOME STMT ACCTS",#N/A,TRUE,"Working Trial Balance"}</definedName>
    <definedName name="wrn.tb_all_accts2" hidden="1">{"BALANCE SHEET ACCTS",#N/A,TRUE,"Working Trial Balance";"INCOME STMT ACCTS",#N/A,TRUE,"Working Trial Balance"}</definedName>
    <definedName name="wrn.tb_all_accts2_1" localSheetId="4" hidden="1">{"BALANCE SHEET ACCTS",#N/A,TRUE,"Working Trial Balance";"INCOME STMT ACCTS",#N/A,TRUE,"Working Trial Balance"}</definedName>
    <definedName name="wrn.tb_all_accts2_1" localSheetId="11" hidden="1">{"BALANCE SHEET ACCTS",#N/A,TRUE,"Working Trial Balance";"INCOME STMT ACCTS",#N/A,TRUE,"Working Trial Balance"}</definedName>
    <definedName name="wrn.tb_all_accts2_1" hidden="1">{"BALANCE SHEET ACCTS",#N/A,TRUE,"Working Trial Balance";"INCOME STMT ACCTS",#N/A,TRUE,"Working Trial Balance"}</definedName>
    <definedName name="wrn.TBB3." localSheetId="11" hidden="1">{"TBB3 Assns",#N/A,FALSE,"Valuation";"TBB3 assumptions",#N/A,FALSE,"Assumptions";"TBB3 model",#N/A,FALSE,"INCOME"}</definedName>
    <definedName name="wrn.TBB3." hidden="1">{"TBB3 Assns",#N/A,FALSE,"Valuation";"TBB3 assumptions",#N/A,FALSE,"Assumptions";"TBB3 model",#N/A,FALSE,"INCOME"}</definedName>
    <definedName name="wrn.TBB4" localSheetId="11" hidden="1">{"TBB3 Assns",#N/A,FALSE,"Valuation";"TBB3 assumptions",#N/A,FALSE,"Assumptions";"TBB3 model",#N/A,FALSE,"INCOME"}</definedName>
    <definedName name="wrn.TBB4" hidden="1">{"TBB3 Assns",#N/A,FALSE,"Valuation";"TBB3 assumptions",#N/A,FALSE,"Assumptions";"TBB3 model",#N/A,FALSE,"INCOME"}</definedName>
    <definedName name="wrn.TBB5" localSheetId="11" hidden="1">{"TBB3 Assns",#N/A,FALSE,"Valuation";"TBB3 assumptions",#N/A,FALSE,"Assumptions";"TBB3 model",#N/A,FALSE,"INCOME"}</definedName>
    <definedName name="wrn.TBB5" hidden="1">{"TBB3 Assns",#N/A,FALSE,"Valuation";"TBB3 assumptions",#N/A,FALSE,"Assumptions";"TBB3 model",#N/A,FALSE,"INCOME"}</definedName>
    <definedName name="wrn.td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_.CERTIFICATE." localSheetId="4" hidden="1">{#N/A,#N/A,TRUE,"TDSCERTIFICATE"}</definedName>
    <definedName name="wrn.TDS._.CERTIFICATE." localSheetId="11" hidden="1">{#N/A,#N/A,TRUE,"TDSCERTIFICATE"}</definedName>
    <definedName name="wrn.TDS._.CERTIFICATE." hidden="1">{#N/A,#N/A,TRUE,"TDSCERTIFICATE"}</definedName>
    <definedName name="wrn.tds2"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2"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2"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2"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eacher." localSheetId="11"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chnology." localSheetId="11" hidden="1">{"developed valuation",#N/A,FALSE,"Valuation Analysis";"developed income statement",#N/A,FALSE,"Abbreviated Income Statement";"inprocess valuation",#N/A,FALSE,"Valuation Analysis";"inprocess income statement",#N/A,FALSE,"Abbreviated Income Statement"}</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chnology._1" localSheetId="11" hidden="1">{"developed valuation",#N/A,FALSE,"Valuation Analysis";"developed income statement",#N/A,FALSE,"Abbreviated Income Statement";"inprocess valuation",#N/A,FALSE,"Valuation Analysis";"inprocess income statement",#N/A,FALSE,"Abbreviated Income Statement"}</definedName>
    <definedName name="wrn.technology._1" hidden="1">{"developed valuation",#N/A,FALSE,"Valuation Analysis";"developed income statement",#N/A,FALSE,"Abbreviated Income Statement";"inprocess valuation",#N/A,FALSE,"Valuation Analysis";"inprocess income statement",#N/A,FALSE,"Abbreviated Income Statement"}</definedName>
    <definedName name="wrn.tel2." localSheetId="11"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11"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MPLATE." localSheetId="4" hidden="1">{"ROUTE TEMPLATE",#N/A,FALSE,"HOURLY WKSHT"}</definedName>
    <definedName name="wrn.TEMPLATE." localSheetId="11" hidden="1">{"ROUTE TEMPLATE",#N/A,FALSE,"HOURLY WKSHT"}</definedName>
    <definedName name="wrn.TEMPLATE." hidden="1">{"ROUTE TEMPLATE",#N/A,FALSE,"HOURLY WKSHT"}</definedName>
    <definedName name="wrn.templates." localSheetId="11" hidden="1">{#N/A,#N/A,FALSE,"strt&amp;ecs";#N/A,#N/A,FALSE,"pca";#N/A,#N/A,FALSE,"bldg3";#N/A,#N/A,FALSE,"bldg4"}</definedName>
    <definedName name="wrn.templates." hidden="1">{#N/A,#N/A,FALSE,"strt&amp;ecs";#N/A,#N/A,FALSE,"pca";#N/A,#N/A,FALSE,"bldg3";#N/A,#N/A,FALSE,"bldg4"}</definedName>
    <definedName name="wrn.templates._1" localSheetId="11" hidden="1">{#N/A,#N/A,FALSE,"strt&amp;ecs";#N/A,#N/A,FALSE,"pca";#N/A,#N/A,FALSE,"bldg3";#N/A,#N/A,FALSE,"bldg4"}</definedName>
    <definedName name="wrn.templates._1" hidden="1">{#N/A,#N/A,FALSE,"strt&amp;ecs";#N/A,#N/A,FALSE,"pca";#N/A,#N/A,FALSE,"bldg3";#N/A,#N/A,FALSE,"bldg4"}</definedName>
    <definedName name="wrn.Ten._.yr." localSheetId="11" hidden="1">{"Ten yr",#N/A,TRUE,"Summary";"Ten yr",#N/A,TRUE,"Prem &amp; pol acq";"Ten yr",#N/A,TRUE,"Losses";"Ten yr",#N/A,TRUE,"Expenses";"Ten yr",#N/A,TRUE,"Csh flw inv inc";"Ten yr",#N/A,TRUE,"Ls payout"}</definedName>
    <definedName name="wrn.Ten._.yr." hidden="1">{"Ten yr",#N/A,TRUE,"Summary";"Ten yr",#N/A,TRUE,"Prem &amp; pol acq";"Ten yr",#N/A,TRUE,"Losses";"Ten yr",#N/A,TRUE,"Expenses";"Ten yr",#N/A,TRUE,"Csh flw inv inc";"Ten yr",#N/A,TRUE,"Ls payout"}</definedName>
    <definedName name="wrn.Test." localSheetId="4" hidden="1">{"Consolidated company",#N/A,TRUE,"Income statement_Balance sheet";"Summary report",#N/A,TRUE,"Income statement_Balance sheet"}</definedName>
    <definedName name="wrn.Test." localSheetId="11" hidden="1">{"Consolidated company",#N/A,TRUE,"Income statement_Balance sheet";"Summary report",#N/A,TRUE,"Income statement_Balance sheet"}</definedName>
    <definedName name="wrn.Test." hidden="1">{"Consolidated company",#N/A,TRUE,"Income statement_Balance sheet";"Summary report",#N/A,TRUE,"Income statement_Balance sheet"}</definedName>
    <definedName name="wrn.Test._1" localSheetId="4" hidden="1">{"Bonds",#N/A,FALSE,"Database"}</definedName>
    <definedName name="wrn.Test._1" localSheetId="11" hidden="1">{"Bonds",#N/A,FALSE,"Database"}</definedName>
    <definedName name="wrn.Test._1" hidden="1">{"Bonds",#N/A,FALSE,"Database"}</definedName>
    <definedName name="wrn.Test._1_1" localSheetId="4" hidden="1">{"Quarter",#N/A,FALSE,"Absorption Side by Side";"Side by Side",#N/A,FALSE,"Absorption Side by Side";"Quarter",#N/A,FALSE,"Side by Side";"Side by Side",#N/A,FALSE,"Side by Side"}</definedName>
    <definedName name="wrn.Test._1_1" localSheetId="11" hidden="1">{"Quarter",#N/A,FALSE,"Absorption Side by Side";"Side by Side",#N/A,FALSE,"Absorption Side by Side";"Quarter",#N/A,FALSE,"Side by Side";"Side by Side",#N/A,FALSE,"Side by Side"}</definedName>
    <definedName name="wrn.Test._1_1" hidden="1">{"Quarter",#N/A,FALSE,"Absorption Side by Side";"Side by Side",#N/A,FALSE,"Absorption Side by Side";"Quarter",#N/A,FALSE,"Side by Side";"Side by Side",#N/A,FALSE,"Side by Side"}</definedName>
    <definedName name="wrn.Test._1_1_2" localSheetId="4" hidden="1">{"Quarter",#N/A,FALSE,"Absorption Side by Side";"Side by Side",#N/A,FALSE,"Absorption Side by Side";"Quarter",#N/A,FALSE,"Side by Side";"Side by Side",#N/A,FALSE,"Side by Side"}</definedName>
    <definedName name="wrn.Test._1_1_2" localSheetId="11" hidden="1">{"Quarter",#N/A,FALSE,"Absorption Side by Side";"Side by Side",#N/A,FALSE,"Absorption Side by Side";"Quarter",#N/A,FALSE,"Side by Side";"Side by Side",#N/A,FALSE,"Side by Side"}</definedName>
    <definedName name="wrn.Test._1_1_2" hidden="1">{"Quarter",#N/A,FALSE,"Absorption Side by Side";"Side by Side",#N/A,FALSE,"Absorption Side by Side";"Quarter",#N/A,FALSE,"Side by Side";"Side by Side",#N/A,FALSE,"Side by Side"}</definedName>
    <definedName name="wrn.Test._1_3" localSheetId="4" hidden="1">{"Quarter",#N/A,FALSE,"Absorption Side by Side";"Side by Side",#N/A,FALSE,"Absorption Side by Side";"Quarter",#N/A,FALSE,"Side by Side";"Side by Side",#N/A,FALSE,"Side by Side"}</definedName>
    <definedName name="wrn.Test._1_3" localSheetId="11" hidden="1">{"Quarter",#N/A,FALSE,"Absorption Side by Side";"Side by Side",#N/A,FALSE,"Absorption Side by Side";"Quarter",#N/A,FALSE,"Side by Side";"Side by Side",#N/A,FALSE,"Side by Side"}</definedName>
    <definedName name="wrn.Test._1_3" hidden="1">{"Quarter",#N/A,FALSE,"Absorption Side by Side";"Side by Side",#N/A,FALSE,"Absorption Side by Side";"Quarter",#N/A,FALSE,"Side by Side";"Side by Side",#N/A,FALSE,"Side by Side"}</definedName>
    <definedName name="wrn.Test._2" localSheetId="4" hidden="1">{"Quarter",#N/A,FALSE,"Absorption Side by Side";"Side by Side",#N/A,FALSE,"Absorption Side by Side";"Quarter",#N/A,FALSE,"Side by Side";"Side by Side",#N/A,FALSE,"Side by Side"}</definedName>
    <definedName name="wrn.Test._2" localSheetId="11" hidden="1">{"Quarter",#N/A,FALSE,"Absorption Side by Side";"Side by Side",#N/A,FALSE,"Absorption Side by Side";"Quarter",#N/A,FALSE,"Side by Side";"Side by Side",#N/A,FALSE,"Side by Side"}</definedName>
    <definedName name="wrn.Test._2" hidden="1">{"Quarter",#N/A,FALSE,"Absorption Side by Side";"Side by Side",#N/A,FALSE,"Absorption Side by Side";"Quarter",#N/A,FALSE,"Side by Side";"Side by Side",#N/A,FALSE,"Side by Side"}</definedName>
    <definedName name="wrn.Test._2_2" localSheetId="4" hidden="1">{"Quarter",#N/A,FALSE,"Absorption Side by Side";"Side by Side",#N/A,FALSE,"Absorption Side by Side";"Quarter",#N/A,FALSE,"Side by Side";"Side by Side",#N/A,FALSE,"Side by Side"}</definedName>
    <definedName name="wrn.Test._2_2" localSheetId="11" hidden="1">{"Quarter",#N/A,FALSE,"Absorption Side by Side";"Side by Side",#N/A,FALSE,"Absorption Side by Side";"Quarter",#N/A,FALSE,"Side by Side";"Side by Side",#N/A,FALSE,"Side by Side"}</definedName>
    <definedName name="wrn.Test._2_2" hidden="1">{"Quarter",#N/A,FALSE,"Absorption Side by Side";"Side by Side",#N/A,FALSE,"Absorption Side by Side";"Quarter",#N/A,FALSE,"Side by Side";"Side by Side",#N/A,FALSE,"Side by Side"}</definedName>
    <definedName name="wrn.Test._3" localSheetId="4" hidden="1">{"Quarter",#N/A,FALSE,"Absorption Side by Side";"Side by Side",#N/A,FALSE,"Absorption Side by Side";"Quarter",#N/A,FALSE,"Side by Side";"Side by Side",#N/A,FALSE,"Side by Side"}</definedName>
    <definedName name="wrn.Test._3" localSheetId="11" hidden="1">{"Quarter",#N/A,FALSE,"Absorption Side by Side";"Side by Side",#N/A,FALSE,"Absorption Side by Side";"Quarter",#N/A,FALSE,"Side by Side";"Side by Side",#N/A,FALSE,"Side by Side"}</definedName>
    <definedName name="wrn.Test._3" hidden="1">{"Quarter",#N/A,FALSE,"Absorption Side by Side";"Side by Side",#N/A,FALSE,"Absorption Side by Side";"Quarter",#N/A,FALSE,"Side by Side";"Side by Side",#N/A,FALSE,"Side by Side"}</definedName>
    <definedName name="wrn.Test._3_2" localSheetId="4" hidden="1">{"Quarter",#N/A,FALSE,"Absorption Side by Side";"Side by Side",#N/A,FALSE,"Absorption Side by Side";"Quarter",#N/A,FALSE,"Side by Side";"Side by Side",#N/A,FALSE,"Side by Side"}</definedName>
    <definedName name="wrn.Test._3_2" localSheetId="11" hidden="1">{"Quarter",#N/A,FALSE,"Absorption Side by Side";"Side by Side",#N/A,FALSE,"Absorption Side by Side";"Quarter",#N/A,FALSE,"Side by Side";"Side by Side",#N/A,FALSE,"Side by Side"}</definedName>
    <definedName name="wrn.Test._3_2" hidden="1">{"Quarter",#N/A,FALSE,"Absorption Side by Side";"Side by Side",#N/A,FALSE,"Absorption Side by Side";"Quarter",#N/A,FALSE,"Side by Side";"Side by Side",#N/A,FALSE,"Side by Side"}</definedName>
    <definedName name="wrn.Test._5" localSheetId="4" hidden="1">{"Quarter",#N/A,FALSE,"Absorption Side by Side";"Side by Side",#N/A,FALSE,"Absorption Side by Side";"Quarter",#N/A,FALSE,"Side by Side";"Side by Side",#N/A,FALSE,"Side by Side"}</definedName>
    <definedName name="wrn.Test._5" localSheetId="11" hidden="1">{"Quarter",#N/A,FALSE,"Absorption Side by Side";"Side by Side",#N/A,FALSE,"Absorption Side by Side";"Quarter",#N/A,FALSE,"Side by Side";"Side by Side",#N/A,FALSE,"Side by Side"}</definedName>
    <definedName name="wrn.Test._5" hidden="1">{"Quarter",#N/A,FALSE,"Absorption Side by Side";"Side by Side",#N/A,FALSE,"Absorption Side by Side";"Quarter",#N/A,FALSE,"Side by Side";"Side by Side",#N/A,FALSE,"Side by Side"}</definedName>
    <definedName name="wrn.Test.new" localSheetId="4" hidden="1">{"OperationsAssumptions",#N/A,FALSE,"Operations Assumptions"}</definedName>
    <definedName name="wrn.Test.new" localSheetId="11" hidden="1">{"OperationsAssumptions",#N/A,FALSE,"Operations Assumptions"}</definedName>
    <definedName name="wrn.Test.new" hidden="1">{"OperationsAssumptions",#N/A,FALSE,"Operations Assumptions"}</definedName>
    <definedName name="wrn.Test.new_1" localSheetId="4" hidden="1">{"OperationsAssumptions",#N/A,FALSE,"Operations Assumptions"}</definedName>
    <definedName name="wrn.Test.new_1" localSheetId="11" hidden="1">{"OperationsAssumptions",#N/A,FALSE,"Operations Assumptions"}</definedName>
    <definedName name="wrn.Test.new_1" hidden="1">{"OperationsAssumptions",#N/A,FALSE,"Operations Assumptions"}</definedName>
    <definedName name="wrn.test1." localSheetId="4" hidden="1">{"Income Statement",#N/A,FALSE,"CFMODEL";"Balance Sheet",#N/A,FALSE,"CFMODEL"}</definedName>
    <definedName name="wrn.test1." localSheetId="11" hidden="1">{"Income Statement",#N/A,FALSE,"CFMODEL";"Balance Sheet",#N/A,FALSE,"CFMODEL"}</definedName>
    <definedName name="wrn.test1." hidden="1">{"Income Statement",#N/A,FALSE,"CFMODEL";"Balance Sheet",#N/A,FALSE,"CFMODEL"}</definedName>
    <definedName name="wrn.test1._1" localSheetId="4" hidden="1">{"Income Statement",#N/A,FALSE,"CFMODEL";"Balance Sheet",#N/A,FALSE,"CFMODEL"}</definedName>
    <definedName name="wrn.test1._1" localSheetId="11" hidden="1">{"Income Statement",#N/A,FALSE,"CFMODEL";"Balance Sheet",#N/A,FALSE,"CFMODEL"}</definedName>
    <definedName name="wrn.test1._1" hidden="1">{"Income Statement",#N/A,FALSE,"CFMODEL";"Balance Sheet",#N/A,FALSE,"CFMODEL"}</definedName>
    <definedName name="wrn.test1.Exec" localSheetId="11" hidden="1">{"expltr",#N/A,FALSE,"Expense projects";"explgl",#N/A,FALSE,"Expense projects"}</definedName>
    <definedName name="wrn.test1.Exec" hidden="1">{"expltr",#N/A,FALSE,"Expense projects";"explgl",#N/A,FALSE,"Expense projects"}</definedName>
    <definedName name="wrn.test1.OpsSupp" localSheetId="11" hidden="1">{"expltr",#N/A,FALSE,"Expense projects";"explgl",#N/A,FALSE,"Expense projects"}</definedName>
    <definedName name="wrn.test1.OpsSupp" hidden="1">{"expltr",#N/A,FALSE,"Expense projects";"explgl",#N/A,FALSE,"Expense projects"}</definedName>
    <definedName name="wrn.test1.OpsSuppVP" localSheetId="11" hidden="1">{"expltr",#N/A,FALSE,"Expense projects";"explgl",#N/A,FALSE,"Expense projects"}</definedName>
    <definedName name="wrn.test1.OpsSuppVP" hidden="1">{"expltr",#N/A,FALSE,"Expense projects";"explgl",#N/A,FALSE,"Expense projects"}</definedName>
    <definedName name="wrn.test2." localSheetId="4" hidden="1">{"SourcesUses",#N/A,TRUE,"CFMODEL";"TransOverview",#N/A,TRUE,"CFMODEL"}</definedName>
    <definedName name="wrn.test2." localSheetId="11" hidden="1">{"SourcesUses",#N/A,TRUE,"CFMODEL";"TransOverview",#N/A,TRUE,"CFMODEL"}</definedName>
    <definedName name="wrn.test2." hidden="1">{"SourcesUses",#N/A,TRUE,"CFMODEL";"TransOverview",#N/A,TRUE,"CFMODEL"}</definedName>
    <definedName name="wrn.test2._1" localSheetId="4" hidden="1">{"SourcesUses",#N/A,TRUE,"CFMODEL";"TransOverview",#N/A,TRUE,"CFMODEL"}</definedName>
    <definedName name="wrn.test2._1" localSheetId="11" hidden="1">{"SourcesUses",#N/A,TRUE,"CFMODEL";"TransOverview",#N/A,TRUE,"CFMODEL"}</definedName>
    <definedName name="wrn.test2._1" hidden="1">{"SourcesUses",#N/A,TRUE,"CFMODEL";"TransOverview",#N/A,TRUE,"CFMODEL"}</definedName>
    <definedName name="wrn.test3." localSheetId="4" hidden="1">{"SourcesUses",#N/A,TRUE,#N/A;"TransOverview",#N/A,TRUE,"CFMODEL"}</definedName>
    <definedName name="wrn.test3." localSheetId="11" hidden="1">{"SourcesUses",#N/A,TRUE,#N/A;"TransOverview",#N/A,TRUE,"CFMODEL"}</definedName>
    <definedName name="wrn.test3." hidden="1">{"SourcesUses",#N/A,TRUE,#N/A;"TransOverview",#N/A,TRUE,"CFMODEL"}</definedName>
    <definedName name="wrn.test3._1" localSheetId="4" hidden="1">{"SourcesUses",#N/A,TRUE,#N/A;"TransOverview",#N/A,TRUE,"CFMODEL"}</definedName>
    <definedName name="wrn.test3._1" localSheetId="11" hidden="1">{"SourcesUses",#N/A,TRUE,#N/A;"TransOverview",#N/A,TRUE,"CFMODEL"}</definedName>
    <definedName name="wrn.test3._1" hidden="1">{"SourcesUses",#N/A,TRUE,#N/A;"TransOverview",#N/A,TRUE,"CFMODEL"}</definedName>
    <definedName name="wrn.test4." localSheetId="4" hidden="1">{"SourcesUses",#N/A,TRUE,"FundsFlow";"TransOverview",#N/A,TRUE,"FundsFlow"}</definedName>
    <definedName name="wrn.test4." localSheetId="11" hidden="1">{"SourcesUses",#N/A,TRUE,"FundsFlow";"TransOverview",#N/A,TRUE,"FundsFlow"}</definedName>
    <definedName name="wrn.test4." hidden="1">{"SourcesUses",#N/A,TRUE,"FundsFlow";"TransOverview",#N/A,TRUE,"FundsFlow"}</definedName>
    <definedName name="wrn.test4._1" localSheetId="4" hidden="1">{"SourcesUses",#N/A,TRUE,"FundsFlow";"TransOverview",#N/A,TRUE,"FundsFlow"}</definedName>
    <definedName name="wrn.test4._1" localSheetId="11" hidden="1">{"SourcesUses",#N/A,TRUE,"FundsFlow";"TransOverview",#N/A,TRUE,"FundsFlow"}</definedName>
    <definedName name="wrn.test4._1" hidden="1">{"SourcesUses",#N/A,TRUE,"FundsFlow";"TransOverview",#N/A,TRUE,"FundsFlow"}</definedName>
    <definedName name="wrn.test5" localSheetId="4" hidden="1">{"SourcesUses",#N/A,TRUE,"FundsFlow";"TransOverview",#N/A,TRUE,"FundsFlow"}</definedName>
    <definedName name="wrn.test5" localSheetId="11" hidden="1">{"SourcesUses",#N/A,TRUE,"FundsFlow";"TransOverview",#N/A,TRUE,"FundsFlow"}</definedName>
    <definedName name="wrn.test5" hidden="1">{"SourcesUses",#N/A,TRUE,"FundsFlow";"TransOverview",#N/A,TRUE,"FundsFlow"}</definedName>
    <definedName name="wrn.test5_1" localSheetId="4" hidden="1">{"SourcesUses",#N/A,TRUE,"FundsFlow";"TransOverview",#N/A,TRUE,"FundsFlow"}</definedName>
    <definedName name="wrn.test5_1" localSheetId="11" hidden="1">{"SourcesUses",#N/A,TRUE,"FundsFlow";"TransOverview",#N/A,TRUE,"FundsFlow"}</definedName>
    <definedName name="wrn.test5_1" hidden="1">{"SourcesUses",#N/A,TRUE,"FundsFlow";"TransOverview",#N/A,TRUE,"FundsFlow"}</definedName>
    <definedName name="wrn.Textron." localSheetId="11" hidden="1">{#N/A,#N/A,FALSE,"IS";#N/A,#N/A,FALSE,"SG";#N/A,#N/A,FALSE,"FF";#N/A,#N/A,FALSE,"BS";#N/A,#N/A,FALSE,"DCF";#N/A,#N/A,FALSE,"EVA";#N/A,#N/A,FALSE,"Air";#N/A,#N/A,FALSE,"Car";#N/A,#N/A,FALSE,"Ind";#N/A,#N/A,FALSE,"Sys";#N/A,#N/A,FALSE,"Fin";#N/A,#N/A,FALSE,"Ces";#N/A,#N/A,FALSE,"Bell"}</definedName>
    <definedName name="wrn.Textron." hidden="1">{#N/A,#N/A,FALSE,"IS";#N/A,#N/A,FALSE,"SG";#N/A,#N/A,FALSE,"FF";#N/A,#N/A,FALSE,"BS";#N/A,#N/A,FALSE,"DCF";#N/A,#N/A,FALSE,"EVA";#N/A,#N/A,FALSE,"Air";#N/A,#N/A,FALSE,"Car";#N/A,#N/A,FALSE,"Ind";#N/A,#N/A,FALSE,"Sys";#N/A,#N/A,FALSE,"Fin";#N/A,#N/A,FALSE,"Ces";#N/A,#N/A,FALSE,"Bell"}</definedName>
    <definedName name="wrn.TheWholeEnchilada." localSheetId="19" hidden="1">{"CSheet",#N/A,FALSE,"C";"SmCap",#N/A,FALSE,"VAL1";"GulfCoast",#N/A,FALSE,"VAL1";"nav",#N/A,FALSE,"NAV";"Summary",#N/A,FALSE,"NAV"}</definedName>
    <definedName name="wrn.TheWholeEnchilada." localSheetId="4" hidden="1">{"CSheet",#N/A,FALSE,"C";"SmCap",#N/A,FALSE,"VAL1";"GulfCoast",#N/A,FALSE,"VAL1";"nav",#N/A,FALSE,"NAV";"Summary",#N/A,FALSE,"NAV"}</definedName>
    <definedName name="wrn.TheWholeEnchilada." localSheetId="15" hidden="1">{"CSheet",#N/A,FALSE,"C";"SmCap",#N/A,FALSE,"VAL1";"GulfCoast",#N/A,FALSE,"VAL1";"nav",#N/A,FALSE,"NAV";"Summary",#N/A,FALSE,"NAV"}</definedName>
    <definedName name="wrn.TheWholeEnchilada." localSheetId="11" hidden="1">{"CSheet",#N/A,FALSE,"C";"SmCap",#N/A,FALSE,"VAL1";"GulfCoast",#N/A,FALSE,"VAL1";"nav",#N/A,FALSE,"NAV";"Summary",#N/A,FALSE,"NAV"}</definedName>
    <definedName name="wrn.TheWholeEnchilada." hidden="1">{"CSheet",#N/A,FALSE,"C";"SmCap",#N/A,FALSE,"VAL1";"GulfCoast",#N/A,FALSE,"VAL1";"nav",#N/A,FALSE,"NAV";"Summary",#N/A,FALSE,"NAV"}</definedName>
    <definedName name="wrn.TheWholeEnchilada._1" localSheetId="4" hidden="1">{"CSheet",#N/A,FALSE,"C";"SmCap",#N/A,FALSE,"VAL1";"GulfCoast",#N/A,FALSE,"VAL1";"nav",#N/A,FALSE,"NAV";"Summary",#N/A,FALSE,"NAV"}</definedName>
    <definedName name="wrn.TheWholeEnchilada._1" localSheetId="11" hidden="1">{"CSheet",#N/A,FALSE,"C";"SmCap",#N/A,FALSE,"VAL1";"GulfCoast",#N/A,FALSE,"VAL1";"nav",#N/A,FALSE,"NAV";"Summary",#N/A,FALSE,"NAV"}</definedName>
    <definedName name="wrn.TheWholeEnchilada._1" hidden="1">{"CSheet",#N/A,FALSE,"C";"SmCap",#N/A,FALSE,"VAL1";"GulfCoast",#N/A,FALSE,"VAL1";"nav",#N/A,FALSE,"NAV";"Summary",#N/A,FALSE,"NAV"}</definedName>
    <definedName name="wrn.thom._.mcan._.balance._.sheet." localSheetId="4" hidden="1">{"thom mcan balance sheet",#N/A,FALSE,"MCAN"}</definedName>
    <definedName name="wrn.thom._.mcan._.balance._.sheet." localSheetId="11" hidden="1">{"thom mcan balance sheet",#N/A,FALSE,"MCAN"}</definedName>
    <definedName name="wrn.thom._.mcan._.balance._.sheet." hidden="1">{"thom mcan balance sheet",#N/A,FALSE,"MCAN"}</definedName>
    <definedName name="wrn.thom._.mcan._.balance._.sheet._1" localSheetId="4" hidden="1">{"thom mcan balance sheet",#N/A,FALSE,"MCAN"}</definedName>
    <definedName name="wrn.thom._.mcan._.balance._.sheet._1" localSheetId="11" hidden="1">{"thom mcan balance sheet",#N/A,FALSE,"MCAN"}</definedName>
    <definedName name="wrn.thom._.mcan._.balance._.sheet._1" hidden="1">{"thom mcan balance sheet",#N/A,FALSE,"MCAN"}</definedName>
    <definedName name="wrn.thom._.mcan._.cash._.flow." localSheetId="4" hidden="1">{"thom mcan cash flow",#N/A,FALSE,"MCAN"}</definedName>
    <definedName name="wrn.thom._.mcan._.cash._.flow." localSheetId="11" hidden="1">{"thom mcan cash flow",#N/A,FALSE,"MCAN"}</definedName>
    <definedName name="wrn.thom._.mcan._.cash._.flow." hidden="1">{"thom mcan cash flow",#N/A,FALSE,"MCAN"}</definedName>
    <definedName name="wrn.thom._.mcan._.cash._.flow._1" localSheetId="4" hidden="1">{"thom mcan cash flow",#N/A,FALSE,"MCAN"}</definedName>
    <definedName name="wrn.thom._.mcan._.cash._.flow._1" localSheetId="11" hidden="1">{"thom mcan cash flow",#N/A,FALSE,"MCAN"}</definedName>
    <definedName name="wrn.thom._.mcan._.cash._.flow._1" hidden="1">{"thom mcan cash flow",#N/A,FALSE,"MCAN"}</definedName>
    <definedName name="wrn.thom._.mcan._.interest." localSheetId="4" hidden="1">{"thom mcan interest",#N/A,FALSE,"MCAN"}</definedName>
    <definedName name="wrn.thom._.mcan._.interest." localSheetId="11" hidden="1">{"thom mcan interest",#N/A,FALSE,"MCAN"}</definedName>
    <definedName name="wrn.thom._.mcan._.interest." hidden="1">{"thom mcan interest",#N/A,FALSE,"MCAN"}</definedName>
    <definedName name="wrn.thom._.mcan._.interest._1" localSheetId="4" hidden="1">{"thom mcan interest",#N/A,FALSE,"MCAN"}</definedName>
    <definedName name="wrn.thom._.mcan._.interest._1" localSheetId="11" hidden="1">{"thom mcan interest",#N/A,FALSE,"MCAN"}</definedName>
    <definedName name="wrn.thom._.mcan._.interest._1" hidden="1">{"thom mcan interest",#N/A,FALSE,"MCAN"}</definedName>
    <definedName name="wrn.Thomas_Case." localSheetId="4" hidden="1">{#N/A,#N/A,TRUE,"Thomas Case";#N/A,#N/A,TRUE,"Corporate Overhead";#N/A,#N/A,TRUE,"Arizona";#N/A,#N/A,TRUE,"Cal";#N/A,#N/A,TRUE,"Illinois";#N/A,#N/A,TRUE,"Indiana";#N/A,#N/A,TRUE,"Ohio";#N/A,#N/A,TRUE,"Pennsylvania";#N/A,#N/A,TRUE,"Growth";#N/A,#N/A,TRUE,"Anthem";#N/A,#N/A,TRUE,"Pipeline"}</definedName>
    <definedName name="wrn.Thomas_Case." localSheetId="15" hidden="1">{#N/A,#N/A,TRUE,"Thomas Case";#N/A,#N/A,TRUE,"Corporate Overhead";#N/A,#N/A,TRUE,"Arizona";#N/A,#N/A,TRUE,"Cal";#N/A,#N/A,TRUE,"Illinois";#N/A,#N/A,TRUE,"Indiana";#N/A,#N/A,TRUE,"Ohio";#N/A,#N/A,TRUE,"Pennsylvania";#N/A,#N/A,TRUE,"Growth";#N/A,#N/A,TRUE,"Anthem";#N/A,#N/A,TRUE,"Pipeline"}</definedName>
    <definedName name="wrn.Thomas_Case." localSheetId="11"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homas_Case._1" localSheetId="4" hidden="1">{#N/A,#N/A,TRUE,"Thomas Case";#N/A,#N/A,TRUE,"Corporate Overhead";#N/A,#N/A,TRUE,"Arizona";#N/A,#N/A,TRUE,"Cal";#N/A,#N/A,TRUE,"Illinois";#N/A,#N/A,TRUE,"Indiana";#N/A,#N/A,TRUE,"Ohio";#N/A,#N/A,TRUE,"Pennsylvania";#N/A,#N/A,TRUE,"Growth";#N/A,#N/A,TRUE,"Anthem";#N/A,#N/A,TRUE,"Pipeline"}</definedName>
    <definedName name="wrn.Thomas_Case._1" localSheetId="11" hidden="1">{#N/A,#N/A,TRUE,"Thomas Case";#N/A,#N/A,TRUE,"Corporate Overhead";#N/A,#N/A,TRUE,"Arizona";#N/A,#N/A,TRUE,"Cal";#N/A,#N/A,TRUE,"Illinois";#N/A,#N/A,TRUE,"Indiana";#N/A,#N/A,TRUE,"Ohio";#N/A,#N/A,TRUE,"Pennsylvania";#N/A,#N/A,TRUE,"Growth";#N/A,#N/A,TRUE,"Anthem";#N/A,#N/A,TRUE,"Pipeline"}</definedName>
    <definedName name="wrn.Thomas_Case._1" hidden="1">{#N/A,#N/A,TRUE,"Thomas Case";#N/A,#N/A,TRUE,"Corporate Overhead";#N/A,#N/A,TRUE,"Arizona";#N/A,#N/A,TRUE,"Cal";#N/A,#N/A,TRUE,"Illinois";#N/A,#N/A,TRUE,"Indiana";#N/A,#N/A,TRUE,"Ohio";#N/A,#N/A,TRUE,"Pennsylvania";#N/A,#N/A,TRUE,"Growth";#N/A,#N/A,TRUE,"Anthem";#N/A,#N/A,TRUE,"Pipeline"}</definedName>
    <definedName name="wrn.three" localSheetId="11" hidden="1">{"EVA",#N/A,FALSE,"EVA";"WACC",#N/A,FALSE,"WACC"}</definedName>
    <definedName name="wrn.three" hidden="1">{"EVA",#N/A,FALSE,"EVA";"WACC",#N/A,FALSE,"WACC"}</definedName>
    <definedName name="wrn.Three._.Years." localSheetId="11" hidden="1">{"Year1996",#N/A,FALSE,"1996-1998 Analyst Models";"Year1997",#N/A,FALSE,"1996-1998 Analyst Models";"Year1998",#N/A,FALSE,"1996-1998 Analyst Models"}</definedName>
    <definedName name="wrn.Three._.Years." hidden="1">{"Year1996",#N/A,FALSE,"1996-1998 Analyst Models";"Year1997",#N/A,FALSE,"1996-1998 Analyst Models";"Year1998",#N/A,FALSE,"1996-1998 Analyst Models"}</definedName>
    <definedName name="wrn.Three._.Years._1" localSheetId="11" hidden="1">{"Year1996",#N/A,FALSE,"1996-1998 Analyst Models";"Year1997",#N/A,FALSE,"1996-1998 Analyst Models";"Year1998",#N/A,FALSE,"1996-1998 Analyst Models"}</definedName>
    <definedName name="wrn.Three._.Years._1" hidden="1">{"Year1996",#N/A,FALSE,"1996-1998 Analyst Models";"Year1997",#N/A,FALSE,"1996-1998 Analyst Models";"Year1998",#N/A,FALSE,"1996-1998 Analyst Models"}</definedName>
    <definedName name="wrn.Tier._.1." localSheetId="11" hidden="1">{#N/A,#N/A,TRUE,"segqtr"}</definedName>
    <definedName name="wrn.Tier._.1." hidden="1">{#N/A,#N/A,TRUE,"segqtr"}</definedName>
    <definedName name="wrn.TIF." localSheetId="11" hidden="1">{"Quarterly Income",#N/A,FALSE,"TIF";"Annual Income",#N/A,FALSE,"TIF";"Quarterly Margins",#N/A,FALSE,"TIF";"Balance Sheet",#N/A,FALSE,"TIF";"Funds Flow",#N/A,FALSE,"TIF";"Q Sales",#N/A,FALSE,"TIF";"Units",#N/A,FALSE,"TIF";"SQFT",#N/A,FALSE,"TIF";"Inventory",#N/A,FALSE,"TIF";"Sales Analysis",#N/A,FALSE,"TIF"}</definedName>
    <definedName name="wrn.TIF." hidden="1">{"Quarterly Income",#N/A,FALSE,"TIF";"Annual Income",#N/A,FALSE,"TIF";"Quarterly Margins",#N/A,FALSE,"TIF";"Balance Sheet",#N/A,FALSE,"TIF";"Funds Flow",#N/A,FALSE,"TIF";"Q Sales",#N/A,FALSE,"TIF";"Units",#N/A,FALSE,"TIF";"SQFT",#N/A,FALSE,"TIF";"Inventory",#N/A,FALSE,"TIF";"Sales Analysis",#N/A,FALSE,"TIF"}</definedName>
    <definedName name="wrn.TMCALL._1" localSheetId="4" hidden="1">{"tmccash",#N/A,FALSE,"INCX";"tmcinc",#N/A,FALSE,"INCX";"tmcpretx",#N/A,FALSE,"INCX";"tmcadrev",#N/A,FALSE,"INCX";"tmcbooks",#N/A,FALSE,"INCX"}</definedName>
    <definedName name="wrn.TMCALL._1" localSheetId="11" hidden="1">{"tmccash",#N/A,FALSE,"INCX";"tmcinc",#N/A,FALSE,"INCX";"tmcpretx",#N/A,FALSE,"INCX";"tmcadrev",#N/A,FALSE,"INCX";"tmcbooks",#N/A,FALSE,"INCX"}</definedName>
    <definedName name="wrn.TMCALL._1" hidden="1">{"tmccash",#N/A,FALSE,"INCX";"tmcinc",#N/A,FALSE,"INCX";"tmcpretx",#N/A,FALSE,"INCX";"tmcadrev",#N/A,FALSE,"INCX";"tmcbooks",#N/A,FALSE,"INCX"}</definedName>
    <definedName name="wrn.tmjj." localSheetId="4">{"bbtday",#N/A,FALSE,"ban0930";"banksday",#N/A,FALSE,"ban0930";"compday",#N/A,FALSE,"ban0930"}</definedName>
    <definedName name="wrn.tmjj." localSheetId="11">{"bbtday",#N/A,FALSE,"ban0930";"banksday",#N/A,FALSE,"ban0930";"compday",#N/A,FALSE,"ban0930"}</definedName>
    <definedName name="wrn.tmjj.">{"bbtday",#N/A,FALSE,"ban0930";"banksday",#N/A,FALSE,"ban0930";"compday",#N/A,FALSE,"ban0930"}</definedName>
    <definedName name="wrn.tmjj.1" localSheetId="4">{"bbtday",#N/A,FALSE,"ban0930";"banksday",#N/A,FALSE,"ban0930";"compday",#N/A,FALSE,"ban0930"}</definedName>
    <definedName name="wrn.tmjj.1" localSheetId="11">{"bbtday",#N/A,FALSE,"ban0930";"banksday",#N/A,FALSE,"ban0930";"compday",#N/A,FALSE,"ban0930"}</definedName>
    <definedName name="wrn.tmjj.1">{"bbtday",#N/A,FALSE,"ban0930";"banksday",#N/A,FALSE,"ban0930";"compday",#N/A,FALSE,"ban0930"}</definedName>
    <definedName name="wrn.tobacco." localSheetId="11"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11" hidden="1">{"income",#N/A,FALSE,"TOBACCO";"value",#N/A,FALSE,"TOBACCO";"assum1",#N/A,FALSE,"TOBACCO"}</definedName>
    <definedName name="wrn.tobsum." hidden="1">{"income",#N/A,FALSE,"TOBACCO";"value",#N/A,FALSE,"TOBACCO";"assum1",#N/A,FALSE,"TOBACCO"}</definedName>
    <definedName name="wrn.todo." localSheetId="4" hidden="1">{#N/A,#N/A,FALSE,"Hip.Bas";#N/A,#N/A,FALSE,"ventas";#N/A,#N/A,FALSE,"ingre-Año";#N/A,#N/A,FALSE,"ventas-Año";#N/A,#N/A,FALSE,"Costepro";#N/A,#N/A,FALSE,"inversion";#N/A,#N/A,FALSE,"personal";#N/A,#N/A,FALSE,"Gastos-V";#N/A,#N/A,FALSE,"Circulante";#N/A,#N/A,FALSE,"CONSOLI";#N/A,#N/A,FALSE,"Es-Fin";#N/A,#N/A,FALSE,"Margen-P"}</definedName>
    <definedName name="wrn.todo." localSheetId="11"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do._1" localSheetId="4" hidden="1">{#N/A,#N/A,FALSE,"Hip.Bas";#N/A,#N/A,FALSE,"ventas";#N/A,#N/A,FALSE,"ingre-Año";#N/A,#N/A,FALSE,"ventas-Año";#N/A,#N/A,FALSE,"Costepro";#N/A,#N/A,FALSE,"inversion";#N/A,#N/A,FALSE,"personal";#N/A,#N/A,FALSE,"Gastos-V";#N/A,#N/A,FALSE,"Circulante";#N/A,#N/A,FALSE,"CONSOLI";#N/A,#N/A,FALSE,"Es-Fin";#N/A,#N/A,FALSE,"Margen-P"}</definedName>
    <definedName name="wrn.todo._1" localSheetId="11" hidden="1">{#N/A,#N/A,FALSE,"Hip.Bas";#N/A,#N/A,FALSE,"ventas";#N/A,#N/A,FALSE,"ingre-Año";#N/A,#N/A,FALSE,"ventas-Año";#N/A,#N/A,FALSE,"Costepro";#N/A,#N/A,FALSE,"inversion";#N/A,#N/A,FALSE,"personal";#N/A,#N/A,FALSE,"Gastos-V";#N/A,#N/A,FALSE,"Circulante";#N/A,#N/A,FALSE,"CONSOLI";#N/A,#N/A,FALSE,"Es-Fin";#N/A,#N/A,FALSE,"Margen-P"}</definedName>
    <definedName name="wrn.todo._1" hidden="1">{#N/A,#N/A,FALSE,"Hip.Bas";#N/A,#N/A,FALSE,"ventas";#N/A,#N/A,FALSE,"ingre-Año";#N/A,#N/A,FALSE,"ventas-Año";#N/A,#N/A,FALSE,"Costepro";#N/A,#N/A,FALSE,"inversion";#N/A,#N/A,FALSE,"personal";#N/A,#N/A,FALSE,"Gastos-V";#N/A,#N/A,FALSE,"Circulante";#N/A,#N/A,FALSE,"CONSOLI";#N/A,#N/A,FALSE,"Es-Fin";#N/A,#N/A,FALSE,"Margen-P"}</definedName>
    <definedName name="wrn.todo._1_1" localSheetId="4" hidden="1">{#N/A,#N/A,FALSE,"Hip.Bas";#N/A,#N/A,FALSE,"ventas";#N/A,#N/A,FALSE,"ingre-Año";#N/A,#N/A,FALSE,"ventas-Año";#N/A,#N/A,FALSE,"Costepro";#N/A,#N/A,FALSE,"inversion";#N/A,#N/A,FALSE,"personal";#N/A,#N/A,FALSE,"Gastos-V";#N/A,#N/A,FALSE,"Circulante";#N/A,#N/A,FALSE,"CONSOLI";#N/A,#N/A,FALSE,"Es-Fin";#N/A,#N/A,FALSE,"Margen-P"}</definedName>
    <definedName name="wrn.todo._1_1" localSheetId="11" hidden="1">{#N/A,#N/A,FALSE,"Hip.Bas";#N/A,#N/A,FALSE,"ventas";#N/A,#N/A,FALSE,"ingre-Año";#N/A,#N/A,FALSE,"ventas-Año";#N/A,#N/A,FALSE,"Costepro";#N/A,#N/A,FALSE,"inversion";#N/A,#N/A,FALSE,"personal";#N/A,#N/A,FALSE,"Gastos-V";#N/A,#N/A,FALSE,"Circulante";#N/A,#N/A,FALSE,"CONSOLI";#N/A,#N/A,FALSE,"Es-Fin";#N/A,#N/A,FALSE,"Margen-P"}</definedName>
    <definedName name="wrn.todo._1_1" hidden="1">{#N/A,#N/A,FALSE,"Hip.Bas";#N/A,#N/A,FALSE,"ventas";#N/A,#N/A,FALSE,"ingre-Año";#N/A,#N/A,FALSE,"ventas-Año";#N/A,#N/A,FALSE,"Costepro";#N/A,#N/A,FALSE,"inversion";#N/A,#N/A,FALSE,"personal";#N/A,#N/A,FALSE,"Gastos-V";#N/A,#N/A,FALSE,"Circulante";#N/A,#N/A,FALSE,"CONSOLI";#N/A,#N/A,FALSE,"Es-Fin";#N/A,#N/A,FALSE,"Margen-P"}</definedName>
    <definedName name="wrn.todo._1_1_2" localSheetId="4" hidden="1">{#N/A,#N/A,FALSE,"Hip.Bas";#N/A,#N/A,FALSE,"ventas";#N/A,#N/A,FALSE,"ingre-Año";#N/A,#N/A,FALSE,"ventas-Año";#N/A,#N/A,FALSE,"Costepro";#N/A,#N/A,FALSE,"inversion";#N/A,#N/A,FALSE,"personal";#N/A,#N/A,FALSE,"Gastos-V";#N/A,#N/A,FALSE,"Circulante";#N/A,#N/A,FALSE,"CONSOLI";#N/A,#N/A,FALSE,"Es-Fin";#N/A,#N/A,FALSE,"Margen-P"}</definedName>
    <definedName name="wrn.todo._1_1_2" localSheetId="11" hidden="1">{#N/A,#N/A,FALSE,"Hip.Bas";#N/A,#N/A,FALSE,"ventas";#N/A,#N/A,FALSE,"ingre-Año";#N/A,#N/A,FALSE,"ventas-Año";#N/A,#N/A,FALSE,"Costepro";#N/A,#N/A,FALSE,"inversion";#N/A,#N/A,FALSE,"personal";#N/A,#N/A,FALSE,"Gastos-V";#N/A,#N/A,FALSE,"Circulante";#N/A,#N/A,FALSE,"CONSOLI";#N/A,#N/A,FALSE,"Es-Fin";#N/A,#N/A,FALSE,"Margen-P"}</definedName>
    <definedName name="wrn.todo._1_1_2" hidden="1">{#N/A,#N/A,FALSE,"Hip.Bas";#N/A,#N/A,FALSE,"ventas";#N/A,#N/A,FALSE,"ingre-Año";#N/A,#N/A,FALSE,"ventas-Año";#N/A,#N/A,FALSE,"Costepro";#N/A,#N/A,FALSE,"inversion";#N/A,#N/A,FALSE,"personal";#N/A,#N/A,FALSE,"Gastos-V";#N/A,#N/A,FALSE,"Circulante";#N/A,#N/A,FALSE,"CONSOLI";#N/A,#N/A,FALSE,"Es-Fin";#N/A,#N/A,FALSE,"Margen-P"}</definedName>
    <definedName name="wrn.todo._1_3" localSheetId="4" hidden="1">{#N/A,#N/A,FALSE,"Hip.Bas";#N/A,#N/A,FALSE,"ventas";#N/A,#N/A,FALSE,"ingre-Año";#N/A,#N/A,FALSE,"ventas-Año";#N/A,#N/A,FALSE,"Costepro";#N/A,#N/A,FALSE,"inversion";#N/A,#N/A,FALSE,"personal";#N/A,#N/A,FALSE,"Gastos-V";#N/A,#N/A,FALSE,"Circulante";#N/A,#N/A,FALSE,"CONSOLI";#N/A,#N/A,FALSE,"Es-Fin";#N/A,#N/A,FALSE,"Margen-P"}</definedName>
    <definedName name="wrn.todo._1_3" localSheetId="11" hidden="1">{#N/A,#N/A,FALSE,"Hip.Bas";#N/A,#N/A,FALSE,"ventas";#N/A,#N/A,FALSE,"ingre-Año";#N/A,#N/A,FALSE,"ventas-Año";#N/A,#N/A,FALSE,"Costepro";#N/A,#N/A,FALSE,"inversion";#N/A,#N/A,FALSE,"personal";#N/A,#N/A,FALSE,"Gastos-V";#N/A,#N/A,FALSE,"Circulante";#N/A,#N/A,FALSE,"CONSOLI";#N/A,#N/A,FALSE,"Es-Fin";#N/A,#N/A,FALSE,"Margen-P"}</definedName>
    <definedName name="wrn.todo._1_3" hidden="1">{#N/A,#N/A,FALSE,"Hip.Bas";#N/A,#N/A,FALSE,"ventas";#N/A,#N/A,FALSE,"ingre-Año";#N/A,#N/A,FALSE,"ventas-Año";#N/A,#N/A,FALSE,"Costepro";#N/A,#N/A,FALSE,"inversion";#N/A,#N/A,FALSE,"personal";#N/A,#N/A,FALSE,"Gastos-V";#N/A,#N/A,FALSE,"Circulante";#N/A,#N/A,FALSE,"CONSOLI";#N/A,#N/A,FALSE,"Es-Fin";#N/A,#N/A,FALSE,"Margen-P"}</definedName>
    <definedName name="wrn.todo._2" localSheetId="4" hidden="1">{#N/A,#N/A,FALSE,"Hip.Bas";#N/A,#N/A,FALSE,"ventas";#N/A,#N/A,FALSE,"ingre-Año";#N/A,#N/A,FALSE,"ventas-Año";#N/A,#N/A,FALSE,"Costepro";#N/A,#N/A,FALSE,"inversion";#N/A,#N/A,FALSE,"personal";#N/A,#N/A,FALSE,"Gastos-V";#N/A,#N/A,FALSE,"Circulante";#N/A,#N/A,FALSE,"CONSOLI";#N/A,#N/A,FALSE,"Es-Fin";#N/A,#N/A,FALSE,"Margen-P"}</definedName>
    <definedName name="wrn.todo._2" localSheetId="11" hidden="1">{#N/A,#N/A,FALSE,"Hip.Bas";#N/A,#N/A,FALSE,"ventas";#N/A,#N/A,FALSE,"ingre-Año";#N/A,#N/A,FALSE,"ventas-Año";#N/A,#N/A,FALSE,"Costepro";#N/A,#N/A,FALSE,"inversion";#N/A,#N/A,FALSE,"personal";#N/A,#N/A,FALSE,"Gastos-V";#N/A,#N/A,FALSE,"Circulante";#N/A,#N/A,FALSE,"CONSOLI";#N/A,#N/A,FALSE,"Es-Fin";#N/A,#N/A,FALSE,"Margen-P"}</definedName>
    <definedName name="wrn.todo._2" hidden="1">{#N/A,#N/A,FALSE,"Hip.Bas";#N/A,#N/A,FALSE,"ventas";#N/A,#N/A,FALSE,"ingre-Año";#N/A,#N/A,FALSE,"ventas-Año";#N/A,#N/A,FALSE,"Costepro";#N/A,#N/A,FALSE,"inversion";#N/A,#N/A,FALSE,"personal";#N/A,#N/A,FALSE,"Gastos-V";#N/A,#N/A,FALSE,"Circulante";#N/A,#N/A,FALSE,"CONSOLI";#N/A,#N/A,FALSE,"Es-Fin";#N/A,#N/A,FALSE,"Margen-P"}</definedName>
    <definedName name="wrn.todo._2_2" localSheetId="4" hidden="1">{#N/A,#N/A,FALSE,"Hip.Bas";#N/A,#N/A,FALSE,"ventas";#N/A,#N/A,FALSE,"ingre-Año";#N/A,#N/A,FALSE,"ventas-Año";#N/A,#N/A,FALSE,"Costepro";#N/A,#N/A,FALSE,"inversion";#N/A,#N/A,FALSE,"personal";#N/A,#N/A,FALSE,"Gastos-V";#N/A,#N/A,FALSE,"Circulante";#N/A,#N/A,FALSE,"CONSOLI";#N/A,#N/A,FALSE,"Es-Fin";#N/A,#N/A,FALSE,"Margen-P"}</definedName>
    <definedName name="wrn.todo._2_2" localSheetId="11" hidden="1">{#N/A,#N/A,FALSE,"Hip.Bas";#N/A,#N/A,FALSE,"ventas";#N/A,#N/A,FALSE,"ingre-Año";#N/A,#N/A,FALSE,"ventas-Año";#N/A,#N/A,FALSE,"Costepro";#N/A,#N/A,FALSE,"inversion";#N/A,#N/A,FALSE,"personal";#N/A,#N/A,FALSE,"Gastos-V";#N/A,#N/A,FALSE,"Circulante";#N/A,#N/A,FALSE,"CONSOLI";#N/A,#N/A,FALSE,"Es-Fin";#N/A,#N/A,FALSE,"Margen-P"}</definedName>
    <definedName name="wrn.todo._2_2" hidden="1">{#N/A,#N/A,FALSE,"Hip.Bas";#N/A,#N/A,FALSE,"ventas";#N/A,#N/A,FALSE,"ingre-Año";#N/A,#N/A,FALSE,"ventas-Año";#N/A,#N/A,FALSE,"Costepro";#N/A,#N/A,FALSE,"inversion";#N/A,#N/A,FALSE,"personal";#N/A,#N/A,FALSE,"Gastos-V";#N/A,#N/A,FALSE,"Circulante";#N/A,#N/A,FALSE,"CONSOLI";#N/A,#N/A,FALSE,"Es-Fin";#N/A,#N/A,FALSE,"Margen-P"}</definedName>
    <definedName name="wrn.todo._3" localSheetId="4" hidden="1">{#N/A,#N/A,FALSE,"Hip.Bas";#N/A,#N/A,FALSE,"ventas";#N/A,#N/A,FALSE,"ingre-Año";#N/A,#N/A,FALSE,"ventas-Año";#N/A,#N/A,FALSE,"Costepro";#N/A,#N/A,FALSE,"inversion";#N/A,#N/A,FALSE,"personal";#N/A,#N/A,FALSE,"Gastos-V";#N/A,#N/A,FALSE,"Circulante";#N/A,#N/A,FALSE,"CONSOLI";#N/A,#N/A,FALSE,"Es-Fin";#N/A,#N/A,FALSE,"Margen-P"}</definedName>
    <definedName name="wrn.todo._3" localSheetId="11" hidden="1">{#N/A,#N/A,FALSE,"Hip.Bas";#N/A,#N/A,FALSE,"ventas";#N/A,#N/A,FALSE,"ingre-Año";#N/A,#N/A,FALSE,"ventas-Año";#N/A,#N/A,FALSE,"Costepro";#N/A,#N/A,FALSE,"inversion";#N/A,#N/A,FALSE,"personal";#N/A,#N/A,FALSE,"Gastos-V";#N/A,#N/A,FALSE,"Circulante";#N/A,#N/A,FALSE,"CONSOLI";#N/A,#N/A,FALSE,"Es-Fin";#N/A,#N/A,FALSE,"Margen-P"}</definedName>
    <definedName name="wrn.todo._3" hidden="1">{#N/A,#N/A,FALSE,"Hip.Bas";#N/A,#N/A,FALSE,"ventas";#N/A,#N/A,FALSE,"ingre-Año";#N/A,#N/A,FALSE,"ventas-Año";#N/A,#N/A,FALSE,"Costepro";#N/A,#N/A,FALSE,"inversion";#N/A,#N/A,FALSE,"personal";#N/A,#N/A,FALSE,"Gastos-V";#N/A,#N/A,FALSE,"Circulante";#N/A,#N/A,FALSE,"CONSOLI";#N/A,#N/A,FALSE,"Es-Fin";#N/A,#N/A,FALSE,"Margen-P"}</definedName>
    <definedName name="wrn.todo._3_2" localSheetId="4" hidden="1">{#N/A,#N/A,FALSE,"Hip.Bas";#N/A,#N/A,FALSE,"ventas";#N/A,#N/A,FALSE,"ingre-Año";#N/A,#N/A,FALSE,"ventas-Año";#N/A,#N/A,FALSE,"Costepro";#N/A,#N/A,FALSE,"inversion";#N/A,#N/A,FALSE,"personal";#N/A,#N/A,FALSE,"Gastos-V";#N/A,#N/A,FALSE,"Circulante";#N/A,#N/A,FALSE,"CONSOLI";#N/A,#N/A,FALSE,"Es-Fin";#N/A,#N/A,FALSE,"Margen-P"}</definedName>
    <definedName name="wrn.todo._3_2" localSheetId="11" hidden="1">{#N/A,#N/A,FALSE,"Hip.Bas";#N/A,#N/A,FALSE,"ventas";#N/A,#N/A,FALSE,"ingre-Año";#N/A,#N/A,FALSE,"ventas-Año";#N/A,#N/A,FALSE,"Costepro";#N/A,#N/A,FALSE,"inversion";#N/A,#N/A,FALSE,"personal";#N/A,#N/A,FALSE,"Gastos-V";#N/A,#N/A,FALSE,"Circulante";#N/A,#N/A,FALSE,"CONSOLI";#N/A,#N/A,FALSE,"Es-Fin";#N/A,#N/A,FALSE,"Margen-P"}</definedName>
    <definedName name="wrn.todo._3_2" hidden="1">{#N/A,#N/A,FALSE,"Hip.Bas";#N/A,#N/A,FALSE,"ventas";#N/A,#N/A,FALSE,"ingre-Año";#N/A,#N/A,FALSE,"ventas-Año";#N/A,#N/A,FALSE,"Costepro";#N/A,#N/A,FALSE,"inversion";#N/A,#N/A,FALSE,"personal";#N/A,#N/A,FALSE,"Gastos-V";#N/A,#N/A,FALSE,"Circulante";#N/A,#N/A,FALSE,"CONSOLI";#N/A,#N/A,FALSE,"Es-Fin";#N/A,#N/A,FALSE,"Margen-P"}</definedName>
    <definedName name="wrn.todo._5" localSheetId="4" hidden="1">{#N/A,#N/A,FALSE,"Hip.Bas";#N/A,#N/A,FALSE,"ventas";#N/A,#N/A,FALSE,"ingre-Año";#N/A,#N/A,FALSE,"ventas-Año";#N/A,#N/A,FALSE,"Costepro";#N/A,#N/A,FALSE,"inversion";#N/A,#N/A,FALSE,"personal";#N/A,#N/A,FALSE,"Gastos-V";#N/A,#N/A,FALSE,"Circulante";#N/A,#N/A,FALSE,"CONSOLI";#N/A,#N/A,FALSE,"Es-Fin";#N/A,#N/A,FALSE,"Margen-P"}</definedName>
    <definedName name="wrn.todo._5" localSheetId="11" hidden="1">{#N/A,#N/A,FALSE,"Hip.Bas";#N/A,#N/A,FALSE,"ventas";#N/A,#N/A,FALSE,"ingre-Año";#N/A,#N/A,FALSE,"ventas-Año";#N/A,#N/A,FALSE,"Costepro";#N/A,#N/A,FALSE,"inversion";#N/A,#N/A,FALSE,"personal";#N/A,#N/A,FALSE,"Gastos-V";#N/A,#N/A,FALSE,"Circulante";#N/A,#N/A,FALSE,"CONSOLI";#N/A,#N/A,FALSE,"Es-Fin";#N/A,#N/A,FALSE,"Margen-P"}</definedName>
    <definedName name="wrn.todo._5" hidden="1">{#N/A,#N/A,FALSE,"Hip.Bas";#N/A,#N/A,FALSE,"ventas";#N/A,#N/A,FALSE,"ingre-Año";#N/A,#N/A,FALSE,"ventas-Año";#N/A,#N/A,FALSE,"Costepro";#N/A,#N/A,FALSE,"inversion";#N/A,#N/A,FALSE,"personal";#N/A,#N/A,FALSE,"Gastos-V";#N/A,#N/A,FALSE,"Circulante";#N/A,#N/A,FALSE,"CONSOLI";#N/A,#N/A,FALSE,"Es-Fin";#N/A,#N/A,FALSE,"Margen-P"}</definedName>
    <definedName name="wrn.todos." localSheetId="11" hidden="1">{#N/A,#N/A,FALSE,"balnc_hist";#N/A,#N/A,FALSE,"G&amp;P-HIST";#N/A,#N/A,FALSE,"PATRI_HIST";#N/A,#N/A,FALSE,"FLUJ_HIST";#N/A,#N/A,FALSE,"balanc_ajus";#N/A,#N/A,FALSE,"G&amp;pAJUS";#N/A,#N/A,FALSE,"patr_ajus";#N/A,#N/A,FALSE,"fluj_ajus"}</definedName>
    <definedName name="wrn.todos." hidden="1">{#N/A,#N/A,FALSE,"balnc_hist";#N/A,#N/A,FALSE,"G&amp;P-HIST";#N/A,#N/A,FALSE,"PATRI_HIST";#N/A,#N/A,FALSE,"FLUJ_HIST";#N/A,#N/A,FALSE,"balanc_ajus";#N/A,#N/A,FALSE,"G&amp;pAJUS";#N/A,#N/A,FALSE,"patr_ajus";#N/A,#N/A,FALSE,"fluj_ajus"}</definedName>
    <definedName name="wrn.TOM." localSheetId="11" hidden="1">{#N/A,#N/A,FALSE,"coversheet mmyy";#N/A,#N/A,FALSE,"bal sheet";#N/A,#N/A,FALSE,"cash flow";#N/A,#N/A,FALSE,"changes in net worth";#N/A,#N/A,FALSE,"comp inc stmt";#N/A,#N/A,FALSE,"DATA SUMMARY"}</definedName>
    <definedName name="wrn.TOM." hidden="1">{#N/A,#N/A,FALSE,"coversheet mmyy";#N/A,#N/A,FALSE,"bal sheet";#N/A,#N/A,FALSE,"cash flow";#N/A,#N/A,FALSE,"changes in net worth";#N/A,#N/A,FALSE,"comp inc stmt";#N/A,#N/A,FALSE,"DATA SUMMARY"}</definedName>
    <definedName name="wrn.TOOL."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9"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8"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_2"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_2"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80." localSheetId="11" hidden="1">{#N/A,#N/A,FALSE,"CF34-DFT";#N/A,#N/A,FALSE,"FCMO";#N/A,#N/A,FALSE,"MEMO";#N/A,#N/A,FALSE,"RPMO";#N/A,#N/A,FALSE,"SPMO";#N/A,#N/A,FALSE,"TEPM";#N/A,#N/A,FALSE,"TPCE";#N/A,#N/A,FALSE,"TC64";#N/A,#N/A,FALSE,"TPMO"}</definedName>
    <definedName name="wrn.TOP._.80." hidden="1">{#N/A,#N/A,FALSE,"CF34-DFT";#N/A,#N/A,FALSE,"FCMO";#N/A,#N/A,FALSE,"MEMO";#N/A,#N/A,FALSE,"RPMO";#N/A,#N/A,FALSE,"SPMO";#N/A,#N/A,FALSE,"TEPM";#N/A,#N/A,FALSE,"TPCE";#N/A,#N/A,FALSE,"TC64";#N/A,#N/A,FALSE,"TPMO"}</definedName>
    <definedName name="wrn.TOP._.PORTION." localSheetId="11" hidden="1">{"TOP PORTION",#N/A,FALSE,"0895"}</definedName>
    <definedName name="wrn.TOP._.PORTION." hidden="1">{"TOP PORTION",#N/A,FALSE,"0895"}</definedName>
    <definedName name="wrn.TOP._.PORTION._1" localSheetId="11" hidden="1">{"TOP PORTION",#N/A,FALSE,"0895"}</definedName>
    <definedName name="wrn.TOP._.PORTION._1" hidden="1">{"TOP PORTION",#N/A,FALSE,"0895"}</definedName>
    <definedName name="wrn.TOP._.PORTION._2" localSheetId="11" hidden="1">{"TOP PORTION",#N/A,FALSE,"0895"}</definedName>
    <definedName name="wrn.TOP._.PORTION._2" hidden="1">{"TOP PORTION",#N/A,FALSE,"0895"}</definedName>
    <definedName name="wrn.TOP._.PORTION._3" localSheetId="11" hidden="1">{"TOP PORTION",#N/A,FALSE,"0895"}</definedName>
    <definedName name="wrn.TOP._.PORTION._3" hidden="1">{"TOP PORTION",#N/A,FALSE,"0895"}</definedName>
    <definedName name="wrn.TOP._.PORTION._4" localSheetId="11" hidden="1">{"TOP PORTION",#N/A,FALSE,"0895"}</definedName>
    <definedName name="wrn.TOP._.PORTION._4" hidden="1">{"TOP PORTION",#N/A,FALSE,"0895"}</definedName>
    <definedName name="wrn.TOP._.PORTION._5" localSheetId="11" hidden="1">{"TOP PORTION",#N/A,FALSE,"0895"}</definedName>
    <definedName name="wrn.TOP._.PORTION._5" hidden="1">{"TOP PORTION",#N/A,FALSE,"0895"}</definedName>
    <definedName name="wrn.toptrial." localSheetId="11" hidden="1">{"toptrial",#N/A,TRUE,"toptrial";"adjustment",#N/A,TRUE,"toptrial";"voucher",#N/A,TRUE,"toptrial"}</definedName>
    <definedName name="wrn.toptrial." hidden="1">{"toptrial",#N/A,TRUE,"toptrial";"adjustment",#N/A,TRUE,"toptrial";"voucher",#N/A,TRUE,"toptrial"}</definedName>
    <definedName name="wrn.Total." localSheetId="2" hidden="1">{#N/A,#N/A,FALSE,"Trans-Sum";#N/A,#N/A,FALSE,"Accr-Dilu2";#N/A,#N/A,FALSE,"Contribution";#N/A,#N/A,FALSE,"Combined";#N/A,#N/A,FALSE,"ASTF";#N/A,#N/A,FALSE,"BRA";#N/A,#N/A,FALSE,"Bra_C";#N/A,#N/A,FALSE,"AcqMults";#N/A,#N/A,FALSE,"CompMults";#N/A,#N/A,FALSE,"DCF";#N/A,#N/A,FALSE,"WACC";#N/A,#N/A,FALSE,"LBO";#N/A,#N/A,FALSE,"Summary";#N/A,#N/A,FALSE,"StructSum"}</definedName>
    <definedName name="wrn.Total." localSheetId="1" hidden="1">{#N/A,#N/A,FALSE,"Trans-Sum";#N/A,#N/A,FALSE,"Accr-Dilu2";#N/A,#N/A,FALSE,"Contribution";#N/A,#N/A,FALSE,"Combined";#N/A,#N/A,FALSE,"ASTF";#N/A,#N/A,FALSE,"BRA";#N/A,#N/A,FALSE,"Bra_C";#N/A,#N/A,FALSE,"AcqMults";#N/A,#N/A,FALSE,"CompMults";#N/A,#N/A,FALSE,"DCF";#N/A,#N/A,FALSE,"WACC";#N/A,#N/A,FALSE,"LBO";#N/A,#N/A,FALSE,"Summary";#N/A,#N/A,FALSE,"StructSum"}</definedName>
    <definedName name="wrn.Total." localSheetId="19" hidden="1">{#N/A,#N/A,FALSE,"Trans-Sum";#N/A,#N/A,FALSE,"Accr-Dilu2";#N/A,#N/A,FALSE,"Contribution";#N/A,#N/A,FALSE,"Combined";#N/A,#N/A,FALSE,"ASTF";#N/A,#N/A,FALSE,"BRA";#N/A,#N/A,FALSE,"Bra_C";#N/A,#N/A,FALSE,"AcqMults";#N/A,#N/A,FALSE,"CompMults";#N/A,#N/A,FALSE,"DCF";#N/A,#N/A,FALSE,"WACC";#N/A,#N/A,FALSE,"LBO";#N/A,#N/A,FALSE,"Summary";#N/A,#N/A,FALSE,"StructSum"}</definedName>
    <definedName name="wrn.Total." localSheetId="4" hidden="1">{#N/A,#N/A,FALSE,"Trans-Sum";#N/A,#N/A,FALSE,"Accr-Dilu2";#N/A,#N/A,FALSE,"Contribution";#N/A,#N/A,FALSE,"Combined";#N/A,#N/A,FALSE,"ASTF";#N/A,#N/A,FALSE,"BRA";#N/A,#N/A,FALSE,"Bra_C";#N/A,#N/A,FALSE,"AcqMults";#N/A,#N/A,FALSE,"CompMults";#N/A,#N/A,FALSE,"DCF";#N/A,#N/A,FALSE,"WACC";#N/A,#N/A,FALSE,"LBO";#N/A,#N/A,FALSE,"Summary";#N/A,#N/A,FALSE,"StructSum"}</definedName>
    <definedName name="wrn.Total." localSheetId="18" hidden="1">{#N/A,#N/A,FALSE,"Trans-Sum";#N/A,#N/A,FALSE,"Accr-Dilu2";#N/A,#N/A,FALSE,"Contribution";#N/A,#N/A,FALSE,"Combined";#N/A,#N/A,FALSE,"ASTF";#N/A,#N/A,FALSE,"BRA";#N/A,#N/A,FALSE,"Bra_C";#N/A,#N/A,FALSE,"AcqMults";#N/A,#N/A,FALSE,"CompMults";#N/A,#N/A,FALSE,"DCF";#N/A,#N/A,FALSE,"WACC";#N/A,#N/A,FALSE,"LBO";#N/A,#N/A,FALSE,"Summary";#N/A,#N/A,FALSE,"StructSum"}</definedName>
    <definedName name="wrn.Total." localSheetId="15" hidden="1">{#N/A,#N/A,FALSE,"Trans-Sum";#N/A,#N/A,FALSE,"Accr-Dilu2";#N/A,#N/A,FALSE,"Contribution";#N/A,#N/A,FALSE,"Combined";#N/A,#N/A,FALSE,"ASTF";#N/A,#N/A,FALSE,"BRA";#N/A,#N/A,FALSE,"Bra_C";#N/A,#N/A,FALSE,"AcqMults";#N/A,#N/A,FALSE,"CompMults";#N/A,#N/A,FALSE,"DCF";#N/A,#N/A,FALSE,"WACC";#N/A,#N/A,FALSE,"LBO";#N/A,#N/A,FALSE,"Summary";#N/A,#N/A,FALSE,"StructSum"}</definedName>
    <definedName name="wrn.Total." localSheetId="11"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ALL." localSheetId="11" hidden="1">{"BS TOTAL",#N/A,FALSE,"Total";"MTHLY FLOWS TOTAL",#N/A,FALSE,"Total";"QTRLY FLOWS TOTAL",#N/A,FALSE,"Total";"YTD FLOW BY MTH TOTAL",#N/A,FALSE,"Total";"YTD FLOW BY QTR TOTAL",#N/A,FALSE,"Total"}</definedName>
    <definedName name="wrn.TOTAL._.ALL." hidden="1">{"BS TOTAL",#N/A,FALSE,"Total";"MTHLY FLOWS TOTAL",#N/A,FALSE,"Total";"QTRLY FLOWS TOTAL",#N/A,FALSE,"Total";"YTD FLOW BY MTH TOTAL",#N/A,FALSE,"Total";"YTD FLOW BY QTR TOTAL",#N/A,FALSE,"Total"}</definedName>
    <definedName name="wrn.TOTAL._.ALL._.1DP." localSheetId="11" hidden="1">{"BS TOTAL 1DP",#N/A,FALSE,"Round 1dp";"MTHLY FLOWS TOTAL 1DP",#N/A,FALSE,"Round 1dp";"QTRLY FLOWS TOTAL 1DP",#N/A,FALSE,"Round 1dp";"YTD FLOW BY MTH TOTAL 1DP",#N/A,FALSE,"Round 1dp";"YTD FLOW BY QTR TOTAL 1DP",#N/A,FALSE,"Round 1dp"}</definedName>
    <definedName name="wrn.TOTAL._.ALL._.1DP." hidden="1">{"BS TOTAL 1DP",#N/A,FALSE,"Round 1dp";"MTHLY FLOWS TOTAL 1DP",#N/A,FALSE,"Round 1dp";"QTRLY FLOWS TOTAL 1DP",#N/A,FALSE,"Round 1dp";"YTD FLOW BY MTH TOTAL 1DP",#N/A,FALSE,"Round 1dp";"YTD FLOW BY QTR TOTAL 1DP",#N/A,FALSE,"Round 1dp"}</definedName>
    <definedName name="wrn.Total._.Business."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_.w._.RO." localSheetId="11" hidden="1">{"UW P\L",#N/A,FALSE,"All";"UW profit by line",#N/A,FALSE,"All";"UW P\L",#N/A,FALSE,"Ongoing";"UW P\L",#N/A,FALSE,"WC";"UW P\L",#N/A,FALSE,"CMA";"UW P\L",#N/A,FALSE,"PPA";"UW P\L",#N/A,FALSE,"PPA-SCJ";"UW P\L",#N/A,FALSE,"PPA-NW";"UW P\L",#N/A,FALSE,"Pfd PA";"UW P\L",#N/A,FALSE,"HOM";#N/A,#N/A,FALSE,"By line smry";"UW P\L",#N/A,FALSE,"RO"}</definedName>
    <definedName name="wrn.Total._.Co._.w._.RO." hidden="1">{"UW P\L",#N/A,FALSE,"All";"UW profit by line",#N/A,FALSE,"All";"UW P\L",#N/A,FALSE,"Ongoing";"UW P\L",#N/A,FALSE,"WC";"UW P\L",#N/A,FALSE,"CMA";"UW P\L",#N/A,FALSE,"PPA";"UW P\L",#N/A,FALSE,"PPA-SCJ";"UW P\L",#N/A,FALSE,"PPA-NW";"UW P\L",#N/A,FALSE,"Pfd PA";"UW P\L",#N/A,FALSE,"HOM";#N/A,#N/A,FALSE,"By line smry";"UW P\L",#N/A,FALSE,"RO"}</definedName>
    <definedName name="wrn.Total._.Company._.Reforecast._.Print."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_2"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_2"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3"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3"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_2"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_2"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_2"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_2"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5" localSheetId="4"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5"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Market._.Report." localSheetId="4" hidden="1">{#N/A,#N/A,FALSE,"Sales Graph";#N/A,#N/A,FALSE,"BUC Graph";#N/A,#N/A,FALSE,"P&amp;L - YTD"}</definedName>
    <definedName name="wrn.Total._.Market._.Report." localSheetId="11" hidden="1">{#N/A,#N/A,FALSE,"Sales Graph";#N/A,#N/A,FALSE,"BUC Graph";#N/A,#N/A,FALSE,"P&amp;L - YTD"}</definedName>
    <definedName name="wrn.Total._.Market._.Report." hidden="1">{#N/A,#N/A,FALSE,"Sales Graph";#N/A,#N/A,FALSE,"BUC Graph";#N/A,#N/A,FALSE,"P&amp;L - YTD"}</definedName>
    <definedName name="wrn.Total._.Market._.Report._1" localSheetId="4" hidden="1">{#N/A,#N/A,FALSE,"Sales Graph";#N/A,#N/A,FALSE,"BUC Graph";#N/A,#N/A,FALSE,"P&amp;L - YTD"}</definedName>
    <definedName name="wrn.Total._.Market._.Report._1" localSheetId="11" hidden="1">{#N/A,#N/A,FALSE,"Sales Graph";#N/A,#N/A,FALSE,"BUC Graph";#N/A,#N/A,FALSE,"P&amp;L - YTD"}</definedName>
    <definedName name="wrn.Total._.Market._.Report._1" hidden="1">{#N/A,#N/A,FALSE,"Sales Graph";#N/A,#N/A,FALSE,"BUC Graph";#N/A,#N/A,FALSE,"P&amp;L - YTD"}</definedName>
    <definedName name="wrn.Total._.Proved." localSheetId="4" hidden="1">{"Total",#N/A,FALSE,"Reserve Report";"HPDP",#N/A,FALSE,"Reserve Report";"PPDP",#N/A,FALSE,"Reserve Report";"PDNP",#N/A,FALSE,"Reserve Report";"PUD",#N/A,FALSE,"Reserve Report"}</definedName>
    <definedName name="wrn.Total._.Proved." localSheetId="11" hidden="1">{"Total",#N/A,FALSE,"Reserve Report";"HPDP",#N/A,FALSE,"Reserve Report";"PPDP",#N/A,FALSE,"Reserve Report";"PDNP",#N/A,FALSE,"Reserve Report";"PUD",#N/A,FALSE,"Reserve Report"}</definedName>
    <definedName name="wrn.Total._.Proved." hidden="1">{"Total",#N/A,FALSE,"Reserve Report";"HPDP",#N/A,FALSE,"Reserve Report";"PPDP",#N/A,FALSE,"Reserve Report";"PDNP",#N/A,FALSE,"Reserve Report";"PUD",#N/A,FALSE,"Reserve Report"}</definedName>
    <definedName name="wrn.Total._.Proved._.plus._.Probable." localSheetId="4" hidden="1">{"Total",#N/A,FALSE,"Total Proved + Probable";"PDP",#N/A,FALSE,"Total Proved + Probable";"PNP",#N/A,FALSE,"Total Proved + Probable";"PUD",#N/A,FALSE,"Total Proved + Probable";"Prob",#N/A,FALSE,"Total Proved + Probable"}</definedName>
    <definedName name="wrn.Total._.Proved._.plus._.Probable." localSheetId="1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Proved._.plus._.Probable._1" localSheetId="4" hidden="1">{"Total",#N/A,FALSE,"Total Proved + Probable";"PDP",#N/A,FALSE,"Total Proved + Probable";"PNP",#N/A,FALSE,"Total Proved + Probable";"PUD",#N/A,FALSE,"Total Proved + Probable";"Prob",#N/A,FALSE,"Total Proved + Probable"}</definedName>
    <definedName name="wrn.Total._.Proved._.plus._.Probable._1" localSheetId="11" hidden="1">{"Total",#N/A,FALSE,"Total Proved + Probable";"PDP",#N/A,FALSE,"Total Proved + Probable";"PNP",#N/A,FALSE,"Total Proved + Probable";"PUD",#N/A,FALSE,"Total Proved + Probable";"Prob",#N/A,FALSE,"Total Proved + Probable"}</definedName>
    <definedName name="wrn.Total._.Proved._.plus._.Probable._1" hidden="1">{"Total",#N/A,FALSE,"Total Proved + Probable";"PDP",#N/A,FALSE,"Total Proved + Probable";"PNP",#N/A,FALSE,"Total Proved + Probable";"PUD",#N/A,FALSE,"Total Proved + Probable";"Prob",#N/A,FALSE,"Total Proved + Probable"}</definedName>
    <definedName name="wrn.Total._.Proved._1" localSheetId="4" hidden="1">{"Total",#N/A,FALSE,"Reserve Report";"HPDP",#N/A,FALSE,"Reserve Report";"PPDP",#N/A,FALSE,"Reserve Report";"PDNP",#N/A,FALSE,"Reserve Report";"PUD",#N/A,FALSE,"Reserve Report"}</definedName>
    <definedName name="wrn.Total._.Proved._1" localSheetId="11" hidden="1">{"Total",#N/A,FALSE,"Reserve Report";"HPDP",#N/A,FALSE,"Reserve Report";"PPDP",#N/A,FALSE,"Reserve Report";"PDNP",#N/A,FALSE,"Reserve Report";"PUD",#N/A,FALSE,"Reserve Report"}</definedName>
    <definedName name="wrn.Total._.Proved._1" hidden="1">{"Total",#N/A,FALSE,"Reserve Report";"HPDP",#N/A,FALSE,"Reserve Report";"PPDP",#N/A,FALSE,"Reserve Report";"PDNP",#N/A,FALSE,"Reserve Report";"PUD",#N/A,FALSE,"Reserve Report"}</definedName>
    <definedName name="wrn.TOTAL._.WORKSHEET." localSheetId="4" hidden="1">{"COLLECTION",#N/A,TRUE,"HOURLY WKSHT";"LINEHAUL",#N/A,TRUE,"HOURLY WKSHT";"RELAY 1",#N/A,TRUE,"HOURLY WKSHT";"RELAY 2",#N/A,TRUE,"HOURLY WKSHT";"TTL LINEHAUL",#N/A,TRUE,"HOURLY WKSHT";"TTL RUN",#N/A,TRUE,"HOURLY WKSHT"}</definedName>
    <definedName name="wrn.TOTAL._.WORKSHEET." localSheetId="11" hidden="1">{"COLLECTION",#N/A,TRUE,"HOURLY WKSHT";"LINEHAUL",#N/A,TRUE,"HOURLY WKSHT";"RELAY 1",#N/A,TRUE,"HOURLY WKSHT";"RELAY 2",#N/A,TRUE,"HOURLY WKSHT";"TTL LINEHAUL",#N/A,TRUE,"HOURLY WKSHT";"TTL RUN",#N/A,TRUE,"HOURLY WKSHT"}</definedName>
    <definedName name="wrn.TOTAL._.WORKSHEET." hidden="1">{"COLLECTION",#N/A,TRUE,"HOURLY WKSHT";"LINEHAUL",#N/A,TRUE,"HOURLY WKSHT";"RELAY 1",#N/A,TRUE,"HOURLY WKSHT";"RELAY 2",#N/A,TRUE,"HOURLY WKSHT";"TTL LINEHAUL",#N/A,TRUE,"HOURLY WKSHT";"TTL RUN",#N/A,TRUE,"HOURLY WKSHT"}</definedName>
    <definedName name="wrn.total._.year." localSheetId="4" hidden="1">{#N/A,#N/A,FALSE,"2003_Input - P&amp;L"}</definedName>
    <definedName name="wrn.total._.year." localSheetId="11" hidden="1">{#N/A,#N/A,FALSE,"2003_Input - P&amp;L"}</definedName>
    <definedName name="wrn.total._.year." hidden="1">{#N/A,#N/A,FALSE,"2003_Input - P&amp;L"}</definedName>
    <definedName name="wrn.total._.year._1" localSheetId="4" hidden="1">{#N/A,#N/A,FALSE,"2003_Input - P&amp;L"}</definedName>
    <definedName name="wrn.total._.year._1" localSheetId="11" hidden="1">{#N/A,#N/A,FALSE,"2003_Input - P&amp;L"}</definedName>
    <definedName name="wrn.total._.year._1" hidden="1">{#N/A,#N/A,FALSE,"2003_Input - P&amp;L"}</definedName>
    <definedName name="wrn.total._.year._1_1" localSheetId="4" hidden="1">{#N/A,#N/A,FALSE,"2003_Input - P&amp;L"}</definedName>
    <definedName name="wrn.total._.year._1_1" localSheetId="11" hidden="1">{#N/A,#N/A,FALSE,"2003_Input - P&amp;L"}</definedName>
    <definedName name="wrn.total._.year._1_1" hidden="1">{#N/A,#N/A,FALSE,"2003_Input - P&amp;L"}</definedName>
    <definedName name="wrn.total._.year._1_1_2" localSheetId="4" hidden="1">{#N/A,#N/A,FALSE,"2003_Input - P&amp;L"}</definedName>
    <definedName name="wrn.total._.year._1_1_2" localSheetId="11" hidden="1">{#N/A,#N/A,FALSE,"2003_Input - P&amp;L"}</definedName>
    <definedName name="wrn.total._.year._1_1_2" hidden="1">{#N/A,#N/A,FALSE,"2003_Input - P&amp;L"}</definedName>
    <definedName name="wrn.total._.year._1_3" localSheetId="4" hidden="1">{#N/A,#N/A,FALSE,"2003_Input - P&amp;L"}</definedName>
    <definedName name="wrn.total._.year._1_3" localSheetId="11" hidden="1">{#N/A,#N/A,FALSE,"2003_Input - P&amp;L"}</definedName>
    <definedName name="wrn.total._.year._1_3" hidden="1">{#N/A,#N/A,FALSE,"2003_Input - P&amp;L"}</definedName>
    <definedName name="wrn.total._.year._2" localSheetId="4" hidden="1">{#N/A,#N/A,FALSE,"2003_Input - P&amp;L"}</definedName>
    <definedName name="wrn.total._.year._2" localSheetId="11" hidden="1">{#N/A,#N/A,FALSE,"2003_Input - P&amp;L"}</definedName>
    <definedName name="wrn.total._.year._2" hidden="1">{#N/A,#N/A,FALSE,"2003_Input - P&amp;L"}</definedName>
    <definedName name="wrn.total._.year._2_2" localSheetId="4" hidden="1">{#N/A,#N/A,FALSE,"2003_Input - P&amp;L"}</definedName>
    <definedName name="wrn.total._.year._2_2" localSheetId="11" hidden="1">{#N/A,#N/A,FALSE,"2003_Input - P&amp;L"}</definedName>
    <definedName name="wrn.total._.year._2_2" hidden="1">{#N/A,#N/A,FALSE,"2003_Input - P&amp;L"}</definedName>
    <definedName name="wrn.total._.year._3" localSheetId="4" hidden="1">{#N/A,#N/A,FALSE,"2003_Input - P&amp;L"}</definedName>
    <definedName name="wrn.total._.year._3" localSheetId="11" hidden="1">{#N/A,#N/A,FALSE,"2003_Input - P&amp;L"}</definedName>
    <definedName name="wrn.total._.year._3" hidden="1">{#N/A,#N/A,FALSE,"2003_Input - P&amp;L"}</definedName>
    <definedName name="wrn.total._.year._3_2" localSheetId="4" hidden="1">{#N/A,#N/A,FALSE,"2003_Input - P&amp;L"}</definedName>
    <definedName name="wrn.total._.year._3_2" localSheetId="11" hidden="1">{#N/A,#N/A,FALSE,"2003_Input - P&amp;L"}</definedName>
    <definedName name="wrn.total._.year._3_2" hidden="1">{#N/A,#N/A,FALSE,"2003_Input - P&amp;L"}</definedName>
    <definedName name="wrn.total._.year._5" localSheetId="4" hidden="1">{#N/A,#N/A,FALSE,"2003_Input - P&amp;L"}</definedName>
    <definedName name="wrn.total._.year._5" localSheetId="11" hidden="1">{#N/A,#N/A,FALSE,"2003_Input - P&amp;L"}</definedName>
    <definedName name="wrn.total._.year._5" hidden="1">{#N/A,#N/A,FALSE,"2003_Input - P&amp;L"}</definedName>
    <definedName name="wrn.Total._1" localSheetId="4" hidden="1">{#N/A,#N/A,FALSE,"Trans-Sum";#N/A,#N/A,FALSE,"Accr-Dilu2";#N/A,#N/A,FALSE,"Contribution";#N/A,#N/A,FALSE,"Combined";#N/A,#N/A,FALSE,"ASTF";#N/A,#N/A,FALSE,"BRA";#N/A,#N/A,FALSE,"Bra_C";#N/A,#N/A,FALSE,"AcqMults";#N/A,#N/A,FALSE,"CompMults";#N/A,#N/A,FALSE,"DCF";#N/A,#N/A,FALSE,"WACC";#N/A,#N/A,FALSE,"LBO";#N/A,#N/A,FALSE,"Summary";#N/A,#N/A,FALSE,"StructSum"}</definedName>
    <definedName name="wrn.Total._1" localSheetId="11" hidden="1">{#N/A,#N/A,FALSE,"Trans-Sum";#N/A,#N/A,FALSE,"Accr-Dilu2";#N/A,#N/A,FALSE,"Contribution";#N/A,#N/A,FALSE,"Combined";#N/A,#N/A,FALSE,"ASTF";#N/A,#N/A,FALSE,"BRA";#N/A,#N/A,FALSE,"Bra_C";#N/A,#N/A,FALSE,"AcqMults";#N/A,#N/A,FALSE,"CompMults";#N/A,#N/A,FALSE,"DCF";#N/A,#N/A,FALSE,"WACC";#N/A,#N/A,FALSE,"LBO";#N/A,#N/A,FALSE,"Summary";#N/A,#N/A,FALSE,"StructSum"}</definedName>
    <definedName name="wrn.Total._1" hidden="1">{#N/A,#N/A,FALSE,"Trans-Sum";#N/A,#N/A,FALSE,"Accr-Dilu2";#N/A,#N/A,FALSE,"Contribution";#N/A,#N/A,FALSE,"Combined";#N/A,#N/A,FALSE,"ASTF";#N/A,#N/A,FALSE,"BRA";#N/A,#N/A,FALSE,"Bra_C";#N/A,#N/A,FALSE,"AcqMults";#N/A,#N/A,FALSE,"CompMults";#N/A,#N/A,FALSE,"DCF";#N/A,#N/A,FALSE,"WACC";#N/A,#N/A,FALSE,"LBO";#N/A,#N/A,FALSE,"Summary";#N/A,#N/A,FALSE,"StructSum"}</definedName>
    <definedName name="wrn.Total._1_1" localSheetId="4" hidden="1">{#N/A,#N/A,FALSE,"Trans-Sum";#N/A,#N/A,FALSE,"Accr-Dilu2";#N/A,#N/A,FALSE,"Contribution";#N/A,#N/A,FALSE,"Combined";#N/A,#N/A,FALSE,"ASTF";#N/A,#N/A,FALSE,"BRA";#N/A,#N/A,FALSE,"Bra_C";#N/A,#N/A,FALSE,"AcqMults";#N/A,#N/A,FALSE,"CompMults";#N/A,#N/A,FALSE,"DCF";#N/A,#N/A,FALSE,"WACC";#N/A,#N/A,FALSE,"LBO";#N/A,#N/A,FALSE,"Summary";#N/A,#N/A,FALSE,"StructSum"}</definedName>
    <definedName name="wrn.Total._1_1" localSheetId="11" hidden="1">{#N/A,#N/A,FALSE,"Trans-Sum";#N/A,#N/A,FALSE,"Accr-Dilu2";#N/A,#N/A,FALSE,"Contribution";#N/A,#N/A,FALSE,"Combined";#N/A,#N/A,FALSE,"ASTF";#N/A,#N/A,FALSE,"BRA";#N/A,#N/A,FALSE,"Bra_C";#N/A,#N/A,FALSE,"AcqMults";#N/A,#N/A,FALSE,"CompMults";#N/A,#N/A,FALSE,"DCF";#N/A,#N/A,FALSE,"WACC";#N/A,#N/A,FALSE,"LBO";#N/A,#N/A,FALSE,"Summary";#N/A,#N/A,FALSE,"StructSum"}</definedName>
    <definedName name="wrn.Total._1_1" hidden="1">{#N/A,#N/A,FALSE,"Trans-Sum";#N/A,#N/A,FALSE,"Accr-Dilu2";#N/A,#N/A,FALSE,"Contribution";#N/A,#N/A,FALSE,"Combined";#N/A,#N/A,FALSE,"ASTF";#N/A,#N/A,FALSE,"BRA";#N/A,#N/A,FALSE,"Bra_C";#N/A,#N/A,FALSE,"AcqMults";#N/A,#N/A,FALSE,"CompMults";#N/A,#N/A,FALSE,"DCF";#N/A,#N/A,FALSE,"WACC";#N/A,#N/A,FALSE,"LBO";#N/A,#N/A,FALSE,"Summary";#N/A,#N/A,FALSE,"StructSum"}</definedName>
    <definedName name="wrn.Total._1_1_2" localSheetId="4" hidden="1">{#N/A,#N/A,FALSE,"Trans-Sum";#N/A,#N/A,FALSE,"Accr-Dilu2";#N/A,#N/A,FALSE,"Contribution";#N/A,#N/A,FALSE,"Combined";#N/A,#N/A,FALSE,"ASTF";#N/A,#N/A,FALSE,"BRA";#N/A,#N/A,FALSE,"Bra_C";#N/A,#N/A,FALSE,"AcqMults";#N/A,#N/A,FALSE,"CompMults";#N/A,#N/A,FALSE,"DCF";#N/A,#N/A,FALSE,"WACC";#N/A,#N/A,FALSE,"LBO";#N/A,#N/A,FALSE,"Summary";#N/A,#N/A,FALSE,"StructSum"}</definedName>
    <definedName name="wrn.Total._1_1_2" localSheetId="11" hidden="1">{#N/A,#N/A,FALSE,"Trans-Sum";#N/A,#N/A,FALSE,"Accr-Dilu2";#N/A,#N/A,FALSE,"Contribution";#N/A,#N/A,FALSE,"Combined";#N/A,#N/A,FALSE,"ASTF";#N/A,#N/A,FALSE,"BRA";#N/A,#N/A,FALSE,"Bra_C";#N/A,#N/A,FALSE,"AcqMults";#N/A,#N/A,FALSE,"CompMults";#N/A,#N/A,FALSE,"DCF";#N/A,#N/A,FALSE,"WACC";#N/A,#N/A,FALSE,"LBO";#N/A,#N/A,FALSE,"Summary";#N/A,#N/A,FALSE,"StructSum"}</definedName>
    <definedName name="wrn.Total._1_1_2" hidden="1">{#N/A,#N/A,FALSE,"Trans-Sum";#N/A,#N/A,FALSE,"Accr-Dilu2";#N/A,#N/A,FALSE,"Contribution";#N/A,#N/A,FALSE,"Combined";#N/A,#N/A,FALSE,"ASTF";#N/A,#N/A,FALSE,"BRA";#N/A,#N/A,FALSE,"Bra_C";#N/A,#N/A,FALSE,"AcqMults";#N/A,#N/A,FALSE,"CompMults";#N/A,#N/A,FALSE,"DCF";#N/A,#N/A,FALSE,"WACC";#N/A,#N/A,FALSE,"LBO";#N/A,#N/A,FALSE,"Summary";#N/A,#N/A,FALSE,"StructSum"}</definedName>
    <definedName name="wrn.Total._1_3" localSheetId="4" hidden="1">{#N/A,#N/A,FALSE,"Trans-Sum";#N/A,#N/A,FALSE,"Accr-Dilu2";#N/A,#N/A,FALSE,"Contribution";#N/A,#N/A,FALSE,"Combined";#N/A,#N/A,FALSE,"ASTF";#N/A,#N/A,FALSE,"BRA";#N/A,#N/A,FALSE,"Bra_C";#N/A,#N/A,FALSE,"AcqMults";#N/A,#N/A,FALSE,"CompMults";#N/A,#N/A,FALSE,"DCF";#N/A,#N/A,FALSE,"WACC";#N/A,#N/A,FALSE,"LBO";#N/A,#N/A,FALSE,"Summary";#N/A,#N/A,FALSE,"StructSum"}</definedName>
    <definedName name="wrn.Total._1_3" localSheetId="11" hidden="1">{#N/A,#N/A,FALSE,"Trans-Sum";#N/A,#N/A,FALSE,"Accr-Dilu2";#N/A,#N/A,FALSE,"Contribution";#N/A,#N/A,FALSE,"Combined";#N/A,#N/A,FALSE,"ASTF";#N/A,#N/A,FALSE,"BRA";#N/A,#N/A,FALSE,"Bra_C";#N/A,#N/A,FALSE,"AcqMults";#N/A,#N/A,FALSE,"CompMults";#N/A,#N/A,FALSE,"DCF";#N/A,#N/A,FALSE,"WACC";#N/A,#N/A,FALSE,"LBO";#N/A,#N/A,FALSE,"Summary";#N/A,#N/A,FALSE,"StructSum"}</definedName>
    <definedName name="wrn.Total._1_3" hidden="1">{#N/A,#N/A,FALSE,"Trans-Sum";#N/A,#N/A,FALSE,"Accr-Dilu2";#N/A,#N/A,FALSE,"Contribution";#N/A,#N/A,FALSE,"Combined";#N/A,#N/A,FALSE,"ASTF";#N/A,#N/A,FALSE,"BRA";#N/A,#N/A,FALSE,"Bra_C";#N/A,#N/A,FALSE,"AcqMults";#N/A,#N/A,FALSE,"CompMults";#N/A,#N/A,FALSE,"DCF";#N/A,#N/A,FALSE,"WACC";#N/A,#N/A,FALSE,"LBO";#N/A,#N/A,FALSE,"Summary";#N/A,#N/A,FALSE,"StructSum"}</definedName>
    <definedName name="wrn.Total._2" localSheetId="4" hidden="1">{#N/A,#N/A,FALSE,"Trans-Sum";#N/A,#N/A,FALSE,"Accr-Dilu2";#N/A,#N/A,FALSE,"Contribution";#N/A,#N/A,FALSE,"Combined";#N/A,#N/A,FALSE,"ASTF";#N/A,#N/A,FALSE,"BRA";#N/A,#N/A,FALSE,"Bra_C";#N/A,#N/A,FALSE,"AcqMults";#N/A,#N/A,FALSE,"CompMults";#N/A,#N/A,FALSE,"DCF";#N/A,#N/A,FALSE,"WACC";#N/A,#N/A,FALSE,"LBO";#N/A,#N/A,FALSE,"Summary";#N/A,#N/A,FALSE,"StructSum"}</definedName>
    <definedName name="wrn.Total._2" localSheetId="11" hidden="1">{#N/A,#N/A,FALSE,"Trans-Sum";#N/A,#N/A,FALSE,"Accr-Dilu2";#N/A,#N/A,FALSE,"Contribution";#N/A,#N/A,FALSE,"Combined";#N/A,#N/A,FALSE,"ASTF";#N/A,#N/A,FALSE,"BRA";#N/A,#N/A,FALSE,"Bra_C";#N/A,#N/A,FALSE,"AcqMults";#N/A,#N/A,FALSE,"CompMults";#N/A,#N/A,FALSE,"DCF";#N/A,#N/A,FALSE,"WACC";#N/A,#N/A,FALSE,"LBO";#N/A,#N/A,FALSE,"Summary";#N/A,#N/A,FALSE,"StructSum"}</definedName>
    <definedName name="wrn.Total._2" hidden="1">{#N/A,#N/A,FALSE,"Trans-Sum";#N/A,#N/A,FALSE,"Accr-Dilu2";#N/A,#N/A,FALSE,"Contribution";#N/A,#N/A,FALSE,"Combined";#N/A,#N/A,FALSE,"ASTF";#N/A,#N/A,FALSE,"BRA";#N/A,#N/A,FALSE,"Bra_C";#N/A,#N/A,FALSE,"AcqMults";#N/A,#N/A,FALSE,"CompMults";#N/A,#N/A,FALSE,"DCF";#N/A,#N/A,FALSE,"WACC";#N/A,#N/A,FALSE,"LBO";#N/A,#N/A,FALSE,"Summary";#N/A,#N/A,FALSE,"StructSum"}</definedName>
    <definedName name="wrn.Total._2_2" localSheetId="4" hidden="1">{#N/A,#N/A,FALSE,"Trans-Sum";#N/A,#N/A,FALSE,"Accr-Dilu2";#N/A,#N/A,FALSE,"Contribution";#N/A,#N/A,FALSE,"Combined";#N/A,#N/A,FALSE,"ASTF";#N/A,#N/A,FALSE,"BRA";#N/A,#N/A,FALSE,"Bra_C";#N/A,#N/A,FALSE,"AcqMults";#N/A,#N/A,FALSE,"CompMults";#N/A,#N/A,FALSE,"DCF";#N/A,#N/A,FALSE,"WACC";#N/A,#N/A,FALSE,"LBO";#N/A,#N/A,FALSE,"Summary";#N/A,#N/A,FALSE,"StructSum"}</definedName>
    <definedName name="wrn.Total._2_2" localSheetId="11" hidden="1">{#N/A,#N/A,FALSE,"Trans-Sum";#N/A,#N/A,FALSE,"Accr-Dilu2";#N/A,#N/A,FALSE,"Contribution";#N/A,#N/A,FALSE,"Combined";#N/A,#N/A,FALSE,"ASTF";#N/A,#N/A,FALSE,"BRA";#N/A,#N/A,FALSE,"Bra_C";#N/A,#N/A,FALSE,"AcqMults";#N/A,#N/A,FALSE,"CompMults";#N/A,#N/A,FALSE,"DCF";#N/A,#N/A,FALSE,"WACC";#N/A,#N/A,FALSE,"LBO";#N/A,#N/A,FALSE,"Summary";#N/A,#N/A,FALSE,"StructSum"}</definedName>
    <definedName name="wrn.Total._2_2" hidden="1">{#N/A,#N/A,FALSE,"Trans-Sum";#N/A,#N/A,FALSE,"Accr-Dilu2";#N/A,#N/A,FALSE,"Contribution";#N/A,#N/A,FALSE,"Combined";#N/A,#N/A,FALSE,"ASTF";#N/A,#N/A,FALSE,"BRA";#N/A,#N/A,FALSE,"Bra_C";#N/A,#N/A,FALSE,"AcqMults";#N/A,#N/A,FALSE,"CompMults";#N/A,#N/A,FALSE,"DCF";#N/A,#N/A,FALSE,"WACC";#N/A,#N/A,FALSE,"LBO";#N/A,#N/A,FALSE,"Summary";#N/A,#N/A,FALSE,"StructSum"}</definedName>
    <definedName name="wrn.Total._3" localSheetId="4" hidden="1">{#N/A,#N/A,FALSE,"Trans-Sum";#N/A,#N/A,FALSE,"Accr-Dilu2";#N/A,#N/A,FALSE,"Contribution";#N/A,#N/A,FALSE,"Combined";#N/A,#N/A,FALSE,"ASTF";#N/A,#N/A,FALSE,"BRA";#N/A,#N/A,FALSE,"Bra_C";#N/A,#N/A,FALSE,"AcqMults";#N/A,#N/A,FALSE,"CompMults";#N/A,#N/A,FALSE,"DCF";#N/A,#N/A,FALSE,"WACC";#N/A,#N/A,FALSE,"LBO";#N/A,#N/A,FALSE,"Summary";#N/A,#N/A,FALSE,"StructSum"}</definedName>
    <definedName name="wrn.Total._3" localSheetId="11" hidden="1">{#N/A,#N/A,FALSE,"Trans-Sum";#N/A,#N/A,FALSE,"Accr-Dilu2";#N/A,#N/A,FALSE,"Contribution";#N/A,#N/A,FALSE,"Combined";#N/A,#N/A,FALSE,"ASTF";#N/A,#N/A,FALSE,"BRA";#N/A,#N/A,FALSE,"Bra_C";#N/A,#N/A,FALSE,"AcqMults";#N/A,#N/A,FALSE,"CompMults";#N/A,#N/A,FALSE,"DCF";#N/A,#N/A,FALSE,"WACC";#N/A,#N/A,FALSE,"LBO";#N/A,#N/A,FALSE,"Summary";#N/A,#N/A,FALSE,"StructSum"}</definedName>
    <definedName name="wrn.Total._3" hidden="1">{#N/A,#N/A,FALSE,"Trans-Sum";#N/A,#N/A,FALSE,"Accr-Dilu2";#N/A,#N/A,FALSE,"Contribution";#N/A,#N/A,FALSE,"Combined";#N/A,#N/A,FALSE,"ASTF";#N/A,#N/A,FALSE,"BRA";#N/A,#N/A,FALSE,"Bra_C";#N/A,#N/A,FALSE,"AcqMults";#N/A,#N/A,FALSE,"CompMults";#N/A,#N/A,FALSE,"DCF";#N/A,#N/A,FALSE,"WACC";#N/A,#N/A,FALSE,"LBO";#N/A,#N/A,FALSE,"Summary";#N/A,#N/A,FALSE,"StructSum"}</definedName>
    <definedName name="wrn.Total._3_2" localSheetId="4" hidden="1">{#N/A,#N/A,FALSE,"Trans-Sum";#N/A,#N/A,FALSE,"Accr-Dilu2";#N/A,#N/A,FALSE,"Contribution";#N/A,#N/A,FALSE,"Combined";#N/A,#N/A,FALSE,"ASTF";#N/A,#N/A,FALSE,"BRA";#N/A,#N/A,FALSE,"Bra_C";#N/A,#N/A,FALSE,"AcqMults";#N/A,#N/A,FALSE,"CompMults";#N/A,#N/A,FALSE,"DCF";#N/A,#N/A,FALSE,"WACC";#N/A,#N/A,FALSE,"LBO";#N/A,#N/A,FALSE,"Summary";#N/A,#N/A,FALSE,"StructSum"}</definedName>
    <definedName name="wrn.Total._3_2" localSheetId="11" hidden="1">{#N/A,#N/A,FALSE,"Trans-Sum";#N/A,#N/A,FALSE,"Accr-Dilu2";#N/A,#N/A,FALSE,"Contribution";#N/A,#N/A,FALSE,"Combined";#N/A,#N/A,FALSE,"ASTF";#N/A,#N/A,FALSE,"BRA";#N/A,#N/A,FALSE,"Bra_C";#N/A,#N/A,FALSE,"AcqMults";#N/A,#N/A,FALSE,"CompMults";#N/A,#N/A,FALSE,"DCF";#N/A,#N/A,FALSE,"WACC";#N/A,#N/A,FALSE,"LBO";#N/A,#N/A,FALSE,"Summary";#N/A,#N/A,FALSE,"StructSum"}</definedName>
    <definedName name="wrn.Total._3_2" hidden="1">{#N/A,#N/A,FALSE,"Trans-Sum";#N/A,#N/A,FALSE,"Accr-Dilu2";#N/A,#N/A,FALSE,"Contribution";#N/A,#N/A,FALSE,"Combined";#N/A,#N/A,FALSE,"ASTF";#N/A,#N/A,FALSE,"BRA";#N/A,#N/A,FALSE,"Bra_C";#N/A,#N/A,FALSE,"AcqMults";#N/A,#N/A,FALSE,"CompMults";#N/A,#N/A,FALSE,"DCF";#N/A,#N/A,FALSE,"WACC";#N/A,#N/A,FALSE,"LBO";#N/A,#N/A,FALSE,"Summary";#N/A,#N/A,FALSE,"StructSum"}</definedName>
    <definedName name="wrn.Total._4" localSheetId="4" hidden="1">{#N/A,#N/A,FALSE,"Trans-Sum";#N/A,#N/A,FALSE,"Accr-Dilu2";#N/A,#N/A,FALSE,"Contribution";#N/A,#N/A,FALSE,"Combined";#N/A,#N/A,FALSE,"ASTF";#N/A,#N/A,FALSE,"BRA";#N/A,#N/A,FALSE,"Bra_C";#N/A,#N/A,FALSE,"AcqMults";#N/A,#N/A,FALSE,"CompMults";#N/A,#N/A,FALSE,"DCF";#N/A,#N/A,FALSE,"WACC";#N/A,#N/A,FALSE,"LBO";#N/A,#N/A,FALSE,"Summary";#N/A,#N/A,FALSE,"StructSum"}</definedName>
    <definedName name="wrn.Total._4" localSheetId="11" hidden="1">{#N/A,#N/A,FALSE,"Trans-Sum";#N/A,#N/A,FALSE,"Accr-Dilu2";#N/A,#N/A,FALSE,"Contribution";#N/A,#N/A,FALSE,"Combined";#N/A,#N/A,FALSE,"ASTF";#N/A,#N/A,FALSE,"BRA";#N/A,#N/A,FALSE,"Bra_C";#N/A,#N/A,FALSE,"AcqMults";#N/A,#N/A,FALSE,"CompMults";#N/A,#N/A,FALSE,"DCF";#N/A,#N/A,FALSE,"WACC";#N/A,#N/A,FALSE,"LBO";#N/A,#N/A,FALSE,"Summary";#N/A,#N/A,FALSE,"StructSum"}</definedName>
    <definedName name="wrn.Total._4" hidden="1">{#N/A,#N/A,FALSE,"Trans-Sum";#N/A,#N/A,FALSE,"Accr-Dilu2";#N/A,#N/A,FALSE,"Contribution";#N/A,#N/A,FALSE,"Combined";#N/A,#N/A,FALSE,"ASTF";#N/A,#N/A,FALSE,"BRA";#N/A,#N/A,FALSE,"Bra_C";#N/A,#N/A,FALSE,"AcqMults";#N/A,#N/A,FALSE,"CompMults";#N/A,#N/A,FALSE,"DCF";#N/A,#N/A,FALSE,"WACC";#N/A,#N/A,FALSE,"LBO";#N/A,#N/A,FALSE,"Summary";#N/A,#N/A,FALSE,"StructSum"}</definedName>
    <definedName name="wrn.Total._4_2" localSheetId="4" hidden="1">{#N/A,#N/A,FALSE,"Trans-Sum";#N/A,#N/A,FALSE,"Accr-Dilu2";#N/A,#N/A,FALSE,"Contribution";#N/A,#N/A,FALSE,"Combined";#N/A,#N/A,FALSE,"ASTF";#N/A,#N/A,FALSE,"BRA";#N/A,#N/A,FALSE,"Bra_C";#N/A,#N/A,FALSE,"AcqMults";#N/A,#N/A,FALSE,"CompMults";#N/A,#N/A,FALSE,"DCF";#N/A,#N/A,FALSE,"WACC";#N/A,#N/A,FALSE,"LBO";#N/A,#N/A,FALSE,"Summary";#N/A,#N/A,FALSE,"StructSum"}</definedName>
    <definedName name="wrn.Total._4_2" localSheetId="11" hidden="1">{#N/A,#N/A,FALSE,"Trans-Sum";#N/A,#N/A,FALSE,"Accr-Dilu2";#N/A,#N/A,FALSE,"Contribution";#N/A,#N/A,FALSE,"Combined";#N/A,#N/A,FALSE,"ASTF";#N/A,#N/A,FALSE,"BRA";#N/A,#N/A,FALSE,"Bra_C";#N/A,#N/A,FALSE,"AcqMults";#N/A,#N/A,FALSE,"CompMults";#N/A,#N/A,FALSE,"DCF";#N/A,#N/A,FALSE,"WACC";#N/A,#N/A,FALSE,"LBO";#N/A,#N/A,FALSE,"Summary";#N/A,#N/A,FALSE,"StructSum"}</definedName>
    <definedName name="wrn.Total._4_2" hidden="1">{#N/A,#N/A,FALSE,"Trans-Sum";#N/A,#N/A,FALSE,"Accr-Dilu2";#N/A,#N/A,FALSE,"Contribution";#N/A,#N/A,FALSE,"Combined";#N/A,#N/A,FALSE,"ASTF";#N/A,#N/A,FALSE,"BRA";#N/A,#N/A,FALSE,"Bra_C";#N/A,#N/A,FALSE,"AcqMults";#N/A,#N/A,FALSE,"CompMults";#N/A,#N/A,FALSE,"DCF";#N/A,#N/A,FALSE,"WACC";#N/A,#N/A,FALSE,"LBO";#N/A,#N/A,FALSE,"Summary";#N/A,#N/A,FALSE,"StructSum"}</definedName>
    <definedName name="wrn.Total._5" localSheetId="4" hidden="1">{#N/A,#N/A,FALSE,"Trans-Sum";#N/A,#N/A,FALSE,"Accr-Dilu2";#N/A,#N/A,FALSE,"Contribution";#N/A,#N/A,FALSE,"Combined";#N/A,#N/A,FALSE,"ASTF";#N/A,#N/A,FALSE,"BRA";#N/A,#N/A,FALSE,"Bra_C";#N/A,#N/A,FALSE,"AcqMults";#N/A,#N/A,FALSE,"CompMults";#N/A,#N/A,FALSE,"DCF";#N/A,#N/A,FALSE,"WACC";#N/A,#N/A,FALSE,"LBO";#N/A,#N/A,FALSE,"Summary";#N/A,#N/A,FALSE,"StructSum"}</definedName>
    <definedName name="wrn.Total._5" localSheetId="11" hidden="1">{#N/A,#N/A,FALSE,"Trans-Sum";#N/A,#N/A,FALSE,"Accr-Dilu2";#N/A,#N/A,FALSE,"Contribution";#N/A,#N/A,FALSE,"Combined";#N/A,#N/A,FALSE,"ASTF";#N/A,#N/A,FALSE,"BRA";#N/A,#N/A,FALSE,"Bra_C";#N/A,#N/A,FALSE,"AcqMults";#N/A,#N/A,FALSE,"CompMults";#N/A,#N/A,FALSE,"DCF";#N/A,#N/A,FALSE,"WACC";#N/A,#N/A,FALSE,"LBO";#N/A,#N/A,FALSE,"Summary";#N/A,#N/A,FALSE,"StructSum"}</definedName>
    <definedName name="wrn.Total._5" hidden="1">{#N/A,#N/A,FALSE,"Trans-Sum";#N/A,#N/A,FALSE,"Accr-Dilu2";#N/A,#N/A,FALSE,"Contribution";#N/A,#N/A,FALSE,"Combined";#N/A,#N/A,FALSE,"ASTF";#N/A,#N/A,FALSE,"BRA";#N/A,#N/A,FALSE,"Bra_C";#N/A,#N/A,FALSE,"AcqMults";#N/A,#N/A,FALSE,"CompMults";#N/A,#N/A,FALSE,"DCF";#N/A,#N/A,FALSE,"WACC";#N/A,#N/A,FALSE,"LBO";#N/A,#N/A,FALSE,"Summary";#N/A,#N/A,FALSE,"StructSum"}</definedName>
    <definedName name="wrn.Total._5_2" localSheetId="4" hidden="1">{#N/A,#N/A,FALSE,"Trans-Sum";#N/A,#N/A,FALSE,"Accr-Dilu2";#N/A,#N/A,FALSE,"Contribution";#N/A,#N/A,FALSE,"Combined";#N/A,#N/A,FALSE,"ASTF";#N/A,#N/A,FALSE,"BRA";#N/A,#N/A,FALSE,"Bra_C";#N/A,#N/A,FALSE,"AcqMults";#N/A,#N/A,FALSE,"CompMults";#N/A,#N/A,FALSE,"DCF";#N/A,#N/A,FALSE,"WACC";#N/A,#N/A,FALSE,"LBO";#N/A,#N/A,FALSE,"Summary";#N/A,#N/A,FALSE,"StructSum"}</definedName>
    <definedName name="wrn.Total._5_2" localSheetId="11" hidden="1">{#N/A,#N/A,FALSE,"Trans-Sum";#N/A,#N/A,FALSE,"Accr-Dilu2";#N/A,#N/A,FALSE,"Contribution";#N/A,#N/A,FALSE,"Combined";#N/A,#N/A,FALSE,"ASTF";#N/A,#N/A,FALSE,"BRA";#N/A,#N/A,FALSE,"Bra_C";#N/A,#N/A,FALSE,"AcqMults";#N/A,#N/A,FALSE,"CompMults";#N/A,#N/A,FALSE,"DCF";#N/A,#N/A,FALSE,"WACC";#N/A,#N/A,FALSE,"LBO";#N/A,#N/A,FALSE,"Summary";#N/A,#N/A,FALSE,"StructSum"}</definedName>
    <definedName name="wrn.Total._5_2" hidden="1">{#N/A,#N/A,FALSE,"Trans-Sum";#N/A,#N/A,FALSE,"Accr-Dilu2";#N/A,#N/A,FALSE,"Contribution";#N/A,#N/A,FALSE,"Combined";#N/A,#N/A,FALSE,"ASTF";#N/A,#N/A,FALSE,"BRA";#N/A,#N/A,FALSE,"Bra_C";#N/A,#N/A,FALSE,"AcqMults";#N/A,#N/A,FALSE,"CompMults";#N/A,#N/A,FALSE,"DCF";#N/A,#N/A,FALSE,"WACC";#N/A,#N/A,FALSE,"LBO";#N/A,#N/A,FALSE,"Summary";#N/A,#N/A,FALSE,"StructSum"}</definedName>
    <definedName name="wrn.total1._1" localSheetId="4"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1._1" localSheetId="1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1._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2" localSheetId="11" hidden="1">{#N/A,#N/A,FALSE,"plan";#N/A,#N/A,FALSE,"history";#N/A,#N/A,FALSE,"Prodinv";#N/A,#N/A,FALSE,"HISTGRAPH"}</definedName>
    <definedName name="wrn.total2" hidden="1">{#N/A,#N/A,FALSE,"plan";#N/A,#N/A,FALSE,"history";#N/A,#N/A,FALSE,"Prodinv";#N/A,#N/A,FALSE,"HISTGRAPH"}</definedName>
    <definedName name="wrn.total2_1" localSheetId="11" hidden="1">{#N/A,#N/A,FALSE,"plan";#N/A,#N/A,FALSE,"history";#N/A,#N/A,FALSE,"Prodinv";#N/A,#N/A,FALSE,"HISTGRAPH"}</definedName>
    <definedName name="wrn.total2_1" hidden="1">{#N/A,#N/A,FALSE,"plan";#N/A,#N/A,FALSE,"history";#N/A,#N/A,FALSE,"Prodinv";#N/A,#N/A,FALSE,"HISTGRAPH"}</definedName>
    <definedName name="wrn.totalcomp." localSheetId="4" hidden="1">{"comp1",#N/A,FALSE,"COMPS";"footnotes",#N/A,FALSE,"COMPS"}</definedName>
    <definedName name="wrn.totalcomp." localSheetId="15" hidden="1">{"comp1",#N/A,FALSE,"COMPS";"footnotes",#N/A,FALSE,"COMPS"}</definedName>
    <definedName name="wrn.totalcomp." localSheetId="11" hidden="1">{"comp1",#N/A,FALSE,"COMPS";"footnotes",#N/A,FALSE,"COMPS"}</definedName>
    <definedName name="wrn.totalcomp." hidden="1">{"comp1",#N/A,FALSE,"COMPS";"footnotes",#N/A,FALSE,"COMPS"}</definedName>
    <definedName name="wrn.totalcomp._1" localSheetId="4" hidden="1">{"comp1",#N/A,FALSE,"COMPS";"footnotes",#N/A,FALSE,"COMPS"}</definedName>
    <definedName name="wrn.totalcomp._1" localSheetId="11" hidden="1">{"comp1",#N/A,FALSE,"COMPS";"footnotes",#N/A,FALSE,"COMPS"}</definedName>
    <definedName name="wrn.totalcomp._1" hidden="1">{"comp1",#N/A,FALSE,"COMPS";"footnotes",#N/A,FALSE,"COMPS"}</definedName>
    <definedName name="wrn.totalcomp.1" localSheetId="4" hidden="1">{"comp1",#N/A,FALSE,"COMPS";"footnotes",#N/A,FALSE,"COMPS"}</definedName>
    <definedName name="wrn.totalcomp.1" localSheetId="11" hidden="1">{"comp1",#N/A,FALSE,"COMPS";"footnotes",#N/A,FALSE,"COMPS"}</definedName>
    <definedName name="wrn.totalcomp.1" hidden="1">{"comp1",#N/A,FALSE,"COMPS";"footnotes",#N/A,FALSE,"COMPS"}</definedName>
    <definedName name="wrn.totalcomp.1_1" localSheetId="4" hidden="1">{"comp1",#N/A,FALSE,"COMPS";"footnotes",#N/A,FALSE,"COMPS"}</definedName>
    <definedName name="wrn.totalcomp.1_1" localSheetId="11" hidden="1">{"comp1",#N/A,FALSE,"COMPS";"footnotes",#N/A,FALSE,"COMPS"}</definedName>
    <definedName name="wrn.totalcomp.1_1" hidden="1">{"comp1",#N/A,FALSE,"COMPS";"footnotes",#N/A,FALSE,"COMPS"}</definedName>
    <definedName name="wrn.Totals." localSheetId="4" hidden="1">{#N/A,#N/A,TRUE,"TOTAL";#N/A,#N/A,TRUE,"Total Pipes"}</definedName>
    <definedName name="wrn.Totals." localSheetId="11" hidden="1">{#N/A,#N/A,TRUE,"TOTAL";#N/A,#N/A,TRUE,"Total Pipes"}</definedName>
    <definedName name="wrn.Totals." hidden="1">{#N/A,#N/A,TRUE,"TOTAL";#N/A,#N/A,TRUE,"Total Pipes"}</definedName>
    <definedName name="wrn.Totals._1" localSheetId="4" hidden="1">{#N/A,#N/A,TRUE,"TOTAL";#N/A,#N/A,TRUE,"Total Pipes"}</definedName>
    <definedName name="wrn.Totals._1" localSheetId="11" hidden="1">{#N/A,#N/A,TRUE,"TOTAL";#N/A,#N/A,TRUE,"Total Pipes"}</definedName>
    <definedName name="wrn.Totals._1" hidden="1">{#N/A,#N/A,TRUE,"TOTAL";#N/A,#N/A,TRUE,"Total Pipes"}</definedName>
    <definedName name="wrn.Totar." localSheetId="11" hidden="1">{"Totax",#N/A,FALSE,"Sheet1";#N/A,#N/A,FALSE,"Law Output"}</definedName>
    <definedName name="wrn.Totar." hidden="1">{"Totax",#N/A,FALSE,"Sheet1";#N/A,#N/A,FALSE,"Law Output"}</definedName>
    <definedName name="wrn.Totar._1" localSheetId="11" hidden="1">{"Totax",#N/A,FALSE,"Sheet1";#N/A,#N/A,FALSE,"Law Output"}</definedName>
    <definedName name="wrn.Totar._1" hidden="1">{"Totax",#N/A,FALSE,"Sheet1";#N/A,#N/A,FALSE,"Law Output"}</definedName>
    <definedName name="wrn.Totar._2" localSheetId="11" hidden="1">{"Totax",#N/A,FALSE,"Sheet1";#N/A,#N/A,FALSE,"Law Output"}</definedName>
    <definedName name="wrn.Totar._2" hidden="1">{"Totax",#N/A,FALSE,"Sheet1";#N/A,#N/A,FALSE,"Law Output"}</definedName>
    <definedName name="wrn.Totar._3" localSheetId="11" hidden="1">{"Totax",#N/A,FALSE,"Sheet1";#N/A,#N/A,FALSE,"Law Output"}</definedName>
    <definedName name="wrn.Totar._3" hidden="1">{"Totax",#N/A,FALSE,"Sheet1";#N/A,#N/A,FALSE,"Law Output"}</definedName>
    <definedName name="wrn.Totar._4" localSheetId="11" hidden="1">{"Totax",#N/A,FALSE,"Sheet1";#N/A,#N/A,FALSE,"Law Output"}</definedName>
    <definedName name="wrn.Totar._4" hidden="1">{"Totax",#N/A,FALSE,"Sheet1";#N/A,#N/A,FALSE,"Law Output"}</definedName>
    <definedName name="wrn.Totar._5" localSheetId="11" hidden="1">{"Totax",#N/A,FALSE,"Sheet1";#N/A,#N/A,FALSE,"Law Output"}</definedName>
    <definedName name="wrn.Totar._5" hidden="1">{"Totax",#N/A,FALSE,"Sheet1";#N/A,#N/A,FALSE,"Law Output"}</definedName>
    <definedName name="wrn.Tout._.Sauf._.BG."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localSheetId="4" hidden="1">{#N/A,#N/A,FALSE,"TOWNSHIP"}</definedName>
    <definedName name="wrn.TOWNSHIP." localSheetId="11" hidden="1">{#N/A,#N/A,FALSE,"TOWNSHIP"}</definedName>
    <definedName name="wrn.TOWNSHIP." hidden="1">{#N/A,#N/A,FALSE,"TOWNSHIP"}</definedName>
    <definedName name="wrn.tp_clca_fs." localSheetId="11" hidden="1">{"avgbs",#N/A,FALSE,"tp_clca_fs";"is",#N/A,FALSE,"tp_clca_fs";"opexps",#N/A,FALSE,"tp_clca_fs"}</definedName>
    <definedName name="wrn.tp_clca_fs." hidden="1">{"avgbs",#N/A,FALSE,"tp_clca_fs";"is",#N/A,FALSE,"tp_clca_fs";"opexps",#N/A,FALSE,"tp_clca_fs"}</definedName>
    <definedName name="wrn.tplport_fs." localSheetId="11" hidden="1">{"avgbs",#N/A,FALSE,"tpl&amp;port_fs";"is",#N/A,FALSE,"tpl&amp;port_fs";"opexps",#N/A,FALSE,"tpl&amp;port_fs"}</definedName>
    <definedName name="wrn.tplport_fs." hidden="1">{"avgbs",#N/A,FALSE,"tpl&amp;port_fs";"is",#N/A,FALSE,"tpl&amp;port_fs";"opexps",#N/A,FALSE,"tpl&amp;port_fs"}</definedName>
    <definedName name="wrn.Track." localSheetId="4" hidden="1">{#N/A,#N/A,FALSE,"Inc Stmt";#N/A,#N/A,FALSE,"Indirect Costs";#N/A,#N/A,FALSE,"Capital"}</definedName>
    <definedName name="wrn.Track." localSheetId="11" hidden="1">{#N/A,#N/A,FALSE,"Inc Stmt";#N/A,#N/A,FALSE,"Indirect Costs";#N/A,#N/A,FALSE,"Capital"}</definedName>
    <definedName name="wrn.Track." hidden="1">{#N/A,#N/A,FALSE,"Inc Stmt";#N/A,#N/A,FALSE,"Indirect Costs";#N/A,#N/A,FALSE,"Capital"}</definedName>
    <definedName name="wrn.Track._1" localSheetId="4" hidden="1">{#N/A,#N/A,FALSE,"Inc Stmt";#N/A,#N/A,FALSE,"Indirect Costs";#N/A,#N/A,FALSE,"Capital"}</definedName>
    <definedName name="wrn.Track._1" localSheetId="11" hidden="1">{#N/A,#N/A,FALSE,"Inc Stmt";#N/A,#N/A,FALSE,"Indirect Costs";#N/A,#N/A,FALSE,"Capital"}</definedName>
    <definedName name="wrn.Track._1" hidden="1">{#N/A,#N/A,FALSE,"Inc Stmt";#N/A,#N/A,FALSE,"Indirect Costs";#N/A,#N/A,FALSE,"Capital"}</definedName>
    <definedName name="wrn.Track._1_1" localSheetId="4" hidden="1">{#N/A,#N/A,FALSE,"Inc Stmt";#N/A,#N/A,FALSE,"Indirect Costs";#N/A,#N/A,FALSE,"Capital"}</definedName>
    <definedName name="wrn.Track._1_1" localSheetId="11" hidden="1">{#N/A,#N/A,FALSE,"Inc Stmt";#N/A,#N/A,FALSE,"Indirect Costs";#N/A,#N/A,FALSE,"Capital"}</definedName>
    <definedName name="wrn.Track._1_1" hidden="1">{#N/A,#N/A,FALSE,"Inc Stmt";#N/A,#N/A,FALSE,"Indirect Costs";#N/A,#N/A,FALSE,"Capital"}</definedName>
    <definedName name="wrn.Track._1_1_2" localSheetId="4" hidden="1">{#N/A,#N/A,FALSE,"Inc Stmt";#N/A,#N/A,FALSE,"Indirect Costs";#N/A,#N/A,FALSE,"Capital"}</definedName>
    <definedName name="wrn.Track._1_1_2" localSheetId="11" hidden="1">{#N/A,#N/A,FALSE,"Inc Stmt";#N/A,#N/A,FALSE,"Indirect Costs";#N/A,#N/A,FALSE,"Capital"}</definedName>
    <definedName name="wrn.Track._1_1_2" hidden="1">{#N/A,#N/A,FALSE,"Inc Stmt";#N/A,#N/A,FALSE,"Indirect Costs";#N/A,#N/A,FALSE,"Capital"}</definedName>
    <definedName name="wrn.Track._1_3" localSheetId="4" hidden="1">{#N/A,#N/A,FALSE,"Inc Stmt";#N/A,#N/A,FALSE,"Indirect Costs";#N/A,#N/A,FALSE,"Capital"}</definedName>
    <definedName name="wrn.Track._1_3" localSheetId="11" hidden="1">{#N/A,#N/A,FALSE,"Inc Stmt";#N/A,#N/A,FALSE,"Indirect Costs";#N/A,#N/A,FALSE,"Capital"}</definedName>
    <definedName name="wrn.Track._1_3" hidden="1">{#N/A,#N/A,FALSE,"Inc Stmt";#N/A,#N/A,FALSE,"Indirect Costs";#N/A,#N/A,FALSE,"Capital"}</definedName>
    <definedName name="wrn.Track._2" localSheetId="4" hidden="1">{#N/A,#N/A,FALSE,"Inc Stmt";#N/A,#N/A,FALSE,"Indirect Costs";#N/A,#N/A,FALSE,"Capital"}</definedName>
    <definedName name="wrn.Track._2" localSheetId="11" hidden="1">{#N/A,#N/A,FALSE,"Inc Stmt";#N/A,#N/A,FALSE,"Indirect Costs";#N/A,#N/A,FALSE,"Capital"}</definedName>
    <definedName name="wrn.Track._2" hidden="1">{#N/A,#N/A,FALSE,"Inc Stmt";#N/A,#N/A,FALSE,"Indirect Costs";#N/A,#N/A,FALSE,"Capital"}</definedName>
    <definedName name="wrn.Track._2_2" localSheetId="4" hidden="1">{#N/A,#N/A,FALSE,"Inc Stmt";#N/A,#N/A,FALSE,"Indirect Costs";#N/A,#N/A,FALSE,"Capital"}</definedName>
    <definedName name="wrn.Track._2_2" localSheetId="11" hidden="1">{#N/A,#N/A,FALSE,"Inc Stmt";#N/A,#N/A,FALSE,"Indirect Costs";#N/A,#N/A,FALSE,"Capital"}</definedName>
    <definedName name="wrn.Track._2_2" hidden="1">{#N/A,#N/A,FALSE,"Inc Stmt";#N/A,#N/A,FALSE,"Indirect Costs";#N/A,#N/A,FALSE,"Capital"}</definedName>
    <definedName name="wrn.Track._3" localSheetId="4" hidden="1">{#N/A,#N/A,FALSE,"Inc Stmt";#N/A,#N/A,FALSE,"Indirect Costs";#N/A,#N/A,FALSE,"Capital"}</definedName>
    <definedName name="wrn.Track._3" localSheetId="11" hidden="1">{#N/A,#N/A,FALSE,"Inc Stmt";#N/A,#N/A,FALSE,"Indirect Costs";#N/A,#N/A,FALSE,"Capital"}</definedName>
    <definedName name="wrn.Track._3" hidden="1">{#N/A,#N/A,FALSE,"Inc Stmt";#N/A,#N/A,FALSE,"Indirect Costs";#N/A,#N/A,FALSE,"Capital"}</definedName>
    <definedName name="wrn.Track._3_2" localSheetId="4" hidden="1">{#N/A,#N/A,FALSE,"Inc Stmt";#N/A,#N/A,FALSE,"Indirect Costs";#N/A,#N/A,FALSE,"Capital"}</definedName>
    <definedName name="wrn.Track._3_2" localSheetId="11" hidden="1">{#N/A,#N/A,FALSE,"Inc Stmt";#N/A,#N/A,FALSE,"Indirect Costs";#N/A,#N/A,FALSE,"Capital"}</definedName>
    <definedName name="wrn.Track._3_2" hidden="1">{#N/A,#N/A,FALSE,"Inc Stmt";#N/A,#N/A,FALSE,"Indirect Costs";#N/A,#N/A,FALSE,"Capital"}</definedName>
    <definedName name="wrn.Track._5" localSheetId="4" hidden="1">{#N/A,#N/A,FALSE,"Inc Stmt";#N/A,#N/A,FALSE,"Indirect Costs";#N/A,#N/A,FALSE,"Capital"}</definedName>
    <definedName name="wrn.Track._5" localSheetId="11" hidden="1">{#N/A,#N/A,FALSE,"Inc Stmt";#N/A,#N/A,FALSE,"Indirect Costs";#N/A,#N/A,FALSE,"Capital"}</definedName>
    <definedName name="wrn.Track._5" hidden="1">{#N/A,#N/A,FALSE,"Inc Stmt";#N/A,#N/A,FALSE,"Indirect Costs";#N/A,#N/A,FALSE,"Capital"}</definedName>
    <definedName name="wrn.Trade." localSheetId="11" hidden="1">{"Normal",#N/A,FALSE,"Trade Actual";"Individual",#N/A,FALSE,"Trade Actual"}</definedName>
    <definedName name="wrn.Trade." hidden="1">{"Normal",#N/A,FALSE,"Trade Actual";"Individual",#N/A,FALSE,"Trade Actual"}</definedName>
    <definedName name="wrn.Trade._.individual." localSheetId="11" hidden="1">{"Individual",#N/A,FALSE,"Trade Actual"}</definedName>
    <definedName name="wrn.Trade._.individual." hidden="1">{"Individual",#N/A,FALSE,"Trade Actual"}</definedName>
    <definedName name="wrn.trademark._.and._.trade._.name." localSheetId="11" hidden="1">{"trademark1",#N/A,FALSE,"Trademark(s) and Trade Name(s)"}</definedName>
    <definedName name="wrn.trademark._.and._.trade._.name." hidden="1">{"trademark1",#N/A,FALSE,"Trademark(s) and Trade Name(s)"}</definedName>
    <definedName name="wrn.trademark._.and._.trade._.name._1" localSheetId="11" hidden="1">{"trademark1",#N/A,FALSE,"Trademark(s) and Trade Name(s)"}</definedName>
    <definedName name="wrn.trademark._.and._.trade._.name._1" hidden="1">{"trademark1",#N/A,FALSE,"Trademark(s) and Trade Name(s)"}</definedName>
    <definedName name="wrn.Trading._.Summary." localSheetId="11" hidden="1">{#N/A,#N/A,FALSE,"Trading Summary"}</definedName>
    <definedName name="wrn.Trading._.Summary." hidden="1">{#N/A,#N/A,FALSE,"Trading Summary"}</definedName>
    <definedName name="wrn.TRAINING._.ALL._.SCHEDULES." localSheetId="11" hidden="1">{"TRAINING BUDGET ASSUMPTIONS",#N/A,FALSE,"TRAINING 97";"TRAINING MAJOR EXP.",#N/A,FALSE,"TRAINING 97";"TRAINING COURSE FEES",#N/A,FALSE,"TRAINING 97";"TRAINING SCH",#N/A,FALSE,"TRAINING 97"}</definedName>
    <definedName name="wrn.TRAINING._.ALL._.SCHEDULES." hidden="1">{"TRAINING BUDGET ASSUMPTIONS",#N/A,FALSE,"TRAINING 97";"TRAINING MAJOR EXP.",#N/A,FALSE,"TRAINING 97";"TRAINING COURSE FEES",#N/A,FALSE,"TRAINING 97";"TRAINING SCH",#N/A,FALSE,"TRAINING 97"}</definedName>
    <definedName name="wrn.Trans._.Op._.Exp." localSheetId="11" hidden="1">{#N/A,#N/A,FALSE,"TRANS"}</definedName>
    <definedName name="wrn.Trans._.Op._.Exp." hidden="1">{#N/A,#N/A,FALSE,"TRANS"}</definedName>
    <definedName name="wrn.trans._.sum." localSheetId="4" hidden="1">{"trans assumptions",#N/A,FALSE,"Merger";"trans accretion",#N/A,FALSE,"Merger"}</definedName>
    <definedName name="wrn.trans._.sum." localSheetId="15" hidden="1">{"trans assumptions",#N/A,FALSE,"Merger";"trans accretion",#N/A,FALSE,"Merger"}</definedName>
    <definedName name="wrn.trans._.sum." localSheetId="11" hidden="1">{"trans assumptions",#N/A,FALSE,"Merger";"trans accretion",#N/A,FALSE,"Merger"}</definedName>
    <definedName name="wrn.trans._.sum." hidden="1">{"trans assumptions",#N/A,FALSE,"Merger";"trans accretion",#N/A,FALSE,"Merger"}</definedName>
    <definedName name="wrn.trans._.sum._1" localSheetId="4" hidden="1">{"trans assumptions",#N/A,FALSE,"Merger";"trans accretion",#N/A,FALSE,"Merger"}</definedName>
    <definedName name="wrn.trans._.sum._1" localSheetId="11" hidden="1">{"trans assumptions",#N/A,FALSE,"Merger";"trans accretion",#N/A,FALSE,"Merger"}</definedName>
    <definedName name="wrn.trans._.sum._1" hidden="1">{"trans assumptions",#N/A,FALSE,"Merger";"trans accretion",#N/A,FALSE,"Merger"}</definedName>
    <definedName name="wrn.Transaction._.Overview." localSheetId="11" hidden="1">{"Transaction Summary",#N/A,FALSE,"Deal";"Accretion Dilution Analysis",#N/A,FALSE,"Deal";"Accretion Dilution Sensitivity",#N/A,FALSE,"Deal";"Pre Tax Synergies Sensitivity",#N/A,FALSE,"Deal";"Consolidated Income Statement",#N/A,FALSE,"Deal";"Contribution Analysis",#N/A,FALSE,"Deal"}</definedName>
    <definedName name="wrn.Transaction._.Overview." hidden="1">{"Transaction Summary",#N/A,FALSE,"Deal";"Accretion Dilution Analysis",#N/A,FALSE,"Deal";"Accretion Dilution Sensitivity",#N/A,FALSE,"Deal";"Pre Tax Synergies Sensitivity",#N/A,FALSE,"Deal";"Consolidated Income Statement",#N/A,FALSE,"Deal";"Contribution Analysis",#N/A,FALSE,"Deal"}</definedName>
    <definedName name="wrn.Transfer._.Hose._.Mktg."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_2"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_2"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3"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3"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_2"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_2"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_2"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_2"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5" localSheetId="4"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5" localSheetId="1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PORT._.ALL._.SCH." localSheetId="11" hidden="1">{"TRANSPORT BUDGET ASSUMPTIONS",#N/A,FALSE,"TRANSPORTATION 97";"TRANSPORT MAJOR EXP.",#N/A,FALSE,"TRANSPORTATION 97";"TRANSPORT SCHEDULE",#N/A,FALSE,"TRANSPORTATION 97"}</definedName>
    <definedName name="wrn.TRANSPORT._.ALL._.SCH." hidden="1">{"TRANSPORT BUDGET ASSUMPTIONS",#N/A,FALSE,"TRANSPORTATION 97";"TRANSPORT MAJOR EXP.",#N/A,FALSE,"TRANSPORTATION 97";"TRANSPORT SCHEDULE",#N/A,FALSE,"TRANSPORTATION 97"}</definedName>
    <definedName name="wrn.TransPrcd_123." localSheetId="2" hidden="1">{#N/A,#N/A,TRUE,"TransPrcd 1";#N/A,#N/A,TRUE,"TransPrcd 2";#N/A,#N/A,TRUE,"TransPrcd 3"}</definedName>
    <definedName name="wrn.TransPrcd_123." localSheetId="1" hidden="1">{#N/A,#N/A,TRUE,"TransPrcd 1";#N/A,#N/A,TRUE,"TransPrcd 2";#N/A,#N/A,TRUE,"TransPrcd 3"}</definedName>
    <definedName name="wrn.TransPrcd_123." localSheetId="19" hidden="1">{#N/A,#N/A,TRUE,"TransPrcd 1";#N/A,#N/A,TRUE,"TransPrcd 2";#N/A,#N/A,TRUE,"TransPrcd 3"}</definedName>
    <definedName name="wrn.TransPrcd_123." localSheetId="4" hidden="1">{#N/A,#N/A,TRUE,"TransPrcd 1";#N/A,#N/A,TRUE,"TransPrcd 2";#N/A,#N/A,TRUE,"TransPrcd 3"}</definedName>
    <definedName name="wrn.TransPrcd_123." localSheetId="18" hidden="1">{#N/A,#N/A,TRUE,"TransPrcd 1";#N/A,#N/A,TRUE,"TransPrcd 2";#N/A,#N/A,TRUE,"TransPrcd 3"}</definedName>
    <definedName name="wrn.TransPrcd_123." localSheetId="15" hidden="1">{#N/A,#N/A,TRUE,"TransPrcd 1";#N/A,#N/A,TRUE,"TransPrcd 2";#N/A,#N/A,TRUE,"TransPrcd 3"}</definedName>
    <definedName name="wrn.TransPrcd_123." localSheetId="11" hidden="1">{#N/A,#N/A,TRUE,"TransPrcd 1";#N/A,#N/A,TRUE,"TransPrcd 2";#N/A,#N/A,TRUE,"TransPrcd 3"}</definedName>
    <definedName name="wrn.TransPrcd_123." hidden="1">{#N/A,#N/A,TRUE,"TransPrcd 1";#N/A,#N/A,TRUE,"TransPrcd 2";#N/A,#N/A,TRUE,"TransPrcd 3"}</definedName>
    <definedName name="wrn.TransPrcd_123._1" localSheetId="4" hidden="1">{#N/A,#N/A,TRUE,"TransPrcd 1";#N/A,#N/A,TRUE,"TransPrcd 2";#N/A,#N/A,TRUE,"TransPrcd 3"}</definedName>
    <definedName name="wrn.TransPrcd_123._1" localSheetId="11" hidden="1">{#N/A,#N/A,TRUE,"TransPrcd 1";#N/A,#N/A,TRUE,"TransPrcd 2";#N/A,#N/A,TRUE,"TransPrcd 3"}</definedName>
    <definedName name="wrn.TransPrcd_123._1" hidden="1">{#N/A,#N/A,TRUE,"TransPrcd 1";#N/A,#N/A,TRUE,"TransPrcd 2";#N/A,#N/A,TRUE,"TransPrcd 3"}</definedName>
    <definedName name="wrn.TransPrcd_123._1_1" localSheetId="4" hidden="1">{#N/A,#N/A,TRUE,"TransPrcd 1";#N/A,#N/A,TRUE,"TransPrcd 2";#N/A,#N/A,TRUE,"TransPrcd 3"}</definedName>
    <definedName name="wrn.TransPrcd_123._1_1" localSheetId="11" hidden="1">{#N/A,#N/A,TRUE,"TransPrcd 1";#N/A,#N/A,TRUE,"TransPrcd 2";#N/A,#N/A,TRUE,"TransPrcd 3"}</definedName>
    <definedName name="wrn.TransPrcd_123._1_1" hidden="1">{#N/A,#N/A,TRUE,"TransPrcd 1";#N/A,#N/A,TRUE,"TransPrcd 2";#N/A,#N/A,TRUE,"TransPrcd 3"}</definedName>
    <definedName name="wrn.TransPrcd_123._1_1_2" localSheetId="4" hidden="1">{#N/A,#N/A,TRUE,"TransPrcd 1";#N/A,#N/A,TRUE,"TransPrcd 2";#N/A,#N/A,TRUE,"TransPrcd 3"}</definedName>
    <definedName name="wrn.TransPrcd_123._1_1_2" localSheetId="11" hidden="1">{#N/A,#N/A,TRUE,"TransPrcd 1";#N/A,#N/A,TRUE,"TransPrcd 2";#N/A,#N/A,TRUE,"TransPrcd 3"}</definedName>
    <definedName name="wrn.TransPrcd_123._1_1_2" hidden="1">{#N/A,#N/A,TRUE,"TransPrcd 1";#N/A,#N/A,TRUE,"TransPrcd 2";#N/A,#N/A,TRUE,"TransPrcd 3"}</definedName>
    <definedName name="wrn.TransPrcd_123._1_3" localSheetId="4" hidden="1">{#N/A,#N/A,TRUE,"TransPrcd 1";#N/A,#N/A,TRUE,"TransPrcd 2";#N/A,#N/A,TRUE,"TransPrcd 3"}</definedName>
    <definedName name="wrn.TransPrcd_123._1_3" localSheetId="11" hidden="1">{#N/A,#N/A,TRUE,"TransPrcd 1";#N/A,#N/A,TRUE,"TransPrcd 2";#N/A,#N/A,TRUE,"TransPrcd 3"}</definedName>
    <definedName name="wrn.TransPrcd_123._1_3" hidden="1">{#N/A,#N/A,TRUE,"TransPrcd 1";#N/A,#N/A,TRUE,"TransPrcd 2";#N/A,#N/A,TRUE,"TransPrcd 3"}</definedName>
    <definedName name="wrn.TransPrcd_123._2" localSheetId="4" hidden="1">{#N/A,#N/A,TRUE,"TransPrcd 1";#N/A,#N/A,TRUE,"TransPrcd 2";#N/A,#N/A,TRUE,"TransPrcd 3"}</definedName>
    <definedName name="wrn.TransPrcd_123._2" localSheetId="11" hidden="1">{#N/A,#N/A,TRUE,"TransPrcd 1";#N/A,#N/A,TRUE,"TransPrcd 2";#N/A,#N/A,TRUE,"TransPrcd 3"}</definedName>
    <definedName name="wrn.TransPrcd_123._2" hidden="1">{#N/A,#N/A,TRUE,"TransPrcd 1";#N/A,#N/A,TRUE,"TransPrcd 2";#N/A,#N/A,TRUE,"TransPrcd 3"}</definedName>
    <definedName name="wrn.TransPrcd_123._2_2" localSheetId="4" hidden="1">{#N/A,#N/A,TRUE,"TransPrcd 1";#N/A,#N/A,TRUE,"TransPrcd 2";#N/A,#N/A,TRUE,"TransPrcd 3"}</definedName>
    <definedName name="wrn.TransPrcd_123._2_2" localSheetId="11" hidden="1">{#N/A,#N/A,TRUE,"TransPrcd 1";#N/A,#N/A,TRUE,"TransPrcd 2";#N/A,#N/A,TRUE,"TransPrcd 3"}</definedName>
    <definedName name="wrn.TransPrcd_123._2_2" hidden="1">{#N/A,#N/A,TRUE,"TransPrcd 1";#N/A,#N/A,TRUE,"TransPrcd 2";#N/A,#N/A,TRUE,"TransPrcd 3"}</definedName>
    <definedName name="wrn.TransPrcd_123._3" localSheetId="4" hidden="1">{#N/A,#N/A,TRUE,"TransPrcd 1";#N/A,#N/A,TRUE,"TransPrcd 2";#N/A,#N/A,TRUE,"TransPrcd 3"}</definedName>
    <definedName name="wrn.TransPrcd_123._3" localSheetId="11" hidden="1">{#N/A,#N/A,TRUE,"TransPrcd 1";#N/A,#N/A,TRUE,"TransPrcd 2";#N/A,#N/A,TRUE,"TransPrcd 3"}</definedName>
    <definedName name="wrn.TransPrcd_123._3" hidden="1">{#N/A,#N/A,TRUE,"TransPrcd 1";#N/A,#N/A,TRUE,"TransPrcd 2";#N/A,#N/A,TRUE,"TransPrcd 3"}</definedName>
    <definedName name="wrn.TransPrcd_123._3_2" localSheetId="4" hidden="1">{#N/A,#N/A,TRUE,"TransPrcd 1";#N/A,#N/A,TRUE,"TransPrcd 2";#N/A,#N/A,TRUE,"TransPrcd 3"}</definedName>
    <definedName name="wrn.TransPrcd_123._3_2" localSheetId="11" hidden="1">{#N/A,#N/A,TRUE,"TransPrcd 1";#N/A,#N/A,TRUE,"TransPrcd 2";#N/A,#N/A,TRUE,"TransPrcd 3"}</definedName>
    <definedName name="wrn.TransPrcd_123._3_2" hidden="1">{#N/A,#N/A,TRUE,"TransPrcd 1";#N/A,#N/A,TRUE,"TransPrcd 2";#N/A,#N/A,TRUE,"TransPrcd 3"}</definedName>
    <definedName name="wrn.TransPrcd_123._4" localSheetId="4" hidden="1">{#N/A,#N/A,TRUE,"TransPrcd 1";#N/A,#N/A,TRUE,"TransPrcd 2";#N/A,#N/A,TRUE,"TransPrcd 3"}</definedName>
    <definedName name="wrn.TransPrcd_123._4" localSheetId="11" hidden="1">{#N/A,#N/A,TRUE,"TransPrcd 1";#N/A,#N/A,TRUE,"TransPrcd 2";#N/A,#N/A,TRUE,"TransPrcd 3"}</definedName>
    <definedName name="wrn.TransPrcd_123._4" hidden="1">{#N/A,#N/A,TRUE,"TransPrcd 1";#N/A,#N/A,TRUE,"TransPrcd 2";#N/A,#N/A,TRUE,"TransPrcd 3"}</definedName>
    <definedName name="wrn.TransPrcd_123._4_2" localSheetId="4" hidden="1">{#N/A,#N/A,TRUE,"TransPrcd 1";#N/A,#N/A,TRUE,"TransPrcd 2";#N/A,#N/A,TRUE,"TransPrcd 3"}</definedName>
    <definedName name="wrn.TransPrcd_123._4_2" localSheetId="11" hidden="1">{#N/A,#N/A,TRUE,"TransPrcd 1";#N/A,#N/A,TRUE,"TransPrcd 2";#N/A,#N/A,TRUE,"TransPrcd 3"}</definedName>
    <definedName name="wrn.TransPrcd_123._4_2" hidden="1">{#N/A,#N/A,TRUE,"TransPrcd 1";#N/A,#N/A,TRUE,"TransPrcd 2";#N/A,#N/A,TRUE,"TransPrcd 3"}</definedName>
    <definedName name="wrn.TransPrcd_123._5" localSheetId="4" hidden="1">{#N/A,#N/A,TRUE,"TransPrcd 1";#N/A,#N/A,TRUE,"TransPrcd 2";#N/A,#N/A,TRUE,"TransPrcd 3"}</definedName>
    <definedName name="wrn.TransPrcd_123._5" localSheetId="11" hidden="1">{#N/A,#N/A,TRUE,"TransPrcd 1";#N/A,#N/A,TRUE,"TransPrcd 2";#N/A,#N/A,TRUE,"TransPrcd 3"}</definedName>
    <definedName name="wrn.TransPrcd_123._5" hidden="1">{#N/A,#N/A,TRUE,"TransPrcd 1";#N/A,#N/A,TRUE,"TransPrcd 2";#N/A,#N/A,TRUE,"TransPrcd 3"}</definedName>
    <definedName name="wrn.TransPrcd_123._5_2" localSheetId="4" hidden="1">{#N/A,#N/A,TRUE,"TransPrcd 1";#N/A,#N/A,TRUE,"TransPrcd 2";#N/A,#N/A,TRUE,"TransPrcd 3"}</definedName>
    <definedName name="wrn.TransPrcd_123._5_2" localSheetId="11" hidden="1">{#N/A,#N/A,TRUE,"TransPrcd 1";#N/A,#N/A,TRUE,"TransPrcd 2";#N/A,#N/A,TRUE,"TransPrcd 3"}</definedName>
    <definedName name="wrn.TransPrcd_123._5_2" hidden="1">{#N/A,#N/A,TRUE,"TransPrcd 1";#N/A,#N/A,TRUE,"TransPrcd 2";#N/A,#N/A,TRUE,"TransPrcd 3"}</definedName>
    <definedName name="wrn.trball._1" localSheetId="4" hidden="1">{"trbcash",#N/A,FALSE,"INCPF";"trbinc",#N/A,FALSE,"INCPF";"trbchic",#N/A,FALSE,"INCPF";"trbadrev",#N/A,FALSE,"INCPF";"trbstns",#N/A,FALSE,"INCPF";"trbtvstns",#N/A,FALSE,"INCPF"}</definedName>
    <definedName name="wrn.trball._1" localSheetId="11" hidden="1">{"trbcash",#N/A,FALSE,"INCPF";"trbinc",#N/A,FALSE,"INCPF";"trbchic",#N/A,FALSE,"INCPF";"trbadrev",#N/A,FALSE,"INCPF";"trbstns",#N/A,FALSE,"INCPF";"trbtvstns",#N/A,FALSE,"INCPF"}</definedName>
    <definedName name="wrn.trball._1" hidden="1">{"trbcash",#N/A,FALSE,"INCPF";"trbinc",#N/A,FALSE,"INCPF";"trbchic",#N/A,FALSE,"INCPF";"trbadrev",#N/A,FALSE,"INCPF";"trbstns",#N/A,FALSE,"INCPF";"trbtvstns",#N/A,FALSE,"INCPF"}</definedName>
    <definedName name="wrn.TREASURY._.REPORTS." localSheetId="11" hidden="1">{#N/A,#N/A,FALSE,"BS EOY";#N/A,#N/A,FALSE,"CONSOL BS";#N/A,#N/A,FALSE,"CONSOL PNL YTD";#N/A,#N/A,FALSE,"MONTHLY CF";#N/A,#N/A,FALSE,"ALLIED HOLDINGS";#N/A,#N/A,FALSE,"AAG CONSOL"}</definedName>
    <definedName name="wrn.TREASURY._.REPORTS." hidden="1">{#N/A,#N/A,FALSE,"BS EOY";#N/A,#N/A,FALSE,"CONSOL BS";#N/A,#N/A,FALSE,"CONSOL PNL YTD";#N/A,#N/A,FALSE,"MONTHLY CF";#N/A,#N/A,FALSE,"ALLIED HOLDINGS";#N/A,#N/A,FALSE,"AAG CONSOL"}</definedName>
    <definedName name="wrn.Trended._.BS." localSheetId="11" hidden="1">{"TrendLiab",#N/A,FALSE,"Balance Sheet";"TrendAssets",#N/A,FALSE,"Balance Sheet"}</definedName>
    <definedName name="wrn.Trended._.BS." hidden="1">{"TrendLiab",#N/A,FALSE,"Balance Sheet";"TrendAssets",#N/A,FALSE,"Balance Sheet"}</definedName>
    <definedName name="wrn.Trends." localSheetId="2" hidden="1">{"Frequency Trend Analysis",#N/A,FALSE,"Trend";"Frequency Graph",#N/A,FALSE,"Trend";"Loss Cost Trend Analysis",#N/A,FALSE,"Trend";"Loss Cost Graph",#N/A,FALSE,"Trend";"Severity Trend Analysis",#N/A,FALSE,"Trend";"Severity Trend Graph",#N/A,FALSE,"Trend";"Graphs",#N/A,FALSE,"Trend Methods"}</definedName>
    <definedName name="wrn.Trends." localSheetId="1" hidden="1">{"Frequency Trend Analysis",#N/A,FALSE,"Trend";"Frequency Graph",#N/A,FALSE,"Trend";"Loss Cost Trend Analysis",#N/A,FALSE,"Trend";"Loss Cost Graph",#N/A,FALSE,"Trend";"Severity Trend Analysis",#N/A,FALSE,"Trend";"Severity Trend Graph",#N/A,FALSE,"Trend";"Graphs",#N/A,FALSE,"Trend Methods"}</definedName>
    <definedName name="wrn.Trends." localSheetId="19" hidden="1">{"Frequency Trend Analysis",#N/A,FALSE,"Trend";"Frequency Graph",#N/A,FALSE,"Trend";"Loss Cost Trend Analysis",#N/A,FALSE,"Trend";"Loss Cost Graph",#N/A,FALSE,"Trend";"Severity Trend Analysis",#N/A,FALSE,"Trend";"Severity Trend Graph",#N/A,FALSE,"Trend";"Graphs",#N/A,FALSE,"Trend Methods"}</definedName>
    <definedName name="wrn.Trends." localSheetId="4" hidden="1">{"Frequency Trend Analysis",#N/A,FALSE,"Trend";"Frequency Graph",#N/A,FALSE,"Trend";"Loss Cost Trend Analysis",#N/A,FALSE,"Trend";"Loss Cost Graph",#N/A,FALSE,"Trend";"Severity Trend Analysis",#N/A,FALSE,"Trend";"Severity Trend Graph",#N/A,FALSE,"Trend";"Graphs",#N/A,FALSE,"Trend Methods"}</definedName>
    <definedName name="wrn.Trends." localSheetId="18" hidden="1">{"Frequency Trend Analysis",#N/A,FALSE,"Trend";"Frequency Graph",#N/A,FALSE,"Trend";"Loss Cost Trend Analysis",#N/A,FALSE,"Trend";"Loss Cost Graph",#N/A,FALSE,"Trend";"Severity Trend Analysis",#N/A,FALSE,"Trend";"Severity Trend Graph",#N/A,FALSE,"Trend";"Graphs",#N/A,FALSE,"Trend Methods"}</definedName>
    <definedName name="wrn.Trends." localSheetId="15" hidden="1">{"Frequency Trend Analysis",#N/A,FALSE,"Trend";"Frequency Graph",#N/A,FALSE,"Trend";"Loss Cost Trend Analysis",#N/A,FALSE,"Trend";"Loss Cost Graph",#N/A,FALSE,"Trend";"Severity Trend Analysis",#N/A,FALSE,"Trend";"Severity Trend Graph",#N/A,FALSE,"Trend";"Graphs",#N/A,FALSE,"Trend Methods"}</definedName>
    <definedName name="wrn.Trends." localSheetId="11" hidden="1">{"Frequency Trend Analysis",#N/A,FALSE,"Trend";"Frequency Graph",#N/A,FALSE,"Trend";"Loss Cost Trend Analysis",#N/A,FALSE,"Trend";"Loss Cost Graph",#N/A,FALSE,"Trend";"Severity Trend Analysis",#N/A,FALSE,"Trend";"Severity Trend Graph",#N/A,FALSE,"Trend";"Graphs",#N/A,FALSE,"Trend Methods"}</definedName>
    <definedName name="wrn.Trends." hidden="1">{"Frequency Trend Analysis",#N/A,FALSE,"Trend";"Frequency Graph",#N/A,FALSE,"Trend";"Loss Cost Trend Analysis",#N/A,FALSE,"Trend";"Loss Cost Graph",#N/A,FALSE,"Trend";"Severity Trend Analysis",#N/A,FALSE,"Trend";"Severity Trend Graph",#N/A,FALSE,"Trend";"Graphs",#N/A,FALSE,"Trend Methods"}</definedName>
    <definedName name="wrn.tresfax." localSheetId="11" hidden="1">{#N/A,#N/A,FALSE,"Printing Output";#N/A,#N/A,FALSE,"BS";#N/A,#N/A,FALSE,"CF"}</definedName>
    <definedName name="wrn.tresfax." hidden="1">{#N/A,#N/A,FALSE,"Printing Output";#N/A,#N/A,FALSE,"BS";#N/A,#N/A,FALSE,"CF"}</definedName>
    <definedName name="wrn.Trial._.Balance." localSheetId="4" hidden="1">{#N/A,#N/A,TRUE,"constb"}</definedName>
    <definedName name="wrn.Trial._.Balance." localSheetId="11" hidden="1">{#N/A,#N/A,TRUE,"constb"}</definedName>
    <definedName name="wrn.Trial._.Balance." hidden="1">{#N/A,#N/A,TRUE,"constb"}</definedName>
    <definedName name="wrn.Trial._.Balance._1" localSheetId="4" hidden="1">{#N/A,#N/A,TRUE,"constb"}</definedName>
    <definedName name="wrn.Trial._.Balance._1" localSheetId="11" hidden="1">{#N/A,#N/A,TRUE,"constb"}</definedName>
    <definedName name="wrn.Trial._.Balance._1" hidden="1">{#N/A,#N/A,TRUE,"constb"}</definedName>
    <definedName name="wrn.Trial._.Balance._1_1" localSheetId="4" hidden="1">{#N/A,#N/A,TRUE,"constb"}</definedName>
    <definedName name="wrn.Trial._.Balance._1_1" localSheetId="11" hidden="1">{#N/A,#N/A,TRUE,"constb"}</definedName>
    <definedName name="wrn.Trial._.Balance._1_1" hidden="1">{#N/A,#N/A,TRUE,"constb"}</definedName>
    <definedName name="wrn.Trial._.Balance._1_1_2" localSheetId="4" hidden="1">{#N/A,#N/A,TRUE,"constb"}</definedName>
    <definedName name="wrn.Trial._.Balance._1_1_2" localSheetId="11" hidden="1">{#N/A,#N/A,TRUE,"constb"}</definedName>
    <definedName name="wrn.Trial._.Balance._1_1_2" hidden="1">{#N/A,#N/A,TRUE,"constb"}</definedName>
    <definedName name="wrn.Trial._.Balance._1_3" localSheetId="4" hidden="1">{#N/A,#N/A,TRUE,"constb"}</definedName>
    <definedName name="wrn.Trial._.Balance._1_3" localSheetId="11" hidden="1">{#N/A,#N/A,TRUE,"constb"}</definedName>
    <definedName name="wrn.Trial._.Balance._1_3" hidden="1">{#N/A,#N/A,TRUE,"constb"}</definedName>
    <definedName name="wrn.Trial._.Balance._2" localSheetId="4" hidden="1">{#N/A,#N/A,TRUE,"constb"}</definedName>
    <definedName name="wrn.Trial._.Balance._2" localSheetId="11" hidden="1">{#N/A,#N/A,TRUE,"constb"}</definedName>
    <definedName name="wrn.Trial._.Balance._2" hidden="1">{#N/A,#N/A,TRUE,"constb"}</definedName>
    <definedName name="wrn.Trial._.Balance._2_2" localSheetId="4" hidden="1">{#N/A,#N/A,TRUE,"constb"}</definedName>
    <definedName name="wrn.Trial._.Balance._2_2" localSheetId="11" hidden="1">{#N/A,#N/A,TRUE,"constb"}</definedName>
    <definedName name="wrn.Trial._.Balance._2_2" hidden="1">{#N/A,#N/A,TRUE,"constb"}</definedName>
    <definedName name="wrn.Trial._.Balance._3" localSheetId="4" hidden="1">{#N/A,#N/A,TRUE,"constb"}</definedName>
    <definedName name="wrn.Trial._.Balance._3" localSheetId="11" hidden="1">{#N/A,#N/A,TRUE,"constb"}</definedName>
    <definedName name="wrn.Trial._.Balance._3" hidden="1">{#N/A,#N/A,TRUE,"constb"}</definedName>
    <definedName name="wrn.Trial._.Balance._3_2" localSheetId="4" hidden="1">{#N/A,#N/A,TRUE,"constb"}</definedName>
    <definedName name="wrn.Trial._.Balance._3_2" localSheetId="11" hidden="1">{#N/A,#N/A,TRUE,"constb"}</definedName>
    <definedName name="wrn.Trial._.Balance._3_2" hidden="1">{#N/A,#N/A,TRUE,"constb"}</definedName>
    <definedName name="wrn.Trial._.Balance._5" localSheetId="4" hidden="1">{#N/A,#N/A,TRUE,"constb"}</definedName>
    <definedName name="wrn.Trial._.Balance._5" localSheetId="11" hidden="1">{#N/A,#N/A,TRUE,"constb"}</definedName>
    <definedName name="wrn.Trial._.Balance._5" hidden="1">{#N/A,#N/A,TRUE,"constb"}</definedName>
    <definedName name="wrn.Triangles." localSheetId="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19"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18"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1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1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nidad." localSheetId="4" hidden="1">{"Trinidad",#N/A,FALSE,"Trinidad"}</definedName>
    <definedName name="wrn.Trinidad." localSheetId="11" hidden="1">{"Trinidad",#N/A,FALSE,"Trinidad"}</definedName>
    <definedName name="wrn.Trinidad." hidden="1">{"Trinidad",#N/A,FALSE,"Trinidad"}</definedName>
    <definedName name="wrn.Trinidad._1" localSheetId="4" hidden="1">{"Trinidad",#N/A,FALSE,"Trinidad"}</definedName>
    <definedName name="wrn.Trinidad._1" localSheetId="11" hidden="1">{"Trinidad",#N/A,FALSE,"Trinidad"}</definedName>
    <definedName name="wrn.Trinidad._1" hidden="1">{"Trinidad",#N/A,FALSE,"Trinidad"}</definedName>
    <definedName name="wrn.TUTTO." localSheetId="11"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TUTTO."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Tweety." localSheetId="4" hidden="1">{#N/A,#N/A,FALSE,"A&amp;E";#N/A,#N/A,FALSE,"HighTop";#N/A,#N/A,FALSE,"JG";#N/A,#N/A,FALSE,"RI";#N/A,#N/A,FALSE,"woHT";#N/A,#N/A,FALSE,"woHT&amp;JG"}</definedName>
    <definedName name="wrn.Tweety." localSheetId="11" hidden="1">{#N/A,#N/A,FALSE,"A&amp;E";#N/A,#N/A,FALSE,"HighTop";#N/A,#N/A,FALSE,"JG";#N/A,#N/A,FALSE,"RI";#N/A,#N/A,FALSE,"woHT";#N/A,#N/A,FALSE,"woHT&amp;JG"}</definedName>
    <definedName name="wrn.Tweety." hidden="1">{#N/A,#N/A,FALSE,"A&amp;E";#N/A,#N/A,FALSE,"HighTop";#N/A,#N/A,FALSE,"JG";#N/A,#N/A,FALSE,"RI";#N/A,#N/A,FALSE,"woHT";#N/A,#N/A,FALSE,"woHT&amp;JG"}</definedName>
    <definedName name="wrn.Tweety._1" localSheetId="4" hidden="1">{#N/A,#N/A,FALSE,"A&amp;E";#N/A,#N/A,FALSE,"HighTop";#N/A,#N/A,FALSE,"JG";#N/A,#N/A,FALSE,"RI";#N/A,#N/A,FALSE,"woHT";#N/A,#N/A,FALSE,"woHT&amp;JG"}</definedName>
    <definedName name="wrn.Tweety._1" localSheetId="11" hidden="1">{#N/A,#N/A,FALSE,"A&amp;E";#N/A,#N/A,FALSE,"HighTop";#N/A,#N/A,FALSE,"JG";#N/A,#N/A,FALSE,"RI";#N/A,#N/A,FALSE,"woHT";#N/A,#N/A,FALSE,"woHT&amp;JG"}</definedName>
    <definedName name="wrn.Tweety._1" hidden="1">{#N/A,#N/A,FALSE,"A&amp;E";#N/A,#N/A,FALSE,"HighTop";#N/A,#N/A,FALSE,"JG";#N/A,#N/A,FALSE,"RI";#N/A,#N/A,FALSE,"woHT";#N/A,#N/A,FALSE,"woHT&amp;JG"}</definedName>
    <definedName name="wrn.two" localSheetId="11" hidden="1">{"page1",#N/A,FALSE,"A";"page2",#N/A,FALSE,"A"}</definedName>
    <definedName name="wrn.two" hidden="1">{"page1",#N/A,FALSE,"A";"page2",#N/A,FALSE,"A"}</definedName>
    <definedName name="wrn.twofin." localSheetId="11" hidden="1">{"bscompare",#N/A,FALSE,"Bal Sheet"}</definedName>
    <definedName name="wrn.twofin." hidden="1">{"bscompare",#N/A,FALSE,"Bal Sheet"}</definedName>
    <definedName name="wrn.twofin._1" localSheetId="4" hidden="1">{"bscompare",#N/A,FALSE,"Bal Sheet"}</definedName>
    <definedName name="wrn.twofin._1" localSheetId="11" hidden="1">{"bscompare",#N/A,FALSE,"Bal Sheet"}</definedName>
    <definedName name="wrn.twofin._1" hidden="1">{"bscompare",#N/A,FALSE,"Bal Sheet"}</definedName>
    <definedName name="wrn.Tycon._.Model." localSheetId="4" hidden="1">{"rtn",#N/A,FALSE,"RTN";"tables",#N/A,FALSE,"RTN";"cf",#N/A,FALSE,"CF";"stats",#N/A,FALSE,"Stats";"prop",#N/A,FALSE,"Prop"}</definedName>
    <definedName name="wrn.Tycon._.Model." localSheetId="11" hidden="1">{"rtn",#N/A,FALSE,"RTN";"tables",#N/A,FALSE,"RTN";"cf",#N/A,FALSE,"CF";"stats",#N/A,FALSE,"Stats";"prop",#N/A,FALSE,"Prop"}</definedName>
    <definedName name="wrn.Tycon._.Model." hidden="1">{"rtn",#N/A,FALSE,"RTN";"tables",#N/A,FALSE,"RTN";"cf",#N/A,FALSE,"CF";"stats",#N/A,FALSE,"Stats";"prop",#N/A,FALSE,"Prop"}</definedName>
    <definedName name="wrn.Typhoon." localSheetId="2" hidden="1">{"Agg Output",#N/A,FALSE,"Operational Drivers Output";"NW Output",#N/A,FALSE,"Operational Drivers Output";"South Output",#N/A,FALSE,"Operational Drivers Output";"Central Output",#N/A,FALSE,"Operational Drivers Output"}</definedName>
    <definedName name="wrn.Typhoon." localSheetId="1" hidden="1">{"Agg Output",#N/A,FALSE,"Operational Drivers Output";"NW Output",#N/A,FALSE,"Operational Drivers Output";"South Output",#N/A,FALSE,"Operational Drivers Output";"Central Output",#N/A,FALSE,"Operational Drivers Output"}</definedName>
    <definedName name="wrn.Typhoon." localSheetId="19" hidden="1">{"Agg Output",#N/A,FALSE,"Operational Drivers Output";"NW Output",#N/A,FALSE,"Operational Drivers Output";"South Output",#N/A,FALSE,"Operational Drivers Output";"Central Output",#N/A,FALSE,"Operational Drivers Output"}</definedName>
    <definedName name="wrn.Typhoon." localSheetId="4" hidden="1">{"Agg Output",#N/A,FALSE,"Operational Drivers Output";"NW Output",#N/A,FALSE,"Operational Drivers Output";"South Output",#N/A,FALSE,"Operational Drivers Output";"Central Output",#N/A,FALSE,"Operational Drivers Output"}</definedName>
    <definedName name="wrn.Typhoon." localSheetId="18" hidden="1">{"Agg Output",#N/A,FALSE,"Operational Drivers Output";"NW Output",#N/A,FALSE,"Operational Drivers Output";"South Output",#N/A,FALSE,"Operational Drivers Output";"Central Output",#N/A,FALSE,"Operational Drivers Output"}</definedName>
    <definedName name="wrn.Typhoon." localSheetId="15" hidden="1">{"Agg Output",#N/A,FALSE,"Operational Drivers Output";"NW Output",#N/A,FALSE,"Operational Drivers Output";"South Output",#N/A,FALSE,"Operational Drivers Output";"Central Output",#N/A,FALSE,"Operational Drivers Output"}</definedName>
    <definedName name="wrn.Typhoon." localSheetId="11"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U.S.._.Industries._.Inc.." localSheetId="11" hidden="1">{#N/A,#N/A,TRUE,"3QRpt";#N/A,#N/A,TRUE,"EST";#N/A,#N/A,TRUE,"HOUSE";#N/A,#N/A,TRUE,"REC";#N/A,#N/A,TRUE,"SHOE";#N/A,#N/A,TRUE,"BLD";#N/A,#N/A,TRUE,"IND";#N/A,#N/A,TRUE,"COMP";#N/A,#N/A,TRUE,"COMP2";#N/A,#N/A,TRUE,"KEEP";#N/A,#N/A,TRUE,"IntExp";#N/A,#N/A,TRUE,"Proceeds"}</definedName>
    <definedName name="wrn.U.S.._.Industries._.Inc.." hidden="1">{#N/A,#N/A,TRUE,"3QRpt";#N/A,#N/A,TRUE,"EST";#N/A,#N/A,TRUE,"HOUSE";#N/A,#N/A,TRUE,"REC";#N/A,#N/A,TRUE,"SHOE";#N/A,#N/A,TRUE,"BLD";#N/A,#N/A,TRUE,"IND";#N/A,#N/A,TRUE,"COMP";#N/A,#N/A,TRUE,"COMP2";#N/A,#N/A,TRUE,"KEEP";#N/A,#N/A,TRUE,"IntExp";#N/A,#N/A,TRUE,"Proceeds"}</definedName>
    <definedName name="wrn.UK." localSheetId="4" hidden="1">{"UK",#N/A,FALSE,"U.K."}</definedName>
    <definedName name="wrn.UK." localSheetId="11" hidden="1">{"UK",#N/A,FALSE,"U.K."}</definedName>
    <definedName name="wrn.UK." hidden="1">{"UK",#N/A,FALSE,"U.K."}</definedName>
    <definedName name="wrn.UK._.adjusted._.accounts." localSheetId="11" hidden="1">{"fixass1",#N/A,FALSE,"Sheet1";"fixass2",#N/A,FALSE,"Sheet1";"invest",#N/A,FALSE,"Sheet1"}</definedName>
    <definedName name="wrn.UK._.adjusted._.accounts." hidden="1">{"fixass1",#N/A,FALSE,"Sheet1";"fixass2",#N/A,FALSE,"Sheet1";"invest",#N/A,FALSE,"Sheet1"}</definedName>
    <definedName name="wrn.UK._.Retail._.PLs." localSheetId="4" hidden="1">{"Clothing PL",#N/A,FALSE,"H1H2";"Food PL",#N/A,FALSE,"H1H2";"Group PL",#N/A,FALSE,"H1H2";"Home Furnishings PL",#N/A,FALSE,"H1H2"}</definedName>
    <definedName name="wrn.UK._.Retail._.PLs." localSheetId="11" hidden="1">{"Clothing PL",#N/A,FALSE,"H1H2";"Food PL",#N/A,FALSE,"H1H2";"Group PL",#N/A,FALSE,"H1H2";"Home Furnishings PL",#N/A,FALSE,"H1H2"}</definedName>
    <definedName name="wrn.UK._.Retail._.PLs." hidden="1">{"Clothing PL",#N/A,FALSE,"H1H2";"Food PL",#N/A,FALSE,"H1H2";"Group PL",#N/A,FALSE,"H1H2";"Home Furnishings PL",#N/A,FALSE,"H1H2"}</definedName>
    <definedName name="wrn.UK._.Retail._.PLs._1" localSheetId="4" hidden="1">{"Clothing PL",#N/A,FALSE,"H1H2";"Food PL",#N/A,FALSE,"H1H2";"Group PL",#N/A,FALSE,"H1H2";"Home Furnishings PL",#N/A,FALSE,"H1H2"}</definedName>
    <definedName name="wrn.UK._.Retail._.PLs._1" localSheetId="11" hidden="1">{"Clothing PL",#N/A,FALSE,"H1H2";"Food PL",#N/A,FALSE,"H1H2";"Group PL",#N/A,FALSE,"H1H2";"Home Furnishings PL",#N/A,FALSE,"H1H2"}</definedName>
    <definedName name="wrn.UK._.Retail._.PLs._1" hidden="1">{"Clothing PL",#N/A,FALSE,"H1H2";"Food PL",#N/A,FALSE,"H1H2";"Group PL",#N/A,FALSE,"H1H2";"Home Furnishings PL",#N/A,FALSE,"H1H2"}</definedName>
    <definedName name="wrn.UK._1" localSheetId="4" hidden="1">{"UK",#N/A,FALSE,"U.K."}</definedName>
    <definedName name="wrn.UK._1" localSheetId="11" hidden="1">{"UK",#N/A,FALSE,"U.K."}</definedName>
    <definedName name="wrn.UK._1" hidden="1">{"UK",#N/A,FALSE,"U.K."}</definedName>
    <definedName name="wrn.UK_Ireland." localSheetId="11" hidden="1">{"UK",#N/A,FALSE,"VCPlan";"Ireland",#N/A,FALSE,"VCPlan"}</definedName>
    <definedName name="wrn.UK_Ireland." hidden="1">{"UK",#N/A,FALSE,"VCPlan";"Ireland",#N/A,FALSE,"VCPlan"}</definedName>
    <definedName name="wrn.United._.Scaffolding." localSheetId="11" hidden="1">{#N/A,#N/A,FALSE,"Balance";#N/A,#N/A,FALSE,"Income";#N/A,#N/A,FALSE,"Equity";#N/A,#N/A,FALSE,"Cash"}</definedName>
    <definedName name="wrn.United._.Scaffolding." hidden="1">{#N/A,#N/A,FALSE,"Balance";#N/A,#N/A,FALSE,"Income";#N/A,#N/A,FALSE,"Equity";#N/A,#N/A,FALSE,"Cash"}</definedName>
    <definedName name="wrn.United._.States." localSheetId="4" hidden="1">{"US",#N/A,FALSE,"United States"}</definedName>
    <definedName name="wrn.United._.States." localSheetId="11" hidden="1">{"US",#N/A,FALSE,"United States"}</definedName>
    <definedName name="wrn.United._.States." hidden="1">{"US",#N/A,FALSE,"United States"}</definedName>
    <definedName name="wrn.United._.States._1" localSheetId="4" hidden="1">{"US",#N/A,FALSE,"United States"}</definedName>
    <definedName name="wrn.United._.States._1" localSheetId="11" hidden="1">{"US",#N/A,FALSE,"United States"}</definedName>
    <definedName name="wrn.United._.States._1" hidden="1">{"US",#N/A,FALSE,"United States"}</definedName>
    <definedName name="wrn.Universe." localSheetId="4"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up." localSheetId="4" hidden="1">{"up stand alones",#N/A,FALSE,"Acquiror"}</definedName>
    <definedName name="wrn.up." localSheetId="15" hidden="1">{"up stand alones",#N/A,FALSE,"Acquiror"}</definedName>
    <definedName name="wrn.up." localSheetId="11" hidden="1">{"up stand alones",#N/A,FALSE,"Acquiror"}</definedName>
    <definedName name="wrn.up." hidden="1">{"up stand alones",#N/A,FALSE,"Acquiror"}</definedName>
    <definedName name="wrn.up._1" localSheetId="4" hidden="1">{"up stand alones",#N/A,FALSE,"Acquiror"}</definedName>
    <definedName name="wrn.up._1" localSheetId="11" hidden="1">{"up stand alones",#N/A,FALSE,"Acquiror"}</definedName>
    <definedName name="wrn.up._1" hidden="1">{"up stand alones",#N/A,FALSE,"Acquiror"}</definedName>
    <definedName name="wrn.Uprise." localSheetId="4" hidden="1">{"Uprise",#N/A,FALSE,"Uprise";"upriseB",#N/A,FALSE,"Uprise"}</definedName>
    <definedName name="wrn.Uprise." localSheetId="11" hidden="1">{"Uprise",#N/A,FALSE,"Uprise";"upriseB",#N/A,FALSE,"Uprise"}</definedName>
    <definedName name="wrn.Uprise." hidden="1">{"Uprise",#N/A,FALSE,"Uprise";"upriseB",#N/A,FALSE,"Uprise"}</definedName>
    <definedName name="wrn.Uprise._1" localSheetId="4" hidden="1">{"Uprise",#N/A,FALSE,"Uprise";"upriseB",#N/A,FALSE,"Uprise"}</definedName>
    <definedName name="wrn.Uprise._1" localSheetId="11" hidden="1">{"Uprise",#N/A,FALSE,"Uprise";"upriseB",#N/A,FALSE,"Uprise"}</definedName>
    <definedName name="wrn.Uprise._1" hidden="1">{"Uprise",#N/A,FALSE,"Uprise";"upriseB",#N/A,FALSE,"Uprise"}</definedName>
    <definedName name="wrn.upstairs." localSheetId="2" hidden="1">{"histincome",#N/A,FALSE,"hyfins";"closing balance",#N/A,FALSE,"hyfins"}</definedName>
    <definedName name="wrn.upstairs." localSheetId="1" hidden="1">{"histincome",#N/A,FALSE,"hyfins";"closing balance",#N/A,FALSE,"hyfins"}</definedName>
    <definedName name="wrn.upstairs." localSheetId="19" hidden="1">{"histincome",#N/A,FALSE,"hyfins";"closing balance",#N/A,FALSE,"hyfins"}</definedName>
    <definedName name="wrn.upstairs." localSheetId="4" hidden="1">{"histincome",#N/A,FALSE,"hyfins";"closing balance",#N/A,FALSE,"hyfins"}</definedName>
    <definedName name="wrn.upstairs." localSheetId="18" hidden="1">{"histincome",#N/A,FALSE,"hyfins";"closing balance",#N/A,FALSE,"hyfins"}</definedName>
    <definedName name="wrn.upstairs." localSheetId="15" hidden="1">{"histincome",#N/A,FALSE,"hyfins";"closing balance",#N/A,FALSE,"hyfins"}</definedName>
    <definedName name="wrn.upstairs." localSheetId="11" hidden="1">{"histincome",#N/A,FALSE,"hyfins";"closing balance",#N/A,FALSE,"hyfins"}</definedName>
    <definedName name="wrn.upstairs." hidden="1">{"histincome",#N/A,FALSE,"hyfins";"closing balance",#N/A,FALSE,"hyfins"}</definedName>
    <definedName name="wrn.upstairs._1" localSheetId="4" hidden="1">{"histincome",#N/A,FALSE,"hyfins";"closing balance",#N/A,FALSE,"hyfins"}</definedName>
    <definedName name="wrn.upstairs._1" localSheetId="11" hidden="1">{"histincome",#N/A,FALSE,"hyfins";"closing balance",#N/A,FALSE,"hyfins"}</definedName>
    <definedName name="wrn.upstairs._1" hidden="1">{"histincome",#N/A,FALSE,"hyfins";"closing balance",#N/A,FALSE,"hyfins"}</definedName>
    <definedName name="wrn.US._.Bank." localSheetId="4" hidden="1">{#N/A,#N/A,TRUE,"Cover_Page";#N/A,#N/A,TRUE,"Balance Sheet FY12";#N/A,#N/A,TRUE,"Debt Covenants_US Bank_Cons";#N/A,#N/A,TRUE,"Consolidated-Cash Flow";#N/A,#N/A,TRUE,"CY_Per Inc FY12";#N/A,#N/A,TRUE,"Income FY12";#N/A,#N/A,TRUE,"Consolidated"}</definedName>
    <definedName name="wrn.US._.Bank." localSheetId="11" hidden="1">{#N/A,#N/A,TRUE,"Cover_Page";#N/A,#N/A,TRUE,"Balance Sheet FY12";#N/A,#N/A,TRUE,"Debt Covenants_US Bank_Cons";#N/A,#N/A,TRUE,"Consolidated-Cash Flow";#N/A,#N/A,TRUE,"CY_Per Inc FY12";#N/A,#N/A,TRUE,"Income FY12";#N/A,#N/A,TRUE,"Consolidated"}</definedName>
    <definedName name="wrn.US._.Bank." hidden="1">{#N/A,#N/A,TRUE,"Cover_Page";#N/A,#N/A,TRUE,"Balance Sheet FY12";#N/A,#N/A,TRUE,"Debt Covenants_US Bank_Cons";#N/A,#N/A,TRUE,"Consolidated-Cash Flow";#N/A,#N/A,TRUE,"CY_Per Inc FY12";#N/A,#N/A,TRUE,"Income FY12";#N/A,#N/A,TRUE,"Consolidated"}</definedName>
    <definedName name="wrn.US._.Bank._1" localSheetId="4" hidden="1">{#N/A,#N/A,TRUE,"Cover_Page";#N/A,#N/A,TRUE,"Balance Sheet FY12";#N/A,#N/A,TRUE,"Debt Covenants_US Bank_Cons";#N/A,#N/A,TRUE,"Consolidated-Cash Flow";#N/A,#N/A,TRUE,"CY_Per Inc FY12";#N/A,#N/A,TRUE,"Income FY12";#N/A,#N/A,TRUE,"Consolidated"}</definedName>
    <definedName name="wrn.US._.Bank._1" localSheetId="11" hidden="1">{#N/A,#N/A,TRUE,"Cover_Page";#N/A,#N/A,TRUE,"Balance Sheet FY12";#N/A,#N/A,TRUE,"Debt Covenants_US Bank_Cons";#N/A,#N/A,TRUE,"Consolidated-Cash Flow";#N/A,#N/A,TRUE,"CY_Per Inc FY12";#N/A,#N/A,TRUE,"Income FY12";#N/A,#N/A,TRUE,"Consolidated"}</definedName>
    <definedName name="wrn.US._.Bank._1" hidden="1">{#N/A,#N/A,TRUE,"Cover_Page";#N/A,#N/A,TRUE,"Balance Sheet FY12";#N/A,#N/A,TRUE,"Debt Covenants_US Bank_Cons";#N/A,#N/A,TRUE,"Consolidated-Cash Flow";#N/A,#N/A,TRUE,"CY_Per Inc FY12";#N/A,#N/A,TRUE,"Income FY12";#N/A,#N/A,TRUE,"Consolidated"}</definedName>
    <definedName name="wrn.US._.Bank._1_1" localSheetId="4" hidden="1">{#N/A,#N/A,TRUE,"Cover_Page";#N/A,#N/A,TRUE,"Balance Sheet FY12";#N/A,#N/A,TRUE,"Debt Covenants_US Bank_Cons";#N/A,#N/A,TRUE,"Consolidated-Cash Flow";#N/A,#N/A,TRUE,"CY_Per Inc FY12";#N/A,#N/A,TRUE,"Income FY12";#N/A,#N/A,TRUE,"Consolidated"}</definedName>
    <definedName name="wrn.US._.Bank._1_1" localSheetId="11" hidden="1">{#N/A,#N/A,TRUE,"Cover_Page";#N/A,#N/A,TRUE,"Balance Sheet FY12";#N/A,#N/A,TRUE,"Debt Covenants_US Bank_Cons";#N/A,#N/A,TRUE,"Consolidated-Cash Flow";#N/A,#N/A,TRUE,"CY_Per Inc FY12";#N/A,#N/A,TRUE,"Income FY12";#N/A,#N/A,TRUE,"Consolidated"}</definedName>
    <definedName name="wrn.US._.Bank._1_1" hidden="1">{#N/A,#N/A,TRUE,"Cover_Page";#N/A,#N/A,TRUE,"Balance Sheet FY12";#N/A,#N/A,TRUE,"Debt Covenants_US Bank_Cons";#N/A,#N/A,TRUE,"Consolidated-Cash Flow";#N/A,#N/A,TRUE,"CY_Per Inc FY12";#N/A,#N/A,TRUE,"Income FY12";#N/A,#N/A,TRUE,"Consolidated"}</definedName>
    <definedName name="wrn.US._.Bank._1_1_2" localSheetId="4" hidden="1">{#N/A,#N/A,TRUE,"Cover_Page";#N/A,#N/A,TRUE,"Balance Sheet FY12";#N/A,#N/A,TRUE,"Debt Covenants_US Bank_Cons";#N/A,#N/A,TRUE,"Consolidated-Cash Flow";#N/A,#N/A,TRUE,"CY_Per Inc FY12";#N/A,#N/A,TRUE,"Income FY12";#N/A,#N/A,TRUE,"Consolidated"}</definedName>
    <definedName name="wrn.US._.Bank._1_1_2" localSheetId="11" hidden="1">{#N/A,#N/A,TRUE,"Cover_Page";#N/A,#N/A,TRUE,"Balance Sheet FY12";#N/A,#N/A,TRUE,"Debt Covenants_US Bank_Cons";#N/A,#N/A,TRUE,"Consolidated-Cash Flow";#N/A,#N/A,TRUE,"CY_Per Inc FY12";#N/A,#N/A,TRUE,"Income FY12";#N/A,#N/A,TRUE,"Consolidated"}</definedName>
    <definedName name="wrn.US._.Bank._1_1_2" hidden="1">{#N/A,#N/A,TRUE,"Cover_Page";#N/A,#N/A,TRUE,"Balance Sheet FY12";#N/A,#N/A,TRUE,"Debt Covenants_US Bank_Cons";#N/A,#N/A,TRUE,"Consolidated-Cash Flow";#N/A,#N/A,TRUE,"CY_Per Inc FY12";#N/A,#N/A,TRUE,"Income FY12";#N/A,#N/A,TRUE,"Consolidated"}</definedName>
    <definedName name="wrn.US._.Bank._1_3" localSheetId="4" hidden="1">{#N/A,#N/A,TRUE,"Cover_Page";#N/A,#N/A,TRUE,"Balance Sheet FY12";#N/A,#N/A,TRUE,"Debt Covenants_US Bank_Cons";#N/A,#N/A,TRUE,"Consolidated-Cash Flow";#N/A,#N/A,TRUE,"CY_Per Inc FY12";#N/A,#N/A,TRUE,"Income FY12";#N/A,#N/A,TRUE,"Consolidated"}</definedName>
    <definedName name="wrn.US._.Bank._1_3" localSheetId="11" hidden="1">{#N/A,#N/A,TRUE,"Cover_Page";#N/A,#N/A,TRUE,"Balance Sheet FY12";#N/A,#N/A,TRUE,"Debt Covenants_US Bank_Cons";#N/A,#N/A,TRUE,"Consolidated-Cash Flow";#N/A,#N/A,TRUE,"CY_Per Inc FY12";#N/A,#N/A,TRUE,"Income FY12";#N/A,#N/A,TRUE,"Consolidated"}</definedName>
    <definedName name="wrn.US._.Bank._1_3" hidden="1">{#N/A,#N/A,TRUE,"Cover_Page";#N/A,#N/A,TRUE,"Balance Sheet FY12";#N/A,#N/A,TRUE,"Debt Covenants_US Bank_Cons";#N/A,#N/A,TRUE,"Consolidated-Cash Flow";#N/A,#N/A,TRUE,"CY_Per Inc FY12";#N/A,#N/A,TRUE,"Income FY12";#N/A,#N/A,TRUE,"Consolidated"}</definedName>
    <definedName name="wrn.US._.Bank._2" localSheetId="4" hidden="1">{#N/A,#N/A,TRUE,"Cover_Page";#N/A,#N/A,TRUE,"Balance Sheet FY12";#N/A,#N/A,TRUE,"Debt Covenants_US Bank_Cons";#N/A,#N/A,TRUE,"Consolidated-Cash Flow";#N/A,#N/A,TRUE,"CY_Per Inc FY12";#N/A,#N/A,TRUE,"Income FY12";#N/A,#N/A,TRUE,"Consolidated"}</definedName>
    <definedName name="wrn.US._.Bank._2" localSheetId="11" hidden="1">{#N/A,#N/A,TRUE,"Cover_Page";#N/A,#N/A,TRUE,"Balance Sheet FY12";#N/A,#N/A,TRUE,"Debt Covenants_US Bank_Cons";#N/A,#N/A,TRUE,"Consolidated-Cash Flow";#N/A,#N/A,TRUE,"CY_Per Inc FY12";#N/A,#N/A,TRUE,"Income FY12";#N/A,#N/A,TRUE,"Consolidated"}</definedName>
    <definedName name="wrn.US._.Bank._2" hidden="1">{#N/A,#N/A,TRUE,"Cover_Page";#N/A,#N/A,TRUE,"Balance Sheet FY12";#N/A,#N/A,TRUE,"Debt Covenants_US Bank_Cons";#N/A,#N/A,TRUE,"Consolidated-Cash Flow";#N/A,#N/A,TRUE,"CY_Per Inc FY12";#N/A,#N/A,TRUE,"Income FY12";#N/A,#N/A,TRUE,"Consolidated"}</definedName>
    <definedName name="wrn.US._.Bank._2_2" localSheetId="4" hidden="1">{#N/A,#N/A,TRUE,"Cover_Page";#N/A,#N/A,TRUE,"Balance Sheet FY12";#N/A,#N/A,TRUE,"Debt Covenants_US Bank_Cons";#N/A,#N/A,TRUE,"Consolidated-Cash Flow";#N/A,#N/A,TRUE,"CY_Per Inc FY12";#N/A,#N/A,TRUE,"Income FY12";#N/A,#N/A,TRUE,"Consolidated"}</definedName>
    <definedName name="wrn.US._.Bank._2_2" localSheetId="11" hidden="1">{#N/A,#N/A,TRUE,"Cover_Page";#N/A,#N/A,TRUE,"Balance Sheet FY12";#N/A,#N/A,TRUE,"Debt Covenants_US Bank_Cons";#N/A,#N/A,TRUE,"Consolidated-Cash Flow";#N/A,#N/A,TRUE,"CY_Per Inc FY12";#N/A,#N/A,TRUE,"Income FY12";#N/A,#N/A,TRUE,"Consolidated"}</definedName>
    <definedName name="wrn.US._.Bank._2_2" hidden="1">{#N/A,#N/A,TRUE,"Cover_Page";#N/A,#N/A,TRUE,"Balance Sheet FY12";#N/A,#N/A,TRUE,"Debt Covenants_US Bank_Cons";#N/A,#N/A,TRUE,"Consolidated-Cash Flow";#N/A,#N/A,TRUE,"CY_Per Inc FY12";#N/A,#N/A,TRUE,"Income FY12";#N/A,#N/A,TRUE,"Consolidated"}</definedName>
    <definedName name="wrn.US._.Bank._3" localSheetId="4" hidden="1">{#N/A,#N/A,TRUE,"Cover_Page";#N/A,#N/A,TRUE,"Balance Sheet FY12";#N/A,#N/A,TRUE,"Debt Covenants_US Bank_Cons";#N/A,#N/A,TRUE,"Consolidated-Cash Flow";#N/A,#N/A,TRUE,"CY_Per Inc FY12";#N/A,#N/A,TRUE,"Income FY12";#N/A,#N/A,TRUE,"Consolidated"}</definedName>
    <definedName name="wrn.US._.Bank._3" localSheetId="11" hidden="1">{#N/A,#N/A,TRUE,"Cover_Page";#N/A,#N/A,TRUE,"Balance Sheet FY12";#N/A,#N/A,TRUE,"Debt Covenants_US Bank_Cons";#N/A,#N/A,TRUE,"Consolidated-Cash Flow";#N/A,#N/A,TRUE,"CY_Per Inc FY12";#N/A,#N/A,TRUE,"Income FY12";#N/A,#N/A,TRUE,"Consolidated"}</definedName>
    <definedName name="wrn.US._.Bank._3" hidden="1">{#N/A,#N/A,TRUE,"Cover_Page";#N/A,#N/A,TRUE,"Balance Sheet FY12";#N/A,#N/A,TRUE,"Debt Covenants_US Bank_Cons";#N/A,#N/A,TRUE,"Consolidated-Cash Flow";#N/A,#N/A,TRUE,"CY_Per Inc FY12";#N/A,#N/A,TRUE,"Income FY12";#N/A,#N/A,TRUE,"Consolidated"}</definedName>
    <definedName name="wrn.US._.Bank._3_2" localSheetId="4" hidden="1">{#N/A,#N/A,TRUE,"Cover_Page";#N/A,#N/A,TRUE,"Balance Sheet FY12";#N/A,#N/A,TRUE,"Debt Covenants_US Bank_Cons";#N/A,#N/A,TRUE,"Consolidated-Cash Flow";#N/A,#N/A,TRUE,"CY_Per Inc FY12";#N/A,#N/A,TRUE,"Income FY12";#N/A,#N/A,TRUE,"Consolidated"}</definedName>
    <definedName name="wrn.US._.Bank._3_2" localSheetId="11" hidden="1">{#N/A,#N/A,TRUE,"Cover_Page";#N/A,#N/A,TRUE,"Balance Sheet FY12";#N/A,#N/A,TRUE,"Debt Covenants_US Bank_Cons";#N/A,#N/A,TRUE,"Consolidated-Cash Flow";#N/A,#N/A,TRUE,"CY_Per Inc FY12";#N/A,#N/A,TRUE,"Income FY12";#N/A,#N/A,TRUE,"Consolidated"}</definedName>
    <definedName name="wrn.US._.Bank._3_2" hidden="1">{#N/A,#N/A,TRUE,"Cover_Page";#N/A,#N/A,TRUE,"Balance Sheet FY12";#N/A,#N/A,TRUE,"Debt Covenants_US Bank_Cons";#N/A,#N/A,TRUE,"Consolidated-Cash Flow";#N/A,#N/A,TRUE,"CY_Per Inc FY12";#N/A,#N/A,TRUE,"Income FY12";#N/A,#N/A,TRUE,"Consolidated"}</definedName>
    <definedName name="wrn.US._.Bank._5" localSheetId="4" hidden="1">{#N/A,#N/A,TRUE,"Cover_Page";#N/A,#N/A,TRUE,"Balance Sheet FY12";#N/A,#N/A,TRUE,"Debt Covenants_US Bank_Cons";#N/A,#N/A,TRUE,"Consolidated-Cash Flow";#N/A,#N/A,TRUE,"CY_Per Inc FY12";#N/A,#N/A,TRUE,"Income FY12";#N/A,#N/A,TRUE,"Consolidated"}</definedName>
    <definedName name="wrn.US._.Bank._5" localSheetId="11" hidden="1">{#N/A,#N/A,TRUE,"Cover_Page";#N/A,#N/A,TRUE,"Balance Sheet FY12";#N/A,#N/A,TRUE,"Debt Covenants_US Bank_Cons";#N/A,#N/A,TRUE,"Consolidated-Cash Flow";#N/A,#N/A,TRUE,"CY_Per Inc FY12";#N/A,#N/A,TRUE,"Income FY12";#N/A,#N/A,TRUE,"Consolidated"}</definedName>
    <definedName name="wrn.US._.Bank._5" hidden="1">{#N/A,#N/A,TRUE,"Cover_Page";#N/A,#N/A,TRUE,"Balance Sheet FY12";#N/A,#N/A,TRUE,"Debt Covenants_US Bank_Cons";#N/A,#N/A,TRUE,"Consolidated-Cash Flow";#N/A,#N/A,TRUE,"CY_Per Inc FY12";#N/A,#N/A,TRUE,"Income FY12";#N/A,#N/A,TRUE,"Consolidated"}</definedName>
    <definedName name="wrn.US._.IS._.and._.Key._.Stats._.Only._.Monthly." localSheetId="11" hidden="1">{#N/A,#N/A,FALSE,"US IS";#N/A,#N/A,FALSE,"Const Ctr IS";#N/A,#N/A,FALSE,"New Ctr IS";#N/A,#N/A,FALSE,"Region IS";#N/A,#N/A,FALSE,"Closed IS";#N/A,#N/A,FALSE,"US Key Stats";#N/A,#N/A,FALSE,"New Key Stats";#N/A,#N/A,FALSE,"Const Key Stats"}</definedName>
    <definedName name="wrn.US._.IS._.and._.Key._.Stats._.Only._.Monthly." hidden="1">{#N/A,#N/A,FALSE,"US IS";#N/A,#N/A,FALSE,"Const Ctr IS";#N/A,#N/A,FALSE,"New Ctr IS";#N/A,#N/A,FALSE,"Region IS";#N/A,#N/A,FALSE,"Closed IS";#N/A,#N/A,FALSE,"US Key Stats";#N/A,#N/A,FALSE,"New Key Stats";#N/A,#N/A,FALSE,"Const Key Stats"}</definedName>
    <definedName name="wrn.USA." localSheetId="4" hidden="1">{"USA",#N/A,FALSE,"U.S.A."}</definedName>
    <definedName name="wrn.USA." localSheetId="11" hidden="1">{"USA",#N/A,FALSE,"U.S.A."}</definedName>
    <definedName name="wrn.USA." hidden="1">{"USA",#N/A,FALSE,"U.S.A."}</definedName>
    <definedName name="wrn.USA._1" localSheetId="4" hidden="1">{"USA",#N/A,FALSE,"U.S.A."}</definedName>
    <definedName name="wrn.USA._1" localSheetId="11" hidden="1">{"USA",#N/A,FALSE,"U.S.A."}</definedName>
    <definedName name="wrn.USA._1" hidden="1">{"USA",#N/A,FALSE,"U.S.A."}</definedName>
    <definedName name="wrn.USDBSCons." localSheetId="11" hidden="1">{"USDBSCons",#N/A,FALSE,"Cons"}</definedName>
    <definedName name="wrn.USDBSCons." hidden="1">{"USDBSCons",#N/A,FALSE,"Cons"}</definedName>
    <definedName name="wrn.USDBSCons._1" localSheetId="11" hidden="1">{"USDBSCons",#N/A,FALSE,"Cons"}</definedName>
    <definedName name="wrn.USDBSCons._1" hidden="1">{"USDBSCons",#N/A,FALSE,"Cons"}</definedName>
    <definedName name="wrn.USDPLCons." localSheetId="11" hidden="1">{"USDPLCons",#N/A,FALSE,"Cons"}</definedName>
    <definedName name="wrn.USDPLCons." hidden="1">{"USDPLCons",#N/A,FALSE,"Cons"}</definedName>
    <definedName name="wrn.USDPLCons._1" localSheetId="11" hidden="1">{"USDPLCons",#N/A,FALSE,"Cons"}</definedName>
    <definedName name="wrn.USDPLCons._1" hidden="1">{"USDPLCons",#N/A,FALSE,"Cons"}</definedName>
    <definedName name="wrn.USDPLSumm." localSheetId="11" hidden="1">{"USDPLSumm",#N/A,FALSE,"Income"}</definedName>
    <definedName name="wrn.USDPLSumm." hidden="1">{"USDPLSumm",#N/A,FALSE,"Income"}</definedName>
    <definedName name="wrn.USDPLSumm._1" localSheetId="11" hidden="1">{"USDPLSumm",#N/A,FALSE,"Income"}</definedName>
    <definedName name="wrn.USDPLSumm._1" hidden="1">{"USDPLSumm",#N/A,FALSE,"Income"}</definedName>
    <definedName name="wrn.USW." localSheetId="11" hidden="1">{"IS",#N/A,FALSE,"IS";"RPTIS",#N/A,FALSE,"RPTIS";"STATS",#N/A,FALSE,"STATS";"BS",#N/A,FALSE,"BS"}</definedName>
    <definedName name="wrn.USW." hidden="1">{"IS",#N/A,FALSE,"IS";"RPTIS",#N/A,FALSE,"RPTIS";"STATS",#N/A,FALSE,"STATS";"BS",#N/A,FALSE,"BS"}</definedName>
    <definedName name="wrn.VALUATION." localSheetId="2" hidden="1">{#N/A,#N/A,FALSE,"Pooling";#N/A,#N/A,FALSE,"income";#N/A,#N/A,FALSE,"valuation"}</definedName>
    <definedName name="wrn.VALUATION." localSheetId="1" hidden="1">{#N/A,#N/A,FALSE,"Pooling";#N/A,#N/A,FALSE,"income";#N/A,#N/A,FALSE,"valuation"}</definedName>
    <definedName name="wrn.VALUATION." localSheetId="19" hidden="1">{#N/A,#N/A,FALSE,"Pooling";#N/A,#N/A,FALSE,"income";#N/A,#N/A,FALSE,"valuation"}</definedName>
    <definedName name="wrn.VALUATION." localSheetId="4" hidden="1">{#N/A,#N/A,FALSE,"Pooling";#N/A,#N/A,FALSE,"income";#N/A,#N/A,FALSE,"valuation"}</definedName>
    <definedName name="wrn.VALUATION." localSheetId="18" hidden="1">{#N/A,#N/A,FALSE,"Pooling";#N/A,#N/A,FALSE,"income";#N/A,#N/A,FALSE,"valuation"}</definedName>
    <definedName name="wrn.VALUATION." localSheetId="15" hidden="1">{#N/A,#N/A,FALSE,"Pooling";#N/A,#N/A,FALSE,"income";#N/A,#N/A,FALSE,"valuation"}</definedName>
    <definedName name="wrn.VALUATION." localSheetId="11" hidden="1">{#N/A,#N/A,FALSE,"Pooling";#N/A,#N/A,FALSE,"income";#N/A,#N/A,FALSE,"valuation"}</definedName>
    <definedName name="wrn.VALUATION." hidden="1">{#N/A,#N/A,FALSE,"Pooling";#N/A,#N/A,FALSE,"income";#N/A,#N/A,FALSE,"valuation"}</definedName>
    <definedName name="wrn.Valuation._.Package._.1." localSheetId="4"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_1" localSheetId="4"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_1" localSheetId="1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Summary." localSheetId="4" hidden="1">{#N/A,#N/A,FALSE,"Summary";#N/A,#N/A,FALSE,"Base Materials";#N/A,#N/A,FALSE,"Construction";#N/A,#N/A,FALSE,"Packaging";#N/A,#N/A,FALSE,"Transportation"}</definedName>
    <definedName name="wrn.Valuation._.Summary." localSheetId="15" hidden="1">{"Value Summary",#N/A,TRUE,"Valuation Sum"}</definedName>
    <definedName name="wrn.Valuation._.Summary." localSheetId="11" hidden="1">{"Value Summary",#N/A,TRUE,"Valuation Sum"}</definedName>
    <definedName name="wrn.Valuation._.Summary." hidden="1">{"Value Summary",#N/A,TRUE,"Valuation Sum"}</definedName>
    <definedName name="wrn.VALUATION._1" localSheetId="4" hidden="1">{#N/A,#N/A,FALSE,"Pooling";#N/A,#N/A,FALSE,"income";#N/A,#N/A,FALSE,"valuation"}</definedName>
    <definedName name="wrn.VALUATION._1" localSheetId="11" hidden="1">{#N/A,#N/A,FALSE,"Pooling";#N/A,#N/A,FALSE,"income";#N/A,#N/A,FALSE,"valuation"}</definedName>
    <definedName name="wrn.VALUATION._1" hidden="1">{#N/A,#N/A,FALSE,"Pooling";#N/A,#N/A,FALSE,"income";#N/A,#N/A,FALSE,"valuation"}</definedName>
    <definedName name="wrn.VALUATION._1_1" localSheetId="4" hidden="1">{#N/A,#N/A,FALSE,"Pooling";#N/A,#N/A,FALSE,"income";#N/A,#N/A,FALSE,"valuation"}</definedName>
    <definedName name="wrn.VALUATION._1_1" localSheetId="11" hidden="1">{#N/A,#N/A,FALSE,"Pooling";#N/A,#N/A,FALSE,"income";#N/A,#N/A,FALSE,"valuation"}</definedName>
    <definedName name="wrn.VALUATION._1_1" hidden="1">{#N/A,#N/A,FALSE,"Pooling";#N/A,#N/A,FALSE,"income";#N/A,#N/A,FALSE,"valuation"}</definedName>
    <definedName name="wrn.VALUATION._1_1_2" localSheetId="4" hidden="1">{#N/A,#N/A,FALSE,"Pooling";#N/A,#N/A,FALSE,"income";#N/A,#N/A,FALSE,"valuation"}</definedName>
    <definedName name="wrn.VALUATION._1_1_2" localSheetId="11" hidden="1">{#N/A,#N/A,FALSE,"Pooling";#N/A,#N/A,FALSE,"income";#N/A,#N/A,FALSE,"valuation"}</definedName>
    <definedName name="wrn.VALUATION._1_1_2" hidden="1">{#N/A,#N/A,FALSE,"Pooling";#N/A,#N/A,FALSE,"income";#N/A,#N/A,FALSE,"valuation"}</definedName>
    <definedName name="wrn.VALUATION._1_3" localSheetId="4" hidden="1">{#N/A,#N/A,FALSE,"Pooling";#N/A,#N/A,FALSE,"income";#N/A,#N/A,FALSE,"valuation"}</definedName>
    <definedName name="wrn.VALUATION._1_3" localSheetId="11" hidden="1">{#N/A,#N/A,FALSE,"Pooling";#N/A,#N/A,FALSE,"income";#N/A,#N/A,FALSE,"valuation"}</definedName>
    <definedName name="wrn.VALUATION._1_3" hidden="1">{#N/A,#N/A,FALSE,"Pooling";#N/A,#N/A,FALSE,"income";#N/A,#N/A,FALSE,"valuation"}</definedName>
    <definedName name="wrn.VALUATION._2" localSheetId="4" hidden="1">{#N/A,#N/A,FALSE,"Pooling";#N/A,#N/A,FALSE,"income";#N/A,#N/A,FALSE,"valuation"}</definedName>
    <definedName name="wrn.VALUATION._2" localSheetId="11" hidden="1">{#N/A,#N/A,FALSE,"Pooling";#N/A,#N/A,FALSE,"income";#N/A,#N/A,FALSE,"valuation"}</definedName>
    <definedName name="wrn.VALUATION._2" hidden="1">{#N/A,#N/A,FALSE,"Pooling";#N/A,#N/A,FALSE,"income";#N/A,#N/A,FALSE,"valuation"}</definedName>
    <definedName name="wrn.VALUATION._2_2" localSheetId="4" hidden="1">{#N/A,#N/A,FALSE,"Pooling";#N/A,#N/A,FALSE,"income";#N/A,#N/A,FALSE,"valuation"}</definedName>
    <definedName name="wrn.VALUATION._2_2" localSheetId="11" hidden="1">{#N/A,#N/A,FALSE,"Pooling";#N/A,#N/A,FALSE,"income";#N/A,#N/A,FALSE,"valuation"}</definedName>
    <definedName name="wrn.VALUATION._2_2" hidden="1">{#N/A,#N/A,FALSE,"Pooling";#N/A,#N/A,FALSE,"income";#N/A,#N/A,FALSE,"valuation"}</definedName>
    <definedName name="wrn.VALUATION._3" localSheetId="4" hidden="1">{#N/A,#N/A,FALSE,"Pooling";#N/A,#N/A,FALSE,"income";#N/A,#N/A,FALSE,"valuation"}</definedName>
    <definedName name="wrn.VALUATION._3" localSheetId="11" hidden="1">{#N/A,#N/A,FALSE,"Pooling";#N/A,#N/A,FALSE,"income";#N/A,#N/A,FALSE,"valuation"}</definedName>
    <definedName name="wrn.VALUATION._3" hidden="1">{#N/A,#N/A,FALSE,"Pooling";#N/A,#N/A,FALSE,"income";#N/A,#N/A,FALSE,"valuation"}</definedName>
    <definedName name="wrn.VALUATION._3_2" localSheetId="4" hidden="1">{#N/A,#N/A,FALSE,"Pooling";#N/A,#N/A,FALSE,"income";#N/A,#N/A,FALSE,"valuation"}</definedName>
    <definedName name="wrn.VALUATION._3_2" localSheetId="11" hidden="1">{#N/A,#N/A,FALSE,"Pooling";#N/A,#N/A,FALSE,"income";#N/A,#N/A,FALSE,"valuation"}</definedName>
    <definedName name="wrn.VALUATION._3_2" hidden="1">{#N/A,#N/A,FALSE,"Pooling";#N/A,#N/A,FALSE,"income";#N/A,#N/A,FALSE,"valuation"}</definedName>
    <definedName name="wrn.VALUATION._4" localSheetId="4" hidden="1">{#N/A,#N/A,FALSE,"Pooling";#N/A,#N/A,FALSE,"income";#N/A,#N/A,FALSE,"valuation"}</definedName>
    <definedName name="wrn.VALUATION._4" localSheetId="11" hidden="1">{#N/A,#N/A,FALSE,"Pooling";#N/A,#N/A,FALSE,"income";#N/A,#N/A,FALSE,"valuation"}</definedName>
    <definedName name="wrn.VALUATION._4" hidden="1">{#N/A,#N/A,FALSE,"Pooling";#N/A,#N/A,FALSE,"income";#N/A,#N/A,FALSE,"valuation"}</definedName>
    <definedName name="wrn.VALUATION._4_2" localSheetId="4" hidden="1">{#N/A,#N/A,FALSE,"Pooling";#N/A,#N/A,FALSE,"income";#N/A,#N/A,FALSE,"valuation"}</definedName>
    <definedName name="wrn.VALUATION._4_2" localSheetId="11" hidden="1">{#N/A,#N/A,FALSE,"Pooling";#N/A,#N/A,FALSE,"income";#N/A,#N/A,FALSE,"valuation"}</definedName>
    <definedName name="wrn.VALUATION._4_2" hidden="1">{#N/A,#N/A,FALSE,"Pooling";#N/A,#N/A,FALSE,"income";#N/A,#N/A,FALSE,"valuation"}</definedName>
    <definedName name="wrn.VALUATION._5" localSheetId="4" hidden="1">{#N/A,#N/A,FALSE,"Pooling";#N/A,#N/A,FALSE,"income";#N/A,#N/A,FALSE,"valuation"}</definedName>
    <definedName name="wrn.VALUATION._5" localSheetId="11" hidden="1">{#N/A,#N/A,FALSE,"Pooling";#N/A,#N/A,FALSE,"income";#N/A,#N/A,FALSE,"valuation"}</definedName>
    <definedName name="wrn.VALUATION._5" hidden="1">{#N/A,#N/A,FALSE,"Pooling";#N/A,#N/A,FALSE,"income";#N/A,#N/A,FALSE,"valuation"}</definedName>
    <definedName name="wrn.VALUATION._5_2" localSheetId="4" hidden="1">{#N/A,#N/A,FALSE,"Pooling";#N/A,#N/A,FALSE,"income";#N/A,#N/A,FALSE,"valuation"}</definedName>
    <definedName name="wrn.VALUATION._5_2" localSheetId="11" hidden="1">{#N/A,#N/A,FALSE,"Pooling";#N/A,#N/A,FALSE,"income";#N/A,#N/A,FALSE,"valuation"}</definedName>
    <definedName name="wrn.VALUATION._5_2" hidden="1">{#N/A,#N/A,FALSE,"Pooling";#N/A,#N/A,FALSE,"income";#N/A,#N/A,FALSE,"valuation"}</definedName>
    <definedName name="wrn.VALUENAV." localSheetId="4" hidden="1">{#N/A,#N/A,FALSE,"Value";#N/A,#N/A,FALSE,"NAV"}</definedName>
    <definedName name="wrn.VALUENAV." localSheetId="11" hidden="1">{#N/A,#N/A,FALSE,"Value";#N/A,#N/A,FALSE,"NAV"}</definedName>
    <definedName name="wrn.VALUENAV." hidden="1">{#N/A,#N/A,FALSE,"Value";#N/A,#N/A,FALSE,"NAV"}</definedName>
    <definedName name="wrn.VALUENAV._1" localSheetId="4" hidden="1">{#N/A,#N/A,FALSE,"Value";#N/A,#N/A,FALSE,"NAV"}</definedName>
    <definedName name="wrn.VALUENAV._1" localSheetId="11" hidden="1">{#N/A,#N/A,FALSE,"Value";#N/A,#N/A,FALSE,"NAV"}</definedName>
    <definedName name="wrn.VALUENAV._1" hidden="1">{#N/A,#N/A,FALSE,"Value";#N/A,#N/A,FALSE,"NAV"}</definedName>
    <definedName name="wrn.variance." localSheetId="4" hidden="1">{"variance",#N/A,FALSE,"Summary"}</definedName>
    <definedName name="wrn.variance." localSheetId="11" hidden="1">{"variance",#N/A,FALSE,"Summary"}</definedName>
    <definedName name="wrn.variance." hidden="1">{"variance",#N/A,FALSE,"Summary"}</definedName>
    <definedName name="wrn.VARIANCE._.REPORT." localSheetId="11" hidden="1">{"VARREP",#N/A,FALSE,"VAR REPORT"}</definedName>
    <definedName name="wrn.VARIANCE._.REPORT." hidden="1">{"VARREP",#N/A,FALSE,"VAR REPORT"}</definedName>
    <definedName name="wrn.Variance._.REports._1" localSheetId="4" hidden="1">{#N/A,#N/A,FALSE,"Summary";#N/A,#N/A,FALSE,"04E Summ";#N/A,#N/A,FALSE,"04Pvs03E Summ";#N/A,#N/A,FALSE,"03E Summ"}</definedName>
    <definedName name="wrn.Variance._.REports._1" localSheetId="11" hidden="1">{#N/A,#N/A,FALSE,"Summary";#N/A,#N/A,FALSE,"04E Summ";#N/A,#N/A,FALSE,"04Pvs03E Summ";#N/A,#N/A,FALSE,"03E Summ"}</definedName>
    <definedName name="wrn.Variance._.REports._1" hidden="1">{#N/A,#N/A,FALSE,"Summary";#N/A,#N/A,FALSE,"04E Summ";#N/A,#N/A,FALSE,"04Pvs03E Summ";#N/A,#N/A,FALSE,"03E Summ"}</definedName>
    <definedName name="wrn.vd." localSheetId="11" hidden="1">{#N/A,#N/A,TRUE,"BT M200 da 10x20"}</definedName>
    <definedName name="wrn.vd." hidden="1">{#N/A,#N/A,TRUE,"BT M200 da 10x20"}</definedName>
    <definedName name="wrn.Vermiculite." localSheetId="11" hidden="1">{"verm1",#N/A,FALSE,"Vermiculite";"verm2",#N/A,FALSE,"Vermiculite"}</definedName>
    <definedName name="wrn.Vermiculite." hidden="1">{"verm1",#N/A,FALSE,"Vermiculite";"verm2",#N/A,FALSE,"Vermiculite"}</definedName>
    <definedName name="wrn.Vermiculite._1" localSheetId="11" hidden="1">{"verm1",#N/A,FALSE,"Vermiculite";"verm2",#N/A,FALSE,"Vermiculite"}</definedName>
    <definedName name="wrn.Vermiculite._1" hidden="1">{"verm1",#N/A,FALSE,"Vermiculite";"verm2",#N/A,FALSE,"Vermiculite"}</definedName>
    <definedName name="wrn.Virg._.Worksheets." localSheetId="4"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localSheetId="11"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Virg._.Worksheets._1" localSheetId="4" hidden="1">{#N/A,#N/A,FALSE,"1F";#N/A,#N/A,FALSE,"2Aand2B";#N/A,#N/A,FALSE,"2Cand2D";#N/A,#N/A,FALSE,"2F";#N/A,#N/A,FALSE,"2G";#N/A,#N/A,FALSE,"2H";#N/A,#N/A,FALSE,"2Land2M";#N/A,#N/A,FALSE,"2N";#N/A,#N/A,FALSE,"2T";#N/A,#N/A,FALSE,"2Uand2Ui";#N/A,#N/A,FALSE,"2V";#N/A,#N/A,FALSE,"2Xand2X1";#N/A,#N/A,FALSE,"2Y";#N/A,#N/A,FALSE,"2Z";#N/A,#N/A,FALSE,"2AA";#N/A,#N/A,FALSE,"2CCand2CC1";#N/A,#N/A,FALSE,"2LL1"}</definedName>
    <definedName name="wrn.Virg._.Worksheets._1" localSheetId="11" hidden="1">{#N/A,#N/A,FALSE,"1F";#N/A,#N/A,FALSE,"2Aand2B";#N/A,#N/A,FALSE,"2Cand2D";#N/A,#N/A,FALSE,"2F";#N/A,#N/A,FALSE,"2G";#N/A,#N/A,FALSE,"2H";#N/A,#N/A,FALSE,"2Land2M";#N/A,#N/A,FALSE,"2N";#N/A,#N/A,FALSE,"2T";#N/A,#N/A,FALSE,"2Uand2Ui";#N/A,#N/A,FALSE,"2V";#N/A,#N/A,FALSE,"2Xand2X1";#N/A,#N/A,FALSE,"2Y";#N/A,#N/A,FALSE,"2Z";#N/A,#N/A,FALSE,"2AA";#N/A,#N/A,FALSE,"2CCand2CC1";#N/A,#N/A,FALSE,"2LL1"}</definedName>
    <definedName name="wrn.Virg._.Worksheets._1" hidden="1">{#N/A,#N/A,FALSE,"1F";#N/A,#N/A,FALSE,"2Aand2B";#N/A,#N/A,FALSE,"2Cand2D";#N/A,#N/A,FALSE,"2F";#N/A,#N/A,FALSE,"2G";#N/A,#N/A,FALSE,"2H";#N/A,#N/A,FALSE,"2Land2M";#N/A,#N/A,FALSE,"2N";#N/A,#N/A,FALSE,"2T";#N/A,#N/A,FALSE,"2Uand2Ui";#N/A,#N/A,FALSE,"2V";#N/A,#N/A,FALSE,"2Xand2X1";#N/A,#N/A,FALSE,"2Y";#N/A,#N/A,FALSE,"2Z";#N/A,#N/A,FALSE,"2AA";#N/A,#N/A,FALSE,"2CCand2CC1";#N/A,#N/A,FALSE,"2LL1"}</definedName>
    <definedName name="wrn.VMCs." localSheetId="4" hidden="1">{"VMCs",#N/A,FALSE,"Flash PL"}</definedName>
    <definedName name="wrn.VMCs." localSheetId="11" hidden="1">{"VMCs",#N/A,FALSE,"Flash PL"}</definedName>
    <definedName name="wrn.VMCs." hidden="1">{"VMCs",#N/A,FALSE,"Flash PL"}</definedName>
    <definedName name="wrn.VMCs._1" localSheetId="4" hidden="1">{"VMCs",#N/A,FALSE,"Flash PL"}</definedName>
    <definedName name="wrn.VMCs._1" localSheetId="11" hidden="1">{"VMCs",#N/A,FALSE,"Flash PL"}</definedName>
    <definedName name="wrn.VMCs._1" hidden="1">{"VMCs",#N/A,FALSE,"Flash PL"}</definedName>
    <definedName name="wrn.VMCs._1_1" localSheetId="4" hidden="1">{"VMCs",#N/A,FALSE,"Flash PL"}</definedName>
    <definedName name="wrn.VMCs._1_1" localSheetId="11" hidden="1">{"VMCs",#N/A,FALSE,"Flash PL"}</definedName>
    <definedName name="wrn.VMCs._1_1" hidden="1">{"VMCs",#N/A,FALSE,"Flash PL"}</definedName>
    <definedName name="wrn.VMCs._1_1_2" localSheetId="4" hidden="1">{"VMCs",#N/A,FALSE,"Flash PL"}</definedName>
    <definedName name="wrn.VMCs._1_1_2" localSheetId="11" hidden="1">{"VMCs",#N/A,FALSE,"Flash PL"}</definedName>
    <definedName name="wrn.VMCs._1_1_2" hidden="1">{"VMCs",#N/A,FALSE,"Flash PL"}</definedName>
    <definedName name="wrn.VMCs._1_3" localSheetId="4" hidden="1">{"VMCs",#N/A,FALSE,"Flash PL"}</definedName>
    <definedName name="wrn.VMCs._1_3" localSheetId="11" hidden="1">{"VMCs",#N/A,FALSE,"Flash PL"}</definedName>
    <definedName name="wrn.VMCs._1_3" hidden="1">{"VMCs",#N/A,FALSE,"Flash PL"}</definedName>
    <definedName name="wrn.VMCs._2" localSheetId="4" hidden="1">{"VMCs",#N/A,FALSE,"Flash PL"}</definedName>
    <definedName name="wrn.VMCs._2" localSheetId="11" hidden="1">{"VMCs",#N/A,FALSE,"Flash PL"}</definedName>
    <definedName name="wrn.VMCs._2" hidden="1">{"VMCs",#N/A,FALSE,"Flash PL"}</definedName>
    <definedName name="wrn.VMCs._2_2" localSheetId="4" hidden="1">{"VMCs",#N/A,FALSE,"Flash PL"}</definedName>
    <definedName name="wrn.VMCs._2_2" localSheetId="11" hidden="1">{"VMCs",#N/A,FALSE,"Flash PL"}</definedName>
    <definedName name="wrn.VMCs._2_2" hidden="1">{"VMCs",#N/A,FALSE,"Flash PL"}</definedName>
    <definedName name="wrn.VMCs._3" localSheetId="4" hidden="1">{"VMCs",#N/A,FALSE,"Flash PL"}</definedName>
    <definedName name="wrn.VMCs._3" localSheetId="11" hidden="1">{"VMCs",#N/A,FALSE,"Flash PL"}</definedName>
    <definedName name="wrn.VMCs._3" hidden="1">{"VMCs",#N/A,FALSE,"Flash PL"}</definedName>
    <definedName name="wrn.VMCs._3_2" localSheetId="4" hidden="1">{"VMCs",#N/A,FALSE,"Flash PL"}</definedName>
    <definedName name="wrn.VMCs._3_2" localSheetId="11" hidden="1">{"VMCs",#N/A,FALSE,"Flash PL"}</definedName>
    <definedName name="wrn.VMCs._3_2" hidden="1">{"VMCs",#N/A,FALSE,"Flash PL"}</definedName>
    <definedName name="wrn.VMCs._5" localSheetId="4" hidden="1">{"VMCs",#N/A,FALSE,"Flash PL"}</definedName>
    <definedName name="wrn.VMCs._5" localSheetId="11" hidden="1">{"VMCs",#N/A,FALSE,"Flash PL"}</definedName>
    <definedName name="wrn.VMCs._5" hidden="1">{"VMCs",#N/A,FALSE,"Flash PL"}</definedName>
    <definedName name="wrn.VMCs2" localSheetId="4" hidden="1">{"VMCs",#N/A,FALSE,"Flash PL"}</definedName>
    <definedName name="wrn.VMCs2" localSheetId="11" hidden="1">{"VMCs",#N/A,FALSE,"Flash PL"}</definedName>
    <definedName name="wrn.VMCs2" hidden="1">{"VMCs",#N/A,FALSE,"Flash PL"}</definedName>
    <definedName name="wrn.VMCs2_1" localSheetId="4" hidden="1">{"VMCs",#N/A,FALSE,"Flash PL"}</definedName>
    <definedName name="wrn.VMCs2_1" localSheetId="11" hidden="1">{"VMCs",#N/A,FALSE,"Flash PL"}</definedName>
    <definedName name="wrn.VMCs2_1" hidden="1">{"VMCs",#N/A,FALSE,"Flash PL"}</definedName>
    <definedName name="wrn.VMCs2_1_1" localSheetId="4" hidden="1">{"VMCs",#N/A,FALSE,"Flash PL"}</definedName>
    <definedName name="wrn.VMCs2_1_1" localSheetId="11" hidden="1">{"VMCs",#N/A,FALSE,"Flash PL"}</definedName>
    <definedName name="wrn.VMCs2_1_1" hidden="1">{"VMCs",#N/A,FALSE,"Flash PL"}</definedName>
    <definedName name="wrn.VMCs2_1_1_2" localSheetId="4" hidden="1">{"VMCs",#N/A,FALSE,"Flash PL"}</definedName>
    <definedName name="wrn.VMCs2_1_1_2" localSheetId="11" hidden="1">{"VMCs",#N/A,FALSE,"Flash PL"}</definedName>
    <definedName name="wrn.VMCs2_1_1_2" hidden="1">{"VMCs",#N/A,FALSE,"Flash PL"}</definedName>
    <definedName name="wrn.VMCs2_1_3" localSheetId="4" hidden="1">{"VMCs",#N/A,FALSE,"Flash PL"}</definedName>
    <definedName name="wrn.VMCs2_1_3" localSheetId="11" hidden="1">{"VMCs",#N/A,FALSE,"Flash PL"}</definedName>
    <definedName name="wrn.VMCs2_1_3" hidden="1">{"VMCs",#N/A,FALSE,"Flash PL"}</definedName>
    <definedName name="wrn.VMCs2_2" localSheetId="4" hidden="1">{"VMCs",#N/A,FALSE,"Flash PL"}</definedName>
    <definedName name="wrn.VMCs2_2" localSheetId="11" hidden="1">{"VMCs",#N/A,FALSE,"Flash PL"}</definedName>
    <definedName name="wrn.VMCs2_2" hidden="1">{"VMCs",#N/A,FALSE,"Flash PL"}</definedName>
    <definedName name="wrn.VMCs2_2_2" localSheetId="4" hidden="1">{"VMCs",#N/A,FALSE,"Flash PL"}</definedName>
    <definedName name="wrn.VMCs2_2_2" localSheetId="11" hidden="1">{"VMCs",#N/A,FALSE,"Flash PL"}</definedName>
    <definedName name="wrn.VMCs2_2_2" hidden="1">{"VMCs",#N/A,FALSE,"Flash PL"}</definedName>
    <definedName name="wrn.VMCs2_3" localSheetId="4" hidden="1">{"VMCs",#N/A,FALSE,"Flash PL"}</definedName>
    <definedName name="wrn.VMCs2_3" localSheetId="11" hidden="1">{"VMCs",#N/A,FALSE,"Flash PL"}</definedName>
    <definedName name="wrn.VMCs2_3" hidden="1">{"VMCs",#N/A,FALSE,"Flash PL"}</definedName>
    <definedName name="wrn.VMCs2_3_2" localSheetId="4" hidden="1">{"VMCs",#N/A,FALSE,"Flash PL"}</definedName>
    <definedName name="wrn.VMCs2_3_2" localSheetId="11" hidden="1">{"VMCs",#N/A,FALSE,"Flash PL"}</definedName>
    <definedName name="wrn.VMCs2_3_2" hidden="1">{"VMCs",#N/A,FALSE,"Flash PL"}</definedName>
    <definedName name="wrn.VMCs2_5" localSheetId="4" hidden="1">{"VMCs",#N/A,FALSE,"Flash PL"}</definedName>
    <definedName name="wrn.VMCs2_5" localSheetId="11" hidden="1">{"VMCs",#N/A,FALSE,"Flash PL"}</definedName>
    <definedName name="wrn.VMCs2_5" hidden="1">{"VMCs",#N/A,FALSE,"Flash PL"}</definedName>
    <definedName name="wrn.voucher9703." localSheetId="11" hidden="1">{#N/A,#N/A,FALSE,"970301";#N/A,#N/A,FALSE,"970302";#N/A,#N/A,FALSE,"970303";#N/A,#N/A,FALSE,"970304";#N/A,#N/A,FALSE,"COM1";#N/A,#N/A,FALSE,"COM2"}</definedName>
    <definedName name="wrn.voucher9703." hidden="1">{#N/A,#N/A,FALSE,"970301";#N/A,#N/A,FALSE,"970302";#N/A,#N/A,FALSE,"970303";#N/A,#N/A,FALSE,"970304";#N/A,#N/A,FALSE,"COM1";#N/A,#N/A,FALSE,"COM2"}</definedName>
    <definedName name="wrn.VRTX." localSheetId="11" hidden="1">{"Revenues",#N/A,FALSE,"Revenue";"qearn1",#N/A,FALSE,"Qearn";"qearn2",#N/A,FALSE,"Qearn";#N/A,#N/A,FALSE,"Qmargin";"cashflow",#N/A,FALSE,"Cashflow";"Product Pipeline",#N/A,FALSE,"Product Pipeline"}</definedName>
    <definedName name="wrn.VRTX." hidden="1">{"Revenues",#N/A,FALSE,"Revenue";"qearn1",#N/A,FALSE,"Qearn";"qearn2",#N/A,FALSE,"Qearn";#N/A,#N/A,FALSE,"Qmargin";"cashflow",#N/A,FALSE,"Cashflow";"Product Pipeline",#N/A,FALSE,"Product Pipeline"}</definedName>
    <definedName name="wrn.VRTX._1" localSheetId="4" hidden="1">{"Revenues",#N/A,FALSE,"Revenue";"qearn1",#N/A,FALSE,"Qearn";"qearn2",#N/A,FALSE,"Qearn";#N/A,#N/A,FALSE,"Qmargin";"cashflow",#N/A,FALSE,"Cashflow";"Product Pipeline",#N/A,FALSE,"Product Pipeline"}</definedName>
    <definedName name="wrn.VRTX._1" localSheetId="11" hidden="1">{"Revenues",#N/A,FALSE,"Revenue";"qearn1",#N/A,FALSE,"Qearn";"qearn2",#N/A,FALSE,"Qearn";#N/A,#N/A,FALSE,"Qmargin";"cashflow",#N/A,FALSE,"Cashflow";"Product Pipeline",#N/A,FALSE,"Product Pipeline"}</definedName>
    <definedName name="wrn.VRTX._1" hidden="1">{"Revenues",#N/A,FALSE,"Revenue";"qearn1",#N/A,FALSE,"Qearn";"qearn2",#N/A,FALSE,"Qearn";#N/A,#N/A,FALSE,"Qmargin";"cashflow",#N/A,FALSE,"Cashflow";"Product Pipeline",#N/A,FALSE,"Product Pipeline"}</definedName>
    <definedName name="wrn.Wacc." localSheetId="4" hidden="1">{"Area1",#N/A,FALSE,"OREWACC";"Area2",#N/A,FALSE,"OREWACC"}</definedName>
    <definedName name="wrn.Wacc." localSheetId="11" hidden="1">{"Area1",#N/A,FALSE,"OREWACC";"Area2",#N/A,FALSE,"OREWACC"}</definedName>
    <definedName name="wrn.Wacc." hidden="1">{"Area1",#N/A,FALSE,"OREWACC";"Area2",#N/A,FALSE,"OREWACC"}</definedName>
    <definedName name="wrn.Wacc._1" localSheetId="4" hidden="1">{"Area1",#N/A,FALSE,"OREWACC";"Area2",#N/A,FALSE,"OREWACC"}</definedName>
    <definedName name="wrn.Wacc._1" localSheetId="11" hidden="1">{"Area1",#N/A,FALSE,"OREWACC";"Area2",#N/A,FALSE,"OREWACC"}</definedName>
    <definedName name="wrn.Wacc._1" hidden="1">{"Area1",#N/A,FALSE,"OREWACC";"Area2",#N/A,FALSE,"OREWACC"}</definedName>
    <definedName name="wrn.Wacc._1_1" localSheetId="4" hidden="1">{"Area1",#N/A,FALSE,"OREWACC";"Area2",#N/A,FALSE,"OREWACC"}</definedName>
    <definedName name="wrn.Wacc._1_1" localSheetId="11" hidden="1">{"Area1",#N/A,FALSE,"OREWACC";"Area2",#N/A,FALSE,"OREWACC"}</definedName>
    <definedName name="wrn.Wacc._1_1" hidden="1">{"Area1",#N/A,FALSE,"OREWACC";"Area2",#N/A,FALSE,"OREWACC"}</definedName>
    <definedName name="wrn.Wacc._1_1_2" localSheetId="4" hidden="1">{"Area1",#N/A,FALSE,"OREWACC";"Area2",#N/A,FALSE,"OREWACC"}</definedName>
    <definedName name="wrn.Wacc._1_1_2" localSheetId="11" hidden="1">{"Area1",#N/A,FALSE,"OREWACC";"Area2",#N/A,FALSE,"OREWACC"}</definedName>
    <definedName name="wrn.Wacc._1_1_2" hidden="1">{"Area1",#N/A,FALSE,"OREWACC";"Area2",#N/A,FALSE,"OREWACC"}</definedName>
    <definedName name="wrn.Wacc._1_3" localSheetId="4" hidden="1">{"Area1",#N/A,FALSE,"OREWACC";"Area2",#N/A,FALSE,"OREWACC"}</definedName>
    <definedName name="wrn.Wacc._1_3" localSheetId="11" hidden="1">{"Area1",#N/A,FALSE,"OREWACC";"Area2",#N/A,FALSE,"OREWACC"}</definedName>
    <definedName name="wrn.Wacc._1_3" hidden="1">{"Area1",#N/A,FALSE,"OREWACC";"Area2",#N/A,FALSE,"OREWACC"}</definedName>
    <definedName name="wrn.Wacc._2" localSheetId="4" hidden="1">{"Area1",#N/A,FALSE,"OREWACC";"Area2",#N/A,FALSE,"OREWACC"}</definedName>
    <definedName name="wrn.Wacc._2" localSheetId="11" hidden="1">{"Area1",#N/A,FALSE,"OREWACC";"Area2",#N/A,FALSE,"OREWACC"}</definedName>
    <definedName name="wrn.Wacc._2" hidden="1">{"Area1",#N/A,FALSE,"OREWACC";"Area2",#N/A,FALSE,"OREWACC"}</definedName>
    <definedName name="wrn.Wacc._2_2" localSheetId="4" hidden="1">{"Area1",#N/A,FALSE,"OREWACC";"Area2",#N/A,FALSE,"OREWACC"}</definedName>
    <definedName name="wrn.Wacc._2_2" localSheetId="11" hidden="1">{"Area1",#N/A,FALSE,"OREWACC";"Area2",#N/A,FALSE,"OREWACC"}</definedName>
    <definedName name="wrn.Wacc._2_2" hidden="1">{"Area1",#N/A,FALSE,"OREWACC";"Area2",#N/A,FALSE,"OREWACC"}</definedName>
    <definedName name="wrn.Wacc._3" localSheetId="4" hidden="1">{"Area1",#N/A,FALSE,"OREWACC";"Area2",#N/A,FALSE,"OREWACC"}</definedName>
    <definedName name="wrn.Wacc._3" localSheetId="11" hidden="1">{"Area1",#N/A,FALSE,"OREWACC";"Area2",#N/A,FALSE,"OREWACC"}</definedName>
    <definedName name="wrn.Wacc._3" hidden="1">{"Area1",#N/A,FALSE,"OREWACC";"Area2",#N/A,FALSE,"OREWACC"}</definedName>
    <definedName name="wrn.Wacc._3_2" localSheetId="4" hidden="1">{"Area1",#N/A,FALSE,"OREWACC";"Area2",#N/A,FALSE,"OREWACC"}</definedName>
    <definedName name="wrn.Wacc._3_2" localSheetId="11" hidden="1">{"Area1",#N/A,FALSE,"OREWACC";"Area2",#N/A,FALSE,"OREWACC"}</definedName>
    <definedName name="wrn.Wacc._3_2" hidden="1">{"Area1",#N/A,FALSE,"OREWACC";"Area2",#N/A,FALSE,"OREWACC"}</definedName>
    <definedName name="wrn.Wacc._5" localSheetId="4" hidden="1">{"Area1",#N/A,FALSE,"OREWACC";"Area2",#N/A,FALSE,"OREWACC"}</definedName>
    <definedName name="wrn.Wacc._5" localSheetId="11" hidden="1">{"Area1",#N/A,FALSE,"OREWACC";"Area2",#N/A,FALSE,"OREWACC"}</definedName>
    <definedName name="wrn.Wacc._5" hidden="1">{"Area1",#N/A,FALSE,"OREWACC";"Area2",#N/A,FALSE,"OREWACC"}</definedName>
    <definedName name="wrn.WACHOVIA._.QTR._.5." localSheetId="11" hidden="1">{#N/A,#N/A,FALSE,"FBS-ASSETS";#N/A,#N/A,FALSE,"FBS-LIAB&amp;SE";#N/A,#N/A,FALSE,"FIS-QTR";#N/A,#N/A,FALSE,"FIS-YTD";#N/A,#N/A,FALSE,"FCF-QTR";#N/A,#N/A,FALSE,"FCF-YTD";#N/A,#N/A,FALSE,"FSE-QTR";#N/A,#N/A,FALSE,"FSE-YTD"}</definedName>
    <definedName name="wrn.WACHOVIA._.QTR._.5." hidden="1">{#N/A,#N/A,FALSE,"FBS-ASSETS";#N/A,#N/A,FALSE,"FBS-LIAB&amp;SE";#N/A,#N/A,FALSE,"FIS-QTR";#N/A,#N/A,FALSE,"FIS-YTD";#N/A,#N/A,FALSE,"FCF-QTR";#N/A,#N/A,FALSE,"FCF-YTD";#N/A,#N/A,FALSE,"FSE-QTR";#N/A,#N/A,FALSE,"FSE-YTD"}</definedName>
    <definedName name="wrn.wag." localSheetId="11" hidden="1">{"inc.ann",#N/A,FALSE,"WAG";"inc.quart",#N/A,FALSE,"WAG"}</definedName>
    <definedName name="wrn.wag." hidden="1">{"inc.ann",#N/A,FALSE,"WAG";"inc.quart",#N/A,FALSE,"WAG"}</definedName>
    <definedName name="wrn.WARCO._.ALPHA." localSheetId="11" hidden="1">{#N/A,#N/A,FALSE,"WARCO";#N/A,#N/A,FALSE,"ALPHA"}</definedName>
    <definedName name="wrn.WARCO._.ALPHA." hidden="1">{#N/A,#N/A,FALSE,"WARCO";#N/A,#N/A,FALSE,"ALPHA"}</definedName>
    <definedName name="wrn.WAREHOUSE._.ALL._.SCH.." localSheetId="11" hidden="1">{"WAREHOUSE BUDGET ASSUMPTINS",#N/A,FALSE,"WAREHOUSE 97";"WAREHOUSE MAJOR EXP.",#N/A,FALSE,"WAREHOUSE 97";"WAREHOUSE SCH",#N/A,FALSE,"WAREHOUSE 97"}</definedName>
    <definedName name="wrn.WAREHOUSE._.ALL._.SCH.." hidden="1">{"WAREHOUSE BUDGET ASSUMPTINS",#N/A,FALSE,"WAREHOUSE 97";"WAREHOUSE MAJOR EXP.",#N/A,FALSE,"WAREHOUSE 97";"WAREHOUSE SCH",#N/A,FALSE,"WAREHOUSE 97"}</definedName>
    <definedName name="wrn.Warrant._.analysis._1" localSheetId="4" hidden="1">{#N/A,#N/A,FALSE,"sum (2)";#N/A,#N/A,FALSE,"bs";#N/A,#N/A,FALSE,"is";#N/A,#N/A,FALSE,"cf";#N/A,#N/A,FALSE,"ltd";#N/A,#N/A,FALSE,"irr (2)"}</definedName>
    <definedName name="wrn.Warrant._.analysis._1" localSheetId="11" hidden="1">{#N/A,#N/A,FALSE,"sum (2)";#N/A,#N/A,FALSE,"bs";#N/A,#N/A,FALSE,"is";#N/A,#N/A,FALSE,"cf";#N/A,#N/A,FALSE,"ltd";#N/A,#N/A,FALSE,"irr (2)"}</definedName>
    <definedName name="wrn.Warrant._.analysis._1" hidden="1">{#N/A,#N/A,FALSE,"sum (2)";#N/A,#N/A,FALSE,"bs";#N/A,#N/A,FALSE,"is";#N/A,#N/A,FALSE,"cf";#N/A,#N/A,FALSE,"ltd";#N/A,#N/A,FALSE,"irr (2)"}</definedName>
    <definedName name="wrn.Water." localSheetId="11" hidden="1">{"water1",#N/A,FALSE,"Water";"water2",#N/A,FALSE,"Water"}</definedName>
    <definedName name="wrn.Water." hidden="1">{"water1",#N/A,FALSE,"Water";"water2",#N/A,FALSE,"Water"}</definedName>
    <definedName name="wrn.Water._1" localSheetId="11" hidden="1">{"water1",#N/A,FALSE,"Water";"water2",#N/A,FALSE,"Water"}</definedName>
    <definedName name="wrn.Water._1" hidden="1">{"water1",#N/A,FALSE,"Water";"water2",#N/A,FALSE,"Water"}</definedName>
    <definedName name="wrn.waternown._.budget.2004" localSheetId="11" hidden="1">{#N/A,#N/A,TRUE,"Inc. St.";#N/A,#N/A,TRUE,"SalesLabor";#N/A,#N/A,TRUE,"Labor";#N/A,#N/A,TRUE,"TEMP.";#N/A,#N/A,TRUE,"Manuf.";#N/A,#N/A,TRUE,"Repairs";#N/A,#N/A,TRUE,"G&amp;A";#N/A,#N/A,TRUE,"Inv.";#N/A,#N/A,TRUE,"Cap.X";#N/A,#N/A,TRUE,"Leases"}</definedName>
    <definedName name="wrn.waternown._.budget.2004" hidden="1">{#N/A,#N/A,TRUE,"Inc. St.";#N/A,#N/A,TRUE,"SalesLabor";#N/A,#N/A,TRUE,"Labor";#N/A,#N/A,TRUE,"TEMP.";#N/A,#N/A,TRUE,"Manuf.";#N/A,#N/A,TRUE,"Repairs";#N/A,#N/A,TRUE,"G&amp;A";#N/A,#N/A,TRUE,"Inv.";#N/A,#N/A,TRUE,"Cap.X";#N/A,#N/A,TRUE,"Leases"}</definedName>
    <definedName name="wrn.WATERTOWN._.BUDGET." localSheetId="11"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CTRNDS." localSheetId="11" hidden="1">{#N/A,#N/A,FALSE,"WC OMM III";#N/A,#N/A,FALSE,"WC 1995 PLAN";#N/A,#N/A,FALSE,"WC 1995 ADJUSTED"}</definedName>
    <definedName name="wrn.WCTRNDS." hidden="1">{#N/A,#N/A,FALSE,"WC OMM III";#N/A,#N/A,FALSE,"WC 1995 PLAN";#N/A,#N/A,FALSE,"WC 1995 ADJUSTED"}</definedName>
    <definedName name="wrn.WCTRNDS._1" localSheetId="11" hidden="1">{#N/A,#N/A,FALSE,"WC OMM III";#N/A,#N/A,FALSE,"WC 1995 PLAN";#N/A,#N/A,FALSE,"WC 1995 ADJUSTED"}</definedName>
    <definedName name="wrn.WCTRNDS._1" hidden="1">{#N/A,#N/A,FALSE,"WC OMM III";#N/A,#N/A,FALSE,"WC 1995 PLAN";#N/A,#N/A,FALSE,"WC 1995 ADJUSTED"}</definedName>
    <definedName name="wrn.Web._.Portfolio._.Companies._.June._.2000."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3." localSheetId="11" hidden="1">{#N/A,#N/A,FALSE,"WEEK (2)"}</definedName>
    <definedName name="wrn.WEEK3." hidden="1">{#N/A,#N/A,FALSE,"WEEK (2)"}</definedName>
    <definedName name="wrn.WEEK3._1" localSheetId="11" hidden="1">{#N/A,#N/A,FALSE,"WEEK (2)"}</definedName>
    <definedName name="wrn.WEEK3._1" hidden="1">{#N/A,#N/A,FALSE,"WEEK (2)"}</definedName>
    <definedName name="wrn.week4" localSheetId="11" hidden="1">{#N/A,#N/A,FALSE,"WEEK (2)"}</definedName>
    <definedName name="wrn.week4" hidden="1">{#N/A,#N/A,FALSE,"WEEK (2)"}</definedName>
    <definedName name="wrn.week4_1" localSheetId="11" hidden="1">{#N/A,#N/A,FALSE,"WEEK (2)"}</definedName>
    <definedName name="wrn.week4_1" hidden="1">{#N/A,#N/A,FALSE,"WEEK (2)"}</definedName>
    <definedName name="wrn.WEEKLY." localSheetId="11" hidden="1">{#N/A,#N/A,FALSE,"WEEK (1)";#N/A,#N/A,FALSE,"WEEK (2)";#N/A,#N/A,FALSE,"WEEK (3)";#N/A,#N/A,FALSE,"WEEK (4)";#N/A,#N/A,FALSE,"WEEK (5)"}</definedName>
    <definedName name="wrn.WEEKLY." hidden="1">{#N/A,#N/A,FALSE,"WEEK (1)";#N/A,#N/A,FALSE,"WEEK (2)";#N/A,#N/A,FALSE,"WEEK (3)";#N/A,#N/A,FALSE,"WEEK (4)";#N/A,#N/A,FALSE,"WEEK (5)"}</definedName>
    <definedName name="wrn.WEEKLY._1" localSheetId="11" hidden="1">{#N/A,#N/A,FALSE,"WEEK (1)";#N/A,#N/A,FALSE,"WEEK (2)";#N/A,#N/A,FALSE,"WEEK (3)";#N/A,#N/A,FALSE,"WEEK (4)";#N/A,#N/A,FALSE,"WEEK (5)"}</definedName>
    <definedName name="wrn.WEEKLY._1" hidden="1">{#N/A,#N/A,FALSE,"WEEK (1)";#N/A,#N/A,FALSE,"WEEK (2)";#N/A,#N/A,FALSE,"WEEK (3)";#N/A,#N/A,FALSE,"WEEK (4)";#N/A,#N/A,FALSE,"WEEK (5)"}</definedName>
    <definedName name="wrn.weeks1_2." localSheetId="11" hidden="1">{#N/A,#N/A,FALSE,"Summary";"fhlb_1(FHLB)",#N/A,FALSE,"FHLB";"union_1 (Union)",#N/A,FALSE,"Union";"frb_1",#N/A,FALSE,"FRB";"interest_1(Interest)",#N/A,FALSE,"Interest"}</definedName>
    <definedName name="wrn.weeks1_2." hidden="1">{#N/A,#N/A,FALSE,"Summary";"fhlb_1(FHLB)",#N/A,FALSE,"FHLB";"union_1 (Union)",#N/A,FALSE,"Union";"frb_1",#N/A,FALSE,"FRB";"interest_1(Interest)",#N/A,FALSE,"Interest"}</definedName>
    <definedName name="wrn.weeks3_4." localSheetId="11" hidden="1">{"FHLB_2(FHLB)",#N/A,FALSE,"FHLB";"union_2",#N/A,FALSE,"Union";"frb_2",#N/A,FALSE,"FRB";"interest_2(Interest)",#N/A,FALSE,"Interest"}</definedName>
    <definedName name="wrn.weeks3_4." hidden="1">{"FHLB_2(FHLB)",#N/A,FALSE,"FHLB";"union_2",#N/A,FALSE,"Union";"frb_2",#N/A,FALSE,"FRB";"interest_2(Interest)",#N/A,FALSE,"Interest"}</definedName>
    <definedName name="wrn.wells." localSheetId="4"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 localSheetId="11"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_1" localSheetId="4"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_1" localSheetId="11"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_1"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stern._.District._.1997._.Capital._.Budget." localSheetId="4" hidden="1">{#N/A,#N/A,FALSE,"EXP97"}</definedName>
    <definedName name="wrn.Western._.District._.1997._.Capital._.Budget." localSheetId="11" hidden="1">{#N/A,#N/A,FALSE,"EXP97"}</definedName>
    <definedName name="wrn.Western._.District._.1997._.Capital._.Budget." hidden="1">{#N/A,#N/A,FALSE,"EXP97"}</definedName>
    <definedName name="wrn.Western._.Metal." localSheetId="11"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estern._.metal.2004" localSheetId="11" hidden="1">{#N/A,#N/A,FALSE,"Western";#N/A,#N/A,FALSE,"Inc. St.";#N/A,#N/A,FALSE,"Hist.";#N/A,#N/A,FALSE,"SalesLabor";#N/A,#N/A,FALSE,"Labor";#N/A,#N/A,FALSE,"Manuf.";#N/A,#N/A,FALSE,"Repairs";#N/A,#N/A,FALSE,"G&amp;A";#N/A,#N/A,FALSE,"Inv.";#N/A,#N/A,FALSE,"Cap. X"}</definedName>
    <definedName name="wrn.western._.metal.2004" hidden="1">{#N/A,#N/A,FALSE,"Western";#N/A,#N/A,FALSE,"Inc. St.";#N/A,#N/A,FALSE,"Hist.";#N/A,#N/A,FALSE,"SalesLabor";#N/A,#N/A,FALSE,"Labor";#N/A,#N/A,FALSE,"Manuf.";#N/A,#N/A,FALSE,"Repairs";#N/A,#N/A,FALSE,"G&amp;A";#N/A,#N/A,FALSE,"Inv.";#N/A,#N/A,FALSE,"Cap. X"}</definedName>
    <definedName name="wrn.WHOLE." localSheetId="11" hidden="1">{#N/A,#N/A,FALSE,"assumptions";#N/A,#N/A,FALSE,"contrib_annual";#N/A,#N/A,FALSE,"historic";#N/A,#N/A,FALSE,"Proforma";#N/A,#N/A,FALSE,"CALENDARIZED";#N/A,#N/A,FALSE,"Has_gets";#N/A,#N/A,FALSE,"DILUTION"}</definedName>
    <definedName name="wrn.WHOLE." hidden="1">{#N/A,#N/A,FALSE,"assumptions";#N/A,#N/A,FALSE,"contrib_annual";#N/A,#N/A,FALSE,"historic";#N/A,#N/A,FALSE,"Proforma";#N/A,#N/A,FALSE,"CALENDARIZED";#N/A,#N/A,FALSE,"Has_gets";#N/A,#N/A,FALSE,"DILUTION"}</definedName>
    <definedName name="wrn.whole._.document." localSheetId="4" hidden="1">{"page 1",#N/A,FALSE,"A";"page 2",#N/A,FALSE,"A";"page 3",#N/A,FALSE,"A";"page 4",#N/A,FALSE,"A";"page 5",#N/A,FALSE,"A";"page 6",#N/A,FALSE,"A";"page 7",#N/A,FALSE,"A";"page 8",#N/A,FALSE,"A";"page 9",#N/A,FALSE,"A";"page 10",#N/A,FALSE,"A";"page 11",#N/A,FALSE,"A";"page 12",#N/A,FALSE,"A";"page 13",#N/A,FALSE,"A";"page 14",#N/A,FALSE,"A"}</definedName>
    <definedName name="wrn.whole._.document." localSheetId="11"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document._1" localSheetId="4" hidden="1">{"page 1",#N/A,FALSE,"A";"page 2",#N/A,FALSE,"A";"page 3",#N/A,FALSE,"A";"page 4",#N/A,FALSE,"A";"page 5",#N/A,FALSE,"A";"page 6",#N/A,FALSE,"A";"page 7",#N/A,FALSE,"A";"page 8",#N/A,FALSE,"A";"page 9",#N/A,FALSE,"A";"page 10",#N/A,FALSE,"A";"page 11",#N/A,FALSE,"A";"page 12",#N/A,FALSE,"A";"page 13",#N/A,FALSE,"A";"page 14",#N/A,FALSE,"A"}</definedName>
    <definedName name="wrn.whole._.document._1" localSheetId="11" hidden="1">{"page 1",#N/A,FALSE,"A";"page 2",#N/A,FALSE,"A";"page 3",#N/A,FALSE,"A";"page 4",#N/A,FALSE,"A";"page 5",#N/A,FALSE,"A";"page 6",#N/A,FALSE,"A";"page 7",#N/A,FALSE,"A";"page 8",#N/A,FALSE,"A";"page 9",#N/A,FALSE,"A";"page 10",#N/A,FALSE,"A";"page 11",#N/A,FALSE,"A";"page 12",#N/A,FALSE,"A";"page 13",#N/A,FALSE,"A";"page 14",#N/A,FALSE,"A"}</definedName>
    <definedName name="wrn.whole._.document._1" hidden="1">{"page 1",#N/A,FALSE,"A";"page 2",#N/A,FALSE,"A";"page 3",#N/A,FALSE,"A";"page 4",#N/A,FALSE,"A";"page 5",#N/A,FALSE,"A";"page 6",#N/A,FALSE,"A";"page 7",#N/A,FALSE,"A";"page 8",#N/A,FALSE,"A";"page 9",#N/A,FALSE,"A";"page 10",#N/A,FALSE,"A";"page 11",#N/A,FALSE,"A";"page 12",#N/A,FALSE,"A";"page 13",#N/A,FALSE,"A";"page 14",#N/A,FALSE,"A"}</definedName>
    <definedName name="wrn.Whole._.Pack." localSheetId="11"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Pack."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Workbook." localSheetId="15" hidden="1">{"Value Summary",#N/A,TRUE,"Valuation Sum";#N/A,#N/A,TRUE,"Financing Sum";#N/A,#N/A,TRUE,"Pro BS 5Y Sum";"Combined Pro IS For 5 FY Ends",#N/A,TRUE,"Cons Pro IS 5Y Sum";#N/A,#N/A,TRUE,"Pro CF 5Y Sum";"Pro Forma BS Annual Summary",#N/A,TRUE,"Pro Forma BS";"Pro Forma BS Y1",#N/A,TRUE,"Pro Forma BS";"Pro Forma BS Y2",#N/A,TRUE,"Pro Forma BS";"Pro Forma BS Y3",#N/A,TRUE,"Pro Forma BS";"Pro Forma BS Y4 and Y5",#N/A,TRUE,"Pro Forma BS";"Pro Forma IS Annual Summary",#N/A,TRUE,"Pro Forma IS";"Pro Forma IS Y1",#N/A,TRUE,"Pro Forma IS";"Pro Forma IS Y2",#N/A,TRUE,"Pro Forma IS";"Pro Forma IS Y3",#N/A,TRUE,"Pro Forma IS";"Pro Forma IS Y4 and Y5",#N/A,TRUE,"Pro Forma IS";"Pro Form CF Annual Summary",#N/A,TRUE,"Pro Forma CS";"Pro Forma CS Y1",#N/A,TRUE,"Pro Forma CS";"Pro Forma CS Y2",#N/A,TRUE,"Pro Forma CS";"Pro Forma CS Y3",#N/A,TRUE,"Pro Forma CS";"Pro Forma CS Y4 and Y5",#N/A,TRUE,"Pro Forma CS";"Corporate Assumptions",#N/A,TRUE,"Formatted Assumptions";"Single Store Annual Summary",#N/A,TRUE,"New Store #1 Pro Forma IS";"Single Store Pro IS Y1",#N/A,TRUE,"New Store #1 Pro Forma IS";"Single Store Pro IS Y2",#N/A,TRUE,"New Store #1 Pro Forma IS";"Single Store Pro IS Y3",#N/A,TRUE,"New Store #1 Pro Forma IS";"Single Store Pro IS Y4 and Y5",#N/A,TRUE,"New Store #1 Pro Forma IS";"Single Store 1 Assumptions",#N/A,TRUE,"Formatted Assumptions";"Single Store 2 Annual Summary",#N/A,TRUE,"New Store #2 Pro Forma IS ";"Single Store 2 Pro IS Y1",#N/A,TRUE,"New Store #2 Pro Forma IS ";"Single Store 2 Pro IS Y2",#N/A,TRUE,"New Store #2 Pro Forma IS ";"Single Store 2 Pro IS Y3",#N/A,TRUE,"New Store #2 Pro Forma IS ";"Single Store 2 Pro IS Y4 and Y5",#N/A,TRUE,"New Store #2 Pro Forma IS ";"Single Store 2 Assumptions",#N/A,TRUE,"Formatted Assumptions";"New Store Annual Summary",#N/A,TRUE,"New Store FS";"New Store Pro Y1",#N/A,TRUE,"New Store FS";"New Store Pro Y2",#N/A,TRUE,"New Store FS";"New Store Pro Y3",#N/A,TRUE,"New Store FS";"New Store Pro Y4 and Y5",#N/A,TRUE,"New Store FS";"Pine Store Annual Summary",#N/A,TRUE,"Pine St Store Pro Forma IS";"Pine Store Pro IS Y1",#N/A,TRUE,"Pine St Store Pro Forma IS";"Pine Store Pro IS Y2",#N/A,TRUE,"Pine St Store Pro Forma IS";"Pine Store Pro IS Y3",#N/A,TRUE,"Pine St Store Pro Forma IS";"Pine Store Pro IS Y4 and Y5",#N/A,TRUE,"Pine St Store Pro Forma IS";"Pine St Store Assumptions",#N/A,TRUE,"Formatted Assumptions";"SF Store Annual Summary",#N/A,TRUE,"SF Store Pro Forma IS";"SF Store Pro IS Y1",#N/A,TRUE,"SF Store Pro Forma IS";"SF Store Pro IS Y2",#N/A,TRUE,"SF Store Pro Forma IS";"SF Store Pro IS Y3",#N/A,TRUE,"SF Store Pro Forma IS";"SF Store Pro IS Y4 and Y5",#N/A,TRUE,"SF Store Pro Forma IS";"Berkeley Store Annual Summary",#N/A,TRUE,"Berkeley Store Pro Forma IS";"Berkeley Store Pro IS Y1",#N/A,TRUE,"Berkeley Store Pro Forma IS";"Berkeley Store Pro IS Y2",#N/A,TRUE,"Berkeley Store Pro Forma IS";"Berkeley Store Pro IS Y3",#N/A,TRUE,"Berkeley Store Pro Forma IS";"Berkeley Store Pro IS Y4 and Y5",#N/A,TRUE,"Berkeley Store Pro Forma IS";"Berkeley Store Assumptions",#N/A,TRUE,"Formatted Assumptions";"Kirkland Store Annual Summary",#N/A,TRUE,"Kirkland Store Pro Forma IS";"Kirkland Store Pro IS Y1",#N/A,TRUE,"Kirkland Store Pro Forma IS";"Kirkland Store Pro IS Y2",#N/A,TRUE,"Kirkland Store Pro Forma IS";"Kirkland Store Pro IS Y3",#N/A,TRUE,"Kirkland Store Pro Forma IS";"Kirkland Store Pro IS Y4 and Y5",#N/A,TRUE,"Kirkland Store Pro Forma IS";"Kirkland Store Assumptions",#N/A,TRUE,"Formatted Assumptions";"SF Store Assumptions",#N/A,TRUE,"Formatted Assumptions";"Pasadena Store Annual Summary",#N/A,TRUE,"Pasadena Store Pro Forma IS";"Pasadena Store Pro IS Y1",#N/A,TRUE,"Pasadena Store Pro Forma IS";"Pasadena Store Pro IS Y2",#N/A,TRUE,"Pasadena Store Pro Forma IS";"Pasadena Store Pro IS Y3",#N/A,TRUE,"Pasadena Store Pro Forma IS";"Pasadena Store Pro IS Y4 and Y5",#N/A,TRUE,"Pasadena Store Pro Forma IS";"Pasadena Store Assumptions",#N/A,TRUE,"Formatted Assumptions";"Catalog Div Annual Summary",#N/A,TRUE,"Catalog Pro Forma IS";"Catalog Div Pro IS Y1",#N/A,TRUE,"Catalog Pro Forma IS";"Catalog Div Pro IS Y2",#N/A,TRUE,"Catalog Pro Forma IS";"Catalog Div Pro IS Y3",#N/A,TRUE,"Catalog Pro Forma IS";"Catalog Div Pro IS Y4 and Y5",#N/A,TRUE,"Catalog Pro Forma IS";"Catalog Div Assumptions",#N/A,TRUE,"Formatted Assumptions";"Dist Center Annual Summary",#N/A,TRUE,"Dist Center Pro Forma IS";"Dist Center Pro IS Y1",#N/A,TRUE,"Dist Center Pro Forma IS";"Dist Center Pro IS Y2",#N/A,TRUE,"Dist Center Pro Forma IS";"Dist Center Pro IS Y3",#N/A,TRUE,"Dist Center Pro Forma IS";"Dist Center Pro IS Y4 and Y5",#N/A,TRUE,"Dist Center Pro Forma IS";"Central Dist Ctr Assumptions",#N/A,TRUE,"Formatted Assumptions"}</definedName>
    <definedName name="wrn.Whole._.Workbook." localSheetId="11" hidden="1">{"Value Summary",#N/A,TRUE,"Valuation Sum";#N/A,#N/A,TRUE,"Financing Sum";#N/A,#N/A,TRUE,"Pro BS 5Y Sum";"Combined Pro IS For 5 FY Ends",#N/A,TRUE,"Cons Pro IS 5Y Sum";#N/A,#N/A,TRUE,"Pro CF 5Y Sum";"Pro Forma BS Annual Summary",#N/A,TRUE,"Pro Forma BS";"Pro Forma BS Y1",#N/A,TRUE,"Pro Forma BS";"Pro Forma BS Y2",#N/A,TRUE,"Pro Forma BS";"Pro Forma BS Y3",#N/A,TRUE,"Pro Forma BS";"Pro Forma BS Y4 and Y5",#N/A,TRUE,"Pro Forma BS";"Pro Forma IS Annual Summary",#N/A,TRUE,"Pro Forma IS";"Pro Forma IS Y1",#N/A,TRUE,"Pro Forma IS";"Pro Forma IS Y2",#N/A,TRUE,"Pro Forma IS";"Pro Forma IS Y3",#N/A,TRUE,"Pro Forma IS";"Pro Forma IS Y4 and Y5",#N/A,TRUE,"Pro Forma IS";"Pro Form CF Annual Summary",#N/A,TRUE,"Pro Forma CS";"Pro Forma CS Y1",#N/A,TRUE,"Pro Forma CS";"Pro Forma CS Y2",#N/A,TRUE,"Pro Forma CS";"Pro Forma CS Y3",#N/A,TRUE,"Pro Forma CS";"Pro Forma CS Y4 and Y5",#N/A,TRUE,"Pro Forma CS";"Corporate Assumptions",#N/A,TRUE,"Formatted Assumptions";"Single Store Annual Summary",#N/A,TRUE,"New Store #1 Pro Forma IS";"Single Store Pro IS Y1",#N/A,TRUE,"New Store #1 Pro Forma IS";"Single Store Pro IS Y2",#N/A,TRUE,"New Store #1 Pro Forma IS";"Single Store Pro IS Y3",#N/A,TRUE,"New Store #1 Pro Forma IS";"Single Store Pro IS Y4 and Y5",#N/A,TRUE,"New Store #1 Pro Forma IS";"Single Store 1 Assumptions",#N/A,TRUE,"Formatted Assumptions";"Single Store 2 Annual Summary",#N/A,TRUE,"New Store #2 Pro Forma IS ";"Single Store 2 Pro IS Y1",#N/A,TRUE,"New Store #2 Pro Forma IS ";"Single Store 2 Pro IS Y2",#N/A,TRUE,"New Store #2 Pro Forma IS ";"Single Store 2 Pro IS Y3",#N/A,TRUE,"New Store #2 Pro Forma IS ";"Single Store 2 Pro IS Y4 and Y5",#N/A,TRUE,"New Store #2 Pro Forma IS ";"Single Store 2 Assumptions",#N/A,TRUE,"Formatted Assumptions";"New Store Annual Summary",#N/A,TRUE,"New Store FS";"New Store Pro Y1",#N/A,TRUE,"New Store FS";"New Store Pro Y2",#N/A,TRUE,"New Store FS";"New Store Pro Y3",#N/A,TRUE,"New Store FS";"New Store Pro Y4 and Y5",#N/A,TRUE,"New Store FS";"Pine Store Annual Summary",#N/A,TRUE,"Pine St Store Pro Forma IS";"Pine Store Pro IS Y1",#N/A,TRUE,"Pine St Store Pro Forma IS";"Pine Store Pro IS Y2",#N/A,TRUE,"Pine St Store Pro Forma IS";"Pine Store Pro IS Y3",#N/A,TRUE,"Pine St Store Pro Forma IS";"Pine Store Pro IS Y4 and Y5",#N/A,TRUE,"Pine St Store Pro Forma IS";"Pine St Store Assumptions",#N/A,TRUE,"Formatted Assumptions";"SF Store Annual Summary",#N/A,TRUE,"SF Store Pro Forma IS";"SF Store Pro IS Y1",#N/A,TRUE,"SF Store Pro Forma IS";"SF Store Pro IS Y2",#N/A,TRUE,"SF Store Pro Forma IS";"SF Store Pro IS Y3",#N/A,TRUE,"SF Store Pro Forma IS";"SF Store Pro IS Y4 and Y5",#N/A,TRUE,"SF Store Pro Forma IS";"Berkeley Store Annual Summary",#N/A,TRUE,"Berkeley Store Pro Forma IS";"Berkeley Store Pro IS Y1",#N/A,TRUE,"Berkeley Store Pro Forma IS";"Berkeley Store Pro IS Y2",#N/A,TRUE,"Berkeley Store Pro Forma IS";"Berkeley Store Pro IS Y3",#N/A,TRUE,"Berkeley Store Pro Forma IS";"Berkeley Store Pro IS Y4 and Y5",#N/A,TRUE,"Berkeley Store Pro Forma IS";"Berkeley Store Assumptions",#N/A,TRUE,"Formatted Assumptions";"Kirkland Store Annual Summary",#N/A,TRUE,"Kirkland Store Pro Forma IS";"Kirkland Store Pro IS Y1",#N/A,TRUE,"Kirkland Store Pro Forma IS";"Kirkland Store Pro IS Y2",#N/A,TRUE,"Kirkland Store Pro Forma IS";"Kirkland Store Pro IS Y3",#N/A,TRUE,"Kirkland Store Pro Forma IS";"Kirkland Store Pro IS Y4 and Y5",#N/A,TRUE,"Kirkland Store Pro Forma IS";"Kirkland Store Assumptions",#N/A,TRUE,"Formatted Assumptions";"SF Store Assumptions",#N/A,TRUE,"Formatted Assumptions";"Pasadena Store Annual Summary",#N/A,TRUE,"Pasadena Store Pro Forma IS";"Pasadena Store Pro IS Y1",#N/A,TRUE,"Pasadena Store Pro Forma IS";"Pasadena Store Pro IS Y2",#N/A,TRUE,"Pasadena Store Pro Forma IS";"Pasadena Store Pro IS Y3",#N/A,TRUE,"Pasadena Store Pro Forma IS";"Pasadena Store Pro IS Y4 and Y5",#N/A,TRUE,"Pasadena Store Pro Forma IS";"Pasadena Store Assumptions",#N/A,TRUE,"Formatted Assumptions";"Catalog Div Annual Summary",#N/A,TRUE,"Catalog Pro Forma IS";"Catalog Div Pro IS Y1",#N/A,TRUE,"Catalog Pro Forma IS";"Catalog Div Pro IS Y2",#N/A,TRUE,"Catalog Pro Forma IS";"Catalog Div Pro IS Y3",#N/A,TRUE,"Catalog Pro Forma IS";"Catalog Div Pro IS Y4 and Y5",#N/A,TRUE,"Catalog Pro Forma IS";"Catalog Div Assumptions",#N/A,TRUE,"Formatted Assumptions";"Dist Center Annual Summary",#N/A,TRUE,"Dist Center Pro Forma IS";"Dist Center Pro IS Y1",#N/A,TRUE,"Dist Center Pro Forma IS";"Dist Center Pro IS Y2",#N/A,TRUE,"Dist Center Pro Forma IS";"Dist Center Pro IS Y3",#N/A,TRUE,"Dist Center Pro Forma IS";"Dist Center Pro IS Y4 and Y5",#N/A,TRUE,"Dist Center Pro Forma IS";"Central Dist Ctr Assumptions",#N/A,TRUE,"Formatted Assumptions"}</definedName>
    <definedName name="wrn.Whole._.Workbook." hidden="1">{"Value Summary",#N/A,TRUE,"Valuation Sum";#N/A,#N/A,TRUE,"Financing Sum";#N/A,#N/A,TRUE,"Pro BS 5Y Sum";"Combined Pro IS For 5 FY Ends",#N/A,TRUE,"Cons Pro IS 5Y Sum";#N/A,#N/A,TRUE,"Pro CF 5Y Sum";"Pro Forma BS Annual Summary",#N/A,TRUE,"Pro Forma BS";"Pro Forma BS Y1",#N/A,TRUE,"Pro Forma BS";"Pro Forma BS Y2",#N/A,TRUE,"Pro Forma BS";"Pro Forma BS Y3",#N/A,TRUE,"Pro Forma BS";"Pro Forma BS Y4 and Y5",#N/A,TRUE,"Pro Forma BS";"Pro Forma IS Annual Summary",#N/A,TRUE,"Pro Forma IS";"Pro Forma IS Y1",#N/A,TRUE,"Pro Forma IS";"Pro Forma IS Y2",#N/A,TRUE,"Pro Forma IS";"Pro Forma IS Y3",#N/A,TRUE,"Pro Forma IS";"Pro Forma IS Y4 and Y5",#N/A,TRUE,"Pro Forma IS";"Pro Form CF Annual Summary",#N/A,TRUE,"Pro Forma CS";"Pro Forma CS Y1",#N/A,TRUE,"Pro Forma CS";"Pro Forma CS Y2",#N/A,TRUE,"Pro Forma CS";"Pro Forma CS Y3",#N/A,TRUE,"Pro Forma CS";"Pro Forma CS Y4 and Y5",#N/A,TRUE,"Pro Forma CS";"Corporate Assumptions",#N/A,TRUE,"Formatted Assumptions";"Single Store Annual Summary",#N/A,TRUE,"New Store #1 Pro Forma IS";"Single Store Pro IS Y1",#N/A,TRUE,"New Store #1 Pro Forma IS";"Single Store Pro IS Y2",#N/A,TRUE,"New Store #1 Pro Forma IS";"Single Store Pro IS Y3",#N/A,TRUE,"New Store #1 Pro Forma IS";"Single Store Pro IS Y4 and Y5",#N/A,TRUE,"New Store #1 Pro Forma IS";"Single Store 1 Assumptions",#N/A,TRUE,"Formatted Assumptions";"Single Store 2 Annual Summary",#N/A,TRUE,"New Store #2 Pro Forma IS ";"Single Store 2 Pro IS Y1",#N/A,TRUE,"New Store #2 Pro Forma IS ";"Single Store 2 Pro IS Y2",#N/A,TRUE,"New Store #2 Pro Forma IS ";"Single Store 2 Pro IS Y3",#N/A,TRUE,"New Store #2 Pro Forma IS ";"Single Store 2 Pro IS Y4 and Y5",#N/A,TRUE,"New Store #2 Pro Forma IS ";"Single Store 2 Assumptions",#N/A,TRUE,"Formatted Assumptions";"New Store Annual Summary",#N/A,TRUE,"New Store FS";"New Store Pro Y1",#N/A,TRUE,"New Store FS";"New Store Pro Y2",#N/A,TRUE,"New Store FS";"New Store Pro Y3",#N/A,TRUE,"New Store FS";"New Store Pro Y4 and Y5",#N/A,TRUE,"New Store FS";"Pine Store Annual Summary",#N/A,TRUE,"Pine St Store Pro Forma IS";"Pine Store Pro IS Y1",#N/A,TRUE,"Pine St Store Pro Forma IS";"Pine Store Pro IS Y2",#N/A,TRUE,"Pine St Store Pro Forma IS";"Pine Store Pro IS Y3",#N/A,TRUE,"Pine St Store Pro Forma IS";"Pine Store Pro IS Y4 and Y5",#N/A,TRUE,"Pine St Store Pro Forma IS";"Pine St Store Assumptions",#N/A,TRUE,"Formatted Assumptions";"SF Store Annual Summary",#N/A,TRUE,"SF Store Pro Forma IS";"SF Store Pro IS Y1",#N/A,TRUE,"SF Store Pro Forma IS";"SF Store Pro IS Y2",#N/A,TRUE,"SF Store Pro Forma IS";"SF Store Pro IS Y3",#N/A,TRUE,"SF Store Pro Forma IS";"SF Store Pro IS Y4 and Y5",#N/A,TRUE,"SF Store Pro Forma IS";"Berkeley Store Annual Summary",#N/A,TRUE,"Berkeley Store Pro Forma IS";"Berkeley Store Pro IS Y1",#N/A,TRUE,"Berkeley Store Pro Forma IS";"Berkeley Store Pro IS Y2",#N/A,TRUE,"Berkeley Store Pro Forma IS";"Berkeley Store Pro IS Y3",#N/A,TRUE,"Berkeley Store Pro Forma IS";"Berkeley Store Pro IS Y4 and Y5",#N/A,TRUE,"Berkeley Store Pro Forma IS";"Berkeley Store Assumptions",#N/A,TRUE,"Formatted Assumptions";"Kirkland Store Annual Summary",#N/A,TRUE,"Kirkland Store Pro Forma IS";"Kirkland Store Pro IS Y1",#N/A,TRUE,"Kirkland Store Pro Forma IS";"Kirkland Store Pro IS Y2",#N/A,TRUE,"Kirkland Store Pro Forma IS";"Kirkland Store Pro IS Y3",#N/A,TRUE,"Kirkland Store Pro Forma IS";"Kirkland Store Pro IS Y4 and Y5",#N/A,TRUE,"Kirkland Store Pro Forma IS";"Kirkland Store Assumptions",#N/A,TRUE,"Formatted Assumptions";"SF Store Assumptions",#N/A,TRUE,"Formatted Assumptions";"Pasadena Store Annual Summary",#N/A,TRUE,"Pasadena Store Pro Forma IS";"Pasadena Store Pro IS Y1",#N/A,TRUE,"Pasadena Store Pro Forma IS";"Pasadena Store Pro IS Y2",#N/A,TRUE,"Pasadena Store Pro Forma IS";"Pasadena Store Pro IS Y3",#N/A,TRUE,"Pasadena Store Pro Forma IS";"Pasadena Store Pro IS Y4 and Y5",#N/A,TRUE,"Pasadena Store Pro Forma IS";"Pasadena Store Assumptions",#N/A,TRUE,"Formatted Assumptions";"Catalog Div Annual Summary",#N/A,TRUE,"Catalog Pro Forma IS";"Catalog Div Pro IS Y1",#N/A,TRUE,"Catalog Pro Forma IS";"Catalog Div Pro IS Y2",#N/A,TRUE,"Catalog Pro Forma IS";"Catalog Div Pro IS Y3",#N/A,TRUE,"Catalog Pro Forma IS";"Catalog Div Pro IS Y4 and Y5",#N/A,TRUE,"Catalog Pro Forma IS";"Catalog Div Assumptions",#N/A,TRUE,"Formatted Assumptions";"Dist Center Annual Summary",#N/A,TRUE,"Dist Center Pro Forma IS";"Dist Center Pro IS Y1",#N/A,TRUE,"Dist Center Pro Forma IS";"Dist Center Pro IS Y2",#N/A,TRUE,"Dist Center Pro Forma IS";"Dist Center Pro IS Y3",#N/A,TRUE,"Dist Center Pro Forma IS";"Dist Center Pro IS Y4 and Y5",#N/A,TRUE,"Dist Center Pro Forma IS";"Central Dist Ctr Assumptions",#N/A,TRUE,"Formatted Assumptions"}</definedName>
    <definedName name="wrn.Wholesale." localSheetId="4" hidden="1">{"wholesaleF",#N/A,FALSE,"Meldisco";"wholesaleB",#N/A,FALSE,"Meldisco"}</definedName>
    <definedName name="wrn.Wholesale." localSheetId="11" hidden="1">{"wholesaleF",#N/A,FALSE,"Meldisco";"wholesaleB",#N/A,FALSE,"Meldisco"}</definedName>
    <definedName name="wrn.Wholesale." hidden="1">{"wholesaleF",#N/A,FALSE,"Meldisco";"wholesaleB",#N/A,FALSE,"Meldisco"}</definedName>
    <definedName name="wrn.Wholesale._1" localSheetId="4" hidden="1">{"wholesaleF",#N/A,FALSE,"Meldisco";"wholesaleB",#N/A,FALSE,"Meldisco"}</definedName>
    <definedName name="wrn.Wholesale._1" localSheetId="11" hidden="1">{"wholesaleF",#N/A,FALSE,"Meldisco";"wholesaleB",#N/A,FALSE,"Meldisco"}</definedName>
    <definedName name="wrn.Wholesale._1" hidden="1">{"wholesaleF",#N/A,FALSE,"Meldisco";"wholesaleB",#N/A,FALSE,"Meldisco"}</definedName>
    <definedName name="wrn.WholeShabang." localSheetId="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_1" localSheetId="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_1" localSheetId="1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_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2" hidden="1">{#N/A,#N/A,FALSE,"FACTSHEETS";#N/A,#N/A,FALSE,"pump";#N/A,#N/A,FALSE,"filter"}</definedName>
    <definedName name="wrn.wicor." localSheetId="1" hidden="1">{#N/A,#N/A,FALSE,"FACTSHEETS";#N/A,#N/A,FALSE,"pump";#N/A,#N/A,FALSE,"filter"}</definedName>
    <definedName name="wrn.wicor." localSheetId="19" hidden="1">{#N/A,#N/A,FALSE,"FACTSHEETS";#N/A,#N/A,FALSE,"pump";#N/A,#N/A,FALSE,"filter"}</definedName>
    <definedName name="wrn.wicor." localSheetId="4" hidden="1">{#N/A,#N/A,FALSE,"FACTSHEETS";#N/A,#N/A,FALSE,"pump";#N/A,#N/A,FALSE,"filter"}</definedName>
    <definedName name="wrn.wicor." localSheetId="18" hidden="1">{#N/A,#N/A,FALSE,"FACTSHEETS";#N/A,#N/A,FALSE,"pump";#N/A,#N/A,FALSE,"filter"}</definedName>
    <definedName name="wrn.wicor." localSheetId="15" hidden="1">{#N/A,#N/A,FALSE,"FACTSHEETS";#N/A,#N/A,FALSE,"pump";#N/A,#N/A,FALSE,"filter"}</definedName>
    <definedName name="wrn.wicor." localSheetId="11" hidden="1">{#N/A,#N/A,FALSE,"FACTSHEETS";#N/A,#N/A,FALSE,"pump";#N/A,#N/A,FALSE,"filter"}</definedName>
    <definedName name="wrn.wicor." hidden="1">{#N/A,#N/A,FALSE,"FACTSHEETS";#N/A,#N/A,FALSE,"pump";#N/A,#N/A,FALSE,"filter"}</definedName>
    <definedName name="wrn.wicor._1" localSheetId="4" hidden="1">{#N/A,#N/A,FALSE,"FACTSHEETS";#N/A,#N/A,FALSE,"pump";#N/A,#N/A,FALSE,"filter"}</definedName>
    <definedName name="wrn.wicor._1" localSheetId="11" hidden="1">{#N/A,#N/A,FALSE,"FACTSHEETS";#N/A,#N/A,FALSE,"pump";#N/A,#N/A,FALSE,"filter"}</definedName>
    <definedName name="wrn.wicor._1" hidden="1">{#N/A,#N/A,FALSE,"FACTSHEETS";#N/A,#N/A,FALSE,"pump";#N/A,#N/A,FALSE,"filter"}</definedName>
    <definedName name="wrn.wicor._1_1" localSheetId="4" hidden="1">{#N/A,#N/A,FALSE,"FACTSHEETS";#N/A,#N/A,FALSE,"pump";#N/A,#N/A,FALSE,"filter"}</definedName>
    <definedName name="wrn.wicor._1_1" localSheetId="11" hidden="1">{#N/A,#N/A,FALSE,"FACTSHEETS";#N/A,#N/A,FALSE,"pump";#N/A,#N/A,FALSE,"filter"}</definedName>
    <definedName name="wrn.wicor._1_1" hidden="1">{#N/A,#N/A,FALSE,"FACTSHEETS";#N/A,#N/A,FALSE,"pump";#N/A,#N/A,FALSE,"filter"}</definedName>
    <definedName name="wrn.wicor._1_1_2" localSheetId="4" hidden="1">{#N/A,#N/A,FALSE,"FACTSHEETS";#N/A,#N/A,FALSE,"pump";#N/A,#N/A,FALSE,"filter"}</definedName>
    <definedName name="wrn.wicor._1_1_2" localSheetId="11" hidden="1">{#N/A,#N/A,FALSE,"FACTSHEETS";#N/A,#N/A,FALSE,"pump";#N/A,#N/A,FALSE,"filter"}</definedName>
    <definedName name="wrn.wicor._1_1_2" hidden="1">{#N/A,#N/A,FALSE,"FACTSHEETS";#N/A,#N/A,FALSE,"pump";#N/A,#N/A,FALSE,"filter"}</definedName>
    <definedName name="wrn.wicor._1_3" localSheetId="4" hidden="1">{#N/A,#N/A,FALSE,"FACTSHEETS";#N/A,#N/A,FALSE,"pump";#N/A,#N/A,FALSE,"filter"}</definedName>
    <definedName name="wrn.wicor._1_3" localSheetId="11" hidden="1">{#N/A,#N/A,FALSE,"FACTSHEETS";#N/A,#N/A,FALSE,"pump";#N/A,#N/A,FALSE,"filter"}</definedName>
    <definedName name="wrn.wicor._1_3" hidden="1">{#N/A,#N/A,FALSE,"FACTSHEETS";#N/A,#N/A,FALSE,"pump";#N/A,#N/A,FALSE,"filter"}</definedName>
    <definedName name="wrn.wicor._2" localSheetId="4" hidden="1">{#N/A,#N/A,FALSE,"FACTSHEETS";#N/A,#N/A,FALSE,"pump";#N/A,#N/A,FALSE,"filter"}</definedName>
    <definedName name="wrn.wicor._2" localSheetId="11" hidden="1">{#N/A,#N/A,FALSE,"FACTSHEETS";#N/A,#N/A,FALSE,"pump";#N/A,#N/A,FALSE,"filter"}</definedName>
    <definedName name="wrn.wicor._2" hidden="1">{#N/A,#N/A,FALSE,"FACTSHEETS";#N/A,#N/A,FALSE,"pump";#N/A,#N/A,FALSE,"filter"}</definedName>
    <definedName name="wrn.wicor._2_2" localSheetId="4" hidden="1">{#N/A,#N/A,FALSE,"FACTSHEETS";#N/A,#N/A,FALSE,"pump";#N/A,#N/A,FALSE,"filter"}</definedName>
    <definedName name="wrn.wicor._2_2" localSheetId="11" hidden="1">{#N/A,#N/A,FALSE,"FACTSHEETS";#N/A,#N/A,FALSE,"pump";#N/A,#N/A,FALSE,"filter"}</definedName>
    <definedName name="wrn.wicor._2_2" hidden="1">{#N/A,#N/A,FALSE,"FACTSHEETS";#N/A,#N/A,FALSE,"pump";#N/A,#N/A,FALSE,"filter"}</definedName>
    <definedName name="wrn.wicor._3" localSheetId="4" hidden="1">{#N/A,#N/A,FALSE,"FACTSHEETS";#N/A,#N/A,FALSE,"pump";#N/A,#N/A,FALSE,"filter"}</definedName>
    <definedName name="wrn.wicor._3" localSheetId="11" hidden="1">{#N/A,#N/A,FALSE,"FACTSHEETS";#N/A,#N/A,FALSE,"pump";#N/A,#N/A,FALSE,"filter"}</definedName>
    <definedName name="wrn.wicor._3" hidden="1">{#N/A,#N/A,FALSE,"FACTSHEETS";#N/A,#N/A,FALSE,"pump";#N/A,#N/A,FALSE,"filter"}</definedName>
    <definedName name="wrn.wicor._3_2" localSheetId="4" hidden="1">{#N/A,#N/A,FALSE,"FACTSHEETS";#N/A,#N/A,FALSE,"pump";#N/A,#N/A,FALSE,"filter"}</definedName>
    <definedName name="wrn.wicor._3_2" localSheetId="11" hidden="1">{#N/A,#N/A,FALSE,"FACTSHEETS";#N/A,#N/A,FALSE,"pump";#N/A,#N/A,FALSE,"filter"}</definedName>
    <definedName name="wrn.wicor._3_2" hidden="1">{#N/A,#N/A,FALSE,"FACTSHEETS";#N/A,#N/A,FALSE,"pump";#N/A,#N/A,FALSE,"filter"}</definedName>
    <definedName name="wrn.wicor._4" localSheetId="4" hidden="1">{#N/A,#N/A,FALSE,"FACTSHEETS";#N/A,#N/A,FALSE,"pump";#N/A,#N/A,FALSE,"filter"}</definedName>
    <definedName name="wrn.wicor._4" localSheetId="11" hidden="1">{#N/A,#N/A,FALSE,"FACTSHEETS";#N/A,#N/A,FALSE,"pump";#N/A,#N/A,FALSE,"filter"}</definedName>
    <definedName name="wrn.wicor._4" hidden="1">{#N/A,#N/A,FALSE,"FACTSHEETS";#N/A,#N/A,FALSE,"pump";#N/A,#N/A,FALSE,"filter"}</definedName>
    <definedName name="wrn.wicor._4_2" localSheetId="4" hidden="1">{#N/A,#N/A,FALSE,"FACTSHEETS";#N/A,#N/A,FALSE,"pump";#N/A,#N/A,FALSE,"filter"}</definedName>
    <definedName name="wrn.wicor._4_2" localSheetId="11" hidden="1">{#N/A,#N/A,FALSE,"FACTSHEETS";#N/A,#N/A,FALSE,"pump";#N/A,#N/A,FALSE,"filter"}</definedName>
    <definedName name="wrn.wicor._4_2" hidden="1">{#N/A,#N/A,FALSE,"FACTSHEETS";#N/A,#N/A,FALSE,"pump";#N/A,#N/A,FALSE,"filter"}</definedName>
    <definedName name="wrn.wicor._5" localSheetId="4" hidden="1">{#N/A,#N/A,FALSE,"FACTSHEETS";#N/A,#N/A,FALSE,"pump";#N/A,#N/A,FALSE,"filter"}</definedName>
    <definedName name="wrn.wicor._5" localSheetId="11" hidden="1">{#N/A,#N/A,FALSE,"FACTSHEETS";#N/A,#N/A,FALSE,"pump";#N/A,#N/A,FALSE,"filter"}</definedName>
    <definedName name="wrn.wicor._5" hidden="1">{#N/A,#N/A,FALSE,"FACTSHEETS";#N/A,#N/A,FALSE,"pump";#N/A,#N/A,FALSE,"filter"}</definedName>
    <definedName name="wrn.wicor._5_2" localSheetId="4" hidden="1">{#N/A,#N/A,FALSE,"FACTSHEETS";#N/A,#N/A,FALSE,"pump";#N/A,#N/A,FALSE,"filter"}</definedName>
    <definedName name="wrn.wicor._5_2" localSheetId="11" hidden="1">{#N/A,#N/A,FALSE,"FACTSHEETS";#N/A,#N/A,FALSE,"pump";#N/A,#N/A,FALSE,"filter"}</definedName>
    <definedName name="wrn.wicor._5_2" hidden="1">{#N/A,#N/A,FALSE,"FACTSHEETS";#N/A,#N/A,FALSE,"pump";#N/A,#N/A,FALSE,"filter"}</definedName>
    <definedName name="wrn.WILDERNESS._.ALLOCATION." localSheetId="4" hidden="1">{#N/A,#N/A,FALSE,"WILD ALLOC"}</definedName>
    <definedName name="wrn.WILDERNESS._.ALLOCATION." localSheetId="11" hidden="1">{#N/A,#N/A,FALSE,"WILD ALLOC"}</definedName>
    <definedName name="wrn.WILDERNESS._.ALLOCATION." hidden="1">{#N/A,#N/A,FALSE,"WILD ALLOC"}</definedName>
    <definedName name="wrn.WILDERNESS._.ALLOCATION._1" localSheetId="4" hidden="1">{#N/A,#N/A,FALSE,"WILD ALLOC"}</definedName>
    <definedName name="wrn.WILDERNESS._.ALLOCATION._1" localSheetId="11" hidden="1">{#N/A,#N/A,FALSE,"WILD ALLOC"}</definedName>
    <definedName name="wrn.WILDERNESS._.ALLOCATION._1" hidden="1">{#N/A,#N/A,FALSE,"WILD ALLOC"}</definedName>
    <definedName name="wrn.without._.sub._.detail." localSheetId="4" hidden="1">{#N/A,#N/A,FALSE,"Consolidated ";#N/A,#N/A,FALSE,"Cons Ratios";#N/A,#N/A,FALSE,"CONSOLIDATE STATEMENTS FINAL";#N/A,#N/A,FALSE,"Parent";#N/A,#N/A,FALSE,"Parent Ratios"}</definedName>
    <definedName name="wrn.without._.sub._.detail." localSheetId="11" hidden="1">{#N/A,#N/A,FALSE,"Consolidated ";#N/A,#N/A,FALSE,"Cons Ratios";#N/A,#N/A,FALSE,"CONSOLIDATE STATEMENTS FINAL";#N/A,#N/A,FALSE,"Parent";#N/A,#N/A,FALSE,"Parent Ratios"}</definedName>
    <definedName name="wrn.without._.sub._.detail." hidden="1">{#N/A,#N/A,FALSE,"Consolidated ";#N/A,#N/A,FALSE,"Cons Ratios";#N/A,#N/A,FALSE,"CONSOLIDATE STATEMENTS FINAL";#N/A,#N/A,FALSE,"Parent";#N/A,#N/A,FALSE,"Parent Ratios"}</definedName>
    <definedName name="wrn.WkChange_EM." localSheetId="11" hidden="1">{#N/A,#N/A,FALSE,"WkChange EM"}</definedName>
    <definedName name="wrn.WkChange_EM." hidden="1">{#N/A,#N/A,FALSE,"WkChange EM"}</definedName>
    <definedName name="wrn.wlca_fs." localSheetId="11" hidden="1">{"avgbs",#N/A,FALSE,"wlca_fs";"is",#N/A,FALSE,"wlca_fs";"opexps",#N/A,FALSE,"wlca_fs"}</definedName>
    <definedName name="wrn.wlca_fs." hidden="1">{"avgbs",#N/A,FALSE,"wlca_fs";"is",#N/A,FALSE,"wlca_fs";"opexps",#N/A,FALSE,"wlca_fs"}</definedName>
    <definedName name="wrn.Worcester._.Model._._._.Full." localSheetId="11"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rn.Worcester._.Model._._._.Full."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rn.work._.paper._.shcedules." localSheetId="11" hidden="1">{"summary1",#N/A,FALSE,"Summary of Values";"summary2",#N/A,FALSE,"Summary of Values";"weighted average returns",#N/A,FALSE,"WACC and WARA";"fixed asset detail",#N/A,FALSE,"Fixed Asset Detail"}</definedName>
    <definedName name="wrn.work._.paper._.shcedules." hidden="1">{"summary1",#N/A,FALSE,"Summary of Values";"summary2",#N/A,FALSE,"Summary of Values";"weighted average returns",#N/A,FALSE,"WACC and WARA";"fixed asset detail",#N/A,FALSE,"Fixed Asset Detail"}</definedName>
    <definedName name="wrn.work._.paper._.shcedules._1" localSheetId="11" hidden="1">{"summary1",#N/A,FALSE,"Summary of Values";"summary2",#N/A,FALSE,"Summary of Values";"weighted average returns",#N/A,FALSE,"WACC and WARA";"fixed asset detail",#N/A,FALSE,"Fixed Asset Detail"}</definedName>
    <definedName name="wrn.work._.paper._.shcedules._1" hidden="1">{"summary1",#N/A,FALSE,"Summary of Values";"summary2",#N/A,FALSE,"Summary of Values";"weighted average returns",#N/A,FALSE,"WACC and WARA";"fixed asset detail",#N/A,FALSE,"Fixed Asset Detail"}</definedName>
    <definedName name="wrn.Working._.Capital._.table." localSheetId="11" hidden="1">{#N/A,#N/A,FALSE,"Working capital "}</definedName>
    <definedName name="wrn.Working._.Capital._.table." hidden="1">{#N/A,#N/A,FALSE,"Working capital "}</definedName>
    <definedName name="wrn.Workpapers." localSheetId="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19"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18"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1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1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Only." localSheetId="4"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11"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sheets." localSheetId="4" hidden="1">{#N/A,#N/A,FALSE,"Base Materials";#N/A,#N/A,FALSE,"Construction";#N/A,#N/A,FALSE,"Packaging";#N/A,#N/A,FALSE,"Transportation"}</definedName>
    <definedName name="wrn.Worksheets." localSheetId="11" hidden="1">{#N/A,#N/A,FALSE,"Base Materials";#N/A,#N/A,FALSE,"Construction";#N/A,#N/A,FALSE,"Packaging";#N/A,#N/A,FALSE,"Transportation"}</definedName>
    <definedName name="wrn.Worksheets." hidden="1">{#N/A,#N/A,FALSE,"Base Materials";#N/A,#N/A,FALSE,"Construction";#N/A,#N/A,FALSE,"Packaging";#N/A,#N/A,FALSE,"Transportation"}</definedName>
    <definedName name="wrn.WOS._.Report." localSheetId="11" hidden="1">{#N/A,#N/A,TRUE,"Sales";#N/A,#N/A,TRUE,"Margin";#N/A,#N/A,TRUE,"Inventory";#N/A,#N/A,TRUE,"Income";#N/A,#N/A,TRUE,"Score";#N/A,#N/A,TRUE,"SpringScore";#N/A,#N/A,TRUE,"Catalogue";#N/A,#N/A,TRUE,"InvRoll";#N/A,#N/A,TRUE,"BOM";#N/A,#N/A,TRUE,"WkTrend";#N/A,#N/A,TRUE,"StockSales";#N/A,#N/A,TRUE,"SalesTrend";#N/A,#N/A,TRUE,"WkChange"}</definedName>
    <definedName name="wrn.WOS._.Report." hidden="1">{#N/A,#N/A,TRUE,"Sales";#N/A,#N/A,TRUE,"Margin";#N/A,#N/A,TRUE,"Inventory";#N/A,#N/A,TRUE,"Income";#N/A,#N/A,TRUE,"Score";#N/A,#N/A,TRUE,"SpringScore";#N/A,#N/A,TRUE,"Catalogue";#N/A,#N/A,TRUE,"InvRoll";#N/A,#N/A,TRUE,"BOM";#N/A,#N/A,TRUE,"WkTrend";#N/A,#N/A,TRUE,"StockSales";#N/A,#N/A,TRUE,"SalesTrend";#N/A,#N/A,TRUE,"WkChange"}</definedName>
    <definedName name="wrn.wpoall." localSheetId="11" hidden="1">{"wpocash",#N/A,FALSE,"WPOALLT";"wpoinc",#N/A,FALSE,"WPOALLT";"wpobroad",#N/A,FALSE,"WPOALLT";"wpocable",#N/A,FALSE,"WPOALLT";"wpoexcl",#N/A,FALSE,"WPOALLT";"wponwsweek",#N/A,FALSE,"WPOALLT";"wpopost",#N/A,FALSE,"WPOALLT"}</definedName>
    <definedName name="wrn.wpoall." hidden="1">{"wpocash",#N/A,FALSE,"WPOALLT";"wpoinc",#N/A,FALSE,"WPOALLT";"wpobroad",#N/A,FALSE,"WPOALLT";"wpocable",#N/A,FALSE,"WPOALLT";"wpoexcl",#N/A,FALSE,"WPOALLT";"wponwsweek",#N/A,FALSE,"WPOALLT";"wpopost",#N/A,FALSE,"WPOALLT"}</definedName>
    <definedName name="wrn.wpoall._1" localSheetId="4" hidden="1">{"wpocash",#N/A,FALSE,"WPOALLT";"wpoinc",#N/A,FALSE,"WPOALLT";"wpoexcl",#N/A,FALSE,"WPOALLT";"wpocable",#N/A,FALSE,"WPOALLT";"wpobroad",#N/A,FALSE,"WPOALLT";"wpopost",#N/A,FALSE,"WPOALLT";"wponwsweek",#N/A,FALSE,"WPOALLT"}</definedName>
    <definedName name="wrn.wpoall._1" localSheetId="11" hidden="1">{"wpocash",#N/A,FALSE,"WPOALLT";"wpoinc",#N/A,FALSE,"WPOALLT";"wpoexcl",#N/A,FALSE,"WPOALLT";"wpocable",#N/A,FALSE,"WPOALLT";"wpobroad",#N/A,FALSE,"WPOALLT";"wpopost",#N/A,FALSE,"WPOALLT";"wponwsweek",#N/A,FALSE,"WPOALLT"}</definedName>
    <definedName name="wrn.wpoall._1" hidden="1">{"wpocash",#N/A,FALSE,"WPOALLT";"wpoinc",#N/A,FALSE,"WPOALLT";"wpoexcl",#N/A,FALSE,"WPOALLT";"wpocable",#N/A,FALSE,"WPOALLT";"wpobroad",#N/A,FALSE,"WPOALLT";"wpopost",#N/A,FALSE,"WPOALLT";"wponwsweek",#N/A,FALSE,"WPOALLT"}</definedName>
    <definedName name="wrn.WWY." localSheetId="11" hidden="1">{#N/A,#N/A,FALSE,"WWY"}</definedName>
    <definedName name="wrn.WWY." hidden="1">{#N/A,#N/A,FALSE,"WWY"}</definedName>
    <definedName name="wrn.X." localSheetId="4" hidden="1">{#N/A,#N/A,FALSE,"Other";#N/A,#N/A,FALSE,"Corp. Dev.";#N/A,#N/A,FALSE,"Alloc. E.B. &amp; Occy";"Quarter",#N/A,FALSE,"Side by Side"}</definedName>
    <definedName name="wrn.X." localSheetId="11" hidden="1">{#N/A,#N/A,FALSE,"Other";#N/A,#N/A,FALSE,"Corp. Dev.";#N/A,#N/A,FALSE,"Alloc. E.B. &amp; Occy";"Quarter",#N/A,FALSE,"Side by Side"}</definedName>
    <definedName name="wrn.X." hidden="1">{#N/A,#N/A,FALSE,"Other";#N/A,#N/A,FALSE,"Corp. Dev.";#N/A,#N/A,FALSE,"Alloc. E.B. &amp; Occy";"Quarter",#N/A,FALSE,"Side by Side"}</definedName>
    <definedName name="wrn.X._1" localSheetId="4" hidden="1">{#N/A,#N/A,FALSE,"Other";#N/A,#N/A,FALSE,"Corp. Dev.";#N/A,#N/A,FALSE,"Alloc. E.B. &amp; Occy";"Quarter",#N/A,FALSE,"Side by Side"}</definedName>
    <definedName name="wrn.X._1" localSheetId="11" hidden="1">{#N/A,#N/A,FALSE,"Other";#N/A,#N/A,FALSE,"Corp. Dev.";#N/A,#N/A,FALSE,"Alloc. E.B. &amp; Occy";"Quarter",#N/A,FALSE,"Side by Side"}</definedName>
    <definedName name="wrn.X._1" hidden="1">{#N/A,#N/A,FALSE,"Other";#N/A,#N/A,FALSE,"Corp. Dev.";#N/A,#N/A,FALSE,"Alloc. E.B. &amp; Occy";"Quarter",#N/A,FALSE,"Side by Side"}</definedName>
    <definedName name="wrn.X._1_1" localSheetId="4" hidden="1">{#N/A,#N/A,FALSE,"Other";#N/A,#N/A,FALSE,"Corp. Dev.";#N/A,#N/A,FALSE,"Alloc. E.B. &amp; Occy";"Quarter",#N/A,FALSE,"Side by Side"}</definedName>
    <definedName name="wrn.X._1_1" localSheetId="11" hidden="1">{#N/A,#N/A,FALSE,"Other";#N/A,#N/A,FALSE,"Corp. Dev.";#N/A,#N/A,FALSE,"Alloc. E.B. &amp; Occy";"Quarter",#N/A,FALSE,"Side by Side"}</definedName>
    <definedName name="wrn.X._1_1" hidden="1">{#N/A,#N/A,FALSE,"Other";#N/A,#N/A,FALSE,"Corp. Dev.";#N/A,#N/A,FALSE,"Alloc. E.B. &amp; Occy";"Quarter",#N/A,FALSE,"Side by Side"}</definedName>
    <definedName name="wrn.X._1_1_2" localSheetId="4" hidden="1">{#N/A,#N/A,FALSE,"Other";#N/A,#N/A,FALSE,"Corp. Dev.";#N/A,#N/A,FALSE,"Alloc. E.B. &amp; Occy";"Quarter",#N/A,FALSE,"Side by Side"}</definedName>
    <definedName name="wrn.X._1_1_2" localSheetId="11" hidden="1">{#N/A,#N/A,FALSE,"Other";#N/A,#N/A,FALSE,"Corp. Dev.";#N/A,#N/A,FALSE,"Alloc. E.B. &amp; Occy";"Quarter",#N/A,FALSE,"Side by Side"}</definedName>
    <definedName name="wrn.X._1_1_2" hidden="1">{#N/A,#N/A,FALSE,"Other";#N/A,#N/A,FALSE,"Corp. Dev.";#N/A,#N/A,FALSE,"Alloc. E.B. &amp; Occy";"Quarter",#N/A,FALSE,"Side by Side"}</definedName>
    <definedName name="wrn.X._1_3" localSheetId="4" hidden="1">{#N/A,#N/A,FALSE,"Other";#N/A,#N/A,FALSE,"Corp. Dev.";#N/A,#N/A,FALSE,"Alloc. E.B. &amp; Occy";"Quarter",#N/A,FALSE,"Side by Side"}</definedName>
    <definedName name="wrn.X._1_3" localSheetId="11" hidden="1">{#N/A,#N/A,FALSE,"Other";#N/A,#N/A,FALSE,"Corp. Dev.";#N/A,#N/A,FALSE,"Alloc. E.B. &amp; Occy";"Quarter",#N/A,FALSE,"Side by Side"}</definedName>
    <definedName name="wrn.X._1_3" hidden="1">{#N/A,#N/A,FALSE,"Other";#N/A,#N/A,FALSE,"Corp. Dev.";#N/A,#N/A,FALSE,"Alloc. E.B. &amp; Occy";"Quarter",#N/A,FALSE,"Side by Side"}</definedName>
    <definedName name="wrn.X._2" localSheetId="4" hidden="1">{#N/A,#N/A,FALSE,"Other";#N/A,#N/A,FALSE,"Corp. Dev.";#N/A,#N/A,FALSE,"Alloc. E.B. &amp; Occy";"Quarter",#N/A,FALSE,"Side by Side"}</definedName>
    <definedName name="wrn.X._2" localSheetId="11" hidden="1">{#N/A,#N/A,FALSE,"Other";#N/A,#N/A,FALSE,"Corp. Dev.";#N/A,#N/A,FALSE,"Alloc. E.B. &amp; Occy";"Quarter",#N/A,FALSE,"Side by Side"}</definedName>
    <definedName name="wrn.X._2" hidden="1">{#N/A,#N/A,FALSE,"Other";#N/A,#N/A,FALSE,"Corp. Dev.";#N/A,#N/A,FALSE,"Alloc. E.B. &amp; Occy";"Quarter",#N/A,FALSE,"Side by Side"}</definedName>
    <definedName name="wrn.X._2_2" localSheetId="4" hidden="1">{#N/A,#N/A,FALSE,"Other";#N/A,#N/A,FALSE,"Corp. Dev.";#N/A,#N/A,FALSE,"Alloc. E.B. &amp; Occy";"Quarter",#N/A,FALSE,"Side by Side"}</definedName>
    <definedName name="wrn.X._2_2" localSheetId="11" hidden="1">{#N/A,#N/A,FALSE,"Other";#N/A,#N/A,FALSE,"Corp. Dev.";#N/A,#N/A,FALSE,"Alloc. E.B. &amp; Occy";"Quarter",#N/A,FALSE,"Side by Side"}</definedName>
    <definedName name="wrn.X._2_2" hidden="1">{#N/A,#N/A,FALSE,"Other";#N/A,#N/A,FALSE,"Corp. Dev.";#N/A,#N/A,FALSE,"Alloc. E.B. &amp; Occy";"Quarter",#N/A,FALSE,"Side by Side"}</definedName>
    <definedName name="wrn.X._3" localSheetId="4" hidden="1">{#N/A,#N/A,FALSE,"Other";#N/A,#N/A,FALSE,"Corp. Dev.";#N/A,#N/A,FALSE,"Alloc. E.B. &amp; Occy";"Quarter",#N/A,FALSE,"Side by Side"}</definedName>
    <definedName name="wrn.X._3" localSheetId="11" hidden="1">{#N/A,#N/A,FALSE,"Other";#N/A,#N/A,FALSE,"Corp. Dev.";#N/A,#N/A,FALSE,"Alloc. E.B. &amp; Occy";"Quarter",#N/A,FALSE,"Side by Side"}</definedName>
    <definedName name="wrn.X._3" hidden="1">{#N/A,#N/A,FALSE,"Other";#N/A,#N/A,FALSE,"Corp. Dev.";#N/A,#N/A,FALSE,"Alloc. E.B. &amp; Occy";"Quarter",#N/A,FALSE,"Side by Side"}</definedName>
    <definedName name="wrn.X._3_2" localSheetId="4" hidden="1">{#N/A,#N/A,FALSE,"Other";#N/A,#N/A,FALSE,"Corp. Dev.";#N/A,#N/A,FALSE,"Alloc. E.B. &amp; Occy";"Quarter",#N/A,FALSE,"Side by Side"}</definedName>
    <definedName name="wrn.X._3_2" localSheetId="11" hidden="1">{#N/A,#N/A,FALSE,"Other";#N/A,#N/A,FALSE,"Corp. Dev.";#N/A,#N/A,FALSE,"Alloc. E.B. &amp; Occy";"Quarter",#N/A,FALSE,"Side by Side"}</definedName>
    <definedName name="wrn.X._3_2" hidden="1">{#N/A,#N/A,FALSE,"Other";#N/A,#N/A,FALSE,"Corp. Dev.";#N/A,#N/A,FALSE,"Alloc. E.B. &amp; Occy";"Quarter",#N/A,FALSE,"Side by Side"}</definedName>
    <definedName name="wrn.X._5" localSheetId="4" hidden="1">{#N/A,#N/A,FALSE,"Other";#N/A,#N/A,FALSE,"Corp. Dev.";#N/A,#N/A,FALSE,"Alloc. E.B. &amp; Occy";"Quarter",#N/A,FALSE,"Side by Side"}</definedName>
    <definedName name="wrn.X._5" localSheetId="11" hidden="1">{#N/A,#N/A,FALSE,"Other";#N/A,#N/A,FALSE,"Corp. Dev.";#N/A,#N/A,FALSE,"Alloc. E.B. &amp; Occy";"Quarter",#N/A,FALSE,"Side by Side"}</definedName>
    <definedName name="wrn.X._5" hidden="1">{#N/A,#N/A,FALSE,"Other";#N/A,#N/A,FALSE,"Corp. Dev.";#N/A,#N/A,FALSE,"Alloc. E.B. &amp; Occy";"Quarter",#N/A,FALSE,"Side by Side"}</definedName>
    <definedName name="wrn.xrates." localSheetId="4" hidden="1">{#N/A,#N/A,FALSE,"1996";#N/A,#N/A,FALSE,"1995";#N/A,#N/A,FALSE,"1994"}</definedName>
    <definedName name="wrn.xrates." localSheetId="11" hidden="1">{#N/A,#N/A,FALSE,"1996";#N/A,#N/A,FALSE,"1995";#N/A,#N/A,FALSE,"1994"}</definedName>
    <definedName name="wrn.xrates." hidden="1">{#N/A,#N/A,FALSE,"1996";#N/A,#N/A,FALSE,"1995";#N/A,#N/A,FALSE,"1994"}</definedName>
    <definedName name="wrn.Xternal._.Print." localSheetId="4" hidden="1">{"Client Page",#N/A,FALSE,"Q-Breakdown"}</definedName>
    <definedName name="wrn.Xternal._.Print." localSheetId="11" hidden="1">{"Client Page",#N/A,FALSE,"Q-Breakdown"}</definedName>
    <definedName name="wrn.Xternal._.Print." hidden="1">{"Client Page",#N/A,FALSE,"Q-Breakdown"}</definedName>
    <definedName name="wrn.Xternal._.Print._1" localSheetId="4" hidden="1">{"Client Page",#N/A,FALSE,"Q-Breakdown"}</definedName>
    <definedName name="wrn.Xternal._.Print._1" localSheetId="11" hidden="1">{"Client Page",#N/A,FALSE,"Q-Breakdown"}</definedName>
    <definedName name="wrn.Xternal._.Print._1" hidden="1">{"Client Page",#N/A,FALSE,"Q-Breakdown"}</definedName>
    <definedName name="wrn.YE._.ADDITIONAL._.INFO." localSheetId="11" hidden="1">{#N/A,#N/A,FALSE,"FBS-ASSETS";#N/A,#N/A,FALSE,"FBS-LIAB&amp;SE";#N/A,#N/A,FALSE,"FIS-YTD";#N/A,#N/A,FALSE,"FCF-YTD";#N/A,#N/A,FALSE,"FSE-YTD";#N/A,#N/A,FALSE,"CONSOLIDATING PGS 1";#N/A,#N/A,FALSE,"CONSOLIDATING PGS 2";#N/A,#N/A,FALSE,"ELIMINATIONS"}</definedName>
    <definedName name="wrn.YE._.ADDITIONAL._.INFO." hidden="1">{#N/A,#N/A,FALSE,"FBS-ASSETS";#N/A,#N/A,FALSE,"FBS-LIAB&amp;SE";#N/A,#N/A,FALSE,"FIS-YTD";#N/A,#N/A,FALSE,"FCF-YTD";#N/A,#N/A,FALSE,"FSE-YTD";#N/A,#N/A,FALSE,"CONSOLIDATING PGS 1";#N/A,#N/A,FALSE,"CONSOLIDATING PGS 2";#N/A,#N/A,FALSE,"ELIMINATIONS"}</definedName>
    <definedName name="wrn.YE._.BANK._.COV._.PG." localSheetId="11" hidden="1">{#N/A,#N/A,FALSE,"YE BK COV PG"}</definedName>
    <definedName name="wrn.YE._.BANK._.COV._.PG." hidden="1">{#N/A,#N/A,FALSE,"YE BK COV PG"}</definedName>
    <definedName name="wrn.YE._.FINANCIAL._.STAT." localSheetId="11" hidden="1">{#N/A,#N/A,FALSE,"FBS-ASSETS";#N/A,#N/A,FALSE,"FBS-LIAB&amp;SE";#N/A,#N/A,FALSE,"FIS-YTD";#N/A,#N/A,FALSE,"FCF-YTD";#N/A,#N/A,FALSE,"FSE-YTD"}</definedName>
    <definedName name="wrn.YE._.FINANCIAL._.STAT." hidden="1">{#N/A,#N/A,FALSE,"FBS-ASSETS";#N/A,#N/A,FALSE,"FBS-LIAB&amp;SE";#N/A,#N/A,FALSE,"FIS-YTD";#N/A,#N/A,FALSE,"FCF-YTD";#N/A,#N/A,FALSE,"FSE-YTD"}</definedName>
    <definedName name="wrn.Year._.only._.all." localSheetId="4"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 localSheetId="11"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_1" localSheetId="4"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_1" localSheetId="11"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_1"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TD." localSheetId="11" hidden="1">{"Chemical Division",#N/A,FALSE,"YTD";"Divisions",#N/A,FALSE,"YTD"}</definedName>
    <definedName name="wrn.YTD." hidden="1">{"Chemical Division",#N/A,FALSE,"YTD";"Divisions",#N/A,FALSE,"YTD"}</definedName>
    <definedName name="wrn.YTD._.Cash._.Flow." localSheetId="4" hidden="1">{#N/A,#N/A,TRUE,"E&amp;Y Cash Flow"}</definedName>
    <definedName name="wrn.YTD._.Cash._.Flow." localSheetId="11" hidden="1">{#N/A,#N/A,TRUE,"E&amp;Y Cash Flow"}</definedName>
    <definedName name="wrn.YTD._.Cash._.Flow." hidden="1">{#N/A,#N/A,TRUE,"E&amp;Y Cash Flow"}</definedName>
    <definedName name="wrn.YTD._.Cash._.Flow._1" localSheetId="4" hidden="1">{#N/A,#N/A,TRUE,"E&amp;Y Cash Flow"}</definedName>
    <definedName name="wrn.YTD._.Cash._.Flow._1" localSheetId="11" hidden="1">{#N/A,#N/A,TRUE,"E&amp;Y Cash Flow"}</definedName>
    <definedName name="wrn.YTD._.Cash._.Flow._1" hidden="1">{#N/A,#N/A,TRUE,"E&amp;Y Cash Flow"}</definedName>
    <definedName name="wrn.YTD._.Cash._.Flow._1_1" localSheetId="4" hidden="1">{#N/A,#N/A,TRUE,"E&amp;Y Cash Flow"}</definedName>
    <definedName name="wrn.YTD._.Cash._.Flow._1_1" localSheetId="11" hidden="1">{#N/A,#N/A,TRUE,"E&amp;Y Cash Flow"}</definedName>
    <definedName name="wrn.YTD._.Cash._.Flow._1_1" hidden="1">{#N/A,#N/A,TRUE,"E&amp;Y Cash Flow"}</definedName>
    <definedName name="wrn.YTD._.Cash._.Flow._1_1_2" localSheetId="4" hidden="1">{#N/A,#N/A,TRUE,"E&amp;Y Cash Flow"}</definedName>
    <definedName name="wrn.YTD._.Cash._.Flow._1_1_2" localSheetId="11" hidden="1">{#N/A,#N/A,TRUE,"E&amp;Y Cash Flow"}</definedName>
    <definedName name="wrn.YTD._.Cash._.Flow._1_1_2" hidden="1">{#N/A,#N/A,TRUE,"E&amp;Y Cash Flow"}</definedName>
    <definedName name="wrn.YTD._.Cash._.Flow._1_3" localSheetId="4" hidden="1">{#N/A,#N/A,TRUE,"E&amp;Y Cash Flow"}</definedName>
    <definedName name="wrn.YTD._.Cash._.Flow._1_3" localSheetId="11" hidden="1">{#N/A,#N/A,TRUE,"E&amp;Y Cash Flow"}</definedName>
    <definedName name="wrn.YTD._.Cash._.Flow._1_3" hidden="1">{#N/A,#N/A,TRUE,"E&amp;Y Cash Flow"}</definedName>
    <definedName name="wrn.YTD._.Cash._.Flow._2" localSheetId="4" hidden="1">{#N/A,#N/A,TRUE,"E&amp;Y Cash Flow"}</definedName>
    <definedName name="wrn.YTD._.Cash._.Flow._2" localSheetId="11" hidden="1">{#N/A,#N/A,TRUE,"E&amp;Y Cash Flow"}</definedName>
    <definedName name="wrn.YTD._.Cash._.Flow._2" hidden="1">{#N/A,#N/A,TRUE,"E&amp;Y Cash Flow"}</definedName>
    <definedName name="wrn.YTD._.Cash._.Flow._2_2" localSheetId="4" hidden="1">{#N/A,#N/A,TRUE,"E&amp;Y Cash Flow"}</definedName>
    <definedName name="wrn.YTD._.Cash._.Flow._2_2" localSheetId="11" hidden="1">{#N/A,#N/A,TRUE,"E&amp;Y Cash Flow"}</definedName>
    <definedName name="wrn.YTD._.Cash._.Flow._2_2" hidden="1">{#N/A,#N/A,TRUE,"E&amp;Y Cash Flow"}</definedName>
    <definedName name="wrn.YTD._.Cash._.Flow._3" localSheetId="4" hidden="1">{#N/A,#N/A,TRUE,"E&amp;Y Cash Flow"}</definedName>
    <definedName name="wrn.YTD._.Cash._.Flow._3" localSheetId="11" hidden="1">{#N/A,#N/A,TRUE,"E&amp;Y Cash Flow"}</definedName>
    <definedName name="wrn.YTD._.Cash._.Flow._3" hidden="1">{#N/A,#N/A,TRUE,"E&amp;Y Cash Flow"}</definedName>
    <definedName name="wrn.YTD._.Cash._.Flow._3_2" localSheetId="4" hidden="1">{#N/A,#N/A,TRUE,"E&amp;Y Cash Flow"}</definedName>
    <definedName name="wrn.YTD._.Cash._.Flow._3_2" localSheetId="11" hidden="1">{#N/A,#N/A,TRUE,"E&amp;Y Cash Flow"}</definedName>
    <definedName name="wrn.YTD._.Cash._.Flow._3_2" hidden="1">{#N/A,#N/A,TRUE,"E&amp;Y Cash Flow"}</definedName>
    <definedName name="wrn.YTD._.Cash._.Flow._5" localSheetId="4" hidden="1">{#N/A,#N/A,TRUE,"E&amp;Y Cash Flow"}</definedName>
    <definedName name="wrn.YTD._.Cash._.Flow._5" localSheetId="11" hidden="1">{#N/A,#N/A,TRUE,"E&amp;Y Cash Flow"}</definedName>
    <definedName name="wrn.YTD._.Cash._.Flow._5" hidden="1">{#N/A,#N/A,TRUE,"E&amp;Y Cash Flow"}</definedName>
    <definedName name="wrn.YTD._.CON._.VS._.BUD." localSheetId="19" hidden="1">{"YTD CON VS BUD IS",#N/A,FALSE,"Consol vs Budget";"YTD CON VS BUD BS",#N/A,FALSE,"Consol vs Budget";"YTD CON VS BUD CF",#N/A,FALSE,"Consol vs Budget";"YTD CON VS BUD COGS",#N/A,FALSE,"Consol vs Budget";"YTD CON VS BUD SGA",#N/A,FALSE,"Consol vs Budget"}</definedName>
    <definedName name="wrn.YTD._.CON._.VS._.BUD." localSheetId="4" hidden="1">{"YTD CON VS BUD IS",#N/A,FALSE,"Consol vs Budget";"YTD CON VS BUD BS",#N/A,FALSE,"Consol vs Budget";"YTD CON VS BUD CF",#N/A,FALSE,"Consol vs Budget";"YTD CON VS BUD COGS",#N/A,FALSE,"Consol vs Budget";"YTD CON VS BUD SGA",#N/A,FALSE,"Consol vs Budget"}</definedName>
    <definedName name="wrn.YTD._.CON._.VS._.BUD." localSheetId="15" hidden="1">{"YTD CON VS BUD IS",#N/A,FALSE,"Consol vs Budget";"YTD CON VS BUD BS",#N/A,FALSE,"Consol vs Budget";"YTD CON VS BUD CF",#N/A,FALSE,"Consol vs Budget";"YTD CON VS BUD COGS",#N/A,FALSE,"Consol vs Budget";"YTD CON VS BUD SGA",#N/A,FALSE,"Consol vs Budget"}</definedName>
    <definedName name="wrn.YTD._.CON._.VS._.BUD." localSheetId="11" hidden="1">{"YTD CON VS BUD IS",#N/A,FALSE,"Consol vs Budget";"YTD CON VS BUD BS",#N/A,FALSE,"Consol vs Budget";"YTD CON VS BUD CF",#N/A,FALSE,"Consol vs Budget";"YTD CON VS BUD COGS",#N/A,FALSE,"Consol vs Budget";"YTD CON VS BUD SGA",#N/A,FALSE,"Consol vs Budget"}</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ONSOL._.STMTS." localSheetId="19" hidden="1">{"YTD CONSOL IS",#N/A,FALSE,"CONSOL";"MTD CONSOL BS",#N/A,FALSE,"CONSOL";"YTD CONSOL CF",#N/A,FALSE,"CONSOL";"YTD CONSOL COGS",#N/A,FALSE,"CONSOL";"YTD CONSOL SGA",#N/A,FALSE,"CONSOL"}</definedName>
    <definedName name="wrn.YTD._.CONSOL._.STMTS." localSheetId="4" hidden="1">{"YTD CONSOL IS",#N/A,FALSE,"CONSOL";"MTD CONSOL BS",#N/A,FALSE,"CONSOL";"YTD CONSOL CF",#N/A,FALSE,"CONSOL";"YTD CONSOL COGS",#N/A,FALSE,"CONSOL";"YTD CONSOL SGA",#N/A,FALSE,"CONSOL"}</definedName>
    <definedName name="wrn.YTD._.CONSOL._.STMTS." localSheetId="15" hidden="1">{"YTD CONSOL IS",#N/A,FALSE,"CONSOL";"MTD CONSOL BS",#N/A,FALSE,"CONSOL";"YTD CONSOL CF",#N/A,FALSE,"CONSOL";"YTD CONSOL COGS",#N/A,FALSE,"CONSOL";"YTD CONSOL SGA",#N/A,FALSE,"CONSOL"}</definedName>
    <definedName name="wrn.YTD._.CONSOL._.STMTS." localSheetId="11" hidden="1">{"YTD CONSOL IS",#N/A,FALSE,"CONSOL";"MTD CONSOL BS",#N/A,FALSE,"CONSOL";"YTD CONSOL CF",#N/A,FALSE,"CONSOL";"YTD CONSOL COGS",#N/A,FALSE,"CONSOL";"YTD CONSOL SGA",#N/A,FALSE,"CONSOL"}</definedName>
    <definedName name="wrn.YTD._.CONSOL._.STMTS." hidden="1">{"YTD CONSOL IS",#N/A,FALSE,"CONSOL";"MTD CONSOL BS",#N/A,FALSE,"CONSOL";"YTD CONSOL CF",#N/A,FALSE,"CONSOL";"YTD CONSOL COGS",#N/A,FALSE,"CONSOL";"YTD CONSOL SGA",#N/A,FALSE,"CONSOL"}</definedName>
    <definedName name="wrn.YTD._.CTT._.STMTS." localSheetId="19" hidden="1">{"YTD CTT IS",#N/A,FALSE,"CTT";"MTD CTT BS",#N/A,FALSE,"CTT";"YTD CTT CF",#N/A,FALSE,"CTT";"YTD CTT COGS",#N/A,FALSE,"CTT";"YTD CTT SGA",#N/A,FALSE,"CTT"}</definedName>
    <definedName name="wrn.YTD._.CTT._.STMTS." localSheetId="4" hidden="1">{"YTD CTT IS",#N/A,FALSE,"CTT";"MTD CTT BS",#N/A,FALSE,"CTT";"YTD CTT CF",#N/A,FALSE,"CTT";"YTD CTT COGS",#N/A,FALSE,"CTT";"YTD CTT SGA",#N/A,FALSE,"CTT"}</definedName>
    <definedName name="wrn.YTD._.CTT._.STMTS." localSheetId="15" hidden="1">{"YTD CTT IS",#N/A,FALSE,"CTT";"MTD CTT BS",#N/A,FALSE,"CTT";"YTD CTT CF",#N/A,FALSE,"CTT";"YTD CTT COGS",#N/A,FALSE,"CTT";"YTD CTT SGA",#N/A,FALSE,"CTT"}</definedName>
    <definedName name="wrn.YTD._.CTT._.STMTS." localSheetId="11" hidden="1">{"YTD CTT IS",#N/A,FALSE,"CTT";"MTD CTT BS",#N/A,FALSE,"CTT";"YTD CTT CF",#N/A,FALSE,"CTT";"YTD CTT COGS",#N/A,FALSE,"CTT";"YTD CTT SGA",#N/A,FALSE,"CTT"}</definedName>
    <definedName name="wrn.YTD._.CTT._.STMTS." hidden="1">{"YTD CTT IS",#N/A,FALSE,"CTT";"MTD CTT BS",#N/A,FALSE,"CTT";"YTD CTT CF",#N/A,FALSE,"CTT";"YTD CTT COGS",#N/A,FALSE,"CTT";"YTD CTT SGA",#N/A,FALSE,"CTT"}</definedName>
    <definedName name="wrn.YTD._.CTT._.VS._.BUD." localSheetId="19" hidden="1">{"YTD CTT IS",#N/A,FALSE,"CTT VS BUDGET";"MTD CTT VS BUD BS",#N/A,FALSE,"CTT VS BUDGET";"YTD CTT CF",#N/A,FALSE,"CTT VS BUDGET";"YTD CTT COGS",#N/A,FALSE,"CTT VS BUDGET";"YTD CTT SGA",#N/A,FALSE,"CTT VS BUDGET"}</definedName>
    <definedName name="wrn.YTD._.CTT._.VS._.BUD." localSheetId="4" hidden="1">{"YTD CTT IS",#N/A,FALSE,"CTT VS BUDGET";"MTD CTT VS BUD BS",#N/A,FALSE,"CTT VS BUDGET";"YTD CTT CF",#N/A,FALSE,"CTT VS BUDGET";"YTD CTT COGS",#N/A,FALSE,"CTT VS BUDGET";"YTD CTT SGA",#N/A,FALSE,"CTT VS BUDGET"}</definedName>
    <definedName name="wrn.YTD._.CTT._.VS._.BUD." localSheetId="15" hidden="1">{"YTD CTT IS",#N/A,FALSE,"CTT VS BUDGET";"MTD CTT VS BUD BS",#N/A,FALSE,"CTT VS BUDGET";"YTD CTT CF",#N/A,FALSE,"CTT VS BUDGET";"YTD CTT COGS",#N/A,FALSE,"CTT VS BUDGET";"YTD CTT SGA",#N/A,FALSE,"CTT VS BUDGET"}</definedName>
    <definedName name="wrn.YTD._.CTT._.VS._.BUD." localSheetId="11" hidden="1">{"YTD CTT IS",#N/A,FALSE,"CTT VS BUDGET";"MTD CTT VS BUD BS",#N/A,FALSE,"CTT VS BUDGET";"YTD CTT CF",#N/A,FALSE,"CTT VS BUDGET";"YTD CTT COGS",#N/A,FALSE,"CTT VS BUDGET";"YTD CTT SGA",#N/A,FALSE,"CTT VS BUDGET"}</definedName>
    <definedName name="wrn.YTD._.CTT._.VS._.BUD." hidden="1">{"YTD CTT IS",#N/A,FALSE,"CTT VS BUDGET";"MTD CTT VS BUD BS",#N/A,FALSE,"CTT VS BUDGET";"YTD CTT CF",#N/A,FALSE,"CTT VS BUDGET";"YTD CTT COGS",#N/A,FALSE,"CTT VS BUDGET";"YTD CTT SGA",#N/A,FALSE,"CTT VS BUDGET"}</definedName>
    <definedName name="wrn.YTD._.SECTION." localSheetId="11" hidden="1">{"YTDNEW",#N/A,FALSE,"Sheet1"}</definedName>
    <definedName name="wrn.YTD._.SECTION." hidden="1">{"YTDNEW",#N/A,FALSE,"Sheet1"}</definedName>
    <definedName name="wrn.YTD._.WLLC._.STMTS." localSheetId="19" hidden="1">{"YTDIS",#N/A,FALSE,"WLLC";"MTDBS",#N/A,FALSE,"WLLC";"YTDCF",#N/A,FALSE,"WLLC";"YTDCOGS",#N/A,FALSE,"WLLC";"YTDSGA",#N/A,FALSE,"WLLC"}</definedName>
    <definedName name="wrn.YTD._.WLLC._.STMTS." localSheetId="4" hidden="1">{"YTDIS",#N/A,FALSE,"WLLC";"MTDBS",#N/A,FALSE,"WLLC";"YTDCF",#N/A,FALSE,"WLLC";"YTDCOGS",#N/A,FALSE,"WLLC";"YTDSGA",#N/A,FALSE,"WLLC"}</definedName>
    <definedName name="wrn.YTD._.WLLC._.STMTS." localSheetId="15" hidden="1">{"YTDIS",#N/A,FALSE,"WLLC";"MTDBS",#N/A,FALSE,"WLLC";"YTDCF",#N/A,FALSE,"WLLC";"YTDCOGS",#N/A,FALSE,"WLLC";"YTDSGA",#N/A,FALSE,"WLLC"}</definedName>
    <definedName name="wrn.YTD._.WLLC._.STMTS." localSheetId="11" hidden="1">{"YTDIS",#N/A,FALSE,"WLLC";"MTDBS",#N/A,FALSE,"WLLC";"YTDCF",#N/A,FALSE,"WLLC";"YTDCOGS",#N/A,FALSE,"WLLC";"YTDSGA",#N/A,FALSE,"WLLC"}</definedName>
    <definedName name="wrn.YTD._.WLLC._.STMTS." hidden="1">{"YTDIS",#N/A,FALSE,"WLLC";"MTDBS",#N/A,FALSE,"WLLC";"YTDCF",#N/A,FALSE,"WLLC";"YTDCOGS",#N/A,FALSE,"WLLC";"YTDSGA",#N/A,FALSE,"WLLC"}</definedName>
    <definedName name="wrn.YTD._.WLLC._.VS._.BUDG." localSheetId="19" hidden="1">{"YTD WLLC VS BUDG IS",#N/A,FALSE,"WLLC VS BUDGET";"YTD WLLC VS BUDG BS",#N/A,FALSE,"WLLC VS BUDGET";"YTD WLLC VS BUDG CF",#N/A,FALSE,"WLLC VS BUDGET";"YTD WLLC VS BUDG COGS",#N/A,FALSE,"WLLC VS BUDGET";"YTD WLLC VS BUDG SGA",#N/A,FALSE,"WLLC VS BUDGET"}</definedName>
    <definedName name="wrn.YTD._.WLLC._.VS._.BUDG." localSheetId="4" hidden="1">{"YTD WLLC VS BUDG IS",#N/A,FALSE,"WLLC VS BUDGET";"YTD WLLC VS BUDG BS",#N/A,FALSE,"WLLC VS BUDGET";"YTD WLLC VS BUDG CF",#N/A,FALSE,"WLLC VS BUDGET";"YTD WLLC VS BUDG COGS",#N/A,FALSE,"WLLC VS BUDGET";"YTD WLLC VS BUDG SGA",#N/A,FALSE,"WLLC VS BUDGET"}</definedName>
    <definedName name="wrn.YTD._.WLLC._.VS._.BUDG." localSheetId="15" hidden="1">{"YTD WLLC VS BUDG IS",#N/A,FALSE,"WLLC VS BUDGET";"YTD WLLC VS BUDG BS",#N/A,FALSE,"WLLC VS BUDGET";"YTD WLLC VS BUDG CF",#N/A,FALSE,"WLLC VS BUDGET";"YTD WLLC VS BUDG COGS",#N/A,FALSE,"WLLC VS BUDGET";"YTD WLLC VS BUDG SGA",#N/A,FALSE,"WLLC VS BUDGET"}</definedName>
    <definedName name="wrn.YTD._.WLLC._.VS._.BUDG." localSheetId="11" hidden="1">{"YTD WLLC VS BUDG IS",#N/A,FALSE,"WLLC VS BUDGET";"YTD WLLC VS BUDG BS",#N/A,FALSE,"WLLC VS BUDGET";"YTD WLLC VS BUDG CF",#N/A,FALSE,"WLLC VS BUDGET";"YTD WLLC VS BUDG COGS",#N/A,FALSE,"WLLC VS BUDGET";"YTD WLLC VS BUDG SGA",#N/A,FALSE,"WLLC VS BUDGET"}</definedName>
    <definedName name="wrn.YTD._.WLLC._.VS._.BUDG." hidden="1">{"YTD WLLC VS BUDG IS",#N/A,FALSE,"WLLC VS BUDGET";"YTD WLLC VS BUDG BS",#N/A,FALSE,"WLLC VS BUDGET";"YTD WLLC VS BUDG CF",#N/A,FALSE,"WLLC VS BUDGET";"YTD WLLC VS BUDG COGS",#N/A,FALSE,"WLLC VS BUDGET";"YTD WLLC VS BUDG SGA",#N/A,FALSE,"WLLC VS BUDGET"}</definedName>
    <definedName name="wrn.ytd.4" localSheetId="11" hidden="1">{#N/A,#N/A,FALSE,"YTD"}</definedName>
    <definedName name="wrn.ytd.4" hidden="1">{#N/A,#N/A,FALSE,"YTD"}</definedName>
    <definedName name="wrn.ytd.t6" localSheetId="11" hidden="1">{#N/A,#N/A,FALSE,"YTD"}</definedName>
    <definedName name="wrn.ytd.t6" hidden="1">{#N/A,#N/A,FALSE,"YTD"}</definedName>
    <definedName name="wrn.ytd4" localSheetId="11" hidden="1">{#N/A,#N/A,FALSE,"YTD"}</definedName>
    <definedName name="wrn.ytd4" hidden="1">{#N/A,#N/A,FALSE,"YTD"}</definedName>
    <definedName name="wrn.YTDPages." localSheetId="11" hidden="1">{"ytdpage1",#N/A,FALSE,"YTD";"ytdpage2",#N/A,FALSE,"YTD";"ytdpage3",#N/A,FALSE,"YTD";"ytdpage4",#N/A,FALSE,"YTD"}</definedName>
    <definedName name="wrn.YTDPages." hidden="1">{"ytdpage1",#N/A,FALSE,"YTD";"ytdpage2",#N/A,FALSE,"YTD";"ytdpage3",#N/A,FALSE,"YTD";"ytdpage4",#N/A,FALSE,"YTD"}</definedName>
    <definedName name="wrn.YTDSummaryOnly." localSheetId="11" hidden="1">{"ytdsum",#N/A,FALSE,"YTD"}</definedName>
    <definedName name="wrn.YTDSummaryOnly." hidden="1">{"ytdsum",#N/A,FALSE,"YTD"}</definedName>
    <definedName name="wrn.z._.For._.Tom._.Review." localSheetId="4"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 localSheetId="11"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_1" localSheetId="4"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_1" localSheetId="11"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_1"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ALL." localSheetId="1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olfo._.package." localSheetId="11"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간단한세무조정계산서." localSheetId="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누계원가" localSheetId="11" hidden="1">{#N/A,#N/A,FALSE,"제조원가"}</definedName>
    <definedName name="wrn.누계원가" hidden="1">{#N/A,#N/A,FALSE,"제조원가"}</definedName>
    <definedName name="wrn.누계원가." localSheetId="11" hidden="1">{#N/A,#N/A,FALSE,"제조원가"}</definedName>
    <definedName name="wrn.누계원가." hidden="1">{#N/A,#N/A,FALSE,"제조원가"}</definedName>
    <definedName name="wrn.누계원가._1" localSheetId="11" hidden="1">{#N/A,#N/A,FALSE,"제조원가"}</definedName>
    <definedName name="wrn.누계원가._1" hidden="1">{#N/A,#N/A,FALSE,"제조원가"}</definedName>
    <definedName name="wrn.누계원가_1" localSheetId="11" hidden="1">{#N/A,#N/A,FALSE,"제조원가"}</definedName>
    <definedName name="wrn.누계원가_1" hidden="1">{#N/A,#N/A,FALSE,"제조원가"}</definedName>
    <definedName name="wrn.당월원가." localSheetId="11" hidden="1">{#N/A,#N/A,FALSE,"제조원가"}</definedName>
    <definedName name="wrn.당월원가." hidden="1">{#N/A,#N/A,FALSE,"제조원가"}</definedName>
    <definedName name="wrn.당월원가._1" localSheetId="11" hidden="1">{#N/A,#N/A,FALSE,"제조원가"}</definedName>
    <definedName name="wrn.당월원가._1" hidden="1">{#N/A,#N/A,FALSE,"제조원가"}</definedName>
    <definedName name="wrn.세무조정계산서." localSheetId="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_1"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_1"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_clp_debt_2" localSheetId="4" hidden="1">{"clp_ltd_doc",#N/A,FALSE,"CLP";"clp_om_doc",#N/A,FALSE,"CLP";"clp_ra_doc",#N/A,FALSE,"CLP";"clp_rb_doc",#N/A,FALSE,"CLP";"clp_rev_doc",#N/A,FALSE,"CLP";"clp_tax_doc",#N/A,FALSE,"CLP";"clp_wc_doc",#N/A,FALSE,"CLP";"clp_power_doc",#N/A,FALSE,"CLP"}</definedName>
    <definedName name="wrn_clp_debt_2" localSheetId="11" hidden="1">{"clp_ltd_doc",#N/A,FALSE,"CLP";"clp_om_doc",#N/A,FALSE,"CLP";"clp_ra_doc",#N/A,FALSE,"CLP";"clp_rb_doc",#N/A,FALSE,"CLP";"clp_rev_doc",#N/A,FALSE,"CLP";"clp_tax_doc",#N/A,FALSE,"CLP";"clp_wc_doc",#N/A,FALSE,"CLP";"clp_power_doc",#N/A,FALSE,"CLP"}</definedName>
    <definedName name="wrn_clp_debt_2" hidden="1">{"clp_ltd_doc",#N/A,FALSE,"CLP";"clp_om_doc",#N/A,FALSE,"CLP";"clp_ra_doc",#N/A,FALSE,"CLP";"clp_rb_doc",#N/A,FALSE,"CLP";"clp_rev_doc",#N/A,FALSE,"CLP";"clp_tax_doc",#N/A,FALSE,"CLP";"clp_wc_doc",#N/A,FALSE,"CLP";"clp_power_doc",#N/A,FALSE,"CLP"}</definedName>
    <definedName name="wrn_clp_debt_2_1" localSheetId="4" hidden="1">{"clp_ltd_doc",#N/A,FALSE,"CLP";"clp_om_doc",#N/A,FALSE,"CLP";"clp_ra_doc",#N/A,FALSE,"CLP";"clp_rb_doc",#N/A,FALSE,"CLP";"clp_rev_doc",#N/A,FALSE,"CLP";"clp_tax_doc",#N/A,FALSE,"CLP";"clp_wc_doc",#N/A,FALSE,"CLP";"clp_power_doc",#N/A,FALSE,"CLP"}</definedName>
    <definedName name="wrn_clp_debt_2_1" localSheetId="11" hidden="1">{"clp_ltd_doc",#N/A,FALSE,"CLP";"clp_om_doc",#N/A,FALSE,"CLP";"clp_ra_doc",#N/A,FALSE,"CLP";"clp_rb_doc",#N/A,FALSE,"CLP";"clp_rev_doc",#N/A,FALSE,"CLP";"clp_tax_doc",#N/A,FALSE,"CLP";"clp_wc_doc",#N/A,FALSE,"CLP";"clp_power_doc",#N/A,FALSE,"CLP"}</definedName>
    <definedName name="wrn_clp_debt_2_1" hidden="1">{"clp_ltd_doc",#N/A,FALSE,"CLP";"clp_om_doc",#N/A,FALSE,"CLP";"clp_ra_doc",#N/A,FALSE,"CLP";"clp_rb_doc",#N/A,FALSE,"CLP";"clp_rev_doc",#N/A,FALSE,"CLP";"clp_tax_doc",#N/A,FALSE,"CLP";"clp_wc_doc",#N/A,FALSE,"CLP";"clp_power_doc",#N/A,FALSE,"CLP"}</definedName>
    <definedName name="wrn_clp_det" localSheetId="4" hidden="1">{"clp_ltd_doc",#N/A,FALSE,"CLP";"clp_om_doc",#N/A,FALSE,"CLP";"clp_ra_doc",#N/A,FALSE,"CLP";"clp_rb_doc",#N/A,FALSE,"CLP";"clp_rev_doc",#N/A,FALSE,"CLP";"clp_tax_doc",#N/A,FALSE,"CLP";"clp_wc_doc",#N/A,FALSE,"CLP";"clp_power_doc",#N/A,FALSE,"CLP"}</definedName>
    <definedName name="wrn_clp_det" localSheetId="11" hidden="1">{"clp_ltd_doc",#N/A,FALSE,"CLP";"clp_om_doc",#N/A,FALSE,"CLP";"clp_ra_doc",#N/A,FALSE,"CLP";"clp_rb_doc",#N/A,FALSE,"CLP";"clp_rev_doc",#N/A,FALSE,"CLP";"clp_tax_doc",#N/A,FALSE,"CLP";"clp_wc_doc",#N/A,FALSE,"CLP";"clp_power_doc",#N/A,FALSE,"CLP"}</definedName>
    <definedName name="wrn_clp_det" hidden="1">{"clp_ltd_doc",#N/A,FALSE,"CLP";"clp_om_doc",#N/A,FALSE,"CLP";"clp_ra_doc",#N/A,FALSE,"CLP";"clp_rb_doc",#N/A,FALSE,"CLP";"clp_rev_doc",#N/A,FALSE,"CLP";"clp_tax_doc",#N/A,FALSE,"CLP";"clp_wc_doc",#N/A,FALSE,"CLP";"clp_power_doc",#N/A,FALSE,"CLP"}</definedName>
    <definedName name="wrn_clp_det_1" localSheetId="4" hidden="1">{"clp_ltd_doc",#N/A,FALSE,"CLP";"clp_om_doc",#N/A,FALSE,"CLP";"clp_ra_doc",#N/A,FALSE,"CLP";"clp_rb_doc",#N/A,FALSE,"CLP";"clp_rev_doc",#N/A,FALSE,"CLP";"clp_tax_doc",#N/A,FALSE,"CLP";"clp_wc_doc",#N/A,FALSE,"CLP";"clp_power_doc",#N/A,FALSE,"CLP"}</definedName>
    <definedName name="wrn_clp_det_1" localSheetId="11" hidden="1">{"clp_ltd_doc",#N/A,FALSE,"CLP";"clp_om_doc",#N/A,FALSE,"CLP";"clp_ra_doc",#N/A,FALSE,"CLP";"clp_rb_doc",#N/A,FALSE,"CLP";"clp_rev_doc",#N/A,FALSE,"CLP";"clp_tax_doc",#N/A,FALSE,"CLP";"clp_wc_doc",#N/A,FALSE,"CLP";"clp_power_doc",#N/A,FALSE,"CLP"}</definedName>
    <definedName name="wrn_clp_det_1" hidden="1">{"clp_ltd_doc",#N/A,FALSE,"CLP";"clp_om_doc",#N/A,FALSE,"CLP";"clp_ra_doc",#N/A,FALSE,"CLP";"clp_rb_doc",#N/A,FALSE,"CLP";"clp_rev_doc",#N/A,FALSE,"CLP";"clp_tax_doc",#N/A,FALSE,"CLP";"clp_wc_doc",#N/A,FALSE,"CLP";"clp_power_doc",#N/A,FALSE,"CLP"}</definedName>
    <definedName name="wrn_eva" localSheetId="11" hidden="1">{"EVA",#N/A,FALSE,"EVA";"WACC",#N/A,FALSE,"WACC"}</definedName>
    <definedName name="wrn_eva" hidden="1">{"EVA",#N/A,FALSE,"EVA";"WACC",#N/A,FALSE,"WACC"}</definedName>
    <definedName name="wrn_new" localSheetId="11" hidden="1">{#N/A,#N/A,FALSE,"Cover";#N/A,#N/A,FALSE,"OFF";#N/A,#N/A,FALSE," ON";#N/A,#N/A,FALSE,"SUM";#N/A,#N/A,FALSE,"VPOP-POP"}</definedName>
    <definedName name="wrn_new" hidden="1">{#N/A,#N/A,FALSE,"Cover";#N/A,#N/A,FALSE,"OFF";#N/A,#N/A,FALSE," ON";#N/A,#N/A,FALSE,"SUM";#N/A,#N/A,FALSE,"VPOP-POP"}</definedName>
    <definedName name="wrn_otpt" localSheetId="15" hidden="1">{"DCF","UPSIDE CASE",FALSE,"Sheet1";"DCF","BASE CASE",FALSE,"Sheet1";"DCF","DOWNSIDE CASE",FALSE,"Sheet1"}</definedName>
    <definedName name="wrn_otpt" localSheetId="11" hidden="1">{"DCF","UPSIDE CASE",FALSE,"Sheet1";"DCF","BASE CASE",FALSE,"Sheet1";"DCF","DOWNSIDE CASE",FALSE,"Sheet1"}</definedName>
    <definedName name="wrn_otpt" hidden="1">{"DCF","UPSIDE CASE",FALSE,"Sheet1";"DCF","BASE CASE",FALSE,"Sheet1";"DCF","DOWNSIDE CASE",FALSE,"Sheet1"}</definedName>
    <definedName name="wrn_stmt_cf_2" localSheetId="4" hidden="1">{"STMT OF CASH FLOWS",#N/A,FALSE,"Cash Flows Indirect"}</definedName>
    <definedName name="wrn_stmt_cf_2" localSheetId="11" hidden="1">{"STMT OF CASH FLOWS",#N/A,FALSE,"Cash Flows Indirect"}</definedName>
    <definedName name="wrn_stmt_cf_2" hidden="1">{"STMT OF CASH FLOWS",#N/A,FALSE,"Cash Flows Indirect"}</definedName>
    <definedName name="wrn_stmt_cf_2_1" localSheetId="4" hidden="1">{"STMT OF CASH FLOWS",#N/A,FALSE,"Cash Flows Indirect"}</definedName>
    <definedName name="wrn_stmt_cf_2_1" localSheetId="11" hidden="1">{"STMT OF CASH FLOWS",#N/A,FALSE,"Cash Flows Indirect"}</definedName>
    <definedName name="wrn_stmt_cf_2_1" hidden="1">{"STMT OF CASH FLOWS",#N/A,FALSE,"Cash Flows Indirect"}</definedName>
    <definedName name="wrn_summary" localSheetId="11" hidden="1">{#N/A,#N/A,TRUE,"KEY DATA";#N/A,#N/A,TRUE,"KEY DATA Base Case";#N/A,#N/A,TRUE,"JULY";#N/A,#N/A,TRUE,"AUG";#N/A,#N/A,TRUE,"SEPT";#N/A,#N/A,TRUE,"3Q"}</definedName>
    <definedName name="wrn_summary" hidden="1">{#N/A,#N/A,TRUE,"KEY DATA";#N/A,#N/A,TRUE,"KEY DATA Base Case";#N/A,#N/A,TRUE,"JULY";#N/A,#N/A,TRUE,"AUG";#N/A,#N/A,TRUE,"SEPT";#N/A,#N/A,TRUE,"3Q"}</definedName>
    <definedName name="wrn_tb_bs_2" localSheetId="4" hidden="1">{"BALANCE SHEET ACCTS",#N/A,FALSE,"Working Trial Balance"}</definedName>
    <definedName name="wrn_tb_bs_2" localSheetId="11" hidden="1">{"BALANCE SHEET ACCTS",#N/A,FALSE,"Working Trial Balance"}</definedName>
    <definedName name="wrn_tb_bs_2" hidden="1">{"BALANCE SHEET ACCTS",#N/A,FALSE,"Working Trial Balance"}</definedName>
    <definedName name="wrn_tb_bs_2_1" localSheetId="4" hidden="1">{"BALANCE SHEET ACCTS",#N/A,FALSE,"Working Trial Balance"}</definedName>
    <definedName name="wrn_tb_bs_2_1" localSheetId="11" hidden="1">{"BALANCE SHEET ACCTS",#N/A,FALSE,"Working Trial Balance"}</definedName>
    <definedName name="wrn_tb_bs_2_1" hidden="1">{"BALANCE SHEET ACCTS",#N/A,FALSE,"Working Trial Balance"}</definedName>
    <definedName name="wrn_tb_is" localSheetId="4" hidden="1">{"INCOME STMT ACCTS",#N/A,FALSE,"Working Trial Balance"}</definedName>
    <definedName name="wrn_tb_is" localSheetId="11" hidden="1">{"INCOME STMT ACCTS",#N/A,FALSE,"Working Trial Balance"}</definedName>
    <definedName name="wrn_tb_is" hidden="1">{"INCOME STMT ACCTS",#N/A,FALSE,"Working Trial Balance"}</definedName>
    <definedName name="wrn_tb_is_1" localSheetId="4" hidden="1">{"INCOME STMT ACCTS",#N/A,FALSE,"Working Trial Balance"}</definedName>
    <definedName name="wrn_tb_is_1" localSheetId="11" hidden="1">{"INCOME STMT ACCTS",#N/A,FALSE,"Working Trial Balance"}</definedName>
    <definedName name="wrn_tb_is_1" hidden="1">{"INCOME STMT ACCTS",#N/A,FALSE,"Working Trial Balance"}</definedName>
    <definedName name="wrn00"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_1"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_1"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1.1" localSheetId="4" hidden="1">{#N/A,#N/A,FALSE,"Calc";#N/A,#N/A,FALSE,"Sensitivity";#N/A,#N/A,FALSE,"LT Earn.Dil.";#N/A,#N/A,FALSE,"Dil. AVP"}</definedName>
    <definedName name="wrn1.1.1" localSheetId="11" hidden="1">{#N/A,#N/A,FALSE,"Calc";#N/A,#N/A,FALSE,"Sensitivity";#N/A,#N/A,FALSE,"LT Earn.Dil.";#N/A,#N/A,FALSE,"Dil. AVP"}</definedName>
    <definedName name="wrn1.1.1" hidden="1">{#N/A,#N/A,FALSE,"Calc";#N/A,#N/A,FALSE,"Sensitivity";#N/A,#N/A,FALSE,"LT Earn.Dil.";#N/A,#N/A,FALSE,"Dil. AVP"}</definedName>
    <definedName name="wrn1.1.1_1" localSheetId="4" hidden="1">{#N/A,#N/A,FALSE,"Calc";#N/A,#N/A,FALSE,"Sensitivity";#N/A,#N/A,FALSE,"LT Earn.Dil.";#N/A,#N/A,FALSE,"Dil. AVP"}</definedName>
    <definedName name="wrn1.1.1_1" localSheetId="11" hidden="1">{#N/A,#N/A,FALSE,"Calc";#N/A,#N/A,FALSE,"Sensitivity";#N/A,#N/A,FALSE,"LT Earn.Dil.";#N/A,#N/A,FALSE,"Dil. AVP"}</definedName>
    <definedName name="wrn1.1.1_1" hidden="1">{#N/A,#N/A,FALSE,"Calc";#N/A,#N/A,FALSE,"Sensitivity";#N/A,#N/A,FALSE,"LT Earn.Dil.";#N/A,#N/A,FALSE,"Dil. AVP"}</definedName>
    <definedName name="wrn1.corporate._Profile" localSheetId="4" hidden="1">{"Corporate Profile",#N/A,FALSE,"D"}</definedName>
    <definedName name="wrn1.corporate._Profile" localSheetId="11" hidden="1">{"Corporate Profile",#N/A,FALSE,"D"}</definedName>
    <definedName name="wrn1.corporate._Profile" hidden="1">{"Corporate Profile",#N/A,FALSE,"D"}</definedName>
    <definedName name="wrn1.corporate._Profile_1" localSheetId="4" hidden="1">{"Corporate Profile",#N/A,FALSE,"D"}</definedName>
    <definedName name="wrn1.corporate._Profile_1" localSheetId="11" hidden="1">{"Corporate Profile",#N/A,FALSE,"D"}</definedName>
    <definedName name="wrn1.corporate._Profile_1" hidden="1">{"Corporate Profile",#N/A,FALSE,"D"}</definedName>
    <definedName name="wrn1.full." localSheetId="4" hidden="1">{#N/A,#N/A,TRUE,"1998_Summary";#N/A,#N/A,TRUE,"1999_Summary";#N/A,#N/A,TRUE,"1998_IS";#N/A,#N/A,TRUE,"1999_IS"}</definedName>
    <definedName name="wrn1.full." localSheetId="11" hidden="1">{#N/A,#N/A,TRUE,"1998_Summary";#N/A,#N/A,TRUE,"1999_Summary";#N/A,#N/A,TRUE,"1998_IS";#N/A,#N/A,TRUE,"1999_IS"}</definedName>
    <definedName name="wrn1.full." hidden="1">{#N/A,#N/A,TRUE,"1998_Summary";#N/A,#N/A,TRUE,"1999_Summary";#N/A,#N/A,TRUE,"1998_IS";#N/A,#N/A,TRUE,"1999_IS"}</definedName>
    <definedName name="wrn1.fullreport" localSheetId="11"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1.fullreport"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1.history" localSheetId="11" hidden="1">{#N/A,#N/A,FALSE,"model"}</definedName>
    <definedName name="wrn1.history" hidden="1">{#N/A,#N/A,FALSE,"model"}</definedName>
    <definedName name="wrn1.pesados" localSheetId="11" hidden="1">{#N/A,#N/A,FALSE,"CAPA";#N/A,#N/A,FALSE,"self";#N/A,#N/A,FALSE,"NAO";#N/A,#N/A,FALSE,"chiller";#N/A,#N/A,FALSE,"splitao";#N/A,#N/A,FALSE,"40rp";#N/A,#N/A,FALSE,"50hz";#N/A,#N/A,FALSE,"AVULSO";#N/A,#N/A,FALSE,"LINHA2";#N/A,#N/A,FALSE,"LINHA1"}</definedName>
    <definedName name="wrn1.pesados" hidden="1">{#N/A,#N/A,FALSE,"CAPA";#N/A,#N/A,FALSE,"self";#N/A,#N/A,FALSE,"NAO";#N/A,#N/A,FALSE,"chiller";#N/A,#N/A,FALSE,"splitao";#N/A,#N/A,FALSE,"40rp";#N/A,#N/A,FALSE,"50hz";#N/A,#N/A,FALSE,"AVULSO";#N/A,#N/A,FALSE,"LINHA2";#N/A,#N/A,FALSE,"LINHA1"}</definedName>
    <definedName name="wrn1.pesados_1" localSheetId="11" hidden="1">{#N/A,#N/A,FALSE,"CAPA";#N/A,#N/A,FALSE,"self";#N/A,#N/A,FALSE,"NAO";#N/A,#N/A,FALSE,"chiller";#N/A,#N/A,FALSE,"splitao";#N/A,#N/A,FALSE,"40rp";#N/A,#N/A,FALSE,"50hz";#N/A,#N/A,FALSE,"AVULSO";#N/A,#N/A,FALSE,"LINHA2";#N/A,#N/A,FALSE,"LINHA1"}</definedName>
    <definedName name="wrn1.pesados_1" hidden="1">{#N/A,#N/A,FALSE,"CAPA";#N/A,#N/A,FALSE,"self";#N/A,#N/A,FALSE,"NAO";#N/A,#N/A,FALSE,"chiller";#N/A,#N/A,FALSE,"splitao";#N/A,#N/A,FALSE,"40rp";#N/A,#N/A,FALSE,"50hz";#N/A,#N/A,FALSE,"AVULSO";#N/A,#N/A,FALSE,"LINHA2";#N/A,#N/A,FALSE,"LINHA1"}</definedName>
    <definedName name="wrn1.printall" localSheetId="11" hidden="1">{"page1",#N/A,FALSE,"DCM";"page2",#N/A,FALSE,"DCM";"page3",#N/A,FALSE,"DCM";"page4",#N/A,FALSE,"DCM";"page5",#N/A,FALSE,"DCM";"page6",#N/A,FALSE,"DCM";"page7",#N/A,FALSE,"DCM";"page8",#N/A,FALSE,"DCM"}</definedName>
    <definedName name="wrn1.printall" hidden="1">{"page1",#N/A,FALSE,"DCM";"page2",#N/A,FALSE,"DCM";"page3",#N/A,FALSE,"DCM";"page4",#N/A,FALSE,"DCM";"page5",#N/A,FALSE,"DCM";"page6",#N/A,FALSE,"DCM";"page7",#N/A,FALSE,"DCM";"page8",#N/A,FALSE,"DCM"}</definedName>
    <definedName name="wrn1.report" localSheetId="11" hidden="1">{"summary",#N/A,FALSE,"2000 vs 1999";"detail",#N/A,FALSE,"2000 vs 1999"}</definedName>
    <definedName name="wrn1.report" hidden="1">{"summary",#N/A,FALSE,"2000 vs 1999";"detail",#N/A,FALSE,"2000 vs 1999"}</definedName>
    <definedName name="wrn1.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2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2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2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2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3"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3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3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3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3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4"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4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4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4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4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5_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5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5_2"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5_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summary" localSheetId="11" hidden="1">{#N/A,#N/A,TRUE,"KEY DATA";#N/A,#N/A,TRUE,"KEY DATA Base Case";#N/A,#N/A,TRUE,"JULY";#N/A,#N/A,TRUE,"AUG";#N/A,#N/A,TRUE,"SEPT";#N/A,#N/A,TRUE,"3Q"}</definedName>
    <definedName name="wrn1.summary" hidden="1">{#N/A,#N/A,TRUE,"KEY DATA";#N/A,#N/A,TRUE,"KEY DATA Base Case";#N/A,#N/A,TRUE,"JULY";#N/A,#N/A,TRUE,"AUG";#N/A,#N/A,TRUE,"SEPT";#N/A,#N/A,TRUE,"3Q"}</definedName>
    <definedName name="wrn2.all" localSheetId="19" hidden="1">{"PAGE1",#N/A,FALSE,"YIELDS";"PAGE2",#N/A,FALSE,"YIELDS";"PAGE3",#N/A,FALSE,"YIELDS"}</definedName>
    <definedName name="wrn2.all" localSheetId="4" hidden="1">{"PAGE1",#N/A,FALSE,"YIELDS";"PAGE2",#N/A,FALSE,"YIELDS";"PAGE3",#N/A,FALSE,"YIELDS"}</definedName>
    <definedName name="wrn2.all" localSheetId="15" hidden="1">{"PAGE1",#N/A,FALSE,"YIELDS";"PAGE2",#N/A,FALSE,"YIELDS";"PAGE3",#N/A,FALSE,"YIELDS"}</definedName>
    <definedName name="wrn2.all" localSheetId="11" hidden="1">{"PAGE1",#N/A,FALSE,"YIELDS";"PAGE2",#N/A,FALSE,"YIELDS";"PAGE3",#N/A,FALSE,"YIELDS"}</definedName>
    <definedName name="wrn2.all" hidden="1">{"PAGE1",#N/A,FALSE,"YIELDS";"PAGE2",#N/A,FALSE,"YIELDS";"PAGE3",#N/A,FALSE,"YIELDS"}</definedName>
    <definedName name="wrn2.all." localSheetId="19" hidden="1">{"PAGE1",#N/A,FALSE,"YIELDS";"PAGE2",#N/A,FALSE,"YIELDS";"PAGE3",#N/A,FALSE,"YIELDS"}</definedName>
    <definedName name="wrn2.all." localSheetId="4" hidden="1">{"PAGE1",#N/A,FALSE,"YIELDS";"PAGE2",#N/A,FALSE,"YIELDS";"PAGE3",#N/A,FALSE,"YIELDS"}</definedName>
    <definedName name="wrn2.all." localSheetId="15" hidden="1">{"PAGE1",#N/A,FALSE,"YIELDS";"PAGE2",#N/A,FALSE,"YIELDS";"PAGE3",#N/A,FALSE,"YIELDS"}</definedName>
    <definedName name="wrn2.all." localSheetId="11" hidden="1">{"PAGE1",#N/A,FALSE,"YIELDS";"PAGE2",#N/A,FALSE,"YIELDS";"PAGE3",#N/A,FALSE,"YIELDS"}</definedName>
    <definedName name="wrn2.all." hidden="1">{"PAGE1",#N/A,FALSE,"YIELDS";"PAGE2",#N/A,FALSE,"YIELDS";"PAGE3",#N/A,FALSE,"YIELDS"}</definedName>
    <definedName name="wrn2.dcf" localSheetId="11" hidden="1">{"mgmt forecast",#N/A,FALSE,"Mgmt Forecast";"dcf table",#N/A,FALSE,"Mgmt Forecast";"sensitivity",#N/A,FALSE,"Mgmt Forecast";"table inputs",#N/A,FALSE,"Mgmt Forecast";"calculations",#N/A,FALSE,"Mgmt Forecast"}</definedName>
    <definedName name="wrn2.dcf" hidden="1">{"mgmt forecast",#N/A,FALSE,"Mgmt Forecast";"dcf table",#N/A,FALSE,"Mgmt Forecast";"sensitivity",#N/A,FALSE,"Mgmt Forecast";"table inputs",#N/A,FALSE,"Mgmt Forecast";"calculations",#N/A,FALSE,"Mgmt Forecast"}</definedName>
    <definedName name="WRN2.Document" localSheetId="4" hidden="1">{"consolidated",#N/A,FALSE,"Sheet1";"cms",#N/A,FALSE,"Sheet1";"fse",#N/A,FALSE,"Sheet1"}</definedName>
    <definedName name="WRN2.Document" localSheetId="15" hidden="1">{"consolidated",#N/A,FALSE,"Sheet1";"cms",#N/A,FALSE,"Sheet1";"fse",#N/A,FALSE,"Sheet1"}</definedName>
    <definedName name="WRN2.Document" localSheetId="11" hidden="1">{"consolidated",#N/A,FALSE,"Sheet1";"cms",#N/A,FALSE,"Sheet1";"fse",#N/A,FALSE,"Sheet1"}</definedName>
    <definedName name="WRN2.Document" hidden="1">{"consolidated",#N/A,FALSE,"Sheet1";"cms",#N/A,FALSE,"Sheet1";"fse",#N/A,FALSE,"Sheet1"}</definedName>
    <definedName name="WRN2.Document_1" localSheetId="4" hidden="1">{"consolidated",#N/A,FALSE,"Sheet1";"cms",#N/A,FALSE,"Sheet1";"fse",#N/A,FALSE,"Sheet1"}</definedName>
    <definedName name="WRN2.Document_1" localSheetId="11" hidden="1">{"consolidated",#N/A,FALSE,"Sheet1";"cms",#N/A,FALSE,"Sheet1";"fse",#N/A,FALSE,"Sheet1"}</definedName>
    <definedName name="WRN2.Document_1" hidden="1">{"consolidated",#N/A,FALSE,"Sheet1";"cms",#N/A,FALSE,"Sheet1";"fse",#N/A,FALSE,"Sheet1"}</definedName>
    <definedName name="wrn2.gasodem." localSheetId="19" hidden="1">{"monthly",#N/A,FALSE,"GASODEM";"qtr to yr",#N/A,FALSE,"GASODEM"}</definedName>
    <definedName name="wrn2.gasodem." localSheetId="4" hidden="1">{"monthly",#N/A,FALSE,"GASODEM";"qtr to yr",#N/A,FALSE,"GASODEM"}</definedName>
    <definedName name="wrn2.gasodem." localSheetId="15" hidden="1">{"monthly",#N/A,FALSE,"GASODEM";"qtr to yr",#N/A,FALSE,"GASODEM"}</definedName>
    <definedName name="wrn2.gasodem." localSheetId="11" hidden="1">{"monthly",#N/A,FALSE,"GASODEM";"qtr to yr",#N/A,FALSE,"GASODEM"}</definedName>
    <definedName name="wrn2.gasodem." hidden="1">{"monthly",#N/A,FALSE,"GASODEM";"qtr to yr",#N/A,FALSE,"GASODEM"}</definedName>
    <definedName name="wrn2.is" localSheetId="4" hidden="1">{#N/A,#N/A,FALSE,"EPDCCon"}</definedName>
    <definedName name="wrn2.is" localSheetId="11" hidden="1">{#N/A,#N/A,FALSE,"EPDCCon"}</definedName>
    <definedName name="wrn2.is" hidden="1">{#N/A,#N/A,FALSE,"EPDCCon"}</definedName>
    <definedName name="wrn2.is_1" localSheetId="4" hidden="1">{#N/A,#N/A,FALSE,"EPDCCon"}</definedName>
    <definedName name="wrn2.is_1" localSheetId="11" hidden="1">{#N/A,#N/A,FALSE,"EPDCCon"}</definedName>
    <definedName name="wrn2.is_1" hidden="1">{#N/A,#N/A,FALSE,"EPDCCon"}</definedName>
    <definedName name="wrn2.isNew" localSheetId="4" hidden="1">{#N/A,#N/A,FALSE,"EPDCCon"}</definedName>
    <definedName name="wrn2.isNew" localSheetId="11" hidden="1">{#N/A,#N/A,FALSE,"EPDCCon"}</definedName>
    <definedName name="wrn2.isNew" hidden="1">{#N/A,#N/A,FALSE,"EPDCCon"}</definedName>
    <definedName name="wrn2.isNew_1" localSheetId="4" hidden="1">{#N/A,#N/A,FALSE,"EPDCCon"}</definedName>
    <definedName name="wrn2.isNew_1" localSheetId="11" hidden="1">{#N/A,#N/A,FALSE,"EPDCCon"}</definedName>
    <definedName name="wrn2.isNew_1" hidden="1">{#N/A,#N/A,FALSE,"EPDCCon"}</definedName>
    <definedName name="WRN2.PESADOS" localSheetId="11" hidden="1">{#N/A,#N/A,FALSE,"CAPA";#N/A,#N/A,FALSE,"self";#N/A,#N/A,FALSE,"NAO";#N/A,#N/A,FALSE,"chiller";#N/A,#N/A,FALSE,"splitao";#N/A,#N/A,FALSE,"40rp";#N/A,#N/A,FALSE,"50hz";#N/A,#N/A,FALSE,"AVULSO";#N/A,#N/A,FALSE,"LINHA2";#N/A,#N/A,FALSE,"LINHA1"}</definedName>
    <definedName name="WRN2.PESADOS" hidden="1">{#N/A,#N/A,FALSE,"CAPA";#N/A,#N/A,FALSE,"self";#N/A,#N/A,FALSE,"NAO";#N/A,#N/A,FALSE,"chiller";#N/A,#N/A,FALSE,"splitao";#N/A,#N/A,FALSE,"40rp";#N/A,#N/A,FALSE,"50hz";#N/A,#N/A,FALSE,"AVULSO";#N/A,#N/A,FALSE,"LINHA2";#N/A,#N/A,FALSE,"LINHA1"}</definedName>
    <definedName name="WRN2.PESADOS_1" localSheetId="11" hidden="1">{#N/A,#N/A,FALSE,"CAPA";#N/A,#N/A,FALSE,"self";#N/A,#N/A,FALSE,"NAO";#N/A,#N/A,FALSE,"chiller";#N/A,#N/A,FALSE,"splitao";#N/A,#N/A,FALSE,"40rp";#N/A,#N/A,FALSE,"50hz";#N/A,#N/A,FALSE,"AVULSO";#N/A,#N/A,FALSE,"LINHA2";#N/A,#N/A,FALSE,"LINHA1"}</definedName>
    <definedName name="WRN2.PESADOS_1" hidden="1">{#N/A,#N/A,FALSE,"CAPA";#N/A,#N/A,FALSE,"self";#N/A,#N/A,FALSE,"NAO";#N/A,#N/A,FALSE,"chiller";#N/A,#N/A,FALSE,"splitao";#N/A,#N/A,FALSE,"40rp";#N/A,#N/A,FALSE,"50hz";#N/A,#N/A,FALSE,"AVULSO";#N/A,#N/A,FALSE,"LINHA2";#N/A,#N/A,FALSE,"LINHA1"}</definedName>
    <definedName name="wrn2.print" localSheetId="11" hidden="1">{#N/A,#N/A,FALSE,"Production  - Total";#N/A,#N/A,FALSE,"Production  - Gulf";#N/A,#N/A,FALSE,"Production - East";#N/A,#N/A,FALSE,"Production  - Other";#N/A,#N/A,FALSE,"Reconciliation - Total";#N/A,#N/A,FALSE,"Reconciliation - Gulf";#N/A,#N/A,FALSE,"Reconciliation - East";#N/A,#N/A,FALSE,"Reconciliation - Other"}</definedName>
    <definedName name="wrn2.print" hidden="1">{#N/A,#N/A,FALSE,"Production  - Total";#N/A,#N/A,FALSE,"Production  - Gulf";#N/A,#N/A,FALSE,"Production - East";#N/A,#N/A,FALSE,"Production  - Other";#N/A,#N/A,FALSE,"Reconciliation - Total";#N/A,#N/A,FALSE,"Reconciliation - Gulf";#N/A,#N/A,FALSE,"Reconciliation - East";#N/A,#N/A,FALSE,"Reconciliation - Other"}</definedName>
    <definedName name="wrn2pagers" localSheetId="11" hidden="1">{"Cover",#N/A,FALSE,"Cover";"Summary",#N/A,FALSE,"Summarpage"}</definedName>
    <definedName name="wrn2pagers" hidden="1">{"Cover",#N/A,FALSE,"Cover";"Summary",#N/A,FALSE,"Summarpage"}</definedName>
    <definedName name="wrn2pagers_1" localSheetId="11" hidden="1">{"Cover",#N/A,FALSE,"Cover";"Summary",#N/A,FALSE,"Summarpage"}</definedName>
    <definedName name="wrn2pagers_1" hidden="1">{"Cover",#N/A,FALSE,"Cover";"Summary",#N/A,FALSE,"Summarpage"}</definedName>
    <definedName name="wrn3.ALL." localSheetId="4" hidden="1">{#N/A,#N/A,FALSE,"DCF";#N/A,#N/A,FALSE,"WACC";#N/A,#N/A,FALSE,"Sales_EBIT";#N/A,#N/A,FALSE,"Capex_Depreciation";#N/A,#N/A,FALSE,"WC";#N/A,#N/A,FALSE,"Interest";#N/A,#N/A,FALSE,"Assumptions"}</definedName>
    <definedName name="wrn3.ALL." localSheetId="11"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ALL._1" localSheetId="4" hidden="1">{#N/A,#N/A,FALSE,"DCF";#N/A,#N/A,FALSE,"WACC";#N/A,#N/A,FALSE,"Sales_EBIT";#N/A,#N/A,FALSE,"Capex_Depreciation";#N/A,#N/A,FALSE,"WC";#N/A,#N/A,FALSE,"Interest";#N/A,#N/A,FALSE,"Assumptions"}</definedName>
    <definedName name="wrn3.ALL._1" localSheetId="11" hidden="1">{#N/A,#N/A,FALSE,"DCF";#N/A,#N/A,FALSE,"WACC";#N/A,#N/A,FALSE,"Sales_EBIT";#N/A,#N/A,FALSE,"Capex_Depreciation";#N/A,#N/A,FALSE,"WC";#N/A,#N/A,FALSE,"Interest";#N/A,#N/A,FALSE,"Assumptions"}</definedName>
    <definedName name="wrn3.ALL._1" hidden="1">{#N/A,#N/A,FALSE,"DCF";#N/A,#N/A,FALSE,"WACC";#N/A,#N/A,FALSE,"Sales_EBIT";#N/A,#N/A,FALSE,"Capex_Depreciation";#N/A,#N/A,FALSE,"WC";#N/A,#N/A,FALSE,"Interest";#N/A,#N/A,FALSE,"Assumptions"}</definedName>
    <definedName name="wrn3.dcf" localSheetId="11" hidden="1">{"mgmt forecast",#N/A,FALSE,"Mgmt Forecast";"dcf table",#N/A,FALSE,"Mgmt Forecast";"sensitivity",#N/A,FALSE,"Mgmt Forecast";"table inputs",#N/A,FALSE,"Mgmt Forecast";"calculations",#N/A,FALSE,"Mgmt Forecast"}</definedName>
    <definedName name="wrn3.dcf" hidden="1">{"mgmt forecast",#N/A,FALSE,"Mgmt Forecast";"dcf table",#N/A,FALSE,"Mgmt Forecast";"sensitivity",#N/A,FALSE,"Mgmt Forecast";"table inputs",#N/A,FALSE,"Mgmt Forecast";"calculations",#N/A,FALSE,"Mgmt Forecast"}</definedName>
    <definedName name="wrn3.histroic" localSheetId="11" hidden="1">{#N/A,#N/A,FALSE,"model"}</definedName>
    <definedName name="wrn3.histroic" hidden="1">{#N/A,#N/A,FALSE,"model"}</definedName>
    <definedName name="WRN3.PESADOS" localSheetId="11" hidden="1">{#N/A,#N/A,FALSE,"CAPA";#N/A,#N/A,FALSE,"self";#N/A,#N/A,FALSE,"NAO";#N/A,#N/A,FALSE,"chiller";#N/A,#N/A,FALSE,"splitao";#N/A,#N/A,FALSE,"40rp";#N/A,#N/A,FALSE,"50hz";#N/A,#N/A,FALSE,"AVULSO";#N/A,#N/A,FALSE,"LINHA2";#N/A,#N/A,FALSE,"LINHA1"}</definedName>
    <definedName name="WRN3.PESADOS" hidden="1">{#N/A,#N/A,FALSE,"CAPA";#N/A,#N/A,FALSE,"self";#N/A,#N/A,FALSE,"NAO";#N/A,#N/A,FALSE,"chiller";#N/A,#N/A,FALSE,"splitao";#N/A,#N/A,FALSE,"40rp";#N/A,#N/A,FALSE,"50hz";#N/A,#N/A,FALSE,"AVULSO";#N/A,#N/A,FALSE,"LINHA2";#N/A,#N/A,FALSE,"LINHA1"}</definedName>
    <definedName name="WRN3.PESADOS_1" localSheetId="11" hidden="1">{#N/A,#N/A,FALSE,"CAPA";#N/A,#N/A,FALSE,"self";#N/A,#N/A,FALSE,"NAO";#N/A,#N/A,FALSE,"chiller";#N/A,#N/A,FALSE,"splitao";#N/A,#N/A,FALSE,"40rp";#N/A,#N/A,FALSE,"50hz";#N/A,#N/A,FALSE,"AVULSO";#N/A,#N/A,FALSE,"LINHA2";#N/A,#N/A,FALSE,"LINHA1"}</definedName>
    <definedName name="WRN3.PESADOS_1" hidden="1">{#N/A,#N/A,FALSE,"CAPA";#N/A,#N/A,FALSE,"self";#N/A,#N/A,FALSE,"NAO";#N/A,#N/A,FALSE,"chiller";#N/A,#N/A,FALSE,"splitao";#N/A,#N/A,FALSE,"40rp";#N/A,#N/A,FALSE,"50hz";#N/A,#N/A,FALSE,"AVULSO";#N/A,#N/A,FALSE,"LINHA2";#N/A,#N/A,FALSE,"LINHA1"}</definedName>
    <definedName name="WRN4.PESADOS" localSheetId="11" hidden="1">{#N/A,#N/A,FALSE,"CAPA";#N/A,#N/A,FALSE,"self";#N/A,#N/A,FALSE,"NAO";#N/A,#N/A,FALSE,"chiller";#N/A,#N/A,FALSE,"splitao";#N/A,#N/A,FALSE,"40rp";#N/A,#N/A,FALSE,"50hz";#N/A,#N/A,FALSE,"AVULSO";#N/A,#N/A,FALSE,"LINHA2";#N/A,#N/A,FALSE,"LINHA1"}</definedName>
    <definedName name="WRN4.PESADOS" hidden="1">{#N/A,#N/A,FALSE,"CAPA";#N/A,#N/A,FALSE,"self";#N/A,#N/A,FALSE,"NAO";#N/A,#N/A,FALSE,"chiller";#N/A,#N/A,FALSE,"splitao";#N/A,#N/A,FALSE,"40rp";#N/A,#N/A,FALSE,"50hz";#N/A,#N/A,FALSE,"AVULSO";#N/A,#N/A,FALSE,"LINHA2";#N/A,#N/A,FALSE,"LINHA1"}</definedName>
    <definedName name="WRN4.PESADOS_1" localSheetId="11" hidden="1">{#N/A,#N/A,FALSE,"CAPA";#N/A,#N/A,FALSE,"self";#N/A,#N/A,FALSE,"NAO";#N/A,#N/A,FALSE,"chiller";#N/A,#N/A,FALSE,"splitao";#N/A,#N/A,FALSE,"40rp";#N/A,#N/A,FALSE,"50hz";#N/A,#N/A,FALSE,"AVULSO";#N/A,#N/A,FALSE,"LINHA2";#N/A,#N/A,FALSE,"LINHA1"}</definedName>
    <definedName name="WRN4.PESADOS_1" hidden="1">{#N/A,#N/A,FALSE,"CAPA";#N/A,#N/A,FALSE,"self";#N/A,#N/A,FALSE,"NAO";#N/A,#N/A,FALSE,"chiller";#N/A,#N/A,FALSE,"splitao";#N/A,#N/A,FALSE,"40rp";#N/A,#N/A,FALSE,"50hz";#N/A,#N/A,FALSE,"AVULSO";#N/A,#N/A,FALSE,"LINHA2";#N/A,#N/A,FALSE,"LINHA1"}</definedName>
    <definedName name="WRN5.PESADOS" localSheetId="11" hidden="1">{#N/A,#N/A,FALSE,"CAPA";#N/A,#N/A,FALSE,"self";#N/A,#N/A,FALSE,"NAO";#N/A,#N/A,FALSE,"chiller";#N/A,#N/A,FALSE,"splitao";#N/A,#N/A,FALSE,"40rp";#N/A,#N/A,FALSE,"50hz";#N/A,#N/A,FALSE,"AVULSO";#N/A,#N/A,FALSE,"LINHA2";#N/A,#N/A,FALSE,"LINHA1"}</definedName>
    <definedName name="WRN5.PESADOS" hidden="1">{#N/A,#N/A,FALSE,"CAPA";#N/A,#N/A,FALSE,"self";#N/A,#N/A,FALSE,"NAO";#N/A,#N/A,FALSE,"chiller";#N/A,#N/A,FALSE,"splitao";#N/A,#N/A,FALSE,"40rp";#N/A,#N/A,FALSE,"50hz";#N/A,#N/A,FALSE,"AVULSO";#N/A,#N/A,FALSE,"LINHA2";#N/A,#N/A,FALSE,"LINHA1"}</definedName>
    <definedName name="WRN5.PESADOS_1" localSheetId="11" hidden="1">{#N/A,#N/A,FALSE,"CAPA";#N/A,#N/A,FALSE,"self";#N/A,#N/A,FALSE,"NAO";#N/A,#N/A,FALSE,"chiller";#N/A,#N/A,FALSE,"splitao";#N/A,#N/A,FALSE,"40rp";#N/A,#N/A,FALSE,"50hz";#N/A,#N/A,FALSE,"AVULSO";#N/A,#N/A,FALSE,"LINHA2";#N/A,#N/A,FALSE,"LINHA1"}</definedName>
    <definedName name="WRN5.PESADOS_1" hidden="1">{#N/A,#N/A,FALSE,"CAPA";#N/A,#N/A,FALSE,"self";#N/A,#N/A,FALSE,"NAO";#N/A,#N/A,FALSE,"chiller";#N/A,#N/A,FALSE,"splitao";#N/A,#N/A,FALSE,"40rp";#N/A,#N/A,FALSE,"50hz";#N/A,#N/A,FALSE,"AVULSO";#N/A,#N/A,FALSE,"LINHA2";#N/A,#N/A,FALSE,"LINHA1"}</definedName>
    <definedName name="wrna" localSheetId="1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prod" localSheetId="4" hidden="1">{#N/A,#N/A,FALSE,"1";#N/A,#N/A,FALSE,"2";#N/A,#N/A,FALSE,"16 - 17";#N/A,#N/A,FALSE,"18 - 19";#N/A,#N/A,FALSE,"26";#N/A,#N/A,FALSE,"27";#N/A,#N/A,FALSE,"28"}</definedName>
    <definedName name="wrna.prod" localSheetId="11" hidden="1">{#N/A,#N/A,FALSE,"1";#N/A,#N/A,FALSE,"2";#N/A,#N/A,FALSE,"16 - 17";#N/A,#N/A,FALSE,"18 - 19";#N/A,#N/A,FALSE,"26";#N/A,#N/A,FALSE,"27";#N/A,#N/A,FALSE,"28"}</definedName>
    <definedName name="wrna.prod" hidden="1">{#N/A,#N/A,FALSE,"1";#N/A,#N/A,FALSE,"2";#N/A,#N/A,FALSE,"16 - 17";#N/A,#N/A,FALSE,"18 - 19";#N/A,#N/A,FALSE,"26";#N/A,#N/A,FALSE,"27";#N/A,#N/A,FALSE,"28"}</definedName>
    <definedName name="wrna.prod_1" localSheetId="4" hidden="1">{#N/A,#N/A,FALSE,"1";#N/A,#N/A,FALSE,"2";#N/A,#N/A,FALSE,"16 - 17";#N/A,#N/A,FALSE,"18 - 19";#N/A,#N/A,FALSE,"26";#N/A,#N/A,FALSE,"27";#N/A,#N/A,FALSE,"28"}</definedName>
    <definedName name="wrna.prod_1" localSheetId="11" hidden="1">{#N/A,#N/A,FALSE,"1";#N/A,#N/A,FALSE,"2";#N/A,#N/A,FALSE,"16 - 17";#N/A,#N/A,FALSE,"18 - 19";#N/A,#N/A,FALSE,"26";#N/A,#N/A,FALSE,"27";#N/A,#N/A,FALSE,"28"}</definedName>
    <definedName name="wrna.prod_1" hidden="1">{#N/A,#N/A,FALSE,"1";#N/A,#N/A,FALSE,"2";#N/A,#N/A,FALSE,"16 - 17";#N/A,#N/A,FALSE,"18 - 19";#N/A,#N/A,FALSE,"26";#N/A,#N/A,FALSE,"27";#N/A,#N/A,FALSE,"28"}</definedName>
    <definedName name="wrnAll_Worksheets2"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 localSheetId="1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_1"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_1" localSheetId="1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_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B_qtr" localSheetId="11" hidden="1">{"C COM Detail Qtr of",#N/A,FALSE,"DATA";"D Exp Detail Qtr of",#N/A,FALSE,"DATA"}</definedName>
    <definedName name="wrnB_qtr" hidden="1">{"C COM Detail Qtr of",#N/A,FALSE,"DATA";"D Exp Detail Qtr of",#N/A,FALSE,"DATA"}</definedName>
    <definedName name="wrnB_qtr_1" localSheetId="11" hidden="1">{"C COM Detail Qtr of",#N/A,FALSE,"DATA";"D Exp Detail Qtr of",#N/A,FALSE,"DATA"}</definedName>
    <definedName name="wrnB_qtr_1" hidden="1">{"C COM Detail Qtr of",#N/A,FALSE,"DATA";"D Exp Detail Qtr of",#N/A,FALSE,"DATA"}</definedName>
    <definedName name="wrnbal" localSheetId="19" hidden="1">{"bs",#N/A,FALSE,"SCF"}</definedName>
    <definedName name="wrnbal" localSheetId="4" hidden="1">{"bs",#N/A,FALSE,"SCF"}</definedName>
    <definedName name="wrnbal" localSheetId="15" hidden="1">{"bs",#N/A,FALSE,"SCF"}</definedName>
    <definedName name="wrnbal" localSheetId="11" hidden="1">{"bs",#N/A,FALSE,"SCF"}</definedName>
    <definedName name="wrnbal" hidden="1">{"bs",#N/A,FALSE,"SCF"}</definedName>
    <definedName name="wrnc" localSheetId="1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_1" localSheetId="11" hidden="1">{"A COM Detail YTD",#N/A,FALSE,"DATA";"B Exp Detail YTD",#N/A,FALSE,"DATA"}</definedName>
    <definedName name="wrnC_1" hidden="1">{"A COM Detail YTD",#N/A,FALSE,"DATA";"B Exp Detail YTD",#N/A,FALSE,"DATA"}</definedName>
    <definedName name="wrncompas" localSheetId="4" hidden="1">{"comps",#N/A,FALSE,"comps";"notes",#N/A,FALSE,"comps"}</definedName>
    <definedName name="wrncompas" localSheetId="11" hidden="1">{"comps",#N/A,FALSE,"comps";"notes",#N/A,FALSE,"comps"}</definedName>
    <definedName name="wrncompas" hidden="1">{"comps",#N/A,FALSE,"comps";"notes",#N/A,FALSE,"comps"}</definedName>
    <definedName name="wrncompas_1" localSheetId="4" hidden="1">{"comps",#N/A,FALSE,"comps";"notes",#N/A,FALSE,"comps"}</definedName>
    <definedName name="wrncompas_1" localSheetId="11" hidden="1">{"comps",#N/A,FALSE,"comps";"notes",#N/A,FALSE,"comps"}</definedName>
    <definedName name="wrncompas_1" hidden="1">{"comps",#N/A,FALSE,"comps";"notes",#N/A,FALSE,"comps"}</definedName>
    <definedName name="wrncomplete"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 localSheetId="11" hidden="1">{"A Performance Report",#N/A,FALSE,"%Performance"}</definedName>
    <definedName name="wrnD" hidden="1">{"A Performance Report",#N/A,FALSE,"%Performance"}</definedName>
    <definedName name="wrnD_1" localSheetId="11" hidden="1">{"A Performance Report",#N/A,FALSE,"%Performance"}</definedName>
    <definedName name="wrnD_1" hidden="1">{"A Performance Report",#N/A,FALSE,"%Performance"}</definedName>
    <definedName name="wrne" localSheetId="11" hidden="1">{#N/A,#N/A,FALSE,"Headcount_PCS ";#N/A,#N/A,FALSE,"Headcount CIG";#N/A,#N/A,FALSE,"Headcount iDEN";#N/A,#N/A,FALSE,"JAG PLANT TREND"}</definedName>
    <definedName name="wrne" hidden="1">{#N/A,#N/A,FALSE,"Headcount_PCS ";#N/A,#N/A,FALSE,"Headcount CIG";#N/A,#N/A,FALSE,"Headcount iDEN";#N/A,#N/A,FALSE,"JAG PLANT TREND"}</definedName>
    <definedName name="wrnfy97" localSheetId="4" hidden="1">{#N/A,#N/A,FALSE,"FY97";#N/A,#N/A,FALSE,"FY98";#N/A,#N/A,FALSE,"FY99";#N/A,#N/A,FALSE,"FY00";#N/A,#N/A,FALSE,"FY01"}</definedName>
    <definedName name="wrnfy97" localSheetId="11" hidden="1">{#N/A,#N/A,FALSE,"FY97";#N/A,#N/A,FALSE,"FY98";#N/A,#N/A,FALSE,"FY99";#N/A,#N/A,FALSE,"FY00";#N/A,#N/A,FALSE,"FY01"}</definedName>
    <definedName name="wrnfy97" hidden="1">{#N/A,#N/A,FALSE,"FY97";#N/A,#N/A,FALSE,"FY98";#N/A,#N/A,FALSE,"FY99";#N/A,#N/A,FALSE,"FY00";#N/A,#N/A,FALSE,"FY01"}</definedName>
    <definedName name="wrnfy97_1" localSheetId="4" hidden="1">{#N/A,#N/A,FALSE,"FY97";#N/A,#N/A,FALSE,"FY98";#N/A,#N/A,FALSE,"FY99";#N/A,#N/A,FALSE,"FY00";#N/A,#N/A,FALSE,"FY01"}</definedName>
    <definedName name="wrnfy97_1" localSheetId="11" hidden="1">{#N/A,#N/A,FALSE,"FY97";#N/A,#N/A,FALSE,"FY98";#N/A,#N/A,FALSE,"FY99";#N/A,#N/A,FALSE,"FY00";#N/A,#N/A,FALSE,"FY01"}</definedName>
    <definedName name="wrnfy97_1" hidden="1">{#N/A,#N/A,FALSE,"FY97";#N/A,#N/A,FALSE,"FY98";#N/A,#N/A,FALSE,"FY99";#N/A,#N/A,FALSE,"FY00";#N/A,#N/A,FALSE,"FY01"}</definedName>
    <definedName name="wrnMid" localSheetId="11" hidden="1">{#N/A,#N/A,TRUE,"Q1 Fcst Summary";#N/A,#N/A,TRUE,"Q1 Var Sum";#N/A,#N/A,TRUE,"q1 potentials";#N/A,#N/A,TRUE,"Q1 PL";#N/A,#N/A,TRUE,"Q1 EE";#N/A,#N/A,TRUE,"Q2 Fcst Summary";#N/A,#N/A,TRUE,"Q2 Var Sum";#N/A,#N/A,TRUE,"q2 potentials";#N/A,#N/A,TRUE,"Q2 PL";#N/A,#N/A,TRUE,"Q2 EE";#N/A,#N/A,TRUE,"cover"}</definedName>
    <definedName name="wrnMid" hidden="1">{#N/A,#N/A,TRUE,"Q1 Fcst Summary";#N/A,#N/A,TRUE,"Q1 Var Sum";#N/A,#N/A,TRUE,"q1 potentials";#N/A,#N/A,TRUE,"Q1 PL";#N/A,#N/A,TRUE,"Q1 EE";#N/A,#N/A,TRUE,"Q2 Fcst Summary";#N/A,#N/A,TRUE,"Q2 Var Sum";#N/A,#N/A,TRUE,"q2 potentials";#N/A,#N/A,TRUE,"Q2 PL";#N/A,#N/A,TRUE,"Q2 EE";#N/A,#N/A,TRUE,"cover"}</definedName>
    <definedName name="wrnMid_1" localSheetId="11" hidden="1">{#N/A,#N/A,TRUE,"Q1 Fcst Summary";#N/A,#N/A,TRUE,"Q1 Var Sum";#N/A,#N/A,TRUE,"q1 potentials";#N/A,#N/A,TRUE,"Q1 PL";#N/A,#N/A,TRUE,"Q1 EE";#N/A,#N/A,TRUE,"Q2 Fcst Summary";#N/A,#N/A,TRUE,"Q2 Var Sum";#N/A,#N/A,TRUE,"q2 potentials";#N/A,#N/A,TRUE,"Q2 PL";#N/A,#N/A,TRUE,"Q2 EE";#N/A,#N/A,TRUE,"cover"}</definedName>
    <definedName name="wrnMid_1" hidden="1">{#N/A,#N/A,TRUE,"Q1 Fcst Summary";#N/A,#N/A,TRUE,"Q1 Var Sum";#N/A,#N/A,TRUE,"q1 potentials";#N/A,#N/A,TRUE,"Q1 PL";#N/A,#N/A,TRUE,"Q1 EE";#N/A,#N/A,TRUE,"Q2 Fcst Summary";#N/A,#N/A,TRUE,"Q2 Var Sum";#N/A,#N/A,TRUE,"q2 potentials";#N/A,#N/A,TRUE,"Q2 PL";#N/A,#N/A,TRUE,"Q2 EE";#N/A,#N/A,TRUE,"cover"}</definedName>
    <definedName name="wrnn"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print" localSheetId="11" hidden="1">{#N/A,#N/A,FALSE,"Production  - Total";#N/A,#N/A,FALSE,"Production  - Gulf";#N/A,#N/A,FALSE,"High lights - Gulf";#N/A,#N/A,FALSE,"Production - East";#N/A,#N/A,FALSE,"High lights - East"}</definedName>
    <definedName name="wrnn.print" hidden="1">{#N/A,#N/A,FALSE,"Production  - Total";#N/A,#N/A,FALSE,"Production  - Gulf";#N/A,#N/A,FALSE,"High lights - Gulf";#N/A,#N/A,FALSE,"Production - East";#N/A,#N/A,FALSE,"High lights - East"}</definedName>
    <definedName name="wrnn_1"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_1"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o" localSheetId="11" hidden="1">{"INTRON97",#N/A,FALSE,"REVCDLR";"MERCK1997",#N/A,FALSE,"REVCDLR";"SKB1997",#N/A,FALSE,"REVCDLR"}</definedName>
    <definedName name="wrno" hidden="1">{"INTRON97",#N/A,FALSE,"REVCDLR";"MERCK1997",#N/A,FALSE,"REVCDLR";"SKB1997",#N/A,FALSE,"REVCDLR"}</definedName>
    <definedName name="wrno_1" localSheetId="11" hidden="1">{"INTRON97",#N/A,FALSE,"REVCDLR";"MERCK1997",#N/A,FALSE,"REVCDLR";"SKB1997",#N/A,FALSE,"REVCDLR"}</definedName>
    <definedName name="wrno_1" hidden="1">{"INTRON97",#N/A,FALSE,"REVCDLR";"MERCK1997",#N/A,FALSE,"REVCDLR";"SKB1997",#N/A,FALSE,"REVCDLR"}</definedName>
    <definedName name="wrnprint1" localSheetId="11" hidden="1">{#N/A,#N/A,FALSE,"Financial";#N/A,#N/A,FALSE,"Balance Sheet";#N/A,#N/A,FALSE,"Income stmt";#N/A,#N/A,FALSE,"Ratio"}</definedName>
    <definedName name="wrnprint1" hidden="1">{#N/A,#N/A,FALSE,"Financial";#N/A,#N/A,FALSE,"Balance Sheet";#N/A,#N/A,FALSE,"Income stmt";#N/A,#N/A,FALSE,"Ratio"}</definedName>
    <definedName name="wrnpulp" localSheetId="11" hidden="1">{"Pulp Production",#N/A,FALSE,"Pulp";"Pulp Earnings",#N/A,FALSE,"Pulp"}</definedName>
    <definedName name="wrnpulp" hidden="1">{"Pulp Production",#N/A,FALSE,"Pulp";"Pulp Earnings",#N/A,FALSE,"Pulp"}</definedName>
    <definedName name="wrnpulp_1" localSheetId="11" hidden="1">{"Pulp Production",#N/A,FALSE,"Pulp";"Pulp Earnings",#N/A,FALSE,"Pulp"}</definedName>
    <definedName name="wrnpulp_1" hidden="1">{"Pulp Production",#N/A,FALSE,"Pulp";"Pulp Earnings",#N/A,FALSE,"Pulp"}</definedName>
    <definedName name="wrntbexplans2" localSheetId="4" hidden="1">{"EXPLANATIONS",#N/A,FALSE,"Working Trial Balance"}</definedName>
    <definedName name="wrntbexplans2" localSheetId="11" hidden="1">{"EXPLANATIONS",#N/A,FALSE,"Working Trial Balance"}</definedName>
    <definedName name="wrntbexplans2" hidden="1">{"EXPLANATIONS",#N/A,FALSE,"Working Trial Balance"}</definedName>
    <definedName name="wrntbexplans2_1" localSheetId="4" hidden="1">{"EXPLANATIONS",#N/A,FALSE,"Working Trial Balance"}</definedName>
    <definedName name="wrntbexplans2_1" localSheetId="11" hidden="1">{"EXPLANATIONS",#N/A,FALSE,"Working Trial Balance"}</definedName>
    <definedName name="wrntbexplans2_1" hidden="1">{"EXPLANATIONS",#N/A,FALSE,"Working Trial Balance"}</definedName>
    <definedName name="WRR" localSheetId="4" hidden="1">{#N/A,#N/A,FALSE,"Pharm";#N/A,#N/A,FALSE,"WWCM"}</definedName>
    <definedName name="WRR" localSheetId="11" hidden="1">{#N/A,#N/A,FALSE,"Pharm";#N/A,#N/A,FALSE,"WWCM"}</definedName>
    <definedName name="WRR" hidden="1">{#N/A,#N/A,FALSE,"Pharm";#N/A,#N/A,FALSE,"WWCM"}</definedName>
    <definedName name="WRR_1" localSheetId="4" hidden="1">{#N/A,#N/A,FALSE,"Pharm";#N/A,#N/A,FALSE,"WWCM"}</definedName>
    <definedName name="WRR_1" localSheetId="11" hidden="1">{#N/A,#N/A,FALSE,"Pharm";#N/A,#N/A,FALSE,"WWCM"}</definedName>
    <definedName name="WRR_1" hidden="1">{#N/A,#N/A,FALSE,"Pharm";#N/A,#N/A,FALSE,"WWCM"}</definedName>
    <definedName name="wrrrrr" localSheetId="4" hidden="1">{#N/A,#N/A,FALSE,"REPORT"}</definedName>
    <definedName name="wrrrrr" localSheetId="11" hidden="1">{#N/A,#N/A,FALSE,"REPORT"}</definedName>
    <definedName name="wrrrrr" hidden="1">{#N/A,#N/A,FALSE,"REPORT"}</definedName>
    <definedName name="wrrrrr_1" localSheetId="4" hidden="1">{#N/A,#N/A,FALSE,"REPORT"}</definedName>
    <definedName name="wrrrrr_1" localSheetId="11" hidden="1">{#N/A,#N/A,FALSE,"REPORT"}</definedName>
    <definedName name="wrrrrr_1" hidden="1">{#N/A,#N/A,FALSE,"REPORT"}</definedName>
    <definedName name="wrtu6u46h" localSheetId="4">{"Client Name or Project Name"}</definedName>
    <definedName name="wrtu6u46h" localSheetId="11">{"Client Name or Project Name"}</definedName>
    <definedName name="wrtu6u46h">{"Client Name or Project Name"}</definedName>
    <definedName name="wrtuyruwreu" localSheetId="4">{"Client Name or Project Name"}</definedName>
    <definedName name="wrtuyruwreu" localSheetId="11">{"Client Name or Project Name"}</definedName>
    <definedName name="wrtuyruwreu">{"Client Name or Project Name"}</definedName>
    <definedName name="wrtwuyw45u" localSheetId="4">{"Client Name or Project Name"}</definedName>
    <definedName name="wrtwuyw45u" localSheetId="11">{"Client Name or Project Name"}</definedName>
    <definedName name="wrtwuyw45u">{"Client Name or Project Name"}</definedName>
    <definedName name="wrtyhwrthwtr" localSheetId="11" hidden="1">{#N/A,#N/A,FALSE,"Hoja10";#N/A,#N/A,FALSE,"Hoja9";#N/A,#N/A,FALSE,"Hoja8";#N/A,#N/A,FALSE,"Hoja7";#N/A,#N/A,FALSE,"Hoja6";#N/A,#N/A,FALSE,"Hoja5";#N/A,#N/A,FALSE,"Hoja4";#N/A,#N/A,FALSE,"Hoja2";#N/A,#N/A,FALSE,"Hoja3";#N/A,#N/A,FALSE,"HOJA1";#N/A,#N/A,FALSE,"CashFlow";#N/A,#N/A,FALSE,"FinStmts"}</definedName>
    <definedName name="wrtyhwrthwtr" hidden="1">{#N/A,#N/A,FALSE,"Hoja10";#N/A,#N/A,FALSE,"Hoja9";#N/A,#N/A,FALSE,"Hoja8";#N/A,#N/A,FALSE,"Hoja7";#N/A,#N/A,FALSE,"Hoja6";#N/A,#N/A,FALSE,"Hoja5";#N/A,#N/A,FALSE,"Hoja4";#N/A,#N/A,FALSE,"Hoja2";#N/A,#N/A,FALSE,"Hoja3";#N/A,#N/A,FALSE,"HOJA1";#N/A,#N/A,FALSE,"CashFlow";#N/A,#N/A,FALSE,"FinStmts"}</definedName>
    <definedName name="wrtyhwrthwtr_1" localSheetId="11" hidden="1">{#N/A,#N/A,FALSE,"Hoja10";#N/A,#N/A,FALSE,"Hoja9";#N/A,#N/A,FALSE,"Hoja8";#N/A,#N/A,FALSE,"Hoja7";#N/A,#N/A,FALSE,"Hoja6";#N/A,#N/A,FALSE,"Hoja5";#N/A,#N/A,FALSE,"Hoja4";#N/A,#N/A,FALSE,"Hoja2";#N/A,#N/A,FALSE,"Hoja3";#N/A,#N/A,FALSE,"HOJA1";#N/A,#N/A,FALSE,"CashFlow";#N/A,#N/A,FALSE,"FinStmts"}</definedName>
    <definedName name="wrtyhwrthwtr_1" hidden="1">{#N/A,#N/A,FALSE,"Hoja10";#N/A,#N/A,FALSE,"Hoja9";#N/A,#N/A,FALSE,"Hoja8";#N/A,#N/A,FALSE,"Hoja7";#N/A,#N/A,FALSE,"Hoja6";#N/A,#N/A,FALSE,"Hoja5";#N/A,#N/A,FALSE,"Hoja4";#N/A,#N/A,FALSE,"Hoja2";#N/A,#N/A,FALSE,"Hoja3";#N/A,#N/A,FALSE,"HOJA1";#N/A,#N/A,FALSE,"CashFlow";#N/A,#N/A,FALSE,"FinStmts"}</definedName>
    <definedName name="wrtywhgwdgh" localSheetId="11" hidden="1">{#N/A,#N/A,FALSE,"Hoja10";#N/A,#N/A,FALSE,"Hoja9";#N/A,#N/A,FALSE,"Hoja8";#N/A,#N/A,FALSE,"Hoja7";#N/A,#N/A,FALSE,"Hoja6";#N/A,#N/A,FALSE,"Hoja5";#N/A,#N/A,FALSE,"Hoja4";#N/A,#N/A,FALSE,"Hoja2";#N/A,#N/A,FALSE,"Hoja3";#N/A,#N/A,FALSE,"HOJA1";#N/A,#N/A,FALSE,"CashFlow";#N/A,#N/A,FALSE,"FinStmts"}</definedName>
    <definedName name="wrtywhgwdgh" hidden="1">{#N/A,#N/A,FALSE,"Hoja10";#N/A,#N/A,FALSE,"Hoja9";#N/A,#N/A,FALSE,"Hoja8";#N/A,#N/A,FALSE,"Hoja7";#N/A,#N/A,FALSE,"Hoja6";#N/A,#N/A,FALSE,"Hoja5";#N/A,#N/A,FALSE,"Hoja4";#N/A,#N/A,FALSE,"Hoja2";#N/A,#N/A,FALSE,"Hoja3";#N/A,#N/A,FALSE,"HOJA1";#N/A,#N/A,FALSE,"CashFlow";#N/A,#N/A,FALSE,"FinStmts"}</definedName>
    <definedName name="wrtywhgwdgh_1" localSheetId="11" hidden="1">{#N/A,#N/A,FALSE,"Hoja10";#N/A,#N/A,FALSE,"Hoja9";#N/A,#N/A,FALSE,"Hoja8";#N/A,#N/A,FALSE,"Hoja7";#N/A,#N/A,FALSE,"Hoja6";#N/A,#N/A,FALSE,"Hoja5";#N/A,#N/A,FALSE,"Hoja4";#N/A,#N/A,FALSE,"Hoja2";#N/A,#N/A,FALSE,"Hoja3";#N/A,#N/A,FALSE,"HOJA1";#N/A,#N/A,FALSE,"CashFlow";#N/A,#N/A,FALSE,"FinStmts"}</definedName>
    <definedName name="wrtywhgwdgh_1" hidden="1">{#N/A,#N/A,FALSE,"Hoja10";#N/A,#N/A,FALSE,"Hoja9";#N/A,#N/A,FALSE,"Hoja8";#N/A,#N/A,FALSE,"Hoja7";#N/A,#N/A,FALSE,"Hoja6";#N/A,#N/A,FALSE,"Hoja5";#N/A,#N/A,FALSE,"Hoja4";#N/A,#N/A,FALSE,"Hoja2";#N/A,#N/A,FALSE,"Hoja3";#N/A,#N/A,FALSE,"HOJA1";#N/A,#N/A,FALSE,"CashFlow";#N/A,#N/A,FALSE,"FinStmts"}</definedName>
    <definedName name="wrtywtywty" localSheetId="11" hidden="1">{#N/A,#N/A,FALSE,"Hoja10";#N/A,#N/A,FALSE,"Hoja9";#N/A,#N/A,FALSE,"Hoja8";#N/A,#N/A,FALSE,"Hoja7";#N/A,#N/A,FALSE,"Hoja6";#N/A,#N/A,FALSE,"Hoja5";#N/A,#N/A,FALSE,"Hoja4";#N/A,#N/A,FALSE,"Hoja2";#N/A,#N/A,FALSE,"Hoja3";#N/A,#N/A,FALSE,"HOJA1";#N/A,#N/A,FALSE,"CashFlow";#N/A,#N/A,FALSE,"FinStmts"}</definedName>
    <definedName name="wrtywtywty" hidden="1">{#N/A,#N/A,FALSE,"Hoja10";#N/A,#N/A,FALSE,"Hoja9";#N/A,#N/A,FALSE,"Hoja8";#N/A,#N/A,FALSE,"Hoja7";#N/A,#N/A,FALSE,"Hoja6";#N/A,#N/A,FALSE,"Hoja5";#N/A,#N/A,FALSE,"Hoja4";#N/A,#N/A,FALSE,"Hoja2";#N/A,#N/A,FALSE,"Hoja3";#N/A,#N/A,FALSE,"HOJA1";#N/A,#N/A,FALSE,"CashFlow";#N/A,#N/A,FALSE,"FinStmts"}</definedName>
    <definedName name="wrtywtywty_1" localSheetId="11" hidden="1">{#N/A,#N/A,FALSE,"Hoja10";#N/A,#N/A,FALSE,"Hoja9";#N/A,#N/A,FALSE,"Hoja8";#N/A,#N/A,FALSE,"Hoja7";#N/A,#N/A,FALSE,"Hoja6";#N/A,#N/A,FALSE,"Hoja5";#N/A,#N/A,FALSE,"Hoja4";#N/A,#N/A,FALSE,"Hoja2";#N/A,#N/A,FALSE,"Hoja3";#N/A,#N/A,FALSE,"HOJA1";#N/A,#N/A,FALSE,"CashFlow";#N/A,#N/A,FALSE,"FinStmts"}</definedName>
    <definedName name="wrtywtywty_1" hidden="1">{#N/A,#N/A,FALSE,"Hoja10";#N/A,#N/A,FALSE,"Hoja9";#N/A,#N/A,FALSE,"Hoja8";#N/A,#N/A,FALSE,"Hoja7";#N/A,#N/A,FALSE,"Hoja6";#N/A,#N/A,FALSE,"Hoja5";#N/A,#N/A,FALSE,"Hoja4";#N/A,#N/A,FALSE,"Hoja2";#N/A,#N/A,FALSE,"Hoja3";#N/A,#N/A,FALSE,"HOJA1";#N/A,#N/A,FALSE,"CashFlow";#N/A,#N/A,FALSE,"FinStmts"}</definedName>
    <definedName name="wrutwruturwtu" localSheetId="4">{"Client Name or Project Name"}</definedName>
    <definedName name="wrutwruturwtu" localSheetId="11">{"Client Name or Project Name"}</definedName>
    <definedName name="wrutwruturwtu">{"Client Name or Project Name"}</definedName>
    <definedName name="wruytwtu64u" localSheetId="4">{"Client Name or Project Name"}</definedName>
    <definedName name="wruytwtu64u" localSheetId="11">{"Client Name or Project Name"}</definedName>
    <definedName name="wruytwtu64u">{"Client Name or Project Name"}</definedName>
    <definedName name="ws" hidden="1">#REF!</definedName>
    <definedName name="ws_1" localSheetId="1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s_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sbwbwbwb" localSheetId="4">{"Client Name or Project Name"}</definedName>
    <definedName name="wsbwbwbwb" localSheetId="11">{"Client Name or Project Name"}</definedName>
    <definedName name="wsbwbwbwb">{"Client Name or Project Name"}</definedName>
    <definedName name="wsm" hidden="1">#N/A</definedName>
    <definedName name="wsn.orm." localSheetId="11"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sn.orm."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ss" hidden="1">#REF!</definedName>
    <definedName name="wt" localSheetId="4" hidden="1">{#N/A,#N/A,FALSE,"FY97";#N/A,#N/A,FALSE,"FY98";#N/A,#N/A,FALSE,"FY99";#N/A,#N/A,FALSE,"FY00";#N/A,#N/A,FALSE,"FY01"}</definedName>
    <definedName name="wt" localSheetId="11" hidden="1">{#N/A,#N/A,FALSE,"FY97";#N/A,#N/A,FALSE,"FY98";#N/A,#N/A,FALSE,"FY99";#N/A,#N/A,FALSE,"FY00";#N/A,#N/A,FALSE,"FY01"}</definedName>
    <definedName name="wt" hidden="1">{#N/A,#N/A,FALSE,"FY97";#N/A,#N/A,FALSE,"FY98";#N/A,#N/A,FALSE,"FY99";#N/A,#N/A,FALSE,"FY00";#N/A,#N/A,FALSE,"FY01"}</definedName>
    <definedName name="wt_1" localSheetId="4" hidden="1">{#N/A,#N/A,FALSE,"FY97";#N/A,#N/A,FALSE,"FY98";#N/A,#N/A,FALSE,"FY99";#N/A,#N/A,FALSE,"FY00";#N/A,#N/A,FALSE,"FY01"}</definedName>
    <definedName name="wt_1" localSheetId="11" hidden="1">{#N/A,#N/A,FALSE,"FY97";#N/A,#N/A,FALSE,"FY98";#N/A,#N/A,FALSE,"FY99";#N/A,#N/A,FALSE,"FY00";#N/A,#N/A,FALSE,"FY01"}</definedName>
    <definedName name="wt_1" hidden="1">{#N/A,#N/A,FALSE,"FY97";#N/A,#N/A,FALSE,"FY98";#N/A,#N/A,FALSE,"FY99";#N/A,#N/A,FALSE,"FY00";#N/A,#N/A,FALSE,"FY01"}</definedName>
    <definedName name="wtdavgshares">#REF!</definedName>
    <definedName name="wtwet" localSheetId="11"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twet"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twetwet" localSheetId="11" hidden="1">{"SourcesUses",#N/A,TRUE,#N/A;"TransOverview",#N/A,TRUE,"CFMODEL"}</definedName>
    <definedName name="wtwetwet" hidden="1">{"SourcesUses",#N/A,TRUE,#N/A;"TransOverview",#N/A,TRUE,"CFMODEL"}</definedName>
    <definedName name="WTWEWETWETWETWET" hidden="1">#REF!</definedName>
    <definedName name="wtywtywty" localSheetId="11" hidden="1">{#N/A,#N/A,FALSE,"Hoja10";#N/A,#N/A,FALSE,"Hoja9";#N/A,#N/A,FALSE,"Hoja8";#N/A,#N/A,FALSE,"Hoja7";#N/A,#N/A,FALSE,"Hoja6";#N/A,#N/A,FALSE,"Hoja5";#N/A,#N/A,FALSE,"Hoja4";#N/A,#N/A,FALSE,"Hoja2";#N/A,#N/A,FALSE,"Hoja3";#N/A,#N/A,FALSE,"HOJA1";#N/A,#N/A,FALSE,"CashFlow";#N/A,#N/A,FALSE,"FinStmts"}</definedName>
    <definedName name="wtywtywty" hidden="1">{#N/A,#N/A,FALSE,"Hoja10";#N/A,#N/A,FALSE,"Hoja9";#N/A,#N/A,FALSE,"Hoja8";#N/A,#N/A,FALSE,"Hoja7";#N/A,#N/A,FALSE,"Hoja6";#N/A,#N/A,FALSE,"Hoja5";#N/A,#N/A,FALSE,"Hoja4";#N/A,#N/A,FALSE,"Hoja2";#N/A,#N/A,FALSE,"Hoja3";#N/A,#N/A,FALSE,"HOJA1";#N/A,#N/A,FALSE,"CashFlow";#N/A,#N/A,FALSE,"FinStmts"}</definedName>
    <definedName name="wtywtywty_1" localSheetId="11" hidden="1">{#N/A,#N/A,FALSE,"Hoja10";#N/A,#N/A,FALSE,"Hoja9";#N/A,#N/A,FALSE,"Hoja8";#N/A,#N/A,FALSE,"Hoja7";#N/A,#N/A,FALSE,"Hoja6";#N/A,#N/A,FALSE,"Hoja5";#N/A,#N/A,FALSE,"Hoja4";#N/A,#N/A,FALSE,"Hoja2";#N/A,#N/A,FALSE,"Hoja3";#N/A,#N/A,FALSE,"HOJA1";#N/A,#N/A,FALSE,"CashFlow";#N/A,#N/A,FALSE,"FinStmts"}</definedName>
    <definedName name="wtywtywty_1" hidden="1">{#N/A,#N/A,FALSE,"Hoja10";#N/A,#N/A,FALSE,"Hoja9";#N/A,#N/A,FALSE,"Hoja8";#N/A,#N/A,FALSE,"Hoja7";#N/A,#N/A,FALSE,"Hoja6";#N/A,#N/A,FALSE,"Hoja5";#N/A,#N/A,FALSE,"Hoja4";#N/A,#N/A,FALSE,"Hoja2";#N/A,#N/A,FALSE,"Hoja3";#N/A,#N/A,FALSE,"HOJA1";#N/A,#N/A,FALSE,"CashFlow";#N/A,#N/A,FALSE,"FinStmts"}</definedName>
    <definedName name="wv" localSheetId="4" hidden="1">{#N/A,#N/A,FALSE,"Pharm";#N/A,#N/A,FALSE,"WWCM"}</definedName>
    <definedName name="wv" localSheetId="11" hidden="1">{#N/A,#N/A,FALSE,"Pharm";#N/A,#N/A,FALSE,"WWCM"}</definedName>
    <definedName name="wv" hidden="1">{#N/A,#N/A,FALSE,"Pharm";#N/A,#N/A,FALSE,"WWCM"}</definedName>
    <definedName name="wv_1" localSheetId="4" hidden="1">{#N/A,#N/A,FALSE,"Pharm";#N/A,#N/A,FALSE,"WWCM"}</definedName>
    <definedName name="wv_1" localSheetId="11" hidden="1">{#N/A,#N/A,FALSE,"Pharm";#N/A,#N/A,FALSE,"WWCM"}</definedName>
    <definedName name="wv_1" hidden="1">{#N/A,#N/A,FALSE,"Pharm";#N/A,#N/A,FALSE,"WWCM"}</definedName>
    <definedName name="wvu.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CC." localSheetId="11" hidden="1">{TRUE,TRUE,-1.25,-15.5,484.5,278.25,FALSE,FALSE,TRUE,FALSE,0,1,#N/A,452,#N/A,5.92592592592593,22.5714285714286,1,FALSE,FALSE,3,TRUE,1,FALSE,100,"Swvu.ACC.","ACwvu.ACC.",#N/A,FALSE,FALSE,0,0,0,0,2,"","",FALSE,FALSE,FALSE,FALSE,1,90,#N/A,#N/A,"=R1C1:R650C11",FALSE,#N/A,#N/A,FALSE,FALSE,FALSE,1,65532,65532,FALSE,FALSE,TRUE,TRUE,TRUE}</definedName>
    <definedName name="wvu.ACC." hidden="1">{TRUE,TRUE,-1.25,-15.5,484.5,278.25,FALSE,FALSE,TRUE,FALSE,0,1,#N/A,452,#N/A,5.92592592592593,22.5714285714286,1,FALSE,FALSE,3,TRUE,1,FALSE,100,"Swvu.ACC.","ACwvu.ACC.",#N/A,FALSE,FALSE,0,0,0,0,2,"","",FALSE,FALSE,FALSE,FALSE,1,90,#N/A,#N/A,"=R1C1:R650C11",FALSE,#N/A,#N/A,FALSE,FALSE,FALSE,1,65532,65532,FALSE,FALSE,TRUE,TRUE,TRUE}</definedName>
    <definedName name="wvu.AFAC." localSheetId="11" hidden="1">{TRUE,TRUE,-1.25,-15.5,484.5,278.25,FALSE,FALSE,TRUE,FALSE,0,1,#N/A,551,#N/A,5.92592592592593,22.5714285714286,1,FALSE,FALSE,3,TRUE,1,FALSE,100,"Swvu.AFAC.","ACwvu.AFAC.",#N/A,FALSE,FALSE,0,0,0,0,2,"","",FALSE,FALSE,FALSE,FALSE,1,90,#N/A,#N/A,"=R1C1:R650C11",FALSE,#N/A,#N/A,FALSE,FALSE,FALSE,1,65532,65532,FALSE,FALSE,TRUE,TRUE,TRUE}</definedName>
    <definedName name="wvu.AFAC." hidden="1">{TRUE,TRUE,-1.25,-15.5,484.5,278.25,FALSE,FALSE,TRUE,FALSE,0,1,#N/A,551,#N/A,5.92592592592593,22.5714285714286,1,FALSE,FALSE,3,TRUE,1,FALSE,100,"Swvu.AFAC.","ACwvu.AFAC.",#N/A,FALSE,FALSE,0,0,0,0,2,"","",FALSE,FALSE,FALSE,FALSE,1,90,#N/A,#N/A,"=R1C1:R650C11",FALSE,#N/A,#N/A,FALSE,FALSE,FALSE,1,65532,65532,FALSE,FALSE,TRUE,TRUE,TRUE}</definedName>
    <definedName name="wvu.ALL."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merica." localSheetId="11"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merica."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sia." localSheetId="11"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Asia."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BAL._.ONLY." localSheetId="11" hidden="1">{TRUE,TRUE,31.75,28.75,446.25,227.25,FALSE,FALSE,TRUE,TRUE,0,10,#N/A,146,#N/A,8.5,14.1764705882353,1,FALSE,FALSE,1,TRUE,1,FALSE,100,"Swvu.BAL._.ONLY.","ACwvu.BAL._.ONLY.",1,FALSE,FALSE,0.75,0.75,0.5,0.5,2,"","",FALSE,FALSE,FALSE,FALSE,1,#N/A,1,4,"=R1C1:R191C15","=R1:R3",#N/A,#N/A,FALSE,FALSE}</definedName>
    <definedName name="wvu.BAL._.ONLY." hidden="1">{TRUE,TRUE,31.75,28.75,446.25,227.25,FALSE,FALSE,TRUE,TRUE,0,10,#N/A,146,#N/A,8.5,14.1764705882353,1,FALSE,FALSE,1,TRUE,1,FALSE,100,"Swvu.BAL._.ONLY.","ACwvu.BAL._.ONLY.",1,FALSE,FALSE,0.75,0.75,0.5,0.5,2,"","",FALSE,FALSE,FALSE,FALSE,1,#N/A,1,4,"=R1C1:R191C15","=R1:R3",#N/A,#N/A,FALSE,FALSE}</definedName>
    <definedName name="wvu.BAL._.ONLY._1" localSheetId="11" hidden="1">{TRUE,TRUE,31.75,28.75,446.25,227.25,FALSE,FALSE,TRUE,TRUE,0,10,#N/A,146,#N/A,8.5,14.1764705882353,1,FALSE,FALSE,1,TRUE,1,FALSE,100,"Swvu.BAL._.ONLY.","ACwvu.BAL._.ONLY.",1,FALSE,FALSE,0.75,0.75,0.5,0.5,2,"","",FALSE,FALSE,FALSE,FALSE,1,#N/A,1,4,"=R1C1:R191C15","=R1:R3",#N/A,#N/A,FALSE,FALSE}</definedName>
    <definedName name="wvu.BAL._.ONLY._1" hidden="1">{TRUE,TRUE,31.75,28.75,446.25,227.25,FALSE,FALSE,TRUE,TRUE,0,10,#N/A,146,#N/A,8.5,14.1764705882353,1,FALSE,FALSE,1,TRUE,1,FALSE,100,"Swvu.BAL._.ONLY.","ACwvu.BAL._.ONLY.",1,FALSE,FALSE,0.75,0.75,0.5,0.5,2,"","",FALSE,FALSE,FALSE,FALSE,1,#N/A,1,4,"=R1C1:R191C15","=R1:R3",#N/A,#N/A,FALSE,FALSE}</definedName>
    <definedName name="wvu.Balance._.Sheet." localSheetId="4"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 localSheetId="11"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_1" localSheetId="4"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_1" localSheetId="11"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_1"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cash." localSheetId="4" hidden="1">{TRUE,TRUE,-1.25,-15.5,456.75,279.75,FALSE,FALSE,TRUE,TRUE,0,1,18,1,199,6,3,4,TRUE,TRUE,3,TRUE,1,TRUE,100,"Swvu.cash.","ACwvu.cash.",1,FALSE,FALSE,0.511811023622047,0.511811023622047,0.511811023622047,0.511811023622047,1,"","",FALSE,FALSE,FALSE,FALSE,1,#N/A,1,1,#DIV/0!,FALSE,"Rwvu.cash.",#N/A,FALSE,FALSE}</definedName>
    <definedName name="wvu.cash." localSheetId="15" hidden="1">{TRUE,TRUE,-1.25,-15.5,456.75,279.75,FALSE,FALSE,TRUE,TRUE,0,1,18,1,199,6,3,4,TRUE,TRUE,3,TRUE,1,TRUE,100,"Swvu.cash.","ACwvu.cash.",1,FALSE,FALSE,0.511811023622047,0.511811023622047,0.511811023622047,0.511811023622047,1,"","",FALSE,FALSE,FALSE,FALSE,1,#N/A,1,1,#DIV/0!,FALSE,"Rwvu.cash.",#N/A,FALSE,FALSE}</definedName>
    <definedName name="wvu.cash." localSheetId="11"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e_storici." localSheetId="11" hidden="1">{TRUE,TRUE,-1.25,-15.5,484.5,301.5,FALSE,FALSE,TRUE,TRUE,0,1,#N/A,13,#N/A,7.06382978723404,20.2352941176471,1,FALSE,FALSE,3,TRUE,1,FALSE,100,"Swvu.ce_storici.","ACwvu.ce_storici.",1,FALSE,FALSE,0.36,0.44,0.984251968503937,0.984251968503937,2,"&amp;C&amp;B&amp;UBangers Distribution Italia S.p.A.","",TRUE,TRUE,FALSE,FALSE,1,110,#N/A,#N/A,"=R12C1:R242C6,R12C8,R12C8,R12C8:R75C20,R12C22:R242C30",FALSE,#N/A,#N/A,FALSE,FALSE}</definedName>
    <definedName name="wvu.ce_storici." hidden="1">{TRUE,TRUE,-1.25,-15.5,484.5,301.5,FALSE,FALSE,TRUE,TRUE,0,1,#N/A,13,#N/A,7.06382978723404,20.2352941176471,1,FALSE,FALSE,3,TRUE,1,FALSE,100,"Swvu.ce_storici.","ACwvu.ce_storici.",1,FALSE,FALSE,0.36,0.44,0.984251968503937,0.984251968503937,2,"&amp;C&amp;B&amp;UBangers Distribution Italia S.p.A.","",TRUE,TRUE,FALSE,FALSE,1,110,#N/A,#N/A,"=R12C1:R242C6,R12C8,R12C8,R12C8:R75C20,R12C22:R242C30",FALSE,#N/A,#N/A,FALSE,FALSE}</definedName>
    <definedName name="wvu.DBASE." localSheetId="4" hidden="1">{TRUE,TRUE,-2.75,-17,484.5,255.75,FALSE,FALSE,TRUE,TRUE,0,12,#N/A,5,522,7.61643835616438,9,3,FALSE,TRUE,3,TRUE,1,TRUE,75,"Swvu.DBASE.","ACwvu.DBASE.",#N/A,FALSE,FALSE,0,0,0,0,1,"","",FALSE,FALSE,FALSE,FALSE,1,55,#N/A,#N/A,"=R9C2:R551C14","=R1:R8",#N/A,#N/A,FALSE,FALSE,FALSE,1,600,600,FALSE,FALSE,TRUE,TRUE,TRUE}</definedName>
    <definedName name="wvu.DBASE." localSheetId="11" hidden="1">{TRUE,TRUE,-2.75,-17,484.5,255.75,FALSE,FALSE,TRUE,TRUE,0,12,#N/A,5,522,7.61643835616438,9,3,FALSE,TRUE,3,TRUE,1,TRUE,75,"Swvu.DBASE.","ACwvu.DBASE.",#N/A,FALSE,FALSE,0,0,0,0,1,"","",FALSE,FALSE,FALSE,FALSE,1,55,#N/A,#N/A,"=R9C2:R551C14","=R1:R8",#N/A,#N/A,FALSE,FALSE,FALSE,1,600,600,FALSE,FALSE,TRUE,TRUE,TRUE}</definedName>
    <definedName name="wvu.DBASE." hidden="1">{TRUE,TRUE,-2.75,-17,484.5,255.75,FALSE,FALSE,TRUE,TRUE,0,12,#N/A,5,522,7.61643835616438,9,3,FALSE,TRUE,3,TRUE,1,TRUE,75,"Swvu.DBASE.","ACwvu.DBASE.",#N/A,FALSE,FALSE,0,0,0,0,1,"","",FALSE,FALSE,FALSE,FALSE,1,55,#N/A,#N/A,"=R9C2:R551C14","=R1:R8",#N/A,#N/A,FALSE,FALSE,FALSE,1,600,600,FALSE,FALSE,TRUE,TRUE,TRUE}</definedName>
    <definedName name="wvu.DBASE._1" localSheetId="4" hidden="1">{TRUE,TRUE,-2.75,-17,484.5,255.75,FALSE,FALSE,TRUE,TRUE,0,12,#N/A,5,522,7.61643835616438,9,3,FALSE,TRUE,3,TRUE,1,TRUE,75,"Swvu.DBASE.","ACwvu.DBASE.",#N/A,FALSE,FALSE,0,0,0,0,1,"","",FALSE,FALSE,FALSE,FALSE,1,55,#N/A,#N/A,"=R9C2:R551C14","=R1:R8",#N/A,#N/A,FALSE,FALSE,FALSE,1,600,600,FALSE,FALSE,TRUE,TRUE,TRUE}</definedName>
    <definedName name="wvu.DBASE._1" localSheetId="11" hidden="1">{TRUE,TRUE,-2.75,-17,484.5,255.75,FALSE,FALSE,TRUE,TRUE,0,12,#N/A,5,522,7.61643835616438,9,3,FALSE,TRUE,3,TRUE,1,TRUE,75,"Swvu.DBASE.","ACwvu.DBASE.",#N/A,FALSE,FALSE,0,0,0,0,1,"","",FALSE,FALSE,FALSE,FALSE,1,55,#N/A,#N/A,"=R9C2:R551C14","=R1:R8",#N/A,#N/A,FALSE,FALSE,FALSE,1,600,600,FALSE,FALSE,TRUE,TRUE,TRUE}</definedName>
    <definedName name="wvu.DBASE._1" hidden="1">{TRUE,TRUE,-2.75,-17,484.5,255.75,FALSE,FALSE,TRUE,TRUE,0,12,#N/A,5,522,7.61643835616438,9,3,FALSE,TRUE,3,TRUE,1,TRUE,75,"Swvu.DBASE.","ACwvu.DBASE.",#N/A,FALSE,FALSE,0,0,0,0,1,"","",FALSE,FALSE,FALSE,FALSE,1,55,#N/A,#N/A,"=R9C2:R551C14","=R1:R8",#N/A,#N/A,FALSE,FALSE,FALSE,1,600,600,FALSE,FALSE,TRUE,TRUE,TRUE}</definedName>
    <definedName name="wvu.dcf." localSheetId="4" hidden="1">{TRUE,TRUE,-1.25,-15.5,604.5,391.5,FALSE,FALSE,TRUE,TRUE,0,1,#N/A,1,#N/A,8.91764705882353,26.5294117647059,1,FALSE,FALSE,3,TRUE,1,FALSE,100,"Swvu.dcf.","ACwvu.dcf.",1,FALSE,FALSE,0.75,0.75,1,1,1,"","",FALSE,FALSE,FALSE,FALSE,1,#N/A,1,1,"=R1C1:R42C12",FALSE,#N/A,#N/A,FALSE,FALSE}</definedName>
    <definedName name="wvu.dcf." localSheetId="11" hidden="1">{TRUE,TRUE,-1.25,-15.5,604.5,391.5,FALSE,FALSE,TRUE,TRUE,0,1,#N/A,1,#N/A,8.91764705882353,26.5294117647059,1,FALSE,FALSE,3,TRUE,1,FALSE,100,"Swvu.dcf.","ACwvu.dcf.",1,FALSE,FALSE,0.75,0.75,1,1,1,"","",FALSE,FALSE,FALSE,FALSE,1,#N/A,1,1,"=R1C1:R42C12",FALSE,#N/A,#N/A,FALSE,FALSE}</definedName>
    <definedName name="wvu.dcf." hidden="1">{TRUE,TRUE,-1.25,-15.5,604.5,391.5,FALSE,FALSE,TRUE,TRUE,0,1,#N/A,1,#N/A,8.91764705882353,26.5294117647059,1,FALSE,FALSE,3,TRUE,1,FALSE,100,"Swvu.dcf.","ACwvu.dcf.",1,FALSE,FALSE,0.75,0.75,1,1,1,"","",FALSE,FALSE,FALSE,FALSE,1,#N/A,1,1,"=R1C1:R42C12",FALSE,#N/A,#N/A,FALSE,FALSE}</definedName>
    <definedName name="wvu.dcf._1" localSheetId="4" hidden="1">{TRUE,TRUE,-1.25,-15.5,604.5,391.5,FALSE,FALSE,TRUE,TRUE,0,1,#N/A,1,#N/A,8.91764705882353,26.5294117647059,1,FALSE,FALSE,3,TRUE,1,FALSE,100,"Swvu.dcf.","ACwvu.dcf.",1,FALSE,FALSE,0.75,0.75,1,1,1,"","",FALSE,FALSE,FALSE,FALSE,1,#N/A,1,1,"=R1C1:R42C12",FALSE,#N/A,#N/A,FALSE,FALSE}</definedName>
    <definedName name="wvu.dcf._1" localSheetId="11" hidden="1">{TRUE,TRUE,-1.25,-15.5,604.5,391.5,FALSE,FALSE,TRUE,TRUE,0,1,#N/A,1,#N/A,8.91764705882353,26.5294117647059,1,FALSE,FALSE,3,TRUE,1,FALSE,100,"Swvu.dcf.","ACwvu.dcf.",1,FALSE,FALSE,0.75,0.75,1,1,1,"","",FALSE,FALSE,FALSE,FALSE,1,#N/A,1,1,"=R1C1:R42C12",FALSE,#N/A,#N/A,FALSE,FALSE}</definedName>
    <definedName name="wvu.dcf._1" hidden="1">{TRUE,TRUE,-1.25,-15.5,604.5,391.5,FALSE,FALSE,TRUE,TRUE,0,1,#N/A,1,#N/A,8.91764705882353,26.5294117647059,1,FALSE,FALSE,3,TRUE,1,FALSE,100,"Swvu.dcf.","ACwvu.dcf.",1,FALSE,FALSE,0.75,0.75,1,1,1,"","",FALSE,FALSE,FALSE,FALSE,1,#N/A,1,1,"=R1C1:R42C12",FALSE,#N/A,#N/A,FALSE,FALSE}</definedName>
    <definedName name="wvu.dd." localSheetId="11" hidden="1">{TRUE,TRUE,-1.25,-15.5,484.5,301.5,FALSE,FALSE,TRUE,TRUE,0,1,#N/A,9,#N/A,7.578125,17.4117647058824,1,FALSE,FALSE,3,TRUE,1,FALSE,100,"Swvu.dd.","ACwvu.dd.",1,FALSE,FALSE,0.748031496062992,0.354330708661417,1.73228346456693,0.275590551181102,1,"&amp;L&amp;10PASFIN - Servizi Finanziari S.p.A.
&amp;I Mergers  and Acquisitions&amp;R&amp;10Data di stampa: &amp;D
 Ore:      &amp;T","&amp;R&amp;""Times New Roman""Pagina &amp;P",FALSE,FALSE,FALSE,FALSE,1,100,#N/A,#N/A,"=R59C1:R283C7",FALSE,#N/A,#N/A,FALSE,FALSE}</definedName>
    <definedName name="wvu.dd." hidden="1">{TRUE,TRUE,-1.25,-15.5,484.5,301.5,FALSE,FALSE,TRUE,TRUE,0,1,#N/A,9,#N/A,7.578125,17.4117647058824,1,FALSE,FALSE,3,TRUE,1,FALSE,100,"Swvu.dd.","ACwvu.dd.",1,FALSE,FALSE,0.748031496062992,0.354330708661417,1.73228346456693,0.275590551181102,1,"&amp;L&amp;10PASFIN - Servizi Finanziari S.p.A.
&amp;I Mergers  and Acquisitions&amp;R&amp;10Data di stampa: &amp;D
 Ore:      &amp;T","&amp;R&amp;""Times New Roman""Pagina &amp;P",FALSE,FALSE,FALSE,FALSE,1,100,#N/A,#N/A,"=R59C1:R283C7",FALSE,#N/A,#N/A,FALSE,FALSE}</definedName>
    <definedName name="wvu.DETAIL." localSheetId="4" hidden="1">{TRUE,TRUE,-2.75,-17,484.5,255.75,FALSE,FALSE,TRUE,TRUE,0,13,#N/A,11,540,7.61643835616438,4,3,FALSE,TRUE,3,TRUE,1,TRUE,75,"Swvu.DETAIL.","ACwvu.DETAIL.",#N/A,FALSE,FALSE,0,0,0,0,1,"","",FALSE,FALSE,FALSE,FALSE,1,55,#N/A,#N/A,"=R10C2:R702C15","=R2:R9",#N/A,#N/A,FALSE,FALSE,FALSE,1,600,600,FALSE,FALSE,TRUE,TRUE,TRUE}</definedName>
    <definedName name="wvu.DETAIL." localSheetId="11" hidden="1">{TRUE,TRUE,-2.75,-17,484.5,255.75,FALSE,FALSE,TRUE,TRUE,0,13,#N/A,11,540,7.61643835616438,4,3,FALSE,TRUE,3,TRUE,1,TRUE,75,"Swvu.DETAIL.","ACwvu.DETAIL.",#N/A,FALSE,FALSE,0,0,0,0,1,"","",FALSE,FALSE,FALSE,FALSE,1,55,#N/A,#N/A,"=R10C2:R702C15","=R2:R9",#N/A,#N/A,FALSE,FALSE,FALSE,1,600,600,FALSE,FALSE,TRUE,TRUE,TRUE}</definedName>
    <definedName name="wvu.DETAIL." hidden="1">{TRUE,TRUE,-2.75,-17,484.5,255.75,FALSE,FALSE,TRUE,TRUE,0,13,#N/A,11,540,7.61643835616438,4,3,FALSE,TRUE,3,TRUE,1,TRUE,75,"Swvu.DETAIL.","ACwvu.DETAIL.",#N/A,FALSE,FALSE,0,0,0,0,1,"","",FALSE,FALSE,FALSE,FALSE,1,55,#N/A,#N/A,"=R10C2:R702C15","=R2:R9",#N/A,#N/A,FALSE,FALSE,FALSE,1,600,600,FALSE,FALSE,TRUE,TRUE,TRUE}</definedName>
    <definedName name="wvu.DETAIL._1" localSheetId="4" hidden="1">{TRUE,TRUE,-2.75,-17,484.5,255.75,FALSE,FALSE,TRUE,TRUE,0,13,#N/A,11,540,7.61643835616438,4,3,FALSE,TRUE,3,TRUE,1,TRUE,75,"Swvu.DETAIL.","ACwvu.DETAIL.",#N/A,FALSE,FALSE,0,0,0,0,1,"","",FALSE,FALSE,FALSE,FALSE,1,55,#N/A,#N/A,"=R10C2:R702C15","=R2:R9",#N/A,#N/A,FALSE,FALSE,FALSE,1,600,600,FALSE,FALSE,TRUE,TRUE,TRUE}</definedName>
    <definedName name="wvu.DETAIL._1" localSheetId="11" hidden="1">{TRUE,TRUE,-2.75,-17,484.5,255.75,FALSE,FALSE,TRUE,TRUE,0,13,#N/A,11,540,7.61643835616438,4,3,FALSE,TRUE,3,TRUE,1,TRUE,75,"Swvu.DETAIL.","ACwvu.DETAIL.",#N/A,FALSE,FALSE,0,0,0,0,1,"","",FALSE,FALSE,FALSE,FALSE,1,55,#N/A,#N/A,"=R10C2:R702C15","=R2:R9",#N/A,#N/A,FALSE,FALSE,FALSE,1,600,600,FALSE,FALSE,TRUE,TRUE,TRUE}</definedName>
    <definedName name="wvu.DETAIL._1" hidden="1">{TRUE,TRUE,-2.75,-17,484.5,255.75,FALSE,FALSE,TRUE,TRUE,0,13,#N/A,11,540,7.61643835616438,4,3,FALSE,TRUE,3,TRUE,1,TRUE,75,"Swvu.DETAIL.","ACwvu.DETAIL.",#N/A,FALSE,FALSE,0,0,0,0,1,"","",FALSE,FALSE,FALSE,FALSE,1,55,#N/A,#N/A,"=R10C2:R702C15","=R2:R9",#N/A,#N/A,FALSE,FALSE,FALSE,1,600,600,FALSE,FALSE,TRUE,TRUE,TRUE}</definedName>
    <definedName name="wvu.Development." localSheetId="11"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Development."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ELIMLUCRO." localSheetId="11" hidden="1">{TRUE,TRUE,-1.25,-15.5,484.5,278.25,FALSE,FALSE,TRUE,FALSE,0,3,#N/A,574,#N/A,6.75,22.5714285714286,1,FALSE,FALSE,3,TRUE,1,FALSE,100,"Swvu.ELIMLUCRO.","ACwvu.ELIMLUCRO.",#N/A,FALSE,FALSE,0,0,0,0,2,"","",FALSE,FALSE,FALSE,FALSE,1,90,#N/A,#N/A,"=R1C1:R650C11",FALSE,#N/A,#N/A,FALSE,FALSE,FALSE,1,65532,65532,FALSE,FALSE,TRUE,TRUE,TRUE}</definedName>
    <definedName name="wvu.ELIMLUCRO." hidden="1">{TRUE,TRUE,-1.25,-15.5,484.5,278.25,FALSE,FALSE,TRUE,FALSE,0,3,#N/A,574,#N/A,6.75,22.5714285714286,1,FALSE,FALSE,3,TRUE,1,FALSE,100,"Swvu.ELIMLUCRO.","ACwvu.ELIMLUCRO.",#N/A,FALSE,FALSE,0,0,0,0,2,"","",FALSE,FALSE,FALSE,FALSE,1,90,#N/A,#N/A,"=R1C1:R650C11",FALSE,#N/A,#N/A,FALSE,FALSE,FALSE,1,65532,65532,FALSE,FALSE,TRUE,TRUE,TRUE}</definedName>
    <definedName name="wvu.ESTOQUES." localSheetId="11" hidden="1">{TRUE,TRUE,-1.25,-15.5,484.5,278.25,FALSE,FALSE,TRUE,FALSE,0,1,#N/A,183,#N/A,5.92592592592593,22.5714285714286,1,FALSE,FALSE,3,TRUE,1,FALSE,100,"Swvu.ESTOQUES.","ACwvu.ESTOQUES.",#N/A,FALSE,FALSE,0,0,0,0,2,"","",FALSE,FALSE,FALSE,FALSE,1,90,#N/A,#N/A,"=R1C1:R650C11",FALSE,#N/A,#N/A,FALSE,FALSE,FALSE,1,65532,65532,FALSE,FALSE,TRUE,TRUE,TRUE}</definedName>
    <definedName name="wvu.ESTOQUES." hidden="1">{TRUE,TRUE,-1.25,-15.5,484.5,278.25,FALSE,FALSE,TRUE,FALSE,0,1,#N/A,183,#N/A,5.92592592592593,22.5714285714286,1,FALSE,FALSE,3,TRUE,1,FALSE,100,"Swvu.ESTOQUES.","ACwvu.ESTOQUES.",#N/A,FALSE,FALSE,0,0,0,0,2,"","",FALSE,FALSE,FALSE,FALSE,1,90,#N/A,#N/A,"=R1C1:R650C11",FALSE,#N/A,#N/A,FALSE,FALSE,FALSE,1,65532,65532,FALSE,FALSE,TRUE,TRUE,TRUE}</definedName>
    <definedName name="wvu.Fabio." localSheetId="11" hidden="1">{TRUE,TRUE,-1.25,-15.5,484.5,276.75,FALSE,FALSE,TRUE,TRUE,0,2,3,6,469,1,1,4,TRUE,TRUE,3,TRUE,1,TRUE,100,"Swvu.Fabio.","ACwvu.Fabio.",#N/A,FALSE,FALSE,0,0,0.393700787401575,0.393700787401575,2,"","&amp;C&amp;""Times New Roman,Bold Italic""&amp;P",TRUE,FALSE,FALSE,FALSE,1,67,#N/A,#N/A,"=R1C2:R497C25","=R1:R7",#N/A,#N/A,FALSE,FALSE,FALSE,1,65532,65532,FALSE,FALSE,TRUE,TRUE,TRUE}</definedName>
    <definedName name="wvu.Fabio." hidden="1">{TRUE,TRUE,-1.25,-15.5,484.5,276.75,FALSE,FALSE,TRUE,TRUE,0,2,3,6,469,1,1,4,TRUE,TRUE,3,TRUE,1,TRUE,100,"Swvu.Fabio.","ACwvu.Fabio.",#N/A,FALSE,FALSE,0,0,0.393700787401575,0.393700787401575,2,"","&amp;C&amp;""Times New Roman,Bold Italic""&amp;P",TRUE,FALSE,FALSE,FALSE,1,67,#N/A,#N/A,"=R1C2:R497C25","=R1:R7",#N/A,#N/A,FALSE,FALSE,FALSE,1,65532,65532,FALSE,FALSE,TRUE,TRUE,TRUE}</definedName>
    <definedName name="wvu.Gmbh." localSheetId="11"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Gmbh."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Holding." localSheetId="11"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olding."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income_statement." localSheetId="11" hidden="1">{TRUE,TRUE,1.75,1,600,350.25,FALSE,FALSE,TRUE,TRUE,0,1,18,1,8,4,7,4,TRUE,TRUE,1,TRUE,1,TRUE,75,"Swvu.income_statement.","ACwvu.income_statement.",1,FALSE,FALSE,1.25,0.5,1.75,0.5,2,"&amp;LAvery Dennison
Operating Segment Earnings Model, $ in Mil.&amp;R&amp;f","",TRUE,FALSE,FALSE,FALSE,1,#N/A,1,1,"=R8C31:R47C54","=C1:C2,R5:R7",#N/A,#N/A,FALSE,FALSE}</definedName>
    <definedName name="wvu.income_statement." hidden="1">{TRUE,TRUE,1.75,1,600,350.25,FALSE,FALSE,TRUE,TRUE,0,1,18,1,8,4,7,4,TRUE,TRUE,1,TRUE,1,TRUE,75,"Swvu.income_statement.","ACwvu.income_statement.",1,FALSE,FALSE,1.25,0.5,1.75,0.5,2,"&amp;LAvery Dennison
Operating Segment Earnings Model, $ in Mil.&amp;R&amp;f","",TRUE,FALSE,FALSE,FALSE,1,#N/A,1,1,"=R8C31:R47C54","=C1:C2,R5:R7",#N/A,#N/A,FALSE,FALSE}</definedName>
    <definedName name="wvu.inputs._.raw._.data." localSheetId="1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2"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2"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PERDAS." localSheetId="11" hidden="1">{TRUE,TRUE,-1.25,-15.5,484.5,278.25,FALSE,FALSE,TRUE,FALSE,0,5,#N/A,63,#N/A,7.47457627118644,22.5714285714286,1,FALSE,FALSE,3,TRUE,1,FALSE,100,"Swvu.LPERDAS.","ACwvu.LPERDAS.",#N/A,FALSE,FALSE,0,0,0,0,2,"","",FALSE,FALSE,FALSE,FALSE,1,90,#N/A,#N/A,"=R1C1:R650C11",FALSE,#N/A,#N/A,FALSE,FALSE,FALSE,1,65532,65532,FALSE,FALSE,TRUE,TRUE,TRUE}</definedName>
    <definedName name="wvu.LPERDAS." hidden="1">{TRUE,TRUE,-1.25,-15.5,484.5,278.25,FALSE,FALSE,TRUE,FALSE,0,5,#N/A,63,#N/A,7.47457627118644,22.5714285714286,1,FALSE,FALSE,3,TRUE,1,FALSE,100,"Swvu.LPERDAS.","ACwvu.LPERDAS.",#N/A,FALSE,FALSE,0,0,0,0,2,"","",FALSE,FALSE,FALSE,FALSE,1,90,#N/A,#N/A,"=R1C1:R650C11",FALSE,#N/A,#N/A,FALSE,FALSE,FALSE,1,65532,65532,FALSE,FALSE,TRUE,TRUE,TRUE}</definedName>
    <definedName name="wvu.MAIN." localSheetId="11" hidden="1">{TRUE,TRUE,31.75,28.75,446.25,227.25,FALSE,FALSE,TRUE,TRUE,0,1,#N/A,1,#N/A,9,11.7647058823529,1,FALSE,FALSE,1,TRUE,1,FALSE,100,"Swvu.MAIN.","ACwvu.MAIN.",1,FALSE,FALSE,0.75,0.75,0.5,0.5,2,"","",FALSE,FALSE,FALSE,FALSE,1,#N/A,1,4,"=R7C1:R197C15","=R4:R6",#N/A,#N/A,FALSE,FALSE,FALSE,1,65532,65532,FALSE,FALSE,TRUE,TRUE,TRUE}</definedName>
    <definedName name="wvu.MAIN." hidden="1">{TRUE,TRUE,31.75,28.75,446.25,227.25,FALSE,FALSE,TRUE,TRUE,0,1,#N/A,1,#N/A,9,11.7647058823529,1,FALSE,FALSE,1,TRUE,1,FALSE,100,"Swvu.MAIN.","ACwvu.MAIN.",1,FALSE,FALSE,0.75,0.75,0.5,0.5,2,"","",FALSE,FALSE,FALSE,FALSE,1,#N/A,1,4,"=R7C1:R197C15","=R4:R6",#N/A,#N/A,FALSE,FALSE,FALSE,1,65532,65532,FALSE,FALSE,TRUE,TRUE,TRUE}</definedName>
    <definedName name="wvu.MAIN._1" localSheetId="11" hidden="1">{TRUE,TRUE,31.75,28.75,446.25,227.25,FALSE,FALSE,TRUE,TRUE,0,1,#N/A,1,#N/A,9,11.7647058823529,1,FALSE,FALSE,1,TRUE,1,FALSE,100,"Swvu.MAIN.","ACwvu.MAIN.",1,FALSE,FALSE,0.75,0.75,0.5,0.5,2,"","",FALSE,FALSE,FALSE,FALSE,1,#N/A,1,4,"=R7C1:R197C15","=R4:R6",#N/A,#N/A,FALSE,FALSE,FALSE,1,65532,65532,FALSE,FALSE,TRUE,TRUE,TRUE}</definedName>
    <definedName name="wvu.MAIN._1" hidden="1">{TRUE,TRUE,31.75,28.75,446.25,227.25,FALSE,FALSE,TRUE,TRUE,0,1,#N/A,1,#N/A,9,11.7647058823529,1,FALSE,FALSE,1,TRUE,1,FALSE,100,"Swvu.MAIN.","ACwvu.MAIN.",1,FALSE,FALSE,0.75,0.75,0.5,0.5,2,"","",FALSE,FALSE,FALSE,FALSE,1,#N/A,1,4,"=R7C1:R197C15","=R4:R6",#N/A,#N/A,FALSE,FALSE,FALSE,1,65532,65532,FALSE,FALSE,TRUE,TRUE,TRUE}</definedName>
    <definedName name="wvu.MDC1." localSheetId="11"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wvu.MDC1." hidden="1">{TRUE,TRUE,-2.75,-17,487.5,256.5,FALSE,TRUE,TRUE,TRUE,0,1,1,3,1,1.41666666666667,2.2,4,TRUE,TRUE,3,TRUE,1,FALSE,100,"Swvu.MDC1.","ACwvu.MDC1.",#N/A,FALSE,FALSE,0.62,0.61,1,0.984251969,2,"&amp;LAPRILIA HISPANIA
control de gestion
Margenes de contribucion y facturacion neta mensual 1996
&amp;R&amp;D","&amp;C&amp;P",FALSE,FALSE,FALSE,FALSE,1,90,#N/A,#N/A,"=R1C1:R46C18","=C1,R1:R4",#N/A,#N/A,FALSE,FALSE,TRUE,9,300,300,FALSE,FALSE,TRUE,TRUE,TRUE}</definedName>
    <definedName name="wvu.MDC2." localSheetId="11" hidden="1">{TRUE,TRUE,-2.75,-17,487.5,256.5,FALSE,TRUE,TRUE,TRUE,0,1,1,3,1,1.41666666666667,2.2,4,TRUE,TRUE,3,TRUE,1,FALSE,100,"Swvu.MDC2.","ACwvu.MDC2.",#N/A,FALSE,FALSE,0.62,0.61,1,0.984251969,2,"&amp;LAPRILIA HISPANIA
control de gestion
Margenes de contribucion y facturacion neta mensual 1996
&amp;R&amp;D","&amp;C6",FALSE,FALSE,FALSE,FALSE,1,90,#N/A,#N/A,"=R1C19:R46C34","=C1,R1:R4",#N/A,#N/A,FALSE,FALSE,TRUE,9,300,300,FALSE,FALSE,TRUE,TRUE,TRUE}</definedName>
    <definedName name="wvu.MDC2." hidden="1">{TRUE,TRUE,-2.75,-17,487.5,256.5,FALSE,TRUE,TRUE,TRUE,0,1,1,3,1,1.41666666666667,2.2,4,TRUE,TRUE,3,TRUE,1,FALSE,100,"Swvu.MDC2.","ACwvu.MDC2.",#N/A,FALSE,FALSE,0.62,0.61,1,0.984251969,2,"&amp;LAPRILIA HISPANIA
control de gestion
Margenes de contribucion y facturacion neta mensual 1996
&amp;R&amp;D","&amp;C6",FALSE,FALSE,FALSE,FALSE,1,90,#N/A,#N/A,"=R1C19:R46C34","=C1,R1:R4",#N/A,#N/A,FALSE,FALSE,TRUE,9,300,300,FALSE,FALSE,TRUE,TRUE,TRUE}</definedName>
    <definedName name="wvu.MDC3." localSheetId="11" hidden="1">{TRUE,TRUE,-2.75,-17,487.5,256.5,FALSE,TRUE,TRUE,TRUE,0,1,19,3,1,1.41666666666667,2.2,4,TRUE,TRUE,3,TRUE,1,FALSE,100,"Swvu.MDC3.","ACwvu.MDC3.",#N/A,FALSE,FALSE,0.62,0.61,1,0.984251969,2,"&amp;LAPRILIA HISPANIA
control de gestion
Margenes de contribucion y facturacion neta mensual 1996
&amp;R&amp;D","&amp;C7",FALSE,FALSE,FALSE,FALSE,1,90,#N/A,#N/A,"=R1C35:R46C50","=C1,R1:R4",#N/A,#N/A,FALSE,FALSE,TRUE,9,300,300,FALSE,FALSE,TRUE,TRUE,TRUE}</definedName>
    <definedName name="wvu.MDC3." hidden="1">{TRUE,TRUE,-2.75,-17,487.5,256.5,FALSE,TRUE,TRUE,TRUE,0,1,19,3,1,1.41666666666667,2.2,4,TRUE,TRUE,3,TRUE,1,FALSE,100,"Swvu.MDC3.","ACwvu.MDC3.",#N/A,FALSE,FALSE,0.62,0.61,1,0.984251969,2,"&amp;LAPRILIA HISPANIA
control de gestion
Margenes de contribucion y facturacion neta mensual 1996
&amp;R&amp;D","&amp;C7",FALSE,FALSE,FALSE,FALSE,1,90,#N/A,#N/A,"=R1C35:R46C50","=C1,R1:R4",#N/A,#N/A,FALSE,FALSE,TRUE,9,300,300,FALSE,FALSE,TRUE,TRUE,TRUE}</definedName>
    <definedName name="wvu.MDC4." localSheetId="11"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wvu.MDC4." hidden="1">{TRUE,TRUE,-2.75,-17,487.5,256.5,FALSE,TRUE,TRUE,TRUE,0,1,35,3,1,1.41666666666667,2.2,4,TRUE,TRUE,3,TRUE,1,FALSE,100,"Swvu.MDC4.","ACwvu.MDC4.",#N/A,FALSE,FALSE,0.62,0.61,1,0.984251969,2,"&amp;LAPRILIA HISPANIA
control de gestion
Margenes de contribucion y facturacion neta mensual 1996
&amp;R&amp;D","&amp;C8",FALSE,FALSE,FALSE,FALSE,1,90,#N/A,#N/A,"=R1C51:R46C55","=C1,R1:R4",#N/A,#N/A,FALSE,FALSE,TRUE,9,300,300,FALSE,FALSE,TRUE,TRUE,TRUE}</definedName>
    <definedName name="wvu.Mktg." localSheetId="11"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ktg."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NW." localSheetId="11" hidden="1">{TRUE,TRUE,31.75,28.75,446.25,227.25,FALSE,FALSE,TRUE,TRUE,0,1,#N/A,186,#N/A,9,14.4117647058824,1,FALSE,FALSE,1,TRUE,1,FALSE,100,"Swvu.NW.","ACwvu.NW.",1,FALSE,FALSE,0.75,0.75,0.5,0.5,2,"","",FALSE,FALSE,FALSE,FALSE,1,#N/A,1,4,"=R186C1:R222C15",FALSE,#N/A,#N/A,FALSE,FALSE}</definedName>
    <definedName name="wvu.NW." hidden="1">{TRUE,TRUE,31.75,28.75,446.25,227.25,FALSE,FALSE,TRUE,TRUE,0,1,#N/A,186,#N/A,9,14.4117647058824,1,FALSE,FALSE,1,TRUE,1,FALSE,100,"Swvu.NW.","ACwvu.NW.",1,FALSE,FALSE,0.75,0.75,0.5,0.5,2,"","",FALSE,FALSE,FALSE,FALSE,1,#N/A,1,4,"=R186C1:R222C15",FALSE,#N/A,#N/A,FALSE,FALSE}</definedName>
    <definedName name="wvu.NW._1" localSheetId="11" hidden="1">{TRUE,TRUE,31.75,28.75,446.25,227.25,FALSE,FALSE,TRUE,TRUE,0,1,#N/A,186,#N/A,9,14.4117647058824,1,FALSE,FALSE,1,TRUE,1,FALSE,100,"Swvu.NW.","ACwvu.NW.",1,FALSE,FALSE,0.75,0.75,0.5,0.5,2,"","",FALSE,FALSE,FALSE,FALSE,1,#N/A,1,4,"=R186C1:R222C15",FALSE,#N/A,#N/A,FALSE,FALSE}</definedName>
    <definedName name="wvu.NW._1" hidden="1">{TRUE,TRUE,31.75,28.75,446.25,227.25,FALSE,FALSE,TRUE,TRUE,0,1,#N/A,186,#N/A,9,14.4117647058824,1,FALSE,FALSE,1,TRUE,1,FALSE,100,"Swvu.NW.","ACwvu.NW.",1,FALSE,FALSE,0.75,0.75,0.5,0.5,2,"","",FALSE,FALSE,FALSE,FALSE,1,#N/A,1,4,"=R186C1:R222C15",FALSE,#N/A,#N/A,FALSE,FALSE}</definedName>
    <definedName name="wvu.nwex." localSheetId="11" hidden="1">{TRUE,TRUE,-1.25,-15.5,484.5,276.75,FALSE,FALSE,TRUE,TRUE,0,12,#N/A,241,#N/A,9.34375,17.6923076923077,1,FALSE,FALSE,3,TRUE,1,FALSE,100,"Swvu.nwex.","ACwvu.nwex.",1,FALSE,FALSE,0.75,0.75,0.5,0.5,2,"","",FALSE,FALSE,FALSE,FALSE,1,#N/A,1,4,"=R186C1:R222C15","=R4:R6",#N/A,#N/A,FALSE,FALSE,FALSE,1,65532,65532,FALSE,FALSE,TRUE,TRUE,TRUE}</definedName>
    <definedName name="wvu.nwex." hidden="1">{TRUE,TRUE,-1.25,-15.5,484.5,276.75,FALSE,FALSE,TRUE,TRUE,0,12,#N/A,241,#N/A,9.34375,17.6923076923077,1,FALSE,FALSE,3,TRUE,1,FALSE,100,"Swvu.nwex.","ACwvu.nwex.",1,FALSE,FALSE,0.75,0.75,0.5,0.5,2,"","",FALSE,FALSE,FALSE,FALSE,1,#N/A,1,4,"=R186C1:R222C15","=R4:R6",#N/A,#N/A,FALSE,FALSE,FALSE,1,65532,65532,FALSE,FALSE,TRUE,TRUE,TRUE}</definedName>
    <definedName name="wvu.nwex._1" localSheetId="11" hidden="1">{TRUE,TRUE,-1.25,-15.5,484.5,276.75,FALSE,FALSE,TRUE,TRUE,0,12,#N/A,241,#N/A,9.34375,17.6923076923077,1,FALSE,FALSE,3,TRUE,1,FALSE,100,"Swvu.nwex.","ACwvu.nwex.",1,FALSE,FALSE,0.75,0.75,0.5,0.5,2,"","",FALSE,FALSE,FALSE,FALSE,1,#N/A,1,4,"=R186C1:R222C15","=R4:R6",#N/A,#N/A,FALSE,FALSE,FALSE,1,65532,65532,FALSE,FALSE,TRUE,TRUE,TRUE}</definedName>
    <definedName name="wvu.nwex._1" hidden="1">{TRUE,TRUE,-1.25,-15.5,484.5,276.75,FALSE,FALSE,TRUE,TRUE,0,12,#N/A,241,#N/A,9.34375,17.6923076923077,1,FALSE,FALSE,3,TRUE,1,FALSE,100,"Swvu.nwex.","ACwvu.nwex.",1,FALSE,FALSE,0.75,0.75,0.5,0.5,2,"","",FALSE,FALSE,FALSE,FALSE,1,#N/A,1,4,"=R186C1:R222C15","=R4:R6",#N/A,#N/A,FALSE,FALSE,FALSE,1,65532,65532,FALSE,FALSE,TRUE,TRUE,TRUE}</definedName>
    <definedName name="wvu.Operating._.pages." localSheetId="4"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 localSheetId="11"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_1" localSheetId="4"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_1" localSheetId="11"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_1"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segment." localSheetId="11" hidden="1">{TRUE,TRUE,1.75,1,600,350.25,FALSE,FALSE,TRUE,TRUE,0,60,61,49,109,1,4,4,TRUE,TRUE,1,TRUE,1,TRUE,75,"Swvu.operating_segment.","ACwvu.operating_segment.",1,FALSE,FALSE,1,0.5,1.5,0.5,1,"","",TRUE,FALSE,FALSE,FALSE,1,#N/A,1,1,"=R53C62:R123C73","=C60,R51:R52",#N/A,#N/A,FALSE,FALSE}</definedName>
    <definedName name="wvu.operating_segment." hidden="1">{TRUE,TRUE,1.75,1,600,350.25,FALSE,FALSE,TRUE,TRUE,0,60,61,49,109,1,4,4,TRUE,TRUE,1,TRUE,1,TRUE,75,"Swvu.operating_segment.","ACwvu.operating_segment.",1,FALSE,FALSE,1,0.5,1.5,0.5,1,"","",TRUE,FALSE,FALSE,FALSE,1,#N/A,1,1,"=R53C62:R123C73","=C60,R51:R52",#N/A,#N/A,FALSE,FALSE}</definedName>
    <definedName name="wvu.operations." localSheetId="11"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perations."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profits."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1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RDOTOT." localSheetId="11"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wvu.RDOTOT." hidden="1">{TRUE,TRUE,-2.75,-17,486.75,278.25,FALSE,TRUE,TRUE,TRUE,0,1,12,5,1,0.921875,3.06666666666667,4,TRUE,TRUE,3,TRUE,1,FALSE,100,"Swvu.RDOTOT.","ACwvu.RDOTOT.",#N/A,FALSE,FALSE,1.4,0.22,0.43,0.5,1,"&amp;C
&amp;R&amp;D","&amp;C
&amp;P",FALSE,FALSE,FALSE,FALSE,1,78,#N/A,#N/A,FALSE,"=C1,R1:R6","Rwvu.RDOTOT.","Cwvu.RDOTOT.",FALSE,FALSE,FALSE,#NULL!,#NULL!,#NULL!,FALSE,FALSE,TRUE,TRUE,TRUE}</definedName>
    <definedName name="wvu.REPORT1." localSheetId="4" hidden="1">{TRUE,TRUE,-2.75,-17,484.5,231,FALSE,FALSE,TRUE,TRUE,0,1,#N/A,1,#N/A,7.03355704697987,14,1,FALSE,FALSE,3,TRUE,1,FALSE,75,"Swvu.REPORT1.","ACwvu.REPORT1.",#N/A,FALSE,FALSE,0,0,0,0,2,"","",FALSE,FALSE,FALSE,FALSE,1,55,#N/A,#N/A,"=R8C2:R702C15","=R2:R7",#N/A,#N/A,FALSE,FALSE,FALSE,1,600,600,FALSE,FALSE,TRUE,TRUE,TRUE}</definedName>
    <definedName name="wvu.REPORT1." localSheetId="11" hidden="1">{TRUE,TRUE,-2.75,-17,484.5,231,FALSE,FALSE,TRUE,TRUE,0,1,#N/A,1,#N/A,7.03355704697987,14,1,FALSE,FALSE,3,TRUE,1,FALSE,75,"Swvu.REPORT1.","ACwvu.REPORT1.",#N/A,FALSE,FALSE,0,0,0,0,2,"","",FALSE,FALSE,FALSE,FALSE,1,55,#N/A,#N/A,"=R8C2:R702C15","=R2:R7",#N/A,#N/A,FALSE,FALSE,FALSE,1,600,600,FALSE,FALSE,TRUE,TRUE,TRUE}</definedName>
    <definedName name="wvu.REPORT1." hidden="1">{TRUE,TRUE,-2.75,-17,484.5,231,FALSE,FALSE,TRUE,TRUE,0,1,#N/A,1,#N/A,7.03355704697987,14,1,FALSE,FALSE,3,TRUE,1,FALSE,75,"Swvu.REPORT1.","ACwvu.REPORT1.",#N/A,FALSE,FALSE,0,0,0,0,2,"","",FALSE,FALSE,FALSE,FALSE,1,55,#N/A,#N/A,"=R8C2:R702C15","=R2:R7",#N/A,#N/A,FALSE,FALSE,FALSE,1,600,600,FALSE,FALSE,TRUE,TRUE,TRUE}</definedName>
    <definedName name="wvu.REPORT1._1" localSheetId="4" hidden="1">{TRUE,TRUE,-2.75,-17,484.5,231,FALSE,FALSE,TRUE,TRUE,0,1,#N/A,1,#N/A,7.03355704697987,14,1,FALSE,FALSE,3,TRUE,1,FALSE,75,"Swvu.REPORT1.","ACwvu.REPORT1.",#N/A,FALSE,FALSE,0,0,0,0,2,"","",FALSE,FALSE,FALSE,FALSE,1,55,#N/A,#N/A,"=R8C2:R702C15","=R2:R7",#N/A,#N/A,FALSE,FALSE,FALSE,1,600,600,FALSE,FALSE,TRUE,TRUE,TRUE}</definedName>
    <definedName name="wvu.REPORT1._1" localSheetId="11" hidden="1">{TRUE,TRUE,-2.75,-17,484.5,231,FALSE,FALSE,TRUE,TRUE,0,1,#N/A,1,#N/A,7.03355704697987,14,1,FALSE,FALSE,3,TRUE,1,FALSE,75,"Swvu.REPORT1.","ACwvu.REPORT1.",#N/A,FALSE,FALSE,0,0,0,0,2,"","",FALSE,FALSE,FALSE,FALSE,1,55,#N/A,#N/A,"=R8C2:R702C15","=R2:R7",#N/A,#N/A,FALSE,FALSE,FALSE,1,600,600,FALSE,FALSE,TRUE,TRUE,TRUE}</definedName>
    <definedName name="wvu.REPORT1._1" hidden="1">{TRUE,TRUE,-2.75,-17,484.5,231,FALSE,FALSE,TRUE,TRUE,0,1,#N/A,1,#N/A,7.03355704697987,14,1,FALSE,FALSE,3,TRUE,1,FALSE,75,"Swvu.REPORT1.","ACwvu.REPORT1.",#N/A,FALSE,FALSE,0,0,0,0,2,"","",FALSE,FALSE,FALSE,FALSE,1,55,#N/A,#N/A,"=R8C2:R702C15","=R2:R7",#N/A,#N/A,FALSE,FALSE,FALSE,1,600,600,FALSE,FALSE,TRUE,TRUE,TRUE}</definedName>
    <definedName name="wvu.REPORT2." localSheetId="4" hidden="1">{TRUE,TRUE,-2.75,-17,484.5,231,FALSE,FALSE,TRUE,TRUE,0,6,#N/A,664,#N/A,5.35064935064935,21.0625,1,FALSE,FALSE,3,TRUE,1,FALSE,75,"Swvu.REPORT2.","ACwvu.REPORT2.",#N/A,FALSE,FALSE,0,0,0,0,2,"","",FALSE,FALSE,FALSE,FALSE,1,55,#N/A,#N/A,"=R8C2:R702C15","=R2:R7",#N/A,#N/A,FALSE,FALSE,FALSE,1,600,600,FALSE,FALSE,TRUE,TRUE,TRUE}</definedName>
    <definedName name="wvu.REPORT2." localSheetId="11" hidden="1">{TRUE,TRUE,-2.75,-17,484.5,231,FALSE,FALSE,TRUE,TRUE,0,6,#N/A,664,#N/A,5.35064935064935,21.0625,1,FALSE,FALSE,3,TRUE,1,FALSE,75,"Swvu.REPORT2.","ACwvu.REPORT2.",#N/A,FALSE,FALSE,0,0,0,0,2,"","",FALSE,FALSE,FALSE,FALSE,1,55,#N/A,#N/A,"=R8C2:R702C15","=R2:R7",#N/A,#N/A,FALSE,FALSE,FALSE,1,600,600,FALSE,FALSE,TRUE,TRUE,TRUE}</definedName>
    <definedName name="wvu.REPORT2." hidden="1">{TRUE,TRUE,-2.75,-17,484.5,231,FALSE,FALSE,TRUE,TRUE,0,6,#N/A,664,#N/A,5.35064935064935,21.0625,1,FALSE,FALSE,3,TRUE,1,FALSE,75,"Swvu.REPORT2.","ACwvu.REPORT2.",#N/A,FALSE,FALSE,0,0,0,0,2,"","",FALSE,FALSE,FALSE,FALSE,1,55,#N/A,#N/A,"=R8C2:R702C15","=R2:R7",#N/A,#N/A,FALSE,FALSE,FALSE,1,600,600,FALSE,FALSE,TRUE,TRUE,TRUE}</definedName>
    <definedName name="wvu.REPORT2._1" localSheetId="4" hidden="1">{TRUE,TRUE,-2.75,-17,484.5,231,FALSE,FALSE,TRUE,TRUE,0,6,#N/A,664,#N/A,5.35064935064935,21.0625,1,FALSE,FALSE,3,TRUE,1,FALSE,75,"Swvu.REPORT2.","ACwvu.REPORT2.",#N/A,FALSE,FALSE,0,0,0,0,2,"","",FALSE,FALSE,FALSE,FALSE,1,55,#N/A,#N/A,"=R8C2:R702C15","=R2:R7",#N/A,#N/A,FALSE,FALSE,FALSE,1,600,600,FALSE,FALSE,TRUE,TRUE,TRUE}</definedName>
    <definedName name="wvu.REPORT2._1" localSheetId="11" hidden="1">{TRUE,TRUE,-2.75,-17,484.5,231,FALSE,FALSE,TRUE,TRUE,0,6,#N/A,664,#N/A,5.35064935064935,21.0625,1,FALSE,FALSE,3,TRUE,1,FALSE,75,"Swvu.REPORT2.","ACwvu.REPORT2.",#N/A,FALSE,FALSE,0,0,0,0,2,"","",FALSE,FALSE,FALSE,FALSE,1,55,#N/A,#N/A,"=R8C2:R702C15","=R2:R7",#N/A,#N/A,FALSE,FALSE,FALSE,1,600,600,FALSE,FALSE,TRUE,TRUE,TRUE}</definedName>
    <definedName name="wvu.REPORT2._1" hidden="1">{TRUE,TRUE,-2.75,-17,484.5,231,FALSE,FALSE,TRUE,TRUE,0,6,#N/A,664,#N/A,5.35064935064935,21.0625,1,FALSE,FALSE,3,TRUE,1,FALSE,75,"Swvu.REPORT2.","ACwvu.REPORT2.",#N/A,FALSE,FALSE,0,0,0,0,2,"","",FALSE,FALSE,FALSE,FALSE,1,55,#N/A,#N/A,"=R8C2:R702C15","=R2:R7",#N/A,#N/A,FALSE,FALSE,FALSE,1,600,600,FALSE,FALSE,TRUE,TRUE,TRUE}</definedName>
    <definedName name="wvu.REPORT3." localSheetId="4" hidden="1">{TRUE,TRUE,-2.75,-17,484.5,231,FALSE,FALSE,TRUE,TRUE,0,20,#N/A,710,#N/A,8.01369863013699,21.0625,1,FALSE,FALSE,3,TRUE,1,FALSE,75,"Swvu.REPORT3.","ACwvu.REPORT3.",#N/A,FALSE,FALSE,0,0,0,0,2,"","",FALSE,FALSE,FALSE,FALSE,1,55,#N/A,#N/A,"=R583C9:R676C25","=R2:R7",#N/A,#N/A,FALSE,FALSE,FALSE,1,600,600,FALSE,FALSE,TRUE,TRUE,TRUE}</definedName>
    <definedName name="wvu.REPORT3." localSheetId="11" hidden="1">{TRUE,TRUE,-2.75,-17,484.5,231,FALSE,FALSE,TRUE,TRUE,0,20,#N/A,710,#N/A,8.01369863013699,21.0625,1,FALSE,FALSE,3,TRUE,1,FALSE,75,"Swvu.REPORT3.","ACwvu.REPORT3.",#N/A,FALSE,FALSE,0,0,0,0,2,"","",FALSE,FALSE,FALSE,FALSE,1,55,#N/A,#N/A,"=R583C9:R676C25","=R2:R7",#N/A,#N/A,FALSE,FALSE,FALSE,1,600,600,FALSE,FALSE,TRUE,TRUE,TRUE}</definedName>
    <definedName name="wvu.REPORT3." hidden="1">{TRUE,TRUE,-2.75,-17,484.5,231,FALSE,FALSE,TRUE,TRUE,0,20,#N/A,710,#N/A,8.01369863013699,21.0625,1,FALSE,FALSE,3,TRUE,1,FALSE,75,"Swvu.REPORT3.","ACwvu.REPORT3.",#N/A,FALSE,FALSE,0,0,0,0,2,"","",FALSE,FALSE,FALSE,FALSE,1,55,#N/A,#N/A,"=R583C9:R676C25","=R2:R7",#N/A,#N/A,FALSE,FALSE,FALSE,1,600,600,FALSE,FALSE,TRUE,TRUE,TRUE}</definedName>
    <definedName name="wvu.REPORT3._1" localSheetId="4" hidden="1">{TRUE,TRUE,-2.75,-17,484.5,231,FALSE,FALSE,TRUE,TRUE,0,20,#N/A,710,#N/A,8.01369863013699,21.0625,1,FALSE,FALSE,3,TRUE,1,FALSE,75,"Swvu.REPORT3.","ACwvu.REPORT3.",#N/A,FALSE,FALSE,0,0,0,0,2,"","",FALSE,FALSE,FALSE,FALSE,1,55,#N/A,#N/A,"=R583C9:R676C25","=R2:R7",#N/A,#N/A,FALSE,FALSE,FALSE,1,600,600,FALSE,FALSE,TRUE,TRUE,TRUE}</definedName>
    <definedName name="wvu.REPORT3._1" localSheetId="11" hidden="1">{TRUE,TRUE,-2.75,-17,484.5,231,FALSE,FALSE,TRUE,TRUE,0,20,#N/A,710,#N/A,8.01369863013699,21.0625,1,FALSE,FALSE,3,TRUE,1,FALSE,75,"Swvu.REPORT3.","ACwvu.REPORT3.",#N/A,FALSE,FALSE,0,0,0,0,2,"","",FALSE,FALSE,FALSE,FALSE,1,55,#N/A,#N/A,"=R583C9:R676C25","=R2:R7",#N/A,#N/A,FALSE,FALSE,FALSE,1,600,600,FALSE,FALSE,TRUE,TRUE,TRUE}</definedName>
    <definedName name="wvu.REPORT3._1" hidden="1">{TRUE,TRUE,-2.75,-17,484.5,231,FALSE,FALSE,TRUE,TRUE,0,20,#N/A,710,#N/A,8.01369863013699,21.0625,1,FALSE,FALSE,3,TRUE,1,FALSE,75,"Swvu.REPORT3.","ACwvu.REPORT3.",#N/A,FALSE,FALSE,0,0,0,0,2,"","",FALSE,FALSE,FALSE,FALSE,1,55,#N/A,#N/A,"=R583C9:R676C25","=R2:R7",#N/A,#N/A,FALSE,FALSE,FALSE,1,600,600,FALSE,FALSE,TRUE,TRUE,TRUE}</definedName>
    <definedName name="wvu.REPORT4." localSheetId="4" hidden="1">{TRUE,TRUE,-2.75,-17,484.5,255.75,FALSE,FALSE,TRUE,TRUE,0,17,#N/A,687,#N/A,8.32876712328767,23.4375,1,FALSE,FALSE,3,TRUE,1,FALSE,75,"Swvu.REPORT4.","ACwvu.REPORT4.",#N/A,FALSE,FALSE,0,0,0,0,2,"","",FALSE,FALSE,FALSE,FALSE,1,55,#N/A,#N/A,"=R8C2:R702C15","=R2:R7",#N/A,#N/A,FALSE,FALSE,FALSE,1,600,600,FALSE,FALSE,TRUE,TRUE,TRUE}</definedName>
    <definedName name="wvu.REPORT4." localSheetId="11" hidden="1">{TRUE,TRUE,-2.75,-17,484.5,255.75,FALSE,FALSE,TRUE,TRUE,0,17,#N/A,687,#N/A,8.32876712328767,23.4375,1,FALSE,FALSE,3,TRUE,1,FALSE,75,"Swvu.REPORT4.","ACwvu.REPORT4.",#N/A,FALSE,FALSE,0,0,0,0,2,"","",FALSE,FALSE,FALSE,FALSE,1,55,#N/A,#N/A,"=R8C2:R702C15","=R2:R7",#N/A,#N/A,FALSE,FALSE,FALSE,1,600,600,FALSE,FALSE,TRUE,TRUE,TRUE}</definedName>
    <definedName name="wvu.REPORT4." hidden="1">{TRUE,TRUE,-2.75,-17,484.5,255.75,FALSE,FALSE,TRUE,TRUE,0,17,#N/A,687,#N/A,8.32876712328767,23.4375,1,FALSE,FALSE,3,TRUE,1,FALSE,75,"Swvu.REPORT4.","ACwvu.REPORT4.",#N/A,FALSE,FALSE,0,0,0,0,2,"","",FALSE,FALSE,FALSE,FALSE,1,55,#N/A,#N/A,"=R8C2:R702C15","=R2:R7",#N/A,#N/A,FALSE,FALSE,FALSE,1,600,600,FALSE,FALSE,TRUE,TRUE,TRUE}</definedName>
    <definedName name="wvu.REPORT4._1" localSheetId="4" hidden="1">{TRUE,TRUE,-2.75,-17,484.5,255.75,FALSE,FALSE,TRUE,TRUE,0,17,#N/A,687,#N/A,8.32876712328767,23.4375,1,FALSE,FALSE,3,TRUE,1,FALSE,75,"Swvu.REPORT4.","ACwvu.REPORT4.",#N/A,FALSE,FALSE,0,0,0,0,2,"","",FALSE,FALSE,FALSE,FALSE,1,55,#N/A,#N/A,"=R8C2:R702C15","=R2:R7",#N/A,#N/A,FALSE,FALSE,FALSE,1,600,600,FALSE,FALSE,TRUE,TRUE,TRUE}</definedName>
    <definedName name="wvu.REPORT4._1" localSheetId="11" hidden="1">{TRUE,TRUE,-2.75,-17,484.5,255.75,FALSE,FALSE,TRUE,TRUE,0,17,#N/A,687,#N/A,8.32876712328767,23.4375,1,FALSE,FALSE,3,TRUE,1,FALSE,75,"Swvu.REPORT4.","ACwvu.REPORT4.",#N/A,FALSE,FALSE,0,0,0,0,2,"","",FALSE,FALSE,FALSE,FALSE,1,55,#N/A,#N/A,"=R8C2:R702C15","=R2:R7",#N/A,#N/A,FALSE,FALSE,FALSE,1,600,600,FALSE,FALSE,TRUE,TRUE,TRUE}</definedName>
    <definedName name="wvu.REPORT4._1" hidden="1">{TRUE,TRUE,-2.75,-17,484.5,255.75,FALSE,FALSE,TRUE,TRUE,0,17,#N/A,687,#N/A,8.32876712328767,23.4375,1,FALSE,FALSE,3,TRUE,1,FALSE,75,"Swvu.REPORT4.","ACwvu.REPORT4.",#N/A,FALSE,FALSE,0,0,0,0,2,"","",FALSE,FALSE,FALSE,FALSE,1,55,#N/A,#N/A,"=R8C2:R702C15","=R2:R7",#N/A,#N/A,FALSE,FALSE,FALSE,1,600,600,FALSE,FALSE,TRUE,TRUE,TRUE}</definedName>
    <definedName name="wvu.RES432." localSheetId="11" hidden="1">{TRUE,TRUE,-1.25,-15.5,484.5,278.25,FALSE,FALSE,TRUE,FALSE,0,5,#N/A,593,#N/A,7.47457627118644,22.5714285714286,1,FALSE,FALSE,3,TRUE,1,FALSE,100,"Swvu.RES432.","ACwvu.RES432.",#N/A,FALSE,FALSE,0,0,0,0,2,"","",FALSE,FALSE,FALSE,FALSE,1,90,#N/A,#N/A,"=R1C1:R650C11",FALSE,#N/A,#N/A,FALSE,FALSE,FALSE,1,65532,65532,FALSE,FALSE,TRUE,TRUE,TRUE}</definedName>
    <definedName name="wvu.RES432." hidden="1">{TRUE,TRUE,-1.25,-15.5,484.5,278.25,FALSE,FALSE,TRUE,FALSE,0,5,#N/A,593,#N/A,7.47457627118644,22.5714285714286,1,FALSE,FALSE,3,TRUE,1,FALSE,100,"Swvu.RES432.","ACwvu.RES432.",#N/A,FALSE,FALSE,0,0,0,0,2,"","",FALSE,FALSE,FALSE,FALSE,1,90,#N/A,#N/A,"=R1C1:R650C11",FALSE,#N/A,#N/A,FALSE,FALSE,FALSE,1,65532,65532,FALSE,FALSE,TRUE,TRUE,TRUE}</definedName>
    <definedName name="wvu.Sarl." localSheetId="11"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arl."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hares." localSheetId="11"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hares."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tampa." localSheetId="11" hidden="1">{TRUE,TRUE,-2.75,-17,604.5,365.25,FALSE,TRUE,TRUE,TRUE,0,1,#N/A,1,#N/A,8.32,13.12,1,FALSE,FALSE,3,TRUE,1,FALSE,100,"Swvu.stampa.","ACwvu.stampa.",#N/A,FALSE,FALSE,0.28,0,1.23,0.47,2,"&amp;L&amp;""Times New Roman,Grassetto Corsivo""&amp;12Guala Group&amp;""Times New Roman,Normale""&amp;11
&amp;""Times New Roman,Grassetto Corsivo""&amp;14Società Guala Pack s.r.l.&amp;R&amp;D","&amp;Rnome file: &amp;F / &amp;A",TRUE,FALSE,FALSE,TRUE,1,#N/A,1,1,"=R1C1:R27C19",FALSE,#N/A,#N/A,FALSE,FALSE,FALSE,9,600,600,FALSE,FALSE,TRUE,TRUE,TRUE}</definedName>
    <definedName name="wvu.stampa." hidden="1">{TRUE,TRUE,-2.75,-17,604.5,365.25,FALSE,TRUE,TRUE,TRUE,0,1,#N/A,1,#N/A,8.32,13.12,1,FALSE,FALSE,3,TRUE,1,FALSE,100,"Swvu.stampa.","ACwvu.stampa.",#N/A,FALSE,FALSE,0.28,0,1.23,0.47,2,"&amp;L&amp;""Times New Roman,Grassetto Corsivo""&amp;12Guala Group&amp;""Times New Roman,Normale""&amp;11
&amp;""Times New Roman,Grassetto Corsivo""&amp;14Società Guala Pack s.r.l.&amp;R&amp;D","&amp;Rnome file: &amp;F / &amp;A",TRUE,FALSE,FALSE,TRUE,1,#N/A,1,1,"=R1C1:R27C19",FALSE,#N/A,#N/A,FALSE,FALSE,FALSE,9,600,600,FALSE,FALSE,TRUE,TRUE,TRUE}</definedName>
    <definedName name="wvu.sum." localSheetId="11" hidden="1">{TRUE,TRUE,31.75,28.75,446.25,227.25,FALSE,FALSE,TRUE,TRUE,0,8,#N/A,250,#N/A,8.640625,13.6470588235294,1,FALSE,FALSE,1,TRUE,1,FALSE,100,"Swvu.sum.","ACwvu.sum.",1,FALSE,FALSE,0.75,0.75,0.5,0.5,2,"","",FALSE,FALSE,FALSE,FALSE,1,#N/A,1,4,"=R1C1:R175C15","=R1:R3",#N/A,#N/A,FALSE,FALSE,FALSE,1,65532,65532,FALSE,FALSE,TRUE,TRUE,TRUE}</definedName>
    <definedName name="wvu.sum." hidden="1">{TRUE,TRUE,31.75,28.75,446.25,227.25,FALSE,FALSE,TRUE,TRUE,0,8,#N/A,250,#N/A,8.640625,13.6470588235294,1,FALSE,FALSE,1,TRUE,1,FALSE,100,"Swvu.sum.","ACwvu.sum.",1,FALSE,FALSE,0.75,0.75,0.5,0.5,2,"","",FALSE,FALSE,FALSE,FALSE,1,#N/A,1,4,"=R1C1:R175C15","=R1:R3",#N/A,#N/A,FALSE,FALSE,FALSE,1,65532,65532,FALSE,FALSE,TRUE,TRUE,TRUE}</definedName>
    <definedName name="wvu.sum._1" localSheetId="11" hidden="1">{TRUE,TRUE,31.75,28.75,446.25,227.25,FALSE,FALSE,TRUE,TRUE,0,8,#N/A,250,#N/A,8.640625,13.6470588235294,1,FALSE,FALSE,1,TRUE,1,FALSE,100,"Swvu.sum.","ACwvu.sum.",1,FALSE,FALSE,0.75,0.75,0.5,0.5,2,"","",FALSE,FALSE,FALSE,FALSE,1,#N/A,1,4,"=R1C1:R175C15","=R1:R3",#N/A,#N/A,FALSE,FALSE,FALSE,1,65532,65532,FALSE,FALSE,TRUE,TRUE,TRUE}</definedName>
    <definedName name="wvu.sum._1" hidden="1">{TRUE,TRUE,31.75,28.75,446.25,227.25,FALSE,FALSE,TRUE,TRUE,0,8,#N/A,250,#N/A,8.640625,13.6470588235294,1,FALSE,FALSE,1,TRUE,1,FALSE,100,"Swvu.sum.","ACwvu.sum.",1,FALSE,FALSE,0.75,0.75,0.5,0.5,2,"","",FALSE,FALSE,FALSE,FALSE,1,#N/A,1,4,"=R1C1:R175C15","=R1:R3",#N/A,#N/A,FALSE,FALSE,FALSE,1,65532,65532,FALSE,FALSE,TRUE,TRUE,TRUE}</definedName>
    <definedName name="wvu.sumbyqtr." localSheetId="4" hidden="1">{TRUE,TRUE,-1.25,-15.5,604.5,369.75,FALSE,FALSE,TRUE,TRUE,0,1,13,1,53,0.806691449814126,2,4,TRUE,TRUE,3,TRUE,1,FALSE,100,"Swvu.sumbyqtr.","ACwvu.sumbyqtr.",1,FALSE,FALSE,0.5,0.5,0.5,0.5,2,"","",FALSE,FALSE,FALSE,FALSE,1,#N/A,1,1,"=R12C1:R62C17","=C1",#N/A,#N/A,FALSE,FALSE}</definedName>
    <definedName name="wvu.sumbyqtr." localSheetId="11" hidden="1">{TRUE,TRUE,-1.25,-15.5,604.5,369.75,FALSE,FALSE,TRUE,TRUE,0,1,13,1,53,0.806691449814126,2,4,TRUE,TRUE,3,TRUE,1,FALSE,100,"Swvu.sumbyqtr.","ACwvu.sumbyqtr.",1,FALSE,FALSE,0.5,0.5,0.5,0.5,2,"","",FALSE,FALSE,FALSE,FALSE,1,#N/A,1,1,"=R12C1:R62C17","=C1",#N/A,#N/A,FALSE,FALSE}</definedName>
    <definedName name="wvu.sumbyqtr." hidden="1">{TRUE,TRUE,-1.25,-15.5,604.5,369.75,FALSE,FALSE,TRUE,TRUE,0,1,13,1,53,0.806691449814126,2,4,TRUE,TRUE,3,TRUE,1,FALSE,100,"Swvu.sumbyqtr.","ACwvu.sumbyqtr.",1,FALSE,FALSE,0.5,0.5,0.5,0.5,2,"","",FALSE,FALSE,FALSE,FALSE,1,#N/A,1,1,"=R12C1:R62C17","=C1",#N/A,#N/A,FALSE,FALSE}</definedName>
    <definedName name="wvu.sumbyqtr._1" localSheetId="4" hidden="1">{TRUE,TRUE,-1.25,-15.5,604.5,369.75,FALSE,FALSE,TRUE,TRUE,0,1,13,1,53,0.806691449814126,2,4,TRUE,TRUE,3,TRUE,1,FALSE,100,"Swvu.sumbyqtr.","ACwvu.sumbyqtr.",1,FALSE,FALSE,0.5,0.5,0.5,0.5,2,"","",FALSE,FALSE,FALSE,FALSE,1,#N/A,1,1,"=R12C1:R62C17","=C1",#N/A,#N/A,FALSE,FALSE}</definedName>
    <definedName name="wvu.sumbyqtr._1" localSheetId="11" hidden="1">{TRUE,TRUE,-1.25,-15.5,604.5,369.75,FALSE,FALSE,TRUE,TRUE,0,1,13,1,53,0.806691449814126,2,4,TRUE,TRUE,3,TRUE,1,FALSE,100,"Swvu.sumbyqtr.","ACwvu.sumbyqtr.",1,FALSE,FALSE,0.5,0.5,0.5,0.5,2,"","",FALSE,FALSE,FALSE,FALSE,1,#N/A,1,1,"=R12C1:R62C17","=C1",#N/A,#N/A,FALSE,FALSE}</definedName>
    <definedName name="wvu.sumbyqtr._1" hidden="1">{TRUE,TRUE,-1.25,-15.5,604.5,369.75,FALSE,FALSE,TRUE,TRUE,0,1,13,1,53,0.806691449814126,2,4,TRUE,TRUE,3,TRUE,1,FALSE,100,"Swvu.sumbyqtr.","ACwvu.sumbyqtr.",1,FALSE,FALSE,0.5,0.5,0.5,0.5,2,"","",FALSE,FALSE,FALSE,FALSE,1,#N/A,1,1,"=R12C1:R62C17","=C1",#N/A,#N/A,FALSE,FALSE}</definedName>
    <definedName name="wvu.sumbyyr." localSheetId="4" hidden="1">{TRUE,TRUE,-1.25,-15.5,604.5,369.75,FALSE,FALSE,TRUE,TRUE,0,1,#N/A,1,51,27.7529411764706,2,3,FALSE,TRUE,3,TRUE,1,FALSE,100,"Swvu.sumbyyr.","ACwvu.sumbyyr.",1,FALSE,FALSE,0.5,0.5,0.5,0.5,2,"","",FALSE,FALSE,FALSE,FALSE,1,#N/A,1,1,"=R11C1:R62C30","=C1","Rwvu.sumbyyr.",#N/A,FALSE,FALSE}</definedName>
    <definedName name="wvu.sumbyyr." localSheetId="11" hidden="1">{TRUE,TRUE,-1.25,-15.5,604.5,369.75,FALSE,FALSE,TRUE,TRUE,0,1,#N/A,1,51,27.7529411764706,2,3,FALSE,TRUE,3,TRUE,1,FALSE,100,"Swvu.sumbyyr.","ACwvu.sumbyyr.",1,FALSE,FALSE,0.5,0.5,0.5,0.5,2,"","",FALSE,FALSE,FALSE,FALSE,1,#N/A,1,1,"=R11C1:R62C30","=C1","Rwvu.sumbyyr.",#N/A,FALSE,FALSE}</definedName>
    <definedName name="wvu.sumbyyr." hidden="1">{TRUE,TRUE,-1.25,-15.5,604.5,369.75,FALSE,FALSE,TRUE,TRUE,0,1,#N/A,1,51,27.7529411764706,2,3,FALSE,TRUE,3,TRUE,1,FALSE,100,"Swvu.sumbyyr.","ACwvu.sumbyyr.",1,FALSE,FALSE,0.5,0.5,0.5,0.5,2,"","",FALSE,FALSE,FALSE,FALSE,1,#N/A,1,1,"=R11C1:R62C30","=C1","Rwvu.sumbyyr.",#N/A,FALSE,FALSE}</definedName>
    <definedName name="wvu.sumbyyr._1" localSheetId="4" hidden="1">{TRUE,TRUE,-1.25,-15.5,604.5,369.75,FALSE,FALSE,TRUE,TRUE,0,1,#N/A,1,51,27.7529411764706,2,3,FALSE,TRUE,3,TRUE,1,FALSE,100,"Swvu.sumbyyr.","ACwvu.sumbyyr.",1,FALSE,FALSE,0.5,0.5,0.5,0.5,2,"","",FALSE,FALSE,FALSE,FALSE,1,#N/A,1,1,"=R11C1:R62C30","=C1","Rwvu.sumbyyr.",#N/A,FALSE,FALSE}</definedName>
    <definedName name="wvu.sumbyyr._1" localSheetId="11" hidden="1">{TRUE,TRUE,-1.25,-15.5,604.5,369.75,FALSE,FALSE,TRUE,TRUE,0,1,#N/A,1,51,27.7529411764706,2,3,FALSE,TRUE,3,TRUE,1,FALSE,100,"Swvu.sumbyyr.","ACwvu.sumbyyr.",1,FALSE,FALSE,0.5,0.5,0.5,0.5,2,"","",FALSE,FALSE,FALSE,FALSE,1,#N/A,1,1,"=R11C1:R62C30","=C1","Rwvu.sumbyyr.",#N/A,FALSE,FALSE}</definedName>
    <definedName name="wvu.sumbyyr._1" hidden="1">{TRUE,TRUE,-1.25,-15.5,604.5,369.75,FALSE,FALSE,TRUE,TRUE,0,1,#N/A,1,51,27.7529411764706,2,3,FALSE,TRUE,3,TRUE,1,FALSE,100,"Swvu.sumbyyr.","ACwvu.sumbyyr.",1,FALSE,FALSE,0.5,0.5,0.5,0.5,2,"","",FALSE,FALSE,FALSE,FALSE,1,#N/A,1,1,"=R11C1:R62C30","=C1","Rwvu.sumbyyr.",#N/A,FALSE,FALSE}</definedName>
    <definedName name="wvu.Summary."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_2"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_2"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3"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3"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_2"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_2"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_2"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_2"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5" localSheetId="4"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5" localSheetId="1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1." localSheetId="1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2"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2"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2"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2"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_1" localSheetId="4" hidden="1">{TRUE,TRUE,-1.25,-15.5,604.5,369,FALSE,FALSE,TRUE,TRUE,0,1,#N/A,1,#N/A,20.5555555555556,28.9285714285714,1,FALSE,FALSE,3,TRUE,1,FALSE,80,"Swvu.su肈mary1.","ACwvu.summary1.",#N/A,FALSE,FALSE,0.5,0.5,0.5,0.5,2,"&amp;F","&amp;L&amp;D&amp;C&amp;A&amp;RPage &amp;P",TRUE,FALSE,FALSE,FALSE,1,50,#N/A,#N/A,"=R1C1:R55C31",FALSE,#N/A,#N/A,FALSE,FALSE,TRUE,1,600,600,FALSE,FALSE,TRUE,TRUE,TRUE}</definedName>
    <definedName name="wvu.summary4._1" localSheetId="11" hidden="1">{TRUE,TRUE,-1.25,-15.5,604.5,369,FALSE,FALSE,TRUE,TRUE,0,1,#N/A,1,#N/A,20.5555555555556,28.9285714285714,1,FALSE,FALSE,3,TRUE,1,FALSE,80,"Swvu.su肈mary1.","ACwvu.summary1.",#N/A,FALSE,FALSE,0.5,0.5,0.5,0.5,2,"&amp;F","&amp;L&amp;D&amp;C&amp;A&amp;RPage &amp;P",TRUE,FALSE,FALSE,FALSE,1,50,#N/A,#N/A,"=R1C1:R55C31",FALSE,#N/A,#N/A,FALSE,FALSE,TRUE,1,600,600,FALSE,FALSE,TRUE,TRUE,TRUE}</definedName>
    <definedName name="wvu.summary4._1" hidden="1">{TRUE,TRUE,-1.25,-15.5,604.5,369,FALSE,FALSE,TRUE,TRUE,0,1,#N/A,1,#N/A,20.5555555555556,28.9285714285714,1,FALSE,FALSE,3,TRUE,1,FALSE,80,"Swvu.su肈mary1.","ACwvu.summary1.",#N/A,FALSE,FALSE,0.5,0.5,0.5,0.5,2,"&amp;F","&amp;L&amp;D&amp;C&amp;A&amp;RPage &amp;P",TRUE,FALSE,FALSE,FALSE,1,50,#N/A,#N/A,"=R1C1:R55C31",FALSE,#N/A,#N/A,FALSE,FALSE,TRUE,1,600,600,FALSE,FALSE,TRUE,TRUE,TRUE}</definedName>
    <definedName name="wvu.summary4_1"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_1"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6"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_1"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_1"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uctad." localSheetId="11" hidden="1">{TRUE,TRUE,-2.75,-17,484.5,255.75,FALSE,TRUE,TRUE,TRUE,0,1,18,272,#N/A,4,26.0909090909091,2,TRUE,FALSE,3,TRUE,1,TRUE,50,"Swvu.uctad.","ACwvu.uctad.",#N/A,FALSE,FALSE,0.47,0.54,0.25,0.25,2,"","",FALSE,FALSE,FALSE,FALSE,1,#N/A,1,1,"=R125C3:R166C23",FALSE,#N/A,#N/A,FALSE,FALSE,FALSE,1,600,600,FALSE,FALSE,TRUE,TRUE,TRUE}</definedName>
    <definedName name="wvu.uctad." hidden="1">{TRUE,TRUE,-2.75,-17,484.5,255.75,FALSE,TRUE,TRUE,TRUE,0,1,18,272,#N/A,4,26.0909090909091,2,TRUE,FALSE,3,TRUE,1,TRUE,50,"Swvu.uctad.","ACwvu.uctad.",#N/A,FALSE,FALSE,0.47,0.54,0.25,0.25,2,"","",FALSE,FALSE,FALSE,FALSE,1,#N/A,1,1,"=R125C3:R166C23",FALSE,#N/A,#N/A,FALSE,FALSE,FALSE,1,600,600,FALSE,FALSE,TRUE,TRUE,TRUE}</definedName>
    <definedName name="wvu.valuation." localSheetId="4" hidden="1">{TRUE,TRUE,-1.25,-15.5,604.5,391.5,FALSE,FALSE,TRUE,TRUE,0,15,#N/A,1,#N/A,9.64356435643564,26.5294117647059,1,FALSE,FALSE,3,TRUE,1,FALSE,100,"Swvu.valuation.","ACwvu.valuation.",1,FALSE,FALSE,0.75,0.75,1,1,1,"","",FALSE,FALSE,FALSE,FALSE,1,#N/A,1,1,"=R1C22:R36C27",FALSE,#N/A,#N/A,FALSE,FALSE}</definedName>
    <definedName name="wvu.valuation." localSheetId="11" hidden="1">{TRUE,TRUE,-1.25,-15.5,604.5,391.5,FALSE,FALSE,TRUE,TRUE,0,15,#N/A,1,#N/A,9.64356435643564,26.5294117647059,1,FALSE,FALSE,3,TRUE,1,FALSE,100,"Swvu.valuation.","ACwvu.valuation.",1,FALSE,FALSE,0.75,0.75,1,1,1,"","",FALSE,FALSE,FALSE,FALSE,1,#N/A,1,1,"=R1C22:R36C27",FALSE,#N/A,#N/A,FALSE,FALSE}</definedName>
    <definedName name="wvu.valuation." hidden="1">{TRUE,TRUE,-1.25,-15.5,604.5,391.5,FALSE,FALSE,TRUE,TRUE,0,15,#N/A,1,#N/A,9.64356435643564,26.5294117647059,1,FALSE,FALSE,3,TRUE,1,FALSE,100,"Swvu.valuation.","ACwvu.valuation.",1,FALSE,FALSE,0.75,0.75,1,1,1,"","",FALSE,FALSE,FALSE,FALSE,1,#N/A,1,1,"=R1C22:R36C27",FALSE,#N/A,#N/A,FALSE,FALSE}</definedName>
    <definedName name="wvu.valuation._1" localSheetId="4" hidden="1">{TRUE,TRUE,-1.25,-15.5,604.5,391.5,FALSE,FALSE,TRUE,TRUE,0,15,#N/A,1,#N/A,9.64356435643564,26.5294117647059,1,FALSE,FALSE,3,TRUE,1,FALSE,100,"Swvu.valuation.","ACwvu.valuation.",1,FALSE,FALSE,0.75,0.75,1,1,1,"","",FALSE,FALSE,FALSE,FALSE,1,#N/A,1,1,"=R1C22:R36C27",FALSE,#N/A,#N/A,FALSE,FALSE}</definedName>
    <definedName name="wvu.valuation._1" localSheetId="11" hidden="1">{TRUE,TRUE,-1.25,-15.5,604.5,391.5,FALSE,FALSE,TRUE,TRUE,0,15,#N/A,1,#N/A,9.64356435643564,26.5294117647059,1,FALSE,FALSE,3,TRUE,1,FALSE,100,"Swvu.valuation.","ACwvu.valuation.",1,FALSE,FALSE,0.75,0.75,1,1,1,"","",FALSE,FALSE,FALSE,FALSE,1,#N/A,1,1,"=R1C22:R36C27",FALSE,#N/A,#N/A,FALSE,FALSE}</definedName>
    <definedName name="wvu.valuation._1" hidden="1">{TRUE,TRUE,-1.25,-15.5,604.5,391.5,FALSE,FALSE,TRUE,TRUE,0,15,#N/A,1,#N/A,9.64356435643564,26.5294117647059,1,FALSE,FALSE,3,TRUE,1,FALSE,100,"Swvu.valuation.","ACwvu.valuation.",1,FALSE,FALSE,0.75,0.75,1,1,1,"","",FALSE,FALSE,FALSE,FALSE,1,#N/A,1,1,"=R1C22:R36C27",FALSE,#N/A,#N/A,FALSE,FALSE}</definedName>
    <definedName name="wvu.VERLUCRO." localSheetId="11"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wvu.VERLUCRO." hidden="1">{FALSE,FALSE,-1.25,-15.5,484.5,278.25,FALSE,FALSE,TRUE,FALSE,0,1,#N/A,1106,#N/A,12.4059405940594,23.2666666666667,1,FALSE,FALSE,3,TRUE,1,FALSE,100,"Swvu.VERLUCRO.","ACwvu.VERLUCRO.",#N/A,FALSE,FALSE,0,0,0,0,1,"","",TRUE,FALSE,FALSE,FALSE,1,95,#N/A,#N/A,FALSE,FALSE,FALSE,FALSE,FALSE,FALSE,FALSE,1,65532,65532,FALSE,FALSE,TRUE,TRUE,TRUE}</definedName>
    <definedName name="ww" localSheetId="19" hidden="1">{#N/A,#N/A,FALSE,"NOI"}</definedName>
    <definedName name="ww" localSheetId="4" hidden="1">{#N/A,#N/A,FALSE,"NOI"}</definedName>
    <definedName name="ww" localSheetId="15" hidden="1">{#N/A,#N/A,FALSE,"NOI"}</definedName>
    <definedName name="ww" localSheetId="11" hidden="1">{#N/A,#N/A,FALSE,"NOI"}</definedName>
    <definedName name="ww" hidden="1">{#N/A,#N/A,FALSE,"NOI"}</definedName>
    <definedName name="ww.Rele" localSheetId="4" hidden="1">{#N/A,#N/A,FALSE,"Title Page";#N/A,#N/A,FALSE,"Conclusions";#N/A,#N/A,FALSE,"Assum.";#N/A,#N/A,FALSE,"Sun  DCF-WC-Dep";#N/A,#N/A,FALSE,"MarketValue";#N/A,#N/A,FALSE,"BalSheet";#N/A,#N/A,FALSE,"WACC";#N/A,#N/A,FALSE,"PC+ Info.";#N/A,#N/A,FALSE,"PC+Info_2"}</definedName>
    <definedName name="ww.Rele" localSheetId="11"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4" hidden="1">{"meldisco con f",#N/A,FALSE,"Meldisco";"b con b",#N/A,FALSE,"B"}</definedName>
    <definedName name="ww_1" localSheetId="11" hidden="1">{"meldisco con f",#N/A,FALSE,"Meldisco";"b con b",#N/A,FALSE,"B"}</definedName>
    <definedName name="ww_1" hidden="1">{"meldisco con f",#N/A,FALSE,"Meldisco";"b con b",#N/A,FALSE,"B"}</definedName>
    <definedName name="wwe" localSheetId="15" hidden="1">{"'Sheet1'!$A$1:$E$287"}</definedName>
    <definedName name="wwe" localSheetId="11" hidden="1">{"'Sheet1'!$A$1:$E$287"}</definedName>
    <definedName name="wwe" hidden="1">{"'Sheet1'!$A$1:$E$287"}</definedName>
    <definedName name="wwvu.all2" localSheetId="1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w">#REF!</definedName>
    <definedName name="www_1" localSheetId="4" hidden="1">{"PRINT WK",#N/A,FALSE,"wk";"PRINT ASSP",#N/A,FALSE,"assump"}</definedName>
    <definedName name="www_1" localSheetId="11" hidden="1">{"PRINT WK",#N/A,FALSE,"wk";"PRINT ASSP",#N/A,FALSE,"assump"}</definedName>
    <definedName name="www_1" hidden="1">{"PRINT WK",#N/A,FALSE,"wk";"PRINT ASSP",#N/A,FALSE,"assump"}</definedName>
    <definedName name="www_2" localSheetId="11" hidden="1">{"divisions",#N/A,TRUE,"Drivers";"PandL_Ratios",#N/A,TRUE,"P&amp;L"}</definedName>
    <definedName name="www_2" hidden="1">{"divisions",#N/A,TRUE,"Drivers";"PandL_Ratios",#N/A,TRUE,"P&amp;L"}</definedName>
    <definedName name="www_3" localSheetId="11" hidden="1">{"divisions",#N/A,TRUE,"Drivers";"PandL_Ratios",#N/A,TRUE,"P&amp;L"}</definedName>
    <definedName name="www_3" hidden="1">{"divisions",#N/A,TRUE,"Drivers";"PandL_Ratios",#N/A,TRUE,"P&amp;L"}</definedName>
    <definedName name="www_4" localSheetId="11" hidden="1">{"divisions",#N/A,TRUE,"Drivers";"PandL_Ratios",#N/A,TRUE,"P&amp;L"}</definedName>
    <definedName name="www_4" hidden="1">{"divisions",#N/A,TRUE,"Drivers";"PandL_Ratios",#N/A,TRUE,"P&amp;L"}</definedName>
    <definedName name="www_5" localSheetId="11" hidden="1">{"divisions",#N/A,TRUE,"Drivers";"PandL_Ratios",#N/A,TRUE,"P&amp;L"}</definedName>
    <definedName name="www_5" hidden="1">{"divisions",#N/A,TRUE,"Drivers";"PandL_Ratios",#N/A,TRUE,"P&amp;L"}</definedName>
    <definedName name="wwwew" localSheetId="11" hidden="1">{#N/A,#N/A,FALSE,"PRESENT";#N/A,#N/A,FALSE,"INDICE";#N/A,#N/A,FALSE,"DIV_CONS";#N/A,#N/A,FALSE,"DIV_GRUP";#N/A,#N/A,FALSE,"DIV_BIM";#N/A,#N/A,FALSE,"DIV_UMPL";#N/A,#N/A,FALSE,"DIV_BDBAS";#N/A,#N/A,FALSE,"B_SRL";#N/A,#N/A,FALSE,"MQ_SRL"}</definedName>
    <definedName name="wwwew" hidden="1">{#N/A,#N/A,FALSE,"PRESENT";#N/A,#N/A,FALSE,"INDICE";#N/A,#N/A,FALSE,"DIV_CONS";#N/A,#N/A,FALSE,"DIV_GRUP";#N/A,#N/A,FALSE,"DIV_BIM";#N/A,#N/A,FALSE,"DIV_UMPL";#N/A,#N/A,FALSE,"DIV_BDBAS";#N/A,#N/A,FALSE,"B_SRL";#N/A,#N/A,FALSE,"MQ_SRL"}</definedName>
    <definedName name="wwww"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localSheetId="15" hidden="1">{#N/A,#N/A,TRUE,"Acq-Ass";#N/A,#N/A,TRUE,"Acq-IS";#N/A,#N/A,TRUE,"Acq-BS";#N/A,#N/A,TRUE,"Acq-CF"}</definedName>
    <definedName name="wwww" localSheetId="11" hidden="1">{#N/A,#N/A,TRUE,"Acq-Ass";#N/A,#N/A,TRUE,"Acq-IS";#N/A,#N/A,TRUE,"Acq-BS";#N/A,#N/A,TRUE,"Acq-CF"}</definedName>
    <definedName name="wwww" hidden="1">{#N/A,#N/A,TRUE,"Acq-Ass";#N/A,#N/A,TRUE,"Acq-IS";#N/A,#N/A,TRUE,"Acq-BS";#N/A,#N/A,TRUE,"Acq-CF"}</definedName>
    <definedName name="wwww_1" localSheetId="4"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_1" localSheetId="1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w" localSheetId="11" hidden="1">{#N/A,#N/A,FALSE,"COVER";#N/A,#N/A,FALSE,"REPORT";#N/A,#N/A,FALSE,"SUMMARY";#N/A,#N/A,FALSE,"DIV";#N/A,#N/A,FALSE,"GRAFICA";#N/A,#N/A,FALSE,"ARCH";#N/A,#N/A,FALSE,"TOT_ARCH";#N/A,#N/A,FALSE,"CANC";#N/A,#N/A,FALSE,"EDIT";#N/A,#N/A,FALSE,"SW";#N/A,#N/A,FALSE,"HW"}</definedName>
    <definedName name="wwwww" hidden="1">{#N/A,#N/A,FALSE,"COVER";#N/A,#N/A,FALSE,"REPORT";#N/A,#N/A,FALSE,"SUMMARY";#N/A,#N/A,FALSE,"DIV";#N/A,#N/A,FALSE,"GRAFICA";#N/A,#N/A,FALSE,"ARCH";#N/A,#N/A,FALSE,"TOT_ARCH";#N/A,#N/A,FALSE,"CANC";#N/A,#N/A,FALSE,"EDIT";#N/A,#N/A,FALSE,"SW";#N/A,#N/A,FALSE,"HW"}</definedName>
    <definedName name="wwwwwww" localSheetId="11" hidden="1">{#N/A,#N/A,FALSE,"OUT  AREC"}</definedName>
    <definedName name="wwwwwww" hidden="1">{#N/A,#N/A,FALSE,"OUT  AREC"}</definedName>
    <definedName name="wwwwwwww"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www" hidden="1">#REF!</definedName>
    <definedName name="wwwwwwwwwwww" localSheetId="11" hidden="1">{#N/A,#N/A,TRUE,"Main Issues";#N/A,#N/A,TRUE,"Income statement ($)"}</definedName>
    <definedName name="wwwwwwwwwwww" hidden="1">{#N/A,#N/A,TRUE,"Main Issues";#N/A,#N/A,TRUE,"Income statement ($)"}</definedName>
    <definedName name="wwwwwwwwwwwww">#REF!</definedName>
    <definedName name="wwwwwwwwwwwwwwwww">#REF!</definedName>
    <definedName name="wwwwwwwwwwwwwwwwww" localSheetId="11" hidden="1">{#N/A,#N/A,FALSE,"L. Zottola";#N/A,#N/A,FALSE,"M. Ruggi";#N/A,#N/A,FALSE,"M. Valenti";#N/A,#N/A,FALSE,"C. Mazza";#N/A,#N/A,FALSE,"G. Bellinzona";#N/A,#N/A,FALSE,"M. Carletti";#N/A,#N/A,FALSE,"P. Maresca";#N/A,#N/A,FALSE,"L. Tondi";#N/A,#N/A,FALSE,"M. Marani";#N/A,#N/A,FALSE,"R. Ruggerini";#N/A,#N/A,FALSE,"L. Liguori";#N/A,#N/A,FALSE,"D. Battistel"}</definedName>
    <definedName name="wwwwwwwwwwwwwwwwww" hidden="1">{#N/A,#N/A,FALSE,"L. Zottola";#N/A,#N/A,FALSE,"M. Ruggi";#N/A,#N/A,FALSE,"M. Valenti";#N/A,#N/A,FALSE,"C. Mazza";#N/A,#N/A,FALSE,"G. Bellinzona";#N/A,#N/A,FALSE,"M. Carletti";#N/A,#N/A,FALSE,"P. Maresca";#N/A,#N/A,FALSE,"L. Tondi";#N/A,#N/A,FALSE,"M. Marani";#N/A,#N/A,FALSE,"R. Ruggerini";#N/A,#N/A,FALSE,"L. Liguori";#N/A,#N/A,FALSE,"D. Battistel"}</definedName>
    <definedName name="wwwwwwwwwwwwwwwwwwww" localSheetId="11" hidden="1">{#N/A,#N/A,TRUE,"Main Issues";#N/A,#N/A,TRUE,"Income statement ($)"}</definedName>
    <definedName name="wwwwwwwwwwwwwwwwwwww" hidden="1">{#N/A,#N/A,TRUE,"Main Issues";#N/A,#N/A,TRUE,"Income statement ($)"}</definedName>
    <definedName name="WWWWWWWWWWWWWWWWWWWWWW" hidden="1">#REF!</definedName>
    <definedName name="wx" localSheetId="4" hidden="1">{#N/A,#N/A,FALSE,"Pharm";#N/A,#N/A,FALSE,"WWCM"}</definedName>
    <definedName name="wx" localSheetId="11" hidden="1">{#N/A,#N/A,FALSE,"Pharm";#N/A,#N/A,FALSE,"WWCM"}</definedName>
    <definedName name="wx" hidden="1">{#N/A,#N/A,FALSE,"Pharm";#N/A,#N/A,FALSE,"WWCM"}</definedName>
    <definedName name="wx_1" localSheetId="4" hidden="1">{#N/A,#N/A,FALSE,"Pharm";#N/A,#N/A,FALSE,"WWCM"}</definedName>
    <definedName name="wx_1" localSheetId="11" hidden="1">{#N/A,#N/A,FALSE,"Pharm";#N/A,#N/A,FALSE,"WWCM"}</definedName>
    <definedName name="wx_1" hidden="1">{#N/A,#N/A,FALSE,"Pharm";#N/A,#N/A,FALSE,"WWCM"}</definedName>
    <definedName name="x">#REF!</definedName>
    <definedName name="x_1" localSheetId="4" hidden="1">{#N/A,#N/A,FALSE,"REPORT"}</definedName>
    <definedName name="x_1" localSheetId="11" hidden="1">{#N/A,#N/A,FALSE,"REPORT"}</definedName>
    <definedName name="x_1" hidden="1">{#N/A,#N/A,FALSE,"REPORT"}</definedName>
    <definedName name="x_1_1" localSheetId="4" hidden="1">{"PAGE 2",#N/A,FALSE,"WEST_OT"}</definedName>
    <definedName name="x_1_1" localSheetId="11" hidden="1">{"PAGE 2",#N/A,FALSE,"WEST_OT"}</definedName>
    <definedName name="x_1_1" hidden="1">{"PAGE 2",#N/A,FALSE,"WEST_OT"}</definedName>
    <definedName name="x_1_1_2" localSheetId="4" hidden="1">{"PAGE 2",#N/A,FALSE,"WEST_OT"}</definedName>
    <definedName name="x_1_1_2" localSheetId="11" hidden="1">{"PAGE 2",#N/A,FALSE,"WEST_OT"}</definedName>
    <definedName name="x_1_1_2" hidden="1">{"PAGE 2",#N/A,FALSE,"WEST_OT"}</definedName>
    <definedName name="x_1_3" localSheetId="4" hidden="1">{"PAGE 2",#N/A,FALSE,"WEST_OT"}</definedName>
    <definedName name="x_1_3" localSheetId="11" hidden="1">{"PAGE 2",#N/A,FALSE,"WEST_OT"}</definedName>
    <definedName name="x_1_3" hidden="1">{"PAGE 2",#N/A,FALSE,"WEST_OT"}</definedName>
    <definedName name="x_2" localSheetId="4" hidden="1">{"PAGE 2",#N/A,FALSE,"WEST_OT"}</definedName>
    <definedName name="x_2" localSheetId="11" hidden="1">{"PAGE 2",#N/A,FALSE,"WEST_OT"}</definedName>
    <definedName name="x_2" hidden="1">{"PAGE 2",#N/A,FALSE,"WEST_OT"}</definedName>
    <definedName name="x_2_2" localSheetId="4" hidden="1">{"PAGE 2",#N/A,FALSE,"WEST_OT"}</definedName>
    <definedName name="x_2_2" localSheetId="11" hidden="1">{"PAGE 2",#N/A,FALSE,"WEST_OT"}</definedName>
    <definedName name="x_2_2" hidden="1">{"PAGE 2",#N/A,FALSE,"WEST_OT"}</definedName>
    <definedName name="x_3" localSheetId="4" hidden="1">{"PAGE 2",#N/A,FALSE,"WEST_OT"}</definedName>
    <definedName name="x_3" localSheetId="11" hidden="1">{"PAGE 2",#N/A,FALSE,"WEST_OT"}</definedName>
    <definedName name="x_3" hidden="1">{"PAGE 2",#N/A,FALSE,"WEST_OT"}</definedName>
    <definedName name="x_3_2" localSheetId="4" hidden="1">{"PAGE 2",#N/A,FALSE,"WEST_OT"}</definedName>
    <definedName name="x_3_2" localSheetId="11" hidden="1">{"PAGE 2",#N/A,FALSE,"WEST_OT"}</definedName>
    <definedName name="x_3_2" hidden="1">{"PAGE 2",#N/A,FALSE,"WEST_OT"}</definedName>
    <definedName name="x_5" localSheetId="4" hidden="1">{"PAGE 2",#N/A,FALSE,"WEST_OT"}</definedName>
    <definedName name="x_5" localSheetId="11" hidden="1">{"PAGE 2",#N/A,FALSE,"WEST_OT"}</definedName>
    <definedName name="x_5" hidden="1">{"PAGE 2",#N/A,FALSE,"WEST_OT"}</definedName>
    <definedName name="X_AXIS" localSheetId="19">#REF!,#REF!,#REF!</definedName>
    <definedName name="X_AXIS">#REF!,#REF!,#REF!</definedName>
    <definedName name="X_rate">1.7974</definedName>
    <definedName name="xa" localSheetId="11" hidden="1">{#N/A,#N/A,FALSE,"Aging Summary";#N/A,#N/A,FALSE,"Ratio Analysis";#N/A,#N/A,FALSE,"Test 120 Day Accts";#N/A,#N/A,FALSE,"Tickmarks"}</definedName>
    <definedName name="xa" hidden="1">{#N/A,#N/A,FALSE,"Aging Summary";#N/A,#N/A,FALSE,"Ratio Analysis";#N/A,#N/A,FALSE,"Test 120 Day Accts";#N/A,#N/A,FALSE,"Tickmarks"}</definedName>
    <definedName name="XAxisIncr" localSheetId="19" hidden="1">#REF!</definedName>
    <definedName name="XAxisIncr" hidden="1">#REF!</definedName>
    <definedName name="xbnm" localSheetId="4" hidden="1">{"Asset Information",#N/A,FALSE,"Asset Information";"Fixed Lease Cost",#N/A,FALSE,"Asset Information";"Maintenance",#N/A,FALSE,"Asset Information";"Depreciation",#N/A,FALSE,"Asset Information"}</definedName>
    <definedName name="xbnm" localSheetId="11" hidden="1">{"Asset Information",#N/A,FALSE,"Asset Information";"Fixed Lease Cost",#N/A,FALSE,"Asset Information";"Maintenance",#N/A,FALSE,"Asset Information";"Depreciation",#N/A,FALSE,"Asset Information"}</definedName>
    <definedName name="xbnm" hidden="1">{"Asset Information",#N/A,FALSE,"Asset Information";"Fixed Lease Cost",#N/A,FALSE,"Asset Information";"Maintenance",#N/A,FALSE,"Asset Information";"Depreciation",#N/A,FALSE,"Asset Information"}</definedName>
    <definedName name="xc" localSheetId="19" hidden="1">{"bs",#N/A,FALSE,"SCF"}</definedName>
    <definedName name="xc" localSheetId="4" hidden="1">{"bs",#N/A,FALSE,"SCF"}</definedName>
    <definedName name="xc" localSheetId="15" hidden="1">{"bs",#N/A,FALSE,"SCF"}</definedName>
    <definedName name="xc" localSheetId="11" hidden="1">{"bs",#N/A,FALSE,"SCF"}</definedName>
    <definedName name="xc" hidden="1">{"bs",#N/A,FALSE,"SCF"}</definedName>
    <definedName name="xcf"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xcf"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xcft" localSheetId="4" hidden="1">{#N/A,#N/A,FALSE,"PGW"}</definedName>
    <definedName name="xcft" localSheetId="11" hidden="1">{#N/A,#N/A,FALSE,"PGW"}</definedName>
    <definedName name="xcft" hidden="1">{#N/A,#N/A,FALSE,"PGW"}</definedName>
    <definedName name="xcv" localSheetId="4" hidden="1">{#N/A,#N/A,FALSE,"Pharm";#N/A,#N/A,FALSE,"WWCM"}</definedName>
    <definedName name="xcv" localSheetId="11" hidden="1">{#N/A,#N/A,FALSE,"Pharm";#N/A,#N/A,FALSE,"WWCM"}</definedName>
    <definedName name="xcv" hidden="1">{#N/A,#N/A,FALSE,"Pharm";#N/A,#N/A,FALSE,"WWCM"}</definedName>
    <definedName name="xcv_1" localSheetId="4" hidden="1">{#N/A,#N/A,FALSE,"Pharm";#N/A,#N/A,FALSE,"WWCM"}</definedName>
    <definedName name="xcv_1" localSheetId="11" hidden="1">{#N/A,#N/A,FALSE,"Pharm";#N/A,#N/A,FALSE,"WWCM"}</definedName>
    <definedName name="xcv_1" hidden="1">{#N/A,#N/A,FALSE,"Pharm";#N/A,#N/A,FALSE,"WWCM"}</definedName>
    <definedName name="xcvawerf" localSheetId="4" hidden="1">{#N/A,#N/A,TRUE,"financial";#N/A,#N/A,TRUE,"plants"}</definedName>
    <definedName name="xcvawerf" localSheetId="11" hidden="1">{#N/A,#N/A,TRUE,"financial";#N/A,#N/A,TRUE,"plants"}</definedName>
    <definedName name="xcvawerf" hidden="1">{#N/A,#N/A,TRUE,"financial";#N/A,#N/A,TRUE,"plants"}</definedName>
    <definedName name="xcvawerf_1" localSheetId="4" hidden="1">{#N/A,#N/A,TRUE,"financial";#N/A,#N/A,TRUE,"plants"}</definedName>
    <definedName name="xcvawerf_1" localSheetId="11" hidden="1">{#N/A,#N/A,TRUE,"financial";#N/A,#N/A,TRUE,"plants"}</definedName>
    <definedName name="xcvawerf_1" hidden="1">{#N/A,#N/A,TRUE,"financial";#N/A,#N/A,TRUE,"plants"}</definedName>
    <definedName name="xcvbhdf" localSheetId="11" hidden="1">{"inc.ann",#N/A,FALSE,"WAG";"inc.quart",#N/A,FALSE,"WAG"}</definedName>
    <definedName name="xcvbhdf" hidden="1">{"inc.ann",#N/A,FALSE,"WAG";"inc.quart",#N/A,FALSE,"WAG"}</definedName>
    <definedName name="XCVCbv" localSheetId="11" hidden="1">{#N/A,#N/A,FALSE,"plan";#N/A,#N/A,FALSE,"history";#N/A,#N/A,FALSE,"Prodinv";#N/A,#N/A,FALSE,"HISTGRAPH"}</definedName>
    <definedName name="XCVCbv" hidden="1">{#N/A,#N/A,FALSE,"plan";#N/A,#N/A,FALSE,"history";#N/A,#N/A,FALSE,"Prodinv";#N/A,#N/A,FALSE,"HISTGRAPH"}</definedName>
    <definedName name="XCVCbv_1" localSheetId="11" hidden="1">{#N/A,#N/A,FALSE,"plan";#N/A,#N/A,FALSE,"history";#N/A,#N/A,FALSE,"Prodinv";#N/A,#N/A,FALSE,"HISTGRAPH"}</definedName>
    <definedName name="XCVCbv_1" hidden="1">{#N/A,#N/A,FALSE,"plan";#N/A,#N/A,FALSE,"history";#N/A,#N/A,FALSE,"Prodinv";#N/A,#N/A,FALSE,"HISTGRAPH"}</definedName>
    <definedName name="xcvg" localSheetId="4" hidden="1">{#N/A,#N/A,FALSE,"SUMMARY";#N/A,#N/A,FALSE,"SUMMARY"}</definedName>
    <definedName name="xcvg" localSheetId="11" hidden="1">{#N/A,#N/A,FALSE,"SUMMARY";#N/A,#N/A,FALSE,"SUMMARY"}</definedName>
    <definedName name="xcvg" hidden="1">{#N/A,#N/A,FALSE,"SUMMARY";#N/A,#N/A,FALSE,"SUMMARY"}</definedName>
    <definedName name="xcvn" localSheetId="11" hidden="1">{"Divisional",#N/A,FALSE,"IBI";"Divisional II",#N/A,FALSE,"IBI";"Breakdown",#N/A,FALSE,"IBI"}</definedName>
    <definedName name="xcvn" hidden="1">{"Divisional",#N/A,FALSE,"IBI";"Divisional II",#N/A,FALSE,"IBI";"Breakdown",#N/A,FALSE,"IBI"}</definedName>
    <definedName name="XCXCX" localSheetId="11" hidden="1">{#N/A,#N/A,FALSE,"Aging Summary";#N/A,#N/A,FALSE,"Ratio Analysis";#N/A,#N/A,FALSE,"Test 120 Day Accts";#N/A,#N/A,FALSE,"Tickmarks"}</definedName>
    <definedName name="XCXCX" hidden="1">{#N/A,#N/A,FALSE,"Aging Summary";#N/A,#N/A,FALSE,"Ratio Analysis";#N/A,#N/A,FALSE,"Test 120 Day Accts";#N/A,#N/A,FALSE,"Tickmarks"}</definedName>
    <definedName name="xcxzc" localSheetId="11" hidden="1">{#N/A,#N/A,FALSE,"AD_Purchase";#N/A,#N/A,FALSE,"Credit";#N/A,#N/A,FALSE,"PF Acquisition";#N/A,#N/A,FALSE,"PF Offering"}</definedName>
    <definedName name="xcxzc" hidden="1">{#N/A,#N/A,FALSE,"AD_Purchase";#N/A,#N/A,FALSE,"Credit";#N/A,#N/A,FALSE,"PF Acquisition";#N/A,#N/A,FALSE,"PF Offering"}</definedName>
    <definedName name="xdf" hidden="1">#N/A</definedName>
    <definedName name="xdft" localSheetId="4" hidden="1">{#N/A,#N/A,FALSE,"ISBL"}</definedName>
    <definedName name="xdft" localSheetId="11" hidden="1">{#N/A,#N/A,FALSE,"ISBL"}</definedName>
    <definedName name="xdft" hidden="1">{#N/A,#N/A,FALSE,"ISBL"}</definedName>
    <definedName name="xdif_RefreshIncludeLists" hidden="1">TRUE</definedName>
    <definedName name="XDO_?c1000?">#REF!</definedName>
    <definedName name="XDO_?c1000ColHeadLine1?">#REF!</definedName>
    <definedName name="XDO_?c1000ColHeadLine2?">#REF!</definedName>
    <definedName name="XDO_?c1000ColHeadLine3?">#REF!</definedName>
    <definedName name="XDO_?c1001?">#REF!</definedName>
    <definedName name="XDO_?c1001ColHeadLine1?">#REF!</definedName>
    <definedName name="XDO_?c1001ColHeadLine2?">#REF!</definedName>
    <definedName name="XDO_?c1001ColHeadLine3?">#REF!</definedName>
    <definedName name="XDO_?c1002?">#REF!</definedName>
    <definedName name="XDO_?c1002ColHeadLine1?">#REF!</definedName>
    <definedName name="XDO_?c1002ColHeadLine2?">#REF!</definedName>
    <definedName name="XDO_?c1002ColHeadLine3?">#REF!</definedName>
    <definedName name="XDO_?c1003?">#REF!</definedName>
    <definedName name="XDO_?c1003ColHeadLine1?">#REF!</definedName>
    <definedName name="XDO_?c1003ColHeadLine2?">#REF!</definedName>
    <definedName name="XDO_?c1003ColHeadLine3?">#REF!</definedName>
    <definedName name="XDO_?c1004?">#REF!</definedName>
    <definedName name="XDO_?c1004ColHeadLine1?">#REF!</definedName>
    <definedName name="XDO_?c1004ColHeadLine2?">#REF!</definedName>
    <definedName name="XDO_?c1004ColHeadLine3?">#REF!</definedName>
    <definedName name="XDO_?c1005?">#REF!</definedName>
    <definedName name="XDO_?c1005ColHeadLine1?">#REF!</definedName>
    <definedName name="XDO_?c1005ColHeadLine2?">#REF!</definedName>
    <definedName name="XDO_?c1005ColHeadLine3?">#REF!</definedName>
    <definedName name="XDO_?c1006?">#REF!</definedName>
    <definedName name="XDO_?c1006ColHeadLine1?">#REF!</definedName>
    <definedName name="XDO_?c1006ColHeadLine2?">#REF!</definedName>
    <definedName name="XDO_?c1006ColHeadLine3?">#REF!</definedName>
    <definedName name="XDO_?c1007?">#REF!</definedName>
    <definedName name="XDO_?c1007ColHeadLine1?">#REF!</definedName>
    <definedName name="XDO_?c1007ColHeadLine2?">#REF!</definedName>
    <definedName name="XDO_?c1007ColHeadLine3?">#REF!</definedName>
    <definedName name="XDO_?c1008?">#REF!</definedName>
    <definedName name="XDO_?c1008ColHeadLine1?">#REF!</definedName>
    <definedName name="XDO_?c1008ColHeadLine2?">#REF!</definedName>
    <definedName name="XDO_?c1008ColHeadLine3?">#REF!</definedName>
    <definedName name="XDO_?c1009?">#REF!</definedName>
    <definedName name="XDO_?c1009ColHeadLine1?">#REF!</definedName>
    <definedName name="XDO_?c1009ColHeadLine2?">#REF!</definedName>
    <definedName name="XDO_?c1009ColHeadLine3?">#REF!</definedName>
    <definedName name="XDO_?c1010?">#REF!</definedName>
    <definedName name="XDO_?c1010ColHeadLine1?">#REF!</definedName>
    <definedName name="XDO_?c1010ColHeadLine2?">#REF!</definedName>
    <definedName name="XDO_?c1010ColHeadLine3?">#REF!</definedName>
    <definedName name="XDO_?c1011?">#REF!</definedName>
    <definedName name="XDO_?c1011ColHeadLine1?">#REF!</definedName>
    <definedName name="XDO_?c1011ColHeadLine2?">#REF!</definedName>
    <definedName name="XDO_?c1011ColHeadLine3?">#REF!</definedName>
    <definedName name="XDO_?c1012?">#REF!</definedName>
    <definedName name="XDO_?c1012ColHeadLine1?">#REF!</definedName>
    <definedName name="XDO_?c1012ColHeadLine2?">#REF!</definedName>
    <definedName name="XDO_?c1012ColHeadLine3?">#REF!</definedName>
    <definedName name="XDO_?c1013?">#REF!</definedName>
    <definedName name="XDO_?c1013ColHeadLine1?">#REF!</definedName>
    <definedName name="XDO_?c1013ColHeadLine2?">#REF!</definedName>
    <definedName name="XDO_?c1013ColHeadLine3?">#REF!</definedName>
    <definedName name="XDO_?c1014?">#REF!</definedName>
    <definedName name="XDO_?c1014ColHeadLine1?">#REF!</definedName>
    <definedName name="XDO_?c1014ColHeadLine2?">#REF!</definedName>
    <definedName name="XDO_?c1014ColHeadLine3?">#REF!</definedName>
    <definedName name="XDO_?c1015?">#REF!</definedName>
    <definedName name="XDO_?c1015ColHeadLine1?">#REF!</definedName>
    <definedName name="XDO_?c1015ColHeadLine2?">#REF!</definedName>
    <definedName name="XDO_?c1015ColHeadLine3?">#REF!</definedName>
    <definedName name="XDO_?c1016?">#REF!</definedName>
    <definedName name="XDO_?c1016ColHeadLine1?">#REF!</definedName>
    <definedName name="XDO_?c1016ColHeadLine2?">#REF!</definedName>
    <definedName name="XDO_?c1016ColHeadLine3?">#REF!</definedName>
    <definedName name="XDO_?c1017?">#REF!</definedName>
    <definedName name="XDO_?c1017ColHeadLine1?">#REF!</definedName>
    <definedName name="XDO_?c1017ColHeadLine2?">#REF!</definedName>
    <definedName name="XDO_?c1017ColHeadLine3?">#REF!</definedName>
    <definedName name="XDO_?c1018?">#REF!</definedName>
    <definedName name="XDO_?c1018ColHeadLine1?">#REF!</definedName>
    <definedName name="XDO_?c1018ColHeadLine2?">#REF!</definedName>
    <definedName name="XDO_?c1018ColHeadLine3?">#REF!</definedName>
    <definedName name="XDO_?c1019?">#REF!</definedName>
    <definedName name="XDO_?c1019ColHeadLine1?">#REF!</definedName>
    <definedName name="XDO_?c1019ColHeadLine2?">#REF!</definedName>
    <definedName name="XDO_?c1019ColHeadLine3?">#REF!</definedName>
    <definedName name="XDO_?c1020?">#REF!</definedName>
    <definedName name="XDO_?c1020ColHeadLine1?">#REF!</definedName>
    <definedName name="XDO_?c1020ColHeadLine2?">#REF!</definedName>
    <definedName name="XDO_?c1020ColHeadLine3?">#REF!</definedName>
    <definedName name="XDO_?c1021?">#REF!</definedName>
    <definedName name="XDO_?c1021ColHeadLine1?">#REF!</definedName>
    <definedName name="XDO_?c1021ColHeadLine2?">#REF!</definedName>
    <definedName name="XDO_?c1021ColHeadLine3?">#REF!</definedName>
    <definedName name="XDO_?c1022?">#REF!</definedName>
    <definedName name="XDO_?c1022ColHeadLine1?">#REF!</definedName>
    <definedName name="XDO_?c1022ColHeadLine2?">#REF!</definedName>
    <definedName name="XDO_?c1022ColHeadLine3?">#REF!</definedName>
    <definedName name="XDO_?c1023?">#REF!</definedName>
    <definedName name="XDO_?c1023ColHeadLine1?">#REF!</definedName>
    <definedName name="XDO_?c1023ColHeadLine2?">#REF!</definedName>
    <definedName name="XDO_?c1023ColHeadLine3?">#REF!</definedName>
    <definedName name="XDO_?c1024?">#REF!</definedName>
    <definedName name="XDO_?c1024ColHeadLine1?">#REF!</definedName>
    <definedName name="XDO_?c1024ColHeadLine2?">#REF!</definedName>
    <definedName name="XDO_?c1024ColHeadLine3?">#REF!</definedName>
    <definedName name="XDO_?c1025?">#REF!</definedName>
    <definedName name="XDO_?c1025ColHeadLine1?">#REF!</definedName>
    <definedName name="XDO_?c1025ColHeadLine2?">#REF!</definedName>
    <definedName name="XDO_?c1025ColHeadLine3?">#REF!</definedName>
    <definedName name="XDO_?c1026?">#REF!</definedName>
    <definedName name="XDO_?c1026ColHeadLine1?">#REF!</definedName>
    <definedName name="XDO_?c1026ColHeadLine2?">#REF!</definedName>
    <definedName name="XDO_?c1026ColHeadLine3?">#REF!</definedName>
    <definedName name="XDO_?c1027?">#REF!</definedName>
    <definedName name="XDO_?c1027ColHeadLine1?">#REF!</definedName>
    <definedName name="XDO_?c1027ColHeadLine2?">#REF!</definedName>
    <definedName name="XDO_?c1027ColHeadLine3?">#REF!</definedName>
    <definedName name="XDO_?c1028?">#REF!</definedName>
    <definedName name="XDO_?c1028ColHeadLine1?">#REF!</definedName>
    <definedName name="XDO_?c1028ColHeadLine2?">#REF!</definedName>
    <definedName name="XDO_?c1028ColHeadLine3?">#REF!</definedName>
    <definedName name="XDO_?c1029?">#REF!</definedName>
    <definedName name="XDO_?c1029ColHeadLine1?">#REF!</definedName>
    <definedName name="XDO_?c1029ColHeadLine2?">#REF!</definedName>
    <definedName name="XDO_?c1029ColHeadLine3?">#REF!</definedName>
    <definedName name="XDO_?c1030?">#REF!</definedName>
    <definedName name="XDO_?c1030ColHeadLine1?">#REF!</definedName>
    <definedName name="XDO_?c1030ColHeadLine2?">#REF!</definedName>
    <definedName name="XDO_?c1030ColHeadLine3?">#REF!</definedName>
    <definedName name="XDO_?currency?">#REF!</definedName>
    <definedName name="XDO_?date?">#REF!</definedName>
    <definedName name="XDO_?LedgerName?">#REF!</definedName>
    <definedName name="XDO_?page?">#REF!</definedName>
    <definedName name="XDO_?period?">#REF!</definedName>
    <definedName name="XDO_?ReportContext?">#REF!</definedName>
    <definedName name="XDO_?ReportName?">#REF!</definedName>
    <definedName name="XDO_GROUP_?RptLine?">#REF!</definedName>
    <definedName name="xdrt" localSheetId="4" hidden="1">{#N/A,#N/A,FALSE,"Aging Summary";#N/A,#N/A,FALSE,"Ratio Analysis";#N/A,#N/A,FALSE,"Test 120 Day Accts";#N/A,#N/A,FALSE,"Tickmarks"}</definedName>
    <definedName name="xdrt" localSheetId="11" hidden="1">{#N/A,#N/A,FALSE,"Aging Summary";#N/A,#N/A,FALSE,"Ratio Analysis";#N/A,#N/A,FALSE,"Test 120 Day Accts";#N/A,#N/A,FALSE,"Tickmarks"}</definedName>
    <definedName name="xdrt" hidden="1">{#N/A,#N/A,FALSE,"Aging Summary";#N/A,#N/A,FALSE,"Ratio Analysis";#N/A,#N/A,FALSE,"Test 120 Day Accts";#N/A,#N/A,FALSE,"Tickmarks"}</definedName>
    <definedName name="XFDG" localSheetId="4" hidden="1">{TRUE,TRUE,-1.25,-15.5,456.75,279.75,FALSE,FALSE,TRUE,TRUE,0,1,18,1,199,6,3,4,TRUE,TRUE,3,TRUE,1,TRUE,100,"Swvu.cash.","ACwvu.cash.",1,FALSE,FALSE,0.511811023622047,0.511811023622047,0.511811023622047,0.511811023622047,1,"","",FALSE,FALSE,FALSE,FALSE,1,#N/A,1,1,#DIV/0!,FALSE,"Rwvu.cash.",#N/A,FALSE,FALSE}</definedName>
    <definedName name="XFDG" localSheetId="11" hidden="1">{TRUE,TRUE,-1.25,-15.5,456.75,279.75,FALSE,FALSE,TRUE,TRUE,0,1,18,1,199,6,3,4,TRUE,TRUE,3,TRUE,1,TRUE,100,"Swvu.cash.","ACwvu.cash.",1,FALSE,FALSE,0.511811023622047,0.511811023622047,0.511811023622047,0.511811023622047,1,"","",FALSE,FALSE,FALSE,FALSE,1,#N/A,1,1,#DIV/0!,FALSE,"Rwvu.cash.",#N/A,FALSE,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fli" localSheetId="11"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xffli" hidden="1">{"Exec Summary1",#N/A,FALSE,"MAIN";"Exec Summary2",#N/A,FALSE,"MAIN";"Exec Summary3",#N/A,FALSE,"MAIN";"Income Statement",#N/A,FALSE,"MAIN";"Cash Flow",#N/A,FALSE,"MAIN";"Balance Sheet",#N/A,FALSE,"MAIN";"Assumptions-Income Statement",#N/A,FALSE,"MAIN";"Assumptions - Balance Sheet",#N/A,FALSE,"MAIN";"Capital Structure1",#N/A,FALSE,"MAIN";"Capital Structure2",#N/A,FALSE,"MAIN"}</definedName>
    <definedName name="xfghshgsfhsh" localSheetId="4">{"Client Name or Project Name"}</definedName>
    <definedName name="xfghshgsfhsh" localSheetId="11">{"Client Name or Project Name"}</definedName>
    <definedName name="xfghshgsfhsh">{"Client Name or Project Name"}</definedName>
    <definedName name="xfgnxnxn" localSheetId="4">{"Client Name or Project Name"}</definedName>
    <definedName name="xfgnxnxn" localSheetId="11">{"Client Name or Project Name"}</definedName>
    <definedName name="xfgnxnxn">{"Client Name or Project Name"}</definedName>
    <definedName name="xfnbzxcvnv" localSheetId="11" hidden="1">{#N/A,#N/A,FALSE,"plan";#N/A,#N/A,FALSE,"history";#N/A,#N/A,FALSE,"Prodinv";#N/A,#N/A,FALSE,"HISTGRAPH"}</definedName>
    <definedName name="xfnbzxcvnv" hidden="1">{#N/A,#N/A,FALSE,"plan";#N/A,#N/A,FALSE,"history";#N/A,#N/A,FALSE,"Prodinv";#N/A,#N/A,FALSE,"HISTGRAPH"}</definedName>
    <definedName name="xfnbzxcvnv_1" localSheetId="11" hidden="1">{#N/A,#N/A,FALSE,"plan";#N/A,#N/A,FALSE,"history";#N/A,#N/A,FALSE,"Prodinv";#N/A,#N/A,FALSE,"HISTGRAPH"}</definedName>
    <definedName name="xfnbzxcvnv_1" hidden="1">{#N/A,#N/A,FALSE,"plan";#N/A,#N/A,FALSE,"history";#N/A,#N/A,FALSE,"Prodinv";#N/A,#N/A,FALSE,"HISTGRAPH"}</definedName>
    <definedName name="xgdfvxx" hidden="1">#REF!</definedName>
    <definedName name="xl" localSheetId="4" hidden="1">{#N/A,#N/A,FALSE,"Title";#N/A,#N/A,FALSE,"Corp b sheet";#N/A,#N/A,FALSE,"MODIFIED Pl";#N/A,#N/A,FALSE,"Balance Sheet";#N/A,#N/A,FALSE,"Profit and Loss";#N/A,#N/A,FALSE,"Supplement info";#N/A,#N/A,FALSE,"Cashflow";#N/A,#N/A,FALSE,"Asspc Co - Inv Schedule";#N/A,#N/A,FALSE,"kpi"}</definedName>
    <definedName name="xl" localSheetId="11" hidden="1">{#N/A,#N/A,FALSE,"Title";#N/A,#N/A,FALSE,"Corp b sheet";#N/A,#N/A,FALSE,"MODIFIED Pl";#N/A,#N/A,FALSE,"Balance Sheet";#N/A,#N/A,FALSE,"Profit and Loss";#N/A,#N/A,FALSE,"Supplement info";#N/A,#N/A,FALSE,"Cashflow";#N/A,#N/A,FALSE,"Asspc Co - Inv Schedule";#N/A,#N/A,FALSE,"kpi"}</definedName>
    <definedName name="xl" hidden="1">{#N/A,#N/A,FALSE,"Title";#N/A,#N/A,FALSE,"Corp b sheet";#N/A,#N/A,FALSE,"MODIFIED Pl";#N/A,#N/A,FALSE,"Balance Sheet";#N/A,#N/A,FALSE,"Profit and Loss";#N/A,#N/A,FALSE,"Supplement info";#N/A,#N/A,FALSE,"Cashflow";#N/A,#N/A,FALSE,"Asspc Co - Inv Schedule";#N/A,#N/A,FALSE,"kpi"}</definedName>
    <definedName name="xl_1" localSheetId="4" hidden="1">{#N/A,#N/A,FALSE,"Title";#N/A,#N/A,FALSE,"Corp b sheet";#N/A,#N/A,FALSE,"MODIFIED Pl";#N/A,#N/A,FALSE,"Balance Sheet";#N/A,#N/A,FALSE,"Profit and Loss";#N/A,#N/A,FALSE,"Supplement info";#N/A,#N/A,FALSE,"Cashflow";#N/A,#N/A,FALSE,"Asspc Co - Inv Schedule";#N/A,#N/A,FALSE,"kpi"}</definedName>
    <definedName name="xl_1" localSheetId="11" hidden="1">{#N/A,#N/A,FALSE,"Title";#N/A,#N/A,FALSE,"Corp b sheet";#N/A,#N/A,FALSE,"MODIFIED Pl";#N/A,#N/A,FALSE,"Balance Sheet";#N/A,#N/A,FALSE,"Profit and Loss";#N/A,#N/A,FALSE,"Supplement info";#N/A,#N/A,FALSE,"Cashflow";#N/A,#N/A,FALSE,"Asspc Co - Inv Schedule";#N/A,#N/A,FALSE,"kpi"}</definedName>
    <definedName name="xl_1" hidden="1">{#N/A,#N/A,FALSE,"Title";#N/A,#N/A,FALSE,"Corp b sheet";#N/A,#N/A,FALSE,"MODIFIED Pl";#N/A,#N/A,FALSE,"Balance Sheet";#N/A,#N/A,FALSE,"Profit and Loss";#N/A,#N/A,FALSE,"Supplement info";#N/A,#N/A,FALSE,"Cashflow";#N/A,#N/A,FALSE,"Asspc Co - Inv Schedule";#N/A,#N/A,FALSE,"kpi"}</definedName>
    <definedName name="XLDW_UID" hidden="1">"us037208"</definedName>
    <definedName name="XLDW_VER" hidden="1">"Office 2000 2.0 with Query Builder"</definedName>
    <definedName name="XLOPTvec">"12 14 1 125 1 0 1 1 1 1 1 1 0 0 1 0 0 0 0 0"</definedName>
    <definedName name="XLSIMPARAM" localSheetId="11" hidden="1">{"Param","Uncertainty!$B$26","NPV","1,000","1","3","1","level","Uncertainty!$E$12:$H$12","Uncertainty!$B$12"}</definedName>
    <definedName name="XLSIMPARAM" hidden="1">{"Param","Uncertainty!$B$26","NPV","1,000","1","3","1","level","Uncertainty!$E$12:$H$12","Uncertainty!$B$12"}</definedName>
    <definedName name="XLSIMSIM" localSheetId="11" hidden="1">{"Sim",1,"Output 1","'Incremental Baxter'!$C$47","1","2","100","0"}</definedName>
    <definedName name="XLSIMSIM" hidden="1">{"Sim",1,"Output 1","'Incremental Baxter'!$C$47","1","2","100","0"}</definedName>
    <definedName name="xmck" localSheetId="11" hidden="1">{#N/A,#N/A,FALSE,"UNIT";#N/A,#N/A,FALSE,"UNIT";#N/A,#N/A,FALSE,"계정"}</definedName>
    <definedName name="xmck" hidden="1">{#N/A,#N/A,FALSE,"UNIT";#N/A,#N/A,FALSE,"UNIT";#N/A,#N/A,FALSE,"계정"}</definedName>
    <definedName name="xmck_1" localSheetId="11" hidden="1">{#N/A,#N/A,FALSE,"UNIT";#N/A,#N/A,FALSE,"UNIT";#N/A,#N/A,FALSE,"계정"}</definedName>
    <definedName name="xmck_1" hidden="1">{#N/A,#N/A,FALSE,"UNIT";#N/A,#N/A,FALSE,"UNIT";#N/A,#N/A,FALSE,"계정"}</definedName>
    <definedName name="xmcmj"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mcmj"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mcmj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mcmj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mvmv" localSheetId="11" hidden="1">{#N/A,#N/A,FALSE,"WC OMM III";#N/A,#N/A,FALSE,"WC 1995 PLAN";#N/A,#N/A,FALSE,"WC 1995 ADJUSTED"}</definedName>
    <definedName name="xmvmv" hidden="1">{#N/A,#N/A,FALSE,"WC OMM III";#N/A,#N/A,FALSE,"WC 1995 PLAN";#N/A,#N/A,FALSE,"WC 1995 ADJUSTED"}</definedName>
    <definedName name="xmvmv_1" localSheetId="11" hidden="1">{#N/A,#N/A,FALSE,"WC OMM III";#N/A,#N/A,FALSE,"WC 1995 PLAN";#N/A,#N/A,FALSE,"WC 1995 ADJUSTED"}</definedName>
    <definedName name="xmvmv_1" hidden="1">{#N/A,#N/A,FALSE,"WC OMM III";#N/A,#N/A,FALSE,"WC 1995 PLAN";#N/A,#N/A,FALSE,"WC 1995 ADJUSTED"}</definedName>
    <definedName name="xnbcvbacv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nbcvbacv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nbcvbacv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nbcvbacv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NN" hidden="1">#REF!</definedName>
    <definedName name="xo" localSheetId="4" hidden="1">{#N/A,#N/A,FALSE,"Title";#N/A,#N/A,FALSE,"Corp b sheet";#N/A,#N/A,FALSE,"MODIFIED Pl";#N/A,#N/A,FALSE,"Balance Sheet";#N/A,#N/A,FALSE,"Profit and Loss";#N/A,#N/A,FALSE,"Supplement info";#N/A,#N/A,FALSE,"Cashflow";#N/A,#N/A,FALSE,"Asspc Co - Inv Schedule";#N/A,#N/A,FALSE,"kpi"}</definedName>
    <definedName name="xo" localSheetId="11" hidden="1">{#N/A,#N/A,FALSE,"Title";#N/A,#N/A,FALSE,"Corp b sheet";#N/A,#N/A,FALSE,"MODIFIED Pl";#N/A,#N/A,FALSE,"Balance Sheet";#N/A,#N/A,FALSE,"Profit and Loss";#N/A,#N/A,FALSE,"Supplement info";#N/A,#N/A,FALSE,"Cashflow";#N/A,#N/A,FALSE,"Asspc Co - Inv Schedule";#N/A,#N/A,FALSE,"kpi"}</definedName>
    <definedName name="xo" hidden="1">{#N/A,#N/A,FALSE,"Title";#N/A,#N/A,FALSE,"Corp b sheet";#N/A,#N/A,FALSE,"MODIFIED Pl";#N/A,#N/A,FALSE,"Balance Sheet";#N/A,#N/A,FALSE,"Profit and Loss";#N/A,#N/A,FALSE,"Supplement info";#N/A,#N/A,FALSE,"Cashflow";#N/A,#N/A,FALSE,"Asspc Co - Inv Schedule";#N/A,#N/A,FALSE,"kpi"}</definedName>
    <definedName name="xo_1" localSheetId="4" hidden="1">{#N/A,#N/A,FALSE,"Title";#N/A,#N/A,FALSE,"Corp b sheet";#N/A,#N/A,FALSE,"MODIFIED Pl";#N/A,#N/A,FALSE,"Balance Sheet";#N/A,#N/A,FALSE,"Profit and Loss";#N/A,#N/A,FALSE,"Supplement info";#N/A,#N/A,FALSE,"Cashflow";#N/A,#N/A,FALSE,"Asspc Co - Inv Schedule";#N/A,#N/A,FALSE,"kpi"}</definedName>
    <definedName name="xo_1" localSheetId="11" hidden="1">{#N/A,#N/A,FALSE,"Title";#N/A,#N/A,FALSE,"Corp b sheet";#N/A,#N/A,FALSE,"MODIFIED Pl";#N/A,#N/A,FALSE,"Balance Sheet";#N/A,#N/A,FALSE,"Profit and Loss";#N/A,#N/A,FALSE,"Supplement info";#N/A,#N/A,FALSE,"Cashflow";#N/A,#N/A,FALSE,"Asspc Co - Inv Schedule";#N/A,#N/A,FALSE,"kpi"}</definedName>
    <definedName name="xo_1" hidden="1">{#N/A,#N/A,FALSE,"Title";#N/A,#N/A,FALSE,"Corp b sheet";#N/A,#N/A,FALSE,"MODIFIED Pl";#N/A,#N/A,FALSE,"Balance Sheet";#N/A,#N/A,FALSE,"Profit and Loss";#N/A,#N/A,FALSE,"Supplement info";#N/A,#N/A,FALSE,"Cashflow";#N/A,#N/A,FALSE,"Asspc Co - Inv Schedule";#N/A,#N/A,FALSE,"kpi"}</definedName>
    <definedName name="xpr" localSheetId="11" hidden="1">{"Area1",#N/A,FALSE,"OREWACC";"Area2",#N/A,FALSE,"OREWACC"}</definedName>
    <definedName name="xpr" hidden="1">{"Area1",#N/A,FALSE,"OREWACC";"Area2",#N/A,FALSE,"OREWACC"}</definedName>
    <definedName name="xrate">#REF!</definedName>
    <definedName name="XRe" hidden="1">#REF!</definedName>
    <definedName name="XRef"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8" hidden="1">#REF!</definedName>
    <definedName name="XREF_COLUMN_5" hidden="1">#REF!</definedName>
    <definedName name="XREF_COLUMN_50" hidden="1">#REF!</definedName>
    <definedName name="XREF_COLUMN_51"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4Row"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1" hidden="1">#REF!</definedName>
    <definedName name="XRefCopy141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6" hidden="1">#REF!</definedName>
    <definedName name="XRefCopy146Row" hidden="1">#REF!</definedName>
    <definedName name="XRefCopy147" hidden="1">#REF!</definedName>
    <definedName name="XRefCopy147Row" hidden="1">#REF!</definedName>
    <definedName name="XRefCopy148" hidden="1">#REF!</definedName>
    <definedName name="XRefCopy148Row" hidden="1">#REF!</definedName>
    <definedName name="XRefCopy149" hidden="1">#REF!</definedName>
    <definedName name="XRefCopy149Row" hidden="1">#REF!</definedName>
    <definedName name="XRefCopy14Row" hidden="1">#REF!</definedName>
    <definedName name="XRefCopy15" hidden="1">#REF!</definedName>
    <definedName name="XRefCopy150" hidden="1">#REF!</definedName>
    <definedName name="XRefCopy150Row" hidden="1">#REF!</definedName>
    <definedName name="XRefCopy151" hidden="1">#REF!</definedName>
    <definedName name="XRefCopy151Row" hidden="1">#REF!</definedName>
    <definedName name="XRefCopy152" hidden="1">#REF!</definedName>
    <definedName name="XRefCopy153" hidden="1">#REF!</definedName>
    <definedName name="XRefCopy153Row" hidden="1">#REF!</definedName>
    <definedName name="XRefCopy154" hidden="1">#REF!</definedName>
    <definedName name="XRefCopy154Row" hidden="1">#REF!</definedName>
    <definedName name="XRefCopy155" hidden="1">#REF!</definedName>
    <definedName name="XRefCopy155Row" hidden="1">#REF!</definedName>
    <definedName name="XRefCopy156"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1" hidden="1">#REF!</definedName>
    <definedName name="XRefCopy182" hidden="1">#REF!</definedName>
    <definedName name="XRefCopy183" hidden="1">#REF!</definedName>
    <definedName name="XRefCopy186" hidden="1">#REF!</definedName>
    <definedName name="XRefCopy188" hidden="1">#REF!</definedName>
    <definedName name="XRefCopy189" hidden="1">#REF!</definedName>
    <definedName name="XRefCopy18Row" hidden="1">#REF!</definedName>
    <definedName name="XRefCopy19" hidden="1">#REF!</definedName>
    <definedName name="XRefCopy190" hidden="1">#REF!</definedName>
    <definedName name="XRefCopy191" hidden="1">#REF!</definedName>
    <definedName name="XRefCopy192" hidden="1">#REF!</definedName>
    <definedName name="XRefCopy193" hidden="1">#REF!</definedName>
    <definedName name="XRefCopy194" hidden="1">#REF!</definedName>
    <definedName name="XRefCopy195" hidden="1">#REF!</definedName>
    <definedName name="XRefCopy196" hidden="1">#REF!</definedName>
    <definedName name="XRefCopy197" hidden="1">#REF!</definedName>
    <definedName name="XRefCopy198"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0" hidden="1">#REF!</definedName>
    <definedName name="XRefCopy201" hidden="1">#REF!</definedName>
    <definedName name="XRefCopy202" hidden="1">#REF!</definedName>
    <definedName name="XRefCopy203" hidden="1">#REF!</definedName>
    <definedName name="XRefCopy204" hidden="1">#REF!</definedName>
    <definedName name="XRefCopy205" hidden="1">#REF!</definedName>
    <definedName name="XRefCopy207" hidden="1">#REF!</definedName>
    <definedName name="XRefCopy208" hidden="1">#REF!</definedName>
    <definedName name="XRefCopy209" hidden="1">#REF!</definedName>
    <definedName name="XRefCopy20Row" hidden="1">#REF!</definedName>
    <definedName name="XRefCopy21" hidden="1">#REF!</definedName>
    <definedName name="XRefCopy210" hidden="1">#REF!</definedName>
    <definedName name="XRefCopy211" hidden="1">#REF!</definedName>
    <definedName name="XRefCopy212" hidden="1">#REF!</definedName>
    <definedName name="XRefCopy213" hidden="1">#REF!</definedName>
    <definedName name="XRefCopy214" hidden="1">#REF!</definedName>
    <definedName name="XRefCopy215" hidden="1">#REF!</definedName>
    <definedName name="XRefCopy216" hidden="1">#REF!</definedName>
    <definedName name="XRefCopy217"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2</definedName>
    <definedName name="XRefCopyRangeCount2" hidden="1">6</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rfe" hidden="1">#REF!</definedName>
    <definedName name="xrt" localSheetId="4" hidden="1">{#N/A,#N/A,FALSE,"OSBL"}</definedName>
    <definedName name="xrt" localSheetId="11" hidden="1">{#N/A,#N/A,FALSE,"OSBL"}</definedName>
    <definedName name="xrt" hidden="1">{#N/A,#N/A,FALSE,"OSBL"}</definedName>
    <definedName name="xrttd" localSheetId="11" hidden="1">{"Total",#N/A,FALSE,"Total Proved + Probable";"PDP",#N/A,FALSE,"Total Proved + Probable";"PNP",#N/A,FALSE,"Total Proved + Probable";"PUD",#N/A,FALSE,"Total Proved + Probable";"Prob",#N/A,FALSE,"Total Proved + Probable"}</definedName>
    <definedName name="xrttd" hidden="1">{"Total",#N/A,FALSE,"Total Proved + Probable";"PDP",#N/A,FALSE,"Total Proved + Probable";"PNP",#N/A,FALSE,"Total Proved + Probable";"PUD",#N/A,FALSE,"Total Proved + Probable";"Prob",#N/A,FALSE,"Total Proved + Probable"}</definedName>
    <definedName name="xsxa" localSheetId="4" hidden="1">{"'Sheet1'!$A$4386:$N$4591"}</definedName>
    <definedName name="xsxa" localSheetId="11" hidden="1">{"'Sheet1'!$A$4386:$N$4591"}</definedName>
    <definedName name="xsxa" hidden="1">{"'Sheet1'!$A$4386:$N$4591"}</definedName>
    <definedName name="xsxxxxx">#REF!</definedName>
    <definedName name="xt" localSheetId="4" hidden="1">{#N/A,#N/A,FALSE,"PGW"}</definedName>
    <definedName name="xt" localSheetId="11" hidden="1">{#N/A,#N/A,FALSE,"PGW"}</definedName>
    <definedName name="xt" hidden="1">{#N/A,#N/A,FALSE,"PGW"}</definedName>
    <definedName name="XTEST" localSheetId="11" hidden="1">{#N/A,#N/A,FALSE,"JANLN2"}</definedName>
    <definedName name="XTEST" hidden="1">{#N/A,#N/A,FALSE,"JANLN2"}</definedName>
    <definedName name="XTEST2" localSheetId="11" hidden="1">{#N/A,#N/A,FALSE,"JANLN2"}</definedName>
    <definedName name="XTEST2" hidden="1">{#N/A,#N/A,FALSE,"JANLN2"}</definedName>
    <definedName name="XValStatER" hidden="1">#REF!</definedName>
    <definedName name="XValStatFR" hidden="1">#REF!</definedName>
    <definedName name="xvbmv"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vbmv"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vbmv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vbmv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vc" localSheetId="11" hidden="1">{"FCB_ALL",#N/A,FALSE,"FCB"}</definedName>
    <definedName name="xvc" hidden="1">{"FCB_ALL",#N/A,FALSE,"FCB"}</definedName>
    <definedName name="xvcb" localSheetId="19" hidden="1">{"bs",#N/A,FALSE,"SCF"}</definedName>
    <definedName name="xvcb" localSheetId="4" hidden="1">{"bs",#N/A,FALSE,"SCF"}</definedName>
    <definedName name="xvcb" localSheetId="15" hidden="1">{"bs",#N/A,FALSE,"SCF"}</definedName>
    <definedName name="xvcb" localSheetId="11" hidden="1">{"bs",#N/A,FALSE,"SCF"}</definedName>
    <definedName name="xvcb" hidden="1">{"bs",#N/A,FALSE,"SCF"}</definedName>
    <definedName name="XVCWXV" hidden="1">#REF!</definedName>
    <definedName name="xvx"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vx"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vx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vx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X" localSheetId="2" hidden="1">{"bs",#N/A,FALSE,"SCF"}</definedName>
    <definedName name="XX" localSheetId="1" hidden="1">{"bs",#N/A,FALSE,"SCF"}</definedName>
    <definedName name="XX" localSheetId="19" hidden="1">{"bs",#N/A,FALSE,"SCF"}</definedName>
    <definedName name="XX" localSheetId="4" hidden="1">{"bs",#N/A,FALSE,"SCF"}</definedName>
    <definedName name="xx" localSheetId="18">#REF!</definedName>
    <definedName name="XX" localSheetId="15" hidden="1">{"bs",#N/A,FALSE,"SCF"}</definedName>
    <definedName name="XX" localSheetId="11" hidden="1">{"bs",#N/A,FALSE,"SCF"}</definedName>
    <definedName name="XX" hidden="1">{"bs",#N/A,FALSE,"SCF"}</definedName>
    <definedName name="xx_1" localSheetId="4" hidden="1">{#N/A,#N/A,FALSE,"REPORT"}</definedName>
    <definedName name="xx_1" localSheetId="11" hidden="1">{#N/A,#N/A,FALSE,"REPORT"}</definedName>
    <definedName name="xx_1" hidden="1">{#N/A,#N/A,FALSE,"REPORT"}</definedName>
    <definedName name="XXA" hidden="1">#REF!,#REF!</definedName>
    <definedName name="xxcx" localSheetId="11" hidden="1">{#N/A,#N/A,FALSE,"REPORT"}</definedName>
    <definedName name="xxcx" hidden="1">{#N/A,#N/A,FALSE,"REPORT"}</definedName>
    <definedName name="XXD" hidden="1">#REF!,#REF!</definedName>
    <definedName name="XXS" hidden="1">#REF!,#REF!</definedName>
    <definedName name="xxx">#REF!</definedName>
    <definedName name="xxx_1" localSheetId="4" hidden="1">{"plan vs act by month",#N/A,FALSE,"actual vs forecast"}</definedName>
    <definedName name="xxx_1" localSheetId="11" hidden="1">{"plan vs act by month",#N/A,FALSE,"actual vs forecast"}</definedName>
    <definedName name="xxx_1" hidden="1">{"plan vs act by month",#N/A,FALSE,"actual vs forecast"}</definedName>
    <definedName name="xxx_1_1" localSheetId="4" hidden="1">{"PAGE 1",#N/A,FALSE,"WEST_OT"}</definedName>
    <definedName name="xxx_1_1" localSheetId="11" hidden="1">{"PAGE 1",#N/A,FALSE,"WEST_OT"}</definedName>
    <definedName name="xxx_1_1" hidden="1">{"PAGE 1",#N/A,FALSE,"WEST_OT"}</definedName>
    <definedName name="xxx_1_1_2" localSheetId="4" hidden="1">{"PAGE 1",#N/A,FALSE,"WEST_OT"}</definedName>
    <definedName name="xxx_1_1_2" localSheetId="11" hidden="1">{"PAGE 1",#N/A,FALSE,"WEST_OT"}</definedName>
    <definedName name="xxx_1_1_2" hidden="1">{"PAGE 1",#N/A,FALSE,"WEST_OT"}</definedName>
    <definedName name="xxx_1_3" localSheetId="4" hidden="1">{"PAGE 1",#N/A,FALSE,"WEST_OT"}</definedName>
    <definedName name="xxx_1_3" localSheetId="11" hidden="1">{"PAGE 1",#N/A,FALSE,"WEST_OT"}</definedName>
    <definedName name="xxx_1_3" hidden="1">{"PAGE 1",#N/A,FALSE,"WEST_OT"}</definedName>
    <definedName name="xxx_2" localSheetId="4" hidden="1">{"PAGE 1",#N/A,FALSE,"WEST_OT"}</definedName>
    <definedName name="xxx_2" localSheetId="11" hidden="1">{"PAGE 1",#N/A,FALSE,"WEST_OT"}</definedName>
    <definedName name="xxx_2" hidden="1">{"PAGE 1",#N/A,FALSE,"WEST_OT"}</definedName>
    <definedName name="xxx_2_2" localSheetId="4" hidden="1">{"PAGE 1",#N/A,FALSE,"WEST_OT"}</definedName>
    <definedName name="xxx_2_2" localSheetId="11" hidden="1">{"PAGE 1",#N/A,FALSE,"WEST_OT"}</definedName>
    <definedName name="xxx_2_2" hidden="1">{"PAGE 1",#N/A,FALSE,"WEST_OT"}</definedName>
    <definedName name="xxx_3" localSheetId="4" hidden="1">{"PAGE 1",#N/A,FALSE,"WEST_OT"}</definedName>
    <definedName name="xxx_3" localSheetId="11" hidden="1">{"PAGE 1",#N/A,FALSE,"WEST_OT"}</definedName>
    <definedName name="xxx_3" hidden="1">{"PAGE 1",#N/A,FALSE,"WEST_OT"}</definedName>
    <definedName name="xxx_3_2" localSheetId="4" hidden="1">{"PAGE 1",#N/A,FALSE,"WEST_OT"}</definedName>
    <definedName name="xxx_3_2" localSheetId="11" hidden="1">{"PAGE 1",#N/A,FALSE,"WEST_OT"}</definedName>
    <definedName name="xxx_3_2" hidden="1">{"PAGE 1",#N/A,FALSE,"WEST_OT"}</definedName>
    <definedName name="xxx_5" localSheetId="4" hidden="1">{"PAGE 1",#N/A,FALSE,"WEST_OT"}</definedName>
    <definedName name="xxx_5" localSheetId="11" hidden="1">{"PAGE 1",#N/A,FALSE,"WEST_OT"}</definedName>
    <definedName name="xxx_5" hidden="1">{"PAGE 1",#N/A,FALSE,"WEST_OT"}</definedName>
    <definedName name="xxx1" localSheetId="4">{"compweek",#N/A,FALSE,"ban0930";"bankweek",#N/A,FALSE,"ban0930"}</definedName>
    <definedName name="xxx1" localSheetId="11">{"compweek",#N/A,FALSE,"ban0930";"bankweek",#N/A,FALSE,"ban0930"}</definedName>
    <definedName name="xxx1">{"compweek",#N/A,FALSE,"ban0930";"bankweek",#N/A,FALSE,"ban0930"}</definedName>
    <definedName name="xxx10" hidden="1">#REF!</definedName>
    <definedName name="xxx11" hidden="1">#REF!</definedName>
    <definedName name="xxx12" hidden="1">#REF!</definedName>
    <definedName name="xxx13" hidden="1">#REF!</definedName>
    <definedName name="xxx2" localSheetId="4" hidden="1">{"clp_bs_doc",#N/A,FALSE,"CLP";"clp_is_doc",#N/A,FALSE,"CLP";"clp_cf_doc",#N/A,FALSE,"CLP";"clp_fr_doc",#N/A,FALSE,"CLP"}</definedName>
    <definedName name="xxx2" localSheetId="11" hidden="1">{"clp_bs_doc",#N/A,FALSE,"CLP";"clp_is_doc",#N/A,FALSE,"CLP";"clp_cf_doc",#N/A,FALSE,"CLP";"clp_fr_doc",#N/A,FALSE,"CLP"}</definedName>
    <definedName name="xxx2" hidden="1">{"clp_bs_doc",#N/A,FALSE,"CLP";"clp_is_doc",#N/A,FALSE,"CLP";"clp_cf_doc",#N/A,FALSE,"CLP";"clp_fr_doc",#N/A,FALSE,"CLP"}</definedName>
    <definedName name="xxx2_1" localSheetId="4" hidden="1">{"clp_bs_doc",#N/A,FALSE,"CLP";"clp_is_doc",#N/A,FALSE,"CLP";"clp_cf_doc",#N/A,FALSE,"CLP";"clp_fr_doc",#N/A,FALSE,"CLP"}</definedName>
    <definedName name="xxx2_1" localSheetId="11" hidden="1">{"clp_bs_doc",#N/A,FALSE,"CLP";"clp_is_doc",#N/A,FALSE,"CLP";"clp_cf_doc",#N/A,FALSE,"CLP";"clp_fr_doc",#N/A,FALSE,"CLP"}</definedName>
    <definedName name="xxx2_1" hidden="1">{"clp_bs_doc",#N/A,FALSE,"CLP";"clp_is_doc",#N/A,FALSE,"CLP";"clp_cf_doc",#N/A,FALSE,"CLP";"clp_fr_doc",#N/A,FALSE,"CLP"}</definedName>
    <definedName name="xxx20" hidden="1">#REF!</definedName>
    <definedName name="xxx21" hidden="1">#REF!</definedName>
    <definedName name="xxx3" hidden="1">#REF!</definedName>
    <definedName name="xxx4" hidden="1">#REF!</definedName>
    <definedName name="xxx45" localSheetId="11" hidden="1">{#N/A,#N/A,FALSE,"YTD"}</definedName>
    <definedName name="xxx45" hidden="1">{#N/A,#N/A,FALSE,"YTD"}</definedName>
    <definedName name="xxx5" hidden="1">#REF!</definedName>
    <definedName name="xxx6" localSheetId="11" hidden="1">{#N/A,#N/A,FALSE,"YTD"}</definedName>
    <definedName name="xxx6" hidden="1">{#N/A,#N/A,FALSE,"YTD"}</definedName>
    <definedName name="xxx7" hidden="1">#REF!</definedName>
    <definedName name="xxx8" hidden="1">#REF!</definedName>
    <definedName name="xxx9" hidden="1">#REF!</definedName>
    <definedName name="xxxx" localSheetId="4" hidden="1">{"plan vs act by month",#N/A,FALSE,"actual vs forecast"}</definedName>
    <definedName name="xxxx" hidden="1">#REF!</definedName>
    <definedName name="xxxx_1" localSheetId="4" hidden="1">{"plan vs act by month",#N/A,FALSE,"actual vs forecast"}</definedName>
    <definedName name="xxxx_1" localSheetId="11" hidden="1">{"plan vs act by month",#N/A,FALSE,"actual vs forecast"}</definedName>
    <definedName name="xxxx_1" hidden="1">{"plan vs act by month",#N/A,FALSE,"actual vs forecast"}</definedName>
    <definedName name="xxxx1" localSheetId="11" hidden="1">{#N/A,#N/A,TRUE,"Funnel";#N/A,#N/A,TRUE,"FunnelMatrix"}</definedName>
    <definedName name="xxxx1" hidden="1">{#N/A,#N/A,TRUE,"Funnel";#N/A,#N/A,TRUE,"FunnelMatrix"}</definedName>
    <definedName name="xxxx1_1" localSheetId="11" hidden="1">{#N/A,#N/A,TRUE,"Funnel";#N/A,#N/A,TRUE,"FunnelMatrix"}</definedName>
    <definedName name="xxxx1_1" hidden="1">{#N/A,#N/A,TRUE,"Funnel";#N/A,#N/A,TRUE,"FunnelMatrix"}</definedName>
    <definedName name="xxxx2" localSheetId="11" hidden="1">{#N/A,#N/A,TRUE,"Funnel";#N/A,#N/A,TRUE,"FunnelMatrix"}</definedName>
    <definedName name="xxxx2" hidden="1">{#N/A,#N/A,TRUE,"Funnel";#N/A,#N/A,TRUE,"FunnelMatrix"}</definedName>
    <definedName name="xxxx2_1" localSheetId="11" hidden="1">{#N/A,#N/A,TRUE,"Funnel";#N/A,#N/A,TRUE,"FunnelMatrix"}</definedName>
    <definedName name="xxxx2_1" hidden="1">{#N/A,#N/A,TRUE,"Funnel";#N/A,#N/A,TRUE,"FunnelMatrix"}</definedName>
    <definedName name="xxxxx" localSheetId="19" hidden="1">{"monthly",#N/A,FALSE,"GASODEM";"qtr to yr",#N/A,FALSE,"GASODEM"}</definedName>
    <definedName name="xxxxx" localSheetId="4" hidden="1">{"monthly",#N/A,FALSE,"GASODEM";"qtr to yr",#N/A,FALSE,"GASODEM"}</definedName>
    <definedName name="xxxxx">#REF!,#REF!</definedName>
    <definedName name="xxxxx_1" localSheetId="4" hidden="1">{#N/A,#N/A,FALSE,"Pharm";#N/A,#N/A,FALSE,"WWCM"}</definedName>
    <definedName name="xxxxx_1" localSheetId="11" hidden="1">{#N/A,#N/A,FALSE,"Pharm";#N/A,#N/A,FALSE,"WWCM"}</definedName>
    <definedName name="xxxxx_1" hidden="1">{#N/A,#N/A,FALSE,"Pharm";#N/A,#N/A,FALSE,"WWCM"}</definedName>
    <definedName name="XXXXXX" hidden="1">#REF!</definedName>
    <definedName name="xxxxxxx" localSheetId="4" hidden="1">{"clp_bs_doc",#N/A,FALSE,"CLP";"clp_is_doc",#N/A,FALSE,"CLP";"clp_cf_doc",#N/A,FALSE,"CLP";"clp_fr_doc",#N/A,FALSE,"CLP"}</definedName>
    <definedName name="xxxxxxx" localSheetId="11" hidden="1">{"clp_bs_doc",#N/A,FALSE,"CLP";"clp_is_doc",#N/A,FALSE,"CLP";"clp_cf_doc",#N/A,FALSE,"CLP";"clp_fr_doc",#N/A,FALSE,"CLP"}</definedName>
    <definedName name="xxxxxxx" hidden="1">{"clp_bs_doc",#N/A,FALSE,"CLP";"clp_is_doc",#N/A,FALSE,"CLP";"clp_cf_doc",#N/A,FALSE,"CLP";"clp_fr_doc",#N/A,FALSE,"CLP"}</definedName>
    <definedName name="xxxxxxx_1" localSheetId="4" hidden="1">{"clp_bs_doc",#N/A,FALSE,"CLP";"clp_is_doc",#N/A,FALSE,"CLP";"clp_cf_doc",#N/A,FALSE,"CLP";"clp_fr_doc",#N/A,FALSE,"CLP"}</definedName>
    <definedName name="xxxxxxx_1" localSheetId="11" hidden="1">{"clp_bs_doc",#N/A,FALSE,"CLP";"clp_is_doc",#N/A,FALSE,"CLP";"clp_cf_doc",#N/A,FALSE,"CLP";"clp_fr_doc",#N/A,FALSE,"CLP"}</definedName>
    <definedName name="xxxxxxx_1" hidden="1">{"clp_bs_doc",#N/A,FALSE,"CLP";"clp_is_doc",#N/A,FALSE,"CLP";"clp_cf_doc",#N/A,FALSE,"CLP";"clp_fr_doc",#N/A,FALSE,"CLP"}</definedName>
    <definedName name="xxxxxxxx" localSheetId="19" hidden="1">{"var_page",#N/A,FALSE,"template"}</definedName>
    <definedName name="xxxxxxxx" localSheetId="4" hidden="1">{"var_page",#N/A,FALSE,"template"}</definedName>
    <definedName name="xxxxxxxx" localSheetId="15" hidden="1">{"var_page",#N/A,FALSE,"template"}</definedName>
    <definedName name="xxxxxxxx" localSheetId="11" hidden="1">{"var_page",#N/A,FALSE,"template"}</definedName>
    <definedName name="xxxxxxxx" hidden="1">{"var_page",#N/A,FALSE,"template"}</definedName>
    <definedName name="xxxxxxxxx" localSheetId="11" hidden="1">{#N/A,#N/A,FALSE,"ADNAMES.XLS";#N/A,#N/A,FALSE,"EQNAMES.XLS";#N/A,#N/A,FALSE,"INNAMES.XLS";#N/A,#N/A,FALSE,"HYNAMES.XLS";#N/A,#N/A,FALSE,"FIXNAMES.XLS";#N/A,#N/A,FALSE,"MONNAMES.XLS";#N/A,#N/A,FALSE,"TECNAMES.XLS"}</definedName>
    <definedName name="xxxxxxxxx" hidden="1">{#N/A,#N/A,FALSE,"ADNAMES.XLS";#N/A,#N/A,FALSE,"EQNAMES.XLS";#N/A,#N/A,FALSE,"INNAMES.XLS";#N/A,#N/A,FALSE,"HYNAMES.XLS";#N/A,#N/A,FALSE,"FIXNAMES.XLS";#N/A,#N/A,FALSE,"MONNAMES.XLS";#N/A,#N/A,FALSE,"TECNAMES.XLS"}</definedName>
    <definedName name="xxxxxxxxx2" localSheetId="4" hidden="1">{"clp_bs_doc",#N/A,FALSE,"CLP";"clp_is_doc",#N/A,FALSE,"CLP";"clp_cf_doc",#N/A,FALSE,"CLP";"clp_fr_doc",#N/A,FALSE,"CLP"}</definedName>
    <definedName name="xxxxxxxxx2" localSheetId="11" hidden="1">{"clp_bs_doc",#N/A,FALSE,"CLP";"clp_is_doc",#N/A,FALSE,"CLP";"clp_cf_doc",#N/A,FALSE,"CLP";"clp_fr_doc",#N/A,FALSE,"CLP"}</definedName>
    <definedName name="xxxxxxxxx2" hidden="1">{"clp_bs_doc",#N/A,FALSE,"CLP";"clp_is_doc",#N/A,FALSE,"CLP";"clp_cf_doc",#N/A,FALSE,"CLP";"clp_fr_doc",#N/A,FALSE,"CLP"}</definedName>
    <definedName name="xxxxxxxxx2_1" localSheetId="4" hidden="1">{"clp_bs_doc",#N/A,FALSE,"CLP";"clp_is_doc",#N/A,FALSE,"CLP";"clp_cf_doc",#N/A,FALSE,"CLP";"clp_fr_doc",#N/A,FALSE,"CLP"}</definedName>
    <definedName name="xxxxxxxxx2_1" localSheetId="11" hidden="1">{"clp_bs_doc",#N/A,FALSE,"CLP";"clp_is_doc",#N/A,FALSE,"CLP";"clp_cf_doc",#N/A,FALSE,"CLP";"clp_fr_doc",#N/A,FALSE,"CLP"}</definedName>
    <definedName name="xxxxxxxxx2_1" hidden="1">{"clp_bs_doc",#N/A,FALSE,"CLP";"clp_is_doc",#N/A,FALSE,"CLP";"clp_cf_doc",#N/A,FALSE,"CLP";"clp_fr_doc",#N/A,FALSE,"CLP"}</definedName>
    <definedName name="XXXXXXXXXX" hidden="1">#N/A</definedName>
    <definedName name="xxxxxxxxxxx" localSheetId="4" hidden="1">{"Balance Sheet",#N/A,FALSE,"Balance Sheet";"Detail Lines",#N/A,FALSE,"Balance Sheet"}</definedName>
    <definedName name="xxxxxxxxxxx" localSheetId="11" hidden="1">{"Balance Sheet",#N/A,FALSE,"Balance Sheet";"Detail Lines",#N/A,FALSE,"Balance Sheet"}</definedName>
    <definedName name="xxxxxxxxxxx" hidden="1">{"Balance Sheet",#N/A,FALSE,"Balance Sheet";"Detail Lines",#N/A,FALSE,"Balance Sheet"}</definedName>
    <definedName name="xxxxxxxxxxx_1" localSheetId="4" hidden="1">{"Balance Sheet",#N/A,FALSE,"Balance Sheet";"Detail Lines",#N/A,FALSE,"Balance Sheet"}</definedName>
    <definedName name="xxxxxxxxxxx_1" localSheetId="11" hidden="1">{"Balance Sheet",#N/A,FALSE,"Balance Sheet";"Detail Lines",#N/A,FALSE,"Balance Sheet"}</definedName>
    <definedName name="xxxxxxxxxxx_1" hidden="1">{"Balance Sheet",#N/A,FALSE,"Balance Sheet";"Detail Lines",#N/A,FALSE,"Balance Sheet"}</definedName>
    <definedName name="xxxxxxxxxxx_1_1" localSheetId="4" hidden="1">{"Balance Sheet",#N/A,FALSE,"Balance Sheet";"Detail Lines",#N/A,FALSE,"Balance Sheet"}</definedName>
    <definedName name="xxxxxxxxxxx_1_1" localSheetId="11" hidden="1">{"Balance Sheet",#N/A,FALSE,"Balance Sheet";"Detail Lines",#N/A,FALSE,"Balance Sheet"}</definedName>
    <definedName name="xxxxxxxxxxx_1_1" hidden="1">{"Balance Sheet",#N/A,FALSE,"Balance Sheet";"Detail Lines",#N/A,FALSE,"Balance Sheet"}</definedName>
    <definedName name="xxxxxxxxxxx_1_1_2" localSheetId="4" hidden="1">{"Balance Sheet",#N/A,FALSE,"Balance Sheet";"Detail Lines",#N/A,FALSE,"Balance Sheet"}</definedName>
    <definedName name="xxxxxxxxxxx_1_1_2" localSheetId="11" hidden="1">{"Balance Sheet",#N/A,FALSE,"Balance Sheet";"Detail Lines",#N/A,FALSE,"Balance Sheet"}</definedName>
    <definedName name="xxxxxxxxxxx_1_1_2" hidden="1">{"Balance Sheet",#N/A,FALSE,"Balance Sheet";"Detail Lines",#N/A,FALSE,"Balance Sheet"}</definedName>
    <definedName name="xxxxxxxxxxx_1_3" localSheetId="4" hidden="1">{"Balance Sheet",#N/A,FALSE,"Balance Sheet";"Detail Lines",#N/A,FALSE,"Balance Sheet"}</definedName>
    <definedName name="xxxxxxxxxxx_1_3" localSheetId="11" hidden="1">{"Balance Sheet",#N/A,FALSE,"Balance Sheet";"Detail Lines",#N/A,FALSE,"Balance Sheet"}</definedName>
    <definedName name="xxxxxxxxxxx_1_3" hidden="1">{"Balance Sheet",#N/A,FALSE,"Balance Sheet";"Detail Lines",#N/A,FALSE,"Balance Sheet"}</definedName>
    <definedName name="xxxxxxxxxxx_2" localSheetId="4" hidden="1">{"Balance Sheet",#N/A,FALSE,"Balance Sheet";"Detail Lines",#N/A,FALSE,"Balance Sheet"}</definedName>
    <definedName name="xxxxxxxxxxx_2" localSheetId="11" hidden="1">{"Balance Sheet",#N/A,FALSE,"Balance Sheet";"Detail Lines",#N/A,FALSE,"Balance Sheet"}</definedName>
    <definedName name="xxxxxxxxxxx_2" hidden="1">{"Balance Sheet",#N/A,FALSE,"Balance Sheet";"Detail Lines",#N/A,FALSE,"Balance Sheet"}</definedName>
    <definedName name="xxxxxxxxxxx_2_2" localSheetId="4" hidden="1">{"Balance Sheet",#N/A,FALSE,"Balance Sheet";"Detail Lines",#N/A,FALSE,"Balance Sheet"}</definedName>
    <definedName name="xxxxxxxxxxx_2_2" localSheetId="11" hidden="1">{"Balance Sheet",#N/A,FALSE,"Balance Sheet";"Detail Lines",#N/A,FALSE,"Balance Sheet"}</definedName>
    <definedName name="xxxxxxxxxxx_2_2" hidden="1">{"Balance Sheet",#N/A,FALSE,"Balance Sheet";"Detail Lines",#N/A,FALSE,"Balance Sheet"}</definedName>
    <definedName name="xxxxxxxxxxx_3" localSheetId="4" hidden="1">{"Balance Sheet",#N/A,FALSE,"Balance Sheet";"Detail Lines",#N/A,FALSE,"Balance Sheet"}</definedName>
    <definedName name="xxxxxxxxxxx_3" localSheetId="11" hidden="1">{"Balance Sheet",#N/A,FALSE,"Balance Sheet";"Detail Lines",#N/A,FALSE,"Balance Sheet"}</definedName>
    <definedName name="xxxxxxxxxxx_3" hidden="1">{"Balance Sheet",#N/A,FALSE,"Balance Sheet";"Detail Lines",#N/A,FALSE,"Balance Sheet"}</definedName>
    <definedName name="xxxxxxxxxxx_3_2" localSheetId="4" hidden="1">{"Balance Sheet",#N/A,FALSE,"Balance Sheet";"Detail Lines",#N/A,FALSE,"Balance Sheet"}</definedName>
    <definedName name="xxxxxxxxxxx_3_2" localSheetId="11" hidden="1">{"Balance Sheet",#N/A,FALSE,"Balance Sheet";"Detail Lines",#N/A,FALSE,"Balance Sheet"}</definedName>
    <definedName name="xxxxxxxxxxx_3_2" hidden="1">{"Balance Sheet",#N/A,FALSE,"Balance Sheet";"Detail Lines",#N/A,FALSE,"Balance Sheet"}</definedName>
    <definedName name="xxxxxxxxxxx_5" localSheetId="4" hidden="1">{"Balance Sheet",#N/A,FALSE,"Balance Sheet";"Detail Lines",#N/A,FALSE,"Balance Sheet"}</definedName>
    <definedName name="xxxxxxxxxxx_5" localSheetId="11" hidden="1">{"Balance Sheet",#N/A,FALSE,"Balance Sheet";"Detail Lines",#N/A,FALSE,"Balance Sheet"}</definedName>
    <definedName name="xxxxxxxxxxx_5" hidden="1">{"Balance Sheet",#N/A,FALSE,"Balance Sheet";"Detail Lines",#N/A,FALSE,"Balance Sheet"}</definedName>
    <definedName name="xxxxxxxxxxxx"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XX">#REF!</definedName>
    <definedName name="xxxxxxxxxxxxxxxxx">#REF!</definedName>
    <definedName name="xxxxxxxxxxxxxxxxxxx">#REF!</definedName>
    <definedName name="xxy" localSheetId="4" hidden="1">{"PRINT WK",#N/A,FALSE,"wk";"PRINT ASSP",#N/A,FALSE,"assump"}</definedName>
    <definedName name="xxy" localSheetId="11" hidden="1">{"PRINT WK",#N/A,FALSE,"wk";"PRINT ASSP",#N/A,FALSE,"assump"}</definedName>
    <definedName name="xxy" hidden="1">{"PRINT WK",#N/A,FALSE,"wk";"PRINT ASSP",#N/A,FALSE,"assump"}</definedName>
    <definedName name="xxy_1" localSheetId="4" hidden="1">{"PRINT WK",#N/A,FALSE,"wk";"PRINT ASSP",#N/A,FALSE,"assump"}</definedName>
    <definedName name="xxy_1" localSheetId="11" hidden="1">{"PRINT WK",#N/A,FALSE,"wk";"PRINT ASSP",#N/A,FALSE,"assump"}</definedName>
    <definedName name="xxy_1" hidden="1">{"PRINT WK",#N/A,FALSE,"wk";"PRINT ASSP",#N/A,FALSE,"assump"}</definedName>
    <definedName name="xy" localSheetId="11" hidden="1">{#N/A,#N/A,FALSE,"HIGHNEW";#N/A,#N/A,FALSE,"HIGHOLD"}</definedName>
    <definedName name="xy" hidden="1">{#N/A,#N/A,FALSE,"HIGHNEW";#N/A,#N/A,FALSE,"HIGHOLD"}</definedName>
    <definedName name="xys" localSheetId="11" hidden="1">{#N/A,#N/A,FALSE,"Title Page";#N/A,#N/A,FALSE,"Conclusions";#N/A,#N/A,FALSE,"Assum.";#N/A,#N/A,FALSE,"Sun  DCF-WC-Dep";#N/A,#N/A,FALSE,"MarketValue";#N/A,#N/A,FALSE,"BalSheet";#N/A,#N/A,FALSE,"WACC";#N/A,#N/A,FALSE,"PC+ Info.";#N/A,#N/A,FALSE,"PC+Info_2"}</definedName>
    <definedName name="xys" hidden="1">{#N/A,#N/A,FALSE,"Title Page";#N/A,#N/A,FALSE,"Conclusions";#N/A,#N/A,FALSE,"Assum.";#N/A,#N/A,FALSE,"Sun  DCF-WC-Dep";#N/A,#N/A,FALSE,"MarketValue";#N/A,#N/A,FALSE,"BalSheet";#N/A,#N/A,FALSE,"WACC";#N/A,#N/A,FALSE,"PC+ Info.";#N/A,#N/A,FALSE,"PC+Info_2"}</definedName>
    <definedName name="xyz" localSheetId="4" hidden="1">#REF!</definedName>
    <definedName name="xyz" localSheetId="15" hidden="1">{"bs",#N/A,FALSE,"SCF"}</definedName>
    <definedName name="xyz" localSheetId="11" hidden="1">{"bs",#N/A,FALSE,"SCF"}</definedName>
    <definedName name="xyz" hidden="1">{"bs",#N/A,FALSE,"SCF"}</definedName>
    <definedName name="xyz_1" localSheetId="4" hidden="1">{#N/A,#N/A,TRUE,"constb"}</definedName>
    <definedName name="xyz_1" localSheetId="11" hidden="1">{#N/A,#N/A,TRUE,"constb"}</definedName>
    <definedName name="xyz_1" hidden="1">{#N/A,#N/A,TRUE,"constb"}</definedName>
    <definedName name="xyz_1_1" localSheetId="4" hidden="1">{#N/A,#N/A,TRUE,"constb"}</definedName>
    <definedName name="xyz_1_1" localSheetId="11" hidden="1">{#N/A,#N/A,TRUE,"constb"}</definedName>
    <definedName name="xyz_1_1" hidden="1">{#N/A,#N/A,TRUE,"constb"}</definedName>
    <definedName name="xyz_1_1_2" localSheetId="4" hidden="1">{#N/A,#N/A,TRUE,"constb"}</definedName>
    <definedName name="xyz_1_1_2" localSheetId="11" hidden="1">{#N/A,#N/A,TRUE,"constb"}</definedName>
    <definedName name="xyz_1_1_2" hidden="1">{#N/A,#N/A,TRUE,"constb"}</definedName>
    <definedName name="xyz_1_3" localSheetId="4" hidden="1">{#N/A,#N/A,TRUE,"constb"}</definedName>
    <definedName name="xyz_1_3" localSheetId="11" hidden="1">{#N/A,#N/A,TRUE,"constb"}</definedName>
    <definedName name="xyz_1_3" hidden="1">{#N/A,#N/A,TRUE,"constb"}</definedName>
    <definedName name="xyz_2" localSheetId="4" hidden="1">{#N/A,#N/A,TRUE,"constb"}</definedName>
    <definedName name="xyz_2" localSheetId="11" hidden="1">{#N/A,#N/A,TRUE,"constb"}</definedName>
    <definedName name="xyz_2" hidden="1">{#N/A,#N/A,TRUE,"constb"}</definedName>
    <definedName name="xyz_2_2" localSheetId="4" hidden="1">{#N/A,#N/A,TRUE,"constb"}</definedName>
    <definedName name="xyz_2_2" localSheetId="11" hidden="1">{#N/A,#N/A,TRUE,"constb"}</definedName>
    <definedName name="xyz_2_2" hidden="1">{#N/A,#N/A,TRUE,"constb"}</definedName>
    <definedName name="xyz_3" localSheetId="4" hidden="1">{#N/A,#N/A,TRUE,"constb"}</definedName>
    <definedName name="xyz_3" localSheetId="11" hidden="1">{#N/A,#N/A,TRUE,"constb"}</definedName>
    <definedName name="xyz_3" hidden="1">{#N/A,#N/A,TRUE,"constb"}</definedName>
    <definedName name="xyz_3_2" localSheetId="4" hidden="1">{#N/A,#N/A,TRUE,"constb"}</definedName>
    <definedName name="xyz_3_2" localSheetId="11" hidden="1">{#N/A,#N/A,TRUE,"constb"}</definedName>
    <definedName name="xyz_3_2" hidden="1">{#N/A,#N/A,TRUE,"constb"}</definedName>
    <definedName name="xyz_5" localSheetId="4" hidden="1">{#N/A,#N/A,TRUE,"constb"}</definedName>
    <definedName name="xyz_5" localSheetId="11" hidden="1">{#N/A,#N/A,TRUE,"constb"}</definedName>
    <definedName name="xyz_5" hidden="1">{#N/A,#N/A,TRUE,"constb"}</definedName>
    <definedName name="xyz3" localSheetId="15" hidden="1">{"bs",#N/A,FALSE,"SCF"}</definedName>
    <definedName name="xyz3" localSheetId="11" hidden="1">{"bs",#N/A,FALSE,"SCF"}</definedName>
    <definedName name="xyz3" hidden="1">{"bs",#N/A,FALSE,"SCF"}</definedName>
    <definedName name="xyz4" localSheetId="15" hidden="1">{"bs",#N/A,FALSE,"SCF"}</definedName>
    <definedName name="xyz4" localSheetId="11" hidden="1">{"bs",#N/A,FALSE,"SCF"}</definedName>
    <definedName name="xyz4" hidden="1">{"bs",#N/A,FALSE,"SCF"}</definedName>
    <definedName name="xyz5" localSheetId="15" hidden="1">{"bs",#N/A,FALSE,"SCF"}</definedName>
    <definedName name="xyz5" localSheetId="11" hidden="1">{"bs",#N/A,FALSE,"SCF"}</definedName>
    <definedName name="xyz5" hidden="1">{"bs",#N/A,FALSE,"SCF"}</definedName>
    <definedName name="xz" localSheetId="4" hidden="1">{#N/A,#N/A,FALSE,"CMN_FE"}</definedName>
    <definedName name="xz" localSheetId="11" hidden="1">{#N/A,#N/A,FALSE,"CMN_FE"}</definedName>
    <definedName name="xz" hidden="1">{#N/A,#N/A,FALSE,"CMN_FE"}</definedName>
    <definedName name="xz4_MM" localSheetId="4" hidden="1">{0,0,0,0;0,0,0,0;0,0,0,0;0,0,0,0;0,0,0,0;0,0,0,0}</definedName>
    <definedName name="xz4_MM" localSheetId="11" hidden="1">{0,0,0,0;0,0,0,0;0,0,0,0;0,0,0,0;0,0,0,0;0,0,0,0}</definedName>
    <definedName name="xz4_MM" hidden="1">{0,0,0,0;0,0,0,0;0,0,0,0;0,0,0,0;0,0,0,0;0,0,0,0}</definedName>
    <definedName name="xz4_MM_1" localSheetId="4" hidden="1">{0,0,0,0;0,0,0,0;0,0,0,0;0,0,0,0;0,0,0,0;0,0,0,0}</definedName>
    <definedName name="xz4_MM_1" localSheetId="11" hidden="1">{0,0,0,0;0,0,0,0;0,0,0,0;0,0,0,0;0,0,0,0;0,0,0,0}</definedName>
    <definedName name="xz4_MM_1" hidden="1">{0,0,0,0;0,0,0,0;0,0,0,0;0,0,0,0;0,0,0,0;0,0,0,0}</definedName>
    <definedName name="xz4_MM_3" localSheetId="4">{0,0,0,0;0,0,0,0;0,0,0,0;0,0,0,0;0,0,0,0;0,0,0,0}</definedName>
    <definedName name="xz4_MM_3" localSheetId="11">{0,0,0,0;0,0,0,0;0,0,0,0;0,0,0,0;0,0,0,0;0,0,0,0}</definedName>
    <definedName name="xz4_MM_3">{0,0,0,0;0,0,0,0;0,0,0,0;0,0,0,0;0,0,0,0;0,0,0,0}</definedName>
    <definedName name="xzf" localSheetId="19" hidden="1">{"incomemth",#N/A,TRUE,"forecast01";"incpercentmth",#N/A,TRUE,"forecast01";"balancemth",#N/A,TRUE,"forecast01";"cashmth",#N/A,TRUE,"forecast01";"cov2mth",#N/A,TRUE,"forecast01";"prbexp",#N/A,TRUE,"forecast01";"prbcap",#N/A,TRUE,"forecast01";"coalconsultants",#N/A,TRUE,"forecast01";"prbsum",#N/A,TRUE,"forecast01"}</definedName>
    <definedName name="xzf" localSheetId="4" hidden="1">{"incomemth",#N/A,TRUE,"forecast01";"incpercentmth",#N/A,TRUE,"forecast01";"balancemth",#N/A,TRUE,"forecast01";"cashmth",#N/A,TRUE,"forecast01";"cov2mth",#N/A,TRUE,"forecast01";"prbexp",#N/A,TRUE,"forecast01";"prbcap",#N/A,TRUE,"forecast01";"coalconsultants",#N/A,TRUE,"forecast01";"prbsum",#N/A,TRUE,"forecast01"}</definedName>
    <definedName name="xzf" localSheetId="15" hidden="1">{"incomemth",#N/A,TRUE,"forecast01";"incpercentmth",#N/A,TRUE,"forecast01";"balancemth",#N/A,TRUE,"forecast01";"cashmth",#N/A,TRUE,"forecast01";"cov2mth",#N/A,TRUE,"forecast01";"prbexp",#N/A,TRUE,"forecast01";"prbcap",#N/A,TRUE,"forecast01";"coalconsultants",#N/A,TRUE,"forecast01";"prbsum",#N/A,TRUE,"forecast01"}</definedName>
    <definedName name="xzf" localSheetId="11"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jfdjhjc"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zjfdjhjc"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zjfdjhjc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zjfdjhjc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XZS" localSheetId="11" hidden="1">{#N/A,#N/A,TRUE,"Proposal";#N/A,#N/A,TRUE,"Assumptions";#N/A,#N/A,TRUE,"Net Income";#N/A,#N/A,TRUE,"Balsheet";#N/A,#N/A,TRUE,"Capex";#N/A,#N/A,TRUE,"Volumes";#N/A,#N/A,TRUE,"Revenues";#N/A,#N/A,TRUE,"Var.Costs";#N/A,#N/A,TRUE,"Personnel";#N/A,#N/A,TRUE,"Other costs";#N/A,#N/A,TRUE,"MKTG and G&amp;A"}</definedName>
    <definedName name="XZS" hidden="1">{#N/A,#N/A,TRUE,"Proposal";#N/A,#N/A,TRUE,"Assumptions";#N/A,#N/A,TRUE,"Net Income";#N/A,#N/A,TRUE,"Balsheet";#N/A,#N/A,TRUE,"Capex";#N/A,#N/A,TRUE,"Volumes";#N/A,#N/A,TRUE,"Revenues";#N/A,#N/A,TRUE,"Var.Costs";#N/A,#N/A,TRUE,"Personnel";#N/A,#N/A,TRUE,"Other costs";#N/A,#N/A,TRUE,"MKTG and G&amp;A"}</definedName>
    <definedName name="XZZ" localSheetId="4">{"bbtday",#N/A,FALSE,"ban0930";"banksday",#N/A,FALSE,"ban0930";"compday",#N/A,FALSE,"ban0930"}</definedName>
    <definedName name="XZZ" localSheetId="11">{"bbtday",#N/A,FALSE,"ban0930";"banksday",#N/A,FALSE,"ban0930";"compday",#N/A,FALSE,"ban0930"}</definedName>
    <definedName name="XZZ">{"bbtday",#N/A,FALSE,"ban0930";"banksday",#N/A,FALSE,"ban0930";"compday",#N/A,FALSE,"ban0930"}</definedName>
    <definedName name="xzz1" localSheetId="4">{"bbtday",#N/A,FALSE,"ban0930";"banksday",#N/A,FALSE,"ban0930";"compday",#N/A,FALSE,"ban0930"}</definedName>
    <definedName name="xzz1" localSheetId="11">{"bbtday",#N/A,FALSE,"ban0930";"banksday",#N/A,FALSE,"ban0930";"compday",#N/A,FALSE,"ban0930"}</definedName>
    <definedName name="xzz1">{"bbtday",#N/A,FALSE,"ban0930";"banksday",#N/A,FALSE,"ban0930";"compday",#N/A,FALSE,"ban0930"}</definedName>
    <definedName name="y" localSheetId="4">{"bbtday",#N/A,FALSE,"ban0930";"banksday",#N/A,FALSE,"ban0930";"compday",#N/A,FALSE,"ban0930"}</definedName>
    <definedName name="y" localSheetId="11">{"bbtday",#N/A,FALSE,"ban0930";"banksday",#N/A,FALSE,"ban0930";"compday",#N/A,FALSE,"ban0930"}</definedName>
    <definedName name="y">{"bbtday",#N/A,FALSE,"ban0930";"banksday",#N/A,FALSE,"ban0930";"compday",#N/A,FALSE,"ban0930"}</definedName>
    <definedName name="y_1" localSheetId="4" hidden="1">{#N/A,#N/A,FALSE,"Pharm";#N/A,#N/A,FALSE,"WWCM"}</definedName>
    <definedName name="y_1" localSheetId="11" hidden="1">{#N/A,#N/A,FALSE,"Pharm";#N/A,#N/A,FALSE,"WWCM"}</definedName>
    <definedName name="y_1" hidden="1">{#N/A,#N/A,FALSE,"Pharm";#N/A,#N/A,FALSE,"WWCM"}</definedName>
    <definedName name="ya" localSheetId="11" hidden="1">{#N/A,#N/A,FALSE,"OUT  AREC"}</definedName>
    <definedName name="ya" hidden="1">{#N/A,#N/A,FALSE,"OUT  AREC"}</definedName>
    <definedName name="yan" localSheetId="11" hidden="1">{"vcoutveh",#N/A,FALSE,"Ctveh"}</definedName>
    <definedName name="yan" hidden="1">{"vcoutveh",#N/A,FALSE,"Ctveh"}</definedName>
    <definedName name="YANA">#REF!</definedName>
    <definedName name="yank" localSheetId="11" hidden="1">{"vcoutveh",#N/A,FALSE,"Ctveh"}</definedName>
    <definedName name="yank" hidden="1">{"vcoutveh",#N/A,FALSE,"Ctveh"}</definedName>
    <definedName name="yanwrn" localSheetId="11" hidden="1">{"vdetctflex",#N/A,FALSE,"Budget-flex"}</definedName>
    <definedName name="yanwrn" hidden="1">{"vdetctflex",#N/A,FALSE,"Budget-flex"}</definedName>
    <definedName name="YAxisIncr" hidden="1">#REF!</definedName>
    <definedName name="YAxisMax" hidden="1">#REF!</definedName>
    <definedName name="YAxisMin" hidden="1">#REF!</definedName>
    <definedName name="YBSA">#REF!</definedName>
    <definedName name="YBSL">#REF!</definedName>
    <definedName name="YCFN">#REF!</definedName>
    <definedName name="YCFO">#REF!</definedName>
    <definedName name="yea" localSheetId="4" hidden="1">{#N/A,#N/A,FALSE,"Assumptions";"Model",#N/A,FALSE,"MDU";#N/A,#N/A,FALSE,"Notes"}</definedName>
    <definedName name="yea" localSheetId="11" hidden="1">{#N/A,#N/A,FALSE,"Assumptions";"Model",#N/A,FALSE,"MDU";#N/A,#N/A,FALSE,"Notes"}</definedName>
    <definedName name="yea" hidden="1">{#N/A,#N/A,FALSE,"Assumptions";"Model",#N/A,FALSE,"MDU";#N/A,#N/A,FALSE,"Notes"}</definedName>
    <definedName name="yea_1" localSheetId="4" hidden="1">{#N/A,#N/A,FALSE,"Assumptions";"Model",#N/A,FALSE,"MDU";#N/A,#N/A,FALSE,"Notes"}</definedName>
    <definedName name="yea_1" localSheetId="11" hidden="1">{#N/A,#N/A,FALSE,"Assumptions";"Model",#N/A,FALSE,"MDU";#N/A,#N/A,FALSE,"Notes"}</definedName>
    <definedName name="yea_1" hidden="1">{#N/A,#N/A,FALSE,"Assumptions";"Model",#N/A,FALSE,"MDU";#N/A,#N/A,FALSE,"Notes"}</definedName>
    <definedName name="YEAH"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localSheetId="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 localSheetId="19">#REF!</definedName>
    <definedName name="Year" localSheetId="4">#REF!</definedName>
    <definedName name="Year" localSheetId="6">#REF!</definedName>
    <definedName name="Year" localSheetId="7">#REF!</definedName>
    <definedName name="Year">#REF!</definedName>
    <definedName name="year.end" localSheetId="19">#REF!</definedName>
    <definedName name="year.end">#REF!</definedName>
    <definedName name="Year_1" localSheetId="19">#REF!</definedName>
    <definedName name="Year_1">#REF!</definedName>
    <definedName name="Year_End">1988</definedName>
    <definedName name="Year0">#REF!</definedName>
    <definedName name="year1" localSheetId="19">#REF!</definedName>
    <definedName name="year1">#REF!</definedName>
    <definedName name="Year5">#REF!</definedName>
    <definedName name="YearEnd" localSheetId="19">#REF!</definedName>
    <definedName name="YearEnd">#REF!</definedName>
    <definedName name="YearEndDay" localSheetId="19">#REF!</definedName>
    <definedName name="YearEndDay">#REF!</definedName>
    <definedName name="YearEndMonth" localSheetId="19">#REF!</definedName>
    <definedName name="YearEndMonth">#REF!</definedName>
    <definedName name="YEARHIGH" hidden="1">"YEARHIGH"</definedName>
    <definedName name="YEARLOW" hidden="1">"YEARLOW"</definedName>
    <definedName name="years">5</definedName>
    <definedName name="Yellow" hidden="1">#N/A</definedName>
    <definedName name="YENY" localSheetId="11" hidden="1">{#N/A,#N/A,FALSE,"Aging Summary";#N/A,#N/A,FALSE,"Ratio Analysis";#N/A,#N/A,FALSE,"Test 120 Day Accts";#N/A,#N/A,FALSE,"Tickmarks"}</definedName>
    <definedName name="YENY" hidden="1">{#N/A,#N/A,FALSE,"Aging Summary";#N/A,#N/A,FALSE,"Ratio Analysis";#N/A,#N/A,FALSE,"Test 120 Day Accts";#N/A,#N/A,FALSE,"Tickmarks"}</definedName>
    <definedName name="yeryery" localSheetId="11" hidden="1">{"SourcesUses",#N/A,TRUE,"CFMODEL";"TransOverview",#N/A,TRUE,"CFMODEL"}</definedName>
    <definedName name="yeryery" hidden="1">{"SourcesUses",#N/A,TRUE,"CFMODEL";"TransOverview",#N/A,TRUE,"CFMODEL"}</definedName>
    <definedName name="yeryeryer" localSheetId="11" hidden="1">{"EVA",#N/A,FALSE,"EVA";"WACC",#N/A,FALSE,"WACC"}</definedName>
    <definedName name="yeryeryer" hidden="1">{"EVA",#N/A,FALSE,"EVA";"WACC",#N/A,FALSE,"WACC"}</definedName>
    <definedName name="YERZYTZE" localSheetId="4" hidden="1">{#N/A,#N/A,FALSE,"BS";#N/A,#N/A,FALSE,"IS";#N/A,#N/A,FALSE,"ISYTD";#N/A,#N/A,FALSE,"ARINV";#N/A,#N/A,FALSE,"PPD";#N/A,#N/A,FALSE,"FA";#N/A,#N/A,FALSE,"CAPEXP";#N/A,#N/A,FALSE,"INCTAX";#N/A,#N/A,FALSE,"DEBT";#N/A,#N/A,FALSE,"CFMTH"}</definedName>
    <definedName name="YERZYTZE" localSheetId="11" hidden="1">{#N/A,#N/A,FALSE,"BS";#N/A,#N/A,FALSE,"IS";#N/A,#N/A,FALSE,"ISYTD";#N/A,#N/A,FALSE,"ARINV";#N/A,#N/A,FALSE,"PPD";#N/A,#N/A,FALSE,"FA";#N/A,#N/A,FALSE,"CAPEXP";#N/A,#N/A,FALSE,"INCTAX";#N/A,#N/A,FALSE,"DEBT";#N/A,#N/A,FALSE,"CFMTH"}</definedName>
    <definedName name="YERZYTZE" hidden="1">{#N/A,#N/A,FALSE,"BS";#N/A,#N/A,FALSE,"IS";#N/A,#N/A,FALSE,"ISYTD";#N/A,#N/A,FALSE,"ARINV";#N/A,#N/A,FALSE,"PPD";#N/A,#N/A,FALSE,"FA";#N/A,#N/A,FALSE,"CAPEXP";#N/A,#N/A,FALSE,"INCTAX";#N/A,#N/A,FALSE,"DEBT";#N/A,#N/A,FALSE,"CFMTH"}</definedName>
    <definedName name="yes" localSheetId="4" hidden="1">{#N/A,#N/A,FALSE,"1998"}</definedName>
    <definedName name="yes" localSheetId="15">'Tariff Slide'!yes</definedName>
    <definedName name="yes" localSheetId="11">#N/A</definedName>
    <definedName name="yes">'Liquidity Model'!_603__FDSAUDITLINK__</definedName>
    <definedName name="yes_1" localSheetId="4" hidden="1">{#N/A,#N/A,FALSE,"1998"}</definedName>
    <definedName name="yes_1" localSheetId="11" hidden="1">{#N/A,#N/A,FALSE,"1998"}</definedName>
    <definedName name="yes_1" hidden="1">{#N/A,#N/A,FALSE,"1998"}</definedName>
    <definedName name="yes_1_1" localSheetId="4" hidden="1">{"PAGE 1",#N/A,FALSE,"WEST_OT"}</definedName>
    <definedName name="yes_1_1" localSheetId="11" hidden="1">{"PAGE 1",#N/A,FALSE,"WEST_OT"}</definedName>
    <definedName name="yes_1_1" hidden="1">{"PAGE 1",#N/A,FALSE,"WEST_OT"}</definedName>
    <definedName name="yes_1_1_2" localSheetId="4" hidden="1">{"PAGE 1",#N/A,FALSE,"WEST_OT"}</definedName>
    <definedName name="yes_1_1_2" localSheetId="11" hidden="1">{"PAGE 1",#N/A,FALSE,"WEST_OT"}</definedName>
    <definedName name="yes_1_1_2" hidden="1">{"PAGE 1",#N/A,FALSE,"WEST_OT"}</definedName>
    <definedName name="yes_1_3" localSheetId="4" hidden="1">{"PAGE 1",#N/A,FALSE,"WEST_OT"}</definedName>
    <definedName name="yes_1_3" localSheetId="11" hidden="1">{"PAGE 1",#N/A,FALSE,"WEST_OT"}</definedName>
    <definedName name="yes_1_3" hidden="1">{"PAGE 1",#N/A,FALSE,"WEST_OT"}</definedName>
    <definedName name="yes_2" localSheetId="4" hidden="1">{"PAGE 1",#N/A,FALSE,"WEST_OT"}</definedName>
    <definedName name="yes_2" localSheetId="11" hidden="1">{"PAGE 1",#N/A,FALSE,"WEST_OT"}</definedName>
    <definedName name="yes_2" hidden="1">{"PAGE 1",#N/A,FALSE,"WEST_OT"}</definedName>
    <definedName name="yes_2_2" localSheetId="4" hidden="1">{"PAGE 1",#N/A,FALSE,"WEST_OT"}</definedName>
    <definedName name="yes_2_2" localSheetId="11" hidden="1">{"PAGE 1",#N/A,FALSE,"WEST_OT"}</definedName>
    <definedName name="yes_2_2" hidden="1">{"PAGE 1",#N/A,FALSE,"WEST_OT"}</definedName>
    <definedName name="yes_3" localSheetId="4" hidden="1">{"PAGE 1",#N/A,FALSE,"WEST_OT"}</definedName>
    <definedName name="yes_3" localSheetId="11" hidden="1">{"PAGE 1",#N/A,FALSE,"WEST_OT"}</definedName>
    <definedName name="yes_3" hidden="1">{"PAGE 1",#N/A,FALSE,"WEST_OT"}</definedName>
    <definedName name="yes_3_2" localSheetId="4" hidden="1">{"PAGE 1",#N/A,FALSE,"WEST_OT"}</definedName>
    <definedName name="yes_3_2" localSheetId="11" hidden="1">{"PAGE 1",#N/A,FALSE,"WEST_OT"}</definedName>
    <definedName name="yes_3_2" hidden="1">{"PAGE 1",#N/A,FALSE,"WEST_OT"}</definedName>
    <definedName name="yes_5" localSheetId="4" hidden="1">{"PAGE 1",#N/A,FALSE,"WEST_OT"}</definedName>
    <definedName name="yes_5" localSheetId="11" hidden="1">{"PAGE 1",#N/A,FALSE,"WEST_OT"}</definedName>
    <definedName name="yes_5" hidden="1">{"PAGE 1",#N/A,FALSE,"WEST_OT"}</definedName>
    <definedName name="YesNo" localSheetId="19">#REF!</definedName>
    <definedName name="YesNo">#REF!</definedName>
    <definedName name="YesRange">#REF!</definedName>
    <definedName name="yester" localSheetId="4" hidden="1">{#N/A,#N/A,FALSE,"1998"}</definedName>
    <definedName name="yester" localSheetId="11" hidden="1">{#N/A,#N/A,FALSE,"1998"}</definedName>
    <definedName name="yester" hidden="1">{#N/A,#N/A,FALSE,"1998"}</definedName>
    <definedName name="yester_1" localSheetId="4" hidden="1">{#N/A,#N/A,FALSE,"1998"}</definedName>
    <definedName name="yester_1" localSheetId="11" hidden="1">{#N/A,#N/A,FALSE,"1998"}</definedName>
    <definedName name="yester_1" hidden="1">{#N/A,#N/A,FALSE,"1998"}</definedName>
    <definedName name="yetyu" hidden="1">#REF!</definedName>
    <definedName name="yeya" localSheetId="4" hidden="1">{#N/A,#N/A,FALSE,"PGW"}</definedName>
    <definedName name="yeya" localSheetId="11" hidden="1">{#N/A,#N/A,FALSE,"PGW"}</definedName>
    <definedName name="yeya" hidden="1">{#N/A,#N/A,FALSE,"PGW"}</definedName>
    <definedName name="YGJ"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goi" localSheetId="11" hidden="1">{#N/A,#N/A,TRUE,"Main Issues";#N/A,#N/A,TRUE,"Income statement ($)"}</definedName>
    <definedName name="ygoi" hidden="1">{#N/A,#N/A,TRUE,"Main Issues";#N/A,#N/A,TRUE,"Income statement ($)"}</definedName>
    <definedName name="yhg" hidden="1">2</definedName>
    <definedName name="yhjhj" localSheetId="11" hidden="1">{"cred comp",#N/A,FALSE,"Comparable Credit Analysis";"IS",#N/A,FALSE,"IS";"Sensitivity",#N/A,FALSE,"Sensitivity";"BS",#N/A,FALSE,"BS";"Bond Summary",#N/A,FALSE,"B Summary";"AD",#N/A,FALSE,"Accretion";"NAV",#N/A,FALSE,"NAV";"SU",#N/A,FALSE,"S&amp;U";"acq. study",#N/A,FALSE,"Acq. Study";"F Charges",#N/A,FALSE,"Fixed Charges"}</definedName>
    <definedName name="yhjhj" hidden="1">{"cred comp",#N/A,FALSE,"Comparable Credit Analysis";"IS",#N/A,FALSE,"IS";"Sensitivity",#N/A,FALSE,"Sensitivity";"BS",#N/A,FALSE,"BS";"Bond Summary",#N/A,FALSE,"B Summary";"AD",#N/A,FALSE,"Accretion";"NAV",#N/A,FALSE,"NAV";"SU",#N/A,FALSE,"S&amp;U";"acq. study",#N/A,FALSE,"Acq. Study";"F Charges",#N/A,FALSE,"Fixed Charges"}</definedName>
    <definedName name="yhn" localSheetId="4" hidden="1">{#N/A,#N/A,FALSE,"Model";#N/A,#N/A,FALSE,"Division"}</definedName>
    <definedName name="yhn" localSheetId="11" hidden="1">{#N/A,#N/A,FALSE,"Model";#N/A,#N/A,FALSE,"Division"}</definedName>
    <definedName name="yhn" hidden="1">{#N/A,#N/A,FALSE,"Model";#N/A,#N/A,FALSE,"Division"}</definedName>
    <definedName name="yhrfthfht" hidden="1">#REF!</definedName>
    <definedName name="yhtyh" hidden="1">#REF!</definedName>
    <definedName name="yields">#REF!</definedName>
    <definedName name="YINC">#REF!</definedName>
    <definedName name="YINCC">#REF!</definedName>
    <definedName name="yjj57j56j4" localSheetId="4">{"Client Name or Project Name"}</definedName>
    <definedName name="yjj57j56j4" localSheetId="11">{"Client Name or Project Name"}</definedName>
    <definedName name="yjj57j56j4">{"Client Name or Project Name"}</definedName>
    <definedName name="yjryr" hidden="1">#REF!</definedName>
    <definedName name="yjtydvjn" localSheetId="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19"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18"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1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1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yjyjjsj" localSheetId="4">{"Client Name or Project Name"}</definedName>
    <definedName name="yjyjyjjsj" localSheetId="11">{"Client Name or Project Name"}</definedName>
    <definedName name="yjyjyjjsj">{"Client Name or Project Name"}</definedName>
    <definedName name="yjyjyjsj" localSheetId="4">{"Client Name or Project Name"}</definedName>
    <definedName name="yjyjyjsj" localSheetId="11">{"Client Name or Project Name"}</definedName>
    <definedName name="yjyjyjsj">{"Client Name or Project Name"}</definedName>
    <definedName name="yjyjyjyj" localSheetId="4">{"Client Name or Project Name"}</definedName>
    <definedName name="yjyjyjyj" localSheetId="11">{"Client Name or Project Name"}</definedName>
    <definedName name="yjyjyjyj">{"Client Name or Project Name"}</definedName>
    <definedName name="yjyjytjyj" localSheetId="4">{"Client Name or Project Name"}</definedName>
    <definedName name="yjyjytjyj" localSheetId="11">{"Client Name or Project Name"}</definedName>
    <definedName name="yjyjytjyj">{"Client Name or Project Name"}</definedName>
    <definedName name="yl" localSheetId="4" hidden="1">{#N/A,#N/A,FALSE,"Title";#N/A,#N/A,FALSE,"Corp b sheet";#N/A,#N/A,FALSE,"MODIFIED Pl";#N/A,#N/A,FALSE,"Balance Sheet";#N/A,#N/A,FALSE,"Profit and Loss";#N/A,#N/A,FALSE,"Supplement info";#N/A,#N/A,FALSE,"Cashflow";#N/A,#N/A,FALSE,"Asspc Co - Inv Schedule";#N/A,#N/A,FALSE,"kpi"}</definedName>
    <definedName name="yl" localSheetId="11" hidden="1">{#N/A,#N/A,FALSE,"Title";#N/A,#N/A,FALSE,"Corp b sheet";#N/A,#N/A,FALSE,"MODIFIED Pl";#N/A,#N/A,FALSE,"Balance Sheet";#N/A,#N/A,FALSE,"Profit and Loss";#N/A,#N/A,FALSE,"Supplement info";#N/A,#N/A,FALSE,"Cashflow";#N/A,#N/A,FALSE,"Asspc Co - Inv Schedule";#N/A,#N/A,FALSE,"kpi"}</definedName>
    <definedName name="yl" hidden="1">{#N/A,#N/A,FALSE,"Title";#N/A,#N/A,FALSE,"Corp b sheet";#N/A,#N/A,FALSE,"MODIFIED Pl";#N/A,#N/A,FALSE,"Balance Sheet";#N/A,#N/A,FALSE,"Profit and Loss";#N/A,#N/A,FALSE,"Supplement info";#N/A,#N/A,FALSE,"Cashflow";#N/A,#N/A,FALSE,"Asspc Co - Inv Schedule";#N/A,#N/A,FALSE,"kpi"}</definedName>
    <definedName name="yl_1" localSheetId="4" hidden="1">{#N/A,#N/A,FALSE,"Title";#N/A,#N/A,FALSE,"Corp b sheet";#N/A,#N/A,FALSE,"MODIFIED Pl";#N/A,#N/A,FALSE,"Balance Sheet";#N/A,#N/A,FALSE,"Profit and Loss";#N/A,#N/A,FALSE,"Supplement info";#N/A,#N/A,FALSE,"Cashflow";#N/A,#N/A,FALSE,"Asspc Co - Inv Schedule";#N/A,#N/A,FALSE,"kpi"}</definedName>
    <definedName name="yl_1" localSheetId="11" hidden="1">{#N/A,#N/A,FALSE,"Title";#N/A,#N/A,FALSE,"Corp b sheet";#N/A,#N/A,FALSE,"MODIFIED Pl";#N/A,#N/A,FALSE,"Balance Sheet";#N/A,#N/A,FALSE,"Profit and Loss";#N/A,#N/A,FALSE,"Supplement info";#N/A,#N/A,FALSE,"Cashflow";#N/A,#N/A,FALSE,"Asspc Co - Inv Schedule";#N/A,#N/A,FALSE,"kpi"}</definedName>
    <definedName name="yl_1" hidden="1">{#N/A,#N/A,FALSE,"Title";#N/A,#N/A,FALSE,"Corp b sheet";#N/A,#N/A,FALSE,"MODIFIED Pl";#N/A,#N/A,FALSE,"Balance Sheet";#N/A,#N/A,FALSE,"Profit and Loss";#N/A,#N/A,FALSE,"Supplement info";#N/A,#N/A,FALSE,"Cashflow";#N/A,#N/A,FALSE,"Asspc Co - Inv Schedule";#N/A,#N/A,FALSE,"kpi"}</definedName>
    <definedName name="ymyumju" hidden="1">#REF!</definedName>
    <definedName name="ynynyn" localSheetId="19">{0;0;0;0;1;#N/A;0.75;0.75;1;1;2;FALSE;FALSE;FALSE;FALSE;FALSE;#N/A;1;#N/A;1;1;"";"&amp;L&amp;""Arial,Italic""&amp;8&amp;F Page &amp;P of &amp;N &amp;D &amp;T "}</definedName>
    <definedName name="ynynyn" localSheetId="4">{0;0;0;0;1;#N/A;0.75;0.75;1;1;2;FALSE;FALSE;FALSE;FALSE;FALSE;#N/A;1;#N/A;1;1;"";"&amp;L&amp;""Arial,Italic""&amp;8&amp;F Page &amp;P of &amp;N &amp;D &amp;T "}</definedName>
    <definedName name="ynynyn" localSheetId="15">{0;0;0;0;1;#N/A;0.75;0.75;1;1;2;FALSE;FALSE;FALSE;FALSE;FALSE;#N/A;1;#N/A;1;1;"";"&amp;L&amp;""Arial,Italic""&amp;8&amp;F Page &amp;P of &amp;N &amp;D &amp;T "}</definedName>
    <definedName name="ynynyn" localSheetId="11">{0;0;0;0;1;#N/A;0.75;0.75;1;1;2;FALSE;FALSE;FALSE;FALSE;FALSE;#N/A;1;#N/A;1;1;"";"&amp;L&amp;""Arial,Italic""&amp;8&amp;F Page &amp;P of &amp;N &amp;D &amp;T "}</definedName>
    <definedName name="ynynyn">{0;0;0;0;1;#N/A;0.75;0.75;1;1;2;FALSE;FALSE;FALSE;FALSE;FALSE;#N/A;1;#N/A;1;1;"";"&amp;L&amp;""Arial,Italic""&amp;8&amp;F Page &amp;P of &amp;N &amp;D &amp;T "}</definedName>
    <definedName name="ynynynyn" localSheetId="19">{0;0;0;0;1;#N/A;0.75;0.75;1;1;2;FALSE;FALSE;FALSE;FALSE;FALSE;#N/A;1;#N/A;1;1;"";"&amp;L&amp;""Arial,Italic""&amp;8&amp;F Page &amp;P of &amp;N &amp;D &amp;T "}</definedName>
    <definedName name="ynynynyn" localSheetId="4">{0;0;0;0;1;#N/A;0.75;0.75;1;1;2;FALSE;FALSE;FALSE;FALSE;FALSE;#N/A;1;#N/A;1;1;"";"&amp;L&amp;""Arial,Italic""&amp;8&amp;F Page &amp;P of &amp;N &amp;D &amp;T "}</definedName>
    <definedName name="ynynynyn" localSheetId="15">{0;0;0;0;1;#N/A;0.75;0.75;1;1;2;FALSE;FALSE;FALSE;FALSE;FALSE;#N/A;1;#N/A;1;1;"";"&amp;L&amp;""Arial,Italic""&amp;8&amp;F Page &amp;P of &amp;N &amp;D &amp;T "}</definedName>
    <definedName name="ynynynyn" localSheetId="11">{0;0;0;0;1;#N/A;0.75;0.75;1;1;2;FALSE;FALSE;FALSE;FALSE;FALSE;#N/A;1;#N/A;1;1;"";"&amp;L&amp;""Arial,Italic""&amp;8&amp;F Page &amp;P of &amp;N &amp;D &amp;T "}</definedName>
    <definedName name="ynynynyn">{0;0;0;0;1;#N/A;0.75;0.75;1;1;2;FALSE;FALSE;FALSE;FALSE;FALSE;#N/A;1;#N/A;1;1;"";"&amp;L&amp;""Arial,Italic""&amp;8&amp;F Page &amp;P of &amp;N &amp;D &amp;T "}</definedName>
    <definedName name="youh" localSheetId="11" hidden="1">{#N/A,#N/A,FALSE,"AD_Purchase";#N/A,#N/A,FALSE,"Credit";#N/A,#N/A,FALSE,"PF Acquisition";#N/A,#N/A,FALSE,"PF Offering"}</definedName>
    <definedName name="youh" hidden="1">{#N/A,#N/A,FALSE,"AD_Purchase";#N/A,#N/A,FALSE,"Credit";#N/A,#N/A,FALSE,"PF Acquisition";#N/A,#N/A,FALSE,"PF Offering"}</definedName>
    <definedName name="Youngstown">#REF!</definedName>
    <definedName name="YOYCustomerTokCan">#REF!</definedName>
    <definedName name="YOYCustomerTokGas">#REF!</definedName>
    <definedName name="YOYCustomerTokInt">#REF!</definedName>
    <definedName name="YOYCustomerTokOth">#REF!</definedName>
    <definedName name="YOYCustomerTokSer">#REF!</definedName>
    <definedName name="YOYCustomerTokUs">#REF!</definedName>
    <definedName name="YOYIntercompanyTokCan">#REF!</definedName>
    <definedName name="YOYIntercompanyTokGas">#REF!</definedName>
    <definedName name="YOYIntercompanyTokInt">#REF!</definedName>
    <definedName name="YOYIntercompanyTokOth">#REF!</definedName>
    <definedName name="YOYIntercompanyTokSer">#REF!</definedName>
    <definedName name="YOYIntercompanyTokUs">#REF!</definedName>
    <definedName name="yr">39686.6865509259</definedName>
    <definedName name="yrd" localSheetId="4" hidden="1">{"PAGE 1",#N/A,FALSE,"WEST_OT"}</definedName>
    <definedName name="yrd" localSheetId="11" hidden="1">{"PAGE 1",#N/A,FALSE,"WEST_OT"}</definedName>
    <definedName name="yrd" hidden="1">{"PAGE 1",#N/A,FALSE,"WEST_OT"}</definedName>
    <definedName name="yrd_1" localSheetId="4" hidden="1">{"PAGE 1",#N/A,FALSE,"WEST_OT"}</definedName>
    <definedName name="yrd_1" localSheetId="11" hidden="1">{"PAGE 1",#N/A,FALSE,"WEST_OT"}</definedName>
    <definedName name="yrd_1" hidden="1">{"PAGE 1",#N/A,FALSE,"WEST_OT"}</definedName>
    <definedName name="yrd_1_1" localSheetId="4" hidden="1">{"PAGE 1",#N/A,FALSE,"WEST_OT"}</definedName>
    <definedName name="yrd_1_1" localSheetId="11" hidden="1">{"PAGE 1",#N/A,FALSE,"WEST_OT"}</definedName>
    <definedName name="yrd_1_1" hidden="1">{"PAGE 1",#N/A,FALSE,"WEST_OT"}</definedName>
    <definedName name="yrd_1_1_2" localSheetId="4" hidden="1">{"PAGE 1",#N/A,FALSE,"WEST_OT"}</definedName>
    <definedName name="yrd_1_1_2" localSheetId="11" hidden="1">{"PAGE 1",#N/A,FALSE,"WEST_OT"}</definedName>
    <definedName name="yrd_1_1_2" hidden="1">{"PAGE 1",#N/A,FALSE,"WEST_OT"}</definedName>
    <definedName name="yrd_1_3" localSheetId="4" hidden="1">{"PAGE 1",#N/A,FALSE,"WEST_OT"}</definedName>
    <definedName name="yrd_1_3" localSheetId="11" hidden="1">{"PAGE 1",#N/A,FALSE,"WEST_OT"}</definedName>
    <definedName name="yrd_1_3" hidden="1">{"PAGE 1",#N/A,FALSE,"WEST_OT"}</definedName>
    <definedName name="yrd_2" localSheetId="4" hidden="1">{"PAGE 1",#N/A,FALSE,"WEST_OT"}</definedName>
    <definedName name="yrd_2" localSheetId="11" hidden="1">{"PAGE 1",#N/A,FALSE,"WEST_OT"}</definedName>
    <definedName name="yrd_2" hidden="1">{"PAGE 1",#N/A,FALSE,"WEST_OT"}</definedName>
    <definedName name="yrd_2_2" localSheetId="4" hidden="1">{"PAGE 1",#N/A,FALSE,"WEST_OT"}</definedName>
    <definedName name="yrd_2_2" localSheetId="11" hidden="1">{"PAGE 1",#N/A,FALSE,"WEST_OT"}</definedName>
    <definedName name="yrd_2_2" hidden="1">{"PAGE 1",#N/A,FALSE,"WEST_OT"}</definedName>
    <definedName name="yrd_3" localSheetId="4" hidden="1">{"PAGE 1",#N/A,FALSE,"WEST_OT"}</definedName>
    <definedName name="yrd_3" localSheetId="11" hidden="1">{"PAGE 1",#N/A,FALSE,"WEST_OT"}</definedName>
    <definedName name="yrd_3" hidden="1">{"PAGE 1",#N/A,FALSE,"WEST_OT"}</definedName>
    <definedName name="yrd_3_2" localSheetId="4" hidden="1">{"PAGE 1",#N/A,FALSE,"WEST_OT"}</definedName>
    <definedName name="yrd_3_2" localSheetId="11" hidden="1">{"PAGE 1",#N/A,FALSE,"WEST_OT"}</definedName>
    <definedName name="yrd_3_2" hidden="1">{"PAGE 1",#N/A,FALSE,"WEST_OT"}</definedName>
    <definedName name="yrd_5" localSheetId="4" hidden="1">{"PAGE 1",#N/A,FALSE,"WEST_OT"}</definedName>
    <definedName name="yrd_5" localSheetId="11" hidden="1">{"PAGE 1",#N/A,FALSE,"WEST_OT"}</definedName>
    <definedName name="yrd_5" hidden="1">{"PAGE 1",#N/A,FALSE,"WEST_OT"}</definedName>
    <definedName name="YrEnd_FFr_USD">0.1767</definedName>
    <definedName name="yrh" localSheetId="11" hidden="1">{#N/A,#N/A,FALSE,"Aging Summary";#N/A,#N/A,FALSE,"Ratio Analysis";#N/A,#N/A,FALSE,"Test 120 Day Accts";#N/A,#N/A,FALSE,"Tickmarks"}</definedName>
    <definedName name="yrh" hidden="1">{#N/A,#N/A,FALSE,"Aging Summary";#N/A,#N/A,FALSE,"Ratio Analysis";#N/A,#N/A,FALSE,"Test 120 Day Accts";#N/A,#N/A,FALSE,"Tickmarks"}</definedName>
    <definedName name="yrha" localSheetId="11" hidden="1">{#N/A,#N/A,FALSE,"Aging Summary";#N/A,#N/A,FALSE,"Ratio Analysis";#N/A,#N/A,FALSE,"Test 120 Day Accts";#N/A,#N/A,FALSE,"Tickmarks"}</definedName>
    <definedName name="yrha" hidden="1">{#N/A,#N/A,FALSE,"Aging Summary";#N/A,#N/A,FALSE,"Ratio Analysis";#N/A,#N/A,FALSE,"Test 120 Day Accts";#N/A,#N/A,FALSE,"Tickmarks"}</definedName>
    <definedName name="YrRange" hidden="1">#REF!</definedName>
    <definedName name="yry" localSheetId="4" hidden="1">{"consolidated",#N/A,FALSE,"Sheet1";"cms",#N/A,FALSE,"Sheet1";"fse",#N/A,FALSE,"Sheet1"}</definedName>
    <definedName name="yry" localSheetId="11" hidden="1">{"consolidated",#N/A,FALSE,"Sheet1";"cms",#N/A,FALSE,"Sheet1";"fse",#N/A,FALSE,"Sheet1"}</definedName>
    <definedName name="yry" hidden="1">{"consolidated",#N/A,FALSE,"Sheet1";"cms",#N/A,FALSE,"Sheet1";"fse",#N/A,FALSE,"Sheet1"}</definedName>
    <definedName name="yry_1" localSheetId="4" hidden="1">{"consolidated",#N/A,FALSE,"Sheet1";"cms",#N/A,FALSE,"Sheet1";"fse",#N/A,FALSE,"Sheet1"}</definedName>
    <definedName name="yry_1" localSheetId="11" hidden="1">{"consolidated",#N/A,FALSE,"Sheet1";"cms",#N/A,FALSE,"Sheet1";"fse",#N/A,FALSE,"Sheet1"}</definedName>
    <definedName name="yry_1" hidden="1">{"consolidated",#N/A,FALSE,"Sheet1";"cms",#N/A,FALSE,"Sheet1";"fse",#N/A,FALSE,"Sheet1"}</definedName>
    <definedName name="yryuryu" hidden="1">#REF!</definedName>
    <definedName name="yryuy" hidden="1">#REF!</definedName>
    <definedName name="ysao" hidden="1">#N/A</definedName>
    <definedName name="YT" localSheetId="11" hidden="1">{#N/A,#N/A,FALSE,"pl_cons";#N/A,#N/A,FALSE,"pl_grup";#N/A,#N/A,FALSE,"pl_umpl";#N/A,#N/A,FALSE,"pl_bim";#N/A,#N/A,FALSE,"pl_bdb";#N/A,#N/A,FALSE,"pl_mq32";#N/A,#N/A,FALSE,"pl_bsrl"}</definedName>
    <definedName name="YT" hidden="1">{#N/A,#N/A,FALSE,"pl_cons";#N/A,#N/A,FALSE,"pl_grup";#N/A,#N/A,FALSE,"pl_umpl";#N/A,#N/A,FALSE,"pl_bim";#N/A,#N/A,FALSE,"pl_bdb";#N/A,#N/A,FALSE,"pl_mq32";#N/A,#N/A,FALSE,"pl_bsrl"}</definedName>
    <definedName name="ytd" hidden="1">#REF!</definedName>
    <definedName name="YTD_Actual">#REF!</definedName>
    <definedName name="YTD_End">#REF!</definedName>
    <definedName name="YTD_Plan">#REF!</definedName>
    <definedName name="YTD_PY">#REF!</definedName>
    <definedName name="YTD_Rcst">#REF!</definedName>
    <definedName name="YTD_Start">#REF!</definedName>
    <definedName name="YTD97">#REF!</definedName>
    <definedName name="YTDBUDGET" localSheetId="19">#REF!,#REF!,#REF!,#REF!,#REF!,#REF!,#REF!,#REF!</definedName>
    <definedName name="YTDBUDGET">#REF!,#REF!,#REF!,#REF!,#REF!,#REF!,#REF!,#REF!</definedName>
    <definedName name="YTDBUDGET01" localSheetId="19">#REF!,#REF!,#REF!,#REF!,#REF!,#REF!,#REF!,#REF!,#REF!</definedName>
    <definedName name="YTDBUDGET01">#REF!,#REF!,#REF!,#REF!,#REF!,#REF!,#REF!,#REF!,#REF!</definedName>
    <definedName name="ytdfeb001"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d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eryteytrey"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eryteytrey"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eryteytr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MMDM" localSheetId="4">{"Client Name or Project Name"}</definedName>
    <definedName name="YTMMDM" localSheetId="11">{"Client Name or Project Name"}</definedName>
    <definedName name="YTMMDM">{"Client Name or Project Name"}</definedName>
    <definedName name="ytrewq" localSheetId="11" hidden="1">{#N/A,#N/A,FALSE,"Assessment";#N/A,#N/A,FALSE,"Staffing";#N/A,#N/A,FALSE,"Hires";#N/A,#N/A,FALSE,"Assumptions"}</definedName>
    <definedName name="ytrewq" hidden="1">{#N/A,#N/A,FALSE,"Assessment";#N/A,#N/A,FALSE,"Staffing";#N/A,#N/A,FALSE,"Hires";#N/A,#N/A,FALSE,"Assumptions"}</definedName>
    <definedName name="ytreyt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ty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ty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ty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yteyt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yteyt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ytey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hdhfsd"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hdhfsd"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hdh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IYTR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IYTR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I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Y" localSheetId="4" hidden="1">{#N/A,#N/A,FALSE,"TABLE_1 YTD";#N/A,#N/A,FALSE,"TABLE_1A QTD";#N/A,#N/A,FALSE,"NORMAL_SPREAD_QTD";#N/A,#N/A,FALSE,"NORMAL_SPREAD_YTD";#N/A,#N/A,FALSE,"TAX_EQV";#N/A,#N/A,FALSE,"TAX EQUIV_INPUT";#N/A,#N/A,FALSE,"NET FROM FER";#N/A,#N/A,FALSE,"COVER"}</definedName>
    <definedName name="YTY" localSheetId="11" hidden="1">{#N/A,#N/A,FALSE,"TABLE_1 YTD";#N/A,#N/A,FALSE,"TABLE_1A QTD";#N/A,#N/A,FALSE,"NORMAL_SPREAD_QTD";#N/A,#N/A,FALSE,"NORMAL_SPREAD_YTD";#N/A,#N/A,FALSE,"TAX_EQV";#N/A,#N/A,FALSE,"TAX EQUIV_INPUT";#N/A,#N/A,FALSE,"NET FROM FER";#N/A,#N/A,FALSE,"COVER"}</definedName>
    <definedName name="YTY" hidden="1">{#N/A,#N/A,FALSE,"TABLE_1 YTD";#N/A,#N/A,FALSE,"TABLE_1A QTD";#N/A,#N/A,FALSE,"NORMAL_SPREAD_QTD";#N/A,#N/A,FALSE,"NORMAL_SPREAD_YTD";#N/A,#N/A,FALSE,"TAX_EQV";#N/A,#N/A,FALSE,"TAX EQUIV_INPUT";#N/A,#N/A,FALSE,"NET FROM FER";#N/A,#N/A,FALSE,"COVER"}</definedName>
    <definedName name="yu" hidden="1">#N/A</definedName>
    <definedName name="yui" localSheetId="11" hidden="1">{"Total",#N/A,FALSE,"Six Fields";"PDP",#N/A,FALSE,"Six Fields";"PNP",#N/A,FALSE,"Six Fields";"PUD",#N/A,FALSE,"Six Fields";"Prob",#N/A,FALSE,"Six Fields"}</definedName>
    <definedName name="yui" hidden="1">{"Total",#N/A,FALSE,"Six Fields";"PDP",#N/A,FALSE,"Six Fields";"PNP",#N/A,FALSE,"Six Fields";"PUD",#N/A,FALSE,"Six Fields";"Prob",#N/A,FALSE,"Six Fields"}</definedName>
    <definedName name="yuioyio" localSheetId="19">{0;0;0;0;1;#N/A;0.25;0.25;1;1;2;FALSE;FALSE;FALSE;FALSE;FALSE;#N/A;1;#N/A;1;1;"";"&amp;L&amp;""Arial,Italic""&amp;8&amp;F Page &amp;P of &amp;N &amp;D &amp;T "}</definedName>
    <definedName name="yuioyio" localSheetId="4">{0;0;0;0;1;#N/A;0.25;0.25;1;1;2;FALSE;FALSE;FALSE;FALSE;FALSE;#N/A;1;#N/A;1;1;"";"&amp;L&amp;""Arial,Italic""&amp;8&amp;F Page &amp;P of &amp;N &amp;D &amp;T "}</definedName>
    <definedName name="yuioyio" localSheetId="15">{0;0;0;0;1;#N/A;0.25;0.25;1;1;2;FALSE;FALSE;FALSE;FALSE;FALSE;#N/A;1;#N/A;1;1;"";"&amp;L&amp;""Arial,Italic""&amp;8&amp;F Page &amp;P of &amp;N &amp;D &amp;T "}</definedName>
    <definedName name="yuioyio" localSheetId="11">{0;0;0;0;1;#N/A;0.25;0.25;1;1;2;FALSE;FALSE;FALSE;FALSE;FALSE;#N/A;1;#N/A;1;1;"";"&amp;L&amp;""Arial,Italic""&amp;8&amp;F Page &amp;P of &amp;N &amp;D &amp;T "}</definedName>
    <definedName name="yuioyio">{0;0;0;0;1;#N/A;0.25;0.25;1;1;2;FALSE;FALSE;FALSE;FALSE;FALSE;#N/A;1;#N/A;1;1;"";"&amp;L&amp;""Arial,Italic""&amp;8&amp;F Page &amp;P of &amp;N &amp;D &amp;T "}</definedName>
    <definedName name="yujyuj" hidden="1">#REF!</definedName>
    <definedName name="yukyu" hidden="1">#REF!</definedName>
    <definedName name="yuluy" localSheetId="11" hidden="1">{#VALUE!,#N/A,FALSE,0;#N/A,#N/A,FALSE,0;#N/A,#N/A,FALSE,0}</definedName>
    <definedName name="yuluy" hidden="1">{#VALUE!,#N/A,FALSE,0;#N/A,#N/A,FALSE,0;#N/A,#N/A,FALSE,0}</definedName>
    <definedName name="yuluy_1" localSheetId="11" hidden="1">{#VALUE!,#N/A,FALSE,0;#N/A,#N/A,FALSE,0;#N/A,#N/A,FALSE,0}</definedName>
    <definedName name="yuluy_1" hidden="1">{#VALUE!,#N/A,FALSE,0;#N/A,#N/A,FALSE,0;#N/A,#N/A,FALSE,0}</definedName>
    <definedName name="yunmyunmyu" hidden="1">#REF!</definedName>
    <definedName name="yunyunyn" hidden="1">#REF!</definedName>
    <definedName name="yurtuytuyruyruytru"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urtuytuyruyruytru"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urtuytuyruyru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utyut" hidden="1">#REF!</definedName>
    <definedName name="yy" localSheetId="4" hidden="1">{"excess rent front",#N/A,FALSE,"Meldisco";"excess rent back",#N/A,FALSE,"B"}</definedName>
    <definedName name="yy" localSheetId="11" hidden="1">{"excess rent front",#N/A,FALSE,"Meldisco";"excess rent back",#N/A,FALSE,"B"}</definedName>
    <definedName name="yy" hidden="1">{"excess rent front",#N/A,FALSE,"Meldisco";"excess rent back",#N/A,FALSE,"B"}</definedName>
    <definedName name="yy_1" localSheetId="4" hidden="1">{"excess rent front",#N/A,FALSE,"Meldisco";"excess rent back",#N/A,FALSE,"B"}</definedName>
    <definedName name="yy_1" localSheetId="11" hidden="1">{"excess rent front",#N/A,FALSE,"Meldisco";"excess rent back",#N/A,FALSE,"B"}</definedName>
    <definedName name="yy_1" hidden="1">{"excess rent front",#N/A,FALSE,"Meldisco";"excess rent back",#N/A,FALSE,"B"}</definedName>
    <definedName name="yyuu" localSheetId="11" hidden="1">{#N/A,#N/A,TRUE,"Proposal";#N/A,#N/A,TRUE,"Assumptions";#N/A,#N/A,TRUE,"Net Income";#N/A,#N/A,TRUE,"Balsheet";#N/A,#N/A,TRUE,"Capex";#N/A,#N/A,TRUE,"Volumes";#N/A,#N/A,TRUE,"Revenues";#N/A,#N/A,TRUE,"Var.Costs";#N/A,#N/A,TRUE,"Personnel";#N/A,#N/A,TRUE,"Other costs";#N/A,#N/A,TRUE,"MKTG and G&amp;A"}</definedName>
    <definedName name="yyuu" hidden="1">{#N/A,#N/A,TRUE,"Proposal";#N/A,#N/A,TRUE,"Assumptions";#N/A,#N/A,TRUE,"Net Income";#N/A,#N/A,TRUE,"Balsheet";#N/A,#N/A,TRUE,"Capex";#N/A,#N/A,TRUE,"Volumes";#N/A,#N/A,TRUE,"Revenues";#N/A,#N/A,TRUE,"Var.Costs";#N/A,#N/A,TRUE,"Personnel";#N/A,#N/A,TRUE,"Other costs";#N/A,#N/A,TRUE,"MKTG and G&amp;A"}</definedName>
    <definedName name="yyy" localSheetId="4" hidden="1">{#N/A,#N/A,FALSE,"summary";#N/A,#N/A,FALSE,"capacity";#N/A,#N/A,FALSE,"liquidation";#N/A,#N/A,FALSE,"assumptions";#N/A,#N/A,FALSE,"stats"}</definedName>
    <definedName name="yyy" localSheetId="11" hidden="1">{#N/A,#N/A,FALSE,"summary";#N/A,#N/A,FALSE,"capacity";#N/A,#N/A,FALSE,"liquidation";#N/A,#N/A,FALSE,"assumptions";#N/A,#N/A,FALSE,"stats"}</definedName>
    <definedName name="yyy" hidden="1">{#N/A,#N/A,FALSE,"summary";#N/A,#N/A,FALSE,"capacity";#N/A,#N/A,FALSE,"liquidation";#N/A,#N/A,FALSE,"assumptions";#N/A,#N/A,FALSE,"stats"}</definedName>
    <definedName name="yyy_1" localSheetId="4" hidden="1">{#N/A,#N/A,FALSE,"summary";#N/A,#N/A,FALSE,"capacity";#N/A,#N/A,FALSE,"liquidation";#N/A,#N/A,FALSE,"assumptions";#N/A,#N/A,FALSE,"stats"}</definedName>
    <definedName name="yyy_1" localSheetId="11" hidden="1">{#N/A,#N/A,FALSE,"summary";#N/A,#N/A,FALSE,"capacity";#N/A,#N/A,FALSE,"liquidation";#N/A,#N/A,FALSE,"assumptions";#N/A,#N/A,FALSE,"stats"}</definedName>
    <definedName name="yyy_1" hidden="1">{#N/A,#N/A,FALSE,"summary";#N/A,#N/A,FALSE,"capacity";#N/A,#N/A,FALSE,"liquidation";#N/A,#N/A,FALSE,"assumptions";#N/A,#N/A,FALSE,"stats"}</definedName>
    <definedName name="yyy0" localSheetId="11" hidden="1">{#N/A,#N/A,FALSE,"YTD"}</definedName>
    <definedName name="yyy0" hidden="1">{#N/A,#N/A,FALSE,"YTD"}</definedName>
    <definedName name="yyy1" localSheetId="4">{"compweek",#N/A,FALSE,"ban0930";"bankweek",#N/A,FALSE,"ban0930"}</definedName>
    <definedName name="yyy1" localSheetId="11">{"compweek",#N/A,FALSE,"ban0930";"bankweek",#N/A,FALSE,"ban0930"}</definedName>
    <definedName name="yyy1">{"compweek",#N/A,FALSE,"ban0930";"bankweek",#N/A,FALSE,"ban0930"}</definedName>
    <definedName name="yyy2" localSheetId="11" hidden="1">{#N/A,#N/A,FALSE,"YTD"}</definedName>
    <definedName name="yyy2" hidden="1">{#N/A,#N/A,FALSE,"YTD"}</definedName>
    <definedName name="yyy8" localSheetId="11" hidden="1">{#N/A,#N/A,FALSE,"YTD"}</definedName>
    <definedName name="yyy8" hidden="1">{#N/A,#N/A,FALSE,"YTD"}</definedName>
    <definedName name="yyyy" localSheetId="15" hidden="1">{"'Tilte'!$E$23"}</definedName>
    <definedName name="yyyy" localSheetId="11" hidden="1">{"'Tilte'!$E$23"}</definedName>
    <definedName name="yyyy" hidden="1">{"'Tilte'!$E$23"}</definedName>
    <definedName name="yyyyy" localSheetId="11" hidden="1">{"Fecha_Outubro",#N/A,FALSE,"FECHAMENTO-2002 ";"Defer_Outubro",#N/A,FALSE,"DIFERIDO";"Pis_Outubro",#N/A,FALSE,"PIS COFINS";"Iss_Outubro",#N/A,FALSE,"ISS"}</definedName>
    <definedName name="yyyyy" hidden="1">{"Fecha_Outubro",#N/A,FALSE,"FECHAMENTO-2002 ";"Defer_Outubro",#N/A,FALSE,"DIFERIDO";"Pis_Outubro",#N/A,FALSE,"PIS COFINS";"Iss_Outubro",#N/A,FALSE,"ISS"}</definedName>
    <definedName name="yyyyy_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yyyyy_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yyyyyy" localSheetId="11" hidden="1">{"Fecha_Setembro",#N/A,FALSE,"FECHAMENTO-2002 ";"Defer_Setembro",#N/A,FALSE,"DIFERIDO";"Pis_Setembro",#N/A,FALSE,"PIS COFINS";"Iss_Setembro",#N/A,FALSE,"ISS"}</definedName>
    <definedName name="yyyyyy" hidden="1">{"Fecha_Setembro",#N/A,FALSE,"FECHAMENTO-2002 ";"Defer_Setembro",#N/A,FALSE,"DIFERIDO";"Pis_Setembro",#N/A,FALSE,"PIS COFINS";"Iss_Setembro",#N/A,FALSE,"ISS"}</definedName>
    <definedName name="yyyyyyy" localSheetId="11" hidden="1">{#N/A,#N/A,FALSE,"HONORÁRIOS"}</definedName>
    <definedName name="yyyyyyy" hidden="1">{#N/A,#N/A,FALSE,"HONORÁRIOS"}</definedName>
    <definedName name="yyyyyyyyyyyyy" hidden="1">#REF!</definedName>
    <definedName name="yyyyyyyyyyyyyy" localSheetId="11" hidden="1">{#N/A,#N/A,TRUE,"Proposal";#N/A,#N/A,TRUE,"Assumptions";#N/A,#N/A,TRUE,"Net Income";#N/A,#N/A,TRUE,"Balsheet";#N/A,#N/A,TRUE,"Capex";#N/A,#N/A,TRUE,"Volumes";#N/A,#N/A,TRUE,"Revenues";#N/A,#N/A,TRUE,"Var.Costs";#N/A,#N/A,TRUE,"Personnel";#N/A,#N/A,TRUE,"Other costs";#N/A,#N/A,TRUE,"MKTG and G&amp;A"}</definedName>
    <definedName name="yyyyyyyyyyyyyy" hidden="1">{#N/A,#N/A,TRUE,"Proposal";#N/A,#N/A,TRUE,"Assumptions";#N/A,#N/A,TRUE,"Net Income";#N/A,#N/A,TRUE,"Balsheet";#N/A,#N/A,TRUE,"Capex";#N/A,#N/A,TRUE,"Volumes";#N/A,#N/A,TRUE,"Revenues";#N/A,#N/A,TRUE,"Var.Costs";#N/A,#N/A,TRUE,"Personnel";#N/A,#N/A,TRUE,"Other costs";#N/A,#N/A,TRUE,"MKTG and G&amp;A"}</definedName>
    <definedName name="yyyyyyyyyyyyyyy" localSheetId="4">{"Client Name or Project Name"}</definedName>
    <definedName name="yyyyyyyyyyyyyyy" localSheetId="11">{"Client Name or Project Name"}</definedName>
    <definedName name="yyyyyyyyyyyyyyy">{"Client Name or Project Name"}</definedName>
    <definedName name="yyyyyyyyyyyyyyyy" localSheetId="11" hidden="1">{"Fecha_Dezembro",#N/A,FALSE,"FECHAMENTO-2002 ";"Defer_Dezermbro",#N/A,FALSE,"DIFERIDO";"Pis_Dezembro",#N/A,FALSE,"PIS COFINS";"Iss_Dezembro",#N/A,FALSE,"ISS"}</definedName>
    <definedName name="yyyyyyyyyyyyyyyy" hidden="1">{"Fecha_Dezembro",#N/A,FALSE,"FECHAMENTO-2002 ";"Defer_Dezermbro",#N/A,FALSE,"DIFERIDO";"Pis_Dezembro",#N/A,FALSE,"PIS COFINS";"Iss_Dezembro",#N/A,FALSE,"ISS"}</definedName>
    <definedName name="yyyyyyyyyyyyyyyyyyy" localSheetId="11" hidden="1">{"Fecha_Dezembro",#N/A,FALSE,"FECHAMENTO-2002 ";"Defer_Dezermbro",#N/A,FALSE,"DIFERIDO";"Pis_Dezembro",#N/A,FALSE,"PIS COFINS";"Iss_Dezembro",#N/A,FALSE,"ISS"}</definedName>
    <definedName name="yyyyyyyyyyyyyyyyyyy" hidden="1">{"Fecha_Dezembro",#N/A,FALSE,"FECHAMENTO-2002 ";"Defer_Dezermbro",#N/A,FALSE,"DIFERIDO";"Pis_Dezembro",#N/A,FALSE,"PIS COFINS";"Iss_Dezembro",#N/A,FALSE,"ISS"}</definedName>
    <definedName name="yyyyyyyyyyyyyyyyyyyyyyy" localSheetId="4">{"Client Name or Project Name"}</definedName>
    <definedName name="yyyyyyyyyyyyyyyyyyyyyyy" localSheetId="11">{"Client Name or Project Name"}</definedName>
    <definedName name="yyyyyyyyyyyyyyyyyyyyyyy">{"Client Name or Project Name"}</definedName>
    <definedName name="yyyyyyyyyyyyyyyyyyyyyyyyyyyy" localSheetId="11" hidden="1">{#N/A,#N/A,TRUE,"Main Issues";#N/A,#N/A,TRUE,"Income statement ($)"}</definedName>
    <definedName name="yyyyyyyyyyyyyyyyyyyyyyyyyyyy" hidden="1">{#N/A,#N/A,TRUE,"Main Issues";#N/A,#N/A,TRUE,"Income statement ($)"}</definedName>
    <definedName name="YYYYYYYYYYYYYYYYYYYYYYYYYYYYYYYY" hidden="1">#REF!</definedName>
    <definedName name="Z" localSheetId="4">{1}</definedName>
    <definedName name="Z" localSheetId="11">{1}</definedName>
    <definedName name="Z">{1}</definedName>
    <definedName name="ｚ" localSheetId="11" hidden="1">{"'下期集計（10.27迄・速報値）'!$Q$16"}</definedName>
    <definedName name="ｚ" hidden="1">{"'下期集計（10.27迄・速報値）'!$Q$16"}</definedName>
    <definedName name="z.xls" localSheetId="4" hidden="1">{#N/A,#N/A,FALSE,"CMN_FE"}</definedName>
    <definedName name="z.xls" localSheetId="11" hidden="1">{#N/A,#N/A,FALSE,"CMN_FE"}</definedName>
    <definedName name="z.xls" hidden="1">{#N/A,#N/A,FALSE,"CMN_FE"}</definedName>
    <definedName name="Z_0277BC40_A08D_11D2_B192_00600822B5CF_.wvu.PrintArea" hidden="1">#REF!</definedName>
    <definedName name="Z_0277BC40_A08D_11D2_B192_00600822B5CF_.wvu.PrintTitles" hidden="1">#REF!,#REF!</definedName>
    <definedName name="Z_0277BC41_A08D_11D2_B192_00600822B5CF_.wvu.PrintArea" hidden="1">#REF!</definedName>
    <definedName name="Z_0277BC41_A08D_11D2_B192_00600822B5CF_.wvu.PrintTitles" hidden="1">#REF!,#REF!</definedName>
    <definedName name="Z_0277BC42_A08D_11D2_B192_00600822B5CF_.wvu.PrintArea" hidden="1">#REF!</definedName>
    <definedName name="Z_0277BC42_A08D_11D2_B192_00600822B5CF_.wvu.PrintTitles" hidden="1">#REF!,#REF!</definedName>
    <definedName name="Z_0277BC48_A08D_11D2_B192_00600822B5CF_.wvu.PrintArea" hidden="1">#REF!</definedName>
    <definedName name="Z_0277BC48_A08D_11D2_B192_00600822B5CF_.wvu.PrintTitles" hidden="1">#REF!,#REF!</definedName>
    <definedName name="Z_041A9AC9_2124_11D6_AB98_0080AD7F2B9C_.wvu.PrintArea" hidden="1">#REF!</definedName>
    <definedName name="Z_047D8AB2_AAB0_11D5_B835_000086326176_.wvu.PrintArea" hidden="1">#REF!,#REF!</definedName>
    <definedName name="Z_047D8AB2_AAB0_11D5_B835_000086326176_.wvu.Rows" hidden="1">#REF!,#REF!,#REF!,#REF!,#REF!,#REF!,#REF!,#REF!,#REF!</definedName>
    <definedName name="Z_0D0B497D_21F8_11D5_91EF_00B0D058E5A7_.wvu.Cols" hidden="1">#REF!</definedName>
    <definedName name="Z_0D0B497D_21F8_11D5_91EF_00B0D058E5A7_.wvu.FilterData" hidden="1">#REF!</definedName>
    <definedName name="Z_0DF4CCD5_BD29_11D2_B943_0050040AC21C_.wvu.FilterData" hidden="1">#REF!</definedName>
    <definedName name="Z_0FE286A3_0410_11D6_AB98_0080AD7F2B9C_.wvu.PrintArea" hidden="1">#REF!</definedName>
    <definedName name="z_1" localSheetId="4" hidden="1">{#N/A,#N/A,TRUE,"constb"}</definedName>
    <definedName name="z_1" localSheetId="11" hidden="1">{#N/A,#N/A,TRUE,"constb"}</definedName>
    <definedName name="z_1" hidden="1">{#N/A,#N/A,TRUE,"constb"}</definedName>
    <definedName name="z_1_1" localSheetId="4" hidden="1">{#N/A,#N/A,TRUE,"constb"}</definedName>
    <definedName name="z_1_1" localSheetId="11" hidden="1">{#N/A,#N/A,TRUE,"constb"}</definedName>
    <definedName name="z_1_1" hidden="1">{#N/A,#N/A,TRUE,"constb"}</definedName>
    <definedName name="z_1_1_2" localSheetId="4" hidden="1">{#N/A,#N/A,TRUE,"constb"}</definedName>
    <definedName name="z_1_1_2" localSheetId="11" hidden="1">{#N/A,#N/A,TRUE,"constb"}</definedName>
    <definedName name="z_1_1_2" hidden="1">{#N/A,#N/A,TRUE,"constb"}</definedName>
    <definedName name="z_1_3" localSheetId="4" hidden="1">{#N/A,#N/A,TRUE,"constb"}</definedName>
    <definedName name="z_1_3" localSheetId="11" hidden="1">{#N/A,#N/A,TRUE,"constb"}</definedName>
    <definedName name="z_1_3" hidden="1">{#N/A,#N/A,TRUE,"constb"}</definedName>
    <definedName name="Z_12257208_8BD0_11D5_AB98_BA832CF70069_.wvu.PrintTitles" hidden="1">#REF!</definedName>
    <definedName name="Z_128D8F34_9864_4F93_98E2_12587B58B6EC_.wvu.Cols" hidden="1">#REF!,#REF!,#REF!,#REF!,#REF!</definedName>
    <definedName name="Z_128D8F34_9864_4F93_98E2_12587B58B6EC_.wvu.Rows" hidden="1">#REF!,#REF!,#REF!,#REF!,#REF!,#REF!,#REF!,#REF!,#REF!,#REF!,#REF!,#REF!,#REF!,#REF!,#REF!,#REF!,#REF!,#REF!,#REF!,#REF!,#REF!,#REF!,#REF!,#REF!,#REF!</definedName>
    <definedName name="Z_1906290E_BC61_11D2_B941_0050040AC21C_.wvu.FilterData" hidden="1">#REF!</definedName>
    <definedName name="Z_19062910_BC61_11D2_B941_0050040AC21C_.wvu.FilterData" hidden="1">#REF!</definedName>
    <definedName name="Z_1D0440D0_579F_11D2_9D0F_0080C7D7B38E_.wvu.Cols" hidden="1">#REF!</definedName>
    <definedName name="Z_1D0440D0_579F_11D2_9D0F_0080C7D7B38E_.wvu.Rows" hidden="1">#REF!,#REF!</definedName>
    <definedName name="Z_1D0440D2_579F_11D2_9D0F_0080C7D7B38E_.wvu.Cols" hidden="1">#REF!</definedName>
    <definedName name="Z_1D0440D2_579F_11D2_9D0F_0080C7D7B38E_.wvu.Rows" hidden="1">#REF!</definedName>
    <definedName name="Z_1D0440D3_579F_11D2_9D0F_0080C7D7B38E_.wvu.Cols" hidden="1">#REF!</definedName>
    <definedName name="Z_1D0440D3_579F_11D2_9D0F_0080C7D7B38E_.wvu.Rows" hidden="1">#REF!,#REF!</definedName>
    <definedName name="Z_1D0440D4_579F_11D2_9D0F_0080C7D7B38E_.wvu.Cols" hidden="1">#REF!</definedName>
    <definedName name="Z_1D0440D5_579F_11D2_9D0F_0080C7D7B38E_.wvu.Cols" hidden="1">#REF!</definedName>
    <definedName name="Z_1D0440D6_579F_11D2_9D0F_0080C7D7B38E_.wvu.Cols" hidden="1">#REF!</definedName>
    <definedName name="Z_1EDCACC4_664A_11D6_84E7_0080AD7F2B9C_.wvu.PrintArea" hidden="1">#REF!</definedName>
    <definedName name="Z_1EDCACC8_664A_11D6_84E7_0080AD7F2B9C_.wvu.PrintArea" hidden="1">#REF!</definedName>
    <definedName name="z_2" localSheetId="4" hidden="1">{#N/A,#N/A,TRUE,"constb"}</definedName>
    <definedName name="z_2" localSheetId="11" hidden="1">{#N/A,#N/A,TRUE,"constb"}</definedName>
    <definedName name="z_2" hidden="1">{#N/A,#N/A,TRUE,"constb"}</definedName>
    <definedName name="z_2_2" localSheetId="4" hidden="1">{#N/A,#N/A,TRUE,"constb"}</definedName>
    <definedName name="z_2_2" localSheetId="11" hidden="1">{#N/A,#N/A,TRUE,"constb"}</definedName>
    <definedName name="z_2_2" hidden="1">{#N/A,#N/A,TRUE,"constb"}</definedName>
    <definedName name="Z_21701F18_ED23_11D2_883A_0080C7B7EDD9_.wvu.PrintArea" hidden="1">#REF!</definedName>
    <definedName name="Z_21701F18_ED23_11D2_883A_0080C7B7EDD9_.wvu.PrintTitles" hidden="1">#REF!,#REF!</definedName>
    <definedName name="Z_2593132C_E685_11D2_883A_0080C7B7EDD9_.wvu.PrintArea" hidden="1">#REF!</definedName>
    <definedName name="Z_2593132C_E685_11D2_883A_0080C7B7EDD9_.wvu.PrintTitles" hidden="1">#REF!,#REF!</definedName>
    <definedName name="Z_25931379_E685_11D2_883A_0080C7B7EDD9_.wvu.PrintArea" hidden="1">#REF!</definedName>
    <definedName name="Z_25931379_E685_11D2_883A_0080C7B7EDD9_.wvu.PrintTitles" hidden="1">#REF!,#REF!</definedName>
    <definedName name="Z_28688A69_3707_4CE3_8475_24FAAFCE25D4_.wvu.PrintTitles" hidden="1">#REF!</definedName>
    <definedName name="Z_28A83DC1_AFA8_11D7_8C04_00508D4511B4_.wvu.Cols" hidden="1">#REF!</definedName>
    <definedName name="Z_28A83DC1_AFA8_11D7_8C04_00508D4511B4_.wvu.PrintArea" hidden="1">#REF!</definedName>
    <definedName name="Z_28A83DC1_AFA8_11D7_8C04_00508D4511B4_.wvu.PrintTitles" hidden="1">#REF!</definedName>
    <definedName name="Z_2D889D83_BF5D_11D6_BAAC_00508D3936C3_.wvu.PrintArea" hidden="1">#REF!</definedName>
    <definedName name="Z_2DF11753_B84B_11D2_B93A_0050040AC227_.wvu.PrintArea" hidden="1">#REF!</definedName>
    <definedName name="z_3" localSheetId="4" hidden="1">{#N/A,#N/A,TRUE,"constb"}</definedName>
    <definedName name="z_3" localSheetId="11" hidden="1">{#N/A,#N/A,TRUE,"constb"}</definedName>
    <definedName name="z_3" hidden="1">{#N/A,#N/A,TRUE,"constb"}</definedName>
    <definedName name="z_3_2" localSheetId="4" hidden="1">{#N/A,#N/A,TRUE,"constb"}</definedName>
    <definedName name="z_3_2" localSheetId="11" hidden="1">{#N/A,#N/A,TRUE,"constb"}</definedName>
    <definedName name="z_3_2" hidden="1">{#N/A,#N/A,TRUE,"constb"}</definedName>
    <definedName name="Z_32A2CDB5_C520_11D0_A2CC_DC4555266227_.wvu.Cols" hidden="1">#REF!,#REF!,#REF!</definedName>
    <definedName name="Z_32A2CDB6_C520_11D0_A2CC_DC4555266227_.wvu.Cols" hidden="1">#REF!,#REF!,#REF!</definedName>
    <definedName name="Z_32A2CDB7_C520_11D0_A2CC_DC4555266227_.wvu.Cols" hidden="1">#REF!,#REF!,#REF!</definedName>
    <definedName name="Z_32A2CDB8_C520_11D0_A2CC_DC4555266227_.wvu.Cols" hidden="1">#REF!,#REF!,#REF!</definedName>
    <definedName name="Z_32A2CDB9_C520_11D0_A2CC_DC4555266227_.wvu.Cols" hidden="1">#REF!,#REF!,#REF!</definedName>
    <definedName name="Z_32A2CDBA_C520_11D0_A2CC_DC4555266227_.wvu.Cols" hidden="1">#REF!,#REF!,#REF!</definedName>
    <definedName name="Z_32A2CDBB_C520_11D0_A2CC_DC4555266227_.wvu.Cols" hidden="1">#REF!,#REF!</definedName>
    <definedName name="Z_32A2CDBC_C520_11D0_A2CC_DC4555266227_.wvu.Cols" hidden="1">#REF!,#REF!</definedName>
    <definedName name="Z_32A2CDBD_C520_11D0_A2CC_DC4555266227_.wvu.Cols" hidden="1">#REF!,#REF!</definedName>
    <definedName name="Z_32A2CDBE_C520_11D0_A2CC_DC4555266227_.wvu.Cols" hidden="1">#REF!,#REF!</definedName>
    <definedName name="Z_32A2CDBF_C520_11D0_A2CC_DC4555266227_.wvu.Cols" hidden="1">#REF!,#REF!</definedName>
    <definedName name="Z_32A2CDC0_C520_11D0_A2CC_DC4555266227_.wvu.Cols" hidden="1">#REF!,#REF!</definedName>
    <definedName name="Z_32A2CDC1_C520_11D0_A2CC_DC4555266227_.wvu.Cols" hidden="1">#REF!,#REF!,#REF!,#REF!</definedName>
    <definedName name="Z_32A2CDC2_C520_11D0_A2CC_DC4555266227_.wvu.Cols" hidden="1">#REF!,#REF!</definedName>
    <definedName name="Z_32A2CDC3_C520_11D0_A2CC_DC4555266227_.wvu.Cols" hidden="1">#REF!,#REF!</definedName>
    <definedName name="Z_32A2CDC4_C520_11D0_A2CC_DC4555266227_.wvu.Cols" hidden="1">#REF!,#REF!</definedName>
    <definedName name="Z_32A2CDC5_C520_11D0_A2CC_DC4555266227_.wvu.Cols" hidden="1">#REF!,#REF!</definedName>
    <definedName name="Z_32A2CDC6_C520_11D0_A2CC_DC4555266227_.wvu.Cols" hidden="1">#REF!,#REF!</definedName>
    <definedName name="Z_32A2CDC7_C520_11D0_A2CC_DC4555266227_.wvu.Cols" hidden="1">#REF!,#REF!</definedName>
    <definedName name="Z_32A2CDC8_C520_11D0_A2CC_DC4555266227_.wvu.Cols" hidden="1">#REF!,#REF!</definedName>
    <definedName name="Z_32A2CDC9_C520_11D0_A2CC_DC4555266227_.wvu.Cols" hidden="1">#REF!,#REF!</definedName>
    <definedName name="Z_32A2CDCA_C520_11D0_A2CC_DC4555266227_.wvu.Cols" hidden="1">#REF!,#REF!</definedName>
    <definedName name="Z_32A2CDCB_C520_11D0_A2CC_DC4555266227_.wvu.Cols" hidden="1">#REF!,#REF!</definedName>
    <definedName name="Z_32A2CDCC_C520_11D0_A2CC_DC4555266227_.wvu.Cols" hidden="1">#REF!,#REF!</definedName>
    <definedName name="Z_32A2CDCD_C520_11D0_A2CC_DC4555266227_.wvu.Cols" hidden="1">#REF!,#REF!</definedName>
    <definedName name="Z_32A2CDCE_C520_11D0_A2CC_DC4555266227_.wvu.Cols" hidden="1">#REF!,#REF!</definedName>
    <definedName name="Z_32A2CDCF_C520_11D0_A2CC_DC4555266227_.wvu.Cols" hidden="1">#REF!,#REF!</definedName>
    <definedName name="Z_32A2CDD0_C520_11D0_A2CC_DC4555266227_.wvu.Cols" hidden="1">#REF!,#REF!</definedName>
    <definedName name="Z_32A2CDD1_C520_11D0_A2CC_DC4555266227_.wvu.Cols" hidden="1">#REF!,#REF!</definedName>
    <definedName name="Z_32A2CDD2_C520_11D0_A2CC_DC4555266227_.wvu.Cols" hidden="1">#REF!,#REF!</definedName>
    <definedName name="Z_32A2CDD3_C520_11D0_A2CC_DC4555266227_.wvu.Cols" hidden="1">#REF!,#REF!</definedName>
    <definedName name="Z_32A2CDD4_C520_11D0_A2CC_DC4555266227_.wvu.Cols" hidden="1">#REF!,#REF!</definedName>
    <definedName name="Z_32A2CDD5_C520_11D0_A2CC_DC4555266227_.wvu.Cols" hidden="1">#REF!,#REF!</definedName>
    <definedName name="Z_32A2CDD6_C520_11D0_A2CC_DC4555266227_.wvu.Cols" hidden="1">#REF!,#REF!</definedName>
    <definedName name="Z_32A2CDD7_C520_11D0_A2CC_DC4555266227_.wvu.Cols" hidden="1">#REF!,#REF!</definedName>
    <definedName name="Z_32A2CDD8_C520_11D0_A2CC_DC4555266227_.wvu.Cols" hidden="1">#REF!,#REF!</definedName>
    <definedName name="Z_32A2CDD9_C520_11D0_A2CC_DC4555266227_.wvu.Cols" hidden="1">#REF!,#REF!,#REF!</definedName>
    <definedName name="Z_32A2CDDA_C520_11D0_A2CC_DC4555266227_.wvu.Cols" hidden="1">#REF!,#REF!,#REF!</definedName>
    <definedName name="Z_32A2CDDB_C520_11D0_A2CC_DC4555266227_.wvu.Cols" hidden="1">#REF!,#REF!,#REF!</definedName>
    <definedName name="Z_32A2CDDC_C520_11D0_A2CC_DC4555266227_.wvu.Cols" hidden="1">#REF!,#REF!,#REF!</definedName>
    <definedName name="Z_32A2CDDD_C520_11D0_A2CC_DC4555266227_.wvu.Cols" hidden="1">#REF!,#REF!,#REF!</definedName>
    <definedName name="Z_32A2CDDE_C520_11D0_A2CC_DC4555266227_.wvu.Cols" hidden="1">#REF!,#REF!,#REF!</definedName>
    <definedName name="Z_32A2CDDF_C520_11D0_A2CC_DC4555266227_.wvu.Cols" hidden="1">#REF!,#REF!</definedName>
    <definedName name="Z_32A2CDE0_C520_11D0_A2CC_DC4555266227_.wvu.Cols" hidden="1">#REF!,#REF!</definedName>
    <definedName name="Z_32A2CDE1_C520_11D0_A2CC_DC4555266227_.wvu.Cols" hidden="1">#REF!,#REF!</definedName>
    <definedName name="Z_32A2CDE2_C520_11D0_A2CC_DC4555266227_.wvu.Cols" hidden="1">#REF!,#REF!</definedName>
    <definedName name="Z_32A2CDE3_C520_11D0_A2CC_DC4555266227_.wvu.Cols" hidden="1">#REF!,#REF!</definedName>
    <definedName name="Z_32A2CDE4_C520_11D0_A2CC_DC4555266227_.wvu.Cols" hidden="1">#REF!,#REF!</definedName>
    <definedName name="Z_32A2CDE5_C520_11D0_A2CC_DC4555266227_.wvu.Cols" hidden="1">#REF!,#REF!</definedName>
    <definedName name="Z_32A2CDE6_C520_11D0_A2CC_DC4555266227_.wvu.Cols" hidden="1">#REF!,#REF!</definedName>
    <definedName name="Z_32A2CDE7_C520_11D0_A2CC_DC4555266227_.wvu.Cols" hidden="1">#REF!,#REF!</definedName>
    <definedName name="Z_32A2CDE8_C520_11D0_A2CC_DC4555266227_.wvu.Cols" hidden="1">#REF!,#REF!</definedName>
    <definedName name="Z_32A2CDE9_C520_11D0_A2CC_DC4555266227_.wvu.Cols" hidden="1">#REF!,#REF!</definedName>
    <definedName name="Z_32A2CDEA_C520_11D0_A2CC_DC4555266227_.wvu.Cols" hidden="1">#REF!,#REF!</definedName>
    <definedName name="Z_32A2CDEB_C520_11D0_A2CC_DC4555266227_.wvu.Cols" hidden="1">#REF!,#REF!,#REF!,#REF!</definedName>
    <definedName name="Z_32A2CDEC_C520_11D0_A2CC_DC4555266227_.wvu.Cols" hidden="1">#REF!,#REF!</definedName>
    <definedName name="Z_32A2CDED_C520_11D0_A2CC_DC4555266227_.wvu.Cols" hidden="1">#REF!,#REF!</definedName>
    <definedName name="Z_32A2CDEE_C520_11D0_A2CC_DC4555266227_.wvu.Cols" hidden="1">#REF!,#REF!</definedName>
    <definedName name="Z_32A2CDEF_C520_11D0_A2CC_DC4555266227_.wvu.Cols" hidden="1">#REF!,#REF!</definedName>
    <definedName name="Z_32A2CDF0_C520_11D0_A2CC_DC4555266227_.wvu.Cols" hidden="1">#REF!,#REF!</definedName>
    <definedName name="Z_32A2CDF1_C520_11D0_A2CC_DC4555266227_.wvu.Cols" hidden="1">#REF!,#REF!,#REF!,#REF!</definedName>
    <definedName name="Z_32A2CDF2_C520_11D0_A2CC_DC4555266227_.wvu.Cols" hidden="1">#REF!,#REF!</definedName>
    <definedName name="Z_32A2CDF3_C520_11D0_A2CC_DC4555266227_.wvu.Cols" hidden="1">#REF!,#REF!</definedName>
    <definedName name="Z_32A2CDF4_C520_11D0_A2CC_DC4555266227_.wvu.Cols" hidden="1">#REF!,#REF!</definedName>
    <definedName name="Z_32A2CDF5_C520_11D0_A2CC_DC4555266227_.wvu.Cols" hidden="1">#REF!,#REF!</definedName>
    <definedName name="Z_32A2CDF6_C520_11D0_A2CC_DC4555266227_.wvu.Cols" hidden="1">#REF!,#REF!</definedName>
    <definedName name="Z_32A2CDF7_C520_11D0_A2CC_DC4555266227_.wvu.Cols" hidden="1">#REF!</definedName>
    <definedName name="Z_32A2CDF8_C520_11D0_A2CC_DC4555266227_.wvu.Cols" hidden="1">#REF!</definedName>
    <definedName name="Z_32A2CDF9_C520_11D0_A2CC_DC4555266227_.wvu.Cols" hidden="1">#REF!</definedName>
    <definedName name="Z_32A2CDFA_C520_11D0_A2CC_DC4555266227_.wvu.Cols" hidden="1">#REF!</definedName>
    <definedName name="Z_32A2CDFB_C520_11D0_A2CC_DC4555266227_.wvu.Cols" hidden="1">#REF!,#REF!,#REF!,#REF!</definedName>
    <definedName name="Z_32A2CDFC_C520_11D0_A2CC_DC4555266227_.wvu.Cols" hidden="1">#REF!,#REF!</definedName>
    <definedName name="Z_32A2CDFD_C520_11D0_A2CC_DC4555266227_.wvu.Cols" hidden="1">#REF!,#REF!</definedName>
    <definedName name="Z_32A2CDFE_C520_11D0_A2CC_DC4555266227_.wvu.Cols" hidden="1">#REF!,#REF!</definedName>
    <definedName name="Z_32A2CDFF_C520_11D0_A2CC_DC4555266227_.wvu.Cols" hidden="1">#REF!,#REF!</definedName>
    <definedName name="Z_32A2CE00_C520_11D0_A2CC_DC4555266227_.wvu.Cols" hidden="1">#REF!,#REF!</definedName>
    <definedName name="Z_344F5AB5_F908_11D8_871D_00508D3936C3_.wvu.Cols" hidden="1">#REF!,#REF!,#REF!,#REF!</definedName>
    <definedName name="Z_344F5AB5_F908_11D8_871D_00508D3936C3_.wvu.FilterData" hidden="1">#REF!</definedName>
    <definedName name="Z_344F5AB5_F908_11D8_871D_00508D3936C3_.wvu.PrintArea" hidden="1">#REF!</definedName>
    <definedName name="Z_344F5AB5_F908_11D8_871D_00508D3936C3_.wvu.PrintTitles" hidden="1">#REF!,#REF!</definedName>
    <definedName name="Z_3538A5A7_24AA_11D1_8EC9_444553540000_.wvu.Cols" hidden="1">#REF!</definedName>
    <definedName name="Z_3538A5A7_24AA_11D1_8EC9_444553540000_.wvu.Rows" hidden="1">#REF!,#REF!</definedName>
    <definedName name="Z_3538A5A9_24AA_11D1_8EC9_444553540000_.wvu.Cols" hidden="1">#REF!</definedName>
    <definedName name="Z_3538A5A9_24AA_11D1_8EC9_444553540000_.wvu.Rows" hidden="1">#REF!</definedName>
    <definedName name="Z_3538A5AA_24AA_11D1_8EC9_444553540000_.wvu.Cols" hidden="1">#REF!</definedName>
    <definedName name="Z_3538A5AA_24AA_11D1_8EC9_444553540000_.wvu.Rows" hidden="1">#REF!,#REF!</definedName>
    <definedName name="Z_3538A5AB_24AA_11D1_8EC9_444553540000_.wvu.Cols" hidden="1">#REF!</definedName>
    <definedName name="Z_3538A5AC_24AA_11D1_8EC9_444553540000_.wvu.Cols" hidden="1">#REF!</definedName>
    <definedName name="Z_3538A5AD_24AA_11D1_8EC9_444553540000_.wvu.Cols" hidden="1">#REF!</definedName>
    <definedName name="Z_3821CD69_B259_4B66_AD6E_7B68BD73E77A_.wvu.PrintTitles" hidden="1">#REF!,#REF!</definedName>
    <definedName name="Z_39BC5E81_0594_11D1_8C74_006097B34275_.wvu.FilterData" hidden="1">#REF!</definedName>
    <definedName name="Z_39BC5E82_0594_11D1_8C74_006097B34275_.wvu.FilterData" hidden="1">#REF!</definedName>
    <definedName name="Z_3B432486_B5D0_11D7_BAAA_00508D3936C3_.wvu.PrintArea" hidden="1">#REF!</definedName>
    <definedName name="Z_3B432486_B5D0_11D7_BAAA_00508D3936C3_.wvu.PrintTitles" hidden="1">#REF!</definedName>
    <definedName name="Z_3B432488_B5D0_11D7_BAAA_00508D3936C3_.wvu.FilterData" hidden="1">#REF!</definedName>
    <definedName name="Z_3B432488_B5D0_11D7_BAAA_00508D3936C3_.wvu.PrintArea" hidden="1">#REF!</definedName>
    <definedName name="Z_3FF5FAC1_2125_11D6_A755_00A0247B1186_.wvu.PrintArea" hidden="1">#REF!</definedName>
    <definedName name="Z_4060D0C3_97E5_11D6_84E7_0080AD7F2B9C_.wvu.PrintArea" hidden="1">#REF!</definedName>
    <definedName name="Z_4060D0C3_97E5_11D6_84E7_0080AD7F2B9C_.wvu.PrintTitles" hidden="1">#REF!</definedName>
    <definedName name="Z_4060D0C5_97E5_11D6_84E7_0080AD7F2B9C_.wvu.PrintArea" hidden="1">#REF!</definedName>
    <definedName name="Z_4060D0C5_97E5_11D6_84E7_0080AD7F2B9C_.wvu.PrintTitles" hidden="1">#REF!</definedName>
    <definedName name="Z_4060D0C5_97E5_11D6_84E7_0080AD7F2B9C_.wvu.Rows" hidden="1">#REF!</definedName>
    <definedName name="Z_4660A0C1_A994_11D6_A3A3_000255AC2E07_.wvu.Rows" hidden="1">#REF!</definedName>
    <definedName name="Z_47939A2C_A55D_46B4_84FB_3CD5372CD5C0_.wvu.Cols" hidden="1">#REF!,#REF!,#REF!</definedName>
    <definedName name="Z_47939A2C_A55D_46B4_84FB_3CD5372CD5C0_.wvu.Rows" hidden="1">#REF!,#REF!,#REF!,#REF!,#REF!,#REF!,#REF!,#REF!,#REF!,#REF!,#REF!,#REF!,#REF!,#REF!,#REF!,#REF!,#REF!,#REF!,#REF!,#REF!,#REF!,#REF!,#REF!,#REF!,#REF!</definedName>
    <definedName name="Z_4B5573A2_25FD_11D1_8C74_006097B34275_.wvu.FilterData" hidden="1">#REF!</definedName>
    <definedName name="Z_4B5573A3_25FD_11D1_8C74_006097B34275_.wvu.FilterData" hidden="1">#REF!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4C289101_0FD6_11D1_A510_006097B38048_.wvu.FilterData" hidden="1">#REF!</definedName>
    <definedName name="Z_4C854AA2_3991_11D1_8C74_006097B34275_.wvu.FilterData" hidden="1">#REF!</definedName>
    <definedName name="Z_4D0A5E41_C247_11D6_BAAC_00508D3936C3_.wvu.Cols" hidden="1">#REF!</definedName>
    <definedName name="Z_4D0A5E41_C247_11D6_BAAC_00508D3936C3_.wvu.PrintArea" hidden="1">#REF!</definedName>
    <definedName name="Z_4D0A5E41_C247_11D6_BAAC_00508D3936C3_.wvu.PrintTitles" hidden="1">#REF!</definedName>
    <definedName name="Z_4D0A5E42_C247_11D6_BAAC_00508D3936C3_.wvu.Cols" hidden="1">#REF!</definedName>
    <definedName name="Z_4D0A5E42_C247_11D6_BAAC_00508D3936C3_.wvu.PrintArea" hidden="1">#REF!</definedName>
    <definedName name="Z_4D0A5E42_C247_11D6_BAAC_00508D3936C3_.wvu.PrintTitles" hidden="1">#REF!</definedName>
    <definedName name="Z_4E52133B_5336_4E81_9A32_F84CDAF488E5_.wvu.PrintArea" hidden="1">#REF!</definedName>
    <definedName name="Z_4E52133B_5336_4E81_9A32_F84CDAF488E5_.wvu.PrintTitles" hidden="1">#REF!</definedName>
    <definedName name="Z_4E9FC601_CB8F_11D0_8C74_006097B34275_.wvu.FilterData" hidden="1">#REF!</definedName>
    <definedName name="z_5" localSheetId="4" hidden="1">{#N/A,#N/A,TRUE,"constb"}</definedName>
    <definedName name="z_5" localSheetId="11" hidden="1">{#N/A,#N/A,TRUE,"constb"}</definedName>
    <definedName name="z_5" hidden="1">{#N/A,#N/A,TRUE,"constb"}</definedName>
    <definedName name="Z_52BE47E4_0413_11D6_B365_00E04C390217_.wvu.PrintArea" hidden="1">#REF!</definedName>
    <definedName name="Z_53B97FD7_206F_4E0F_BD6E_C5CE50A4020E_.wvu.Cols" hidden="1">#REF!,#REF!</definedName>
    <definedName name="Z_53B97FD7_206F_4E0F_BD6E_C5CE50A4020E_.wvu.Rows" hidden="1">#REF!,#REF!,#REF!,#REF!,#REF!,#REF!,#REF!,#REF!,#REF!,#REF!,#REF!,#REF!,#REF!,#REF!,#REF!,#REF!,#REF!,#REF!,#REF!,#REF!,#REF!,#REF!,#REF!,#REF!,#REF!,#REF!,#REF!,#REF!,#REF!,#REF!,#REF!,#REF!,#REF!,#REF!,#REF!,#REF!,#REF!,#REF!,#REF!,#REF!,#REF!,#REF!,#REF!,#REF!</definedName>
    <definedName name="Z_60FA13F0_C7AB_11D5_82BE_0060B0F04987_.wvu.Rows" hidden="1">#REF!</definedName>
    <definedName name="Z_640B8CB7_ED0A_11D2_883A_0080C7B7EDD9_.wvu.PrintArea" hidden="1">#REF!</definedName>
    <definedName name="Z_640B8CB7_ED0A_11D2_883A_0080C7B7EDD9_.wvu.PrintTitles" hidden="1">#REF!,#REF!</definedName>
    <definedName name="Z_66231A85_C0F1_11D2_B93B_0050040AC227_.wvu.FilterData" hidden="1">#REF!</definedName>
    <definedName name="Z_66231A86_C0F1_11D2_B93B_0050040AC227_.wvu.FilterData" hidden="1">#REF!</definedName>
    <definedName name="Z_67EFEDB9_998B_11D7_BAAE_00508D3936C3_.wvu.FilterData" hidden="1">#REF!</definedName>
    <definedName name="Z_67EFEDB9_998B_11D7_BAAE_00508D3936C3_.wvu.PrintArea" hidden="1">#REF!</definedName>
    <definedName name="Z_67EFEDCD_998B_11D7_BAAE_00508D3936C3_.wvu.PrintArea" hidden="1">#REF!</definedName>
    <definedName name="Z_67EFEDCF_998B_11D7_BAAE_00508D3936C3_.wvu.Cols" hidden="1">#REF!,#REF!</definedName>
    <definedName name="Z_67EFEDCF_998B_11D7_BAAE_00508D3936C3_.wvu.PrintArea" hidden="1">#REF!</definedName>
    <definedName name="Z_67EFEDCF_998B_11D7_BAAE_00508D3936C3_.wvu.PrintTitles" hidden="1">#REF!</definedName>
    <definedName name="Z_67EFEDD5_998B_11D7_BAAE_00508D3936C3_.wvu.PrintArea" hidden="1">#REF!</definedName>
    <definedName name="Z_69C2B73D_24AF_11D1_8EC9_444553540000_.wvu.Cols" hidden="1">#REF!</definedName>
    <definedName name="Z_69C2B73D_24AF_11D1_8EC9_444553540000_.wvu.Rows" hidden="1">#REF!,#REF!</definedName>
    <definedName name="Z_69C2B73F_24AF_11D1_8EC9_444553540000_.wvu.Cols" hidden="1">#REF!</definedName>
    <definedName name="Z_69C2B73F_24AF_11D1_8EC9_444553540000_.wvu.Rows" hidden="1">#REF!</definedName>
    <definedName name="Z_69C2B740_24AF_11D1_8EC9_444553540000_.wvu.Cols" hidden="1">#REF!</definedName>
    <definedName name="Z_69C2B740_24AF_11D1_8EC9_444553540000_.wvu.Rows" hidden="1">#REF!,#REF!</definedName>
    <definedName name="Z_69C2B741_24AF_11D1_8EC9_444553540000_.wvu.Cols" hidden="1">#REF!</definedName>
    <definedName name="Z_69C2B742_24AF_11D1_8EC9_444553540000_.wvu.Cols" hidden="1">#REF!</definedName>
    <definedName name="Z_69C2B743_24AF_11D1_8EC9_444553540000_.wvu.Cols" hidden="1">#REF!</definedName>
    <definedName name="Z_6D622941_8B28_11D5_AB98_A160CBDC817A_.wvu.Cols" hidden="1">#REF!</definedName>
    <definedName name="Z_6D622941_8B28_11D5_AB98_A160CBDC817A_.wvu.PrintTitles" hidden="1">#REF!</definedName>
    <definedName name="Z_6D622942_8B28_11D5_AB98_A160CBDC817A_.wvu.Cols" hidden="1">#REF!</definedName>
    <definedName name="Z_6D622942_8B28_11D5_AB98_A160CBDC817A_.wvu.PrintTitles" hidden="1">#REF!</definedName>
    <definedName name="Z_6DCFB463_A485_11D2_B192_00600822B5CF_.wvu.PrintArea" hidden="1">#REF!</definedName>
    <definedName name="Z_6DCFB463_A485_11D2_B192_00600822B5CF_.wvu.PrintTitles" hidden="1">#REF!,#REF!</definedName>
    <definedName name="Z_6DCFB464_A485_11D2_B192_00600822B5CF_.wvu.PrintArea" hidden="1">#REF!</definedName>
    <definedName name="Z_6DCFB464_A485_11D2_B192_00600822B5CF_.wvu.PrintTitles" hidden="1">#REF!,#REF!</definedName>
    <definedName name="Z_6DCFB465_A485_11D2_B192_00600822B5CF_.wvu.PrintArea" hidden="1">#REF!</definedName>
    <definedName name="Z_6DCFB465_A485_11D2_B192_00600822B5CF_.wvu.PrintTitles" hidden="1">#REF!,#REF!</definedName>
    <definedName name="Z_6DCFB466_A485_11D2_B192_00600822B5CF_.wvu.PrintArea" hidden="1">#REF!</definedName>
    <definedName name="Z_6DCFB466_A485_11D2_B192_00600822B5CF_.wvu.PrintTitles" hidden="1">#REF!,#REF!</definedName>
    <definedName name="Z_6E0ADC42_F22D_11D0_8C74_006097B34275_.wvu.FilterData" hidden="1">#REF!</definedName>
    <definedName name="Z_72EE3867_0384_11D7_BAAD_00508D3936C3_.wvu.PrintTitles" hidden="1">#REF!</definedName>
    <definedName name="Z_746852D3_BFD6_47E8_9DA9_56CF052FA174_.wvu.Rows" hidden="1">#REF!</definedName>
    <definedName name="Z_7628DC41_0FA8_11D3_9758_002035867318_.wvu.PrintArea" hidden="1">#REF!</definedName>
    <definedName name="Z_7BA35901_59E1_46D0_90CF_2B8D9DD7AEF4_.wvu.PrintArea" hidden="1">#REF!</definedName>
    <definedName name="Z_7E0A45E1_0993_11D1_8C74_006097B34275_.wvu.FilterData" hidden="1">#REF!</definedName>
    <definedName name="Z_7E3AAEC7_5A3D_4D1E_910D_9AB3E6BD015B_.wvu.FilterData" hidden="1">#REF!</definedName>
    <definedName name="Z_80E05628_A34C_4666_9DEC_E528308A36DF_.wvu.Rows" hidden="1">#REF!,#REF!,#REF!,#REF!,#REF!,#REF!,#REF!,#REF!,#REF!,#REF!,#REF!,#REF!,#REF!,#REF!,#REF!,#REF!,#REF!,#REF!</definedName>
    <definedName name="Z_814B1636_EC31_11D2_883A_0080C7B7EDD9_.wvu.PrintArea" hidden="1">#REF!</definedName>
    <definedName name="Z_814B1636_EC31_11D2_883A_0080C7B7EDD9_.wvu.PrintTitles" hidden="1">#REF!,#REF!</definedName>
    <definedName name="Z_814B1688_EC31_11D2_883A_0080C7B7EDD9_.wvu.PrintArea" hidden="1">#REF!</definedName>
    <definedName name="Z_814B1688_EC31_11D2_883A_0080C7B7EDD9_.wvu.PrintTitles" hidden="1">#REF!,#REF!</definedName>
    <definedName name="Z_81C4DD18_7C87_11D6_B1E8_00E04C390217_.wvu.PrintArea" hidden="1">#REF!</definedName>
    <definedName name="Z_82212322_246D_11D1_8C74_006097B34275_.wvu.FilterData" hidden="1">#REF!</definedName>
    <definedName name="Z_842B6700_0057_11D6_8D11_0080AD7F1E3D_.wvu.PrintTitles" hidden="1">#REF!</definedName>
    <definedName name="Z_84D2A682_D22C_11D6_B1E9_00E04C390217_.wvu.Cols" hidden="1">#REF!,#REF!,#REF!,#REF!,#REF!,#REF!,#REF!,#REF!</definedName>
    <definedName name="Z_852F0843_003F_11D6_AB98_0080AD7F2B9C_.wvu.Cols" hidden="1">#REF!,#REF!,#REF!,#REF!</definedName>
    <definedName name="Z_92640542_ECBC_11D2_883A_0080C7B7EDD9_.wvu.PrintArea" hidden="1">#REF!</definedName>
    <definedName name="Z_92640542_ECBC_11D2_883A_0080C7B7EDD9_.wvu.PrintTitles" hidden="1">#REF!,#REF!</definedName>
    <definedName name="Z_9A428CE1_B4D9_11D0_A8AA_0000C071AEE7_.wvu.Cols" hidden="1">#REF!,#REF!</definedName>
    <definedName name="Z_9A428CE1_B4D9_11D0_A8AA_0000C071AEE7_.wvu.PrintArea" hidden="1">#REF!</definedName>
    <definedName name="Z_9BC57041_A085_11D5_AB98_0080AD7F2B9C_.wvu.PrintTitles" hidden="1">#REF!</definedName>
    <definedName name="Z_9BC57042_A085_11D5_AB98_0080AD7F2B9C_.wvu.PrintTitles" hidden="1">#REF!</definedName>
    <definedName name="Z_9BC57043_A085_11D5_AB98_0080AD7F2B9C_.wvu.PrintTitles" hidden="1">#REF!</definedName>
    <definedName name="Z_9EF739CB_9998_11D7_8C04_00508D4511B4_.wvu.PrintArea" hidden="1">#REF!</definedName>
    <definedName name="Z_9EF739DF_9998_11D7_8C04_00508D4511B4_.wvu.FilterData" hidden="1">#REF!</definedName>
    <definedName name="Z_9EF739DF_9998_11D7_8C04_00508D4511B4_.wvu.PrintArea" hidden="1">#REF!</definedName>
    <definedName name="Z_9F49EFD0_B61E_11D4_B53D_00508B6D6371_.wvu.PrintArea" hidden="1">#REF!</definedName>
    <definedName name="Z_A0912FEB_916C_470F_A537_F74511806C79_.wvu.Cols" hidden="1">#REF!,#REF!,#REF!</definedName>
    <definedName name="Z_A0912FEB_916C_470F_A537_F74511806C79_.wvu.PrintArea" hidden="1">#REF!</definedName>
    <definedName name="Z_A0912FEB_916C_470F_A537_F74511806C79_.wvu.PrintTitles" hidden="1">#REF!,#REF!</definedName>
    <definedName name="Z_A0912FEB_916C_470F_A537_F74511806C79_.wvu.Rows" hidden="1">#REF!</definedName>
    <definedName name="Z_A0B966E6_B088_4BCC_835F_3680C3BA9800_.wvu.PrintArea" hidden="1">#REF!,#REF!</definedName>
    <definedName name="Z_A0B966E6_B088_4BCC_835F_3680C3BA9800_.wvu.Rows" hidden="1">#REF!,#REF!,#REF!,#REF!,#REF!,#REF!,#REF!,#REF!,#REF!</definedName>
    <definedName name="Z_A433D93F_A4CA_11D6_9A44_000255FC4FB6_.wvu.Cols" hidden="1">#REF!,#REF!</definedName>
    <definedName name="Z_A433D93F_A4CA_11D6_9A44_000255FC4FB6_.wvu.Rows" hidden="1">#REF!</definedName>
    <definedName name="Z_A4A34411_ECBA_11D2_9775_0080C7FCA63D_.wvu.PrintArea" hidden="1">#REF!</definedName>
    <definedName name="Z_A4A34411_ECBA_11D2_9775_0080C7FCA63D_.wvu.PrintTitles" hidden="1">#REF!,#REF!</definedName>
    <definedName name="Z_A63A1DDB_260F_11D2_8501_00A0246D366B_.wvu.PrintArea" hidden="1">#N/A</definedName>
    <definedName name="Z_A927BE76_98BC_46C6_B754_C568F87EBE85_.wvu.Cols" hidden="1">#REF!</definedName>
    <definedName name="Z_A927BE76_98BC_46C6_B754_C568F87EBE85_.wvu.PrintArea" hidden="1">#REF!</definedName>
    <definedName name="Z_A927BE76_98BC_46C6_B754_C568F87EBE85_.wvu.PrintTitles" hidden="1">#REF!</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ACFF0692_8FBB_45EE_B4BF_BC4D60228F9B_.wvu.Cols" hidden="1">#REF!,#REF!</definedName>
    <definedName name="Z_ACFF0692_8FBB_45EE_B4BF_BC4D60228F9B_.wvu.FilterData" hidden="1">#REF!</definedName>
    <definedName name="Z_AF7C2698_997A_47FE_9F70_CBC453F77662_.wvu.PrintTitles" hidden="1">#REF!,#REF!</definedName>
    <definedName name="Z_B08A26B6_E741_11D2_883A_0080C7B7EDD9_.wvu.PrintArea" hidden="1">#REF!</definedName>
    <definedName name="Z_B08A26B6_E741_11D2_883A_0080C7B7EDD9_.wvu.PrintTitles" hidden="1">#REF!,#REF!</definedName>
    <definedName name="Z_B220CB20_0621_11D7_AE01_00C026AA8282_.wvu.PrintArea" hidden="1">#REF!</definedName>
    <definedName name="Z_B3B99CDB_2547_11D2_8500_00A0246D366B_.wvu.PrintArea" hidden="1">#N/A</definedName>
    <definedName name="Z_B8175DE2_E97C_11D0_8C74_006097B34275_.wvu.FilterData" hidden="1">#REF!</definedName>
    <definedName name="Z_B8D30F00_07A3_48E4_982B_7D435ADE48EE_.wvu.Cols" hidden="1">#REF!,#REF!</definedName>
    <definedName name="Z_B8D30F00_07A3_48E4_982B_7D435ADE48EE_.wvu.PrintArea" hidden="1">#REF!</definedName>
    <definedName name="Z_B8D30F00_07A3_48E4_982B_7D435ADE48EE_.wvu.Rows" hidden="1">#REF!,#REF!,#REF!,#REF!,#REF!,#REF!,#REF!,#REF!,#REF!,#REF!,#REF!,#REF!,#REF!,#REF!,#REF!,#REF!,#REF!,#REF!,#REF!,#REF!,#REF!,#REF!,#REF!,#REF!,#REF!,#REF!,#REF!,#REF!,#REF!,#REF!,#REF!,#REF!,#REF!,#REF!,#REF!,#REF!,#REF!,#REF!,#REF!,#REF!,#REF!,#REF!,#REF!,#REF!</definedName>
    <definedName name="Z_B9553477_EE57_11D2_9775_0080C7FCA63D_.wvu.PrintArea" hidden="1">#REF!</definedName>
    <definedName name="Z_B9553477_EE57_11D2_9775_0080C7FCA63D_.wvu.PrintTitles" hidden="1">#REF!,#REF!</definedName>
    <definedName name="Z_C34C99F6_E6D7_11D2_883A_0080C7B7EDD9_.wvu.PrintArea" hidden="1">#REF!</definedName>
    <definedName name="Z_C34C99F6_E6D7_11D2_883A_0080C7B7EDD9_.wvu.PrintTitles" hidden="1">#REF!,#REF!</definedName>
    <definedName name="Z_CB0E8320_907C_11D8_8F9A_003018607B51_.wvu.Cols" hidden="1">#REF!</definedName>
    <definedName name="Z_CBC4CEF1_B128_11D7_BAAA_00508D3936C3_.wvu.PrintArea" hidden="1">#REF!</definedName>
    <definedName name="Z_CBC4CEF1_B128_11D7_BAAA_00508D3936C3_.wvu.PrintTitles" hidden="1">#REF!</definedName>
    <definedName name="Z_CCC6B7BA_9DCF_4BBC_884D_FDA536F2C515_.wvu.Cols" hidden="1">#REF!,#REF!,#REF!,#REF!</definedName>
    <definedName name="Z_CCC6B7BA_9DCF_4BBC_884D_FDA536F2C515_.wvu.PrintArea" hidden="1">#REF!</definedName>
    <definedName name="Z_CCD92046_DA37_4544_8978_82EA7DF7E433_.wvu.Cols" hidden="1">#REF!</definedName>
    <definedName name="Z_CCD92046_DA37_4544_8978_82EA7DF7E433_.wvu.PrintArea" hidden="1">#REF!</definedName>
    <definedName name="Z_D6A399A1_3411_11D2_88B3_A98C263D353B_.wvu.Rows" hidden="1">#REF!,#REF!,#REF!,#REF!,#REF!</definedName>
    <definedName name="Z_D6A399A2_3411_11D2_88B3_A98C263D353B_.wvu.Cols" hidden="1">#REF!</definedName>
    <definedName name="Z_D6A399A2_3411_11D2_88B3_A98C263D353B_.wvu.Rows" hidden="1">#REF!,#REF!,#REF!,#REF!,#REF!</definedName>
    <definedName name="Z_D6A399A3_3411_11D2_88B3_A98C263D353B_.wvu.Cols" hidden="1">#REF!,#REF!</definedName>
    <definedName name="Z_D6A399A3_3411_11D2_88B3_A98C263D353B_.wvu.Rows" hidden="1">#REF!,#REF!,#REF!,#REF!,#REF!</definedName>
    <definedName name="Z_D6A399AF_3411_11D2_88B3_A98C263D353B_.wvu.Cols" hidden="1">#REF!</definedName>
    <definedName name="Z_D6A399AF_3411_11D2_88B3_A98C263D353B_.wvu.Rows" hidden="1">#REF!,#REF!,#REF!,#REF!,#REF!</definedName>
    <definedName name="Z_D6A399B0_3411_11D2_88B3_A98C263D353B_.wvu.Cols" hidden="1">#REF!</definedName>
    <definedName name="Z_D782F750_C0FB_11D2_B941_0050040AC228_.wvu.FilterData" hidden="1">#REF!</definedName>
    <definedName name="Z_DB931632_C536_11D0_A2CC_DC4555266227_.wvu.Cols" hidden="1">#REF!,#REF!,#REF!</definedName>
    <definedName name="Z_DB931633_C536_11D0_A2CC_DC4555266227_.wvu.Cols" hidden="1">#REF!,#REF!,#REF!</definedName>
    <definedName name="Z_DB931634_C536_11D0_A2CC_DC4555266227_.wvu.Cols" hidden="1">#REF!,#REF!,#REF!</definedName>
    <definedName name="Z_DB931635_C536_11D0_A2CC_DC4555266227_.wvu.Cols" hidden="1">#REF!,#REF!,#REF!</definedName>
    <definedName name="Z_DB931636_C536_11D0_A2CC_DC4555266227_.wvu.Cols" hidden="1">#REF!,#REF!,#REF!</definedName>
    <definedName name="Z_DB931637_C536_11D0_A2CC_DC4555266227_.wvu.Cols" hidden="1">#REF!,#REF!,#REF!</definedName>
    <definedName name="Z_DB931638_C536_11D0_A2CC_DC4555266227_.wvu.Cols" hidden="1">#REF!,#REF!</definedName>
    <definedName name="Z_DB931639_C536_11D0_A2CC_DC4555266227_.wvu.Cols" hidden="1">#REF!,#REF!</definedName>
    <definedName name="Z_DB93163A_C536_11D0_A2CC_DC4555266227_.wvu.Cols" hidden="1">#REF!,#REF!</definedName>
    <definedName name="Z_DB93163B_C536_11D0_A2CC_DC4555266227_.wvu.Cols" hidden="1">#REF!,#REF!</definedName>
    <definedName name="Z_DB93163C_C536_11D0_A2CC_DC4555266227_.wvu.Cols" hidden="1">#REF!,#REF!</definedName>
    <definedName name="Z_DB93163D_C536_11D0_A2CC_DC4555266227_.wvu.Cols" hidden="1">#REF!,#REF!</definedName>
    <definedName name="Z_DB93163E_C536_11D0_A2CC_DC4555266227_.wvu.Cols" hidden="1">#REF!,#REF!,#REF!,#REF!</definedName>
    <definedName name="Z_DB93163F_C536_11D0_A2CC_DC4555266227_.wvu.Cols" hidden="1">#REF!,#REF!</definedName>
    <definedName name="Z_DB931640_C536_11D0_A2CC_DC4555266227_.wvu.Cols" hidden="1">#REF!,#REF!</definedName>
    <definedName name="Z_DB931641_C536_11D0_A2CC_DC4555266227_.wvu.Cols" hidden="1">#REF!,#REF!</definedName>
    <definedName name="Z_DB931642_C536_11D0_A2CC_DC4555266227_.wvu.Cols" hidden="1">#REF!,#REF!</definedName>
    <definedName name="Z_DB931643_C536_11D0_A2CC_DC4555266227_.wvu.Cols" hidden="1">#REF!,#REF!</definedName>
    <definedName name="Z_DB931644_C536_11D0_A2CC_DC4555266227_.wvu.Cols" hidden="1">#REF!,#REF!</definedName>
    <definedName name="Z_DB931645_C536_11D0_A2CC_DC4555266227_.wvu.Cols" hidden="1">#REF!,#REF!</definedName>
    <definedName name="Z_DB931646_C536_11D0_A2CC_DC4555266227_.wvu.Cols" hidden="1">#REF!,#REF!</definedName>
    <definedName name="Z_DB931647_C536_11D0_A2CC_DC4555266227_.wvu.Cols" hidden="1">#REF!,#REF!</definedName>
    <definedName name="Z_DB931648_C536_11D0_A2CC_DC4555266227_.wvu.Cols" hidden="1">#REF!,#REF!</definedName>
    <definedName name="Z_DB931649_C536_11D0_A2CC_DC4555266227_.wvu.Cols" hidden="1">#REF!,#REF!</definedName>
    <definedName name="Z_DB93164A_C536_11D0_A2CC_DC4555266227_.wvu.Cols" hidden="1">#REF!,#REF!</definedName>
    <definedName name="Z_DB93164B_C536_11D0_A2CC_DC4555266227_.wvu.Cols" hidden="1">#REF!,#REF!</definedName>
    <definedName name="Z_DB93164C_C536_11D0_A2CC_DC4555266227_.wvu.Cols" hidden="1">#REF!,#REF!</definedName>
    <definedName name="Z_DB93164D_C536_11D0_A2CC_DC4555266227_.wvu.Cols" hidden="1">#REF!,#REF!</definedName>
    <definedName name="Z_DB93164E_C536_11D0_A2CC_DC4555266227_.wvu.Cols" hidden="1">#REF!,#REF!</definedName>
    <definedName name="Z_DB93164F_C536_11D0_A2CC_DC4555266227_.wvu.Cols" hidden="1">#REF!,#REF!</definedName>
    <definedName name="Z_DB931650_C536_11D0_A2CC_DC4555266227_.wvu.Cols" hidden="1">#REF!,#REF!</definedName>
    <definedName name="Z_DB931651_C536_11D0_A2CC_DC4555266227_.wvu.Cols" hidden="1">#REF!,#REF!</definedName>
    <definedName name="Z_DB931652_C536_11D0_A2CC_DC4555266227_.wvu.Cols" hidden="1">#REF!,#REF!</definedName>
    <definedName name="Z_DB931653_C536_11D0_A2CC_DC4555266227_.wvu.Cols" hidden="1">#REF!,#REF!</definedName>
    <definedName name="Z_DB931654_C536_11D0_A2CC_DC4555266227_.wvu.Cols" hidden="1">#REF!,#REF!</definedName>
    <definedName name="Z_DB931655_C536_11D0_A2CC_DC4555266227_.wvu.Cols" hidden="1">#REF!,#REF!</definedName>
    <definedName name="Z_DB931656_C536_11D0_A2CC_DC4555266227_.wvu.Cols" hidden="1">#REF!,#REF!,#REF!</definedName>
    <definedName name="Z_DB931657_C536_11D0_A2CC_DC4555266227_.wvu.Cols" hidden="1">#REF!,#REF!,#REF!</definedName>
    <definedName name="Z_DB931658_C536_11D0_A2CC_DC4555266227_.wvu.Cols" hidden="1">#REF!,#REF!,#REF!</definedName>
    <definedName name="Z_DB931659_C536_11D0_A2CC_DC4555266227_.wvu.Cols" hidden="1">#REF!,#REF!,#REF!</definedName>
    <definedName name="Z_DB93165A_C536_11D0_A2CC_DC4555266227_.wvu.Cols" hidden="1">#REF!,#REF!,#REF!</definedName>
    <definedName name="Z_DB93165B_C536_11D0_A2CC_DC4555266227_.wvu.Cols" hidden="1">#REF!,#REF!,#REF!</definedName>
    <definedName name="Z_DB93165C_C536_11D0_A2CC_DC4555266227_.wvu.Cols" hidden="1">#REF!,#REF!</definedName>
    <definedName name="Z_DB93165D_C536_11D0_A2CC_DC4555266227_.wvu.Cols" hidden="1">#REF!,#REF!</definedName>
    <definedName name="Z_DB93165E_C536_11D0_A2CC_DC4555266227_.wvu.Cols" hidden="1">#REF!,#REF!</definedName>
    <definedName name="Z_DB93165F_C536_11D0_A2CC_DC4555266227_.wvu.Cols" hidden="1">#REF!,#REF!</definedName>
    <definedName name="Z_DB931660_C536_11D0_A2CC_DC4555266227_.wvu.Cols" hidden="1">#REF!,#REF!</definedName>
    <definedName name="Z_DB931661_C536_11D0_A2CC_DC4555266227_.wvu.Cols" hidden="1">#REF!,#REF!</definedName>
    <definedName name="Z_DB931662_C536_11D0_A2CC_DC4555266227_.wvu.Cols" hidden="1">#REF!,#REF!</definedName>
    <definedName name="Z_DB931663_C536_11D0_A2CC_DC4555266227_.wvu.Cols" hidden="1">#REF!,#REF!</definedName>
    <definedName name="Z_DB931664_C536_11D0_A2CC_DC4555266227_.wvu.Cols" hidden="1">#REF!,#REF!</definedName>
    <definedName name="Z_DB931665_C536_11D0_A2CC_DC4555266227_.wvu.Cols" hidden="1">#REF!,#REF!</definedName>
    <definedName name="Z_DB931666_C536_11D0_A2CC_DC4555266227_.wvu.Cols" hidden="1">#REF!,#REF!</definedName>
    <definedName name="Z_DB931667_C536_11D0_A2CC_DC4555266227_.wvu.Cols" hidden="1">#REF!,#REF!</definedName>
    <definedName name="Z_DB931668_C536_11D0_A2CC_DC4555266227_.wvu.Cols" hidden="1">#REF!,#REF!,#REF!,#REF!</definedName>
    <definedName name="Z_DB931669_C536_11D0_A2CC_DC4555266227_.wvu.Cols" hidden="1">#REF!,#REF!</definedName>
    <definedName name="Z_DB93166A_C536_11D0_A2CC_DC4555266227_.wvu.Cols" hidden="1">#REF!,#REF!</definedName>
    <definedName name="Z_DB93166B_C536_11D0_A2CC_DC4555266227_.wvu.Cols" hidden="1">#REF!,#REF!</definedName>
    <definedName name="Z_DB93166C_C536_11D0_A2CC_DC4555266227_.wvu.Cols" hidden="1">#REF!,#REF!</definedName>
    <definedName name="Z_DB93166D_C536_11D0_A2CC_DC4555266227_.wvu.Cols" hidden="1">#REF!,#REF!</definedName>
    <definedName name="Z_DB93166E_C536_11D0_A2CC_DC4555266227_.wvu.Cols" hidden="1">#REF!,#REF!,#REF!,#REF!</definedName>
    <definedName name="Z_DB93166F_C536_11D0_A2CC_DC4555266227_.wvu.Cols" hidden="1">#REF!,#REF!</definedName>
    <definedName name="Z_DB931670_C536_11D0_A2CC_DC4555266227_.wvu.Cols" hidden="1">#REF!,#REF!</definedName>
    <definedName name="Z_DB931671_C536_11D0_A2CC_DC4555266227_.wvu.Cols" hidden="1">#REF!,#REF!</definedName>
    <definedName name="Z_DB931672_C536_11D0_A2CC_DC4555266227_.wvu.Cols" hidden="1">#REF!,#REF!</definedName>
    <definedName name="Z_DB931673_C536_11D0_A2CC_DC4555266227_.wvu.Cols" hidden="1">#REF!,#REF!</definedName>
    <definedName name="Z_DB931674_C536_11D0_A2CC_DC4555266227_.wvu.Cols" hidden="1">#REF!</definedName>
    <definedName name="Z_DB931675_C536_11D0_A2CC_DC4555266227_.wvu.Cols" hidden="1">#REF!</definedName>
    <definedName name="Z_DB931676_C536_11D0_A2CC_DC4555266227_.wvu.Cols" hidden="1">#REF!</definedName>
    <definedName name="Z_DB931677_C536_11D0_A2CC_DC4555266227_.wvu.Cols" hidden="1">#REF!</definedName>
    <definedName name="Z_DB931678_C536_11D0_A2CC_DC4555266227_.wvu.Cols" hidden="1">#REF!,#REF!,#REF!,#REF!</definedName>
    <definedName name="Z_DB931679_C536_11D0_A2CC_DC4555266227_.wvu.Cols" hidden="1">#REF!,#REF!</definedName>
    <definedName name="Z_DB93167A_C536_11D0_A2CC_DC4555266227_.wvu.Cols" hidden="1">#REF!,#REF!</definedName>
    <definedName name="Z_DB93167B_C536_11D0_A2CC_DC4555266227_.wvu.Cols" hidden="1">#REF!,#REF!</definedName>
    <definedName name="Z_DB93167C_C536_11D0_A2CC_DC4555266227_.wvu.Cols" hidden="1">#REF!,#REF!</definedName>
    <definedName name="Z_DB93167D_C536_11D0_A2CC_DC4555266227_.wvu.Cols" hidden="1">#REF!,#REF!</definedName>
    <definedName name="Z_DC379DF6_BBB3_11D2_B93F_0050040AC228_.wvu.FilterData" hidden="1">#REF!</definedName>
    <definedName name="Z_DCA8D884_2605_11D1_A510_006097B38048_.wvu.FilterData" hidden="1">#REF!</definedName>
    <definedName name="Z_DE54EB4E_7288_4CBC_B1F8_54C2468A83E6_.wvu.Cols" hidden="1">#REF!,#REF!</definedName>
    <definedName name="Z_DE54EB4E_7288_4CBC_B1F8_54C2468A83E6_.wvu.PrintArea" hidden="1">#REF!</definedName>
    <definedName name="Z_DE54EB4E_7288_4CBC_B1F8_54C2468A83E6_.wvu.Rows" hidden="1">#REF!,#REF!,#REF!,#REF!</definedName>
    <definedName name="Z_E108B3A4_7845_485A_AAAC_82B016BA4D0F_.wvu.PrintTitles" hidden="1">#REF!,#REF!</definedName>
    <definedName name="Z_E229A99D_0A58_4BF5_8138_3F9FA4C445E6_.wvu.PrintArea" hidden="1">#REF!,#REF!</definedName>
    <definedName name="Z_E229A99D_0A58_4BF5_8138_3F9FA4C445E6_.wvu.PrintTitles" hidden="1">#REF!</definedName>
    <definedName name="Z_E2699901_D040_11D0_A510_006097B38048_.wvu.FilterData" hidden="1">#REF!</definedName>
    <definedName name="Z_E76CED10_8CCD_11D9_8BFE_00508D2DD736_.wvu.Cols" hidden="1">#REF!,#REF!,#REF!,#REF!,#REF!,#REF!,#REF!</definedName>
    <definedName name="Z_E76CED10_8CCD_11D9_8BFE_00508D2DD736_.wvu.PrintArea" hidden="1">#REF!</definedName>
    <definedName name="Z_E76CED10_8CCD_11D9_8BFE_00508D2DD736_.wvu.Rows" hidden="1">#REF!,#REF!,#REF!,#REF!,#REF!,#REF!,#REF!,#REF!,#REF!,#REF!,#REF!,#REF!,#REF!</definedName>
    <definedName name="Z_EA1138F0_57C0_11D2_9D0F_0080C7D7B38E_.wvu.Cols" hidden="1">#REF!</definedName>
    <definedName name="Z_EA1138F0_57C0_11D2_9D0F_0080C7D7B38E_.wvu.Rows" hidden="1">#REF!,#REF!</definedName>
    <definedName name="Z_EA1138F2_57C0_11D2_9D0F_0080C7D7B38E_.wvu.Cols" hidden="1">#REF!</definedName>
    <definedName name="Z_EA1138F2_57C0_11D2_9D0F_0080C7D7B38E_.wvu.Rows" hidden="1">#REF!</definedName>
    <definedName name="Z_EA1138F3_57C0_11D2_9D0F_0080C7D7B38E_.wvu.Cols" hidden="1">#REF!</definedName>
    <definedName name="Z_EA1138F3_57C0_11D2_9D0F_0080C7D7B38E_.wvu.Rows" hidden="1">#REF!,#REF!</definedName>
    <definedName name="Z_EA1138F4_57C0_11D2_9D0F_0080C7D7B38E_.wvu.Cols" hidden="1">#REF!</definedName>
    <definedName name="Z_EA1138F5_57C0_11D2_9D0F_0080C7D7B38E_.wvu.Cols" hidden="1">#REF!</definedName>
    <definedName name="Z_EA1138F6_57C0_11D2_9D0F_0080C7D7B38E_.wvu.Cols" hidden="1">#REF!</definedName>
    <definedName name="Z_ED7DF65E_BB85_11D2_B93F_0050040AC228_.wvu.FilterData" hidden="1">#REF!</definedName>
    <definedName name="Z_F08E6F97_ED87_11D2_9775_0080C7FCA63D_.wvu.PrintArea" hidden="1">#REF!</definedName>
    <definedName name="Z_F08E6F97_ED87_11D2_9775_0080C7FCA63D_.wvu.PrintTitles" hidden="1">#REF!,#REF!</definedName>
    <definedName name="Z_F08E7DD9_ED87_11D2_9775_0080C7FCA63D_.wvu.PrintArea" hidden="1">#REF!</definedName>
    <definedName name="Z_F08E7DD9_ED87_11D2_9775_0080C7FCA63D_.wvu.PrintTitles" hidden="1">#REF!,#REF!</definedName>
    <definedName name="Z_F93949A5_3508_11D6_AB98_0080AD7F2B9C_.wvu.PrintArea" hidden="1">#REF!</definedName>
    <definedName name="Z_FC30DF21_A387_47F3_AD06_7D02E49ED84F_.wvu.Cols" hidden="1">#REF!,#REF!,#REF!</definedName>
    <definedName name="Z_FC30DF21_A387_47F3_AD06_7D02E49ED84F_.wvu.Rows" hidden="1">#REF!,#REF!</definedName>
    <definedName name="Z_FDC97991_FFA9_446D_BD4F_81553D717ECC_.wvu.Cols" hidden="1">#REF!</definedName>
    <definedName name="za" localSheetId="11" hidden="1">{#N/A,#N/A,FALSE,"Aging Summary";#N/A,#N/A,FALSE,"Ratio Analysis";#N/A,#N/A,FALSE,"Test 120 Day Accts";#N/A,#N/A,FALSE,"Tickmarks"}</definedName>
    <definedName name="za" hidden="1">{#N/A,#N/A,FALSE,"Aging Summary";#N/A,#N/A,FALSE,"Ratio Analysis";#N/A,#N/A,FALSE,"Test 120 Day Accts";#N/A,#N/A,FALSE,"Tickmarks"}</definedName>
    <definedName name="zaCQW" localSheetId="4" hidden="1">{"turnover",#N/A,FALSE;"profits",#N/A,FALSE;"cash",#N/A,FALSE}</definedName>
    <definedName name="zaCQW" localSheetId="11" hidden="1">{"turnover",#N/A,FALSE;"profits",#N/A,FALSE;"cash",#N/A,FALSE}</definedName>
    <definedName name="zaCQW" hidden="1">{"turnover",#N/A,FALSE;"profits",#N/A,FALSE;"cash",#N/A,FALSE}</definedName>
    <definedName name="zaq" localSheetId="4" hidden="1">{#N/A,#N/A,FALSE,"Calc";#N/A,#N/A,FALSE,"Sensitivity";#N/A,#N/A,FALSE,"LT Earn.Dil.";#N/A,#N/A,FALSE,"Dil. AVP"}</definedName>
    <definedName name="zaq" localSheetId="11" hidden="1">{#N/A,#N/A,FALSE,"Calc";#N/A,#N/A,FALSE,"Sensitivity";#N/A,#N/A,FALSE,"LT Earn.Dil.";#N/A,#N/A,FALSE,"Dil. AVP"}</definedName>
    <definedName name="zaq" hidden="1">{#N/A,#N/A,FALSE,"Calc";#N/A,#N/A,FALSE,"Sensitivity";#N/A,#N/A,FALSE,"LT Earn.Dil.";#N/A,#N/A,FALSE,"Dil. AVP"}</definedName>
    <definedName name="zaq_1" localSheetId="4" hidden="1">{#N/A,#N/A,FALSE,"Calc";#N/A,#N/A,FALSE,"Sensitivity";#N/A,#N/A,FALSE,"LT Earn.Dil.";#N/A,#N/A,FALSE,"Dil. AVP"}</definedName>
    <definedName name="zaq_1" localSheetId="11" hidden="1">{#N/A,#N/A,FALSE,"Calc";#N/A,#N/A,FALSE,"Sensitivity";#N/A,#N/A,FALSE,"LT Earn.Dil.";#N/A,#N/A,FALSE,"Dil. AVP"}</definedName>
    <definedName name="zaq_1" hidden="1">{#N/A,#N/A,FALSE,"Calc";#N/A,#N/A,FALSE,"Sensitivity";#N/A,#N/A,FALSE,"LT Earn.Dil.";#N/A,#N/A,FALSE,"Dil. AVP"}</definedName>
    <definedName name="zas" localSheetId="11" hidden="1">{#N/A,#N/A,FALSE,"MONTHDET";#N/A,#N/A,FALSE,"ACTUAL"}</definedName>
    <definedName name="zas" hidden="1">{#N/A,#N/A,FALSE,"MONTHDET";#N/A,#N/A,FALSE,"ACTUAL"}</definedName>
    <definedName name="zasdf" localSheetId="15" hidden="1">{"Page3",#N/A,FALSE,"Sources-Uses";"Page1",#N/A,FALSE,"Sources-Uses";"Page2",#N/A,FALSE,"Sources-Uses"}</definedName>
    <definedName name="zasdf" localSheetId="11" hidden="1">{"Page3",#N/A,FALSE,"Sources-Uses";"Page1",#N/A,FALSE,"Sources-Uses";"Page2",#N/A,FALSE,"Sources-Uses"}</definedName>
    <definedName name="zasdf" hidden="1">{"Page3",#N/A,FALSE,"Sources-Uses";"Page1",#N/A,FALSE,"Sources-Uses";"Page2",#N/A,FALSE,"Sources-Uses"}</definedName>
    <definedName name="zbcvb" localSheetId="11" hidden="1">{#N/A,#N/A,FALSE,"RECEIVABLES";#N/A,#N/A,FALSE,"TRADE RECEIVABLES";#N/A,#N/A,FALSE,"COLLECTION DAYS";#N/A,#N/A,FALSE,"PRODUCTION INVENTORY";#N/A,#N/A,FALSE,"PITO";#N/A,#N/A,FALSE,"NOA"}</definedName>
    <definedName name="zbcvb" hidden="1">{#N/A,#N/A,FALSE,"RECEIVABLES";#N/A,#N/A,FALSE,"TRADE RECEIVABLES";#N/A,#N/A,FALSE,"COLLECTION DAYS";#N/A,#N/A,FALSE,"PRODUCTION INVENTORY";#N/A,#N/A,FALSE,"PITO";#N/A,#N/A,FALSE,"NOA"}</definedName>
    <definedName name="zbcvb_1" localSheetId="11" hidden="1">{#N/A,#N/A,FALSE,"RECEIVABLES";#N/A,#N/A,FALSE,"TRADE RECEIVABLES";#N/A,#N/A,FALSE,"COLLECTION DAYS";#N/A,#N/A,FALSE,"PRODUCTION INVENTORY";#N/A,#N/A,FALSE,"PITO";#N/A,#N/A,FALSE,"NOA"}</definedName>
    <definedName name="zbcvb_1" hidden="1">{#N/A,#N/A,FALSE,"RECEIVABLES";#N/A,#N/A,FALSE,"TRADE RECEIVABLES";#N/A,#N/A,FALSE,"COLLECTION DAYS";#N/A,#N/A,FALSE,"PRODUCTION INVENTORY";#N/A,#N/A,FALSE,"PITO";#N/A,#N/A,FALSE,"NOA"}</definedName>
    <definedName name="zbcvbcv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cvbcv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cvbcv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cvbcv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dbcv"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dbcv"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dbcv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dbcv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BZBZBZB" localSheetId="4">{"Client Name or Project Name"}</definedName>
    <definedName name="ZBZBZBZB" localSheetId="11">{"Client Name or Project Name"}</definedName>
    <definedName name="ZBZBZBZB">{"Client Name or Project Name"}</definedName>
    <definedName name="zcbzvcbc"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cbzvcbc"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cbzvcbc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cbzvcbc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cczcz" localSheetId="11" hidden="1">{"SourcesUses",#N/A,TRUE,"FundsFlow";"TransOverview",#N/A,TRUE,"FundsFlow"}</definedName>
    <definedName name="zcczcz" hidden="1">{"SourcesUses",#N/A,TRUE,"FundsFlow";"TransOverview",#N/A,TRUE,"FundsFlow"}</definedName>
    <definedName name="zcvbzcvbzdgvb" localSheetId="11" hidden="1">{#N/A,#N/A,FALSE,"WC OMM III";#N/A,#N/A,FALSE,"WC 1995 PLAN";#N/A,#N/A,FALSE,"WC 1995 ADJUSTED"}</definedName>
    <definedName name="zcvbzcvbzdgvb" hidden="1">{#N/A,#N/A,FALSE,"WC OMM III";#N/A,#N/A,FALSE,"WC 1995 PLAN";#N/A,#N/A,FALSE,"WC 1995 ADJUSTED"}</definedName>
    <definedName name="zcvbzcvbzdgvb_1" localSheetId="11" hidden="1">{#N/A,#N/A,FALSE,"WC OMM III";#N/A,#N/A,FALSE,"WC 1995 PLAN";#N/A,#N/A,FALSE,"WC 1995 ADJUSTED"}</definedName>
    <definedName name="zcvbzcvbzdgvb_1" hidden="1">{#N/A,#N/A,FALSE,"WC OMM III";#N/A,#N/A,FALSE,"WC 1995 PLAN";#N/A,#N/A,FALSE,"WC 1995 ADJUSTED"}</definedName>
    <definedName name="zcvbzxcvbxvc" localSheetId="11" hidden="1">{#N/A,#N/A,FALSE,"plan";#N/A,#N/A,FALSE,"history";#N/A,#N/A,FALSE,"Prodinv";#N/A,#N/A,FALSE,"HISTGRAPH"}</definedName>
    <definedName name="zcvbzxcvbxvc" hidden="1">{#N/A,#N/A,FALSE,"plan";#N/A,#N/A,FALSE,"history";#N/A,#N/A,FALSE,"Prodinv";#N/A,#N/A,FALSE,"HISTGRAPH"}</definedName>
    <definedName name="zcvbzxcvbxvc_1" localSheetId="11" hidden="1">{#N/A,#N/A,FALSE,"plan";#N/A,#N/A,FALSE,"history";#N/A,#N/A,FALSE,"Prodinv";#N/A,#N/A,FALSE,"HISTGRAPH"}</definedName>
    <definedName name="zcvbzxcvbxvc_1" hidden="1">{#N/A,#N/A,FALSE,"plan";#N/A,#N/A,FALSE,"history";#N/A,#N/A,FALSE,"Prodinv";#N/A,#N/A,FALSE,"HISTGRAPH"}</definedName>
    <definedName name="zcvqa" localSheetId="11" hidden="1">{#N/A,#N/A,FALSE,"AD_Purchase";#N/A,#N/A,FALSE,"Credit";#N/A,#N/A,FALSE,"PF Acquisition";#N/A,#N/A,FALSE,"PF Offering"}</definedName>
    <definedName name="zcvqa" hidden="1">{#N/A,#N/A,FALSE,"AD_Purchase";#N/A,#N/A,FALSE,"Credit";#N/A,#N/A,FALSE,"PF Acquisition";#N/A,#N/A,FALSE,"PF Offering"}</definedName>
    <definedName name="zcvzaa" localSheetId="11" hidden="1">{#N/A,#N/A,FALSE,"Debt Accr";#N/A,#N/A,FALSE,"Stock Accr";#N/A,#N/A,FALSE,"Debt Stock Accr"}</definedName>
    <definedName name="zcvzaa" hidden="1">{#N/A,#N/A,FALSE,"Debt Accr";#N/A,#N/A,FALSE,"Stock Accr";#N/A,#N/A,FALSE,"Debt Stock Accr"}</definedName>
    <definedName name="zcvzcxv" localSheetId="15">'Tariff Slide'!zcvzcxv</definedName>
    <definedName name="zcvzcxv" localSheetId="11">#N/A</definedName>
    <definedName name="zcvzcxv">'Liquidity Model'!_646__FDSAUDITLINK___1</definedName>
    <definedName name="zcxzxva" localSheetId="11" hidden="1">{#N/A,#N/A,FALSE,"HuscoCombined-Summ";#N/A,#N/A,FALSE,"HuscoCombined-Income";#N/A,#N/A,FALSE,"HuscoCombined-Offering";#N/A,#N/A,FALSE,"Husco-Income";#N/A,#N/A,FALSE,"TargetEngineer";#N/A,#N/A,FALSE,"TargetAcqCalc";#N/A,#N/A,FALSE,"Husco-Acq"}</definedName>
    <definedName name="zcxzxva" hidden="1">{#N/A,#N/A,FALSE,"HuscoCombined-Summ";#N/A,#N/A,FALSE,"HuscoCombined-Income";#N/A,#N/A,FALSE,"HuscoCombined-Offering";#N/A,#N/A,FALSE,"Husco-Income";#N/A,#N/A,FALSE,"TargetEngineer";#N/A,#N/A,FALSE,"TargetAcqCalc";#N/A,#N/A,FALSE,"Husco-Acq"}</definedName>
    <definedName name="zdbcvbcv" localSheetId="11" hidden="1">{#N/A,#N/A,FALSE,"WC OMM III";#N/A,#N/A,FALSE,"WC 1995 PLAN";#N/A,#N/A,FALSE,"WC 1995 ADJUSTED"}</definedName>
    <definedName name="zdbcvbcv" hidden="1">{#N/A,#N/A,FALSE,"WC OMM III";#N/A,#N/A,FALSE,"WC 1995 PLAN";#N/A,#N/A,FALSE,"WC 1995 ADJUSTED"}</definedName>
    <definedName name="zdbcvbcv_1" localSheetId="11" hidden="1">{#N/A,#N/A,FALSE,"WC OMM III";#N/A,#N/A,FALSE,"WC 1995 PLAN";#N/A,#N/A,FALSE,"WC 1995 ADJUSTED"}</definedName>
    <definedName name="zdbcvbcv_1" hidden="1">{#N/A,#N/A,FALSE,"WC OMM III";#N/A,#N/A,FALSE,"WC 1995 PLAN";#N/A,#N/A,FALSE,"WC 1995 ADJUSTED"}</definedName>
    <definedName name="zdbvc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dbvc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dbvc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dbvc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ddzdd" localSheetId="11" hidden="1">{#N/A,#N/A,FALSE,"COVER";#N/A,#N/A,FALSE,"REPORT";#N/A,#N/A,FALSE,"SUMMARY";#N/A,#N/A,FALSE,"DIV";#N/A,#N/A,FALSE,"GRAFICA";#N/A,#N/A,FALSE,"ARCH";#N/A,#N/A,FALSE,"TOT_ARCH";#N/A,#N/A,FALSE,"CANC";#N/A,#N/A,FALSE,"EDIT";#N/A,#N/A,FALSE,"SW";#N/A,#N/A,FALSE,"HW"}</definedName>
    <definedName name="zddzdd" hidden="1">{#N/A,#N/A,FALSE,"COVER";#N/A,#N/A,FALSE,"REPORT";#N/A,#N/A,FALSE,"SUMMARY";#N/A,#N/A,FALSE,"DIV";#N/A,#N/A,FALSE,"GRAFICA";#N/A,#N/A,FALSE,"ARCH";#N/A,#N/A,FALSE,"TOT_ARCH";#N/A,#N/A,FALSE,"CANC";#N/A,#N/A,FALSE,"EDIT";#N/A,#N/A,FALSE,"SW";#N/A,#N/A,FALSE,"HW"}</definedName>
    <definedName name="zdf" localSheetId="4" hidden="1">{#N/A,#N/A,FALSE,"Audit Program";#N/A,#N/A,FALSE,"T&amp;D Total";#N/A,#N/A,FALSE,"LNG Total";#N/A,#N/A,FALSE,"Power Total";#N/A,#N/A,FALSE,"Other Total";#N/A,#N/A,FALSE,"E&amp;P Total"}</definedName>
    <definedName name="zdf" localSheetId="11" hidden="1">{#N/A,#N/A,FALSE,"Audit Program";#N/A,#N/A,FALSE,"T&amp;D Total";#N/A,#N/A,FALSE,"LNG Total";#N/A,#N/A,FALSE,"Power Total";#N/A,#N/A,FALSE,"Other Total";#N/A,#N/A,FALSE,"E&amp;P Total"}</definedName>
    <definedName name="zdf" hidden="1">{#N/A,#N/A,FALSE,"Audit Program";#N/A,#N/A,FALSE,"T&amp;D Total";#N/A,#N/A,FALSE,"LNG Total";#N/A,#N/A,FALSE,"Power Total";#N/A,#N/A,FALSE,"Other Total";#N/A,#N/A,FALSE,"E&amp;P Total"}</definedName>
    <definedName name="zdf_1" localSheetId="4" hidden="1">{#N/A,#N/A,FALSE,"Audit Program";#N/A,#N/A,FALSE,"T&amp;D Total";#N/A,#N/A,FALSE,"LNG Total";#N/A,#N/A,FALSE,"Power Total";#N/A,#N/A,FALSE,"Other Total";#N/A,#N/A,FALSE,"E&amp;P Total"}</definedName>
    <definedName name="zdf_1" localSheetId="11" hidden="1">{#N/A,#N/A,FALSE,"Audit Program";#N/A,#N/A,FALSE,"T&amp;D Total";#N/A,#N/A,FALSE,"LNG Total";#N/A,#N/A,FALSE,"Power Total";#N/A,#N/A,FALSE,"Other Total";#N/A,#N/A,FALSE,"E&amp;P Total"}</definedName>
    <definedName name="zdf_1" hidden="1">{#N/A,#N/A,FALSE,"Audit Program";#N/A,#N/A,FALSE,"T&amp;D Total";#N/A,#N/A,FALSE,"LNG Total";#N/A,#N/A,FALSE,"Power Total";#N/A,#N/A,FALSE,"Other Total";#N/A,#N/A,FALSE,"E&amp;P Total"}</definedName>
    <definedName name="zdfgdafhahf" localSheetId="4">{"Client Name or Project Name"}</definedName>
    <definedName name="zdfgdafhahf" localSheetId="11">{"Client Name or Project Name"}</definedName>
    <definedName name="zdfgdafhahf">{"Client Name or Project Name"}</definedName>
    <definedName name="zdfhgdfgdf" localSheetId="11" hidden="1">{#N/A,#N/A,FALSE,"plan";#N/A,#N/A,FALSE,"history";#N/A,#N/A,FALSE,"Prodinv";#N/A,#N/A,FALSE,"HISTGRAPH"}</definedName>
    <definedName name="zdfhgdfgdf" hidden="1">{#N/A,#N/A,FALSE,"plan";#N/A,#N/A,FALSE,"history";#N/A,#N/A,FALSE,"Prodinv";#N/A,#N/A,FALSE,"HISTGRAPH"}</definedName>
    <definedName name="zdfhgdfgdf_1" localSheetId="11" hidden="1">{#N/A,#N/A,FALSE,"plan";#N/A,#N/A,FALSE,"history";#N/A,#N/A,FALSE,"Prodinv";#N/A,#N/A,FALSE,"HISTGRAPH"}</definedName>
    <definedName name="zdfhgdfgdf_1" hidden="1">{#N/A,#N/A,FALSE,"plan";#N/A,#N/A,FALSE,"history";#N/A,#N/A,FALSE,"Prodinv";#N/A,#N/A,FALSE,"HISTGRAPH"}</definedName>
    <definedName name="zdfnbzbzbzb" localSheetId="4">{"Client Name or Project Name"}</definedName>
    <definedName name="zdfnbzbzbzb" localSheetId="11">{"Client Name or Project Name"}</definedName>
    <definedName name="zdfnbzbzbzb">{"Client Name or Project Name"}</definedName>
    <definedName name="zdgnznznzn" localSheetId="4">{"Client Name or Project Name"}</definedName>
    <definedName name="zdgnznznzn" localSheetId="11">{"Client Name or Project Name"}</definedName>
    <definedName name="zdgnznznzn">{"Client Name or Project Name"}</definedName>
    <definedName name="zdndznznzn" localSheetId="4">{"Client Name or Project Name"}</definedName>
    <definedName name="zdndznznzn" localSheetId="11">{"Client Name or Project Name"}</definedName>
    <definedName name="zdndznznzn">{"Client Name or Project Name"}</definedName>
    <definedName name="zdsfg" localSheetId="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19"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18"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1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1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tjzdjzjzj" localSheetId="4">{"Client Name or Project Name"}</definedName>
    <definedName name="zdtjzdjzjzj" localSheetId="11">{"Client Name or Project Name"}</definedName>
    <definedName name="zdtjzdjzjzj">{"Client Name or Project Name"}</definedName>
    <definedName name="zdwe" localSheetId="11" hidden="1">{#N/A,#N/A,FALSE,"bs_cons";#N/A,#N/A,FALSE,"bs_grup";#N/A,#N/A,FALSE,"bs_umpl";#N/A,#N/A,FALSE,"bs_bim";#N/A,#N/A,FALSE,"bs_bdb";#N/A,#N/A,FALSE,"bs_mq32";#N/A,#N/A,FALSE,"bs_bsrl"}</definedName>
    <definedName name="zdwe" hidden="1">{#N/A,#N/A,FALSE,"bs_cons";#N/A,#N/A,FALSE,"bs_grup";#N/A,#N/A,FALSE,"bs_umpl";#N/A,#N/A,FALSE,"bs_bim";#N/A,#N/A,FALSE,"bs_bdb";#N/A,#N/A,FALSE,"bs_mq32";#N/A,#N/A,FALSE,"bs_bsrl"}</definedName>
    <definedName name="zdzd" localSheetId="11" hidden="1">{#N/A,#N/A,FALSE,"L. Zottola";#N/A,#N/A,FALSE,"M. Ruggi";#N/A,#N/A,FALSE,"M. Valenti";#N/A,#N/A,FALSE,"C. Mazza";#N/A,#N/A,FALSE,"G. Bellinzona";#N/A,#N/A,FALSE,"M. Carletti";#N/A,#N/A,FALSE,"P. Maresca";#N/A,#N/A,FALSE,"L. Tondi";#N/A,#N/A,FALSE,"M. Marani";#N/A,#N/A,FALSE,"R. Ruggerini";#N/A,#N/A,FALSE,"L. Liguori";#N/A,#N/A,FALSE,"D. Battistel"}</definedName>
    <definedName name="zdzd" hidden="1">{#N/A,#N/A,FALSE,"L. Zottola";#N/A,#N/A,FALSE,"M. Ruggi";#N/A,#N/A,FALSE,"M. Valenti";#N/A,#N/A,FALSE,"C. Mazza";#N/A,#N/A,FALSE,"G. Bellinzona";#N/A,#N/A,FALSE,"M. Carletti";#N/A,#N/A,FALSE,"P. Maresca";#N/A,#N/A,FALSE,"L. Tondi";#N/A,#N/A,FALSE,"M. Marani";#N/A,#N/A,FALSE,"R. Ruggerini";#N/A,#N/A,FALSE,"L. Liguori";#N/A,#N/A,FALSE,"D. Battistel"}</definedName>
    <definedName name="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r" localSheetId="4" hidden="1">{#N/A,#N/A,FALSE,"Calc";#N/A,#N/A,FALSE,"Sensitivity";#N/A,#N/A,FALSE,"LT Earn.Dil.";#N/A,#N/A,FALSE,"Dil. AVP"}</definedName>
    <definedName name="zer" localSheetId="11" hidden="1">{#N/A,#N/A,FALSE,"Calc";#N/A,#N/A,FALSE,"Sensitivity";#N/A,#N/A,FALSE,"LT Earn.Dil.";#N/A,#N/A,FALSE,"Dil. AVP"}</definedName>
    <definedName name="zer" hidden="1">{#N/A,#N/A,FALSE,"Calc";#N/A,#N/A,FALSE,"Sensitivity";#N/A,#N/A,FALSE,"LT Earn.Dil.";#N/A,#N/A,FALSE,"Dil. AVP"}</definedName>
    <definedName name="zer_1" localSheetId="4" hidden="1">{#N/A,#N/A,FALSE,"Calc";#N/A,#N/A,FALSE,"Sensitivity";#N/A,#N/A,FALSE,"LT Earn.Dil.";#N/A,#N/A,FALSE,"Dil. AVP"}</definedName>
    <definedName name="zer_1" localSheetId="11" hidden="1">{#N/A,#N/A,FALSE,"Calc";#N/A,#N/A,FALSE,"Sensitivity";#N/A,#N/A,FALSE,"LT Earn.Dil.";#N/A,#N/A,FALSE,"Dil. AVP"}</definedName>
    <definedName name="zer_1" hidden="1">{#N/A,#N/A,FALSE,"Calc";#N/A,#N/A,FALSE,"Sensitivity";#N/A,#N/A,FALSE,"LT Earn.Dil.";#N/A,#N/A,FALSE,"Dil. AVP"}</definedName>
    <definedName name="zero" localSheetId="19">#REF!,#REF!,#REF!</definedName>
    <definedName name="zero">#REF!,#REF!,#REF!</definedName>
    <definedName name="zesewe" localSheetId="4" hidden="1">{#N/A,#N/A,FALSE,"FREE"}</definedName>
    <definedName name="zesewe" localSheetId="11" hidden="1">{#N/A,#N/A,FALSE,"FREE"}</definedName>
    <definedName name="zesewe" hidden="1">{#N/A,#N/A,FALSE,"FREE"}</definedName>
    <definedName name="zez"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z"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FBZBZB" localSheetId="4">{"Client Name or Project Name"}</definedName>
    <definedName name="ZFBZBZB" localSheetId="11">{"Client Name or Project Name"}</definedName>
    <definedName name="ZFBZBZB">{"Client Name or Project Name"}</definedName>
    <definedName name="ZFDBZB" localSheetId="4">{"Client Name or Project Name"}</definedName>
    <definedName name="ZFDBZB" localSheetId="11">{"Client Name or Project Name"}</definedName>
    <definedName name="ZFDBZB">{"Client Name or Project Name"}</definedName>
    <definedName name="zfdhtgh" localSheetId="11" hidden="1">{"multiple",#N/A,FALSE,"client";"margins",#N/A,FALSE,"client";"data",#N/A,FALSE,"client"}</definedName>
    <definedName name="zfdhtgh" hidden="1">{"multiple",#N/A,FALSE,"client";"margins",#N/A,FALSE,"client";"data",#N/A,FALSE,"client"}</definedName>
    <definedName name="zfill" hidden="1">#REF!</definedName>
    <definedName name="zfvbzcv" localSheetId="11" hidden="1">{#N/A,#N/A,FALSE,"CSLECS";#N/A,#N/A,FALSE,"CSLECSLRU";#N/A,#N/A,FALSE,"CSLECSDET"}</definedName>
    <definedName name="zfvbzcv" hidden="1">{#N/A,#N/A,FALSE,"CSLECS";#N/A,#N/A,FALSE,"CSLECSLRU";#N/A,#N/A,FALSE,"CSLECSDET"}</definedName>
    <definedName name="zfvbzcv_1" localSheetId="11" hidden="1">{#N/A,#N/A,FALSE,"CSLECS";#N/A,#N/A,FALSE,"CSLECSLRU";#N/A,#N/A,FALSE,"CSLECSDET"}</definedName>
    <definedName name="zfvbzcv_1" hidden="1">{#N/A,#N/A,FALSE,"CSLECS";#N/A,#N/A,FALSE,"CSLECSLRU";#N/A,#N/A,FALSE,"CSLECSDET"}</definedName>
    <definedName name="zfzsf" localSheetId="11" hidden="1">{"page1",#N/A,FALSE,"BHCOMPC5";"page2",#N/A,FALSE,"BHCOMPC5";"page3",#N/A,FALSE,"BHCOMPC5";"page4",#N/A,FALSE,"BHCOMPC5"}</definedName>
    <definedName name="zfzsf" hidden="1">{"page1",#N/A,FALSE,"BHCOMPC5";"page2",#N/A,FALSE,"BHCOMPC5";"page3",#N/A,FALSE,"BHCOMPC5";"page4",#N/A,FALSE,"BHCOMPC5"}</definedName>
    <definedName name="zg" hidden="1">#REF!</definedName>
    <definedName name="zhguz" localSheetId="11" hidden="1">{"DCF","UPSIDE CASE",FALSE,"Sheet1";"DCF","BASE CASE",FALSE,"Sheet1";"DCF","DOWNSIDE CASE",FALSE,"Sheet1"}</definedName>
    <definedName name="zhguz" hidden="1">{"DCF","UPSIDE CASE",FALSE,"Sheet1";"DCF","BASE CASE",FALSE,"Sheet1";"DCF","DOWNSIDE CASE",FALSE,"Sheet1"}</definedName>
    <definedName name="zhrehz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hrehz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hreh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hu" localSheetId="4" hidden="1">{#N/A,#N/A,FALSE,"REPORT"}</definedName>
    <definedName name="zhu" localSheetId="11" hidden="1">{#N/A,#N/A,FALSE,"REPORT"}</definedName>
    <definedName name="zhu" hidden="1">{#N/A,#N/A,FALSE,"REPORT"}</definedName>
    <definedName name="zhu_1" localSheetId="4" hidden="1">{#N/A,#N/A,FALSE,"REPORT"}</definedName>
    <definedName name="zhu_1" localSheetId="11" hidden="1">{#N/A,#N/A,FALSE,"REPORT"}</definedName>
    <definedName name="zhu_1" hidden="1">{#N/A,#N/A,FALSE,"REPORT"}</definedName>
    <definedName name="zhutr" localSheetId="4" hidden="1">{#N/A,#N/A,FALSE,"REPORT"}</definedName>
    <definedName name="zhutr" localSheetId="11" hidden="1">{#N/A,#N/A,FALSE,"REPORT"}</definedName>
    <definedName name="zhutr" hidden="1">{#N/A,#N/A,FALSE,"REPORT"}</definedName>
    <definedName name="zhutr_1" localSheetId="4" hidden="1">{#N/A,#N/A,FALSE,"REPORT"}</definedName>
    <definedName name="zhutr_1" localSheetId="11" hidden="1">{#N/A,#N/A,FALSE,"REPORT"}</definedName>
    <definedName name="zhutr_1" hidden="1">{#N/A,#N/A,FALSE,"REPORT"}</definedName>
    <definedName name="zi" hidden="1">#REF!</definedName>
    <definedName name="zjdfhjxf"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jdfhjxf"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jdfhjxf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jdfhjxf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KZK" hidden="1">#REF!</definedName>
    <definedName name="ZKZLL" hidden="1">#REF!</definedName>
    <definedName name="zm" hidden="1">#REF!</definedName>
    <definedName name="znznznzn" localSheetId="4">{"Client Name or Project Name"}</definedName>
    <definedName name="znznznzn" localSheetId="11">{"Client Name or Project Name"}</definedName>
    <definedName name="znznznzn">{"Client Name or Project Name"}</definedName>
    <definedName name="zo" hidden="1">#REF!</definedName>
    <definedName name="zp" localSheetId="4" hidden="1">{#N/A,#N/A,FALSE,"Audit Program";#N/A,#N/A,FALSE,"T&amp;D Total";#N/A,#N/A,FALSE,"LNG Total";#N/A,#N/A,FALSE,"Power Total";#N/A,#N/A,FALSE,"Other Total";#N/A,#N/A,FALSE,"E&amp;P Total"}</definedName>
    <definedName name="zp" localSheetId="11" hidden="1">{#N/A,#N/A,FALSE,"Audit Program";#N/A,#N/A,FALSE,"T&amp;D Total";#N/A,#N/A,FALSE,"LNG Total";#N/A,#N/A,FALSE,"Power Total";#N/A,#N/A,FALSE,"Other Total";#N/A,#N/A,FALSE,"E&amp;P Total"}</definedName>
    <definedName name="zp" hidden="1">{#N/A,#N/A,FALSE,"Audit Program";#N/A,#N/A,FALSE,"T&amp;D Total";#N/A,#N/A,FALSE,"LNG Total";#N/A,#N/A,FALSE,"Power Total";#N/A,#N/A,FALSE,"Other Total";#N/A,#N/A,FALSE,"E&amp;P Total"}</definedName>
    <definedName name="zp_1" localSheetId="4" hidden="1">{#N/A,#N/A,FALSE,"Audit Program";#N/A,#N/A,FALSE,"T&amp;D Total";#N/A,#N/A,FALSE,"LNG Total";#N/A,#N/A,FALSE,"Power Total";#N/A,#N/A,FALSE,"Other Total";#N/A,#N/A,FALSE,"E&amp;P Total"}</definedName>
    <definedName name="zp_1" localSheetId="11" hidden="1">{#N/A,#N/A,FALSE,"Audit Program";#N/A,#N/A,FALSE,"T&amp;D Total";#N/A,#N/A,FALSE,"LNG Total";#N/A,#N/A,FALSE,"Power Total";#N/A,#N/A,FALSE,"Other Total";#N/A,#N/A,FALSE,"E&amp;P Total"}</definedName>
    <definedName name="zp_1" hidden="1">{#N/A,#N/A,FALSE,"Audit Program";#N/A,#N/A,FALSE,"T&amp;D Total";#N/A,#N/A,FALSE,"LNG Total";#N/A,#N/A,FALSE,"Power Total";#N/A,#N/A,FALSE,"Other Total";#N/A,#N/A,FALSE,"E&amp;P Total"}</definedName>
    <definedName name="zPack" localSheetId="11"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qe"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e"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zb"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zb"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zb"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RBBRB" localSheetId="4">{"Client Name or Project Name"}</definedName>
    <definedName name="ZRBBRB" localSheetId="11">{"Client Name or Project Name"}</definedName>
    <definedName name="ZRBBRB">{"Client Name or Project Name"}</definedName>
    <definedName name="ZRBZBZB" localSheetId="4">{"Client Name or Project Name"}</definedName>
    <definedName name="ZRBZBZB" localSheetId="11">{"Client Name or Project Name"}</definedName>
    <definedName name="ZRBZBZB">{"Client Name or Project Name"}</definedName>
    <definedName name="zrjxbcm"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rjxbcm"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rjxbcm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rjxbcm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s" localSheetId="11" hidden="1">{"FCB_ALL",#N/A,FALSE,"FCB"}</definedName>
    <definedName name="zs" hidden="1">{"FCB_ALL",#N/A,FALSE,"FCB"}</definedName>
    <definedName name="zscz" localSheetId="11" hidden="1">{#N/A,#N/A,FALSE,"Pooling";#N/A,#N/A,FALSE,"income";#N/A,#N/A,FALSE,"valuation"}</definedName>
    <definedName name="zscz" hidden="1">{#N/A,#N/A,FALSE,"Pooling";#N/A,#N/A,FALSE,"income";#N/A,#N/A,FALSE,"valuation"}</definedName>
    <definedName name="zsdas" localSheetId="11" hidden="1">{"FCB_ALL",#N/A,FALSE,"FCB"}</definedName>
    <definedName name="zsdas" hidden="1">{"FCB_ALL",#N/A,FALSE,"FCB"}</definedName>
    <definedName name="zsdcasdrf" localSheetId="4" hidden="1">{"equity comps",#N/A,FALSE,"CS Comps";"equity comps",#N/A,FALSE,"PS Comps";"equity comps",#N/A,FALSE,"GIC_Comps";"equity comps",#N/A,FALSE,"GIC2_Comps"}</definedName>
    <definedName name="zsdcasdrf" localSheetId="11" hidden="1">{"equity comps",#N/A,FALSE,"CS Comps";"equity comps",#N/A,FALSE,"PS Comps";"equity comps",#N/A,FALSE,"GIC_Comps";"equity comps",#N/A,FALSE,"GIC2_Comps"}</definedName>
    <definedName name="zsdcasdrf" hidden="1">{"equity comps",#N/A,FALSE,"CS Comps";"equity comps",#N/A,FALSE,"PS Comps";"equity comps",#N/A,FALSE,"GIC_Comps";"equity comps",#N/A,FALSE,"GIC2_Comps"}</definedName>
    <definedName name="zsdcasdrf_1" localSheetId="4" hidden="1">{"equity comps",#N/A,FALSE,"CS Comps";"equity comps",#N/A,FALSE,"PS Comps";"equity comps",#N/A,FALSE,"GIC_Comps";"equity comps",#N/A,FALSE,"GIC2_Comps"}</definedName>
    <definedName name="zsdcasdrf_1" localSheetId="11" hidden="1">{"equity comps",#N/A,FALSE,"CS Comps";"equity comps",#N/A,FALSE,"PS Comps";"equity comps",#N/A,FALSE,"GIC_Comps";"equity comps",#N/A,FALSE,"GIC2_Comps"}</definedName>
    <definedName name="zsdcasdrf_1" hidden="1">{"equity comps",#N/A,FALSE,"CS Comps";"equity comps",#N/A,FALSE,"PS Comps";"equity comps",#N/A,FALSE,"GIC_Comps";"equity comps",#N/A,FALSE,"GIC2_Comps"}</definedName>
    <definedName name="zsh" localSheetId="11" hidden="1">{"one",#N/A,FALSE,"SNIP&amp;L_2";"two",#N/A,FALSE,"SNIP&amp;L_2";"three",#N/A,FALSE,"SNIP&amp;L_2";"four",#N/A,FALSE,"SNIP&amp;L_2";"five",#N/A,FALSE,"SNIP&amp;L_2";"six",#N/A,FALSE,"SNIP&amp;L_2";"seven",#N/A,FALSE,"SNIP&amp;L_2";"eight",#N/A,FALSE,"SNIP&amp;L_2";"nine",#N/A,FALSE,"SNIP&amp;L_2"}</definedName>
    <definedName name="zsh" hidden="1">{"one",#N/A,FALSE,"SNIP&amp;L_2";"two",#N/A,FALSE,"SNIP&amp;L_2";"three",#N/A,FALSE,"SNIP&amp;L_2";"four",#N/A,FALSE,"SNIP&amp;L_2";"five",#N/A,FALSE,"SNIP&amp;L_2";"six",#N/A,FALSE,"SNIP&amp;L_2";"seven",#N/A,FALSE,"SNIP&amp;L_2";"eight",#N/A,FALSE,"SNIP&amp;L_2";"nine",#N/A,FALSE,"SNIP&amp;L_2"}</definedName>
    <definedName name="zsh_1" localSheetId="11" hidden="1">{"one",#N/A,FALSE,"SNIP&amp;L_2";"two",#N/A,FALSE,"SNIP&amp;L_2";"three",#N/A,FALSE,"SNIP&amp;L_2";"four",#N/A,FALSE,"SNIP&amp;L_2";"five",#N/A,FALSE,"SNIP&amp;L_2";"six",#N/A,FALSE,"SNIP&amp;L_2";"seven",#N/A,FALSE,"SNIP&amp;L_2";"eight",#N/A,FALSE,"SNIP&amp;L_2";"nine",#N/A,FALSE,"SNIP&amp;L_2"}</definedName>
    <definedName name="zsh_1" hidden="1">{"one",#N/A,FALSE,"SNIP&amp;L_2";"two",#N/A,FALSE,"SNIP&amp;L_2";"three",#N/A,FALSE,"SNIP&amp;L_2";"four",#N/A,FALSE,"SNIP&amp;L_2";"five",#N/A,FALSE,"SNIP&amp;L_2";"six",#N/A,FALSE,"SNIP&amp;L_2";"seven",#N/A,FALSE,"SNIP&amp;L_2";"eight",#N/A,FALSE,"SNIP&amp;L_2";"nine",#N/A,FALSE,"SNIP&amp;L_2"}</definedName>
    <definedName name="zss" hidden="1">#N/A</definedName>
    <definedName name="ZSZ"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localSheetId="11"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u" localSheetId="4" hidden="1">{#N/A,#N/A,FALSE,"Audit Program";#N/A,#N/A,FALSE,"T&amp;D Total";#N/A,#N/A,FALSE,"LNG Total";#N/A,#N/A,FALSE,"Power Total";#N/A,#N/A,FALSE,"Other Total";#N/A,#N/A,FALSE,"E&amp;P Total"}</definedName>
    <definedName name="zu" localSheetId="11" hidden="1">{#N/A,#N/A,FALSE,"Audit Program";#N/A,#N/A,FALSE,"T&amp;D Total";#N/A,#N/A,FALSE,"LNG Total";#N/A,#N/A,FALSE,"Power Total";#N/A,#N/A,FALSE,"Other Total";#N/A,#N/A,FALSE,"E&amp;P Total"}</definedName>
    <definedName name="zu" hidden="1">{#N/A,#N/A,FALSE,"Audit Program";#N/A,#N/A,FALSE,"T&amp;D Total";#N/A,#N/A,FALSE,"LNG Total";#N/A,#N/A,FALSE,"Power Total";#N/A,#N/A,FALSE,"Other Total";#N/A,#N/A,FALSE,"E&amp;P Total"}</definedName>
    <definedName name="zu_1" localSheetId="4" hidden="1">{#N/A,#N/A,FALSE,"Audit Program";#N/A,#N/A,FALSE,"T&amp;D Total";#N/A,#N/A,FALSE,"LNG Total";#N/A,#N/A,FALSE,"Power Total";#N/A,#N/A,FALSE,"Other Total";#N/A,#N/A,FALSE,"E&amp;P Total"}</definedName>
    <definedName name="zu_1" localSheetId="11" hidden="1">{#N/A,#N/A,FALSE,"Audit Program";#N/A,#N/A,FALSE,"T&amp;D Total";#N/A,#N/A,FALSE,"LNG Total";#N/A,#N/A,FALSE,"Power Total";#N/A,#N/A,FALSE,"Other Total";#N/A,#N/A,FALSE,"E&amp;P Total"}</definedName>
    <definedName name="zu_1" hidden="1">{#N/A,#N/A,FALSE,"Audit Program";#N/A,#N/A,FALSE,"T&amp;D Total";#N/A,#N/A,FALSE,"LNG Total";#N/A,#N/A,FALSE,"Power Total";#N/A,#N/A,FALSE,"Other Total";#N/A,#N/A,FALSE,"E&amp;P Total"}</definedName>
    <definedName name="ZUKLTZLZL" hidden="1">#REF!</definedName>
    <definedName name="zvb"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b"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b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b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bzcvbzvc"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bzcvbzvc"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bzcvbzvc_1" localSheetId="1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bzcvbzvc_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zvc" localSheetId="11" hidden="1">{#N/A,#N/A,FALSE,"OMM III";#N/A,#N/A,FALSE,"1995 PLAN";#N/A,#N/A,FALSE,"1995 TARGET";#N/A,#N/A,FALSE,"1995 ADJUSTED"}</definedName>
    <definedName name="zvc" hidden="1">{#N/A,#N/A,FALSE,"OMM III";#N/A,#N/A,FALSE,"1995 PLAN";#N/A,#N/A,FALSE,"1995 TARGET";#N/A,#N/A,FALSE,"1995 ADJUSTED"}</definedName>
    <definedName name="zvc_1" localSheetId="11" hidden="1">{#N/A,#N/A,FALSE,"OMM III";#N/A,#N/A,FALSE,"1995 PLAN";#N/A,#N/A,FALSE,"1995 TARGET";#N/A,#N/A,FALSE,"1995 ADJUSTED"}</definedName>
    <definedName name="zvc_1" hidden="1">{#N/A,#N/A,FALSE,"OMM III";#N/A,#N/A,FALSE,"1995 PLAN";#N/A,#N/A,FALSE,"1995 TARGET";#N/A,#N/A,FALSE,"1995 ADJUSTED"}</definedName>
    <definedName name="zvcxb"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vcxb"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vcxb_1" localSheetId="1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vcxb_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zw" hidden="1">#REF!</definedName>
    <definedName name="zx" localSheetId="11" hidden="1">{#N/A,#N/A,FALSE,"AD_Purchase";#N/A,#N/A,FALSE,"Credit";#N/A,#N/A,FALSE,"PF Acquisition";#N/A,#N/A,FALSE,"PF Offering"}</definedName>
    <definedName name="zx" hidden="1">{#N/A,#N/A,FALSE,"AD_Purchase";#N/A,#N/A,FALSE,"Credit";#N/A,#N/A,FALSE,"PF Acquisition";#N/A,#N/A,FALSE,"PF Offering"}</definedName>
    <definedName name="zxc" localSheetId="11" hidden="1">{"mgmt forecast",#N/A,FALSE,"Mgmt Forecast";"dcf table",#N/A,FALSE,"Mgmt Forecast";"sensitivity",#N/A,FALSE,"Mgmt Forecast";"table inputs",#N/A,FALSE,"Mgmt Forecast";"calculations",#N/A,FALSE,"Mgmt Forecast"}</definedName>
    <definedName name="zxc" hidden="1">{"mgmt forecast",#N/A,FALSE,"Mgmt Forecast";"dcf table",#N/A,FALSE,"Mgmt Forecast";"sensitivity",#N/A,FALSE,"Mgmt Forecast";"table inputs",#N/A,FALSE,"Mgmt Forecast";"calculations",#N/A,FALSE,"Mgmt Forecast"}</definedName>
    <definedName name="zxcc" localSheetId="11" hidden="1">{#N/A,#N/A,FALSE,"Projections";#N/A,#N/A,FALSE,"Contribution_Stock";#N/A,#N/A,FALSE,"PF_Combo_Stock";#N/A,#N/A,FALSE,"Projections";#N/A,#N/A,FALSE,"Contribution_Cash";#N/A,#N/A,FALSE,"PF_Combo_Cash";#N/A,#N/A,FALSE,"IPO_Cash"}</definedName>
    <definedName name="zxcc" hidden="1">{#N/A,#N/A,FALSE,"Projections";#N/A,#N/A,FALSE,"Contribution_Stock";#N/A,#N/A,FALSE,"PF_Combo_Stock";#N/A,#N/A,FALSE,"Projections";#N/A,#N/A,FALSE,"Contribution_Cash";#N/A,#N/A,FALSE,"PF_Combo_Cash";#N/A,#N/A,FALSE,"IPO_Cash"}</definedName>
    <definedName name="zxcv" localSheetId="1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zxcv"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zxczz" localSheetId="11" hidden="1">{"FCB_ALL",#N/A,FALSE,"FCB"}</definedName>
    <definedName name="zxczz" hidden="1">{"FCB_ALL",#N/A,FALSE,"FCB"}</definedName>
    <definedName name="zxvhhnjkg" localSheetId="4">{"Client Name or Project Name"}</definedName>
    <definedName name="zxvhhnjkg" localSheetId="11">{"Client Name or Project Name"}</definedName>
    <definedName name="zxvhhnjkg">{"Client Name or Project Name"}</definedName>
    <definedName name="zxxxx" localSheetId="11" hidden="1">{#N/A,#N/A,FALSE,"INPUTS";#N/A,#N/A,FALSE,"PROFORMA BSHEET";#N/A,#N/A,FALSE,"COMBINED";#N/A,#N/A,FALSE,"HIGH YIELD";#N/A,#N/A,FALSE,"COMB_GRAPHS"}</definedName>
    <definedName name="zxxxx" hidden="1">{#N/A,#N/A,FALSE,"INPUTS";#N/A,#N/A,FALSE,"PROFORMA BSHEET";#N/A,#N/A,FALSE,"COMBINED";#N/A,#N/A,FALSE,"HIGH YIELD";#N/A,#N/A,FALSE,"COMB_GRAPHS"}</definedName>
    <definedName name="zy" localSheetId="4" hidden="1">{#N/A,#N/A,FALSE,"CMN_FE"}</definedName>
    <definedName name="zy" localSheetId="11" hidden="1">{#N/A,#N/A,FALSE,"CMN_FE"}</definedName>
    <definedName name="zy" hidden="1">{#N/A,#N/A,FALSE,"CMN_FE"}</definedName>
    <definedName name="zyz" localSheetId="4" hidden="1">{#N/A,#N/A,FALSE,"CMN_FE"}</definedName>
    <definedName name="zyz" localSheetId="11" hidden="1">{#N/A,#N/A,FALSE,"CMN_FE"}</definedName>
    <definedName name="zyz" hidden="1">{#N/A,#N/A,FALSE,"CMN_FE"}</definedName>
    <definedName name="ZZ"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localSheetId="1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_EVCOMOPTS" hidden="1">10</definedName>
    <definedName name="zza4pg" localSheetId="4" hidden="1">{#N/A,#N/A,FALSE,"REPORT"}</definedName>
    <definedName name="zza4pg" localSheetId="11" hidden="1">{#N/A,#N/A,FALSE,"REPORT"}</definedName>
    <definedName name="zza4pg" hidden="1">{#N/A,#N/A,FALSE,"REPORT"}</definedName>
    <definedName name="zza4pg_1" localSheetId="4" hidden="1">{#N/A,#N/A,FALSE,"REPORT"}</definedName>
    <definedName name="zza4pg_1" localSheetId="11" hidden="1">{#N/A,#N/A,FALSE,"REPORT"}</definedName>
    <definedName name="zza4pg_1" hidden="1">{#N/A,#N/A,FALSE,"REPORT"}</definedName>
    <definedName name="zzd" localSheetId="11" hidden="1">{#N/A,#N/A,FALSE,"MONTHDET";#N/A,#N/A,FALSE,"ACTUAL"}</definedName>
    <definedName name="zzd" hidden="1">{#N/A,#N/A,FALSE,"MONTHDET";#N/A,#N/A,FALSE,"ACTUAL"}</definedName>
    <definedName name="zzee" localSheetId="4" hidden="1">{#N/A,#N/A,FALSE,"Pharm";#N/A,#N/A,FALSE,"WWCM"}</definedName>
    <definedName name="zzee" localSheetId="11" hidden="1">{#N/A,#N/A,FALSE,"Pharm";#N/A,#N/A,FALSE,"WWCM"}</definedName>
    <definedName name="zzee" hidden="1">{#N/A,#N/A,FALSE,"Pharm";#N/A,#N/A,FALSE,"WWCM"}</definedName>
    <definedName name="zzee_1" localSheetId="4" hidden="1">{#N/A,#N/A,FALSE,"Pharm";#N/A,#N/A,FALSE,"WWCM"}</definedName>
    <definedName name="zzee_1" localSheetId="11" hidden="1">{#N/A,#N/A,FALSE,"Pharm";#N/A,#N/A,FALSE,"WWCM"}</definedName>
    <definedName name="zzee_1" hidden="1">{#N/A,#N/A,FALSE,"Pharm";#N/A,#N/A,FALSE,"WWCM"}</definedName>
    <definedName name="zzqzzq" localSheetId="4"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zqzzq" localSheetId="1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zqzz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ZSCENARIO">"X"</definedName>
    <definedName name="zzz" localSheetId="4" hidden="1">{"CoreF",#N/A,FALSE,"B";"CoreB",#N/A,FALSE,"B"}</definedName>
    <definedName name="zzz" localSheetId="11" hidden="1">{"CoreF",#N/A,FALSE,"B";"CoreB",#N/A,FALSE,"B"}</definedName>
    <definedName name="zzz" hidden="1">{"CoreF",#N/A,FALSE,"B";"CoreB",#N/A,FALSE,"B"}</definedName>
    <definedName name="zzz.com" localSheetId="4" hidden="1">{#N/A,#N/A,FALSE,"Title Page";#N/A,#N/A,FALSE,"Conclusions";#N/A,#N/A,FALSE,"Assum.";#N/A,#N/A,FALSE,"Sun  DCF-WC-Dep";#N/A,#N/A,FALSE,"MarketValue";#N/A,#N/A,FALSE,"BalSheet";#N/A,#N/A,FALSE,"WACC";#N/A,#N/A,FALSE,"PC+ Info.";#N/A,#N/A,FALSE,"PC+Info_2"}</definedName>
    <definedName name="zzz.com" localSheetId="11"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_1" localSheetId="4" hidden="1">{"CoreF",#N/A,FALSE,"B";"CoreB",#N/A,FALSE,"B"}</definedName>
    <definedName name="zzz_1" localSheetId="11" hidden="1">{"CoreF",#N/A,FALSE,"B";"CoreB",#N/A,FALSE,"B"}</definedName>
    <definedName name="zzz_1" hidden="1">{"CoreF",#N/A,FALSE,"B";"CoreB",#N/A,FALSE,"B"}</definedName>
    <definedName name="zzza" localSheetId="11" hidden="1">{#N/A,#N/A,FALSE,"Aging Summary";#N/A,#N/A,FALSE,"Ratio Analysis";#N/A,#N/A,FALSE,"Test 120 Day Accts";#N/A,#N/A,FALSE,"Tickmarks"}</definedName>
    <definedName name="zzza" hidden="1">{#N/A,#N/A,FALSE,"Aging Summary";#N/A,#N/A,FALSE,"Ratio Analysis";#N/A,#N/A,FALSE,"Test 120 Day Accts";#N/A,#N/A,FALSE,"Tickmarks"}</definedName>
    <definedName name="zzzz" localSheetId="11" hidden="1">{#N/A,#N/A,FALSE,"OUT  AREC"}</definedName>
    <definedName name="zzzz" hidden="1">{#N/A,#N/A,FALSE,"OUT  AREC"}</definedName>
    <definedName name="zzzz_1" localSheetId="11" hidden="1">{#N/A,#N/A,FALSE,"Hoja10";#N/A,#N/A,FALSE,"Hoja9";#N/A,#N/A,FALSE,"Hoja8";#N/A,#N/A,FALSE,"Hoja7";#N/A,#N/A,FALSE,"Hoja6";#N/A,#N/A,FALSE,"Hoja5";#N/A,#N/A,FALSE,"Hoja4";#N/A,#N/A,FALSE,"Hoja2";#N/A,#N/A,FALSE,"Hoja3";#N/A,#N/A,FALSE,"HOJA1";#N/A,#N/A,FALSE,"CashFlow";#N/A,#N/A,FALSE,"FinStmts"}</definedName>
    <definedName name="zzzz_1" hidden="1">{#N/A,#N/A,FALSE,"Hoja10";#N/A,#N/A,FALSE,"Hoja9";#N/A,#N/A,FALSE,"Hoja8";#N/A,#N/A,FALSE,"Hoja7";#N/A,#N/A,FALSE,"Hoja6";#N/A,#N/A,FALSE,"Hoja5";#N/A,#N/A,FALSE,"Hoja4";#N/A,#N/A,FALSE,"Hoja2";#N/A,#N/A,FALSE,"Hoja3";#N/A,#N/A,FALSE,"HOJA1";#N/A,#N/A,FALSE,"CashFlow";#N/A,#N/A,FALSE,"FinStmts"}</definedName>
    <definedName name="ZZZZxxxxxZZZZZ" localSheetId="11" hidden="1">{"Print Summary",#N/A,FALSE,"Summary Analysis";"Print FCF",#N/A,FALSE,"FCF Analysis";"Print Sensitivity",#N/A,FALSE,"Sensitivity Analysis";"Print NAV",#N/A,FALSE,"NAV Analysis";"Print Credit",#N/A,FALSE,"Credit Analysis"}</definedName>
    <definedName name="ZZZZxxxxxZZZZZ" hidden="1">{"Print Summary",#N/A,FALSE,"Summary Analysis";"Print FCF",#N/A,FALSE,"FCF Analysis";"Print Sensitivity",#N/A,FALSE,"Sensitivity Analysis";"Print NAV",#N/A,FALSE,"NAV Analysis";"Print Credit",#N/A,FALSE,"Credit Analysis"}</definedName>
    <definedName name="zzzzz" localSheetId="19">#REF!</definedName>
    <definedName name="zzzzz">#REF!</definedName>
    <definedName name="zzzzz_1" localSheetId="4" hidden="1">{#N/A,#N/A,FALSE,"REPORT"}</definedName>
    <definedName name="zzzzz_1" localSheetId="11" hidden="1">{#N/A,#N/A,FALSE,"REPORT"}</definedName>
    <definedName name="zzzzz_1" hidden="1">{#N/A,#N/A,FALSE,"REPORT"}</definedName>
    <definedName name="zzzzzz" localSheetId="19" hidden="1">{"var_page",#N/A,FALSE,"template"}</definedName>
    <definedName name="zzzzzz" localSheetId="4" hidden="1">{"var_page",#N/A,FALSE,"template"}</definedName>
    <definedName name="zzzzzz" localSheetId="15" hidden="1">{"var_page",#N/A,FALSE,"template"}</definedName>
    <definedName name="zzzzzz" localSheetId="11" hidden="1">{"var_page",#N/A,FALSE,"template"}</definedName>
    <definedName name="zzzzzz" hidden="1">{"var_page",#N/A,FALSE,"template"}</definedName>
    <definedName name="zzzzzzzz" localSheetId="11" hidden="1">{#N/A,#N/A,TRUE,"Proposal";#N/A,#N/A,TRUE,"Assumptions";#N/A,#N/A,TRUE,"Net Income";#N/A,#N/A,TRUE,"Balsheet";#N/A,#N/A,TRUE,"Capex";#N/A,#N/A,TRUE,"Volumes";#N/A,#N/A,TRUE,"Revenues";#N/A,#N/A,TRUE,"Var.Costs";#N/A,#N/A,TRUE,"Personnel";#N/A,#N/A,TRUE,"Other costs";#N/A,#N/A,TRUE,"MKTG and G&amp;A"}</definedName>
    <definedName name="zzzzzzzz" hidden="1">{#N/A,#N/A,TRUE,"Proposal";#N/A,#N/A,TRUE,"Assumptions";#N/A,#N/A,TRUE,"Net Income";#N/A,#N/A,TRUE,"Balsheet";#N/A,#N/A,TRUE,"Capex";#N/A,#N/A,TRUE,"Volumes";#N/A,#N/A,TRUE,"Revenues";#N/A,#N/A,TRUE,"Var.Costs";#N/A,#N/A,TRUE,"Personnel";#N/A,#N/A,TRUE,"Other costs";#N/A,#N/A,TRUE,"MKTG and G&amp;A"}</definedName>
    <definedName name="zzzzzzzzz" hidden="1">#REF!</definedName>
    <definedName name="zzzzzzzzzzzzzzz" hidden="1">#REF!</definedName>
    <definedName name="zzzzzzzzzzzzzzzz">#REF!</definedName>
    <definedName name="ぁ" localSheetId="11" hidden="1">{"'下期集計（10.27迄・速報値）'!$Q$16"}</definedName>
    <definedName name="ぁ" hidden="1">{"'下期集計（10.27迄・速報値）'!$Q$16"}</definedName>
    <definedName name="あ" localSheetId="11" hidden="1">{"'下期集計（10.27迄・速報値）'!$Q$16"}</definedName>
    <definedName name="あ" hidden="1">{"'下期集計（10.27迄・速報値）'!$Q$16"}</definedName>
    <definedName name="あああ" localSheetId="11" hidden="1">{"'下期集計（10.27迄・速報値）'!$Q$16"}</definedName>
    <definedName name="あああ" hidden="1">{"'下期集計（10.27迄・速報値）'!$Q$16"}</definedName>
    <definedName name="なんで" localSheetId="11" hidden="1">{"'下期集計（10.27迄・速報値）'!$Q$16"}</definedName>
    <definedName name="なんで" hidden="1">{"'下期集計（10.27迄・速報値）'!$Q$16"}</definedName>
    <definedName name="なんなの" localSheetId="11" hidden="1">{"'下期集計（10.27迄・速報値）'!$Q$16"}</definedName>
    <definedName name="なんなの" hidden="1">{"'下期集計（10.27迄・速報値）'!$Q$16"}</definedName>
    <definedName name="ㄱㄷ" localSheetId="11" hidden="1">{#N/A,#N/A,FALSE,"UNIT";#N/A,#N/A,FALSE,"UNIT";#N/A,#N/A,FALSE,"계정"}</definedName>
    <definedName name="ㄱㄷ" hidden="1">{#N/A,#N/A,FALSE,"UNIT";#N/A,#N/A,FALSE,"UNIT";#N/A,#N/A,FALSE,"계정"}</definedName>
    <definedName name="ㄱㄷ_1" localSheetId="11" hidden="1">{#N/A,#N/A,FALSE,"UNIT";#N/A,#N/A,FALSE,"UNIT";#N/A,#N/A,FALSE,"계정"}</definedName>
    <definedName name="ㄱㄷ_1" hidden="1">{#N/A,#N/A,FALSE,"UNIT";#N/A,#N/A,FALSE,"UNIT";#N/A,#N/A,FALSE,"계정"}</definedName>
    <definedName name="강용" localSheetId="11" hidden="1">{"'Sheet1'!$A$1:$H$36"}</definedName>
    <definedName name="강용" hidden="1">{"'Sheet1'!$A$1:$H$36"}</definedName>
    <definedName name="개나리" localSheetId="11" hidden="1">{#N/A,#N/A,FALSE,"UNIT";#N/A,#N/A,FALSE,"UNIT";#N/A,#N/A,FALSE,"계정"}</definedName>
    <definedName name="개나리" hidden="1">{#N/A,#N/A,FALSE,"UNIT";#N/A,#N/A,FALSE,"UNIT";#N/A,#N/A,FALSE,"계정"}</definedName>
    <definedName name="개나리_1" localSheetId="11" hidden="1">{#N/A,#N/A,FALSE,"UNIT";#N/A,#N/A,FALSE,"UNIT";#N/A,#N/A,FALSE,"계정"}</definedName>
    <definedName name="개나리_1" hidden="1">{#N/A,#N/A,FALSE,"UNIT";#N/A,#N/A,FALSE,"UNIT";#N/A,#N/A,FALSE,"계정"}</definedName>
    <definedName name="고" localSheetId="4" hidden="1">{#N/A,#N/A,FALSE,"REPORT"}</definedName>
    <definedName name="고" localSheetId="11" hidden="1">{#N/A,#N/A,FALSE,"REPORT"}</definedName>
    <definedName name="고" hidden="1">{#N/A,#N/A,FALSE,"REPORT"}</definedName>
    <definedName name="고_1" localSheetId="4" hidden="1">{#N/A,#N/A,FALSE,"REPORT"}</definedName>
    <definedName name="고_1" localSheetId="11" hidden="1">{#N/A,#N/A,FALSE,"REPORT"}</definedName>
    <definedName name="고_1" hidden="1">{#N/A,#N/A,FALSE,"REPORT"}</definedName>
    <definedName name="김석기" localSheetId="11" hidden="1">{#N/A,#N/A,FALSE,"UNIT";#N/A,#N/A,FALSE,"UNIT";#N/A,#N/A,FALSE,"계정"}</definedName>
    <definedName name="김석기" hidden="1">{#N/A,#N/A,FALSE,"UNIT";#N/A,#N/A,FALSE,"UNIT";#N/A,#N/A,FALSE,"계정"}</definedName>
    <definedName name="김석기_1" localSheetId="11" hidden="1">{#N/A,#N/A,FALSE,"UNIT";#N/A,#N/A,FALSE,"UNIT";#N/A,#N/A,FALSE,"계정"}</definedName>
    <definedName name="김석기_1" hidden="1">{#N/A,#N/A,FALSE,"UNIT";#N/A,#N/A,FALSE,"UNIT";#N/A,#N/A,FALSE,"계정"}</definedName>
    <definedName name="ㄴㄴㄴㄴ" localSheetId="11" hidden="1">{#N/A,#N/A,FALSE,"UNIT";#N/A,#N/A,FALSE,"UNIT";#N/A,#N/A,FALSE,"계정"}</definedName>
    <definedName name="ㄴㄴㄴㄴ" hidden="1">{#N/A,#N/A,FALSE,"UNIT";#N/A,#N/A,FALSE,"UNIT";#N/A,#N/A,FALSE,"계정"}</definedName>
    <definedName name="ㄴㄴㄴㄴ_1" localSheetId="11" hidden="1">{#N/A,#N/A,FALSE,"UNIT";#N/A,#N/A,FALSE,"UNIT";#N/A,#N/A,FALSE,"계정"}</definedName>
    <definedName name="ㄴㄴㄴㄴ_1" hidden="1">{#N/A,#N/A,FALSE,"UNIT";#N/A,#N/A,FALSE,"UNIT";#N/A,#N/A,FALSE,"계정"}</definedName>
    <definedName name="ㄴㄴㄴㄴㄴㄴㄴㄴ" localSheetId="11" hidden="1">{"'Sheet1'!$A$1:$H$36"}</definedName>
    <definedName name="ㄴㄴㄴㄴㄴㄴㄴㄴ" hidden="1">{"'Sheet1'!$A$1:$H$36"}</definedName>
    <definedName name="ㄴㄹㄴ" localSheetId="11" hidden="1">{#N/A,#N/A,FALSE,"UNIT";#N/A,#N/A,FALSE,"UNIT";#N/A,#N/A,FALSE,"계정"}</definedName>
    <definedName name="ㄴㄹㄴ" hidden="1">{#N/A,#N/A,FALSE,"UNIT";#N/A,#N/A,FALSE,"UNIT";#N/A,#N/A,FALSE,"계정"}</definedName>
    <definedName name="ㄴㄹㄴ_1" localSheetId="11" hidden="1">{#N/A,#N/A,FALSE,"UNIT";#N/A,#N/A,FALSE,"UNIT";#N/A,#N/A,FALSE,"계정"}</definedName>
    <definedName name="ㄴㄹㄴ_1" hidden="1">{#N/A,#N/A,FALSE,"UNIT";#N/A,#N/A,FALSE,"UNIT";#N/A,#N/A,FALSE,"계정"}</definedName>
    <definedName name="ㄴㄹㄴㅇ" localSheetId="11" hidden="1">{#N/A,#N/A,FALSE,"UNIT";#N/A,#N/A,FALSE,"UNIT";#N/A,#N/A,FALSE,"계정"}</definedName>
    <definedName name="ㄴㄹㄴㅇ" hidden="1">{#N/A,#N/A,FALSE,"UNIT";#N/A,#N/A,FALSE,"UNIT";#N/A,#N/A,FALSE,"계정"}</definedName>
    <definedName name="ㄴㄹㄴㅇ_1" localSheetId="11" hidden="1">{#N/A,#N/A,FALSE,"UNIT";#N/A,#N/A,FALSE,"UNIT";#N/A,#N/A,FALSE,"계정"}</definedName>
    <definedName name="ㄴㄹㄴㅇ_1" hidden="1">{#N/A,#N/A,FALSE,"UNIT";#N/A,#N/A,FALSE,"UNIT";#N/A,#N/A,FALSE,"계정"}</definedName>
    <definedName name="ㄴㄹㅇㄴ" localSheetId="11" hidden="1">{#N/A,#N/A,FALSE,"UNIT";#N/A,#N/A,FALSE,"UNIT";#N/A,#N/A,FALSE,"계정"}</definedName>
    <definedName name="ㄴㄹㅇㄴ" hidden="1">{#N/A,#N/A,FALSE,"UNIT";#N/A,#N/A,FALSE,"UNIT";#N/A,#N/A,FALSE,"계정"}</definedName>
    <definedName name="ㄴㄹㅇㄴ_1" localSheetId="11" hidden="1">{#N/A,#N/A,FALSE,"UNIT";#N/A,#N/A,FALSE,"UNIT";#N/A,#N/A,FALSE,"계정"}</definedName>
    <definedName name="ㄴㄹㅇㄴ_1" hidden="1">{#N/A,#N/A,FALSE,"UNIT";#N/A,#N/A,FALSE,"UNIT";#N/A,#N/A,FALSE,"계정"}</definedName>
    <definedName name="ㄴㄹㅈㄷ" localSheetId="11" hidden="1">{#N/A,#N/A,FALSE,"UNIT";#N/A,#N/A,FALSE,"UNIT";#N/A,#N/A,FALSE,"계정"}</definedName>
    <definedName name="ㄴㄹㅈㄷ" hidden="1">{#N/A,#N/A,FALSE,"UNIT";#N/A,#N/A,FALSE,"UNIT";#N/A,#N/A,FALSE,"계정"}</definedName>
    <definedName name="ㄴㄹㅈㄷ_1" localSheetId="11" hidden="1">{#N/A,#N/A,FALSE,"UNIT";#N/A,#N/A,FALSE,"UNIT";#N/A,#N/A,FALSE,"계정"}</definedName>
    <definedName name="ㄴㄹㅈㄷ_1" hidden="1">{#N/A,#N/A,FALSE,"UNIT";#N/A,#N/A,FALSE,"UNIT";#N/A,#N/A,FALSE,"계정"}</definedName>
    <definedName name="ㄴㅁㄴㅁㅁ" localSheetId="11" hidden="1">{#N/A,#N/A,FALSE,"UNIT";#N/A,#N/A,FALSE,"UNIT";#N/A,#N/A,FALSE,"계정"}</definedName>
    <definedName name="ㄴㅁㄴㅁㅁ" hidden="1">{#N/A,#N/A,FALSE,"UNIT";#N/A,#N/A,FALSE,"UNIT";#N/A,#N/A,FALSE,"계정"}</definedName>
    <definedName name="ㄴㅁㄴㅁㅁ_1" localSheetId="11" hidden="1">{#N/A,#N/A,FALSE,"UNIT";#N/A,#N/A,FALSE,"UNIT";#N/A,#N/A,FALSE,"계정"}</definedName>
    <definedName name="ㄴㅁㄴㅁㅁ_1" hidden="1">{#N/A,#N/A,FALSE,"UNIT";#N/A,#N/A,FALSE,"UNIT";#N/A,#N/A,FALSE,"계정"}</definedName>
    <definedName name="ㄴㅇㄹㄴㅇ" localSheetId="11" hidden="1">{#N/A,#N/A,FALSE,"UNIT";#N/A,#N/A,FALSE,"UNIT";#N/A,#N/A,FALSE,"계정"}</definedName>
    <definedName name="ㄴㅇㄹㄴㅇ" hidden="1">{#N/A,#N/A,FALSE,"UNIT";#N/A,#N/A,FALSE,"UNIT";#N/A,#N/A,FALSE,"계정"}</definedName>
    <definedName name="ㄴㅇㄹㄴㅇ_1" localSheetId="11" hidden="1">{#N/A,#N/A,FALSE,"UNIT";#N/A,#N/A,FALSE,"UNIT";#N/A,#N/A,FALSE,"계정"}</definedName>
    <definedName name="ㄴㅇㄹㄴㅇ_1" hidden="1">{#N/A,#N/A,FALSE,"UNIT";#N/A,#N/A,FALSE,"UNIT";#N/A,#N/A,FALSE,"계정"}</definedName>
    <definedName name="ㄴㅇㄹㄴㅇㄹ" localSheetId="11" hidden="1">{#N/A,#N/A,FALSE,"UNIT";#N/A,#N/A,FALSE,"UNIT";#N/A,#N/A,FALSE,"계정"}</definedName>
    <definedName name="ㄴㅇㄹㄴㅇㄹ" hidden="1">{#N/A,#N/A,FALSE,"UNIT";#N/A,#N/A,FALSE,"UNIT";#N/A,#N/A,FALSE,"계정"}</definedName>
    <definedName name="ㄴㅇㄹㄴㅇㄹ_1" localSheetId="11" hidden="1">{#N/A,#N/A,FALSE,"UNIT";#N/A,#N/A,FALSE,"UNIT";#N/A,#N/A,FALSE,"계정"}</definedName>
    <definedName name="ㄴㅇㄹㄴㅇㄹ_1" hidden="1">{#N/A,#N/A,FALSE,"UNIT";#N/A,#N/A,FALSE,"UNIT";#N/A,#N/A,FALSE,"계정"}</definedName>
    <definedName name="ㄶㅇ노ㅗㄶ호" localSheetId="4" hidden="1">{#N/A,#N/A,FALSE,"REPORT"}</definedName>
    <definedName name="ㄶㅇ노ㅗㄶ호" localSheetId="11" hidden="1">{#N/A,#N/A,FALSE,"REPORT"}</definedName>
    <definedName name="ㄶㅇ노ㅗㄶ호" hidden="1">{#N/A,#N/A,FALSE,"REPORT"}</definedName>
    <definedName name="ㄶㅇ노ㅗㄶ호_1" localSheetId="4" hidden="1">{#N/A,#N/A,FALSE,"REPORT"}</definedName>
    <definedName name="ㄶㅇ노ㅗㄶ호_1" localSheetId="11" hidden="1">{#N/A,#N/A,FALSE,"REPORT"}</definedName>
    <definedName name="ㄶㅇ노ㅗㄶ호_1" hidden="1">{#N/A,#N/A,FALSE,"REPORT"}</definedName>
    <definedName name="ㄷㄳ" localSheetId="11" hidden="1">{#N/A,#N/A,FALSE,"UNIT";#N/A,#N/A,FALSE,"UNIT";#N/A,#N/A,FALSE,"계정"}</definedName>
    <definedName name="ㄷㄳ" hidden="1">{#N/A,#N/A,FALSE,"UNIT";#N/A,#N/A,FALSE,"UNIT";#N/A,#N/A,FALSE,"계정"}</definedName>
    <definedName name="ㄷㄳ_1" localSheetId="11" hidden="1">{#N/A,#N/A,FALSE,"UNIT";#N/A,#N/A,FALSE,"UNIT";#N/A,#N/A,FALSE,"계정"}</definedName>
    <definedName name="ㄷㄳ_1" hidden="1">{#N/A,#N/A,FALSE,"UNIT";#N/A,#N/A,FALSE,"UNIT";#N/A,#N/A,FALSE,"계정"}</definedName>
    <definedName name="ㄷㅈㄱㅈㄷ" localSheetId="11" hidden="1">{#N/A,#N/A,FALSE,"UNIT";#N/A,#N/A,FALSE,"UNIT";#N/A,#N/A,FALSE,"계정"}</definedName>
    <definedName name="ㄷㅈㄱㅈㄷ" hidden="1">{#N/A,#N/A,FALSE,"UNIT";#N/A,#N/A,FALSE,"UNIT";#N/A,#N/A,FALSE,"계정"}</definedName>
    <definedName name="ㄷㅈㄱㅈㄷ_1" localSheetId="11" hidden="1">{#N/A,#N/A,FALSE,"UNIT";#N/A,#N/A,FALSE,"UNIT";#N/A,#N/A,FALSE,"계정"}</definedName>
    <definedName name="ㄷㅈㄱㅈㄷ_1" hidden="1">{#N/A,#N/A,FALSE,"UNIT";#N/A,#N/A,FALSE,"UNIT";#N/A,#N/A,FALSE,"계정"}</definedName>
    <definedName name="ㄹㄴㅇㄹㄴ" localSheetId="11" hidden="1">{#N/A,#N/A,FALSE,"UNIT";#N/A,#N/A,FALSE,"UNIT";#N/A,#N/A,FALSE,"계정"}</definedName>
    <definedName name="ㄹㄴㅇㄹㄴ" hidden="1">{#N/A,#N/A,FALSE,"UNIT";#N/A,#N/A,FALSE,"UNIT";#N/A,#N/A,FALSE,"계정"}</definedName>
    <definedName name="ㄹㄴㅇㄹㄴ_1" localSheetId="11" hidden="1">{#N/A,#N/A,FALSE,"UNIT";#N/A,#N/A,FALSE,"UNIT";#N/A,#N/A,FALSE,"계정"}</definedName>
    <definedName name="ㄹㄴㅇㄹㄴ_1" hidden="1">{#N/A,#N/A,FALSE,"UNIT";#N/A,#N/A,FALSE,"UNIT";#N/A,#N/A,FALSE,"계정"}</definedName>
    <definedName name="ㅁㄴㄹㅇㄴㄹ" localSheetId="11" hidden="1">{#N/A,#N/A,FALSE,"UNIT";#N/A,#N/A,FALSE,"UNIT";#N/A,#N/A,FALSE,"계정"}</definedName>
    <definedName name="ㅁㄴㄹㅇㄴㄹ" hidden="1">{#N/A,#N/A,FALSE,"UNIT";#N/A,#N/A,FALSE,"UNIT";#N/A,#N/A,FALSE,"계정"}</definedName>
    <definedName name="ㅁㄴㄹㅇㄴㄹ_1" localSheetId="11" hidden="1">{#N/A,#N/A,FALSE,"UNIT";#N/A,#N/A,FALSE,"UNIT";#N/A,#N/A,FALSE,"계정"}</definedName>
    <definedName name="ㅁㄴㄹㅇㄴㄹ_1" hidden="1">{#N/A,#N/A,FALSE,"UNIT";#N/A,#N/A,FALSE,"UNIT";#N/A,#N/A,FALSE,"계정"}</definedName>
    <definedName name="ㅁㄴㅇ" localSheetId="11" hidden="1">{#N/A,#N/A,FALSE,"UNIT";#N/A,#N/A,FALSE,"UNIT";#N/A,#N/A,FALSE,"계정"}</definedName>
    <definedName name="ㅁㄴㅇ" hidden="1">{#N/A,#N/A,FALSE,"UNIT";#N/A,#N/A,FALSE,"UNIT";#N/A,#N/A,FALSE,"계정"}</definedName>
    <definedName name="ㅁㄴㅇ_1" localSheetId="11" hidden="1">{#N/A,#N/A,FALSE,"UNIT";#N/A,#N/A,FALSE,"UNIT";#N/A,#N/A,FALSE,"계정"}</definedName>
    <definedName name="ㅁㄴㅇ_1" hidden="1">{#N/A,#N/A,FALSE,"UNIT";#N/A,#N/A,FALSE,"UNIT";#N/A,#N/A,FALSE,"계정"}</definedName>
    <definedName name="ㅁㅁ" localSheetId="11" hidden="1">{#N/A,#N/A,FALSE,"UNIT";#N/A,#N/A,FALSE,"UNIT";#N/A,#N/A,FALSE,"계정"}</definedName>
    <definedName name="ㅁㅁ" hidden="1">{#N/A,#N/A,FALSE,"UNIT";#N/A,#N/A,FALSE,"UNIT";#N/A,#N/A,FALSE,"계정"}</definedName>
    <definedName name="ㅁㅁ_1" localSheetId="11" hidden="1">{#N/A,#N/A,FALSE,"UNIT";#N/A,#N/A,FALSE,"UNIT";#N/A,#N/A,FALSE,"계정"}</definedName>
    <definedName name="ㅁㅁ_1" hidden="1">{#N/A,#N/A,FALSE,"UNIT";#N/A,#N/A,FALSE,"UNIT";#N/A,#N/A,FALSE,"계정"}</definedName>
    <definedName name="ㅁㅁㅁ" localSheetId="11" hidden="1">{#N/A,#N/A,FALSE,"UNIT";#N/A,#N/A,FALSE,"UNIT";#N/A,#N/A,FALSE,"계정"}</definedName>
    <definedName name="ㅁㅁㅁ" hidden="1">{#N/A,#N/A,FALSE,"UNIT";#N/A,#N/A,FALSE,"UNIT";#N/A,#N/A,FALSE,"계정"}</definedName>
    <definedName name="ㅁㅁㅁ_1" localSheetId="11" hidden="1">{#N/A,#N/A,FALSE,"UNIT";#N/A,#N/A,FALSE,"UNIT";#N/A,#N/A,FALSE,"계정"}</definedName>
    <definedName name="ㅁㅁㅁ_1" hidden="1">{#N/A,#N/A,FALSE,"UNIT";#N/A,#N/A,FALSE,"UNIT";#N/A,#N/A,FALSE,"계정"}</definedName>
    <definedName name="ㅁㅁㅁㅁ" localSheetId="11" hidden="1">{#N/A,#N/A,FALSE,"UNIT";#N/A,#N/A,FALSE,"UNIT";#N/A,#N/A,FALSE,"계정"}</definedName>
    <definedName name="ㅁㅁㅁㅁ" hidden="1">{#N/A,#N/A,FALSE,"UNIT";#N/A,#N/A,FALSE,"UNIT";#N/A,#N/A,FALSE,"계정"}</definedName>
    <definedName name="ㅁㅁㅁㅁ_1" localSheetId="11" hidden="1">{#N/A,#N/A,FALSE,"UNIT";#N/A,#N/A,FALSE,"UNIT";#N/A,#N/A,FALSE,"계정"}</definedName>
    <definedName name="ㅁㅁㅁㅁ_1" hidden="1">{#N/A,#N/A,FALSE,"UNIT";#N/A,#N/A,FALSE,"UNIT";#N/A,#N/A,FALSE,"계정"}</definedName>
    <definedName name="ㅁㅁㅁㅁㅁ" localSheetId="11" hidden="1">{#N/A,#N/A,FALSE,"UNIT";#N/A,#N/A,FALSE,"UNIT";#N/A,#N/A,FALSE,"계정"}</definedName>
    <definedName name="ㅁㅁㅁㅁㅁ" hidden="1">{#N/A,#N/A,FALSE,"UNIT";#N/A,#N/A,FALSE,"UNIT";#N/A,#N/A,FALSE,"계정"}</definedName>
    <definedName name="ㅁㅁㅁㅁㅁ_1" localSheetId="11" hidden="1">{#N/A,#N/A,FALSE,"UNIT";#N/A,#N/A,FALSE,"UNIT";#N/A,#N/A,FALSE,"계정"}</definedName>
    <definedName name="ㅁㅁㅁㅁㅁ_1" hidden="1">{#N/A,#N/A,FALSE,"UNIT";#N/A,#N/A,FALSE,"UNIT";#N/A,#N/A,FALSE,"계정"}</definedName>
    <definedName name="ㅁㅁㅁㅁㅁㅁㅁㅁ" localSheetId="11" hidden="1">{"'Sheet1'!$A$1:$H$36"}</definedName>
    <definedName name="ㅁㅁㅁㅁㅁㅁㅁㅁ" hidden="1">{"'Sheet1'!$A$1:$H$36"}</definedName>
    <definedName name="미애" localSheetId="4" hidden="1">{#N/A,#N/A,FALSE,"REPORT"}</definedName>
    <definedName name="미애" localSheetId="11" hidden="1">{#N/A,#N/A,FALSE,"REPORT"}</definedName>
    <definedName name="미애" hidden="1">{#N/A,#N/A,FALSE,"REPORT"}</definedName>
    <definedName name="미애_1" localSheetId="4" hidden="1">{#N/A,#N/A,FALSE,"REPORT"}</definedName>
    <definedName name="미애_1" localSheetId="11" hidden="1">{#N/A,#N/A,FALSE,"REPORT"}</definedName>
    <definedName name="미애_1" hidden="1">{#N/A,#N/A,FALSE,"REPORT"}</definedName>
    <definedName name="ㅂㅂ" localSheetId="11" hidden="1">{#N/A,#N/A,FALSE,"UNIT";#N/A,#N/A,FALSE,"UNIT";#N/A,#N/A,FALSE,"계정"}</definedName>
    <definedName name="ㅂㅂ" hidden="1">{#N/A,#N/A,FALSE,"UNIT";#N/A,#N/A,FALSE,"UNIT";#N/A,#N/A,FALSE,"계정"}</definedName>
    <definedName name="ㅂㅂ_1" localSheetId="11" hidden="1">{#N/A,#N/A,FALSE,"UNIT";#N/A,#N/A,FALSE,"UNIT";#N/A,#N/A,FALSE,"계정"}</definedName>
    <definedName name="ㅂㅂ_1" hidden="1">{#N/A,#N/A,FALSE,"UNIT";#N/A,#N/A,FALSE,"UNIT";#N/A,#N/A,FALSE,"계정"}</definedName>
    <definedName name="ㅅ" localSheetId="11" hidden="1">{#N/A,#N/A,FALSE,"UNIT";#N/A,#N/A,FALSE,"UNIT";#N/A,#N/A,FALSE,"계정"}</definedName>
    <definedName name="ㅅ" hidden="1">{#N/A,#N/A,FALSE,"UNIT";#N/A,#N/A,FALSE,"UNIT";#N/A,#N/A,FALSE,"계정"}</definedName>
    <definedName name="ㅅ_1" localSheetId="11" hidden="1">{#N/A,#N/A,FALSE,"UNIT";#N/A,#N/A,FALSE,"UNIT";#N/A,#N/A,FALSE,"계정"}</definedName>
    <definedName name="ㅅ_1" hidden="1">{#N/A,#N/A,FALSE,"UNIT";#N/A,#N/A,FALSE,"UNIT";#N/A,#N/A,FALSE,"계정"}</definedName>
    <definedName name="사랑" localSheetId="11" hidden="1">{"'Sheet1'!$A$1:$H$36"}</definedName>
    <definedName name="사랑" hidden="1">{"'Sheet1'!$A$1:$H$36"}</definedName>
    <definedName name="손익3" localSheetId="11" hidden="1">{#N/A,#N/A,FALSE,"UNIT";#N/A,#N/A,FALSE,"UNIT";#N/A,#N/A,FALSE,"계정"}</definedName>
    <definedName name="손익3" hidden="1">{#N/A,#N/A,FALSE,"UNIT";#N/A,#N/A,FALSE,"UNIT";#N/A,#N/A,FALSE,"계정"}</definedName>
    <definedName name="손익3_1" localSheetId="11" hidden="1">{#N/A,#N/A,FALSE,"UNIT";#N/A,#N/A,FALSE,"UNIT";#N/A,#N/A,FALSE,"계정"}</definedName>
    <definedName name="손익3_1" hidden="1">{#N/A,#N/A,FALSE,"UNIT";#N/A,#N/A,FALSE,"UNIT";#N/A,#N/A,FALSE,"계정"}</definedName>
    <definedName name="손익계산서"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 localSheetId="1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수출실적" localSheetId="11" hidden="1">{"'Sheet1'!$A$1:$H$36"}</definedName>
    <definedName name="수출실적" hidden="1">{"'Sheet1'!$A$1:$H$36"}</definedName>
    <definedName name="ㅇ" hidden="1">#REF!</definedName>
    <definedName name="ㅇㄴㄹㄴㅇ" localSheetId="11" hidden="1">{#N/A,#N/A,FALSE,"UNIT";#N/A,#N/A,FALSE,"UNIT";#N/A,#N/A,FALSE,"계정"}</definedName>
    <definedName name="ㅇㄴㄹㄴㅇ" hidden="1">{#N/A,#N/A,FALSE,"UNIT";#N/A,#N/A,FALSE,"UNIT";#N/A,#N/A,FALSE,"계정"}</definedName>
    <definedName name="ㅇㄴㄹㄴㅇ_1" localSheetId="11" hidden="1">{#N/A,#N/A,FALSE,"UNIT";#N/A,#N/A,FALSE,"UNIT";#N/A,#N/A,FALSE,"계정"}</definedName>
    <definedName name="ㅇㄴㄹㄴㅇ_1" hidden="1">{#N/A,#N/A,FALSE,"UNIT";#N/A,#N/A,FALSE,"UNIT";#N/A,#N/A,FALSE,"계정"}</definedName>
    <definedName name="ㅇㅇㅇㅇㅇ" localSheetId="11" hidden="1">{"'Sheet1'!$A$1:$H$36"}</definedName>
    <definedName name="ㅇㅇㅇㅇㅇ" hidden="1">{"'Sheet1'!$A$1:$H$36"}</definedName>
    <definedName name="ㅇㅇㅇㅇㅇㅇㅇㅇㅇ" localSheetId="11" hidden="1">{"'Sheet1'!$A$1:$H$36"}</definedName>
    <definedName name="ㅇㅇㅇㅇㅇㅇㅇㅇㅇ" hidden="1">{"'Sheet1'!$A$1:$H$36"}</definedName>
    <definedName name="ㅇㅇㅇㅇㅇㅇㅇㅇㅇㅇㅇㅇㅇ" localSheetId="11" hidden="1">{"'Sheet1'!$A$1:$H$36"}</definedName>
    <definedName name="ㅇㅇㅇㅇㅇㅇㅇㅇㅇㅇㅇㅇㅇ" hidden="1">{"'Sheet1'!$A$1:$H$36"}</definedName>
    <definedName name="ㅇㅇㅇㅇㅇㅇㅇㅇㅇㅇㅇㅇㅇㅇ" localSheetId="11" hidden="1">{"'Sheet1'!$A$1:$H$36"}</definedName>
    <definedName name="ㅇㅇㅇㅇㅇㅇㅇㅇㅇㅇㅇㅇㅇㅇ" hidden="1">{"'Sheet1'!$A$1:$H$36"}</definedName>
    <definedName name="아아아ㅏㅏㅏㅏㅏㅏㅏㅏㅏㅏㅏㅏ" localSheetId="11" hidden="1">{"'Sheet1'!$A$1:$H$36"}</definedName>
    <definedName name="아아아ㅏㅏㅏㅏㅏㅏㅏㅏㅏㅏㅏㅏ" hidden="1">{"'Sheet1'!$A$1:$H$36"}</definedName>
    <definedName name="ㅈㄷㄱ" localSheetId="11" hidden="1">{#N/A,#N/A,FALSE,"UNIT";#N/A,#N/A,FALSE,"UNIT";#N/A,#N/A,FALSE,"계정"}</definedName>
    <definedName name="ㅈㄷㄱ" hidden="1">{#N/A,#N/A,FALSE,"UNIT";#N/A,#N/A,FALSE,"UNIT";#N/A,#N/A,FALSE,"계정"}</definedName>
    <definedName name="ㅈㄷㄱ_1" localSheetId="11" hidden="1">{#N/A,#N/A,FALSE,"UNIT";#N/A,#N/A,FALSE,"UNIT";#N/A,#N/A,FALSE,"계정"}</definedName>
    <definedName name="ㅈㄷㄱ_1" hidden="1">{#N/A,#N/A,FALSE,"UNIT";#N/A,#N/A,FALSE,"UNIT";#N/A,#N/A,FALSE,"계정"}</definedName>
    <definedName name="ㅈㄷㄱㅈ" localSheetId="11" hidden="1">{#N/A,#N/A,FALSE,"UNIT";#N/A,#N/A,FALSE,"UNIT";#N/A,#N/A,FALSE,"계정"}</definedName>
    <definedName name="ㅈㄷㄱㅈ" hidden="1">{#N/A,#N/A,FALSE,"UNIT";#N/A,#N/A,FALSE,"UNIT";#N/A,#N/A,FALSE,"계정"}</definedName>
    <definedName name="ㅈㄷㄱㅈ_1" localSheetId="11" hidden="1">{#N/A,#N/A,FALSE,"UNIT";#N/A,#N/A,FALSE,"UNIT";#N/A,#N/A,FALSE,"계정"}</definedName>
    <definedName name="ㅈㄷㄱㅈ_1" hidden="1">{#N/A,#N/A,FALSE,"UNIT";#N/A,#N/A,FALSE,"UNIT";#N/A,#N/A,FALSE,"계정"}</definedName>
    <definedName name="ㅈㄷㄱㅈㄷ" localSheetId="11" hidden="1">{#N/A,#N/A,FALSE,"UNIT";#N/A,#N/A,FALSE,"UNIT";#N/A,#N/A,FALSE,"계정"}</definedName>
    <definedName name="ㅈㄷㄱㅈㄷ" hidden="1">{#N/A,#N/A,FALSE,"UNIT";#N/A,#N/A,FALSE,"UNIT";#N/A,#N/A,FALSE,"계정"}</definedName>
    <definedName name="ㅈㄷㄱㅈㄷ_1" localSheetId="11" hidden="1">{#N/A,#N/A,FALSE,"UNIT";#N/A,#N/A,FALSE,"UNIT";#N/A,#N/A,FALSE,"계정"}</definedName>
    <definedName name="ㅈㄷㄱㅈㄷ_1" hidden="1">{#N/A,#N/A,FALSE,"UNIT";#N/A,#N/A,FALSE,"UNIT";#N/A,#N/A,FALSE,"계정"}</definedName>
    <definedName name="ㅈㄷㅇ" localSheetId="11" hidden="1">{#N/A,#N/A,FALSE,"UNIT";#N/A,#N/A,FALSE,"UNIT";#N/A,#N/A,FALSE,"계정"}</definedName>
    <definedName name="ㅈㄷㅇ" hidden="1">{#N/A,#N/A,FALSE,"UNIT";#N/A,#N/A,FALSE,"UNIT";#N/A,#N/A,FALSE,"계정"}</definedName>
    <definedName name="ㅈㄷㅇ_1" localSheetId="11" hidden="1">{#N/A,#N/A,FALSE,"UNIT";#N/A,#N/A,FALSE,"UNIT";#N/A,#N/A,FALSE,"계정"}</definedName>
    <definedName name="ㅈㄷㅇ_1" hidden="1">{#N/A,#N/A,FALSE,"UNIT";#N/A,#N/A,FALSE,"UNIT";#N/A,#N/A,FALSE,"계정"}</definedName>
    <definedName name="ㅈㅈㄷ" localSheetId="11" hidden="1">{#N/A,#N/A,FALSE,"UNIT";#N/A,#N/A,FALSE,"UNIT";#N/A,#N/A,FALSE,"계정"}</definedName>
    <definedName name="ㅈㅈㄷ" hidden="1">{#N/A,#N/A,FALSE,"UNIT";#N/A,#N/A,FALSE,"UNIT";#N/A,#N/A,FALSE,"계정"}</definedName>
    <definedName name="ㅈㅈㄷ_1" localSheetId="11" hidden="1">{#N/A,#N/A,FALSE,"UNIT";#N/A,#N/A,FALSE,"UNIT";#N/A,#N/A,FALSE,"계정"}</definedName>
    <definedName name="ㅈㅈㄷ_1" hidden="1">{#N/A,#N/A,FALSE,"UNIT";#N/A,#N/A,FALSE,"UNIT";#N/A,#N/A,FALSE,"계정"}</definedName>
    <definedName name="ㅈㅈㅈㅈ" localSheetId="11" hidden="1">{"'Sheet1'!$A$1:$H$36"}</definedName>
    <definedName name="ㅈㅈㅈㅈ" hidden="1">{"'Sheet1'!$A$1:$H$36"}</definedName>
    <definedName name="자판기" localSheetId="11" hidden="1">{#N/A,#N/A,FALSE,"UNIT";#N/A,#N/A,FALSE,"UNIT";#N/A,#N/A,FALSE,"계정"}</definedName>
    <definedName name="자판기" hidden="1">{#N/A,#N/A,FALSE,"UNIT";#N/A,#N/A,FALSE,"UNIT";#N/A,#N/A,FALSE,"계정"}</definedName>
    <definedName name="자판기_1" localSheetId="11" hidden="1">{#N/A,#N/A,FALSE,"UNIT";#N/A,#N/A,FALSE,"UNIT";#N/A,#N/A,FALSE,"계정"}</definedName>
    <definedName name="자판기_1" hidden="1">{#N/A,#N/A,FALSE,"UNIT";#N/A,#N/A,FALSE,"UNIT";#N/A,#N/A,FALSE,"계정"}</definedName>
    <definedName name="전산장비" localSheetId="11" hidden="1">{"'Sheet1'!$A$1:$H$36"}</definedName>
    <definedName name="전산장비" hidden="1">{"'Sheet1'!$A$1:$H$36"}</definedName>
    <definedName name="차량SVC" localSheetId="11" hidden="1">{#N/A,#N/A,FALSE,"UNIT";#N/A,#N/A,FALSE,"UNIT";#N/A,#N/A,FALSE,"계정"}</definedName>
    <definedName name="차량SVC" hidden="1">{#N/A,#N/A,FALSE,"UNIT";#N/A,#N/A,FALSE,"UNIT";#N/A,#N/A,FALSE,"계정"}</definedName>
    <definedName name="차량SVC_1" localSheetId="11" hidden="1">{#N/A,#N/A,FALSE,"UNIT";#N/A,#N/A,FALSE,"UNIT";#N/A,#N/A,FALSE,"계정"}</definedName>
    <definedName name="차량SVC_1" hidden="1">{#N/A,#N/A,FALSE,"UNIT";#N/A,#N/A,FALSE,"UNIT";#N/A,#N/A,FALSE,"계정"}</definedName>
    <definedName name="총괄표"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타타타" localSheetId="11" hidden="1">{"'Sheet1'!$A$1:$H$36"}</definedName>
    <definedName name="타타타" hidden="1">{"'Sheet1'!$A$1:$H$36"}</definedName>
    <definedName name="표표ㅣ" localSheetId="11" hidden="1">{"'Sheet1'!$A$1:$H$36"}</definedName>
    <definedName name="표표ㅣ" hidden="1">{"'Sheet1'!$A$1:$H$36"}</definedName>
    <definedName name="ㅎ" localSheetId="11" hidden="1">{#N/A,#N/A,FALSE,"UNIT";#N/A,#N/A,FALSE,"UNIT";#N/A,#N/A,FALSE,"계정"}</definedName>
    <definedName name="ㅎ" hidden="1">{#N/A,#N/A,FALSE,"UNIT";#N/A,#N/A,FALSE,"UNIT";#N/A,#N/A,FALSE,"계정"}</definedName>
    <definedName name="ㅎ_1" localSheetId="11" hidden="1">{#N/A,#N/A,FALSE,"UNIT";#N/A,#N/A,FALSE,"UNIT";#N/A,#N/A,FALSE,"계정"}</definedName>
    <definedName name="ㅎ_1" hidden="1">{#N/A,#N/A,FALSE,"UNIT";#N/A,#N/A,FALSE,"UNIT";#N/A,#N/A,FALSE,"계정"}</definedName>
    <definedName name="하" localSheetId="11" hidden="1">{"'Sheet1'!$A$1:$H$36"}</definedName>
    <definedName name="하" hidden="1">{"'Sheet1'!$A$1:$H$36"}</definedName>
    <definedName name="하ㅏㅎ라하하핳" localSheetId="11" hidden="1">{"'Sheet1'!$A$1:$H$36"}</definedName>
    <definedName name="하ㅏㅎ라하하핳" hidden="1">{"'Sheet1'!$A$1:$H$36"}</definedName>
    <definedName name="ㅏ나앙"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localSheetId="1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ㅣㅑ" localSheetId="11" hidden="1">{#N/A,#N/A,FALSE,"UNIT";#N/A,#N/A,FALSE,"UNIT";#N/A,#N/A,FALSE,"계정"}</definedName>
    <definedName name="ㅏㅣㅑ" hidden="1">{#N/A,#N/A,FALSE,"UNIT";#N/A,#N/A,FALSE,"UNIT";#N/A,#N/A,FALSE,"계정"}</definedName>
    <definedName name="ㅏㅣㅑ_1" localSheetId="11" hidden="1">{#N/A,#N/A,FALSE,"UNIT";#N/A,#N/A,FALSE,"UNIT";#N/A,#N/A,FALSE,"계정"}</definedName>
    <definedName name="ㅏㅣㅑ_1" hidden="1">{#N/A,#N/A,FALSE,"UNIT";#N/A,#N/A,FALSE,"UNIT";#N/A,#N/A,FALSE,"계정"}</definedName>
    <definedName name="ㅕㅏㅏㅣ" localSheetId="11" hidden="1">{#N/A,#N/A,FALSE,"UNIT";#N/A,#N/A,FALSE,"UNIT";#N/A,#N/A,FALSE,"계정"}</definedName>
    <definedName name="ㅕㅏㅏㅣ" hidden="1">{#N/A,#N/A,FALSE,"UNIT";#N/A,#N/A,FALSE,"UNIT";#N/A,#N/A,FALSE,"계정"}</definedName>
    <definedName name="ㅕㅏㅏㅣ_1" localSheetId="11" hidden="1">{#N/A,#N/A,FALSE,"UNIT";#N/A,#N/A,FALSE,"UNIT";#N/A,#N/A,FALSE,"계정"}</definedName>
    <definedName name="ㅕㅏㅏㅣ_1" hidden="1">{#N/A,#N/A,FALSE,"UNIT";#N/A,#N/A,FALSE,"UNIT";#N/A,#N/A,FALSE,"계정"}</definedName>
    <definedName name="借款" localSheetId="11" hidden="1">{#N/A,#N/A,FALSE,"970301";#N/A,#N/A,FALSE,"970302";#N/A,#N/A,FALSE,"970303";#N/A,#N/A,FALSE,"970304";#N/A,#N/A,FALSE,"COM1";#N/A,#N/A,FALSE,"COM2"}</definedName>
    <definedName name="借款" hidden="1">{#N/A,#N/A,FALSE,"970301";#N/A,#N/A,FALSE,"970302";#N/A,#N/A,FALSE,"970303";#N/A,#N/A,FALSE,"970304";#N/A,#N/A,FALSE,"COM1";#N/A,#N/A,FALSE,"COM2"}</definedName>
    <definedName name="备用" localSheetId="11" hidden="1">{#N/A,#N/A,FALSE,"OffAdvance";#N/A,#N/A,FALSE,"OffExpRprt";#N/A,#N/A,FALSE,"Entertmnt";#N/A,#N/A,FALSE,"Promotion";#N/A,#N/A,FALSE,"Travelling"}</definedName>
    <definedName name="备用" hidden="1">{#N/A,#N/A,FALSE,"OffAdvance";#N/A,#N/A,FALSE,"OffExpRprt";#N/A,#N/A,FALSE,"Entertmnt";#N/A,#N/A,FALSE,"Promotion";#N/A,#N/A,FALSE,"Travelling"}</definedName>
    <definedName name="年間収支買掛" localSheetId="11" hidden="1">{"'下期集計（10.27迄・速報値）'!$Q$16"}</definedName>
    <definedName name="年間収支買掛" hidden="1">{"'下期集計（10.27迄・速報値）'!$Q$16"}</definedName>
    <definedName name="年間資金収支あ" localSheetId="11" hidden="1">{"'下期集計（10.27迄・速報値）'!$Q$16"}</definedName>
    <definedName name="年間資金収支あ" hidden="1">{"'下期集計（10.27迄・速報値）'!$Q$16"}</definedName>
    <definedName name="应手款" localSheetId="11"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1" hidden="1">{#N/A,#N/A,FALSE,"Marketing";#N/A,#N/A,FALSE,"Selling";#N/A,#N/A,FALSE,"Promotional";#N/A,#N/A,FALSE,"Advertising"}</definedName>
    <definedName name="应手款1月" hidden="1">{#N/A,#N/A,FALSE,"Marketing";#N/A,#N/A,FALSE,"Selling";#N/A,#N/A,FALSE,"Promotional";#N/A,#N/A,FALSE,"Advertising"}</definedName>
    <definedName name="日繰06" localSheetId="11" hidden="1">{"'下期集計（10.27迄・速報値）'!$Q$16"}</definedName>
    <definedName name="日繰06" hidden="1">{"'下期集計（10.27迄・速報値）'!$Q$16"}</definedName>
    <definedName name="要処理資産②" localSheetId="11" hidden="1">{"'下期集計（10.27迄・速報値）'!$Q$16"}</definedName>
    <definedName name="要処理資産②" hidden="1">{"'下期集計（10.27迄・速報値）'!$Q$16"}</definedName>
    <definedName name="试验" localSheetId="11" hidden="1">{#N/A,#N/A,FALSE,"OffAdvance";#N/A,#N/A,FALSE,"OffExpRprt";#N/A,#N/A,FALSE,"Travelling";#N/A,#N/A,FALSE,"Entertmnt";#N/A,#N/A,FALSE,"Promotion"}</definedName>
    <definedName name="试验" hidden="1">{#N/A,#N/A,FALSE,"OffAdvance";#N/A,#N/A,FALSE,"OffExpRprt";#N/A,#N/A,FALSE,"Travelling";#N/A,#N/A,FALSE,"Entertmnt";#N/A,#N/A,FALSE,"Promotion"}</definedName>
    <definedName name="資金" localSheetId="11" hidden="1">{"'下期集計（10.27迄・速報値）'!$Q$16"}</definedName>
    <definedName name="資金" hidden="1">{"'下期集計（10.27迄・速報値）'!$Q$16"}</definedName>
    <definedName name="金利体系" localSheetId="11" hidden="1">{"'下期集計（10.27迄・速報値）'!$Q$16"}</definedName>
    <definedName name="金利体系" hidden="1">{"'下期集計（10.27迄・速報値）'!$Q$16"}</definedName>
    <definedName name="関連" localSheetId="11" hidden="1">{"'下期集計（10.27迄・速報値）'!$Q$16"}</definedName>
    <definedName name="関連" hidden="1">{"'下期集計（10.27迄・速報値）'!$Q$16"}</definedName>
  </definedNames>
  <calcPr calcId="191029"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6" i="252" l="1"/>
  <c r="BB6" i="252"/>
  <c r="BA6" i="252"/>
  <c r="AZ6" i="252"/>
  <c r="AY6" i="252"/>
  <c r="AX6" i="252"/>
  <c r="AW6" i="252"/>
  <c r="AV6" i="252"/>
  <c r="AU6" i="252"/>
  <c r="AT6" i="252"/>
  <c r="AS6" i="252"/>
  <c r="AR6" i="252"/>
  <c r="AQ6" i="252"/>
  <c r="AP6" i="252"/>
  <c r="G34" i="172"/>
  <c r="G26" i="172"/>
  <c r="F26" i="172" s="1"/>
  <c r="F24" i="172"/>
  <c r="F25" i="172"/>
  <c r="F27" i="172"/>
  <c r="F28" i="172"/>
  <c r="F29" i="172"/>
  <c r="F30" i="172"/>
  <c r="F31" i="172"/>
  <c r="F32" i="172"/>
  <c r="F33" i="172"/>
  <c r="F34" i="172"/>
  <c r="F20" i="172" l="1"/>
  <c r="G9" i="172"/>
  <c r="G10" i="172"/>
  <c r="G11" i="172"/>
  <c r="G12" i="172"/>
  <c r="G13" i="172"/>
  <c r="G14" i="172"/>
  <c r="G15" i="172"/>
  <c r="G16" i="172"/>
  <c r="G17" i="172"/>
  <c r="G18" i="172"/>
  <c r="F19" i="172"/>
  <c r="G19" i="172"/>
  <c r="N10" i="5" a="1"/>
  <c r="O10" i="5" a="1"/>
  <c r="P10" i="5" a="1"/>
  <c r="Q10" i="5" a="1"/>
  <c r="N11" i="5" a="1"/>
  <c r="O11" i="5" a="1"/>
  <c r="P11" i="5" a="1"/>
  <c r="Q11" i="5" a="1"/>
  <c r="N12" i="5" a="1"/>
  <c r="O12" i="5" a="1"/>
  <c r="P12" i="5" a="1"/>
  <c r="Q12" i="5" a="1"/>
  <c r="Q13" i="5" s="1" a="1"/>
  <c r="N13" i="5" a="1"/>
  <c r="O13" i="5" a="1"/>
  <c r="P13" i="5" a="1"/>
  <c r="N14" i="5" a="1"/>
  <c r="O14" i="5" a="1"/>
  <c r="P14" i="5" a="1"/>
  <c r="Q14" i="5" a="1"/>
  <c r="N15" i="5" a="1"/>
  <c r="O15" i="5" a="1"/>
  <c r="P15" i="5" a="1"/>
  <c r="Q15" i="5" a="1"/>
  <c r="N16" i="5" a="1"/>
  <c r="O16" i="5" a="1"/>
  <c r="P16" i="5" a="1"/>
  <c r="Q16" i="5" a="1"/>
  <c r="N17" i="5" a="1"/>
  <c r="O17" i="5" a="1"/>
  <c r="P17" i="5" a="1"/>
  <c r="Q17" i="5" a="1"/>
  <c r="N18" i="5" a="1"/>
  <c r="O18" i="5" a="1"/>
  <c r="P18" i="5" a="1"/>
  <c r="Q18" i="5" a="1"/>
  <c r="N19" i="5" a="1"/>
  <c r="O19" i="5" a="1"/>
  <c r="P19" i="5" a="1"/>
  <c r="Q19" i="5" a="1"/>
  <c r="N20" i="5" a="1"/>
  <c r="O20" i="5" a="1"/>
  <c r="P20" i="5" a="1"/>
  <c r="Q20" i="5" a="1"/>
  <c r="N21" i="5" a="1"/>
  <c r="O21" i="5" a="1"/>
  <c r="P21" i="5" a="1"/>
  <c r="Q21" i="5" a="1"/>
  <c r="N22" i="5" a="1"/>
  <c r="O22" i="5" a="1"/>
  <c r="P22" i="5" a="1"/>
  <c r="P23" i="5" s="1" a="1"/>
  <c r="Q22" i="5" a="1"/>
  <c r="N23" i="5" a="1"/>
  <c r="O23" i="5" a="1"/>
  <c r="Q23" i="5" a="1"/>
  <c r="N24" i="5" a="1"/>
  <c r="O24" i="5" a="1"/>
  <c r="P24" i="5" a="1"/>
  <c r="Q24" i="5" a="1"/>
  <c r="N25" i="5" a="1"/>
  <c r="O25" i="5" a="1"/>
  <c r="P25" i="5" a="1"/>
  <c r="Q25" i="5" a="1"/>
  <c r="N26" i="5" a="1"/>
  <c r="O26" i="5" a="1"/>
  <c r="P26" i="5" a="1"/>
  <c r="Q26" i="5" a="1"/>
  <c r="N27" i="5" a="1"/>
  <c r="O27" i="5" a="1"/>
  <c r="P27" i="5" a="1"/>
  <c r="P28" i="5" s="1" a="1"/>
  <c r="Q27" i="5" a="1"/>
  <c r="Q28" i="5" s="1" a="1"/>
  <c r="N28" i="5" a="1"/>
  <c r="O28" i="5" a="1"/>
  <c r="N29" i="5" a="1"/>
  <c r="O29" i="5" a="1"/>
  <c r="P29" i="5" a="1"/>
  <c r="Q29" i="5" a="1"/>
  <c r="N30" i="5" a="1"/>
  <c r="O30" i="5" a="1"/>
  <c r="P30" i="5" a="1"/>
  <c r="Q30" i="5" a="1"/>
  <c r="N31" i="5" a="1"/>
  <c r="O31" i="5" a="1"/>
  <c r="P31" i="5" a="1"/>
  <c r="Q31" i="5" a="1"/>
  <c r="N32" i="5" a="1"/>
  <c r="O32" i="5" a="1"/>
  <c r="P32" i="5" a="1"/>
  <c r="Q32" i="5" a="1"/>
  <c r="Q33" i="5" s="1" a="1"/>
  <c r="N33" i="5" a="1"/>
  <c r="O33" i="5" a="1"/>
  <c r="P33" i="5" a="1"/>
  <c r="N34" i="5" a="1"/>
  <c r="O34" i="5" a="1"/>
  <c r="P34" i="5" a="1"/>
  <c r="Q34" i="5" a="1"/>
  <c r="N35" i="5" a="1"/>
  <c r="O35" i="5" a="1"/>
  <c r="P35" i="5" a="1"/>
  <c r="Q35" i="5" a="1"/>
  <c r="N36" i="5" a="1"/>
  <c r="O36" i="5" a="1"/>
  <c r="P36" i="5" a="1"/>
  <c r="Q36" i="5" a="1"/>
  <c r="N37" i="5" a="1"/>
  <c r="O37" i="5" a="1"/>
  <c r="P37" i="5" a="1"/>
  <c r="P38" i="5" s="1" a="1"/>
  <c r="Q37" i="5" a="1"/>
  <c r="Q38" i="5" s="1" a="1"/>
  <c r="N38" i="5" a="1"/>
  <c r="O38" i="5" a="1"/>
  <c r="N39" i="5" a="1"/>
  <c r="O39" i="5" a="1"/>
  <c r="P39" i="5" a="1"/>
  <c r="Q39" i="5" a="1"/>
  <c r="N40" i="5" a="1"/>
  <c r="O40" i="5" a="1"/>
  <c r="P40" i="5" a="1"/>
  <c r="Q40" i="5" a="1"/>
  <c r="N41" i="5" a="1"/>
  <c r="O41" i="5" a="1"/>
  <c r="P41" i="5" a="1"/>
  <c r="Q41" i="5" a="1"/>
  <c r="N42" i="5" a="1"/>
  <c r="O42" i="5" a="1"/>
  <c r="P42" i="5" a="1"/>
  <c r="P43" i="5" s="1" a="1"/>
  <c r="Q42" i="5" a="1"/>
  <c r="Q43" i="5" s="1" a="1"/>
  <c r="N43" i="5" a="1"/>
  <c r="O43" i="5" a="1"/>
  <c r="N44" i="5" a="1"/>
  <c r="O44" i="5" a="1"/>
  <c r="P44" i="5" a="1"/>
  <c r="P45" i="5" s="1" a="1"/>
  <c r="Q44" i="5" a="1"/>
  <c r="Q45" i="5" s="1" a="1"/>
  <c r="N45" i="5" a="1"/>
  <c r="O45" i="5" a="1"/>
  <c r="N46" i="5" a="1"/>
  <c r="O46" i="5" a="1"/>
  <c r="P46" i="5" a="1"/>
  <c r="Q46" i="5" a="1"/>
  <c r="N47" i="5" a="1"/>
  <c r="O47" i="5" a="1"/>
  <c r="P47" i="5" a="1"/>
  <c r="Q47" i="5" a="1"/>
  <c r="Q48" i="5" s="1" a="1"/>
  <c r="N48" i="5" a="1"/>
  <c r="O48" i="5" a="1"/>
  <c r="P48" i="5" a="1"/>
  <c r="N49" i="5" a="1"/>
  <c r="O49" i="5" a="1"/>
  <c r="P49" i="5" a="1"/>
  <c r="Q49" i="5" a="1"/>
  <c r="Q50" i="5" s="1" a="1"/>
  <c r="N50" i="5" a="1"/>
  <c r="O50" i="5" a="1"/>
  <c r="P50" i="5" a="1"/>
  <c r="N51" i="5" a="1"/>
  <c r="O51" i="5" a="1"/>
  <c r="P51" i="5" a="1"/>
  <c r="Q51" i="5" a="1"/>
  <c r="N52" i="5" a="1"/>
  <c r="O52" i="5" a="1"/>
  <c r="P52" i="5" a="1"/>
  <c r="Q52" i="5" a="1"/>
  <c r="Q53" i="5" s="1" a="1"/>
  <c r="N53" i="5" a="1"/>
  <c r="O53" i="5" a="1"/>
  <c r="P53" i="5" a="1"/>
  <c r="N54" i="5" a="1"/>
  <c r="O54" i="5" a="1"/>
  <c r="P54" i="5" a="1"/>
  <c r="Q54" i="5" a="1"/>
  <c r="N55" i="5" a="1"/>
  <c r="O55" i="5" a="1"/>
  <c r="P55" i="5" a="1"/>
  <c r="P56" i="5" s="1" a="1"/>
  <c r="Q55" i="5" a="1"/>
  <c r="N56" i="5" a="1"/>
  <c r="O56" i="5" a="1"/>
  <c r="Q56" i="5" a="1"/>
  <c r="N57" i="5" a="1"/>
  <c r="O57" i="5" a="1"/>
  <c r="P57" i="5" a="1"/>
  <c r="Q57" i="5" a="1"/>
  <c r="Q58" i="5" s="1" a="1"/>
  <c r="N58" i="5" a="1"/>
  <c r="O58" i="5" a="1"/>
  <c r="P58" i="5" a="1"/>
  <c r="N59" i="5" a="1"/>
  <c r="O59" i="5" a="1"/>
  <c r="P59" i="5" a="1"/>
  <c r="Q59" i="5" a="1"/>
  <c r="N60" i="5" a="1"/>
  <c r="O60" i="5" a="1"/>
  <c r="P60" i="5" a="1"/>
  <c r="Q60" i="5" a="1"/>
  <c r="N61" i="5" a="1"/>
  <c r="O61" i="5" a="1"/>
  <c r="P61" i="5" a="1"/>
  <c r="Q61" i="5" a="1"/>
  <c r="N62" i="5" a="1"/>
  <c r="O62" i="5" a="1"/>
  <c r="P62" i="5" a="1"/>
  <c r="P63" i="5" s="1" a="1"/>
  <c r="Q62" i="5" a="1"/>
  <c r="Q63" i="5" s="1" a="1"/>
  <c r="N63" i="5" a="1"/>
  <c r="O63" i="5" a="1"/>
  <c r="N64" i="5" a="1"/>
  <c r="O64" i="5" a="1"/>
  <c r="P64" i="5" a="1"/>
  <c r="Q64" i="5" a="1"/>
  <c r="N65" i="5" a="1"/>
  <c r="O65" i="5" a="1"/>
  <c r="P65" i="5" a="1"/>
  <c r="Q65" i="5" a="1"/>
  <c r="N66" i="5" a="1"/>
  <c r="O66" i="5" a="1"/>
  <c r="P66" i="5" a="1"/>
  <c r="Q66" i="5" a="1"/>
  <c r="N67" i="5" a="1"/>
  <c r="O67" i="5" a="1"/>
  <c r="P67" i="5" a="1"/>
  <c r="Q67" i="5" a="1"/>
  <c r="N68" i="5" a="1"/>
  <c r="O68" i="5" a="1"/>
  <c r="P68" i="5" a="1"/>
  <c r="Q68" i="5" a="1"/>
  <c r="N69" i="5" a="1"/>
  <c r="O69" i="5" a="1"/>
  <c r="P69" i="5" a="1"/>
  <c r="Q69" i="5" a="1"/>
  <c r="N70" i="5" a="1"/>
  <c r="O70" i="5" a="1"/>
  <c r="P70" i="5" a="1"/>
  <c r="Q70" i="5" a="1"/>
  <c r="N71" i="5" a="1"/>
  <c r="O71" i="5" a="1"/>
  <c r="P71" i="5" a="1"/>
  <c r="Q71" i="5" a="1"/>
  <c r="N72" i="5" a="1"/>
  <c r="O72" i="5" a="1"/>
  <c r="P72" i="5" a="1"/>
  <c r="P73" i="5" s="1" a="1"/>
  <c r="Q72" i="5" a="1"/>
  <c r="Q73" i="5" s="1" a="1"/>
  <c r="N73" i="5" a="1"/>
  <c r="O73" i="5" a="1"/>
  <c r="N74" i="5" a="1"/>
  <c r="O74" i="5" a="1"/>
  <c r="P74" i="5" a="1"/>
  <c r="Q74" i="5" a="1"/>
  <c r="N75" i="5" a="1"/>
  <c r="O75" i="5" a="1"/>
  <c r="P75" i="5" a="1"/>
  <c r="Q75" i="5" a="1"/>
  <c r="N76" i="5" a="1"/>
  <c r="O76" i="5" a="1"/>
  <c r="P76" i="5" a="1"/>
  <c r="Q76" i="5" a="1"/>
  <c r="N77" i="5" a="1"/>
  <c r="O77" i="5" a="1"/>
  <c r="P77" i="5" a="1"/>
  <c r="P78" i="5" s="1" a="1"/>
  <c r="Q77" i="5" a="1"/>
  <c r="Q78" i="5" s="1" a="1"/>
  <c r="N78" i="5" a="1"/>
  <c r="O78" i="5" a="1"/>
  <c r="N79" i="5" a="1"/>
  <c r="O79" i="5" a="1"/>
  <c r="P79" i="5" a="1"/>
  <c r="Q79" i="5" a="1"/>
  <c r="N80" i="5" a="1"/>
  <c r="O80" i="5" a="1"/>
  <c r="P80" i="5" a="1"/>
  <c r="Q80" i="5" a="1"/>
  <c r="N81" i="5" a="1"/>
  <c r="O81" i="5" a="1"/>
  <c r="P81" i="5" a="1"/>
  <c r="Q81" i="5" a="1"/>
  <c r="N82" i="5" a="1"/>
  <c r="O82" i="5" a="1"/>
  <c r="P82" i="5" a="1"/>
  <c r="Q82" i="5" a="1"/>
  <c r="Q83" i="5" s="1" a="1"/>
  <c r="N83" i="5" a="1"/>
  <c r="O83" i="5" a="1"/>
  <c r="P83" i="5" a="1"/>
  <c r="N84" i="5" a="1"/>
  <c r="O84" i="5" a="1"/>
  <c r="P84" i="5" a="1"/>
  <c r="Q84" i="5" a="1"/>
  <c r="N85" i="5" a="1"/>
  <c r="O85" i="5" a="1"/>
  <c r="P85" i="5" a="1"/>
  <c r="Q85" i="5" a="1"/>
  <c r="N86" i="5" a="1"/>
  <c r="O86" i="5" a="1"/>
  <c r="P86" i="5" a="1"/>
  <c r="Q86" i="5" a="1"/>
  <c r="N87" i="5" a="1"/>
  <c r="O87" i="5" a="1"/>
  <c r="P87" i="5" a="1"/>
  <c r="Q87" i="5" a="1"/>
  <c r="Q88" i="5" s="1" a="1"/>
  <c r="N88" i="5" a="1"/>
  <c r="O88" i="5" a="1"/>
  <c r="P88" i="5" a="1"/>
  <c r="N89" i="5" a="1"/>
  <c r="O89" i="5" a="1"/>
  <c r="P89" i="5" a="1"/>
  <c r="Q89" i="5" a="1"/>
  <c r="N90" i="5" a="1"/>
  <c r="O90" i="5" a="1"/>
  <c r="P90" i="5" a="1"/>
  <c r="Q90" i="5" a="1"/>
  <c r="N91" i="5" a="1"/>
  <c r="O91" i="5" a="1"/>
  <c r="P91" i="5" a="1"/>
  <c r="Q91" i="5" a="1"/>
  <c r="N92" i="5" a="1"/>
  <c r="O92" i="5" a="1"/>
  <c r="P92" i="5" a="1"/>
  <c r="P93" i="5" s="1" a="1"/>
  <c r="P94" i="5" s="1" a="1"/>
  <c r="Q92" i="5" a="1"/>
  <c r="Q93" i="5" s="1" a="1"/>
  <c r="Q94" i="5" s="1" a="1"/>
  <c r="N93" i="5" a="1"/>
  <c r="O93" i="5" a="1"/>
  <c r="N94" i="5" a="1"/>
  <c r="O94" i="5" a="1"/>
  <c r="N95" i="5" a="1"/>
  <c r="O95" i="5" a="1"/>
  <c r="P95" i="5" a="1"/>
  <c r="Q95" i="5" a="1"/>
  <c r="N96" i="5" a="1"/>
  <c r="O96" i="5" a="1"/>
  <c r="P96" i="5" a="1"/>
  <c r="Q96" i="5" a="1"/>
  <c r="N97" i="5" a="1"/>
  <c r="O97" i="5" a="1"/>
  <c r="P97" i="5" a="1"/>
  <c r="P98" i="5" s="1" a="1"/>
  <c r="Q97" i="5" a="1"/>
  <c r="N98" i="5" a="1"/>
  <c r="O98" i="5" a="1"/>
  <c r="Q98" i="5" a="1"/>
  <c r="N99" i="5" a="1"/>
  <c r="O99" i="5" a="1"/>
  <c r="P99" i="5" a="1"/>
  <c r="Q99" i="5" a="1"/>
  <c r="N100" i="5" a="1"/>
  <c r="O100" i="5" a="1"/>
  <c r="P100" i="5" a="1"/>
  <c r="Q100" i="5" a="1"/>
  <c r="N101" i="5" a="1"/>
  <c r="O101" i="5" a="1"/>
  <c r="P101" i="5" a="1"/>
  <c r="Q101" i="5" a="1"/>
  <c r="N102" i="5" a="1"/>
  <c r="O102" i="5" a="1"/>
  <c r="P102" i="5" a="1"/>
  <c r="P103" i="5" s="1" a="1"/>
  <c r="Q102" i="5" a="1"/>
  <c r="N103" i="5" a="1"/>
  <c r="O103" i="5" a="1"/>
  <c r="Q103" i="5" a="1"/>
  <c r="N104" i="5" a="1"/>
  <c r="O104" i="5" a="1"/>
  <c r="P104" i="5" a="1"/>
  <c r="Q104" i="5" a="1"/>
  <c r="N105" i="5" a="1"/>
  <c r="O105" i="5" a="1"/>
  <c r="P105" i="5" a="1"/>
  <c r="Q105" i="5" a="1"/>
  <c r="N106" i="5" a="1"/>
  <c r="O106" i="5" a="1"/>
  <c r="P106" i="5" a="1"/>
  <c r="Q106" i="5" a="1"/>
  <c r="N107" i="5" a="1"/>
  <c r="O107" i="5" a="1"/>
  <c r="P107" i="5" a="1"/>
  <c r="P108" i="5" s="1" a="1"/>
  <c r="Q107" i="5" a="1"/>
  <c r="Q108" i="5" s="1" a="1"/>
  <c r="N108" i="5" a="1"/>
  <c r="O108" i="5" a="1"/>
  <c r="N109" i="5" a="1"/>
  <c r="O109" i="5" a="1"/>
  <c r="P109" i="5" a="1"/>
  <c r="Q109" i="5" a="1"/>
  <c r="N110" i="5" a="1"/>
  <c r="O110" i="5" a="1"/>
  <c r="P110" i="5" a="1"/>
  <c r="Q110" i="5" a="1"/>
  <c r="N111" i="5" a="1"/>
  <c r="O111" i="5" a="1"/>
  <c r="P111" i="5" a="1"/>
  <c r="Q111" i="5" a="1"/>
  <c r="N112" i="5" a="1"/>
  <c r="O112" i="5" a="1"/>
  <c r="P112" i="5" a="1"/>
  <c r="P113" i="5" s="1" a="1"/>
  <c r="Q112" i="5" a="1"/>
  <c r="Q113" i="5" s="1" a="1"/>
  <c r="N113" i="5" a="1"/>
  <c r="O113" i="5" a="1"/>
  <c r="N114" i="5" a="1"/>
  <c r="O114" i="5" a="1"/>
  <c r="P114" i="5" a="1"/>
  <c r="Q114" i="5" a="1"/>
  <c r="N115" i="5" a="1"/>
  <c r="O115" i="5" a="1"/>
  <c r="P115" i="5" a="1"/>
  <c r="Q115" i="5" a="1"/>
  <c r="N116" i="5" a="1"/>
  <c r="O116" i="5" a="1"/>
  <c r="P116" i="5" a="1"/>
  <c r="Q116" i="5" a="1"/>
  <c r="N117" i="5" a="1"/>
  <c r="O117" i="5" a="1"/>
  <c r="P117" i="5" a="1"/>
  <c r="P118" i="5" s="1" a="1"/>
  <c r="Q117" i="5" a="1"/>
  <c r="Q118" i="5" s="1" a="1"/>
  <c r="N118" i="5" a="1"/>
  <c r="O118" i="5" a="1"/>
  <c r="N119" i="5" a="1"/>
  <c r="O119" i="5" a="1"/>
  <c r="P119" i="5" a="1"/>
  <c r="Q119" i="5" a="1"/>
  <c r="N120" i="5" a="1"/>
  <c r="O120" i="5" a="1"/>
  <c r="P120" i="5" a="1"/>
  <c r="Q120" i="5" a="1"/>
  <c r="N121" i="5" a="1"/>
  <c r="O121" i="5" a="1"/>
  <c r="P121" i="5" a="1"/>
  <c r="Q121" i="5" a="1"/>
  <c r="N122" i="5" a="1"/>
  <c r="O122" i="5" a="1"/>
  <c r="P122" i="5" a="1"/>
  <c r="Q122" i="5" a="1"/>
  <c r="N123" i="5" a="1"/>
  <c r="O123" i="5" a="1"/>
  <c r="P123" i="5" a="1"/>
  <c r="Q123" i="5" a="1"/>
  <c r="N124" i="5" a="1"/>
  <c r="O124" i="5" a="1"/>
  <c r="P124" i="5" a="1"/>
  <c r="Q124" i="5" a="1"/>
  <c r="N125" i="5" a="1"/>
  <c r="O125" i="5" a="1"/>
  <c r="P125" i="5" a="1"/>
  <c r="Q125" i="5" a="1"/>
  <c r="N126" i="5" a="1"/>
  <c r="O126" i="5" a="1"/>
  <c r="P126" i="5" a="1"/>
  <c r="P127" i="5" s="1" a="1"/>
  <c r="P128" i="5" s="1" a="1"/>
  <c r="Q126" i="5" a="1"/>
  <c r="Q127" i="5" s="1" a="1"/>
  <c r="Q128" i="5" s="1" a="1"/>
  <c r="N127" i="5" a="1"/>
  <c r="O127" i="5" a="1"/>
  <c r="N128" i="5" a="1"/>
  <c r="O128" i="5" a="1"/>
  <c r="N129" i="5" a="1"/>
  <c r="O129" i="5" a="1"/>
  <c r="P129" i="5" a="1"/>
  <c r="Q129" i="5" a="1"/>
  <c r="N130" i="5" a="1"/>
  <c r="O130" i="5" a="1"/>
  <c r="P130" i="5" a="1"/>
  <c r="Q130" i="5" a="1"/>
  <c r="N131" i="5" a="1"/>
  <c r="O131" i="5" a="1"/>
  <c r="P131" i="5" a="1"/>
  <c r="Q131" i="5" a="1"/>
  <c r="N132" i="5" a="1"/>
  <c r="O132" i="5" a="1"/>
  <c r="P132" i="5" a="1"/>
  <c r="P133" i="5" s="1" a="1"/>
  <c r="Q132" i="5" a="1"/>
  <c r="N133" i="5" a="1"/>
  <c r="O133" i="5" a="1"/>
  <c r="Q133" i="5" a="1"/>
  <c r="N134" i="5" a="1"/>
  <c r="O134" i="5" a="1"/>
  <c r="P134" i="5" a="1"/>
  <c r="Q134" i="5" a="1"/>
  <c r="N135" i="5" a="1"/>
  <c r="O135" i="5" a="1"/>
  <c r="P135" i="5" a="1"/>
  <c r="Q135" i="5" a="1"/>
  <c r="N136" i="5" a="1"/>
  <c r="O136" i="5" a="1"/>
  <c r="P136" i="5" a="1"/>
  <c r="Q136" i="5" a="1"/>
  <c r="N137" i="5" a="1"/>
  <c r="O137" i="5" a="1"/>
  <c r="P137" i="5" a="1"/>
  <c r="P138" i="5" s="1" a="1"/>
  <c r="Q137" i="5" a="1"/>
  <c r="Q138" i="5" s="1" a="1"/>
  <c r="N138" i="5" a="1"/>
  <c r="O138" i="5" a="1"/>
  <c r="N139" i="5" a="1"/>
  <c r="O139" i="5" a="1"/>
  <c r="P139" i="5" a="1"/>
  <c r="Q139" i="5" a="1"/>
  <c r="N140" i="5" a="1"/>
  <c r="O140" i="5" a="1"/>
  <c r="P140" i="5" a="1"/>
  <c r="Q140" i="5" a="1"/>
  <c r="N141" i="5" a="1"/>
  <c r="O141" i="5" a="1"/>
  <c r="P141" i="5" a="1"/>
  <c r="Q141" i="5" a="1"/>
  <c r="N142" i="5" a="1"/>
  <c r="O142" i="5" a="1"/>
  <c r="P142" i="5" a="1"/>
  <c r="P143" i="5" s="1" a="1"/>
  <c r="Q142" i="5" a="1"/>
  <c r="Q143" i="5" s="1" a="1"/>
  <c r="N143" i="5" a="1"/>
  <c r="O143" i="5" a="1"/>
  <c r="N144" i="5" a="1"/>
  <c r="O144" i="5" a="1"/>
  <c r="P144" i="5" a="1"/>
  <c r="Q144" i="5" a="1"/>
  <c r="N145" i="5" a="1"/>
  <c r="O145" i="5" a="1"/>
  <c r="P145" i="5" a="1"/>
  <c r="Q145" i="5" a="1"/>
  <c r="N146" i="5" a="1"/>
  <c r="O146" i="5" a="1"/>
  <c r="P146" i="5" a="1"/>
  <c r="Q146" i="5" a="1"/>
  <c r="N147" i="5" a="1"/>
  <c r="O147" i="5" a="1"/>
  <c r="P147" i="5" a="1"/>
  <c r="P148" i="5" s="1" a="1"/>
  <c r="Q147" i="5" a="1"/>
  <c r="Q148" i="5" s="1" a="1"/>
  <c r="N148" i="5" a="1"/>
  <c r="O148" i="5" a="1"/>
  <c r="N149" i="5" a="1"/>
  <c r="O149" i="5" a="1"/>
  <c r="P149" i="5" a="1"/>
  <c r="Q149" i="5" a="1"/>
  <c r="N150" i="5" a="1"/>
  <c r="O150" i="5" a="1"/>
  <c r="P150" i="5" a="1"/>
  <c r="Q150" i="5" a="1"/>
  <c r="N151" i="5" a="1"/>
  <c r="O151" i="5" a="1"/>
  <c r="P151" i="5" a="1"/>
  <c r="Q151" i="5" a="1"/>
  <c r="N152" i="5" a="1"/>
  <c r="O152" i="5" a="1"/>
  <c r="P152" i="5" a="1"/>
  <c r="P153" i="5" s="1" a="1"/>
  <c r="Q152" i="5" a="1"/>
  <c r="N153" i="5" a="1"/>
  <c r="O153" i="5" a="1"/>
  <c r="Q153" i="5" a="1"/>
  <c r="N154" i="5" a="1"/>
  <c r="O154" i="5" a="1"/>
  <c r="P154" i="5" a="1"/>
  <c r="Q154" i="5" a="1"/>
  <c r="N155" i="5" a="1"/>
  <c r="O155" i="5" a="1"/>
  <c r="P155" i="5" a="1"/>
  <c r="Q155" i="5" a="1"/>
  <c r="N156" i="5" a="1"/>
  <c r="O156" i="5" a="1"/>
  <c r="P156" i="5" a="1"/>
  <c r="Q156" i="5" a="1"/>
  <c r="N157" i="5" a="1"/>
  <c r="O157" i="5" a="1"/>
  <c r="P157" i="5" a="1"/>
  <c r="P158" i="5" s="1" a="1"/>
  <c r="Q157" i="5" a="1"/>
  <c r="N158" i="5" a="1"/>
  <c r="O158" i="5" a="1"/>
  <c r="Q158" i="5" a="1"/>
  <c r="N159" i="5" a="1"/>
  <c r="O159" i="5" a="1"/>
  <c r="P159" i="5" a="1"/>
  <c r="Q159" i="5" a="1"/>
  <c r="N160" i="5" a="1"/>
  <c r="O160" i="5" a="1"/>
  <c r="P160" i="5" a="1"/>
  <c r="Q160" i="5" a="1"/>
  <c r="N161" i="5" a="1"/>
  <c r="O161" i="5" a="1"/>
  <c r="P161" i="5" a="1"/>
  <c r="Q161" i="5" a="1"/>
  <c r="N162" i="5" a="1"/>
  <c r="O162" i="5" a="1"/>
  <c r="P162" i="5" a="1"/>
  <c r="P163" i="5" s="1" a="1"/>
  <c r="Q162" i="5" a="1"/>
  <c r="N163" i="5" a="1"/>
  <c r="O163" i="5" a="1"/>
  <c r="Q163" i="5" a="1"/>
  <c r="N164" i="5" a="1"/>
  <c r="O164" i="5" a="1"/>
  <c r="P164" i="5" a="1"/>
  <c r="Q164" i="5" a="1"/>
  <c r="N165" i="5" a="1"/>
  <c r="O165" i="5" a="1"/>
  <c r="P165" i="5" a="1"/>
  <c r="Q165" i="5" a="1"/>
  <c r="N166" i="5" a="1"/>
  <c r="O166" i="5" a="1"/>
  <c r="P166" i="5" a="1"/>
  <c r="Q166" i="5" a="1"/>
  <c r="N167" i="5" a="1"/>
  <c r="O167" i="5" a="1"/>
  <c r="P167" i="5" a="1"/>
  <c r="P168" i="5" s="1" a="1"/>
  <c r="P169" i="5" s="1" a="1"/>
  <c r="Q167" i="5" a="1"/>
  <c r="Q168" i="5" s="1" a="1"/>
  <c r="N168" i="5" a="1"/>
  <c r="O168" i="5" a="1"/>
  <c r="N169" i="5" a="1"/>
  <c r="O169" i="5" a="1"/>
  <c r="Q169" i="5" a="1"/>
  <c r="N170" i="5" a="1"/>
  <c r="O170" i="5" a="1"/>
  <c r="P170" i="5" a="1"/>
  <c r="P171" i="5" s="1" a="1"/>
  <c r="Q170" i="5" a="1"/>
  <c r="Q171" i="5" s="1" a="1"/>
  <c r="N171" i="5" a="1"/>
  <c r="O171" i="5" a="1"/>
  <c r="N172" i="5" a="1"/>
  <c r="O172" i="5" a="1"/>
  <c r="P172" i="5" a="1"/>
  <c r="P173" i="5" s="1" a="1"/>
  <c r="Q172" i="5" a="1"/>
  <c r="Q173" i="5" s="1" a="1"/>
  <c r="N173" i="5" a="1"/>
  <c r="O173" i="5" a="1"/>
  <c r="N174" i="5" a="1"/>
  <c r="O174" i="5" a="1"/>
  <c r="P174" i="5" a="1"/>
  <c r="Q174" i="5" a="1"/>
  <c r="N175" i="5" a="1"/>
  <c r="O175" i="5" a="1"/>
  <c r="P175" i="5" a="1"/>
  <c r="Q175" i="5" a="1"/>
  <c r="N176" i="5" a="1"/>
  <c r="O176" i="5" a="1"/>
  <c r="P176" i="5" a="1"/>
  <c r="Q176" i="5" a="1"/>
  <c r="N177" i="5" a="1"/>
  <c r="O177" i="5" a="1"/>
  <c r="P177" i="5" a="1"/>
  <c r="P178" i="5" s="1" a="1"/>
  <c r="Q177" i="5" a="1"/>
  <c r="Q178" i="5" s="1" a="1"/>
  <c r="N178" i="5" a="1"/>
  <c r="O178" i="5" a="1"/>
  <c r="N179" i="5" a="1"/>
  <c r="O179" i="5" a="1"/>
  <c r="P179" i="5" a="1"/>
  <c r="Q179" i="5" a="1"/>
  <c r="N180" i="5" a="1"/>
  <c r="O180" i="5" a="1"/>
  <c r="P180" i="5" a="1"/>
  <c r="Q180" i="5" a="1"/>
  <c r="N181" i="5" a="1"/>
  <c r="O181" i="5" a="1"/>
  <c r="P181" i="5" a="1"/>
  <c r="P182" i="5" s="1" a="1"/>
  <c r="P183" i="5" s="1" a="1"/>
  <c r="Q181" i="5" a="1"/>
  <c r="Q182" i="5" s="1" a="1"/>
  <c r="N182" i="5" a="1"/>
  <c r="O182" i="5" a="1"/>
  <c r="Q183" i="5" s="1" a="1"/>
  <c r="N183" i="5" a="1"/>
  <c r="O183" i="5" a="1"/>
  <c r="N184" i="5" a="1"/>
  <c r="O184" i="5" a="1"/>
  <c r="P184" i="5" a="1"/>
  <c r="Q184" i="5" a="1"/>
  <c r="N185" i="5" a="1"/>
  <c r="O185" i="5" a="1"/>
  <c r="P185" i="5" a="1"/>
  <c r="Q185" i="5" a="1"/>
  <c r="N186" i="5" a="1"/>
  <c r="O186" i="5" a="1"/>
  <c r="P186" i="5" a="1"/>
  <c r="Q186" i="5" a="1"/>
  <c r="N187" i="5" a="1"/>
  <c r="O187" i="5" a="1"/>
  <c r="P187" i="5" a="1"/>
  <c r="P188" i="5" s="1" a="1"/>
  <c r="Q187" i="5" a="1"/>
  <c r="N188" i="5" a="1"/>
  <c r="O188" i="5" a="1"/>
  <c r="Q188" i="5" a="1"/>
  <c r="N189" i="5" a="1"/>
  <c r="O189" i="5" a="1"/>
  <c r="P189" i="5" a="1"/>
  <c r="Q189" i="5" a="1"/>
  <c r="N190" i="5" a="1"/>
  <c r="O190" i="5" a="1"/>
  <c r="P190" i="5" a="1"/>
  <c r="Q190" i="5" a="1"/>
  <c r="N191" i="5" a="1"/>
  <c r="O191" i="5" a="1"/>
  <c r="P191" i="5" a="1"/>
  <c r="Q191" i="5" a="1"/>
  <c r="N192" i="5" a="1"/>
  <c r="O192" i="5" a="1"/>
  <c r="P192" i="5" a="1"/>
  <c r="Q192" i="5" a="1"/>
  <c r="Q193" i="5" s="1" a="1"/>
  <c r="N193" i="5" a="1"/>
  <c r="O193" i="5" a="1"/>
  <c r="P193" i="5" a="1"/>
  <c r="N194" i="5" a="1"/>
  <c r="O194" i="5" a="1"/>
  <c r="P194" i="5" a="1"/>
  <c r="Q194" i="5" a="1"/>
  <c r="N195" i="5" a="1"/>
  <c r="O195" i="5" a="1"/>
  <c r="P195" i="5" a="1"/>
  <c r="Q195" i="5" a="1"/>
  <c r="N196" i="5" a="1"/>
  <c r="O196" i="5" a="1"/>
  <c r="P196" i="5" a="1"/>
  <c r="Q196" i="5" a="1"/>
  <c r="N197" i="5" a="1"/>
  <c r="O197" i="5" a="1"/>
  <c r="P197" i="5" a="1"/>
  <c r="P198" i="5" s="1" a="1"/>
  <c r="Q197" i="5" a="1"/>
  <c r="Q198" i="5" s="1" a="1"/>
  <c r="N198" i="5" a="1"/>
  <c r="O198" i="5" a="1"/>
  <c r="N199" i="5" a="1"/>
  <c r="O199" i="5" a="1"/>
  <c r="P199" i="5" a="1"/>
  <c r="Q199" i="5" a="1"/>
  <c r="N200" i="5" a="1"/>
  <c r="O200" i="5" a="1"/>
  <c r="P200" i="5" a="1"/>
  <c r="Q200" i="5" a="1"/>
  <c r="N201" i="5" a="1"/>
  <c r="O201" i="5" a="1"/>
  <c r="P201" i="5" a="1"/>
  <c r="Q201" i="5" a="1"/>
  <c r="N202" i="5" a="1"/>
  <c r="O202" i="5" a="1"/>
  <c r="P202" i="5" a="1"/>
  <c r="P203" i="5" s="1" a="1"/>
  <c r="Q202" i="5" a="1"/>
  <c r="Q203" i="5" s="1" a="1"/>
  <c r="N203" i="5" a="1"/>
  <c r="O203" i="5" a="1"/>
  <c r="N204" i="5" a="1"/>
  <c r="O204" i="5" a="1"/>
  <c r="P204" i="5" a="1"/>
  <c r="Q204" i="5" a="1"/>
  <c r="N205" i="5" a="1"/>
  <c r="O205" i="5" a="1"/>
  <c r="P205" i="5" a="1"/>
  <c r="Q205" i="5" a="1"/>
  <c r="N206" i="5" a="1"/>
  <c r="O206" i="5" a="1"/>
  <c r="P206" i="5" a="1"/>
  <c r="Q206" i="5" a="1"/>
  <c r="N207" i="5" a="1"/>
  <c r="O207" i="5" a="1"/>
  <c r="P207" i="5" a="1"/>
  <c r="Q207" i="5" a="1"/>
  <c r="Q208" i="5" s="1" a="1"/>
  <c r="N208" i="5" a="1"/>
  <c r="O208" i="5" a="1"/>
  <c r="P208" i="5" a="1"/>
  <c r="N209" i="5" a="1"/>
  <c r="O209" i="5" a="1"/>
  <c r="P209" i="5" a="1"/>
  <c r="Q209" i="5" a="1"/>
  <c r="N210" i="5" a="1"/>
  <c r="O210" i="5" a="1"/>
  <c r="P210" i="5" a="1"/>
  <c r="Q210" i="5" a="1"/>
  <c r="N211" i="5" a="1"/>
  <c r="O211" i="5" a="1"/>
  <c r="P211" i="5" a="1"/>
  <c r="Q211" i="5" a="1"/>
  <c r="N212" i="5" a="1"/>
  <c r="O212" i="5" a="1"/>
  <c r="P212" i="5" a="1"/>
  <c r="P213" i="5" s="1" a="1"/>
  <c r="Q212" i="5" a="1"/>
  <c r="Q213" i="5" s="1" a="1"/>
  <c r="N213" i="5" a="1"/>
  <c r="O213" i="5" a="1"/>
  <c r="N214" i="5" a="1"/>
  <c r="O214" i="5" a="1"/>
  <c r="P214" i="5" a="1"/>
  <c r="Q214" i="5" a="1"/>
  <c r="N215" i="5" a="1"/>
  <c r="O215" i="5" a="1"/>
  <c r="P215" i="5" a="1"/>
  <c r="Q215" i="5" a="1"/>
  <c r="N216" i="5" a="1"/>
  <c r="O216" i="5" a="1"/>
  <c r="P216" i="5" a="1"/>
  <c r="Q216" i="5" a="1"/>
  <c r="N217" i="5" a="1"/>
  <c r="O217" i="5" a="1"/>
  <c r="P217" i="5" a="1"/>
  <c r="P218" i="5" s="1" a="1"/>
  <c r="Q217" i="5" a="1"/>
  <c r="N218" i="5" a="1"/>
  <c r="O218" i="5" a="1"/>
  <c r="Q218" i="5" a="1"/>
  <c r="N219" i="5" a="1"/>
  <c r="O219" i="5" a="1"/>
  <c r="P219" i="5" a="1"/>
  <c r="Q219" i="5" a="1"/>
  <c r="N220" i="5" a="1"/>
  <c r="O220" i="5" a="1"/>
  <c r="P220" i="5" a="1"/>
  <c r="Q220" i="5" a="1"/>
  <c r="N221" i="5" a="1"/>
  <c r="O221" i="5" a="1"/>
  <c r="P221" i="5" a="1"/>
  <c r="Q221" i="5" a="1"/>
  <c r="N222" i="5" a="1"/>
  <c r="O222" i="5" a="1"/>
  <c r="P222" i="5" a="1"/>
  <c r="P223" i="5" s="1" a="1"/>
  <c r="Q222" i="5" a="1"/>
  <c r="Q223" i="5" s="1" a="1"/>
  <c r="N223" i="5" a="1"/>
  <c r="O223" i="5" a="1"/>
  <c r="N224" i="5" a="1"/>
  <c r="O224" i="5" a="1"/>
  <c r="P224" i="5" a="1"/>
  <c r="Q224" i="5" a="1"/>
  <c r="N225" i="5" a="1"/>
  <c r="O225" i="5" a="1"/>
  <c r="P225" i="5" a="1"/>
  <c r="Q225" i="5" a="1"/>
  <c r="N226" i="5" a="1"/>
  <c r="O226" i="5" a="1"/>
  <c r="P226" i="5" a="1"/>
  <c r="Q226" i="5" a="1"/>
  <c r="N227" i="5" a="1"/>
  <c r="O227" i="5" a="1"/>
  <c r="P227" i="5" a="1"/>
  <c r="P228" i="5" s="1" a="1"/>
  <c r="Q227" i="5" a="1"/>
  <c r="Q228" i="5" s="1" a="1"/>
  <c r="N228" i="5" a="1"/>
  <c r="O228" i="5" a="1"/>
  <c r="N229" i="5" a="1"/>
  <c r="O229" i="5" a="1"/>
  <c r="P229" i="5" a="1"/>
  <c r="Q229" i="5" a="1"/>
  <c r="O230" i="5" a="1"/>
  <c r="P230" i="5" a="1"/>
  <c r="Q230" i="5" a="1"/>
  <c r="O231" i="5" a="1"/>
  <c r="P231" i="5" a="1"/>
  <c r="Q231" i="5" a="1"/>
  <c r="O232" i="5" a="1"/>
  <c r="P232" i="5" a="1"/>
  <c r="P233" i="5" s="1" a="1"/>
  <c r="Q232" i="5" a="1"/>
  <c r="Q233" i="5" s="1" a="1"/>
  <c r="O233" i="5" a="1"/>
  <c r="Q234" i="5" s="1" a="1"/>
  <c r="O234" i="5" a="1"/>
  <c r="P234" i="5" a="1"/>
  <c r="O235" i="5" a="1"/>
  <c r="P235" i="5" a="1"/>
  <c r="Q235" i="5" a="1"/>
  <c r="O236" i="5" a="1"/>
  <c r="P236" i="5" a="1"/>
  <c r="Q236" i="5" a="1"/>
  <c r="O237" i="5" a="1"/>
  <c r="P237" i="5" a="1"/>
  <c r="P238" i="5" s="1" a="1"/>
  <c r="Q237" i="5" a="1"/>
  <c r="Q238" i="5" s="1" a="1"/>
  <c r="O238" i="5" a="1"/>
  <c r="O239" i="5" a="1"/>
  <c r="P239" i="5" a="1"/>
  <c r="Q239" i="5" a="1"/>
  <c r="O240" i="5" a="1"/>
  <c r="P240" i="5" a="1"/>
  <c r="Q240" i="5" a="1"/>
  <c r="O241" i="5" a="1"/>
  <c r="P241" i="5" a="1"/>
  <c r="Q241" i="5" a="1"/>
  <c r="O242" i="5" a="1"/>
  <c r="P242" i="5" a="1"/>
  <c r="P243" i="5" s="1" a="1"/>
  <c r="Q242" i="5" a="1"/>
  <c r="Q243" i="5" s="1" a="1"/>
  <c r="O243" i="5" a="1"/>
  <c r="O244" i="5" a="1"/>
  <c r="P244" i="5" a="1"/>
  <c r="Q244" i="5" a="1"/>
  <c r="O245" i="5" a="1"/>
  <c r="P245" i="5" a="1"/>
  <c r="Q245" i="5" a="1"/>
  <c r="O246" i="5" a="1"/>
  <c r="P246" i="5" a="1"/>
  <c r="Q246" i="5" a="1"/>
  <c r="O247" i="5" a="1"/>
  <c r="P247" i="5" a="1"/>
  <c r="P248" i="5" s="1" a="1"/>
  <c r="Q247" i="5" a="1"/>
  <c r="Q248" i="5" s="1" a="1"/>
  <c r="O248" i="5" a="1"/>
  <c r="O249" i="5" a="1"/>
  <c r="P249" i="5" a="1"/>
  <c r="Q249" i="5" a="1"/>
  <c r="O250" i="5" a="1"/>
  <c r="P250" i="5" a="1"/>
  <c r="Q250" i="5" a="1"/>
  <c r="O251" i="5" a="1"/>
  <c r="P251" i="5" a="1"/>
  <c r="Q251" i="5" a="1"/>
  <c r="O252" i="5" a="1"/>
  <c r="P252" i="5" a="1"/>
  <c r="P253" i="5" s="1" a="1"/>
  <c r="Q252" i="5" a="1"/>
  <c r="Q253" i="5" s="1" a="1"/>
  <c r="O253" i="5" a="1"/>
  <c r="O254" i="5" a="1"/>
  <c r="P254" i="5" a="1"/>
  <c r="Q254" i="5" a="1"/>
  <c r="O255" i="5" a="1"/>
  <c r="P255" i="5" a="1"/>
  <c r="P256" i="5" s="1" a="1"/>
  <c r="Q255" i="5" a="1"/>
  <c r="O256" i="5" a="1"/>
  <c r="Q256" i="5" a="1"/>
  <c r="O257" i="5" a="1"/>
  <c r="P257" i="5" a="1"/>
  <c r="P258" i="5" s="1" a="1"/>
  <c r="Q257" i="5" a="1"/>
  <c r="Q258" i="5" s="1" a="1"/>
  <c r="O258" i="5" a="1"/>
  <c r="O259" i="5" a="1"/>
  <c r="P259" i="5" a="1"/>
  <c r="Q259" i="5" a="1"/>
  <c r="O260" i="5" a="1"/>
  <c r="P260" i="5" a="1"/>
  <c r="Q260" i="5" a="1"/>
  <c r="O261" i="5" a="1"/>
  <c r="P261" i="5" a="1"/>
  <c r="Q261" i="5" a="1"/>
  <c r="O262" i="5" a="1"/>
  <c r="P262" i="5" a="1"/>
  <c r="P263" i="5" s="1" a="1"/>
  <c r="Q262" i="5" a="1"/>
  <c r="Q263" i="5" s="1" a="1"/>
  <c r="O263" i="5" a="1"/>
  <c r="O264" i="5" a="1"/>
  <c r="P264" i="5" a="1"/>
  <c r="Q264" i="5" a="1"/>
  <c r="O265" i="5" a="1"/>
  <c r="P265" i="5" a="1"/>
  <c r="Q265" i="5" a="1"/>
  <c r="O266" i="5" a="1"/>
  <c r="P266" i="5" a="1"/>
  <c r="Q266" i="5" a="1"/>
  <c r="O267" i="5" a="1"/>
  <c r="P267" i="5" a="1"/>
  <c r="Q267" i="5" a="1"/>
  <c r="Q268" i="5" s="1" a="1"/>
  <c r="O268" i="5" a="1"/>
  <c r="P268" i="5" a="1"/>
  <c r="P271" i="5" a="1"/>
  <c r="G269" i="5" s="1"/>
  <c r="O269" i="5" a="1"/>
  <c r="P269" i="5" a="1"/>
  <c r="Q269" i="5" a="1"/>
  <c r="O270" i="5" a="1"/>
  <c r="P270" i="5" a="1"/>
  <c r="Q270" i="5" a="1"/>
  <c r="O271" i="5" a="1"/>
  <c r="Q271" i="5" a="1"/>
  <c r="O272" i="5" a="1"/>
  <c r="P272" i="5" a="1"/>
  <c r="P273" i="5" s="1" a="1"/>
  <c r="Q272" i="5" a="1"/>
  <c r="Q273" i="5" s="1" a="1"/>
  <c r="O273" i="5" a="1"/>
  <c r="O274" i="5" a="1"/>
  <c r="P274" i="5" a="1"/>
  <c r="Q274" i="5" a="1"/>
  <c r="O275" i="5" a="1"/>
  <c r="P275" i="5" a="1"/>
  <c r="Q275" i="5" a="1"/>
  <c r="O276" i="5" a="1"/>
  <c r="P276" i="5" a="1"/>
  <c r="Q276" i="5" a="1"/>
  <c r="O277" i="5" a="1"/>
  <c r="P277" i="5" a="1"/>
  <c r="P278" i="5" s="1" a="1"/>
  <c r="Q277" i="5" a="1"/>
  <c r="O278" i="5" a="1"/>
  <c r="Q278" i="5" a="1"/>
  <c r="O279" i="5" a="1"/>
  <c r="P279" i="5" a="1"/>
  <c r="Q279" i="5" a="1"/>
  <c r="O280" i="5" a="1"/>
  <c r="P280" i="5" a="1"/>
  <c r="Q280" i="5" a="1"/>
  <c r="O281" i="5" a="1"/>
  <c r="P281" i="5" a="1"/>
  <c r="Q281" i="5" a="1"/>
  <c r="O282" i="5" a="1"/>
  <c r="P282" i="5" a="1"/>
  <c r="Q282" i="5" a="1"/>
  <c r="Q283" i="5" s="1" a="1"/>
  <c r="O283" i="5" a="1"/>
  <c r="P283" i="5" a="1"/>
  <c r="O284" i="5" a="1"/>
  <c r="P284" i="5" a="1"/>
  <c r="Q284" i="5" a="1"/>
  <c r="O285" i="5" a="1"/>
  <c r="P285" i="5" a="1"/>
  <c r="P286" i="5" s="1" a="1"/>
  <c r="Q285" i="5" a="1"/>
  <c r="Q286" i="5" s="1" a="1"/>
  <c r="O286" i="5" a="1"/>
  <c r="O287" i="5" a="1"/>
  <c r="P287" i="5" a="1"/>
  <c r="P288" i="5" s="1" a="1"/>
  <c r="Q287" i="5" a="1"/>
  <c r="Q288" i="5" s="1" a="1"/>
  <c r="O288" i="5" a="1"/>
  <c r="O289" i="5" a="1"/>
  <c r="P289" i="5" a="1"/>
  <c r="Q289" i="5" a="1"/>
  <c r="O290" i="5" a="1"/>
  <c r="P290" i="5" a="1"/>
  <c r="Q290" i="5" a="1"/>
  <c r="O291" i="5" a="1"/>
  <c r="P291" i="5" a="1"/>
  <c r="Q291" i="5" a="1"/>
  <c r="O292" i="5" a="1"/>
  <c r="P292" i="5" a="1"/>
  <c r="Q292" i="5" a="1"/>
  <c r="Q293" i="5" s="1" a="1"/>
  <c r="O293" i="5" a="1"/>
  <c r="P293" i="5" a="1"/>
  <c r="O294" i="5" a="1"/>
  <c r="P294" i="5" a="1"/>
  <c r="Q294" i="5" a="1"/>
  <c r="O295" i="5" a="1"/>
  <c r="P295" i="5" a="1"/>
  <c r="Q295" i="5" a="1"/>
  <c r="O296" i="5" a="1"/>
  <c r="P296" i="5" a="1"/>
  <c r="Q296" i="5" a="1"/>
  <c r="O297" i="5" a="1"/>
  <c r="P297" i="5" a="1"/>
  <c r="P298" i="5" s="1" a="1"/>
  <c r="Q297" i="5" a="1"/>
  <c r="O298" i="5" a="1"/>
  <c r="Q298" i="5" a="1"/>
  <c r="O299" i="5" a="1"/>
  <c r="P299" i="5" a="1"/>
  <c r="Q299" i="5" a="1"/>
  <c r="O300" i="5" a="1"/>
  <c r="P300" i="5" a="1"/>
  <c r="Q300" i="5" a="1"/>
  <c r="O301" i="5" a="1"/>
  <c r="P301" i="5" a="1"/>
  <c r="Q301" i="5" a="1"/>
  <c r="O302" i="5" a="1"/>
  <c r="P302" i="5" a="1"/>
  <c r="P303" i="5" s="1" a="1"/>
  <c r="Q302" i="5" a="1"/>
  <c r="Q303" i="5" s="1" a="1"/>
  <c r="O303" i="5" a="1"/>
  <c r="O304" i="5" a="1"/>
  <c r="P304" i="5" a="1"/>
  <c r="Q304" i="5" a="1"/>
  <c r="O305" i="5" a="1"/>
  <c r="P305" i="5" a="1"/>
  <c r="Q305" i="5" a="1"/>
  <c r="Q306" i="5" s="1" a="1"/>
  <c r="O306" i="5" a="1"/>
  <c r="P306" i="5" a="1"/>
  <c r="O307" i="5" a="1"/>
  <c r="P307" i="5" a="1"/>
  <c r="P308" i="5" s="1" a="1"/>
  <c r="Q307" i="5" a="1"/>
  <c r="Q308" i="5" s="1" a="1"/>
  <c r="O308" i="5" a="1"/>
  <c r="O309" i="5" a="1"/>
  <c r="P309" i="5" a="1"/>
  <c r="Q309" i="5" a="1"/>
  <c r="O310" i="5" a="1"/>
  <c r="P310" i="5" a="1"/>
  <c r="P311" i="5" s="1" a="1"/>
  <c r="Q310" i="5" a="1"/>
  <c r="O311" i="5" a="1"/>
  <c r="Q311" i="5" a="1"/>
  <c r="O312" i="5" a="1"/>
  <c r="P312" i="5" a="1"/>
  <c r="Q312" i="5" a="1"/>
  <c r="Q313" i="5" s="1" a="1"/>
  <c r="O313" i="5" a="1"/>
  <c r="P313" i="5" a="1"/>
  <c r="O314" i="5" a="1"/>
  <c r="P314" i="5" a="1"/>
  <c r="Q314" i="5" a="1"/>
  <c r="O315" i="5" a="1"/>
  <c r="P315" i="5" a="1"/>
  <c r="Q315" i="5" a="1"/>
  <c r="O316" i="5" a="1"/>
  <c r="P316" i="5" a="1"/>
  <c r="Q316" i="5" a="1"/>
  <c r="O317" i="5" a="1"/>
  <c r="P317" i="5" a="1"/>
  <c r="P318" i="5" s="1" a="1"/>
  <c r="Q317" i="5" a="1"/>
  <c r="O318" i="5" a="1"/>
  <c r="Q318" i="5" a="1"/>
  <c r="O319" i="5" a="1"/>
  <c r="P319" i="5" a="1"/>
  <c r="Q319" i="5" a="1"/>
  <c r="O320" i="5" a="1"/>
  <c r="P320" i="5" a="1"/>
  <c r="Q320" i="5" a="1"/>
  <c r="O321" i="5" a="1"/>
  <c r="P321" i="5" a="1"/>
  <c r="Q321" i="5" a="1"/>
  <c r="O322" i="5" a="1"/>
  <c r="P322" i="5" a="1"/>
  <c r="Q322" i="5" a="1"/>
  <c r="Q323" i="5" s="1" a="1"/>
  <c r="O323" i="5" a="1"/>
  <c r="P323" i="5" a="1"/>
  <c r="O324" i="5" a="1"/>
  <c r="P324" i="5" a="1"/>
  <c r="Q324" i="5" a="1"/>
  <c r="O325" i="5" a="1"/>
  <c r="P325" i="5" a="1"/>
  <c r="Q325" i="5" a="1"/>
  <c r="O326" i="5" a="1"/>
  <c r="P326" i="5" a="1"/>
  <c r="Q326" i="5" a="1"/>
  <c r="O327" i="5" a="1"/>
  <c r="P327" i="5" a="1"/>
  <c r="P328" i="5" s="1" a="1"/>
  <c r="Q327" i="5" a="1"/>
  <c r="Q328" i="5" s="1" a="1"/>
  <c r="O328" i="5" a="1"/>
  <c r="O329" i="5" a="1"/>
  <c r="P329" i="5" a="1"/>
  <c r="Q329" i="5" a="1"/>
  <c r="O330" i="5" a="1"/>
  <c r="P330" i="5" a="1"/>
  <c r="Q330" i="5" a="1"/>
  <c r="O331" i="5" a="1"/>
  <c r="P331" i="5" a="1"/>
  <c r="Q331" i="5" a="1"/>
  <c r="O332" i="5" a="1"/>
  <c r="P332" i="5" a="1"/>
  <c r="P333" i="5" s="1" a="1"/>
  <c r="Q332" i="5" a="1"/>
  <c r="Q333" i="5" s="1" a="1"/>
  <c r="O333" i="5" a="1"/>
  <c r="O334" i="5" a="1"/>
  <c r="P334" i="5" a="1"/>
  <c r="Q334" i="5" a="1"/>
  <c r="O335" i="5" a="1"/>
  <c r="P335" i="5" a="1"/>
  <c r="Q335" i="5" a="1"/>
  <c r="O336" i="5" a="1"/>
  <c r="P336" i="5" a="1"/>
  <c r="Q336" i="5" a="1"/>
  <c r="O337" i="5" a="1"/>
  <c r="P337" i="5" a="1"/>
  <c r="Q337" i="5" a="1"/>
  <c r="Q338" i="5" s="1" a="1"/>
  <c r="O338" i="5" a="1"/>
  <c r="P338" i="5" a="1"/>
  <c r="O339" i="5" a="1"/>
  <c r="P339" i="5" a="1"/>
  <c r="Q339" i="5" a="1"/>
  <c r="O340" i="5" a="1"/>
  <c r="P340" i="5" a="1"/>
  <c r="Q340" i="5" a="1"/>
  <c r="O341" i="5" a="1"/>
  <c r="P341" i="5" a="1"/>
  <c r="Q341" i="5" a="1"/>
  <c r="O342" i="5" a="1"/>
  <c r="P342" i="5" a="1"/>
  <c r="Q342" i="5" a="1"/>
  <c r="O343" i="5" a="1"/>
  <c r="P343" i="5" a="1"/>
  <c r="Q343" i="5" a="1"/>
  <c r="O344" i="5" a="1"/>
  <c r="P344" i="5" a="1"/>
  <c r="Q344" i="5" a="1"/>
  <c r="O345" i="5" a="1"/>
  <c r="P345" i="5" a="1"/>
  <c r="Q345" i="5" a="1"/>
  <c r="O346" i="5" a="1"/>
  <c r="P346" i="5" a="1"/>
  <c r="Q346" i="5" a="1"/>
  <c r="O347" i="5" a="1"/>
  <c r="P347" i="5" a="1"/>
  <c r="Q347" i="5" a="1"/>
  <c r="O348" i="5" a="1"/>
  <c r="P348" i="5" a="1"/>
  <c r="Q348" i="5" a="1"/>
  <c r="O349" i="5" a="1"/>
  <c r="P349" i="5" a="1"/>
  <c r="Q349" i="5" a="1"/>
  <c r="O350" i="5" a="1"/>
  <c r="P350" i="5" a="1"/>
  <c r="Q350" i="5" a="1"/>
  <c r="O351" i="5" a="1"/>
  <c r="P351" i="5" a="1"/>
  <c r="Q351" i="5" a="1"/>
  <c r="O352" i="5" a="1"/>
  <c r="P352" i="5" a="1"/>
  <c r="Q352" i="5" a="1"/>
  <c r="Q353" i="5" s="1" a="1"/>
  <c r="O353" i="5" a="1"/>
  <c r="P353" i="5" a="1"/>
  <c r="O354" i="5" a="1"/>
  <c r="P354" i="5" a="1"/>
  <c r="Q354" i="5" a="1"/>
  <c r="O355" i="5" a="1"/>
  <c r="P355" i="5" a="1"/>
  <c r="Q355" i="5" a="1"/>
  <c r="O356" i="5" a="1"/>
  <c r="P356" i="5" a="1"/>
  <c r="P357" i="5" s="1" a="1"/>
  <c r="Q356" i="5" a="1"/>
  <c r="Q357" i="5" s="1" a="1"/>
  <c r="O357" i="5" a="1"/>
  <c r="BU14" i="126"/>
  <c r="N65" i="126"/>
  <c r="G14" i="225"/>
  <c r="H25" i="225" s="1"/>
  <c r="G25" i="225" s="1"/>
  <c r="H23" i="225" s="1"/>
  <c r="F24" i="225"/>
  <c r="F26" i="225" s="1"/>
  <c r="H24" i="225"/>
  <c r="F27" i="225"/>
  <c r="F32" i="225"/>
  <c r="F33" i="225" s="1"/>
  <c r="F34" i="225"/>
  <c r="F37" i="225"/>
  <c r="H37" i="225"/>
  <c r="G45" i="225"/>
  <c r="H45" i="225" s="1"/>
  <c r="I45" i="225"/>
  <c r="J45" i="225"/>
  <c r="E47" i="225"/>
  <c r="E48" i="225"/>
  <c r="E49" i="225" s="1"/>
  <c r="E50" i="225" s="1"/>
  <c r="G54" i="225"/>
  <c r="H54" i="225"/>
  <c r="I54" i="225"/>
  <c r="J54" i="225" s="1"/>
  <c r="E56" i="225"/>
  <c r="E57" i="225" s="1"/>
  <c r="E58" i="225"/>
  <c r="E59" i="225" s="1"/>
  <c r="G63" i="225"/>
  <c r="H63" i="225" s="1"/>
  <c r="I63" i="225" s="1"/>
  <c r="J63" i="225" s="1"/>
  <c r="E65" i="225"/>
  <c r="E66" i="225" s="1"/>
  <c r="E67" i="225"/>
  <c r="E68" i="225"/>
  <c r="F11" i="188"/>
  <c r="G16" i="188"/>
  <c r="F18" i="188"/>
  <c r="F19" i="188"/>
  <c r="G19" i="188" s="1"/>
  <c r="F20" i="188"/>
  <c r="F21" i="188"/>
  <c r="G21" i="188" s="1"/>
  <c r="F22" i="188"/>
  <c r="F23" i="188"/>
  <c r="F24" i="188"/>
  <c r="G24" i="188" s="1"/>
  <c r="F25" i="188"/>
  <c r="F26" i="188"/>
  <c r="F27" i="188"/>
  <c r="F28" i="188"/>
  <c r="F29" i="188"/>
  <c r="F30" i="188"/>
  <c r="G30" i="188"/>
  <c r="F31" i="188"/>
  <c r="G31" i="188"/>
  <c r="F32" i="188"/>
  <c r="G32" i="188" s="1"/>
  <c r="F33" i="188"/>
  <c r="F34" i="188"/>
  <c r="F35" i="188"/>
  <c r="G35" i="188" s="1"/>
  <c r="F36" i="188"/>
  <c r="G36" i="188"/>
  <c r="F37" i="188"/>
  <c r="F38" i="188"/>
  <c r="G38" i="188" s="1"/>
  <c r="F39" i="188"/>
  <c r="G39" i="188"/>
  <c r="F40" i="188"/>
  <c r="F41" i="188"/>
  <c r="F42" i="188"/>
  <c r="F43" i="188"/>
  <c r="G43" i="188"/>
  <c r="F44" i="188"/>
  <c r="F45" i="188"/>
  <c r="G45" i="188"/>
  <c r="F46" i="188"/>
  <c r="G46" i="188"/>
  <c r="F47" i="188"/>
  <c r="F48" i="188"/>
  <c r="F49" i="188"/>
  <c r="F50" i="188"/>
  <c r="G50" i="188"/>
  <c r="F51" i="188"/>
  <c r="F52" i="188"/>
  <c r="G52" i="188" s="1"/>
  <c r="F53" i="188"/>
  <c r="G53" i="188" s="1"/>
  <c r="F54" i="188"/>
  <c r="G54" i="188" s="1"/>
  <c r="F55" i="188"/>
  <c r="F56" i="188"/>
  <c r="G56" i="188"/>
  <c r="F57" i="188"/>
  <c r="F58" i="188"/>
  <c r="F59" i="188"/>
  <c r="G59" i="188"/>
  <c r="F60" i="188"/>
  <c r="F61" i="188"/>
  <c r="G61" i="188" s="1"/>
  <c r="F62" i="188"/>
  <c r="F63" i="188"/>
  <c r="F64" i="188"/>
  <c r="G64" i="188"/>
  <c r="F65" i="188"/>
  <c r="G65" i="188"/>
  <c r="F66" i="188"/>
  <c r="F67" i="188"/>
  <c r="F68" i="188"/>
  <c r="G68" i="188"/>
  <c r="F69" i="188"/>
  <c r="F70" i="188"/>
  <c r="G70" i="188" s="1"/>
  <c r="F71" i="188"/>
  <c r="F72" i="188"/>
  <c r="G72" i="188"/>
  <c r="F73" i="188"/>
  <c r="F74" i="188"/>
  <c r="F75" i="188"/>
  <c r="F76" i="188"/>
  <c r="G76" i="188"/>
  <c r="F77" i="188"/>
  <c r="F78" i="188"/>
  <c r="F79" i="188"/>
  <c r="G79" i="188" s="1"/>
  <c r="F80" i="188"/>
  <c r="F81" i="188"/>
  <c r="F82" i="188"/>
  <c r="G82" i="188" s="1"/>
  <c r="F83" i="188"/>
  <c r="G83" i="188"/>
  <c r="F84" i="188"/>
  <c r="F85" i="188"/>
  <c r="G85" i="188" s="1"/>
  <c r="F86" i="188"/>
  <c r="G86" i="188" s="1"/>
  <c r="F87" i="188"/>
  <c r="G87" i="188"/>
  <c r="F88" i="188"/>
  <c r="F89" i="188"/>
  <c r="G89" i="188" s="1"/>
  <c r="F90" i="188"/>
  <c r="G90" i="188" s="1"/>
  <c r="F91" i="188"/>
  <c r="F92" i="188"/>
  <c r="F93" i="188"/>
  <c r="F94" i="188"/>
  <c r="F95" i="188"/>
  <c r="F96" i="188"/>
  <c r="G96" i="188" s="1"/>
  <c r="F97" i="188"/>
  <c r="G97" i="188"/>
  <c r="F98" i="188"/>
  <c r="G98" i="188"/>
  <c r="F99" i="188"/>
  <c r="F100" i="188"/>
  <c r="F101" i="188"/>
  <c r="G101" i="188"/>
  <c r="F102" i="188"/>
  <c r="G102" i="188"/>
  <c r="F103" i="188"/>
  <c r="G103" i="188"/>
  <c r="F104" i="188"/>
  <c r="F105" i="188"/>
  <c r="G105" i="188" s="1"/>
  <c r="F106" i="188"/>
  <c r="F107" i="188"/>
  <c r="F108" i="188"/>
  <c r="F109" i="188"/>
  <c r="G109" i="188" s="1"/>
  <c r="F110" i="188"/>
  <c r="G110" i="188" s="1"/>
  <c r="F111" i="188"/>
  <c r="G111" i="188"/>
  <c r="F112" i="188"/>
  <c r="G112" i="188" s="1"/>
  <c r="F113" i="188"/>
  <c r="F114" i="188"/>
  <c r="F115" i="188"/>
  <c r="F116" i="188"/>
  <c r="G116" i="188" s="1"/>
  <c r="F117" i="188"/>
  <c r="F118" i="188"/>
  <c r="G118" i="188" s="1"/>
  <c r="F119" i="188"/>
  <c r="F120" i="188"/>
  <c r="F121" i="188"/>
  <c r="F122" i="188"/>
  <c r="F123" i="188"/>
  <c r="G123" i="188" s="1"/>
  <c r="F124" i="188"/>
  <c r="G124" i="188"/>
  <c r="F125" i="188"/>
  <c r="G125" i="188"/>
  <c r="F126" i="188"/>
  <c r="F127" i="188"/>
  <c r="F128" i="188"/>
  <c r="F129" i="188"/>
  <c r="F130" i="188"/>
  <c r="G130" i="188"/>
  <c r="F131" i="188"/>
  <c r="F132" i="188"/>
  <c r="F133" i="188"/>
  <c r="G133" i="188" s="1"/>
  <c r="F134" i="188"/>
  <c r="G134" i="188"/>
  <c r="F135" i="188"/>
  <c r="F136" i="188"/>
  <c r="F137" i="188"/>
  <c r="G137" i="188" s="1"/>
  <c r="F138" i="188"/>
  <c r="F139" i="188"/>
  <c r="F140" i="188"/>
  <c r="F141" i="188"/>
  <c r="G141" i="188" s="1"/>
  <c r="F142" i="188"/>
  <c r="G142" i="188"/>
  <c r="F143" i="188"/>
  <c r="F144" i="188"/>
  <c r="F145" i="188"/>
  <c r="G145" i="188" s="1"/>
  <c r="F146" i="188"/>
  <c r="F147" i="188"/>
  <c r="F148" i="188"/>
  <c r="G148" i="188" s="1"/>
  <c r="F149" i="188"/>
  <c r="G149" i="188"/>
  <c r="F150" i="188"/>
  <c r="F151" i="188"/>
  <c r="F152" i="188"/>
  <c r="F153" i="188"/>
  <c r="G153" i="188" s="1"/>
  <c r="F154" i="188"/>
  <c r="F155" i="188"/>
  <c r="F156" i="188"/>
  <c r="G156" i="188"/>
  <c r="F157" i="188"/>
  <c r="G157" i="188"/>
  <c r="F158" i="188"/>
  <c r="F159" i="188"/>
  <c r="F160" i="188"/>
  <c r="G160" i="188"/>
  <c r="F161" i="188"/>
  <c r="F162" i="188"/>
  <c r="G162" i="188" s="1"/>
  <c r="F163" i="188"/>
  <c r="G163" i="188" s="1"/>
  <c r="F164" i="188"/>
  <c r="F165" i="188"/>
  <c r="F166" i="188"/>
  <c r="G166" i="188"/>
  <c r="F167" i="188"/>
  <c r="G167" i="188"/>
  <c r="F168" i="188"/>
  <c r="F169" i="188"/>
  <c r="F170" i="188"/>
  <c r="F171" i="188"/>
  <c r="F172" i="188"/>
  <c r="F173" i="188"/>
  <c r="F174" i="188"/>
  <c r="G174" i="188"/>
  <c r="F175" i="188"/>
  <c r="G175" i="188"/>
  <c r="F176" i="188"/>
  <c r="G176" i="188" s="1"/>
  <c r="F177" i="188"/>
  <c r="G177" i="188" s="1"/>
  <c r="F178" i="188"/>
  <c r="G178" i="188" s="1"/>
  <c r="F179" i="188"/>
  <c r="F180" i="188"/>
  <c r="F181" i="188"/>
  <c r="G181" i="188" s="1"/>
  <c r="F182" i="188"/>
  <c r="G182" i="188" s="1"/>
  <c r="F183" i="188"/>
  <c r="F184" i="188"/>
  <c r="G184" i="188" s="1"/>
  <c r="F185" i="188"/>
  <c r="G185" i="188"/>
  <c r="F186" i="188"/>
  <c r="F187" i="188"/>
  <c r="F188" i="188"/>
  <c r="F189" i="188"/>
  <c r="G189" i="188"/>
  <c r="F190" i="188"/>
  <c r="G190" i="188"/>
  <c r="F191" i="188"/>
  <c r="G191" i="188" s="1"/>
  <c r="F192" i="188"/>
  <c r="G192" i="188" s="1"/>
  <c r="F193" i="188"/>
  <c r="G193" i="188" s="1"/>
  <c r="F194" i="188"/>
  <c r="F195" i="188"/>
  <c r="F196" i="188"/>
  <c r="G196" i="188"/>
  <c r="F197" i="188"/>
  <c r="G197" i="188" s="1"/>
  <c r="F198" i="188"/>
  <c r="F199" i="188"/>
  <c r="G199" i="188" s="1"/>
  <c r="F200" i="188"/>
  <c r="G200" i="188" s="1"/>
  <c r="F201" i="188"/>
  <c r="F202" i="188"/>
  <c r="G202" i="188" s="1"/>
  <c r="F203" i="188"/>
  <c r="F204" i="188"/>
  <c r="F205" i="188"/>
  <c r="F206" i="188"/>
  <c r="G206" i="188" s="1"/>
  <c r="F207" i="188"/>
  <c r="G207" i="188" s="1"/>
  <c r="F208" i="188"/>
  <c r="F209" i="188"/>
  <c r="F210" i="188"/>
  <c r="G210" i="188"/>
  <c r="F211" i="188"/>
  <c r="G211" i="188" s="1"/>
  <c r="F212" i="188"/>
  <c r="F213" i="188"/>
  <c r="F214" i="188"/>
  <c r="F215" i="188"/>
  <c r="G215" i="188" s="1"/>
  <c r="F216" i="188"/>
  <c r="F217" i="188"/>
  <c r="F218" i="188"/>
  <c r="F219" i="188"/>
  <c r="F220" i="188"/>
  <c r="F221" i="188"/>
  <c r="F222" i="188"/>
  <c r="G222" i="188" s="1"/>
  <c r="F223" i="188"/>
  <c r="F224" i="188"/>
  <c r="F225" i="188"/>
  <c r="G225" i="188" s="1"/>
  <c r="F226" i="188"/>
  <c r="F227" i="188"/>
  <c r="F228" i="188"/>
  <c r="F229" i="188"/>
  <c r="F230" i="188"/>
  <c r="G230" i="188"/>
  <c r="F231" i="188"/>
  <c r="F232" i="188"/>
  <c r="G232" i="188" s="1"/>
  <c r="F233" i="188"/>
  <c r="F234" i="188"/>
  <c r="F235" i="188"/>
  <c r="F236" i="188"/>
  <c r="F237" i="188"/>
  <c r="F238" i="188"/>
  <c r="F239" i="188"/>
  <c r="F240" i="188"/>
  <c r="F241" i="188"/>
  <c r="F242" i="188"/>
  <c r="G242" i="188" s="1"/>
  <c r="F243" i="188"/>
  <c r="G243" i="188" s="1"/>
  <c r="F244" i="188"/>
  <c r="G244" i="188" s="1"/>
  <c r="F245" i="188"/>
  <c r="F246" i="188"/>
  <c r="F247" i="188"/>
  <c r="F248" i="188"/>
  <c r="G248" i="188"/>
  <c r="F249" i="188"/>
  <c r="F250" i="188"/>
  <c r="G250" i="188"/>
  <c r="F251" i="188"/>
  <c r="G251" i="188"/>
  <c r="F252" i="188"/>
  <c r="F253" i="188"/>
  <c r="F254" i="188"/>
  <c r="F255" i="188"/>
  <c r="G255" i="188"/>
  <c r="F256" i="188"/>
  <c r="G256" i="188"/>
  <c r="F257" i="188"/>
  <c r="G257" i="188"/>
  <c r="F258" i="188"/>
  <c r="G258" i="188" s="1"/>
  <c r="F259" i="188"/>
  <c r="F260" i="188"/>
  <c r="F261" i="188"/>
  <c r="F262" i="188"/>
  <c r="G262" i="188"/>
  <c r="F263" i="188"/>
  <c r="G263" i="188"/>
  <c r="F264" i="188"/>
  <c r="G264" i="188" s="1"/>
  <c r="F265" i="188"/>
  <c r="G265" i="188" s="1"/>
  <c r="F266" i="188"/>
  <c r="F267" i="188"/>
  <c r="F268" i="188"/>
  <c r="F269" i="188"/>
  <c r="F270" i="188"/>
  <c r="G270" i="188" s="1"/>
  <c r="F271" i="188"/>
  <c r="F272" i="188"/>
  <c r="F273" i="188"/>
  <c r="G273" i="188"/>
  <c r="F274" i="188"/>
  <c r="G274" i="188"/>
  <c r="F275" i="188"/>
  <c r="F276" i="188"/>
  <c r="G276" i="188"/>
  <c r="F277" i="188"/>
  <c r="G277" i="188"/>
  <c r="F278" i="188"/>
  <c r="F279" i="188"/>
  <c r="F280" i="188"/>
  <c r="F281" i="188"/>
  <c r="G281" i="188" s="1"/>
  <c r="F282" i="188"/>
  <c r="F283" i="188"/>
  <c r="G283" i="188"/>
  <c r="F284" i="188"/>
  <c r="F285" i="188"/>
  <c r="G285" i="188" s="1"/>
  <c r="F286" i="188"/>
  <c r="F287" i="188"/>
  <c r="G287" i="188" s="1"/>
  <c r="F288" i="188"/>
  <c r="G288" i="188"/>
  <c r="F289" i="188"/>
  <c r="G289" i="188"/>
  <c r="F290" i="188"/>
  <c r="F291" i="188"/>
  <c r="G291" i="188" s="1"/>
  <c r="F292" i="188"/>
  <c r="F293" i="188"/>
  <c r="F294" i="188"/>
  <c r="G294" i="188"/>
  <c r="F295" i="188"/>
  <c r="G295" i="188"/>
  <c r="F296" i="188"/>
  <c r="G296" i="188" s="1"/>
  <c r="F297" i="188"/>
  <c r="F298" i="188"/>
  <c r="G298" i="188" s="1"/>
  <c r="F299" i="188"/>
  <c r="G299" i="188" s="1"/>
  <c r="F300" i="188"/>
  <c r="F301" i="188"/>
  <c r="G301" i="188"/>
  <c r="F302" i="188"/>
  <c r="F303" i="188"/>
  <c r="G303" i="188" s="1"/>
  <c r="F304" i="188"/>
  <c r="F305" i="188"/>
  <c r="F306" i="188"/>
  <c r="F307" i="188"/>
  <c r="G307" i="188"/>
  <c r="F308" i="188"/>
  <c r="G308" i="188" s="1"/>
  <c r="F309" i="188"/>
  <c r="G309" i="188"/>
  <c r="F310" i="188"/>
  <c r="F311" i="188"/>
  <c r="G311" i="188"/>
  <c r="F312" i="188"/>
  <c r="G312" i="188" s="1"/>
  <c r="F313" i="188"/>
  <c r="G313" i="188" s="1"/>
  <c r="F314" i="188"/>
  <c r="F315" i="188"/>
  <c r="F316" i="188"/>
  <c r="F317" i="188"/>
  <c r="F318" i="188"/>
  <c r="F319" i="188"/>
  <c r="F320" i="188"/>
  <c r="G320" i="188"/>
  <c r="F321" i="188"/>
  <c r="G321" i="188"/>
  <c r="F322" i="188"/>
  <c r="F323" i="188"/>
  <c r="G323" i="188" s="1"/>
  <c r="F324" i="188"/>
  <c r="G324" i="188" s="1"/>
  <c r="F325" i="188"/>
  <c r="F326" i="188"/>
  <c r="F327" i="188"/>
  <c r="G327" i="188"/>
  <c r="F328" i="188"/>
  <c r="G328" i="188"/>
  <c r="F329" i="188"/>
  <c r="F330" i="188"/>
  <c r="G330" i="188" s="1"/>
  <c r="F331" i="188"/>
  <c r="F332" i="188"/>
  <c r="F333" i="188"/>
  <c r="F334" i="188"/>
  <c r="G334" i="188"/>
  <c r="F335" i="188"/>
  <c r="F336" i="188"/>
  <c r="G336" i="188" s="1"/>
  <c r="F337" i="188"/>
  <c r="F338" i="188"/>
  <c r="G338" i="188"/>
  <c r="F339" i="188"/>
  <c r="F340" i="188"/>
  <c r="F341" i="188"/>
  <c r="G341" i="188" s="1"/>
  <c r="F342" i="188"/>
  <c r="G342" i="188" s="1"/>
  <c r="F343" i="188"/>
  <c r="F344" i="188"/>
  <c r="F345" i="188"/>
  <c r="F346" i="188"/>
  <c r="F347" i="188"/>
  <c r="F348" i="188"/>
  <c r="F349" i="188"/>
  <c r="F350" i="188"/>
  <c r="G350" i="188" s="1"/>
  <c r="F351" i="188"/>
  <c r="G351" i="188" s="1"/>
  <c r="F352" i="188"/>
  <c r="G352" i="188" s="1"/>
  <c r="F353" i="188"/>
  <c r="G353" i="188" s="1"/>
  <c r="F354" i="188"/>
  <c r="F355" i="188"/>
  <c r="G355" i="188"/>
  <c r="F356" i="188"/>
  <c r="F357" i="188"/>
  <c r="F358" i="188"/>
  <c r="G358" i="188"/>
  <c r="F359" i="188"/>
  <c r="F360" i="188"/>
  <c r="G360" i="188" s="1"/>
  <c r="F361" i="188"/>
  <c r="F362" i="188"/>
  <c r="F363" i="188"/>
  <c r="G363" i="188" s="1"/>
  <c r="F364" i="188"/>
  <c r="F365" i="188"/>
  <c r="G365" i="188" s="1"/>
  <c r="F366" i="188"/>
  <c r="G366" i="188"/>
  <c r="F367" i="188"/>
  <c r="F368" i="188"/>
  <c r="F369" i="188"/>
  <c r="F370" i="188"/>
  <c r="F371" i="188"/>
  <c r="G371" i="188"/>
  <c r="F372" i="188"/>
  <c r="G372" i="188"/>
  <c r="F373" i="188"/>
  <c r="F374" i="188"/>
  <c r="G374" i="188" s="1"/>
  <c r="F375" i="188"/>
  <c r="G375" i="188"/>
  <c r="F376" i="188"/>
  <c r="F377" i="188"/>
  <c r="F378" i="188"/>
  <c r="G378" i="188" s="1"/>
  <c r="F379" i="188"/>
  <c r="G379" i="188" s="1"/>
  <c r="F380" i="188"/>
  <c r="F381" i="188"/>
  <c r="F382" i="188"/>
  <c r="F383" i="188"/>
  <c r="F384" i="188"/>
  <c r="G384" i="188"/>
  <c r="F385" i="188"/>
  <c r="G385" i="188" s="1"/>
  <c r="F386" i="188"/>
  <c r="G386" i="188" s="1"/>
  <c r="F387" i="188"/>
  <c r="G387" i="188" s="1"/>
  <c r="F388" i="188"/>
  <c r="G388" i="188"/>
  <c r="F389" i="188"/>
  <c r="G389" i="188" s="1"/>
  <c r="F390" i="188"/>
  <c r="F391" i="188"/>
  <c r="F392" i="188"/>
  <c r="F393" i="188"/>
  <c r="G393" i="188"/>
  <c r="F394" i="188"/>
  <c r="G394" i="188" s="1"/>
  <c r="F395" i="188"/>
  <c r="F396" i="188"/>
  <c r="F397" i="188"/>
  <c r="F398" i="188"/>
  <c r="F399" i="188"/>
  <c r="F400" i="188"/>
  <c r="G400" i="188" s="1"/>
  <c r="F401" i="188"/>
  <c r="F402" i="188"/>
  <c r="G402" i="188"/>
  <c r="F403" i="188"/>
  <c r="F404" i="188"/>
  <c r="G404" i="188"/>
  <c r="F405" i="188"/>
  <c r="F406" i="188"/>
  <c r="G406" i="188"/>
  <c r="F407" i="188"/>
  <c r="G407" i="188" s="1"/>
  <c r="F408" i="188"/>
  <c r="G408" i="188" s="1"/>
  <c r="F409" i="188"/>
  <c r="G409" i="188" s="1"/>
  <c r="F410" i="188"/>
  <c r="G410" i="188"/>
  <c r="F411" i="188"/>
  <c r="F412" i="188"/>
  <c r="F413" i="188"/>
  <c r="F414" i="188"/>
  <c r="F415" i="188"/>
  <c r="G415" i="188"/>
  <c r="F416" i="188"/>
  <c r="G416" i="188"/>
  <c r="F417" i="188"/>
  <c r="G417" i="188"/>
  <c r="F418" i="188"/>
  <c r="F419" i="188"/>
  <c r="G419" i="188" s="1"/>
  <c r="F420" i="188"/>
  <c r="G420" i="188"/>
  <c r="F421" i="188"/>
  <c r="F422" i="188"/>
  <c r="G422" i="188" s="1"/>
  <c r="F423" i="188"/>
  <c r="F424" i="188"/>
  <c r="G424" i="188" s="1"/>
  <c r="F425" i="188"/>
  <c r="F426" i="188"/>
  <c r="G426" i="188" s="1"/>
  <c r="F427" i="188"/>
  <c r="F428" i="188"/>
  <c r="G428" i="188"/>
  <c r="F429" i="188"/>
  <c r="F430" i="188"/>
  <c r="F431" i="188"/>
  <c r="F432" i="188"/>
  <c r="F433" i="188"/>
  <c r="G433" i="188"/>
  <c r="F434" i="188"/>
  <c r="F435" i="188"/>
  <c r="F436" i="188"/>
  <c r="F437" i="188"/>
  <c r="F438" i="188"/>
  <c r="G438" i="188" s="1"/>
  <c r="F439" i="188"/>
  <c r="G439" i="188" s="1"/>
  <c r="F440" i="188"/>
  <c r="G440" i="188" s="1"/>
  <c r="F441" i="188"/>
  <c r="G441" i="188" s="1"/>
  <c r="F442" i="188"/>
  <c r="G442" i="188"/>
  <c r="F443" i="188"/>
  <c r="F444" i="188"/>
  <c r="G444" i="188" s="1"/>
  <c r="F445" i="188"/>
  <c r="F446" i="188"/>
  <c r="F447" i="188"/>
  <c r="F448" i="188"/>
  <c r="F449" i="188"/>
  <c r="G449" i="188" s="1"/>
  <c r="F450" i="188"/>
  <c r="F451" i="188"/>
  <c r="G451" i="188" s="1"/>
  <c r="F452" i="188"/>
  <c r="G452" i="188"/>
  <c r="F453" i="188"/>
  <c r="G453" i="188"/>
  <c r="F454" i="188"/>
  <c r="G454" i="188"/>
  <c r="F455" i="188"/>
  <c r="G455" i="188" s="1"/>
  <c r="F456" i="188"/>
  <c r="F457" i="188"/>
  <c r="G457" i="188"/>
  <c r="F458" i="188"/>
  <c r="F459" i="188"/>
  <c r="F460" i="188"/>
  <c r="G460" i="188" s="1"/>
  <c r="F461" i="188"/>
  <c r="F462" i="188"/>
  <c r="F463" i="188"/>
  <c r="F464" i="188"/>
  <c r="F465" i="188"/>
  <c r="G465" i="188"/>
  <c r="F466" i="188"/>
  <c r="G466" i="188"/>
  <c r="F467" i="188"/>
  <c r="G467" i="188" s="1"/>
  <c r="F468" i="188"/>
  <c r="G468" i="188" s="1"/>
  <c r="F469" i="188"/>
  <c r="F470" i="188"/>
  <c r="G470" i="188"/>
  <c r="F471" i="188"/>
  <c r="G471" i="188"/>
  <c r="F472" i="188"/>
  <c r="G472" i="188" s="1"/>
  <c r="F473" i="188"/>
  <c r="G473" i="188" s="1"/>
  <c r="F474" i="188"/>
  <c r="F475" i="188"/>
  <c r="F476" i="188"/>
  <c r="F477" i="188"/>
  <c r="F478" i="188"/>
  <c r="F479" i="188"/>
  <c r="G479" i="188"/>
  <c r="F480" i="188"/>
  <c r="F481" i="188"/>
  <c r="G481" i="188" s="1"/>
  <c r="F482" i="188"/>
  <c r="G482" i="188" s="1"/>
  <c r="F483" i="188"/>
  <c r="G483" i="188" s="1"/>
  <c r="F484" i="188"/>
  <c r="F485" i="188"/>
  <c r="G485" i="188" s="1"/>
  <c r="F486" i="188"/>
  <c r="G486" i="188"/>
  <c r="F487" i="188"/>
  <c r="F488" i="188"/>
  <c r="F489" i="188"/>
  <c r="G489" i="188" s="1"/>
  <c r="F490" i="188"/>
  <c r="G490" i="188" s="1"/>
  <c r="F491" i="188"/>
  <c r="F492" i="188"/>
  <c r="F493" i="188"/>
  <c r="G493" i="188" s="1"/>
  <c r="F494" i="188"/>
  <c r="G494" i="188" s="1"/>
  <c r="F495" i="188"/>
  <c r="F496" i="188"/>
  <c r="G496" i="188" s="1"/>
  <c r="F497" i="188"/>
  <c r="G497" i="188" s="1"/>
  <c r="F498" i="188"/>
  <c r="G498" i="188"/>
  <c r="F499" i="188"/>
  <c r="G499" i="188" s="1"/>
  <c r="F500" i="188"/>
  <c r="F501" i="188"/>
  <c r="F502" i="188"/>
  <c r="F503" i="188"/>
  <c r="G503" i="188"/>
  <c r="F504" i="188"/>
  <c r="G504" i="188" s="1"/>
  <c r="F505" i="188"/>
  <c r="G505" i="188" s="1"/>
  <c r="F506" i="188"/>
  <c r="F507" i="188"/>
  <c r="G507" i="188"/>
  <c r="F508" i="188"/>
  <c r="G508" i="188"/>
  <c r="F509" i="188"/>
  <c r="F510" i="188"/>
  <c r="F511" i="188"/>
  <c r="F512" i="188"/>
  <c r="F513" i="188"/>
  <c r="F514" i="188"/>
  <c r="F515" i="188"/>
  <c r="G515" i="188"/>
  <c r="F516" i="188"/>
  <c r="G516" i="188"/>
  <c r="F517" i="188"/>
  <c r="G517" i="188" s="1"/>
  <c r="F518" i="188"/>
  <c r="G518" i="188" s="1"/>
  <c r="F519" i="188"/>
  <c r="F520" i="188"/>
  <c r="F521" i="188"/>
  <c r="G521" i="188" s="1"/>
  <c r="F522" i="188"/>
  <c r="G522" i="188" s="1"/>
  <c r="F523" i="188"/>
  <c r="G523" i="188"/>
  <c r="F524" i="188"/>
  <c r="F525" i="188"/>
  <c r="G525" i="188" s="1"/>
  <c r="F526" i="188"/>
  <c r="F527" i="188"/>
  <c r="F528" i="188"/>
  <c r="F529" i="188"/>
  <c r="G529" i="188"/>
  <c r="F530" i="188"/>
  <c r="G530" i="188"/>
  <c r="F531" i="188"/>
  <c r="G531" i="188"/>
  <c r="F532" i="188"/>
  <c r="G532" i="188"/>
  <c r="F533" i="188"/>
  <c r="F534" i="188"/>
  <c r="F535" i="188"/>
  <c r="F536" i="188"/>
  <c r="G536" i="188" s="1"/>
  <c r="F537" i="188"/>
  <c r="G537" i="188"/>
  <c r="F538" i="188"/>
  <c r="G538" i="188" s="1"/>
  <c r="F539" i="188"/>
  <c r="F540" i="188"/>
  <c r="F541" i="188"/>
  <c r="G541" i="188" s="1"/>
  <c r="F542" i="188"/>
  <c r="F543" i="188"/>
  <c r="F544" i="188"/>
  <c r="G544" i="188" s="1"/>
  <c r="F545" i="188"/>
  <c r="G545" i="188"/>
  <c r="F546" i="188"/>
  <c r="F547" i="188"/>
  <c r="F548" i="188"/>
  <c r="G548" i="188" s="1"/>
  <c r="F549" i="188"/>
  <c r="G549" i="188"/>
  <c r="F550" i="188"/>
  <c r="G550" i="188" s="1"/>
  <c r="F551" i="188"/>
  <c r="F552" i="188"/>
  <c r="F553" i="188"/>
  <c r="G553" i="188"/>
  <c r="F554" i="188"/>
  <c r="G554" i="188" s="1"/>
  <c r="F555" i="188"/>
  <c r="F556" i="188"/>
  <c r="F557" i="188"/>
  <c r="F558" i="188"/>
  <c r="F559" i="188"/>
  <c r="F560" i="188"/>
  <c r="G560" i="188"/>
  <c r="F561" i="188"/>
  <c r="F562" i="188"/>
  <c r="G562" i="188"/>
  <c r="F563" i="188"/>
  <c r="F564" i="188"/>
  <c r="F565" i="188"/>
  <c r="G565" i="188" s="1"/>
  <c r="F566" i="188"/>
  <c r="F567" i="188"/>
  <c r="G567" i="188" s="1"/>
  <c r="F568" i="188"/>
  <c r="F569" i="188"/>
  <c r="G569" i="188" s="1"/>
  <c r="F570" i="188"/>
  <c r="F571" i="188"/>
  <c r="G571" i="188" s="1"/>
  <c r="F572" i="188"/>
  <c r="G572" i="188" s="1"/>
  <c r="F573" i="188"/>
  <c r="F574" i="188"/>
  <c r="G574" i="188" s="1"/>
  <c r="F575" i="188"/>
  <c r="F576" i="188"/>
  <c r="F577" i="188"/>
  <c r="F578" i="188"/>
  <c r="G578" i="188" s="1"/>
  <c r="F579" i="188"/>
  <c r="F580" i="188"/>
  <c r="G580" i="188"/>
  <c r="F581" i="188"/>
  <c r="G581" i="188"/>
  <c r="F582" i="188"/>
  <c r="G582" i="188" s="1"/>
  <c r="F583" i="188"/>
  <c r="F584" i="188"/>
  <c r="F585" i="188"/>
  <c r="G585" i="188" s="1"/>
  <c r="F586" i="188"/>
  <c r="G586" i="188"/>
  <c r="F587" i="188"/>
  <c r="G587" i="188"/>
  <c r="F588" i="188"/>
  <c r="G588" i="188" s="1"/>
  <c r="F589" i="188"/>
  <c r="F590" i="188"/>
  <c r="F591" i="188"/>
  <c r="F592" i="188"/>
  <c r="F593" i="188"/>
  <c r="G593" i="188"/>
  <c r="F594" i="188"/>
  <c r="F595" i="188"/>
  <c r="G595" i="188"/>
  <c r="F596" i="188"/>
  <c r="G596" i="188" s="1"/>
  <c r="F597" i="188"/>
  <c r="F598" i="188"/>
  <c r="G598" i="188"/>
  <c r="F599" i="188"/>
  <c r="G599" i="188" s="1"/>
  <c r="F600" i="188"/>
  <c r="F601" i="188"/>
  <c r="F602" i="188"/>
  <c r="G602" i="188"/>
  <c r="F603" i="188"/>
  <c r="F604" i="188"/>
  <c r="F605" i="188"/>
  <c r="F606" i="188"/>
  <c r="G606" i="188"/>
  <c r="F607" i="188"/>
  <c r="F608" i="188"/>
  <c r="F609" i="188"/>
  <c r="G609" i="188" s="1"/>
  <c r="F610" i="188"/>
  <c r="F611" i="188"/>
  <c r="F612" i="188"/>
  <c r="F613" i="188"/>
  <c r="G613" i="188"/>
  <c r="F614" i="188"/>
  <c r="G614" i="188" s="1"/>
  <c r="F615" i="188"/>
  <c r="G615" i="188" s="1"/>
  <c r="F616" i="188"/>
  <c r="F617" i="188"/>
  <c r="G617" i="188" s="1"/>
  <c r="F618" i="188"/>
  <c r="G618" i="188"/>
  <c r="F619" i="188"/>
  <c r="F620" i="188"/>
  <c r="G620" i="188"/>
  <c r="F621" i="188"/>
  <c r="F622" i="188"/>
  <c r="G622" i="188" s="1"/>
  <c r="F623" i="188"/>
  <c r="F624" i="188"/>
  <c r="F625" i="188"/>
  <c r="F626" i="188"/>
  <c r="F627" i="188"/>
  <c r="G627" i="188" s="1"/>
  <c r="F628" i="188"/>
  <c r="G628" i="188" s="1"/>
  <c r="F629" i="188"/>
  <c r="G629" i="188" s="1"/>
  <c r="F630" i="188"/>
  <c r="F631" i="188"/>
  <c r="G631" i="188"/>
  <c r="F632" i="188"/>
  <c r="G632" i="188" s="1"/>
  <c r="F633" i="188"/>
  <c r="G633" i="188"/>
  <c r="F634" i="188"/>
  <c r="F635" i="188"/>
  <c r="G635" i="188"/>
  <c r="F636" i="188"/>
  <c r="G636" i="188" s="1"/>
  <c r="F637" i="188"/>
  <c r="F638" i="188"/>
  <c r="G638" i="188" s="1"/>
  <c r="F639" i="188"/>
  <c r="F640" i="188"/>
  <c r="F641" i="188"/>
  <c r="G641" i="188"/>
  <c r="F642" i="188"/>
  <c r="F643" i="188"/>
  <c r="F644" i="188"/>
  <c r="F645" i="188"/>
  <c r="F646" i="188"/>
  <c r="G646" i="188"/>
  <c r="F647" i="188"/>
  <c r="G647" i="188"/>
  <c r="F648" i="188"/>
  <c r="F649" i="188"/>
  <c r="G649" i="188"/>
  <c r="F650" i="188"/>
  <c r="G650" i="188"/>
  <c r="F651" i="188"/>
  <c r="G651" i="188"/>
  <c r="F652" i="188"/>
  <c r="F653" i="188"/>
  <c r="G653" i="188" s="1"/>
  <c r="F654" i="188"/>
  <c r="F655" i="188"/>
  <c r="F656" i="188"/>
  <c r="F657" i="188"/>
  <c r="G657" i="188" s="1"/>
  <c r="F658" i="188"/>
  <c r="G658" i="188"/>
  <c r="F659" i="188"/>
  <c r="G659" i="188" s="1"/>
  <c r="F660" i="188"/>
  <c r="G660" i="188" s="1"/>
  <c r="F661" i="188"/>
  <c r="F662" i="188"/>
  <c r="G662" i="188"/>
  <c r="F663" i="188"/>
  <c r="G663" i="188" s="1"/>
  <c r="F664" i="188"/>
  <c r="G664" i="188"/>
  <c r="F665" i="188"/>
  <c r="G665" i="188"/>
  <c r="F666" i="188"/>
  <c r="F667" i="188"/>
  <c r="F668" i="188"/>
  <c r="F669" i="188"/>
  <c r="G669" i="188" s="1"/>
  <c r="F670" i="188"/>
  <c r="F671" i="188"/>
  <c r="G671" i="188"/>
  <c r="F672" i="188"/>
  <c r="G672" i="188" s="1"/>
  <c r="F673" i="188"/>
  <c r="F674" i="188"/>
  <c r="F675" i="188"/>
  <c r="G675" i="188" s="1"/>
  <c r="F676" i="188"/>
  <c r="G676" i="188" s="1"/>
  <c r="F677" i="188"/>
  <c r="G677" i="188" s="1"/>
  <c r="F678" i="188"/>
  <c r="F679" i="188"/>
  <c r="F680" i="188"/>
  <c r="F681" i="188"/>
  <c r="G681" i="188" s="1"/>
  <c r="F682" i="188"/>
  <c r="G682" i="188"/>
  <c r="F683" i="188"/>
  <c r="F684" i="188"/>
  <c r="G684" i="188" s="1"/>
  <c r="F685" i="188"/>
  <c r="F686" i="188"/>
  <c r="F687" i="188"/>
  <c r="F688" i="188"/>
  <c r="G688" i="188" s="1"/>
  <c r="F689" i="188"/>
  <c r="F690" i="188"/>
  <c r="F691" i="188"/>
  <c r="G691" i="188" s="1"/>
  <c r="F692" i="188"/>
  <c r="G692" i="188" s="1"/>
  <c r="F693" i="188"/>
  <c r="F694" i="188"/>
  <c r="G694" i="188" s="1"/>
  <c r="F695" i="188"/>
  <c r="G695" i="188" s="1"/>
  <c r="F696" i="188"/>
  <c r="F697" i="188"/>
  <c r="G697" i="188" s="1"/>
  <c r="F698" i="188"/>
  <c r="G698" i="188" s="1"/>
  <c r="F699" i="188"/>
  <c r="F700" i="188"/>
  <c r="F701" i="188"/>
  <c r="F702" i="188"/>
  <c r="F703" i="188"/>
  <c r="G703" i="188"/>
  <c r="F704" i="188"/>
  <c r="G704" i="188"/>
  <c r="F705" i="188"/>
  <c r="G705" i="188" s="1"/>
  <c r="F706" i="188"/>
  <c r="G706" i="188"/>
  <c r="F707" i="188"/>
  <c r="G707" i="188" s="1"/>
  <c r="F708" i="188"/>
  <c r="G708" i="188"/>
  <c r="F709" i="188"/>
  <c r="G709" i="188"/>
  <c r="F710" i="188"/>
  <c r="G710" i="188" s="1"/>
  <c r="F711" i="188"/>
  <c r="G711" i="188"/>
  <c r="F712" i="188"/>
  <c r="F713" i="188"/>
  <c r="F714" i="188"/>
  <c r="G714" i="188" s="1"/>
  <c r="F715" i="188"/>
  <c r="G715" i="188" s="1"/>
  <c r="F716" i="188"/>
  <c r="G716" i="188" s="1"/>
  <c r="F717" i="188"/>
  <c r="F718" i="188"/>
  <c r="F719" i="188"/>
  <c r="F720" i="188"/>
  <c r="G720" i="188" s="1"/>
  <c r="F721" i="188"/>
  <c r="G721" i="188" s="1"/>
  <c r="F722" i="188"/>
  <c r="F723" i="188"/>
  <c r="G723" i="188" s="1"/>
  <c r="F724" i="188"/>
  <c r="G724" i="188" s="1"/>
  <c r="F725" i="188"/>
  <c r="G725" i="188"/>
  <c r="F726" i="188"/>
  <c r="F727" i="188"/>
  <c r="G727" i="188" s="1"/>
  <c r="F728" i="188"/>
  <c r="G728" i="188" s="1"/>
  <c r="F729" i="188"/>
  <c r="F730" i="188"/>
  <c r="G730" i="188"/>
  <c r="F731" i="188"/>
  <c r="F732" i="188"/>
  <c r="G732" i="188"/>
  <c r="F733" i="188"/>
  <c r="G733" i="188"/>
  <c r="F734" i="188"/>
  <c r="G734" i="188" s="1"/>
  <c r="F735" i="188"/>
  <c r="F736" i="188"/>
  <c r="F737" i="188"/>
  <c r="G737" i="188" s="1"/>
  <c r="F738" i="188"/>
  <c r="F739" i="188"/>
  <c r="G739" i="188"/>
  <c r="F740" i="188"/>
  <c r="G740" i="188" s="1"/>
  <c r="F741" i="188"/>
  <c r="G741" i="188" s="1"/>
  <c r="F742" i="188"/>
  <c r="G742" i="188" s="1"/>
  <c r="F743" i="188"/>
  <c r="G743" i="188"/>
  <c r="F744" i="188"/>
  <c r="F745" i="188"/>
  <c r="F746" i="188"/>
  <c r="G746" i="188" s="1"/>
  <c r="F747" i="188"/>
  <c r="G747" i="188" s="1"/>
  <c r="F748" i="188"/>
  <c r="F749" i="188"/>
  <c r="G749" i="188" s="1"/>
  <c r="F750" i="188"/>
  <c r="G750" i="188" s="1"/>
  <c r="F751" i="188"/>
  <c r="G751" i="188" s="1"/>
  <c r="F752" i="188"/>
  <c r="F753" i="188"/>
  <c r="G753" i="188"/>
  <c r="F754" i="188"/>
  <c r="G754" i="188"/>
  <c r="F755" i="188"/>
  <c r="G755" i="188"/>
  <c r="F756" i="188"/>
  <c r="G756" i="188" s="1"/>
  <c r="F757" i="188"/>
  <c r="F758" i="188"/>
  <c r="F759" i="188"/>
  <c r="F760" i="188"/>
  <c r="G760" i="188" s="1"/>
  <c r="F761" i="188"/>
  <c r="F762" i="188"/>
  <c r="G762" i="188" s="1"/>
  <c r="F763" i="188"/>
  <c r="G763" i="188" s="1"/>
  <c r="F764" i="188"/>
  <c r="F765" i="188"/>
  <c r="F766" i="188"/>
  <c r="G766" i="188"/>
  <c r="F767" i="188"/>
  <c r="G767" i="188" s="1"/>
  <c r="F768" i="188"/>
  <c r="G768" i="188"/>
  <c r="F769" i="188"/>
  <c r="F770" i="188"/>
  <c r="F771" i="188"/>
  <c r="F772" i="188"/>
  <c r="G772" i="188" s="1"/>
  <c r="F773" i="188"/>
  <c r="G773" i="188" s="1"/>
  <c r="F774" i="188"/>
  <c r="G774" i="188" s="1"/>
  <c r="F775" i="188"/>
  <c r="G775" i="188"/>
  <c r="F776" i="188"/>
  <c r="F777" i="188"/>
  <c r="F778" i="188"/>
  <c r="G778" i="188"/>
  <c r="F779" i="188"/>
  <c r="G779" i="188" s="1"/>
  <c r="F780" i="188"/>
  <c r="G780" i="188" s="1"/>
  <c r="F781" i="188"/>
  <c r="F782" i="188"/>
  <c r="F783" i="188"/>
  <c r="G783" i="188" s="1"/>
  <c r="F784" i="188"/>
  <c r="F785" i="188"/>
  <c r="G785" i="188" s="1"/>
  <c r="F786" i="188"/>
  <c r="G786" i="188"/>
  <c r="F787" i="188"/>
  <c r="G787" i="188"/>
  <c r="F788" i="188"/>
  <c r="F789" i="188"/>
  <c r="G789" i="188" s="1"/>
  <c r="F790" i="188"/>
  <c r="F791" i="188"/>
  <c r="F792" i="188"/>
  <c r="F793" i="188"/>
  <c r="F794" i="188"/>
  <c r="G794" i="188"/>
  <c r="F795" i="188"/>
  <c r="F796" i="188"/>
  <c r="G796" i="188" s="1"/>
  <c r="F797" i="188"/>
  <c r="F798" i="188"/>
  <c r="G798" i="188" s="1"/>
  <c r="F799" i="188"/>
  <c r="G799" i="188"/>
  <c r="F800" i="188"/>
  <c r="F801" i="188"/>
  <c r="G801" i="188"/>
  <c r="F802" i="188"/>
  <c r="G802" i="188"/>
  <c r="F803" i="188"/>
  <c r="F804" i="188"/>
  <c r="F805" i="188"/>
  <c r="F806" i="188"/>
  <c r="G806" i="188" s="1"/>
  <c r="F807" i="188"/>
  <c r="F808" i="188"/>
  <c r="G808" i="188"/>
  <c r="F809" i="188"/>
  <c r="G809" i="188" s="1"/>
  <c r="F810" i="188"/>
  <c r="G810" i="188"/>
  <c r="F811" i="188"/>
  <c r="G811" i="188" s="1"/>
  <c r="F812" i="188"/>
  <c r="G812" i="188"/>
  <c r="F813" i="188"/>
  <c r="G813" i="188"/>
  <c r="F814" i="188"/>
  <c r="G814" i="188" s="1"/>
  <c r="F815" i="188"/>
  <c r="F816" i="188"/>
  <c r="G816" i="188" s="1"/>
  <c r="F817" i="188"/>
  <c r="F818" i="188"/>
  <c r="G818" i="188"/>
  <c r="F819" i="188"/>
  <c r="G819" i="188" s="1"/>
  <c r="F820" i="188"/>
  <c r="G820" i="188" s="1"/>
  <c r="F821" i="188"/>
  <c r="F822" i="188"/>
  <c r="G822" i="188" s="1"/>
  <c r="F823" i="188"/>
  <c r="F824" i="188"/>
  <c r="G824" i="188" s="1"/>
  <c r="F825" i="188"/>
  <c r="G825" i="188" s="1"/>
  <c r="F826" i="188"/>
  <c r="G826" i="188"/>
  <c r="F827" i="188"/>
  <c r="F828" i="188"/>
  <c r="F829" i="188"/>
  <c r="F830" i="188"/>
  <c r="G830" i="188"/>
  <c r="F831" i="188"/>
  <c r="G831" i="188" s="1"/>
  <c r="F832" i="188"/>
  <c r="G832" i="188"/>
  <c r="F833" i="188"/>
  <c r="G833" i="188"/>
  <c r="F834" i="188"/>
  <c r="F835" i="188"/>
  <c r="F836" i="188"/>
  <c r="G836" i="188"/>
  <c r="F837" i="188"/>
  <c r="G837" i="188" s="1"/>
  <c r="F838" i="188"/>
  <c r="F839" i="188"/>
  <c r="F840" i="188"/>
  <c r="F841" i="188"/>
  <c r="G841" i="188" s="1"/>
  <c r="F842" i="188"/>
  <c r="G842" i="188" s="1"/>
  <c r="F843" i="188"/>
  <c r="G843" i="188"/>
  <c r="F844" i="188"/>
  <c r="G844" i="188"/>
  <c r="F845" i="188"/>
  <c r="G845" i="188"/>
  <c r="F846" i="188"/>
  <c r="G846" i="188"/>
  <c r="F847" i="188"/>
  <c r="G847" i="188" s="1"/>
  <c r="F848" i="188"/>
  <c r="G848" i="188"/>
  <c r="F849" i="188"/>
  <c r="F850" i="188"/>
  <c r="F851" i="188"/>
  <c r="F852" i="188"/>
  <c r="F853" i="188"/>
  <c r="G853" i="188" s="1"/>
  <c r="F854" i="188"/>
  <c r="F855" i="188"/>
  <c r="G855" i="188"/>
  <c r="F856" i="188"/>
  <c r="G856" i="188" s="1"/>
  <c r="F857" i="188"/>
  <c r="G857" i="188" s="1"/>
  <c r="F858" i="188"/>
  <c r="G858" i="188"/>
  <c r="F859" i="188"/>
  <c r="G859" i="188" s="1"/>
  <c r="F860" i="188"/>
  <c r="F861" i="188"/>
  <c r="G861" i="188" s="1"/>
  <c r="F862" i="188"/>
  <c r="F863" i="188"/>
  <c r="F864" i="188"/>
  <c r="F865" i="188"/>
  <c r="F866" i="188"/>
  <c r="F867" i="188"/>
  <c r="F868" i="188"/>
  <c r="G868" i="188"/>
  <c r="F869" i="188"/>
  <c r="G869" i="188"/>
  <c r="F870" i="188"/>
  <c r="G870" i="188" s="1"/>
  <c r="F871" i="188"/>
  <c r="G871" i="188"/>
  <c r="F872" i="188"/>
  <c r="F873" i="188"/>
  <c r="F874" i="188"/>
  <c r="F875" i="188"/>
  <c r="G875" i="188"/>
  <c r="F876" i="188"/>
  <c r="G876" i="188"/>
  <c r="F877" i="188"/>
  <c r="G877" i="188"/>
  <c r="F878" i="188"/>
  <c r="G878" i="188"/>
  <c r="F879" i="188"/>
  <c r="F880" i="188"/>
  <c r="F881" i="188"/>
  <c r="G881" i="188"/>
  <c r="F882" i="188"/>
  <c r="G882" i="188"/>
  <c r="F883" i="188"/>
  <c r="G883" i="188" s="1"/>
  <c r="F884" i="188"/>
  <c r="G884" i="188"/>
  <c r="F885" i="188"/>
  <c r="F886" i="188"/>
  <c r="F887" i="188"/>
  <c r="F888" i="188"/>
  <c r="G888" i="188"/>
  <c r="F889" i="188"/>
  <c r="G889" i="188" s="1"/>
  <c r="F890" i="188"/>
  <c r="G890" i="188"/>
  <c r="F891" i="188"/>
  <c r="G891" i="188" s="1"/>
  <c r="F892" i="188"/>
  <c r="F893" i="188"/>
  <c r="F894" i="188"/>
  <c r="F895" i="188"/>
  <c r="G895" i="188"/>
  <c r="F896" i="188"/>
  <c r="F897" i="188"/>
  <c r="G897" i="188" s="1"/>
  <c r="F898" i="188"/>
  <c r="G898" i="188"/>
  <c r="F899" i="188"/>
  <c r="G899" i="188" s="1"/>
  <c r="F900" i="188"/>
  <c r="G900" i="188"/>
  <c r="F901" i="188"/>
  <c r="G901" i="188" s="1"/>
  <c r="F902" i="188"/>
  <c r="G902" i="188" s="1"/>
  <c r="F903" i="188"/>
  <c r="G903" i="188" s="1"/>
  <c r="F904" i="188"/>
  <c r="G904" i="188" s="1"/>
  <c r="F905" i="188"/>
  <c r="F906" i="188"/>
  <c r="G906" i="188" s="1"/>
  <c r="F907" i="188"/>
  <c r="G907" i="188"/>
  <c r="F908" i="188"/>
  <c r="F909" i="188"/>
  <c r="F910" i="188"/>
  <c r="G910" i="188"/>
  <c r="F911" i="188"/>
  <c r="F912" i="188"/>
  <c r="F913" i="188"/>
  <c r="G913" i="188"/>
  <c r="F914" i="188"/>
  <c r="G914" i="188" s="1"/>
  <c r="F915" i="188"/>
  <c r="G915" i="188"/>
  <c r="F916" i="188"/>
  <c r="F917" i="188"/>
  <c r="G917" i="188" s="1"/>
  <c r="F918" i="188"/>
  <c r="G918" i="188" s="1"/>
  <c r="F919" i="188"/>
  <c r="F920" i="188"/>
  <c r="F921" i="188"/>
  <c r="G921" i="188"/>
  <c r="F922" i="188"/>
  <c r="G922" i="188"/>
  <c r="F923" i="188"/>
  <c r="F924" i="188"/>
  <c r="F925" i="188"/>
  <c r="G925" i="188"/>
  <c r="F926" i="188"/>
  <c r="F927" i="188"/>
  <c r="G927" i="188" s="1"/>
  <c r="F928" i="188"/>
  <c r="G928" i="188" s="1"/>
  <c r="F929" i="188"/>
  <c r="G929" i="188"/>
  <c r="F930" i="188"/>
  <c r="G930" i="188" s="1"/>
  <c r="F931" i="188"/>
  <c r="F932" i="188"/>
  <c r="F933" i="188"/>
  <c r="G933" i="188"/>
  <c r="F934" i="188"/>
  <c r="G934" i="188"/>
  <c r="F935" i="188"/>
  <c r="G935" i="188" s="1"/>
  <c r="F936" i="188"/>
  <c r="G936" i="188" s="1"/>
  <c r="F937" i="188"/>
  <c r="F938" i="188"/>
  <c r="F939" i="188"/>
  <c r="F940" i="188"/>
  <c r="F941" i="188"/>
  <c r="G941" i="188" s="1"/>
  <c r="F942" i="188"/>
  <c r="F943" i="188"/>
  <c r="F944" i="188"/>
  <c r="G944" i="188" s="1"/>
  <c r="F945" i="188"/>
  <c r="G945" i="188"/>
  <c r="F946" i="188"/>
  <c r="G946" i="188"/>
  <c r="F947" i="188"/>
  <c r="G947" i="188" s="1"/>
  <c r="F948" i="188"/>
  <c r="G948" i="188" s="1"/>
  <c r="F949" i="188"/>
  <c r="F950" i="188"/>
  <c r="F951" i="188"/>
  <c r="G951" i="188"/>
  <c r="F952" i="188"/>
  <c r="G952" i="188"/>
  <c r="F953" i="188"/>
  <c r="F954" i="188"/>
  <c r="F955" i="188"/>
  <c r="F956" i="188"/>
  <c r="G956" i="188" s="1"/>
  <c r="F957" i="188"/>
  <c r="G957" i="188"/>
  <c r="F958" i="188"/>
  <c r="G958" i="188"/>
  <c r="F959" i="188"/>
  <c r="G959" i="188"/>
  <c r="F960" i="188"/>
  <c r="G960" i="188" s="1"/>
  <c r="F961" i="188"/>
  <c r="G961" i="188" s="1"/>
  <c r="F962" i="188"/>
  <c r="F963" i="188"/>
  <c r="G963" i="188"/>
  <c r="F964" i="188"/>
  <c r="G964" i="188"/>
  <c r="F965" i="188"/>
  <c r="G965" i="188" s="1"/>
  <c r="F966" i="188"/>
  <c r="F967" i="188"/>
  <c r="G967" i="188"/>
  <c r="F968" i="188"/>
  <c r="F969" i="188"/>
  <c r="F970" i="188"/>
  <c r="G970" i="188"/>
  <c r="F971" i="188"/>
  <c r="G971" i="188" s="1"/>
  <c r="F972" i="188"/>
  <c r="G972" i="188"/>
  <c r="F973" i="188"/>
  <c r="G973" i="188"/>
  <c r="F974" i="188"/>
  <c r="G974" i="188" s="1"/>
  <c r="F975" i="188"/>
  <c r="F976" i="188"/>
  <c r="G976" i="188"/>
  <c r="F977" i="188"/>
  <c r="F978" i="188"/>
  <c r="F979" i="188"/>
  <c r="G979" i="188" s="1"/>
  <c r="F980" i="188"/>
  <c r="G980" i="188" s="1"/>
  <c r="F981" i="188"/>
  <c r="G981" i="188" s="1"/>
  <c r="F982" i="188"/>
  <c r="F983" i="188"/>
  <c r="G983" i="188"/>
  <c r="F984" i="188"/>
  <c r="F985" i="188"/>
  <c r="G985" i="188" s="1"/>
  <c r="F986" i="188"/>
  <c r="G986" i="188"/>
  <c r="F987" i="188"/>
  <c r="F988" i="188"/>
  <c r="F989" i="188"/>
  <c r="G989" i="188" s="1"/>
  <c r="F990" i="188"/>
  <c r="G990" i="188"/>
  <c r="F991" i="188"/>
  <c r="G991" i="188" s="1"/>
  <c r="F992" i="188"/>
  <c r="G992" i="188" s="1"/>
  <c r="F993" i="188"/>
  <c r="F994" i="188"/>
  <c r="G994" i="188"/>
  <c r="F995" i="188"/>
  <c r="F996" i="188"/>
  <c r="G996" i="188"/>
  <c r="F997" i="188"/>
  <c r="F998" i="188"/>
  <c r="G998" i="188" s="1"/>
  <c r="F999" i="188"/>
  <c r="F1000" i="188"/>
  <c r="F1001" i="188"/>
  <c r="G1001" i="188"/>
  <c r="F1002" i="188"/>
  <c r="G1002" i="188"/>
  <c r="F1003" i="188"/>
  <c r="G1003" i="188" s="1"/>
  <c r="F1004" i="188"/>
  <c r="G1004" i="188" s="1"/>
  <c r="F1005" i="188"/>
  <c r="G1005" i="188" s="1"/>
  <c r="F1006" i="188"/>
  <c r="G1006" i="188"/>
  <c r="F1007" i="188"/>
  <c r="F1008" i="188"/>
  <c r="G1008" i="188"/>
  <c r="F1009" i="188"/>
  <c r="G1009" i="188"/>
  <c r="F1010" i="188"/>
  <c r="G1010" i="188" s="1"/>
  <c r="D1011" i="188"/>
  <c r="F1066" i="188"/>
  <c r="F1067" i="188"/>
  <c r="G1067" i="188" s="1"/>
  <c r="F1068" i="188"/>
  <c r="G1068" i="188" s="1"/>
  <c r="F1069" i="188"/>
  <c r="G1069" i="188" s="1"/>
  <c r="F1070" i="188"/>
  <c r="G1070" i="188" s="1"/>
  <c r="F1071" i="188"/>
  <c r="F1072" i="188"/>
  <c r="G1072" i="188" s="1"/>
  <c r="F1073" i="188"/>
  <c r="F1074" i="188"/>
  <c r="G1074" i="188"/>
  <c r="F1075" i="188"/>
  <c r="F1076" i="188"/>
  <c r="G1076" i="188"/>
  <c r="F1077" i="188"/>
  <c r="G1077" i="188" s="1"/>
  <c r="F1078" i="188"/>
  <c r="F1079" i="188"/>
  <c r="G1079" i="188" s="1"/>
  <c r="F1080" i="188"/>
  <c r="F1081" i="188"/>
  <c r="F1082" i="188"/>
  <c r="G1082" i="188" s="1"/>
  <c r="F1083" i="188"/>
  <c r="G1083" i="188" s="1"/>
  <c r="F1084" i="188"/>
  <c r="G1084" i="188"/>
  <c r="F1085" i="188"/>
  <c r="F1086" i="188"/>
  <c r="G1086" i="188" s="1"/>
  <c r="F1087" i="188"/>
  <c r="F1088" i="188"/>
  <c r="G1088" i="188"/>
  <c r="F1089" i="188"/>
  <c r="G1089" i="188"/>
  <c r="F1090" i="188"/>
  <c r="G1090" i="188" s="1"/>
  <c r="F1091" i="188"/>
  <c r="G1091" i="188" s="1"/>
  <c r="F1092" i="188"/>
  <c r="G1092" i="188"/>
  <c r="F1093" i="188"/>
  <c r="G1093" i="188" s="1"/>
  <c r="F1094" i="188"/>
  <c r="G1094" i="188" s="1"/>
  <c r="F1095" i="188"/>
  <c r="F1096" i="188"/>
  <c r="G1096" i="188"/>
  <c r="F1097" i="188"/>
  <c r="F1098" i="188"/>
  <c r="F1099" i="188"/>
  <c r="F1100" i="188"/>
  <c r="G1100" i="188"/>
  <c r="F1101" i="188"/>
  <c r="G1101" i="188" s="1"/>
  <c r="F1102" i="188"/>
  <c r="G1102" i="188"/>
  <c r="F1103" i="188"/>
  <c r="G1103" i="188"/>
  <c r="F1104" i="188"/>
  <c r="G1104" i="188" s="1"/>
  <c r="F1105" i="188"/>
  <c r="G1105" i="188"/>
  <c r="F1106" i="188"/>
  <c r="G1106" i="188"/>
  <c r="F1107" i="188"/>
  <c r="F1108" i="188"/>
  <c r="G1108" i="188" s="1"/>
  <c r="F1109" i="188"/>
  <c r="F1110" i="188"/>
  <c r="F1111" i="188"/>
  <c r="G1111" i="188" s="1"/>
  <c r="F1112" i="188"/>
  <c r="F1113" i="188"/>
  <c r="G1113" i="188"/>
  <c r="F1114" i="188"/>
  <c r="G1114" i="188" s="1"/>
  <c r="F1115" i="188"/>
  <c r="G1115" i="188"/>
  <c r="F1116" i="188"/>
  <c r="G1116" i="188"/>
  <c r="F1117" i="188"/>
  <c r="F1118" i="188"/>
  <c r="G1118" i="188"/>
  <c r="F1119" i="188"/>
  <c r="G1119" i="188" s="1"/>
  <c r="F1120" i="188"/>
  <c r="G1120" i="188" s="1"/>
  <c r="F1121" i="188"/>
  <c r="F1122" i="188"/>
  <c r="F1123" i="188"/>
  <c r="F1124" i="188"/>
  <c r="F1125" i="188"/>
  <c r="G1125" i="188"/>
  <c r="F1126" i="188"/>
  <c r="G1126" i="188" s="1"/>
  <c r="F1127" i="188"/>
  <c r="G1127" i="188" s="1"/>
  <c r="F1128" i="188"/>
  <c r="G1128" i="188"/>
  <c r="F1129" i="188"/>
  <c r="F1130" i="188"/>
  <c r="F1131" i="188"/>
  <c r="G1131" i="188" s="1"/>
  <c r="F1132" i="188"/>
  <c r="G1132" i="188" s="1"/>
  <c r="F1133" i="188"/>
  <c r="G1133" i="188" s="1"/>
  <c r="F1134" i="188"/>
  <c r="F1135" i="188"/>
  <c r="G1135" i="188" s="1"/>
  <c r="F1136" i="188"/>
  <c r="G1136" i="188" s="1"/>
  <c r="F1137" i="188"/>
  <c r="G1137" i="188" s="1"/>
  <c r="F1138" i="188"/>
  <c r="G1138" i="188"/>
  <c r="F1139" i="188"/>
  <c r="F1140" i="188"/>
  <c r="G1140" i="188"/>
  <c r="F1141" i="188"/>
  <c r="G1141" i="188" s="1"/>
  <c r="F1142" i="188"/>
  <c r="F1143" i="188"/>
  <c r="F1144" i="188"/>
  <c r="G1144" i="188"/>
  <c r="F1145" i="188"/>
  <c r="G1145" i="188" s="1"/>
  <c r="F1146" i="188"/>
  <c r="F1147" i="188"/>
  <c r="G1147" i="188"/>
  <c r="F1148" i="188"/>
  <c r="G1148" i="188"/>
  <c r="F1149" i="188"/>
  <c r="G1149" i="188"/>
  <c r="F1150" i="188"/>
  <c r="F1151" i="188"/>
  <c r="G1151" i="188"/>
  <c r="F1152" i="188"/>
  <c r="G1152" i="188"/>
  <c r="F1153" i="188"/>
  <c r="F1154" i="188"/>
  <c r="F1155" i="188"/>
  <c r="F1156" i="188"/>
  <c r="F1157" i="188"/>
  <c r="G1157" i="188"/>
  <c r="F1158" i="188"/>
  <c r="F1159" i="188"/>
  <c r="F1160" i="188"/>
  <c r="G1160" i="188" s="1"/>
  <c r="F1161" i="188"/>
  <c r="G1161" i="188" s="1"/>
  <c r="F1162" i="188"/>
  <c r="G1162" i="188" s="1"/>
  <c r="F1163" i="188"/>
  <c r="G1163" i="188"/>
  <c r="F1164" i="188"/>
  <c r="G1164" i="188" s="1"/>
  <c r="F1165" i="188"/>
  <c r="G1165" i="188"/>
  <c r="F1166" i="188"/>
  <c r="G1166" i="188" s="1"/>
  <c r="F1167" i="188"/>
  <c r="F1168" i="188"/>
  <c r="F1169" i="188"/>
  <c r="F1170" i="188"/>
  <c r="F1171" i="188"/>
  <c r="G1171" i="188" s="1"/>
  <c r="F1172" i="188"/>
  <c r="G1172" i="188"/>
  <c r="F1173" i="188"/>
  <c r="G1173" i="188" s="1"/>
  <c r="F1174" i="188"/>
  <c r="G1174" i="188"/>
  <c r="F1175" i="188"/>
  <c r="F1176" i="188"/>
  <c r="G1176" i="188" s="1"/>
  <c r="F1177" i="188"/>
  <c r="G1177" i="188"/>
  <c r="F1178" i="188"/>
  <c r="G1178" i="188" s="1"/>
  <c r="F1179" i="188"/>
  <c r="G1179" i="188"/>
  <c r="F1180" i="188"/>
  <c r="G1180" i="188" s="1"/>
  <c r="F1181" i="188"/>
  <c r="F1182" i="188"/>
  <c r="G1182" i="188"/>
  <c r="F1183" i="188"/>
  <c r="F1184" i="188"/>
  <c r="F1185" i="188"/>
  <c r="G1185" i="188"/>
  <c r="F1186" i="188"/>
  <c r="F1187" i="188"/>
  <c r="G1187" i="188" s="1"/>
  <c r="F1188" i="188"/>
  <c r="G1188" i="188"/>
  <c r="F1189" i="188"/>
  <c r="G1189" i="188" s="1"/>
  <c r="F1190" i="188"/>
  <c r="G1190" i="188" s="1"/>
  <c r="F1191" i="188"/>
  <c r="G1191" i="188" s="1"/>
  <c r="F1192" i="188"/>
  <c r="G1192" i="188"/>
  <c r="F1193" i="188"/>
  <c r="F1194" i="188"/>
  <c r="F1195" i="188"/>
  <c r="G1195" i="188"/>
  <c r="F1196" i="188"/>
  <c r="G1196" i="188" s="1"/>
  <c r="F1197" i="188"/>
  <c r="F1198" i="188"/>
  <c r="F1199" i="188"/>
  <c r="G1199" i="188"/>
  <c r="F1200" i="188"/>
  <c r="F1201" i="188"/>
  <c r="G1201" i="188"/>
  <c r="F1202" i="188"/>
  <c r="G1202" i="188"/>
  <c r="F1203" i="188"/>
  <c r="G1203" i="188" s="1"/>
  <c r="F1204" i="188"/>
  <c r="G1204" i="188" s="1"/>
  <c r="F1205" i="188"/>
  <c r="F1206" i="188"/>
  <c r="G1206" i="188" s="1"/>
  <c r="F1207" i="188"/>
  <c r="G1207" i="188"/>
  <c r="F1208" i="188"/>
  <c r="G1208" i="188" s="1"/>
  <c r="F1209" i="188"/>
  <c r="G1209" i="188" s="1"/>
  <c r="F1210" i="188"/>
  <c r="G1210" i="188"/>
  <c r="F1211" i="188"/>
  <c r="F1212" i="188"/>
  <c r="F1213" i="188"/>
  <c r="F1214" i="188"/>
  <c r="F1215" i="188"/>
  <c r="G1215" i="188" s="1"/>
  <c r="F1216" i="188"/>
  <c r="G1216" i="188" s="1"/>
  <c r="F1217" i="188"/>
  <c r="G1217" i="188" s="1"/>
  <c r="F1218" i="188"/>
  <c r="G1218" i="188"/>
  <c r="F1219" i="188"/>
  <c r="G1219" i="188" s="1"/>
  <c r="F1220" i="188"/>
  <c r="G1220" i="188"/>
  <c r="F1221" i="188"/>
  <c r="G1221" i="188"/>
  <c r="F1222" i="188"/>
  <c r="G1222" i="188" s="1"/>
  <c r="F1223" i="188"/>
  <c r="G1223" i="188"/>
  <c r="F1224" i="188"/>
  <c r="G1224" i="188"/>
  <c r="F1225" i="188"/>
  <c r="F1226" i="188"/>
  <c r="F1227" i="188"/>
  <c r="G1227" i="188"/>
  <c r="F1228" i="188"/>
  <c r="F1229" i="188"/>
  <c r="G1229" i="188"/>
  <c r="F1230" i="188"/>
  <c r="G1230" i="188"/>
  <c r="F1231" i="188"/>
  <c r="G1231" i="188" s="1"/>
  <c r="F1232" i="188"/>
  <c r="G1232" i="188"/>
  <c r="F1233" i="188"/>
  <c r="F1234" i="188"/>
  <c r="G1234" i="188" s="1"/>
  <c r="F1235" i="188"/>
  <c r="F1236" i="188"/>
  <c r="G1236" i="188" s="1"/>
  <c r="F1237" i="188"/>
  <c r="G1237" i="188" s="1"/>
  <c r="F1238" i="188"/>
  <c r="G1238" i="188"/>
  <c r="F1239" i="188"/>
  <c r="F1240" i="188"/>
  <c r="F1241" i="188"/>
  <c r="G1241" i="188"/>
  <c r="F1242" i="188"/>
  <c r="G1242" i="188"/>
  <c r="F1243" i="188"/>
  <c r="G1243" i="188" s="1"/>
  <c r="F1244" i="188"/>
  <c r="F1245" i="188"/>
  <c r="G1245" i="188"/>
  <c r="F1246" i="188"/>
  <c r="G1246" i="188"/>
  <c r="F1247" i="188"/>
  <c r="F1248" i="188"/>
  <c r="G1248" i="188"/>
  <c r="F1249" i="188"/>
  <c r="G1249" i="188"/>
  <c r="F1250" i="188"/>
  <c r="G1250" i="188"/>
  <c r="F1251" i="188"/>
  <c r="F1252" i="188"/>
  <c r="F1253" i="188"/>
  <c r="F1254" i="188"/>
  <c r="G1254" i="188"/>
  <c r="F1255" i="188"/>
  <c r="G1255" i="188" s="1"/>
  <c r="F1256" i="188"/>
  <c r="G1256" i="188"/>
  <c r="F8" i="223"/>
  <c r="F15" i="223" s="1"/>
  <c r="F9" i="223"/>
  <c r="G33" i="223" s="1"/>
  <c r="F10" i="223"/>
  <c r="F11" i="223"/>
  <c r="G41" i="223" s="1"/>
  <c r="F17" i="223"/>
  <c r="H34" i="223" s="1"/>
  <c r="F25" i="223"/>
  <c r="F28" i="223" s="1"/>
  <c r="G25" i="223"/>
  <c r="H25" i="223"/>
  <c r="G26" i="223"/>
  <c r="H27" i="223"/>
  <c r="H28" i="223" s="1"/>
  <c r="I37" i="223" s="1"/>
  <c r="H33" i="223"/>
  <c r="G34" i="223"/>
  <c r="G38" i="223" s="1"/>
  <c r="H35" i="223"/>
  <c r="P37" i="223" s="1"/>
  <c r="J35" i="223"/>
  <c r="G37" i="223"/>
  <c r="V8" i="222"/>
  <c r="V12" i="222"/>
  <c r="AA8" i="222"/>
  <c r="AB8" i="222" s="1"/>
  <c r="AC8" i="222"/>
  <c r="AD8" i="222" s="1"/>
  <c r="I17" i="222"/>
  <c r="J17" i="222"/>
  <c r="K17" i="222"/>
  <c r="K21" i="222"/>
  <c r="K32" i="222" s="1"/>
  <c r="H21" i="222"/>
  <c r="H32" i="222" s="1"/>
  <c r="I21" i="222"/>
  <c r="I32" i="222" s="1"/>
  <c r="I24" i="222"/>
  <c r="H25" i="222"/>
  <c r="I25" i="222"/>
  <c r="J25" i="222"/>
  <c r="K25" i="222"/>
  <c r="L25" i="222"/>
  <c r="M25" i="222"/>
  <c r="N25" i="222"/>
  <c r="H37" i="222"/>
  <c r="I37" i="222"/>
  <c r="J37" i="222"/>
  <c r="K37" i="222"/>
  <c r="L37" i="222"/>
  <c r="M37" i="222"/>
  <c r="N37" i="222"/>
  <c r="F6" i="239"/>
  <c r="G6" i="239"/>
  <c r="J6" i="239"/>
  <c r="K33" i="239" s="1"/>
  <c r="G61" i="239" s="1"/>
  <c r="F7" i="239"/>
  <c r="F14" i="239" s="1"/>
  <c r="F15" i="239" s="1"/>
  <c r="F10" i="239" s="1"/>
  <c r="G7" i="239"/>
  <c r="F8" i="239"/>
  <c r="F36" i="239" s="1"/>
  <c r="G8" i="239"/>
  <c r="J8" i="239"/>
  <c r="K35" i="239" s="1"/>
  <c r="F9" i="239"/>
  <c r="F39" i="239" s="1"/>
  <c r="F23" i="239"/>
  <c r="F25" i="239" s="1"/>
  <c r="G23" i="239"/>
  <c r="G25" i="239" s="1"/>
  <c r="F32" i="239"/>
  <c r="G32" i="239"/>
  <c r="F33" i="239"/>
  <c r="J33" i="239"/>
  <c r="N33" i="239"/>
  <c r="P33" i="239"/>
  <c r="G34" i="239"/>
  <c r="H34" i="239"/>
  <c r="K34" i="239"/>
  <c r="G62" i="239" s="1"/>
  <c r="P34" i="239"/>
  <c r="P35" i="239"/>
  <c r="J36" i="239"/>
  <c r="P36" i="239"/>
  <c r="G39" i="239"/>
  <c r="I47" i="239"/>
  <c r="J47" i="239"/>
  <c r="H48" i="239"/>
  <c r="I48" i="239"/>
  <c r="H51" i="239"/>
  <c r="I51" i="239"/>
  <c r="G55" i="239"/>
  <c r="G56" i="239"/>
  <c r="G63" i="239"/>
  <c r="D6" i="233"/>
  <c r="D7" i="233"/>
  <c r="F55" i="233"/>
  <c r="F87" i="233" s="1"/>
  <c r="D8" i="233"/>
  <c r="E46" i="233" s="1"/>
  <c r="D24" i="233"/>
  <c r="D9" i="233"/>
  <c r="Y7" i="233"/>
  <c r="X7" i="233" s="1"/>
  <c r="AA7" i="233"/>
  <c r="AB7" i="233"/>
  <c r="D46" i="233"/>
  <c r="P8" i="233"/>
  <c r="O8" i="233" s="1"/>
  <c r="R8" i="233"/>
  <c r="S8" i="233"/>
  <c r="W9" i="233"/>
  <c r="N10" i="233"/>
  <c r="W10" i="233"/>
  <c r="W11" i="233" s="1"/>
  <c r="N11" i="233"/>
  <c r="N12" i="233" s="1"/>
  <c r="W12" i="233"/>
  <c r="N13" i="233"/>
  <c r="W13" i="233"/>
  <c r="N14" i="233"/>
  <c r="D20" i="233"/>
  <c r="G24" i="233"/>
  <c r="G27" i="233"/>
  <c r="M27" i="233"/>
  <c r="P29" i="233"/>
  <c r="O29" i="233" s="1"/>
  <c r="R29" i="233"/>
  <c r="S29" i="233" s="1"/>
  <c r="N31" i="233"/>
  <c r="N32" i="233" s="1"/>
  <c r="N33" i="233"/>
  <c r="N34" i="233" s="1"/>
  <c r="N35" i="233" s="1"/>
  <c r="E39" i="233"/>
  <c r="G39" i="233"/>
  <c r="I39" i="233"/>
  <c r="D44" i="233"/>
  <c r="F44" i="233"/>
  <c r="H44" i="233"/>
  <c r="G45" i="233"/>
  <c r="G54" i="233" s="1"/>
  <c r="F46" i="233"/>
  <c r="G46" i="233"/>
  <c r="H46" i="233"/>
  <c r="I46" i="233"/>
  <c r="D55" i="233"/>
  <c r="E55" i="233"/>
  <c r="E87" i="233" s="1"/>
  <c r="G55" i="233"/>
  <c r="G87" i="233" s="1"/>
  <c r="H55" i="233"/>
  <c r="I55" i="233"/>
  <c r="D87" i="233"/>
  <c r="H87" i="233"/>
  <c r="I87" i="233"/>
  <c r="F6" i="232"/>
  <c r="F7" i="232"/>
  <c r="F14" i="232" s="1"/>
  <c r="F8" i="232"/>
  <c r="F9" i="232"/>
  <c r="F15" i="232"/>
  <c r="F32" i="232"/>
  <c r="G32" i="232"/>
  <c r="I32" i="232"/>
  <c r="F33" i="232"/>
  <c r="I33" i="232" s="1"/>
  <c r="G34" i="232"/>
  <c r="I34" i="232"/>
  <c r="F51" i="232"/>
  <c r="F40" i="232"/>
  <c r="H40" i="232"/>
  <c r="F46" i="232"/>
  <c r="I46" i="232" s="1"/>
  <c r="F48" i="232"/>
  <c r="I48" i="232" s="1"/>
  <c r="M48" i="232"/>
  <c r="Q50" i="232"/>
  <c r="F52" i="232"/>
  <c r="I52" i="232" s="1"/>
  <c r="F6" i="247"/>
  <c r="F82" i="247" s="1"/>
  <c r="H82" i="247" s="1"/>
  <c r="F7" i="247"/>
  <c r="F15" i="247" s="1"/>
  <c r="F16" i="247" s="1"/>
  <c r="G81" i="247" s="1"/>
  <c r="G84" i="247" s="1"/>
  <c r="F8" i="247"/>
  <c r="F9" i="247"/>
  <c r="L25" i="247"/>
  <c r="M25" i="247"/>
  <c r="G27" i="247"/>
  <c r="L31" i="247"/>
  <c r="M43" i="247"/>
  <c r="L49" i="247"/>
  <c r="P49" i="247" s="1"/>
  <c r="L55" i="247"/>
  <c r="P55" i="247" s="1"/>
  <c r="L67" i="247"/>
  <c r="P67" i="247" s="1"/>
  <c r="F98" i="247"/>
  <c r="F87" i="247" s="1"/>
  <c r="G87" i="247"/>
  <c r="F93" i="247"/>
  <c r="H93" i="247" s="1"/>
  <c r="F95" i="247"/>
  <c r="H95" i="247"/>
  <c r="F99" i="247"/>
  <c r="H99" i="247" s="1"/>
  <c r="H4" i="217"/>
  <c r="F11" i="217"/>
  <c r="G11" i="217"/>
  <c r="H11" i="217"/>
  <c r="J11" i="217"/>
  <c r="G21" i="217"/>
  <c r="H22" i="217"/>
  <c r="F26" i="217"/>
  <c r="G26" i="217"/>
  <c r="N32" i="217"/>
  <c r="F38" i="217"/>
  <c r="G38" i="217"/>
  <c r="J38" i="217" s="1"/>
  <c r="H38" i="217"/>
  <c r="I38" i="217"/>
  <c r="L38" i="217"/>
  <c r="M38" i="217"/>
  <c r="N38" i="217"/>
  <c r="F42" i="217"/>
  <c r="G42" i="217"/>
  <c r="H42" i="217"/>
  <c r="I42" i="217"/>
  <c r="J42" i="217"/>
  <c r="J45" i="217" s="1"/>
  <c r="F43" i="217"/>
  <c r="G43" i="217"/>
  <c r="H43" i="217"/>
  <c r="I43" i="217"/>
  <c r="J43" i="217"/>
  <c r="F44" i="217"/>
  <c r="G44" i="217"/>
  <c r="H44" i="217"/>
  <c r="I44" i="217"/>
  <c r="J44" i="217" s="1"/>
  <c r="F45" i="217"/>
  <c r="I45" i="217"/>
  <c r="O8" i="128"/>
  <c r="J10" i="128"/>
  <c r="L10" i="128"/>
  <c r="M10" i="128"/>
  <c r="O10" i="128"/>
  <c r="P10" i="128"/>
  <c r="H13" i="128"/>
  <c r="I13" i="128"/>
  <c r="J13" i="128"/>
  <c r="K13" i="128"/>
  <c r="L13" i="128"/>
  <c r="M13" i="128"/>
  <c r="H14" i="128"/>
  <c r="I14" i="128"/>
  <c r="J14" i="128"/>
  <c r="K14" i="128"/>
  <c r="L14" i="128"/>
  <c r="M14" i="128"/>
  <c r="O14" i="128"/>
  <c r="H15" i="128"/>
  <c r="I15" i="128"/>
  <c r="J15" i="128"/>
  <c r="K15" i="128"/>
  <c r="L15" i="128"/>
  <c r="M15" i="128"/>
  <c r="D21" i="128"/>
  <c r="L21" i="128"/>
  <c r="M21" i="128"/>
  <c r="D22" i="128"/>
  <c r="L22" i="128"/>
  <c r="M22" i="128"/>
  <c r="D23" i="128"/>
  <c r="H23" i="128"/>
  <c r="L23" i="128"/>
  <c r="M23" i="128"/>
  <c r="P23" i="128"/>
  <c r="D24" i="128"/>
  <c r="H24" i="128"/>
  <c r="I24" i="128"/>
  <c r="L24" i="128"/>
  <c r="M24" i="128"/>
  <c r="D25" i="128"/>
  <c r="L25" i="128"/>
  <c r="M25" i="128"/>
  <c r="D26" i="128"/>
  <c r="K26" i="128"/>
  <c r="L26" i="128"/>
  <c r="M26" i="128"/>
  <c r="L29" i="128"/>
  <c r="M29" i="128"/>
  <c r="H30" i="128"/>
  <c r="O30" i="128"/>
  <c r="I32" i="128"/>
  <c r="O8" i="47"/>
  <c r="J10" i="47"/>
  <c r="L10" i="47"/>
  <c r="M10" i="47"/>
  <c r="O10" i="47"/>
  <c r="P10" i="47"/>
  <c r="H13" i="47"/>
  <c r="I13" i="47"/>
  <c r="J13" i="47"/>
  <c r="K13" i="47"/>
  <c r="L13" i="47"/>
  <c r="R13" i="47" s="1"/>
  <c r="M13" i="47"/>
  <c r="H14" i="47"/>
  <c r="I14" i="47"/>
  <c r="J14" i="47"/>
  <c r="K14" i="47"/>
  <c r="L14" i="47"/>
  <c r="M14" i="47"/>
  <c r="AL24" i="47" s="1"/>
  <c r="H15" i="47"/>
  <c r="I15" i="47"/>
  <c r="J15" i="47"/>
  <c r="K15" i="47"/>
  <c r="L15" i="47"/>
  <c r="M15" i="47"/>
  <c r="AL25" i="47" s="1"/>
  <c r="O15" i="47"/>
  <c r="H17" i="47"/>
  <c r="I17" i="47"/>
  <c r="J17" i="47"/>
  <c r="L17" i="47"/>
  <c r="M17" i="47"/>
  <c r="AH19" i="47"/>
  <c r="AH20" i="47"/>
  <c r="H21" i="47"/>
  <c r="I21" i="47"/>
  <c r="J21" i="47"/>
  <c r="K21" i="47"/>
  <c r="L21" i="47"/>
  <c r="M21" i="47"/>
  <c r="H22" i="47"/>
  <c r="I22" i="47"/>
  <c r="J22" i="47"/>
  <c r="L22" i="47"/>
  <c r="M22" i="47"/>
  <c r="O22" i="47"/>
  <c r="H23" i="47"/>
  <c r="I23" i="47"/>
  <c r="J23" i="47"/>
  <c r="L23" i="47"/>
  <c r="M23" i="47"/>
  <c r="P23" i="47"/>
  <c r="AL23" i="47"/>
  <c r="H24" i="47"/>
  <c r="I24" i="47"/>
  <c r="J24" i="47"/>
  <c r="L24" i="47"/>
  <c r="M24" i="47"/>
  <c r="H25" i="47"/>
  <c r="I25" i="47"/>
  <c r="J25" i="47"/>
  <c r="K25" i="47"/>
  <c r="L25" i="47"/>
  <c r="M25" i="47"/>
  <c r="H26" i="47"/>
  <c r="I26" i="47"/>
  <c r="J26" i="47"/>
  <c r="L26" i="47"/>
  <c r="M26" i="47"/>
  <c r="L27" i="47"/>
  <c r="H28" i="47"/>
  <c r="I28" i="47"/>
  <c r="J28" i="47"/>
  <c r="L28" i="47"/>
  <c r="M28" i="47"/>
  <c r="H29" i="47"/>
  <c r="I29" i="47"/>
  <c r="J29" i="47"/>
  <c r="K29" i="47"/>
  <c r="L29" i="47"/>
  <c r="M29" i="47"/>
  <c r="H30" i="47"/>
  <c r="I30" i="47"/>
  <c r="J30" i="47"/>
  <c r="L30" i="47"/>
  <c r="M30" i="47"/>
  <c r="P30" i="47"/>
  <c r="H32" i="47"/>
  <c r="I32" i="47"/>
  <c r="I30" i="128" s="1"/>
  <c r="J32" i="47"/>
  <c r="J30" i="128" s="1"/>
  <c r="L32" i="47"/>
  <c r="M32" i="47"/>
  <c r="H33" i="47"/>
  <c r="I33" i="47"/>
  <c r="J33" i="47"/>
  <c r="K33" i="47"/>
  <c r="L33" i="47"/>
  <c r="M33" i="47"/>
  <c r="N33" i="47"/>
  <c r="O33" i="47"/>
  <c r="H34" i="47"/>
  <c r="I34" i="47"/>
  <c r="J34" i="47"/>
  <c r="L34" i="47"/>
  <c r="M34" i="47"/>
  <c r="H35" i="47"/>
  <c r="I35" i="47"/>
  <c r="J35" i="47"/>
  <c r="K35" i="47"/>
  <c r="L35" i="47"/>
  <c r="M35" i="47"/>
  <c r="H36" i="47"/>
  <c r="I36" i="47"/>
  <c r="J36" i="47"/>
  <c r="K36" i="47"/>
  <c r="L36" i="47"/>
  <c r="M36" i="47"/>
  <c r="N36" i="47"/>
  <c r="H37" i="47"/>
  <c r="I37" i="47"/>
  <c r="J37" i="47"/>
  <c r="L37" i="47"/>
  <c r="M37" i="47"/>
  <c r="H38" i="47"/>
  <c r="I38" i="47"/>
  <c r="J38" i="47"/>
  <c r="L38" i="47"/>
  <c r="M38" i="47"/>
  <c r="N38" i="47"/>
  <c r="P38" i="47"/>
  <c r="H39" i="47"/>
  <c r="I39" i="47"/>
  <c r="J39" i="47"/>
  <c r="M39" i="47"/>
  <c r="L42" i="47"/>
  <c r="H43" i="47"/>
  <c r="L43" i="47"/>
  <c r="M43" i="47"/>
  <c r="H44" i="47"/>
  <c r="J44" i="47"/>
  <c r="D45" i="47"/>
  <c r="E46" i="47"/>
  <c r="I46" i="47"/>
  <c r="J46" i="47"/>
  <c r="M46" i="47"/>
  <c r="E47" i="47"/>
  <c r="L47" i="47"/>
  <c r="S27" i="195"/>
  <c r="T27" i="195"/>
  <c r="U27" i="195"/>
  <c r="V27" i="195"/>
  <c r="S36" i="195"/>
  <c r="S34" i="195" s="1"/>
  <c r="S50" i="195" s="1"/>
  <c r="S47" i="195" s="1"/>
  <c r="S48" i="195" s="1"/>
  <c r="S51" i="195" s="1"/>
  <c r="S52" i="195" s="1"/>
  <c r="S55" i="195" s="1"/>
  <c r="T36" i="195"/>
  <c r="T34" i="195"/>
  <c r="U36" i="195"/>
  <c r="U34" i="195" s="1"/>
  <c r="V36" i="195"/>
  <c r="V34" i="195" s="1"/>
  <c r="S35" i="195"/>
  <c r="T35" i="195"/>
  <c r="U35" i="195"/>
  <c r="V35" i="195"/>
  <c r="S37" i="195"/>
  <c r="T37" i="195"/>
  <c r="U37" i="195"/>
  <c r="V37" i="195"/>
  <c r="S41" i="195"/>
  <c r="S42" i="195" s="1"/>
  <c r="S43" i="195" s="1"/>
  <c r="T41" i="195"/>
  <c r="T42" i="195" s="1"/>
  <c r="T43" i="195" s="1"/>
  <c r="U41" i="195"/>
  <c r="U42" i="195" s="1"/>
  <c r="V41" i="195"/>
  <c r="V42" i="195" s="1"/>
  <c r="V43" i="195" s="1"/>
  <c r="U43" i="195"/>
  <c r="S49" i="195"/>
  <c r="T49" i="195"/>
  <c r="T50" i="195" s="1"/>
  <c r="T47" i="195" s="1"/>
  <c r="T48" i="195" s="1"/>
  <c r="T51" i="195" s="1"/>
  <c r="T52" i="195" s="1"/>
  <c r="T55" i="195" s="1"/>
  <c r="U49" i="195"/>
  <c r="V49" i="195"/>
  <c r="S61" i="195"/>
  <c r="S59" i="195"/>
  <c r="T61" i="195"/>
  <c r="T59" i="195" s="1"/>
  <c r="U61" i="195"/>
  <c r="U59" i="195"/>
  <c r="V61" i="195"/>
  <c r="V59" i="195" s="1"/>
  <c r="S60" i="195"/>
  <c r="T60" i="195"/>
  <c r="U60" i="195"/>
  <c r="V60" i="195"/>
  <c r="S62" i="195"/>
  <c r="T62" i="195"/>
  <c r="U62" i="195"/>
  <c r="V62" i="195"/>
  <c r="S66" i="195"/>
  <c r="S67" i="195" s="1"/>
  <c r="S68" i="195" s="1"/>
  <c r="T66" i="195"/>
  <c r="U66" i="195"/>
  <c r="U67" i="195" s="1"/>
  <c r="U68" i="195" s="1"/>
  <c r="V66" i="195"/>
  <c r="V67" i="195" s="1"/>
  <c r="V68" i="195" s="1"/>
  <c r="T67" i="195"/>
  <c r="T68" i="195" s="1"/>
  <c r="S74" i="195"/>
  <c r="T74" i="195"/>
  <c r="U74" i="195"/>
  <c r="V74" i="195"/>
  <c r="S84" i="195"/>
  <c r="S85" i="195"/>
  <c r="S86" i="195"/>
  <c r="T84" i="195"/>
  <c r="T85" i="195"/>
  <c r="T87" i="195" s="1"/>
  <c r="T83" i="195" s="1"/>
  <c r="T86" i="195"/>
  <c r="U84" i="195"/>
  <c r="U85" i="195"/>
  <c r="U86" i="195"/>
  <c r="V84" i="195"/>
  <c r="V87" i="195" s="1"/>
  <c r="V83" i="195" s="1"/>
  <c r="V85" i="195"/>
  <c r="V86" i="195"/>
  <c r="S118" i="195"/>
  <c r="O196" i="195"/>
  <c r="T118" i="195"/>
  <c r="P196" i="195"/>
  <c r="U89" i="195"/>
  <c r="V89" i="195"/>
  <c r="O197" i="195"/>
  <c r="F12" i="217" s="1"/>
  <c r="S124" i="195"/>
  <c r="S197" i="195"/>
  <c r="O198" i="195"/>
  <c r="S144" i="195"/>
  <c r="P197" i="195"/>
  <c r="G12" i="217" s="1"/>
  <c r="T124" i="195"/>
  <c r="T197" i="195"/>
  <c r="L12" i="217" s="1"/>
  <c r="P198" i="195"/>
  <c r="G13" i="217" s="1"/>
  <c r="T144" i="195"/>
  <c r="T198" i="195" s="1"/>
  <c r="L13" i="217" s="1"/>
  <c r="Q196" i="195"/>
  <c r="U118" i="195"/>
  <c r="Q197" i="195"/>
  <c r="U124" i="195"/>
  <c r="U197" i="195"/>
  <c r="M12" i="217" s="1"/>
  <c r="Q198" i="195"/>
  <c r="U144" i="195"/>
  <c r="V118" i="195"/>
  <c r="V196" i="195"/>
  <c r="R197" i="195"/>
  <c r="I12" i="217" s="1"/>
  <c r="V124" i="195"/>
  <c r="V197" i="195"/>
  <c r="N12" i="217" s="1"/>
  <c r="V144" i="195"/>
  <c r="V198" i="195"/>
  <c r="N13" i="217" s="1"/>
  <c r="S93" i="195"/>
  <c r="T93" i="195"/>
  <c r="U93" i="195"/>
  <c r="V93" i="195"/>
  <c r="M100" i="195"/>
  <c r="U106" i="195"/>
  <c r="V106" i="195"/>
  <c r="U114" i="195"/>
  <c r="U112" i="195" s="1"/>
  <c r="U113" i="195"/>
  <c r="U115" i="195"/>
  <c r="U121" i="195" s="1"/>
  <c r="V115" i="195"/>
  <c r="V121" i="195"/>
  <c r="G152" i="195"/>
  <c r="H152" i="195"/>
  <c r="I152" i="195"/>
  <c r="J152" i="195"/>
  <c r="K152" i="195"/>
  <c r="S152" i="195" s="1"/>
  <c r="S204" i="195" s="1"/>
  <c r="L152" i="195"/>
  <c r="M152" i="195"/>
  <c r="O152" i="195"/>
  <c r="P152" i="195"/>
  <c r="Q152" i="195"/>
  <c r="T152" i="195"/>
  <c r="U152" i="195"/>
  <c r="G205" i="195"/>
  <c r="G196" i="195"/>
  <c r="G199" i="195" s="1"/>
  <c r="G155" i="195" s="1"/>
  <c r="G197" i="195"/>
  <c r="G198" i="195"/>
  <c r="H205" i="195"/>
  <c r="H196" i="195"/>
  <c r="H197" i="195"/>
  <c r="H198" i="195"/>
  <c r="H199" i="195"/>
  <c r="H201" i="195" s="1"/>
  <c r="H229" i="195" s="1"/>
  <c r="H155" i="195"/>
  <c r="I205" i="195"/>
  <c r="I196" i="195"/>
  <c r="I197" i="195"/>
  <c r="I198" i="195"/>
  <c r="K205" i="195"/>
  <c r="K196" i="195"/>
  <c r="K197" i="195"/>
  <c r="K198" i="195"/>
  <c r="K199" i="195"/>
  <c r="L205" i="195"/>
  <c r="L196" i="195"/>
  <c r="L197" i="195"/>
  <c r="Y197" i="195" s="1"/>
  <c r="L198" i="195"/>
  <c r="Y198" i="195" s="1"/>
  <c r="M205" i="195"/>
  <c r="M196" i="195"/>
  <c r="M197" i="195"/>
  <c r="M198" i="195"/>
  <c r="M199" i="195"/>
  <c r="M155" i="195" s="1"/>
  <c r="N205" i="195"/>
  <c r="N196" i="195"/>
  <c r="O205" i="195"/>
  <c r="F22" i="217" s="1"/>
  <c r="P205" i="195"/>
  <c r="G22" i="217" s="1"/>
  <c r="Q205" i="195"/>
  <c r="S155" i="195"/>
  <c r="T155" i="195"/>
  <c r="U155" i="195"/>
  <c r="V155" i="195"/>
  <c r="G204" i="195"/>
  <c r="G206" i="195"/>
  <c r="G200" i="195"/>
  <c r="G201" i="195"/>
  <c r="G229" i="195" s="1"/>
  <c r="G207" i="195"/>
  <c r="G210" i="195" s="1"/>
  <c r="G208" i="195"/>
  <c r="H204" i="195"/>
  <c r="H206" i="195"/>
  <c r="H200" i="195"/>
  <c r="H208" i="195"/>
  <c r="H209" i="195"/>
  <c r="I200" i="195"/>
  <c r="I208" i="195"/>
  <c r="J204" i="195"/>
  <c r="J206" i="195"/>
  <c r="J200" i="195"/>
  <c r="J208" i="195"/>
  <c r="K204" i="195"/>
  <c r="K206" i="195"/>
  <c r="K200" i="195"/>
  <c r="K208" i="195"/>
  <c r="Y208" i="195" s="1"/>
  <c r="L204" i="195"/>
  <c r="L206" i="195"/>
  <c r="L200" i="195"/>
  <c r="Y200" i="195" s="1"/>
  <c r="L208" i="195"/>
  <c r="M204" i="195"/>
  <c r="M206" i="195"/>
  <c r="M200" i="195"/>
  <c r="M208" i="195"/>
  <c r="N208" i="195"/>
  <c r="O204" i="195"/>
  <c r="O206" i="195"/>
  <c r="F23" i="217" s="1"/>
  <c r="O200" i="195"/>
  <c r="O208" i="195"/>
  <c r="O209" i="195"/>
  <c r="F27" i="217" s="1"/>
  <c r="P204" i="195"/>
  <c r="P206" i="195"/>
  <c r="G23" i="217" s="1"/>
  <c r="P200" i="195"/>
  <c r="G16" i="217" s="1"/>
  <c r="P208" i="195"/>
  <c r="Q204" i="195"/>
  <c r="H21" i="217" s="1"/>
  <c r="Q206" i="195"/>
  <c r="H23" i="217" s="1"/>
  <c r="Q200" i="195"/>
  <c r="H16" i="217" s="1"/>
  <c r="Q208" i="195"/>
  <c r="H26" i="217" s="1"/>
  <c r="Q209" i="195"/>
  <c r="H27" i="217" s="1"/>
  <c r="S161" i="195"/>
  <c r="T161" i="195"/>
  <c r="U161" i="195"/>
  <c r="V161" i="195"/>
  <c r="M217" i="195"/>
  <c r="O217" i="195"/>
  <c r="P217" i="195"/>
  <c r="G37" i="217" s="1"/>
  <c r="R217" i="195"/>
  <c r="S167" i="195"/>
  <c r="T167" i="195"/>
  <c r="U167" i="195"/>
  <c r="V167" i="195"/>
  <c r="O214" i="195"/>
  <c r="S176" i="195"/>
  <c r="S209" i="195" s="1"/>
  <c r="K27" i="217" s="1"/>
  <c r="O27" i="217" s="1"/>
  <c r="T176" i="195"/>
  <c r="U176" i="195"/>
  <c r="V176" i="195"/>
  <c r="S182" i="195"/>
  <c r="T182" i="195"/>
  <c r="U182" i="195"/>
  <c r="V182" i="195"/>
  <c r="V213" i="195" s="1"/>
  <c r="Z193" i="195"/>
  <c r="AA193" i="195"/>
  <c r="AB193" i="195"/>
  <c r="AB206" i="195" s="1"/>
  <c r="Y196" i="195"/>
  <c r="T204" i="195"/>
  <c r="U204" i="195"/>
  <c r="M21" i="217" s="1"/>
  <c r="AB204" i="195"/>
  <c r="Y205" i="195"/>
  <c r="Z208" i="195"/>
  <c r="T209" i="195"/>
  <c r="L27" i="217" s="1"/>
  <c r="U209" i="195"/>
  <c r="M27" i="217" s="1"/>
  <c r="V209" i="195"/>
  <c r="N27" i="217" s="1"/>
  <c r="AA209" i="195"/>
  <c r="AA211" i="195"/>
  <c r="S213" i="195"/>
  <c r="K32" i="217" s="1"/>
  <c r="T213" i="195"/>
  <c r="L32" i="217" s="1"/>
  <c r="O32" i="217" s="1"/>
  <c r="U213" i="195"/>
  <c r="M32" i="217" s="1"/>
  <c r="AB215" i="195"/>
  <c r="AB217" i="195" s="1"/>
  <c r="G216" i="195"/>
  <c r="Q216" i="195"/>
  <c r="H36" i="217" s="1"/>
  <c r="R253" i="195"/>
  <c r="S251" i="195" s="1"/>
  <c r="R241" i="195"/>
  <c r="S243" i="195"/>
  <c r="AB216" i="195"/>
  <c r="S238" i="195"/>
  <c r="Y222" i="195"/>
  <c r="Z222" i="195"/>
  <c r="Y223" i="195"/>
  <c r="Z223" i="195"/>
  <c r="R266" i="195"/>
  <c r="S264" i="195"/>
  <c r="S268" i="195" s="1"/>
  <c r="Y224" i="195"/>
  <c r="Z224" i="195"/>
  <c r="G225" i="195"/>
  <c r="H225" i="195"/>
  <c r="I225" i="195"/>
  <c r="J225" i="195"/>
  <c r="K225" i="195"/>
  <c r="L225" i="195"/>
  <c r="M225" i="195"/>
  <c r="N225" i="195"/>
  <c r="Y225" i="195" s="1"/>
  <c r="O225" i="195"/>
  <c r="P225" i="195"/>
  <c r="G45" i="217" s="1"/>
  <c r="Q225" i="195"/>
  <c r="H45" i="217" s="1"/>
  <c r="R225" i="195"/>
  <c r="Z225" i="195" s="1"/>
  <c r="K228" i="195"/>
  <c r="Y231" i="195"/>
  <c r="Z231" i="195"/>
  <c r="Y232" i="195"/>
  <c r="Z232" i="195"/>
  <c r="S277" i="195"/>
  <c r="S278" i="195"/>
  <c r="S279" i="195"/>
  <c r="S280" i="195" s="1"/>
  <c r="T278" i="195"/>
  <c r="U278" i="195"/>
  <c r="V278" i="195"/>
  <c r="Y233" i="195"/>
  <c r="Z233" i="195"/>
  <c r="R290" i="195"/>
  <c r="S286" i="195"/>
  <c r="Y234" i="195"/>
  <c r="Z234" i="195"/>
  <c r="Y236" i="195"/>
  <c r="Z236" i="195"/>
  <c r="AB236" i="195"/>
  <c r="S245" i="195"/>
  <c r="T245" i="195"/>
  <c r="U245" i="195"/>
  <c r="V245" i="195"/>
  <c r="N258" i="195"/>
  <c r="S258" i="195" s="1"/>
  <c r="U258" i="195"/>
  <c r="V258" i="195"/>
  <c r="N271" i="195"/>
  <c r="S271" i="195"/>
  <c r="T271" i="195"/>
  <c r="U271" i="195"/>
  <c r="V271" i="195"/>
  <c r="N282" i="195"/>
  <c r="S282" i="195"/>
  <c r="T282" i="195"/>
  <c r="U282" i="195"/>
  <c r="V282" i="195"/>
  <c r="S292" i="195"/>
  <c r="T292" i="195"/>
  <c r="U292" i="195"/>
  <c r="V292" i="195"/>
  <c r="N293" i="195"/>
  <c r="O293" i="195"/>
  <c r="T293" i="195" s="1"/>
  <c r="S293" i="195"/>
  <c r="V293" i="195"/>
  <c r="L294" i="195"/>
  <c r="N294" i="195"/>
  <c r="J14" i="11"/>
  <c r="N14" i="11"/>
  <c r="P14" i="11"/>
  <c r="P18" i="11" s="1"/>
  <c r="J15" i="11"/>
  <c r="N15" i="11" s="1"/>
  <c r="P15" i="11"/>
  <c r="J16" i="11"/>
  <c r="N16" i="11"/>
  <c r="P16" i="11"/>
  <c r="J17" i="11"/>
  <c r="N17" i="11" s="1"/>
  <c r="F28" i="247" s="1"/>
  <c r="P17" i="11"/>
  <c r="S17" i="11"/>
  <c r="G18" i="11"/>
  <c r="S18" i="11"/>
  <c r="G19" i="11"/>
  <c r="S19" i="11"/>
  <c r="S20" i="11" s="1"/>
  <c r="G20" i="11"/>
  <c r="G28" i="11"/>
  <c r="G30" i="11"/>
  <c r="F47" i="232" s="1"/>
  <c r="G31" i="11"/>
  <c r="G34" i="11" s="1"/>
  <c r="BM7" i="8"/>
  <c r="BO8" i="8"/>
  <c r="BP7" i="8"/>
  <c r="BH8" i="8"/>
  <c r="BI8" i="8"/>
  <c r="BJ8" i="8"/>
  <c r="BK8" i="8"/>
  <c r="BL8" i="8"/>
  <c r="BM8" i="8"/>
  <c r="BN8" i="8"/>
  <c r="I14" i="8"/>
  <c r="Q14" i="8"/>
  <c r="AN14" i="8" s="1"/>
  <c r="U14" i="8"/>
  <c r="Y14" i="8"/>
  <c r="R196" i="195" s="1"/>
  <c r="I11" i="217" s="1"/>
  <c r="AH14" i="8"/>
  <c r="N13" i="47" s="1"/>
  <c r="N13" i="128" s="1"/>
  <c r="AI14" i="8"/>
  <c r="AJ14" i="8"/>
  <c r="AM14" i="8"/>
  <c r="I15" i="8"/>
  <c r="Q15" i="8"/>
  <c r="J197" i="195" s="1"/>
  <c r="U15" i="8"/>
  <c r="N197" i="195" s="1"/>
  <c r="Y15" i="8"/>
  <c r="AH15" i="8"/>
  <c r="N14" i="47" s="1"/>
  <c r="N14" i="128" s="1"/>
  <c r="AI15" i="8"/>
  <c r="O14" i="47" s="1"/>
  <c r="AJ15" i="8"/>
  <c r="AF17" i="8"/>
  <c r="R17" i="8"/>
  <c r="S17" i="8"/>
  <c r="T17" i="8"/>
  <c r="V17" i="8"/>
  <c r="V19" i="8" s="1"/>
  <c r="V30" i="8" s="1"/>
  <c r="V34" i="8" s="1"/>
  <c r="W17" i="8"/>
  <c r="W19" i="8" s="1"/>
  <c r="W30" i="8" s="1"/>
  <c r="W34" i="8" s="1"/>
  <c r="X17" i="8"/>
  <c r="X19" i="8" s="1"/>
  <c r="I16" i="8"/>
  <c r="Q16" i="8"/>
  <c r="J198" i="195" s="1"/>
  <c r="U16" i="8"/>
  <c r="N198" i="195" s="1"/>
  <c r="N199" i="195" s="1"/>
  <c r="Y16" i="8"/>
  <c r="R198" i="195" s="1"/>
  <c r="I13" i="217" s="1"/>
  <c r="AI16" i="8"/>
  <c r="O15" i="128" s="1"/>
  <c r="AJ16" i="8"/>
  <c r="P15" i="128" s="1"/>
  <c r="F17" i="8"/>
  <c r="G17" i="8"/>
  <c r="H17" i="8"/>
  <c r="J17" i="8"/>
  <c r="K17" i="8"/>
  <c r="L17" i="8"/>
  <c r="L19" i="8" s="1"/>
  <c r="M17" i="8"/>
  <c r="N17" i="8"/>
  <c r="O17" i="8"/>
  <c r="P17" i="8"/>
  <c r="Q17" i="8"/>
  <c r="AB17" i="8"/>
  <c r="H16" i="47" s="1"/>
  <c r="AC17" i="8"/>
  <c r="AC19" i="8" s="1"/>
  <c r="AD17" i="8"/>
  <c r="AE17" i="8"/>
  <c r="AG17" i="8"/>
  <c r="AI17" i="8"/>
  <c r="I18" i="8"/>
  <c r="U18" i="8"/>
  <c r="N200" i="195" s="1"/>
  <c r="Y18" i="8"/>
  <c r="R200" i="195" s="1"/>
  <c r="I16" i="217" s="1"/>
  <c r="AE18" i="8"/>
  <c r="K17" i="47" s="1"/>
  <c r="AH18" i="8"/>
  <c r="N17" i="47" s="1"/>
  <c r="AI18" i="8"/>
  <c r="O17" i="47" s="1"/>
  <c r="AJ18" i="8"/>
  <c r="P17" i="47" s="1"/>
  <c r="F19" i="8"/>
  <c r="G19" i="8"/>
  <c r="G30" i="8" s="1"/>
  <c r="G34" i="8" s="1"/>
  <c r="G36" i="8" s="1"/>
  <c r="H19" i="8"/>
  <c r="J19" i="8"/>
  <c r="K19" i="8"/>
  <c r="K30" i="8" s="1"/>
  <c r="K34" i="8" s="1"/>
  <c r="K36" i="8" s="1"/>
  <c r="N19" i="8"/>
  <c r="O19" i="8"/>
  <c r="R19" i="8"/>
  <c r="R20" i="8" s="1"/>
  <c r="S19" i="8"/>
  <c r="AF19" i="8"/>
  <c r="AA19" i="8"/>
  <c r="AE19" i="8"/>
  <c r="K18" i="47" s="1"/>
  <c r="AG19" i="8"/>
  <c r="AG20" i="8" s="1"/>
  <c r="M19" i="47" s="1"/>
  <c r="F20" i="8"/>
  <c r="H20" i="8"/>
  <c r="V20" i="8"/>
  <c r="W20" i="8"/>
  <c r="X20" i="8"/>
  <c r="AA20" i="8"/>
  <c r="AE20" i="8"/>
  <c r="K19" i="47" s="1"/>
  <c r="AF20" i="8"/>
  <c r="L19" i="47" s="1"/>
  <c r="I24" i="8"/>
  <c r="P24" i="8"/>
  <c r="I204" i="195" s="1"/>
  <c r="U24" i="8"/>
  <c r="Y24" i="8"/>
  <c r="AE24" i="8"/>
  <c r="I25" i="8"/>
  <c r="U25" i="8"/>
  <c r="Y25" i="8"/>
  <c r="AE25" i="8"/>
  <c r="K22" i="47" s="1"/>
  <c r="AH25" i="8"/>
  <c r="N22" i="47" s="1"/>
  <c r="AI25" i="8"/>
  <c r="AJ25" i="8"/>
  <c r="P22" i="47" s="1"/>
  <c r="I26" i="8"/>
  <c r="U26" i="8"/>
  <c r="Y26" i="8"/>
  <c r="AE26" i="8"/>
  <c r="K23" i="47" s="1"/>
  <c r="AH26" i="8"/>
  <c r="N23" i="47" s="1"/>
  <c r="AJ26" i="8"/>
  <c r="I27" i="8"/>
  <c r="P27" i="8"/>
  <c r="I206" i="195" s="1"/>
  <c r="U27" i="8"/>
  <c r="Y27" i="8"/>
  <c r="AE27" i="8"/>
  <c r="K24" i="47" s="1"/>
  <c r="I28" i="8"/>
  <c r="P28" i="8"/>
  <c r="U28" i="8"/>
  <c r="Y28" i="8"/>
  <c r="AH28" i="8"/>
  <c r="N25" i="47" s="1"/>
  <c r="AI28" i="8"/>
  <c r="O25" i="47" s="1"/>
  <c r="AJ28" i="8"/>
  <c r="P25" i="47" s="1"/>
  <c r="I29" i="8"/>
  <c r="U29" i="8"/>
  <c r="Y29" i="8"/>
  <c r="AE29" i="8"/>
  <c r="K26" i="47" s="1"/>
  <c r="AH29" i="8"/>
  <c r="N26" i="47" s="1"/>
  <c r="AI29" i="8"/>
  <c r="O26" i="47" s="1"/>
  <c r="AJ29" i="8"/>
  <c r="P26" i="47" s="1"/>
  <c r="F30" i="8"/>
  <c r="F34" i="8" s="1"/>
  <c r="F36" i="8" s="1"/>
  <c r="F55" i="8" s="1"/>
  <c r="F71" i="8" s="1"/>
  <c r="F74" i="8" s="1"/>
  <c r="H30" i="8"/>
  <c r="H34" i="8" s="1"/>
  <c r="H36" i="8" s="1"/>
  <c r="H38" i="8" s="1"/>
  <c r="R30" i="8"/>
  <c r="R34" i="8" s="1"/>
  <c r="R36" i="8" s="1"/>
  <c r="R38" i="8" s="1"/>
  <c r="AF30" i="8"/>
  <c r="AF34" i="8" s="1"/>
  <c r="X30" i="8"/>
  <c r="X34" i="8" s="1"/>
  <c r="X36" i="8" s="1"/>
  <c r="AA30" i="8"/>
  <c r="AA34" i="8" s="1"/>
  <c r="AA36" i="8" s="1"/>
  <c r="I31" i="8"/>
  <c r="P31" i="8"/>
  <c r="Q31" i="8"/>
  <c r="Q72" i="8" s="1"/>
  <c r="J216" i="195" s="1"/>
  <c r="R31" i="8"/>
  <c r="U31" i="8"/>
  <c r="AI31" i="8" s="1"/>
  <c r="O28" i="47" s="1"/>
  <c r="Y31" i="8"/>
  <c r="AJ31" i="8" s="1"/>
  <c r="P28" i="47" s="1"/>
  <c r="AE31" i="8"/>
  <c r="AH31" i="8"/>
  <c r="N28" i="47" s="1"/>
  <c r="I32" i="8"/>
  <c r="U32" i="8"/>
  <c r="Y32" i="8"/>
  <c r="AH32" i="8"/>
  <c r="N29" i="47" s="1"/>
  <c r="AI32" i="8"/>
  <c r="O29" i="47" s="1"/>
  <c r="AJ32" i="8"/>
  <c r="P29" i="47" s="1"/>
  <c r="I33" i="8"/>
  <c r="P33" i="8"/>
  <c r="I209" i="195" s="1"/>
  <c r="Q33" i="8"/>
  <c r="U33" i="8"/>
  <c r="Y33" i="8"/>
  <c r="AE33" i="8"/>
  <c r="K30" i="47" s="1"/>
  <c r="AH33" i="8"/>
  <c r="N30" i="47" s="1"/>
  <c r="AI33" i="8"/>
  <c r="O30" i="47" s="1"/>
  <c r="AJ33" i="8"/>
  <c r="I35" i="8"/>
  <c r="P35" i="8"/>
  <c r="Q35" i="8"/>
  <c r="U35" i="8"/>
  <c r="AI35" i="8" s="1"/>
  <c r="O32" i="47" s="1"/>
  <c r="O44" i="47" s="1"/>
  <c r="Y35" i="8"/>
  <c r="AE35" i="8"/>
  <c r="K32" i="47" s="1"/>
  <c r="V36" i="8"/>
  <c r="V55" i="8" s="1"/>
  <c r="W36" i="8"/>
  <c r="W38" i="8" s="1"/>
  <c r="I37" i="8"/>
  <c r="P37" i="8"/>
  <c r="Q37" i="8"/>
  <c r="R37" i="8"/>
  <c r="AE37" i="8"/>
  <c r="AH37" i="8"/>
  <c r="I40" i="8"/>
  <c r="P40" i="8"/>
  <c r="Q40" i="8"/>
  <c r="AE40" i="8"/>
  <c r="AG40" i="8"/>
  <c r="AH40" i="8"/>
  <c r="AI40" i="8"/>
  <c r="I41" i="8"/>
  <c r="P41" i="8"/>
  <c r="Q41" i="8"/>
  <c r="R41" i="8"/>
  <c r="Y41" i="8"/>
  <c r="AH41" i="8"/>
  <c r="AI41" i="8"/>
  <c r="AJ41" i="8"/>
  <c r="P33" i="47" s="1"/>
  <c r="I42" i="8"/>
  <c r="P42" i="8"/>
  <c r="Q42" i="8"/>
  <c r="J205" i="195" s="1"/>
  <c r="Y42" i="8"/>
  <c r="AE42" i="8"/>
  <c r="K34" i="47" s="1"/>
  <c r="AH42" i="8"/>
  <c r="N34" i="47" s="1"/>
  <c r="AI42" i="8"/>
  <c r="O34" i="47" s="1"/>
  <c r="I43" i="8"/>
  <c r="P43" i="8"/>
  <c r="Q43" i="8"/>
  <c r="R43" i="8"/>
  <c r="Y43" i="8"/>
  <c r="AE43" i="8"/>
  <c r="AH43" i="8"/>
  <c r="N35" i="47" s="1"/>
  <c r="AI43" i="8"/>
  <c r="O35" i="47" s="1"/>
  <c r="AJ43" i="8"/>
  <c r="P35" i="47" s="1"/>
  <c r="I44" i="8"/>
  <c r="Y44" i="8"/>
  <c r="AJ44" i="8" s="1"/>
  <c r="P36" i="47" s="1"/>
  <c r="AH44" i="8"/>
  <c r="AI44" i="8"/>
  <c r="O36" i="47" s="1"/>
  <c r="P45" i="8"/>
  <c r="Y45" i="8"/>
  <c r="AE45" i="8"/>
  <c r="K37" i="47" s="1"/>
  <c r="AH45" i="8"/>
  <c r="N37" i="47" s="1"/>
  <c r="AI45" i="8"/>
  <c r="O37" i="47" s="1"/>
  <c r="AJ45" i="8"/>
  <c r="P37" i="47" s="1"/>
  <c r="I46" i="8"/>
  <c r="P46" i="8"/>
  <c r="Y46" i="8"/>
  <c r="R208" i="195" s="1"/>
  <c r="I26" i="217" s="1"/>
  <c r="AE46" i="8"/>
  <c r="K38" i="47" s="1"/>
  <c r="AH46" i="8"/>
  <c r="AI46" i="8"/>
  <c r="O38" i="47" s="1"/>
  <c r="AJ46" i="8"/>
  <c r="I47" i="8"/>
  <c r="Q47" i="8"/>
  <c r="Y47" i="8"/>
  <c r="AJ47" i="8" s="1"/>
  <c r="AE47" i="8"/>
  <c r="AH47" i="8"/>
  <c r="AI47" i="8"/>
  <c r="I48" i="8"/>
  <c r="P48" i="8"/>
  <c r="P54" i="8" s="1"/>
  <c r="Q48" i="8"/>
  <c r="Y48" i="8"/>
  <c r="AE48" i="8"/>
  <c r="AH48" i="8"/>
  <c r="AI48" i="8"/>
  <c r="AJ48" i="8"/>
  <c r="I49" i="8"/>
  <c r="Y49" i="8"/>
  <c r="AE49" i="8"/>
  <c r="AH49" i="8"/>
  <c r="AI49" i="8"/>
  <c r="AJ49" i="8"/>
  <c r="I50" i="8"/>
  <c r="Y50" i="8"/>
  <c r="AH50" i="8"/>
  <c r="AI50" i="8"/>
  <c r="AJ50" i="8"/>
  <c r="I51" i="8"/>
  <c r="Y51" i="8"/>
  <c r="AH51" i="8"/>
  <c r="AI51" i="8"/>
  <c r="AJ51" i="8"/>
  <c r="I52" i="8"/>
  <c r="Y52" i="8"/>
  <c r="AH52" i="8"/>
  <c r="AI52" i="8"/>
  <c r="AJ52" i="8"/>
  <c r="I53" i="8"/>
  <c r="Y53" i="8"/>
  <c r="AH53" i="8"/>
  <c r="AI53" i="8"/>
  <c r="AJ53" i="8"/>
  <c r="F54" i="8"/>
  <c r="G54" i="8"/>
  <c r="H54" i="8"/>
  <c r="J54" i="8"/>
  <c r="K54" i="8"/>
  <c r="L54" i="8"/>
  <c r="M54" i="8"/>
  <c r="N54" i="8"/>
  <c r="G209" i="195" s="1"/>
  <c r="O54" i="8"/>
  <c r="Q54" i="8"/>
  <c r="J209" i="195" s="1"/>
  <c r="R54" i="8"/>
  <c r="R55" i="8" s="1"/>
  <c r="S54" i="8"/>
  <c r="T54" i="8"/>
  <c r="U54" i="8"/>
  <c r="W54" i="8"/>
  <c r="AB54" i="8"/>
  <c r="AC54" i="8"/>
  <c r="AD54" i="8"/>
  <c r="AF54" i="8"/>
  <c r="L39" i="47" s="1"/>
  <c r="BM54" i="8"/>
  <c r="H55" i="8"/>
  <c r="V56" i="8"/>
  <c r="AH58" i="8"/>
  <c r="F59" i="8"/>
  <c r="V59" i="8"/>
  <c r="F63" i="8"/>
  <c r="AL63" i="8"/>
  <c r="G63" i="8"/>
  <c r="AQ63" i="8"/>
  <c r="AC63" i="8"/>
  <c r="I21" i="128" s="1"/>
  <c r="J63" i="8"/>
  <c r="AM63" i="8"/>
  <c r="K63" i="8"/>
  <c r="AR63" i="8"/>
  <c r="L63" i="8"/>
  <c r="AD63" i="8"/>
  <c r="J21" i="128" s="1"/>
  <c r="N63" i="8"/>
  <c r="AN63" i="8"/>
  <c r="O63" i="8"/>
  <c r="AS63" i="8"/>
  <c r="AS69" i="8" s="1"/>
  <c r="AE63" i="8"/>
  <c r="R63" i="8"/>
  <c r="S63" i="8" s="1"/>
  <c r="W63" i="8"/>
  <c r="X63" i="8" s="1"/>
  <c r="AB63" i="8"/>
  <c r="H21" i="128" s="1"/>
  <c r="F64" i="8"/>
  <c r="AL64" i="8"/>
  <c r="G64" i="8" s="1"/>
  <c r="AQ64" i="8"/>
  <c r="H64" i="8"/>
  <c r="AC64" i="8"/>
  <c r="I22" i="128" s="1"/>
  <c r="J64" i="8"/>
  <c r="AM64" i="8"/>
  <c r="K64" i="8"/>
  <c r="AR64" i="8"/>
  <c r="L64" i="8" s="1"/>
  <c r="AD64" i="8"/>
  <c r="J22" i="128" s="1"/>
  <c r="N64" i="8"/>
  <c r="AN64" i="8"/>
  <c r="O64" i="8" s="1"/>
  <c r="P64" i="8" s="1"/>
  <c r="AS64" i="8"/>
  <c r="AE64" i="8"/>
  <c r="R64" i="8"/>
  <c r="S64" i="8"/>
  <c r="W64" i="8"/>
  <c r="X64" i="8"/>
  <c r="Y64" i="8" s="1"/>
  <c r="AJ64" i="8" s="1"/>
  <c r="P22" i="128" s="1"/>
  <c r="AB64" i="8"/>
  <c r="H22" i="128" s="1"/>
  <c r="H27" i="128" s="1"/>
  <c r="F65" i="8"/>
  <c r="AL65" i="8"/>
  <c r="G65" i="8" s="1"/>
  <c r="AQ65" i="8"/>
  <c r="AC65" i="8"/>
  <c r="I23" i="128" s="1"/>
  <c r="J65" i="8"/>
  <c r="AM65" i="8"/>
  <c r="K65" i="8"/>
  <c r="AR65" i="8"/>
  <c r="L65" i="8"/>
  <c r="AD65" i="8"/>
  <c r="M65" i="8"/>
  <c r="N65" i="8"/>
  <c r="AN65" i="8"/>
  <c r="O65" i="8"/>
  <c r="AS65" i="8"/>
  <c r="P65" i="8" s="1"/>
  <c r="AE65" i="8"/>
  <c r="K23" i="128" s="1"/>
  <c r="R65" i="8"/>
  <c r="S65" i="8" s="1"/>
  <c r="W65" i="8"/>
  <c r="X65" i="8"/>
  <c r="Y65" i="8" s="1"/>
  <c r="AB65" i="8"/>
  <c r="AJ65" i="8"/>
  <c r="AL66" i="8"/>
  <c r="G66" i="8"/>
  <c r="AQ66" i="8"/>
  <c r="H66" i="8"/>
  <c r="AC66" i="8"/>
  <c r="J66" i="8"/>
  <c r="AM66" i="8"/>
  <c r="K66" i="8"/>
  <c r="AR66" i="8"/>
  <c r="L66" i="8"/>
  <c r="AD66" i="8"/>
  <c r="J24" i="128" s="1"/>
  <c r="M66" i="8"/>
  <c r="AN66" i="8"/>
  <c r="O66" i="8" s="1"/>
  <c r="P66" i="8" s="1"/>
  <c r="AS66" i="8"/>
  <c r="AE66" i="8"/>
  <c r="K24" i="128" s="1"/>
  <c r="R66" i="8"/>
  <c r="S66" i="8"/>
  <c r="U66" i="8" s="1"/>
  <c r="T66" i="8"/>
  <c r="W66" i="8"/>
  <c r="X66" i="8" s="1"/>
  <c r="Y66" i="8" s="1"/>
  <c r="AJ66" i="8" s="1"/>
  <c r="P24" i="128" s="1"/>
  <c r="F67" i="8"/>
  <c r="AL67" i="8"/>
  <c r="G67" i="8" s="1"/>
  <c r="H67" i="8" s="1"/>
  <c r="AQ67" i="8"/>
  <c r="AC67" i="8"/>
  <c r="J67" i="8"/>
  <c r="AM67" i="8"/>
  <c r="K67" i="8"/>
  <c r="AR67" i="8"/>
  <c r="L67" i="8" s="1"/>
  <c r="M67" i="8" s="1"/>
  <c r="AD67" i="8"/>
  <c r="J25" i="128" s="1"/>
  <c r="N67" i="8"/>
  <c r="AN67" i="8"/>
  <c r="AS67" i="8"/>
  <c r="AE67" i="8"/>
  <c r="K25" i="128" s="1"/>
  <c r="R67" i="8"/>
  <c r="T67" i="8" s="1"/>
  <c r="U67" i="8" s="1"/>
  <c r="S67" i="8"/>
  <c r="W67" i="8"/>
  <c r="X67" i="8" s="1"/>
  <c r="Y67" i="8" s="1"/>
  <c r="AJ67" i="8" s="1"/>
  <c r="P25" i="128" s="1"/>
  <c r="AB67" i="8"/>
  <c r="H25" i="128" s="1"/>
  <c r="F68" i="8"/>
  <c r="AL68" i="8"/>
  <c r="G68" i="8"/>
  <c r="AQ68" i="8"/>
  <c r="H68" i="8"/>
  <c r="I68" i="8" s="1"/>
  <c r="AC68" i="8"/>
  <c r="I26" i="128" s="1"/>
  <c r="AM68" i="8"/>
  <c r="K68" i="8"/>
  <c r="AR68" i="8"/>
  <c r="AD68" i="8"/>
  <c r="J26" i="128" s="1"/>
  <c r="N68" i="8"/>
  <c r="AN68" i="8"/>
  <c r="O68" i="8" s="1"/>
  <c r="AS68" i="8"/>
  <c r="S68" i="8"/>
  <c r="T68" i="8"/>
  <c r="U68" i="8"/>
  <c r="W68" i="8"/>
  <c r="X68" i="8" s="1"/>
  <c r="Y68" i="8" s="1"/>
  <c r="AB68" i="8"/>
  <c r="H26" i="128" s="1"/>
  <c r="AH68" i="8"/>
  <c r="N26" i="128" s="1"/>
  <c r="AI68" i="8"/>
  <c r="O26" i="128" s="1"/>
  <c r="AJ68" i="8"/>
  <c r="P26" i="128" s="1"/>
  <c r="F69" i="8"/>
  <c r="J69" i="8"/>
  <c r="V69" i="8"/>
  <c r="O213" i="195" s="1"/>
  <c r="F32" i="217" s="1"/>
  <c r="AF69" i="8"/>
  <c r="L28" i="128" s="1"/>
  <c r="AG69" i="8"/>
  <c r="AL69" i="8"/>
  <c r="AN69" i="8"/>
  <c r="AO69" i="8"/>
  <c r="AP69" i="8"/>
  <c r="AT69" i="8"/>
  <c r="AU69" i="8"/>
  <c r="F70" i="8"/>
  <c r="AL70" i="8"/>
  <c r="G70" i="8"/>
  <c r="AQ70" i="8"/>
  <c r="H70" i="8" s="1"/>
  <c r="H81" i="8" s="1"/>
  <c r="AC70" i="8"/>
  <c r="I29" i="128" s="1"/>
  <c r="J70" i="8"/>
  <c r="AM70" i="8"/>
  <c r="K70" i="8"/>
  <c r="K81" i="8" s="1"/>
  <c r="AR70" i="8"/>
  <c r="L70" i="8" s="1"/>
  <c r="L81" i="8" s="1"/>
  <c r="AD70" i="8"/>
  <c r="J29" i="128" s="1"/>
  <c r="N70" i="8"/>
  <c r="G214" i="195" s="1"/>
  <c r="G173" i="195" s="1"/>
  <c r="AN70" i="8"/>
  <c r="O70" i="8" s="1"/>
  <c r="AS70" i="8"/>
  <c r="AE70" i="8"/>
  <c r="K43" i="47" s="1"/>
  <c r="R70" i="8"/>
  <c r="K214" i="195" s="1"/>
  <c r="K173" i="195" s="1"/>
  <c r="S70" i="8"/>
  <c r="L214" i="195" s="1"/>
  <c r="T70" i="8"/>
  <c r="M214" i="195" s="1"/>
  <c r="M173" i="195" s="1"/>
  <c r="U70" i="8"/>
  <c r="AP70" i="8"/>
  <c r="W70" i="8" s="1"/>
  <c r="AB70" i="8"/>
  <c r="H29" i="128" s="1"/>
  <c r="V71" i="8"/>
  <c r="F72" i="8"/>
  <c r="G72" i="8"/>
  <c r="H72" i="8"/>
  <c r="I72" i="8"/>
  <c r="J72" i="8"/>
  <c r="K72" i="8"/>
  <c r="L72" i="8"/>
  <c r="M72" i="8"/>
  <c r="N72" i="8"/>
  <c r="O72" i="8"/>
  <c r="H216" i="195" s="1"/>
  <c r="P72" i="8"/>
  <c r="I216" i="195" s="1"/>
  <c r="R72" i="8"/>
  <c r="K216" i="195" s="1"/>
  <c r="S72" i="8"/>
  <c r="L216" i="195" s="1"/>
  <c r="T72" i="8"/>
  <c r="M216" i="195" s="1"/>
  <c r="AF72" i="8"/>
  <c r="L46" i="47" s="1"/>
  <c r="U72" i="8"/>
  <c r="V72" i="8"/>
  <c r="O216" i="195" s="1"/>
  <c r="F36" i="217" s="1"/>
  <c r="W72" i="8"/>
  <c r="P216" i="195" s="1"/>
  <c r="G36" i="217" s="1"/>
  <c r="X72" i="8"/>
  <c r="AG72" i="8"/>
  <c r="Y72" i="8" s="1"/>
  <c r="AB72" i="8"/>
  <c r="H32" i="128" s="1"/>
  <c r="AC72" i="8"/>
  <c r="AD72" i="8"/>
  <c r="J32" i="128" s="1"/>
  <c r="F73" i="8"/>
  <c r="G73" i="8"/>
  <c r="H73" i="8"/>
  <c r="I73" i="8"/>
  <c r="J73" i="8"/>
  <c r="K73" i="8"/>
  <c r="L73" i="8"/>
  <c r="M73" i="8"/>
  <c r="N73" i="8"/>
  <c r="G217" i="195" s="1"/>
  <c r="G167" i="195" s="1"/>
  <c r="O73" i="8"/>
  <c r="H217" i="195" s="1"/>
  <c r="P73" i="8"/>
  <c r="I217" i="195" s="1"/>
  <c r="Q73" i="8"/>
  <c r="J217" i="195" s="1"/>
  <c r="R73" i="8"/>
  <c r="S73" i="8"/>
  <c r="L217" i="195" s="1"/>
  <c r="T73" i="8"/>
  <c r="AF73" i="8"/>
  <c r="V73" i="8"/>
  <c r="W73" i="8"/>
  <c r="X73" i="8"/>
  <c r="Q217" i="195" s="1"/>
  <c r="AG73" i="8"/>
  <c r="M47" i="47" s="1"/>
  <c r="Y73" i="8"/>
  <c r="AB73" i="8"/>
  <c r="AC73" i="8"/>
  <c r="AD73" i="8"/>
  <c r="J33" i="128" s="1"/>
  <c r="AE73" i="8"/>
  <c r="K33" i="128" s="1"/>
  <c r="AJ73" i="8"/>
  <c r="F77" i="8"/>
  <c r="G77" i="8"/>
  <c r="H77" i="8"/>
  <c r="J77" i="8"/>
  <c r="K77" i="8"/>
  <c r="L77" i="8"/>
  <c r="N77" i="8"/>
  <c r="N78" i="8" s="1"/>
  <c r="S77" i="8"/>
  <c r="V77" i="8"/>
  <c r="W77" i="8"/>
  <c r="W78" i="8" s="1"/>
  <c r="X77" i="8"/>
  <c r="AA77" i="8"/>
  <c r="AF77" i="8"/>
  <c r="J78" i="8"/>
  <c r="K78" i="8"/>
  <c r="L78" i="8"/>
  <c r="F80" i="8"/>
  <c r="AL80" i="8"/>
  <c r="G80" i="8" s="1"/>
  <c r="AQ80" i="8"/>
  <c r="H80" i="8"/>
  <c r="H82" i="8" s="1"/>
  <c r="AC80" i="8"/>
  <c r="AC82" i="8" s="1"/>
  <c r="J80" i="8"/>
  <c r="K80" i="8" s="1"/>
  <c r="K82" i="8" s="1"/>
  <c r="AM80" i="8"/>
  <c r="AR80" i="8"/>
  <c r="AD80" i="8"/>
  <c r="N80" i="8"/>
  <c r="AN80" i="8"/>
  <c r="O80" i="8" s="1"/>
  <c r="AE80" i="8"/>
  <c r="R80" i="8"/>
  <c r="R82" i="8" s="1"/>
  <c r="S80" i="8"/>
  <c r="T80" i="8"/>
  <c r="T82" i="8" s="1"/>
  <c r="U80" i="8"/>
  <c r="V80" i="8"/>
  <c r="W80" i="8"/>
  <c r="X80" i="8"/>
  <c r="Y80" i="8"/>
  <c r="AH80" i="8"/>
  <c r="AI80" i="8"/>
  <c r="AJ80" i="8"/>
  <c r="F81" i="8"/>
  <c r="G81" i="8"/>
  <c r="J81" i="8"/>
  <c r="R81" i="8"/>
  <c r="S81" i="8"/>
  <c r="S82" i="8" s="1"/>
  <c r="T81" i="8"/>
  <c r="V81" i="8"/>
  <c r="AB81" i="8"/>
  <c r="AB82" i="8" s="1"/>
  <c r="AC81" i="8"/>
  <c r="AD81" i="8"/>
  <c r="AD82" i="8" s="1"/>
  <c r="AE81" i="8"/>
  <c r="AF81" i="8"/>
  <c r="AG81" i="8"/>
  <c r="J82" i="8"/>
  <c r="AF82" i="8"/>
  <c r="AG82" i="8"/>
  <c r="G23" i="11"/>
  <c r="G20" i="172" l="1"/>
  <c r="G28" i="233"/>
  <c r="G32" i="233" s="1"/>
  <c r="H98" i="247"/>
  <c r="H87" i="247" s="1"/>
  <c r="F81" i="247"/>
  <c r="G94" i="247"/>
  <c r="G97" i="247" s="1"/>
  <c r="G88" i="247"/>
  <c r="U50" i="195"/>
  <c r="U47" i="195" s="1"/>
  <c r="U48" i="195" s="1"/>
  <c r="U51" i="195" s="1"/>
  <c r="U52" i="195" s="1"/>
  <c r="U55" i="195" s="1"/>
  <c r="S87" i="195"/>
  <c r="S83" i="195" s="1"/>
  <c r="S134" i="195"/>
  <c r="V134" i="195"/>
  <c r="T134" i="195"/>
  <c r="S140" i="195"/>
  <c r="S138" i="195" s="1"/>
  <c r="S132" i="195"/>
  <c r="U87" i="195"/>
  <c r="U83" i="195" s="1"/>
  <c r="S108" i="195"/>
  <c r="S106" i="195" s="1"/>
  <c r="V75" i="195"/>
  <c r="V72" i="195" s="1"/>
  <c r="V73" i="195" s="1"/>
  <c r="V76" i="195" s="1"/>
  <c r="V77" i="195" s="1"/>
  <c r="V80" i="195" s="1"/>
  <c r="T75" i="195"/>
  <c r="T72" i="195" s="1"/>
  <c r="T73" i="195" s="1"/>
  <c r="T76" i="195" s="1"/>
  <c r="T77" i="195" s="1"/>
  <c r="T80" i="195" s="1"/>
  <c r="S75" i="195"/>
  <c r="S72" i="195" s="1"/>
  <c r="S73" i="195" s="1"/>
  <c r="S76" i="195" s="1"/>
  <c r="S77" i="195" s="1"/>
  <c r="T108" i="195"/>
  <c r="T114" i="195" s="1"/>
  <c r="T112" i="195" s="1"/>
  <c r="V14" i="222"/>
  <c r="V15" i="222" s="1"/>
  <c r="Y8" i="222" s="1"/>
  <c r="F35" i="172"/>
  <c r="X70" i="8"/>
  <c r="Y70" i="8"/>
  <c r="P214" i="195"/>
  <c r="W81" i="8"/>
  <c r="K21" i="217"/>
  <c r="X55" i="8"/>
  <c r="X38" i="8"/>
  <c r="U81" i="8"/>
  <c r="AH70" i="8"/>
  <c r="AI70" i="8"/>
  <c r="N214" i="195"/>
  <c r="N173" i="195" s="1"/>
  <c r="AH67" i="8"/>
  <c r="N25" i="128" s="1"/>
  <c r="AI67" i="8"/>
  <c r="O25" i="128" s="1"/>
  <c r="H56" i="8"/>
  <c r="H59" i="8"/>
  <c r="R216" i="195"/>
  <c r="I36" i="217" s="1"/>
  <c r="AJ72" i="8"/>
  <c r="H81" i="247"/>
  <c r="S255" i="195"/>
  <c r="S223" i="195" s="1"/>
  <c r="K43" i="217" s="1"/>
  <c r="J23" i="128"/>
  <c r="J27" i="128" s="1"/>
  <c r="AD69" i="8"/>
  <c r="H37" i="217"/>
  <c r="G38" i="8"/>
  <c r="G55" i="8"/>
  <c r="AM69" i="8"/>
  <c r="J207" i="195"/>
  <c r="J210" i="195" s="1"/>
  <c r="K20" i="8"/>
  <c r="N201" i="195"/>
  <c r="N229" i="195" s="1"/>
  <c r="F37" i="217"/>
  <c r="Z217" i="195"/>
  <c r="U82" i="8"/>
  <c r="X78" i="8"/>
  <c r="O67" i="8"/>
  <c r="O69" i="8" s="1"/>
  <c r="H213" i="195" s="1"/>
  <c r="J36" i="217"/>
  <c r="V74" i="8"/>
  <c r="P68" i="8"/>
  <c r="Q68" i="8" s="1"/>
  <c r="S283" i="195"/>
  <c r="S300" i="195" s="1"/>
  <c r="I37" i="217"/>
  <c r="S217" i="195"/>
  <c r="F29" i="247"/>
  <c r="M201" i="195"/>
  <c r="M229" i="195" s="1"/>
  <c r="V50" i="195"/>
  <c r="V47" i="195" s="1"/>
  <c r="V48" i="195" s="1"/>
  <c r="V51" i="195" s="1"/>
  <c r="V52" i="195" s="1"/>
  <c r="V55" i="195" s="1"/>
  <c r="L68" i="8"/>
  <c r="L69" i="8" s="1"/>
  <c r="I18" i="47"/>
  <c r="AC20" i="8"/>
  <c r="I19" i="47" s="1"/>
  <c r="V21" i="8"/>
  <c r="W21" i="8"/>
  <c r="T77" i="8"/>
  <c r="T19" i="8"/>
  <c r="H207" i="195"/>
  <c r="H210" i="195" s="1"/>
  <c r="M207" i="195"/>
  <c r="I80" i="8"/>
  <c r="K21" i="128"/>
  <c r="AE69" i="8"/>
  <c r="R56" i="8"/>
  <c r="R59" i="8"/>
  <c r="U17" i="8"/>
  <c r="P63" i="8"/>
  <c r="T21" i="8"/>
  <c r="Q19" i="8"/>
  <c r="Q77" i="8"/>
  <c r="Q78" i="8" s="1"/>
  <c r="U21" i="8"/>
  <c r="S21" i="8"/>
  <c r="P19" i="8"/>
  <c r="P77" i="8"/>
  <c r="P78" i="8" s="1"/>
  <c r="U64" i="8"/>
  <c r="T64" i="8"/>
  <c r="N20" i="8"/>
  <c r="N30" i="8"/>
  <c r="N34" i="8" s="1"/>
  <c r="N36" i="8" s="1"/>
  <c r="N69" i="8"/>
  <c r="G213" i="195" s="1"/>
  <c r="AH24" i="8"/>
  <c r="N21" i="47" s="1"/>
  <c r="AI24" i="8"/>
  <c r="O21" i="47" s="1"/>
  <c r="N204" i="195"/>
  <c r="N152" i="195"/>
  <c r="J30" i="8"/>
  <c r="J34" i="8" s="1"/>
  <c r="J36" i="8" s="1"/>
  <c r="J38" i="8" s="1"/>
  <c r="J20" i="8"/>
  <c r="P21" i="8"/>
  <c r="F13" i="217"/>
  <c r="J13" i="217" s="1"/>
  <c r="S198" i="195"/>
  <c r="G35" i="239"/>
  <c r="H35" i="239" s="1"/>
  <c r="G36" i="239"/>
  <c r="H36" i="239" s="1"/>
  <c r="Q36" i="239" s="1"/>
  <c r="Q21" i="8"/>
  <c r="O77" i="8"/>
  <c r="R21" i="8"/>
  <c r="K69" i="8"/>
  <c r="K22" i="128"/>
  <c r="Q64" i="8"/>
  <c r="K55" i="8"/>
  <c r="K38" i="8"/>
  <c r="G69" i="8"/>
  <c r="AC30" i="8"/>
  <c r="K12" i="217"/>
  <c r="O12" i="217" s="1"/>
  <c r="AA197" i="195"/>
  <c r="O20" i="8"/>
  <c r="O30" i="8"/>
  <c r="O34" i="8" s="1"/>
  <c r="O36" i="8" s="1"/>
  <c r="S233" i="195"/>
  <c r="T277" i="195"/>
  <c r="T280" i="195" s="1"/>
  <c r="H32" i="239"/>
  <c r="F54" i="239"/>
  <c r="F37" i="239"/>
  <c r="F40" i="239" s="1"/>
  <c r="G82" i="8"/>
  <c r="R204" i="195"/>
  <c r="AJ24" i="8"/>
  <c r="P21" i="47" s="1"/>
  <c r="R152" i="195"/>
  <c r="V152" i="195" s="1"/>
  <c r="V204" i="195" s="1"/>
  <c r="G23" i="225"/>
  <c r="H26" i="225"/>
  <c r="H27" i="225" s="1"/>
  <c r="H32" i="225"/>
  <c r="G32" i="225" s="1"/>
  <c r="I38" i="223"/>
  <c r="I42" i="223" s="1"/>
  <c r="P39" i="223"/>
  <c r="I167" i="195"/>
  <c r="I43" i="47"/>
  <c r="I207" i="195"/>
  <c r="I210" i="195" s="1"/>
  <c r="M77" i="8"/>
  <c r="L20" i="8"/>
  <c r="L30" i="8"/>
  <c r="L34" i="8" s="1"/>
  <c r="L36" i="8" s="1"/>
  <c r="P13" i="47"/>
  <c r="P13" i="128"/>
  <c r="AE82" i="8"/>
  <c r="AQ69" i="8"/>
  <c r="M209" i="195"/>
  <c r="V38" i="8"/>
  <c r="AH16" i="8"/>
  <c r="O13" i="47"/>
  <c r="O13" i="128"/>
  <c r="F33" i="217"/>
  <c r="R199" i="195"/>
  <c r="R167" i="195" s="1"/>
  <c r="H12" i="217"/>
  <c r="Q199" i="195"/>
  <c r="V140" i="195"/>
  <c r="V138" i="195" s="1"/>
  <c r="V132" i="195"/>
  <c r="AI72" i="8"/>
  <c r="N216" i="195"/>
  <c r="AH72" i="8"/>
  <c r="I67" i="8"/>
  <c r="I25" i="128"/>
  <c r="L31" i="47"/>
  <c r="M63" i="8"/>
  <c r="F56" i="8"/>
  <c r="P209" i="195"/>
  <c r="W55" i="8"/>
  <c r="N206" i="195"/>
  <c r="Y206" i="195" s="1"/>
  <c r="U134" i="195"/>
  <c r="U75" i="195"/>
  <c r="U72" i="195" s="1"/>
  <c r="U73" i="195" s="1"/>
  <c r="U76" i="195" s="1"/>
  <c r="U77" i="195" s="1"/>
  <c r="U80" i="195" s="1"/>
  <c r="F94" i="247"/>
  <c r="M21" i="8"/>
  <c r="H65" i="8"/>
  <c r="AH54" i="8"/>
  <c r="N39" i="47" s="1"/>
  <c r="N209" i="195"/>
  <c r="AI54" i="8"/>
  <c r="K28" i="47"/>
  <c r="AE72" i="8"/>
  <c r="P33" i="128"/>
  <c r="P47" i="47"/>
  <c r="AC69" i="8"/>
  <c r="V82" i="8"/>
  <c r="N82" i="8"/>
  <c r="I70" i="8"/>
  <c r="I81" i="8" s="1"/>
  <c r="AB69" i="8"/>
  <c r="I54" i="8"/>
  <c r="AJ17" i="8"/>
  <c r="AA213" i="195"/>
  <c r="K47" i="47"/>
  <c r="J26" i="217"/>
  <c r="G20" i="8"/>
  <c r="AI19" i="8"/>
  <c r="AI77" i="8"/>
  <c r="O16" i="128"/>
  <c r="O17" i="128" s="1"/>
  <c r="Z197" i="195"/>
  <c r="T132" i="195"/>
  <c r="T140" i="195"/>
  <c r="T138" i="195" s="1"/>
  <c r="J47" i="47"/>
  <c r="G230" i="195"/>
  <c r="G215" i="195"/>
  <c r="G219" i="195" s="1"/>
  <c r="AH27" i="8"/>
  <c r="N24" i="47" s="1"/>
  <c r="AI27" i="8"/>
  <c r="O24" i="47" s="1"/>
  <c r="N11" i="217"/>
  <c r="V199" i="195"/>
  <c r="L80" i="8"/>
  <c r="L82" i="8" s="1"/>
  <c r="I47" i="47"/>
  <c r="I33" i="128"/>
  <c r="Q65" i="8"/>
  <c r="AH35" i="8"/>
  <c r="N32" i="47" s="1"/>
  <c r="S20" i="8"/>
  <c r="S30" i="8"/>
  <c r="M16" i="128"/>
  <c r="M17" i="128" s="1"/>
  <c r="M16" i="47"/>
  <c r="AG77" i="8"/>
  <c r="AG78" i="8" s="1"/>
  <c r="F48" i="233"/>
  <c r="H48" i="233"/>
  <c r="I48" i="233"/>
  <c r="D48" i="233"/>
  <c r="E48" i="233"/>
  <c r="G48" i="233"/>
  <c r="L21" i="217"/>
  <c r="K30" i="128"/>
  <c r="K44" i="47"/>
  <c r="K16" i="47"/>
  <c r="AE77" i="8"/>
  <c r="K16" i="128"/>
  <c r="J196" i="195"/>
  <c r="J199" i="195" s="1"/>
  <c r="J201" i="195" s="1"/>
  <c r="J229" i="195" s="1"/>
  <c r="AL26" i="47"/>
  <c r="K47" i="239"/>
  <c r="J51" i="239"/>
  <c r="J48" i="239"/>
  <c r="U73" i="8"/>
  <c r="K217" i="195"/>
  <c r="R206" i="195"/>
  <c r="I23" i="217" s="1"/>
  <c r="AJ27" i="8"/>
  <c r="P24" i="47" s="1"/>
  <c r="P70" i="8"/>
  <c r="N81" i="8"/>
  <c r="F16" i="217"/>
  <c r="J16" i="217" s="1"/>
  <c r="Z200" i="195"/>
  <c r="AH66" i="8"/>
  <c r="N24" i="128" s="1"/>
  <c r="AI66" i="8"/>
  <c r="O24" i="128" s="1"/>
  <c r="T65" i="8"/>
  <c r="U65" i="8"/>
  <c r="H33" i="128"/>
  <c r="H47" i="47"/>
  <c r="AE54" i="8"/>
  <c r="I17" i="8"/>
  <c r="W69" i="8"/>
  <c r="P213" i="195" s="1"/>
  <c r="X69" i="8"/>
  <c r="Q213" i="195" s="1"/>
  <c r="H32" i="217" s="1"/>
  <c r="Y63" i="8"/>
  <c r="AJ35" i="8"/>
  <c r="P32" i="47" s="1"/>
  <c r="Y40" i="8"/>
  <c r="AJ40" i="8" s="1"/>
  <c r="AE30" i="8"/>
  <c r="J16" i="47"/>
  <c r="AD77" i="8"/>
  <c r="J16" i="128"/>
  <c r="AD19" i="8"/>
  <c r="L209" i="195"/>
  <c r="M44" i="47"/>
  <c r="M30" i="128"/>
  <c r="J33" i="223"/>
  <c r="V39" i="223"/>
  <c r="AG30" i="8"/>
  <c r="M18" i="47"/>
  <c r="T63" i="8"/>
  <c r="T69" i="8" s="1"/>
  <c r="M213" i="195" s="1"/>
  <c r="S69" i="8"/>
  <c r="L213" i="195" s="1"/>
  <c r="F38" i="8"/>
  <c r="I16" i="47"/>
  <c r="AC77" i="8"/>
  <c r="AC78" i="8" s="1"/>
  <c r="I16" i="128"/>
  <c r="I17" i="128" s="1"/>
  <c r="N155" i="195"/>
  <c r="S80" i="195"/>
  <c r="L44" i="47"/>
  <c r="L30" i="128"/>
  <c r="F82" i="8"/>
  <c r="H167" i="195"/>
  <c r="Y216" i="195"/>
  <c r="M70" i="8"/>
  <c r="M81" i="8" s="1"/>
  <c r="AR69" i="8"/>
  <c r="AJ42" i="8"/>
  <c r="P34" i="47" s="1"/>
  <c r="R205" i="195"/>
  <c r="J21" i="8"/>
  <c r="N18" i="11"/>
  <c r="F32" i="247" s="1"/>
  <c r="J23" i="217"/>
  <c r="F71" i="217"/>
  <c r="G71" i="217"/>
  <c r="H71" i="217"/>
  <c r="I71" i="217"/>
  <c r="M19" i="8"/>
  <c r="O21" i="8"/>
  <c r="J167" i="195"/>
  <c r="J12" i="217"/>
  <c r="G65" i="233"/>
  <c r="G67" i="233" s="1"/>
  <c r="G73" i="233"/>
  <c r="H214" i="195"/>
  <c r="H173" i="195" s="1"/>
  <c r="O81" i="8"/>
  <c r="O82" i="8" s="1"/>
  <c r="I66" i="8"/>
  <c r="M64" i="8"/>
  <c r="F96" i="247"/>
  <c r="H96" i="247" s="1"/>
  <c r="F49" i="232"/>
  <c r="I49" i="232" s="1"/>
  <c r="F21" i="217"/>
  <c r="T196" i="195"/>
  <c r="P199" i="195"/>
  <c r="P167" i="195" s="1"/>
  <c r="Z196" i="195"/>
  <c r="O16" i="47"/>
  <c r="I64" i="8"/>
  <c r="Y54" i="8"/>
  <c r="AF36" i="8"/>
  <c r="AI26" i="8"/>
  <c r="O23" i="47" s="1"/>
  <c r="H13" i="217"/>
  <c r="U198" i="195"/>
  <c r="M13" i="217" s="1"/>
  <c r="J43" i="47"/>
  <c r="P15" i="47"/>
  <c r="U293" i="195"/>
  <c r="M167" i="195"/>
  <c r="L199" i="195"/>
  <c r="S196" i="195"/>
  <c r="S89" i="195" s="1"/>
  <c r="O199" i="195"/>
  <c r="I27" i="128"/>
  <c r="N21" i="8"/>
  <c r="T258" i="195"/>
  <c r="AB201" i="195"/>
  <c r="AA196" i="195"/>
  <c r="V114" i="195"/>
  <c r="V112" i="195" s="1"/>
  <c r="V113" i="195"/>
  <c r="U196" i="195"/>
  <c r="H27" i="247"/>
  <c r="F23" i="232"/>
  <c r="F36" i="232"/>
  <c r="F37" i="232" s="1"/>
  <c r="E44" i="233"/>
  <c r="E47" i="233" s="1"/>
  <c r="E49" i="233" s="1"/>
  <c r="G44" i="233"/>
  <c r="G47" i="233" s="1"/>
  <c r="G49" i="233" s="1"/>
  <c r="I44" i="233"/>
  <c r="I47" i="233" s="1"/>
  <c r="I49" i="233" s="1"/>
  <c r="D14" i="233"/>
  <c r="D15" i="233" s="1"/>
  <c r="D53" i="233" s="1"/>
  <c r="Q34" i="239"/>
  <c r="F62" i="239"/>
  <c r="P80" i="8"/>
  <c r="Q66" i="8"/>
  <c r="I65" i="8"/>
  <c r="H63" i="8"/>
  <c r="K209" i="195"/>
  <c r="L16" i="128"/>
  <c r="L17" i="128" s="1"/>
  <c r="L16" i="47"/>
  <c r="Z204" i="195"/>
  <c r="Z216" i="195"/>
  <c r="L18" i="47"/>
  <c r="K29" i="128"/>
  <c r="H45" i="233"/>
  <c r="I45" i="233"/>
  <c r="I54" i="233" s="1"/>
  <c r="F45" i="233"/>
  <c r="F54" i="233" s="1"/>
  <c r="E45" i="233"/>
  <c r="E54" i="233" s="1"/>
  <c r="D45" i="233"/>
  <c r="D54" i="233" s="1"/>
  <c r="F10" i="232"/>
  <c r="G47" i="232"/>
  <c r="Q48" i="232"/>
  <c r="D47" i="233"/>
  <c r="D49" i="233" s="1"/>
  <c r="Q70" i="8"/>
  <c r="P14" i="47"/>
  <c r="P14" i="128"/>
  <c r="Y214" i="195"/>
  <c r="M27" i="128"/>
  <c r="K201" i="195"/>
  <c r="L27" i="128"/>
  <c r="R209" i="195"/>
  <c r="I27" i="217" s="1"/>
  <c r="R69" i="8"/>
  <c r="K213" i="195" s="1"/>
  <c r="Z206" i="195"/>
  <c r="H16" i="128"/>
  <c r="H17" i="128" s="1"/>
  <c r="AB19" i="8"/>
  <c r="AB199" i="195"/>
  <c r="AB207" i="195"/>
  <c r="AB77" i="8"/>
  <c r="AB78" i="8" s="1"/>
  <c r="K155" i="195"/>
  <c r="L33" i="247"/>
  <c r="M45" i="247"/>
  <c r="L69" i="247"/>
  <c r="P69" i="247" s="1"/>
  <c r="L57" i="247"/>
  <c r="P57" i="247" s="1"/>
  <c r="F83" i="247"/>
  <c r="H83" i="247" s="1"/>
  <c r="G28" i="247"/>
  <c r="G32" i="247" s="1"/>
  <c r="M42" i="47"/>
  <c r="M28" i="128"/>
  <c r="R77" i="8"/>
  <c r="R78" i="8" s="1"/>
  <c r="Y17" i="8"/>
  <c r="Z198" i="195"/>
  <c r="I199" i="195"/>
  <c r="I201" i="195" s="1"/>
  <c r="I229" i="195" s="1"/>
  <c r="H46" i="47"/>
  <c r="H33" i="239"/>
  <c r="F55" i="239"/>
  <c r="K20" i="222"/>
  <c r="H20" i="222"/>
  <c r="J21" i="222"/>
  <c r="J32" i="222" s="1"/>
  <c r="L17" i="222"/>
  <c r="I44" i="47"/>
  <c r="F56" i="239"/>
  <c r="G18" i="188"/>
  <c r="G29" i="188"/>
  <c r="G40" i="188"/>
  <c r="G51" i="188"/>
  <c r="G62" i="188"/>
  <c r="G73" i="188"/>
  <c r="G84" i="188"/>
  <c r="G95" i="188"/>
  <c r="G106" i="188"/>
  <c r="G117" i="188"/>
  <c r="G128" i="188"/>
  <c r="G139" i="188"/>
  <c r="G150" i="188"/>
  <c r="G161" i="188"/>
  <c r="G172" i="188"/>
  <c r="G183" i="188"/>
  <c r="G194" i="188"/>
  <c r="G205" i="188"/>
  <c r="G216" i="188"/>
  <c r="G227" i="188"/>
  <c r="G238" i="188"/>
  <c r="G249" i="188"/>
  <c r="G260" i="188"/>
  <c r="G271" i="188"/>
  <c r="G282" i="188"/>
  <c r="G293" i="188"/>
  <c r="G304" i="188"/>
  <c r="G315" i="188"/>
  <c r="G326" i="188"/>
  <c r="G337" i="188"/>
  <c r="G348" i="188"/>
  <c r="G359" i="188"/>
  <c r="G370" i="188"/>
  <c r="G381" i="188"/>
  <c r="G392" i="188"/>
  <c r="G403" i="188"/>
  <c r="G414" i="188"/>
  <c r="G425" i="188"/>
  <c r="G436" i="188"/>
  <c r="G447" i="188"/>
  <c r="G458" i="188"/>
  <c r="G469" i="188"/>
  <c r="G480" i="188"/>
  <c r="G491" i="188"/>
  <c r="G502" i="188"/>
  <c r="G513" i="188"/>
  <c r="G524" i="188"/>
  <c r="G535" i="188"/>
  <c r="G546" i="188"/>
  <c r="G557" i="188"/>
  <c r="G568" i="188"/>
  <c r="G579" i="188"/>
  <c r="G590" i="188"/>
  <c r="G601" i="188"/>
  <c r="G612" i="188"/>
  <c r="G623" i="188"/>
  <c r="G634" i="188"/>
  <c r="G645" i="188"/>
  <c r="F12" i="188"/>
  <c r="G12" i="188"/>
  <c r="G80" i="188"/>
  <c r="G322" i="188"/>
  <c r="G564" i="188"/>
  <c r="G652" i="188"/>
  <c r="G113" i="188"/>
  <c r="G212" i="188"/>
  <c r="G278" i="188"/>
  <c r="G421" i="188"/>
  <c r="G700" i="188"/>
  <c r="G942" i="188"/>
  <c r="G1098" i="188"/>
  <c r="G119" i="188"/>
  <c r="G158" i="188"/>
  <c r="G186" i="188"/>
  <c r="G226" i="188"/>
  <c r="G240" i="188"/>
  <c r="G292" i="188"/>
  <c r="G305" i="188"/>
  <c r="G331" i="188"/>
  <c r="G356" i="188"/>
  <c r="G369" i="188"/>
  <c r="G435" i="188"/>
  <c r="G461" i="188"/>
  <c r="G474" i="188"/>
  <c r="G487" i="188"/>
  <c r="G603" i="188"/>
  <c r="G642" i="188"/>
  <c r="G666" i="188"/>
  <c r="G689" i="188"/>
  <c r="G712" i="188"/>
  <c r="G735" i="188"/>
  <c r="G758" i="188"/>
  <c r="G781" i="188"/>
  <c r="G804" i="188"/>
  <c r="G827" i="188"/>
  <c r="G862" i="188"/>
  <c r="G885" i="188"/>
  <c r="G908" i="188"/>
  <c r="G931" i="188"/>
  <c r="G954" i="188"/>
  <c r="G977" i="188"/>
  <c r="G1000" i="188"/>
  <c r="G1075" i="188"/>
  <c r="G1087" i="188"/>
  <c r="G1122" i="188"/>
  <c r="G1146" i="188"/>
  <c r="G1158" i="188"/>
  <c r="G1181" i="188"/>
  <c r="G1193" i="188"/>
  <c r="G1228" i="188"/>
  <c r="G146" i="188"/>
  <c r="G279" i="188"/>
  <c r="G344" i="188"/>
  <c r="G552" i="188"/>
  <c r="G630" i="188"/>
  <c r="G678" i="188"/>
  <c r="G920" i="188"/>
  <c r="G81" i="188"/>
  <c r="G94" i="188"/>
  <c r="G107" i="188"/>
  <c r="G120" i="188"/>
  <c r="G241" i="188"/>
  <c r="G254" i="188"/>
  <c r="G267" i="188"/>
  <c r="G306" i="188"/>
  <c r="G332" i="188"/>
  <c r="G397" i="188"/>
  <c r="G488" i="188"/>
  <c r="G501" i="188"/>
  <c r="G514" i="188"/>
  <c r="G527" i="188"/>
  <c r="G540" i="188"/>
  <c r="G604" i="188"/>
  <c r="G667" i="188"/>
  <c r="G690" i="188"/>
  <c r="G713" i="188"/>
  <c r="G736" i="188"/>
  <c r="G759" i="188"/>
  <c r="G782" i="188"/>
  <c r="G805" i="188"/>
  <c r="G840" i="188"/>
  <c r="G863" i="188"/>
  <c r="G886" i="188"/>
  <c r="G221" i="188"/>
  <c r="G377" i="188"/>
  <c r="G443" i="188"/>
  <c r="G520" i="188"/>
  <c r="G788" i="188"/>
  <c r="G47" i="188"/>
  <c r="G91" i="188"/>
  <c r="G208" i="188"/>
  <c r="G223" i="188"/>
  <c r="G679" i="188"/>
  <c r="G63" i="188"/>
  <c r="G135" i="188"/>
  <c r="G179" i="188"/>
  <c r="G310" i="188"/>
  <c r="G339" i="188"/>
  <c r="G731" i="188"/>
  <c r="G744" i="188"/>
  <c r="G20" i="188"/>
  <c r="G34" i="188"/>
  <c r="G78" i="188"/>
  <c r="G122" i="188"/>
  <c r="G151" i="188"/>
  <c r="G224" i="188"/>
  <c r="G239" i="188"/>
  <c r="G268" i="188"/>
  <c r="G354" i="188"/>
  <c r="G398" i="188"/>
  <c r="G427" i="188"/>
  <c r="G570" i="188"/>
  <c r="G597" i="188"/>
  <c r="G611" i="188"/>
  <c r="G680" i="188"/>
  <c r="G693" i="188"/>
  <c r="G757" i="188"/>
  <c r="G771" i="188"/>
  <c r="G797" i="188"/>
  <c r="G835" i="188"/>
  <c r="G860" i="188"/>
  <c r="G887" i="188"/>
  <c r="G912" i="188"/>
  <c r="G937" i="188"/>
  <c r="G950" i="188"/>
  <c r="G975" i="188"/>
  <c r="G1066" i="188"/>
  <c r="G1078" i="188"/>
  <c r="G1130" i="188"/>
  <c r="G1143" i="188"/>
  <c r="G1168" i="188"/>
  <c r="G1194" i="188"/>
  <c r="G37" i="188"/>
  <c r="G168" i="188"/>
  <c r="G573" i="188"/>
  <c r="G644" i="188"/>
  <c r="G748" i="188"/>
  <c r="G978" i="188"/>
  <c r="G1159" i="188"/>
  <c r="G69" i="188"/>
  <c r="G127" i="188"/>
  <c r="G201" i="188"/>
  <c r="G245" i="188"/>
  <c r="G259" i="188"/>
  <c r="G547" i="188"/>
  <c r="G575" i="188"/>
  <c r="G955" i="188"/>
  <c r="G1071" i="188"/>
  <c r="G114" i="188"/>
  <c r="G188" i="188"/>
  <c r="G246" i="188"/>
  <c r="G333" i="188"/>
  <c r="G361" i="188"/>
  <c r="G463" i="188"/>
  <c r="G534" i="188"/>
  <c r="G673" i="188"/>
  <c r="G777" i="188"/>
  <c r="G829" i="188"/>
  <c r="G854" i="188"/>
  <c r="G57" i="188"/>
  <c r="G129" i="188"/>
  <c r="G218" i="188"/>
  <c r="G261" i="188"/>
  <c r="G290" i="188"/>
  <c r="G376" i="188"/>
  <c r="G391" i="188"/>
  <c r="G405" i="188"/>
  <c r="G450" i="188"/>
  <c r="G477" i="188"/>
  <c r="G492" i="188"/>
  <c r="G563" i="188"/>
  <c r="G619" i="188"/>
  <c r="G648" i="188"/>
  <c r="G687" i="188"/>
  <c r="G726" i="188"/>
  <c r="G752" i="188"/>
  <c r="G803" i="188"/>
  <c r="G893" i="188"/>
  <c r="G932" i="188"/>
  <c r="G995" i="188"/>
  <c r="G1085" i="188"/>
  <c r="G1150" i="188"/>
  <c r="G1175" i="188"/>
  <c r="G1226" i="188"/>
  <c r="G1239" i="188"/>
  <c r="G147" i="188"/>
  <c r="G229" i="188"/>
  <c r="G340" i="188"/>
  <c r="G584" i="188"/>
  <c r="G722" i="188"/>
  <c r="G800" i="188"/>
  <c r="G1073" i="188"/>
  <c r="G136" i="188"/>
  <c r="G152" i="188"/>
  <c r="G217" i="188"/>
  <c r="G234" i="188"/>
  <c r="G329" i="188"/>
  <c r="G345" i="188"/>
  <c r="G362" i="188"/>
  <c r="G556" i="188"/>
  <c r="G668" i="188"/>
  <c r="G683" i="188"/>
  <c r="G997" i="188"/>
  <c r="G1121" i="188"/>
  <c r="G235" i="188"/>
  <c r="G476" i="188"/>
  <c r="G791" i="188"/>
  <c r="G865" i="188"/>
  <c r="G892" i="188"/>
  <c r="G1197" i="188"/>
  <c r="G25" i="188"/>
  <c r="G138" i="188"/>
  <c r="G219" i="188"/>
  <c r="G316" i="188"/>
  <c r="G380" i="188"/>
  <c r="G413" i="188"/>
  <c r="G509" i="188"/>
  <c r="G542" i="188"/>
  <c r="G558" i="188"/>
  <c r="G607" i="188"/>
  <c r="G807" i="188"/>
  <c r="G849" i="188"/>
  <c r="G879" i="188"/>
  <c r="G923" i="188"/>
  <c r="G939" i="188"/>
  <c r="G953" i="188"/>
  <c r="G1080" i="188"/>
  <c r="G1095" i="188"/>
  <c r="G1139" i="188"/>
  <c r="G1153" i="188"/>
  <c r="G1183" i="188"/>
  <c r="G1225" i="188"/>
  <c r="G1253" i="188"/>
  <c r="G58" i="188"/>
  <c r="G155" i="188"/>
  <c r="G204" i="188"/>
  <c r="G300" i="188"/>
  <c r="G592" i="188"/>
  <c r="G686" i="188"/>
  <c r="G702" i="188"/>
  <c r="G745" i="188"/>
  <c r="G761" i="188"/>
  <c r="G821" i="188"/>
  <c r="G909" i="188"/>
  <c r="G1198" i="188"/>
  <c r="G1212" i="188"/>
  <c r="G1240" i="188"/>
  <c r="G26" i="188"/>
  <c r="G108" i="188"/>
  <c r="G237" i="188"/>
  <c r="G349" i="188"/>
  <c r="G399" i="188"/>
  <c r="G431" i="188"/>
  <c r="G446" i="188"/>
  <c r="G543" i="188"/>
  <c r="G608" i="188"/>
  <c r="G656" i="188"/>
  <c r="G272" i="188"/>
  <c r="G432" i="188"/>
  <c r="G464" i="188"/>
  <c r="G626" i="188"/>
  <c r="G823" i="188"/>
  <c r="G852" i="188"/>
  <c r="G1097" i="188"/>
  <c r="G1214" i="188"/>
  <c r="G42" i="223"/>
  <c r="G1186" i="188"/>
  <c r="G1142" i="188"/>
  <c r="G987" i="188"/>
  <c r="G926" i="188"/>
  <c r="G911" i="188"/>
  <c r="G896" i="188"/>
  <c r="G795" i="188"/>
  <c r="G764" i="188"/>
  <c r="G717" i="188"/>
  <c r="G594" i="188"/>
  <c r="G561" i="188"/>
  <c r="G367" i="188"/>
  <c r="G60" i="188"/>
  <c r="G44" i="188"/>
  <c r="G625" i="188"/>
  <c r="G318" i="188"/>
  <c r="G171" i="188"/>
  <c r="G140" i="188"/>
  <c r="D26" i="233"/>
  <c r="D28" i="233" s="1"/>
  <c r="D31" i="233"/>
  <c r="H39" i="239"/>
  <c r="G1184" i="188"/>
  <c r="G1170" i="188"/>
  <c r="G1154" i="188"/>
  <c r="G1081" i="188"/>
  <c r="G940" i="188"/>
  <c r="G924" i="188"/>
  <c r="G894" i="188"/>
  <c r="G867" i="188"/>
  <c r="G793" i="188"/>
  <c r="G624" i="188"/>
  <c r="G576" i="188"/>
  <c r="G510" i="188"/>
  <c r="G478" i="188"/>
  <c r="G220" i="188"/>
  <c r="G170" i="188"/>
  <c r="G75" i="188"/>
  <c r="G64" i="233"/>
  <c r="G1169" i="188"/>
  <c r="G1124" i="188"/>
  <c r="G1109" i="188"/>
  <c r="G999" i="188"/>
  <c r="G969" i="188"/>
  <c r="G866" i="188"/>
  <c r="G792" i="188"/>
  <c r="G729" i="188"/>
  <c r="G670" i="188"/>
  <c r="G655" i="188"/>
  <c r="G639" i="188"/>
  <c r="G430" i="188"/>
  <c r="G236" i="188"/>
  <c r="G169" i="188"/>
  <c r="G74" i="188"/>
  <c r="G41" i="188"/>
  <c r="G1211" i="188"/>
  <c r="G984" i="188"/>
  <c r="G968" i="188"/>
  <c r="G776" i="188"/>
  <c r="G701" i="188"/>
  <c r="G685" i="188"/>
  <c r="G429" i="188"/>
  <c r="G364" i="188"/>
  <c r="G347" i="188"/>
  <c r="G284" i="188"/>
  <c r="G269" i="188"/>
  <c r="G154" i="188"/>
  <c r="J7" i="239"/>
  <c r="K32" i="239" s="1"/>
  <c r="G60" i="239" s="1"/>
  <c r="J32" i="239"/>
  <c r="G54" i="239" s="1"/>
  <c r="G1107" i="188"/>
  <c r="E1011" i="188" a="1"/>
  <c r="F1011" i="188" s="1"/>
  <c r="G1011" i="188" s="1"/>
  <c r="D1012" i="188"/>
  <c r="G864" i="188"/>
  <c r="G790" i="188"/>
  <c r="G699" i="188"/>
  <c r="G637" i="188"/>
  <c r="G621" i="188"/>
  <c r="G589" i="188"/>
  <c r="G459" i="188"/>
  <c r="G395" i="188"/>
  <c r="G314" i="188"/>
  <c r="G104" i="188"/>
  <c r="G23" i="188"/>
  <c r="G28" i="223"/>
  <c r="G1247" i="188"/>
  <c r="G1233" i="188"/>
  <c r="G1205" i="188"/>
  <c r="G1117" i="188"/>
  <c r="G993" i="188"/>
  <c r="G962" i="188"/>
  <c r="G916" i="188"/>
  <c r="G769" i="188"/>
  <c r="G738" i="188"/>
  <c r="G600" i="188"/>
  <c r="G551" i="188"/>
  <c r="G519" i="188"/>
  <c r="G390" i="188"/>
  <c r="G373" i="188"/>
  <c r="G325" i="188"/>
  <c r="G131" i="188"/>
  <c r="G100" i="188"/>
  <c r="G1252" i="188"/>
  <c r="G1099" i="188"/>
  <c r="G982" i="188"/>
  <c r="G919" i="188"/>
  <c r="G765" i="188"/>
  <c r="G674" i="188"/>
  <c r="G661" i="188"/>
  <c r="G506" i="188"/>
  <c r="G247" i="188"/>
  <c r="G233" i="188"/>
  <c r="G144" i="188"/>
  <c r="G115" i="188"/>
  <c r="G71" i="188"/>
  <c r="G28" i="188"/>
  <c r="G1251" i="188"/>
  <c r="G1213" i="188"/>
  <c r="G1112" i="188"/>
  <c r="G1007" i="188"/>
  <c r="G880" i="188"/>
  <c r="G605" i="188"/>
  <c r="G591" i="188"/>
  <c r="G434" i="188"/>
  <c r="G275" i="188"/>
  <c r="G203" i="188"/>
  <c r="G173" i="188"/>
  <c r="G143" i="188"/>
  <c r="G1110" i="188"/>
  <c r="G943" i="188"/>
  <c r="G905" i="188"/>
  <c r="G815" i="188"/>
  <c r="G533" i="188"/>
  <c r="G448" i="188"/>
  <c r="G418" i="188"/>
  <c r="G346" i="188"/>
  <c r="G317" i="188"/>
  <c r="G302" i="188"/>
  <c r="G231" i="188"/>
  <c r="G99" i="188"/>
  <c r="G1235" i="188"/>
  <c r="G966" i="188"/>
  <c r="G851" i="188"/>
  <c r="G838" i="188"/>
  <c r="G559" i="188"/>
  <c r="G445" i="188"/>
  <c r="G401" i="188"/>
  <c r="G343" i="188"/>
  <c r="G286" i="188"/>
  <c r="G213" i="188"/>
  <c r="G198" i="188"/>
  <c r="G67" i="188"/>
  <c r="J24" i="222"/>
  <c r="K24" i="222"/>
  <c r="L24" i="222" s="1"/>
  <c r="M24" i="222" s="1"/>
  <c r="N24" i="222" s="1"/>
  <c r="G1156" i="188"/>
  <c r="G988" i="188"/>
  <c r="G874" i="188"/>
  <c r="G784" i="188"/>
  <c r="G719" i="188"/>
  <c r="G654" i="188"/>
  <c r="G528" i="188"/>
  <c r="G512" i="188"/>
  <c r="G484" i="188"/>
  <c r="G368" i="188"/>
  <c r="G195" i="188"/>
  <c r="G180" i="188"/>
  <c r="G49" i="188"/>
  <c r="G1244" i="188"/>
  <c r="G1155" i="188"/>
  <c r="G873" i="188"/>
  <c r="G718" i="188"/>
  <c r="G640" i="188"/>
  <c r="G583" i="188"/>
  <c r="G555" i="188"/>
  <c r="G511" i="188"/>
  <c r="G412" i="188"/>
  <c r="G383" i="188"/>
  <c r="G209" i="188"/>
  <c r="G165" i="188"/>
  <c r="G92" i="188"/>
  <c r="G48" i="188"/>
  <c r="G1129" i="188"/>
  <c r="G949" i="188"/>
  <c r="G872" i="188"/>
  <c r="G834" i="188"/>
  <c r="G770" i="188"/>
  <c r="G610" i="188"/>
  <c r="G411" i="188"/>
  <c r="G382" i="188"/>
  <c r="G252" i="188"/>
  <c r="G164" i="188"/>
  <c r="G121" i="188"/>
  <c r="G77" i="188"/>
  <c r="G33" i="188"/>
  <c r="G1200" i="188"/>
  <c r="G938" i="188"/>
  <c r="G696" i="188"/>
  <c r="G495" i="188"/>
  <c r="G456" i="188"/>
  <c r="G22" i="188"/>
  <c r="G817" i="188"/>
  <c r="G566" i="188"/>
  <c r="G437" i="188"/>
  <c r="G423" i="188"/>
  <c r="G319" i="188"/>
  <c r="G280" i="188"/>
  <c r="G228" i="188"/>
  <c r="G214" i="188"/>
  <c r="G42" i="188"/>
  <c r="G1123" i="188"/>
  <c r="G828" i="188"/>
  <c r="G643" i="188"/>
  <c r="G475" i="188"/>
  <c r="G462" i="188"/>
  <c r="G357" i="188"/>
  <c r="G187" i="188"/>
  <c r="G159" i="188"/>
  <c r="G839" i="188"/>
  <c r="G526" i="188"/>
  <c r="G500" i="188"/>
  <c r="G396" i="188"/>
  <c r="G266" i="188"/>
  <c r="G253" i="188"/>
  <c r="G1134" i="188"/>
  <c r="G850" i="188"/>
  <c r="G616" i="188"/>
  <c r="G132" i="188"/>
  <c r="G66" i="188"/>
  <c r="G27" i="188"/>
  <c r="G126" i="188"/>
  <c r="G88" i="188"/>
  <c r="G577" i="188"/>
  <c r="G539" i="188"/>
  <c r="G335" i="188"/>
  <c r="G297" i="188"/>
  <c r="G93" i="188"/>
  <c r="G55" i="188"/>
  <c r="G1167" i="188"/>
  <c r="G29" i="247" l="1"/>
  <c r="E53" i="233"/>
  <c r="E72" i="233" s="1"/>
  <c r="T106" i="195"/>
  <c r="S114" i="195"/>
  <c r="S112" i="195" s="1"/>
  <c r="G53" i="233"/>
  <c r="H53" i="233"/>
  <c r="F41" i="232"/>
  <c r="K207" i="195"/>
  <c r="K229" i="195"/>
  <c r="K29" i="222"/>
  <c r="K28" i="222"/>
  <c r="K40" i="222" s="1"/>
  <c r="I20" i="222"/>
  <c r="H69" i="8"/>
  <c r="H71" i="8" s="1"/>
  <c r="H74" i="8" s="1"/>
  <c r="I63" i="8"/>
  <c r="I69" i="8" s="1"/>
  <c r="AJ54" i="8"/>
  <c r="S34" i="8"/>
  <c r="U30" i="8"/>
  <c r="AH30" i="8" s="1"/>
  <c r="N27" i="47" s="1"/>
  <c r="O32" i="128"/>
  <c r="O46" i="47"/>
  <c r="O38" i="8"/>
  <c r="O55" i="8"/>
  <c r="O39" i="47"/>
  <c r="J55" i="239"/>
  <c r="H55" i="239"/>
  <c r="I55" i="239"/>
  <c r="N44" i="47"/>
  <c r="N30" i="128"/>
  <c r="O18" i="47"/>
  <c r="AI20" i="8"/>
  <c r="O19" i="47" s="1"/>
  <c r="AI30" i="8"/>
  <c r="J230" i="195"/>
  <c r="Q80" i="8"/>
  <c r="AB235" i="195"/>
  <c r="K42" i="47"/>
  <c r="K28" i="128"/>
  <c r="J155" i="195"/>
  <c r="Q33" i="239"/>
  <c r="F61" i="239"/>
  <c r="R71" i="8"/>
  <c r="R74" i="8" s="1"/>
  <c r="H18" i="47"/>
  <c r="AB20" i="8"/>
  <c r="H19" i="47" s="1"/>
  <c r="AB30" i="8"/>
  <c r="J62" i="239"/>
  <c r="H62" i="239"/>
  <c r="I62" i="239"/>
  <c r="P201" i="195"/>
  <c r="P155" i="195"/>
  <c r="G14" i="217"/>
  <c r="G53" i="217" s="1"/>
  <c r="G51" i="217" s="1"/>
  <c r="P228" i="195"/>
  <c r="I214" i="195"/>
  <c r="I173" i="195" s="1"/>
  <c r="P81" i="8"/>
  <c r="P82" i="8" s="1"/>
  <c r="Q155" i="195"/>
  <c r="Q201" i="195"/>
  <c r="H14" i="217"/>
  <c r="H53" i="217" s="1"/>
  <c r="H51" i="217" s="1"/>
  <c r="Q228" i="195"/>
  <c r="I27" i="47"/>
  <c r="AC34" i="8"/>
  <c r="K27" i="128"/>
  <c r="K37" i="217"/>
  <c r="T217" i="195"/>
  <c r="H56" i="239"/>
  <c r="I56" i="239"/>
  <c r="J56" i="239"/>
  <c r="J214" i="195"/>
  <c r="J173" i="195" s="1"/>
  <c r="Q81" i="8"/>
  <c r="F47" i="233"/>
  <c r="F49" i="233" s="1"/>
  <c r="I47" i="232"/>
  <c r="I50" i="232" s="1"/>
  <c r="G50" i="232"/>
  <c r="T199" i="195"/>
  <c r="L11" i="217"/>
  <c r="T89" i="195"/>
  <c r="J18" i="47"/>
  <c r="AD30" i="8"/>
  <c r="AD20" i="8"/>
  <c r="J19" i="47" s="1"/>
  <c r="I82" i="8"/>
  <c r="V78" i="8"/>
  <c r="N207" i="195"/>
  <c r="N210" i="195" s="1"/>
  <c r="Y204" i="195"/>
  <c r="Q51" i="232"/>
  <c r="G51" i="232"/>
  <c r="S218" i="195"/>
  <c r="K38" i="217" s="1"/>
  <c r="O38" i="217" s="1"/>
  <c r="G10" i="233"/>
  <c r="F10" i="233"/>
  <c r="D10" i="233"/>
  <c r="F53" i="233"/>
  <c r="J17" i="128"/>
  <c r="R201" i="195"/>
  <c r="I14" i="217"/>
  <c r="I53" i="217" s="1"/>
  <c r="I51" i="217" s="1"/>
  <c r="R228" i="195"/>
  <c r="Z228" i="195" s="1"/>
  <c r="I155" i="195"/>
  <c r="H28" i="247"/>
  <c r="D73" i="233"/>
  <c r="D65" i="233"/>
  <c r="I53" i="233"/>
  <c r="J21" i="217"/>
  <c r="AD78" i="8"/>
  <c r="K167" i="195"/>
  <c r="Y217" i="195"/>
  <c r="H94" i="247"/>
  <c r="H97" i="247" s="1"/>
  <c r="H100" i="247" s="1"/>
  <c r="F97" i="247"/>
  <c r="F100" i="247" s="1"/>
  <c r="M210" i="195"/>
  <c r="G56" i="8"/>
  <c r="G59" i="8"/>
  <c r="G71" i="8"/>
  <c r="G74" i="8" s="1"/>
  <c r="O29" i="128"/>
  <c r="O43" i="47"/>
  <c r="I230" i="195"/>
  <c r="E65" i="233"/>
  <c r="E73" i="233"/>
  <c r="G72" i="233"/>
  <c r="N217" i="195"/>
  <c r="N167" i="195" s="1"/>
  <c r="AH73" i="8"/>
  <c r="AI73" i="8"/>
  <c r="E54" i="225"/>
  <c r="G27" i="225"/>
  <c r="N38" i="8"/>
  <c r="N55" i="8"/>
  <c r="H215" i="195"/>
  <c r="H219" i="195" s="1"/>
  <c r="H230" i="195"/>
  <c r="N29" i="128"/>
  <c r="N43" i="47"/>
  <c r="AE34" i="8"/>
  <c r="K27" i="47"/>
  <c r="T30" i="8"/>
  <c r="T34" i="8" s="1"/>
  <c r="T36" i="8" s="1"/>
  <c r="T20" i="8"/>
  <c r="AI81" i="8"/>
  <c r="AI82" i="8" s="1"/>
  <c r="O201" i="195"/>
  <c r="F14" i="217"/>
  <c r="O155" i="195"/>
  <c r="O228" i="195"/>
  <c r="Z199" i="195"/>
  <c r="O173" i="195"/>
  <c r="V201" i="195"/>
  <c r="V228" i="195"/>
  <c r="AA228" i="195" s="1"/>
  <c r="V206" i="195"/>
  <c r="N23" i="217" s="1"/>
  <c r="V208" i="195"/>
  <c r="N26" i="217" s="1"/>
  <c r="N14" i="217"/>
  <c r="M53" i="217" s="1"/>
  <c r="M51" i="217" s="1"/>
  <c r="AJ19" i="8"/>
  <c r="P16" i="128"/>
  <c r="P17" i="128" s="1"/>
  <c r="P16" i="47"/>
  <c r="AJ77" i="8"/>
  <c r="AJ78" i="8" s="1"/>
  <c r="AM17" i="8"/>
  <c r="G26" i="225"/>
  <c r="G31" i="225"/>
  <c r="H31" i="225" s="1"/>
  <c r="K71" i="8"/>
  <c r="K74" i="8" s="1"/>
  <c r="K59" i="8"/>
  <c r="K56" i="8"/>
  <c r="E1012" i="188" a="1"/>
  <c r="F1012" i="188" s="1"/>
  <c r="G1012" i="188" s="1"/>
  <c r="D1013" i="188"/>
  <c r="I65" i="233"/>
  <c r="I73" i="233"/>
  <c r="H72" i="233"/>
  <c r="K11" i="217"/>
  <c r="S199" i="195"/>
  <c r="U19" i="8"/>
  <c r="U132" i="195"/>
  <c r="U140" i="195"/>
  <c r="U138" i="195" s="1"/>
  <c r="J55" i="8"/>
  <c r="T78" i="8"/>
  <c r="Q167" i="195"/>
  <c r="H54" i="233"/>
  <c r="H47" i="233"/>
  <c r="H49" i="233" s="1"/>
  <c r="D72" i="233"/>
  <c r="L201" i="195"/>
  <c r="Y201" i="195" s="1"/>
  <c r="Y229" i="195" s="1"/>
  <c r="L228" i="195"/>
  <c r="L167" i="195"/>
  <c r="L155" i="195"/>
  <c r="P44" i="47"/>
  <c r="P30" i="128"/>
  <c r="L47" i="239"/>
  <c r="K51" i="239"/>
  <c r="K56" i="239" s="1"/>
  <c r="K48" i="239"/>
  <c r="N15" i="47"/>
  <c r="N15" i="128" s="1"/>
  <c r="N21" i="217"/>
  <c r="AH64" i="8"/>
  <c r="N22" i="128" s="1"/>
  <c r="AI64" i="8"/>
  <c r="O22" i="128" s="1"/>
  <c r="H42" i="47"/>
  <c r="H28" i="128"/>
  <c r="W59" i="8"/>
  <c r="W71" i="8"/>
  <c r="W56" i="8"/>
  <c r="J42" i="47"/>
  <c r="J28" i="128"/>
  <c r="I21" i="217"/>
  <c r="R207" i="195"/>
  <c r="P20" i="8"/>
  <c r="P30" i="8"/>
  <c r="P34" i="8" s="1"/>
  <c r="P36" i="8" s="1"/>
  <c r="X71" i="8"/>
  <c r="X59" i="8"/>
  <c r="X56" i="8"/>
  <c r="Y19" i="8"/>
  <c r="Y21" i="8"/>
  <c r="Y77" i="8"/>
  <c r="G27" i="217"/>
  <c r="J27" i="217" s="1"/>
  <c r="Z209" i="195"/>
  <c r="V90" i="195"/>
  <c r="V91" i="195" s="1"/>
  <c r="Q49" i="232"/>
  <c r="G32" i="217"/>
  <c r="J235" i="195"/>
  <c r="O78" i="8"/>
  <c r="S78" i="8"/>
  <c r="P67" i="8"/>
  <c r="Q67" i="8" s="1"/>
  <c r="G37" i="239"/>
  <c r="G40" i="239" s="1"/>
  <c r="G23" i="232"/>
  <c r="G25" i="232" s="1"/>
  <c r="F25" i="232"/>
  <c r="G75" i="233"/>
  <c r="G91" i="233"/>
  <c r="K21" i="8"/>
  <c r="L21" i="8"/>
  <c r="I77" i="8"/>
  <c r="M78" i="8" s="1"/>
  <c r="I19" i="8"/>
  <c r="K17" i="128"/>
  <c r="M69" i="8"/>
  <c r="P32" i="239"/>
  <c r="P37" i="239" s="1"/>
  <c r="O21" i="217"/>
  <c r="K39" i="47"/>
  <c r="AF78" i="8"/>
  <c r="AE78" i="8"/>
  <c r="M68" i="8"/>
  <c r="F84" i="247"/>
  <c r="H29" i="247"/>
  <c r="U63" i="8"/>
  <c r="I42" i="47"/>
  <c r="I28" i="128"/>
  <c r="H54" i="239"/>
  <c r="I54" i="239"/>
  <c r="J54" i="239"/>
  <c r="H40" i="239"/>
  <c r="J20" i="222"/>
  <c r="M11" i="217"/>
  <c r="U199" i="195"/>
  <c r="F50" i="232"/>
  <c r="F53" i="232" s="1"/>
  <c r="M80" i="8"/>
  <c r="M82" i="8" s="1"/>
  <c r="F60" i="239"/>
  <c r="Q32" i="239"/>
  <c r="H37" i="239"/>
  <c r="K13" i="217"/>
  <c r="O13" i="217" s="1"/>
  <c r="AA198" i="195"/>
  <c r="L173" i="195"/>
  <c r="P173" i="195"/>
  <c r="G33" i="217"/>
  <c r="Q30" i="8"/>
  <c r="Q34" i="8" s="1"/>
  <c r="Q36" i="8" s="1"/>
  <c r="Q20" i="8"/>
  <c r="AI65" i="8"/>
  <c r="O23" i="128" s="1"/>
  <c r="AH65" i="8"/>
  <c r="N23" i="128" s="1"/>
  <c r="L38" i="8"/>
  <c r="L55" i="8"/>
  <c r="T233" i="195"/>
  <c r="U277" i="195"/>
  <c r="U280" i="195" s="1"/>
  <c r="T283" i="195"/>
  <c r="T300" i="195" s="1"/>
  <c r="P69" i="8"/>
  <c r="I213" i="195" s="1"/>
  <c r="I215" i="195" s="1"/>
  <c r="I219" i="195" s="1"/>
  <c r="Q63" i="8"/>
  <c r="Q69" i="8" s="1"/>
  <c r="J213" i="195" s="1"/>
  <c r="J215" i="195" s="1"/>
  <c r="J219" i="195" s="1"/>
  <c r="O167" i="195"/>
  <c r="R214" i="195"/>
  <c r="AJ70" i="8"/>
  <c r="Y81" i="8"/>
  <c r="F65" i="233"/>
  <c r="F73" i="233"/>
  <c r="AJ63" i="8"/>
  <c r="Y69" i="8"/>
  <c r="R213" i="195" s="1"/>
  <c r="I32" i="217" s="1"/>
  <c r="H32" i="247"/>
  <c r="G82" i="233"/>
  <c r="D82" i="233"/>
  <c r="F82" i="233"/>
  <c r="I82" i="233"/>
  <c r="E82" i="233"/>
  <c r="H82" i="233"/>
  <c r="M17" i="222"/>
  <c r="L20" i="222"/>
  <c r="L21" i="222"/>
  <c r="L32" i="222" s="1"/>
  <c r="M20" i="8"/>
  <c r="M30" i="8"/>
  <c r="M34" i="8" s="1"/>
  <c r="M36" i="8" s="1"/>
  <c r="V37" i="223"/>
  <c r="H36" i="223"/>
  <c r="H37" i="223"/>
  <c r="D32" i="233"/>
  <c r="F81" i="233"/>
  <c r="G81" i="233"/>
  <c r="I81" i="233"/>
  <c r="E81" i="233"/>
  <c r="D81" i="233"/>
  <c r="H81" i="233"/>
  <c r="I22" i="217"/>
  <c r="J22" i="217" s="1"/>
  <c r="R155" i="195"/>
  <c r="Z205" i="195"/>
  <c r="AG34" i="8"/>
  <c r="M27" i="47"/>
  <c r="N46" i="47"/>
  <c r="L32" i="128"/>
  <c r="AH17" i="8"/>
  <c r="AM16" i="8" s="1"/>
  <c r="U77" i="8"/>
  <c r="X21" i="8"/>
  <c r="J37" i="217"/>
  <c r="P46" i="47"/>
  <c r="P32" i="128"/>
  <c r="Q214" i="195"/>
  <c r="X81" i="8"/>
  <c r="AH81" i="8" s="1"/>
  <c r="F63" i="239"/>
  <c r="Q35" i="239"/>
  <c r="H84" i="247"/>
  <c r="H28" i="222"/>
  <c r="H40" i="222" s="1"/>
  <c r="H29" i="222"/>
  <c r="Y199" i="195"/>
  <c r="Y209" i="195"/>
  <c r="AA204" i="195"/>
  <c r="AF55" i="8"/>
  <c r="AF38" i="8"/>
  <c r="K46" i="47"/>
  <c r="K32" i="128"/>
  <c r="M228" i="195"/>
  <c r="N228" i="195"/>
  <c r="Y228" i="195" s="1"/>
  <c r="H83" i="233" l="1"/>
  <c r="H84" i="233" s="1"/>
  <c r="D83" i="233"/>
  <c r="D84" i="233" s="1"/>
  <c r="E83" i="233"/>
  <c r="E84" i="233" s="1"/>
  <c r="I83" i="233"/>
  <c r="F83" i="233"/>
  <c r="F84" i="233" s="1"/>
  <c r="L33" i="128"/>
  <c r="N47" i="47"/>
  <c r="H65" i="233"/>
  <c r="H73" i="233"/>
  <c r="I17" i="217"/>
  <c r="R229" i="195"/>
  <c r="I18" i="217" s="1"/>
  <c r="I53" i="232"/>
  <c r="K55" i="239"/>
  <c r="K31" i="47"/>
  <c r="AE36" i="8"/>
  <c r="K62" i="239"/>
  <c r="J61" i="239"/>
  <c r="I61" i="239"/>
  <c r="K61" i="239"/>
  <c r="H61" i="239"/>
  <c r="O56" i="8"/>
  <c r="O71" i="8"/>
  <c r="O74" i="8" s="1"/>
  <c r="O59" i="8"/>
  <c r="Q207" i="195"/>
  <c r="Q229" i="195"/>
  <c r="H18" i="217" s="1"/>
  <c r="H17" i="217"/>
  <c r="M47" i="239"/>
  <c r="L51" i="239"/>
  <c r="L48" i="239"/>
  <c r="F72" i="233"/>
  <c r="H41" i="222"/>
  <c r="H33" i="222"/>
  <c r="H34" i="222" s="1"/>
  <c r="P21" i="128"/>
  <c r="P27" i="128" s="1"/>
  <c r="AJ69" i="8"/>
  <c r="G58" i="233"/>
  <c r="E41" i="233"/>
  <c r="E42" i="233" s="1"/>
  <c r="D41" i="233"/>
  <c r="D42" i="233" s="1"/>
  <c r="F41" i="233"/>
  <c r="F42" i="233" s="1"/>
  <c r="G41" i="233"/>
  <c r="G42" i="233" s="1"/>
  <c r="H41" i="233"/>
  <c r="H42" i="233" s="1"/>
  <c r="I41" i="233"/>
  <c r="I42" i="233" s="1"/>
  <c r="F58" i="233"/>
  <c r="T173" i="195"/>
  <c r="T214" i="195" s="1"/>
  <c r="L33" i="217" s="1"/>
  <c r="G35" i="232"/>
  <c r="G36" i="232"/>
  <c r="H36" i="232"/>
  <c r="H37" i="232" s="1"/>
  <c r="H41" i="232" s="1"/>
  <c r="M50" i="232"/>
  <c r="J59" i="8"/>
  <c r="J71" i="8"/>
  <c r="J74" i="8" s="1"/>
  <c r="J56" i="8"/>
  <c r="L37" i="217"/>
  <c r="U217" i="195"/>
  <c r="M38" i="8"/>
  <c r="M55" i="8"/>
  <c r="J36" i="223"/>
  <c r="J38" i="223" s="1"/>
  <c r="H38" i="223"/>
  <c r="J28" i="222"/>
  <c r="J40" i="222" s="1"/>
  <c r="J29" i="222"/>
  <c r="U233" i="195"/>
  <c r="V277" i="195"/>
  <c r="V280" i="195" s="1"/>
  <c r="U283" i="195"/>
  <c r="U300" i="195" s="1"/>
  <c r="P18" i="47"/>
  <c r="AJ20" i="8"/>
  <c r="P19" i="47" s="1"/>
  <c r="AJ30" i="8"/>
  <c r="AM19" i="8"/>
  <c r="D58" i="233"/>
  <c r="E58" i="233"/>
  <c r="F67" i="233"/>
  <c r="F64" i="233"/>
  <c r="G83" i="233"/>
  <c r="AJ81" i="8"/>
  <c r="AJ82" i="8" s="1"/>
  <c r="Y82" i="8"/>
  <c r="K60" i="239"/>
  <c r="L60" i="239"/>
  <c r="J60" i="239"/>
  <c r="H60" i="239"/>
  <c r="I60" i="239"/>
  <c r="Y78" i="8"/>
  <c r="H211" i="195"/>
  <c r="H161" i="195" s="1"/>
  <c r="S36" i="8"/>
  <c r="U34" i="8"/>
  <c r="AH34" i="8" s="1"/>
  <c r="N31" i="47" s="1"/>
  <c r="H88" i="247"/>
  <c r="I84" i="233"/>
  <c r="Q37" i="239"/>
  <c r="H58" i="233"/>
  <c r="I58" i="233"/>
  <c r="H63" i="239"/>
  <c r="K67" i="239" s="1"/>
  <c r="J63" i="239"/>
  <c r="K63" i="239"/>
  <c r="L63" i="239"/>
  <c r="I63" i="239"/>
  <c r="P43" i="47"/>
  <c r="P29" i="128"/>
  <c r="I30" i="8"/>
  <c r="I34" i="8" s="1"/>
  <c r="I36" i="8" s="1"/>
  <c r="I20" i="8"/>
  <c r="U20" i="8"/>
  <c r="AH19" i="8"/>
  <c r="I51" i="232"/>
  <c r="I40" i="232" s="1"/>
  <c r="G40" i="232"/>
  <c r="I31" i="47"/>
  <c r="AC36" i="8"/>
  <c r="I33" i="217"/>
  <c r="R173" i="195"/>
  <c r="U173" i="195" s="1"/>
  <c r="U214" i="195" s="1"/>
  <c r="M33" i="217" s="1"/>
  <c r="Y20" i="8"/>
  <c r="Y30" i="8"/>
  <c r="Y34" i="8" s="1"/>
  <c r="Y36" i="8" s="1"/>
  <c r="K14" i="217"/>
  <c r="S205" i="195" a="1"/>
  <c r="S228" i="195"/>
  <c r="S208" i="195"/>
  <c r="S206" i="195"/>
  <c r="AA199" i="195"/>
  <c r="S201" i="195"/>
  <c r="S90" i="195"/>
  <c r="S91" i="195" s="1"/>
  <c r="N71" i="8"/>
  <c r="N74" i="8" s="1"/>
  <c r="N56" i="8"/>
  <c r="N59" i="8"/>
  <c r="Q57" i="8"/>
  <c r="G211" i="195"/>
  <c r="G161" i="195" s="1"/>
  <c r="M211" i="195"/>
  <c r="M161" i="195" s="1"/>
  <c r="M230" i="195"/>
  <c r="M215" i="195"/>
  <c r="M219" i="195" s="1"/>
  <c r="Q82" i="8"/>
  <c r="F56" i="233"/>
  <c r="F61" i="233" s="1"/>
  <c r="E56" i="233"/>
  <c r="E68" i="233" s="1"/>
  <c r="E76" i="233" s="1"/>
  <c r="G56" i="233"/>
  <c r="H56" i="233"/>
  <c r="I56" i="233"/>
  <c r="I61" i="233" s="1"/>
  <c r="D56" i="233"/>
  <c r="D88" i="233" s="1"/>
  <c r="H33" i="217"/>
  <c r="Q173" i="195"/>
  <c r="Z214" i="195"/>
  <c r="P38" i="223"/>
  <c r="P42" i="223" s="1"/>
  <c r="V42" i="223" s="1"/>
  <c r="V38" i="223" s="1"/>
  <c r="H41" i="223" s="1"/>
  <c r="J37" i="223"/>
  <c r="M14" i="217"/>
  <c r="L53" i="217" s="1"/>
  <c r="L51" i="217" s="1"/>
  <c r="U206" i="195"/>
  <c r="M23" i="217" s="1"/>
  <c r="U228" i="195"/>
  <c r="U201" i="195"/>
  <c r="U208" i="195"/>
  <c r="M26" i="217" s="1"/>
  <c r="U90" i="195"/>
  <c r="U91" i="195" s="1"/>
  <c r="O11" i="217"/>
  <c r="P39" i="47"/>
  <c r="N17" i="217"/>
  <c r="V200" i="195"/>
  <c r="N16" i="217" s="1"/>
  <c r="V229" i="195"/>
  <c r="N18" i="217" s="1"/>
  <c r="P38" i="8"/>
  <c r="P55" i="8"/>
  <c r="I29" i="222"/>
  <c r="I28" i="222"/>
  <c r="I40" i="222" s="1"/>
  <c r="I67" i="233"/>
  <c r="I64" i="233"/>
  <c r="AH77" i="8"/>
  <c r="AH78" i="8" s="1"/>
  <c r="U78" i="8"/>
  <c r="E1013" i="188" a="1"/>
  <c r="F1013" i="188" s="1"/>
  <c r="G1013" i="188" s="1"/>
  <c r="D1014" i="188"/>
  <c r="K41" i="222"/>
  <c r="K33" i="222"/>
  <c r="K34" i="222" s="1"/>
  <c r="N16" i="128"/>
  <c r="N17" i="128" s="1"/>
  <c r="N16" i="47"/>
  <c r="AM15" i="8"/>
  <c r="J14" i="217"/>
  <c r="F53" i="217"/>
  <c r="F51" i="217" s="1"/>
  <c r="D64" i="233"/>
  <c r="D67" i="233"/>
  <c r="K54" i="239"/>
  <c r="F88" i="247"/>
  <c r="T91" i="195"/>
  <c r="P229" i="195"/>
  <c r="G18" i="217" s="1"/>
  <c r="G17" i="217"/>
  <c r="P207" i="195"/>
  <c r="N230" i="195"/>
  <c r="O33" i="128"/>
  <c r="O47" i="47"/>
  <c r="I24" i="217"/>
  <c r="R210" i="195"/>
  <c r="L28" i="222"/>
  <c r="L40" i="222" s="1"/>
  <c r="L29" i="222"/>
  <c r="I72" i="233"/>
  <c r="M31" i="47"/>
  <c r="AG36" i="8"/>
  <c r="E67" i="233"/>
  <c r="E64" i="233"/>
  <c r="H27" i="47"/>
  <c r="AB34" i="8"/>
  <c r="X82" i="8"/>
  <c r="X74" i="8"/>
  <c r="L56" i="8"/>
  <c r="L71" i="8"/>
  <c r="L74" i="8" s="1"/>
  <c r="L59" i="8"/>
  <c r="AI34" i="8"/>
  <c r="O27" i="47"/>
  <c r="M21" i="222"/>
  <c r="M32" i="222" s="1"/>
  <c r="N17" i="222"/>
  <c r="M20" i="222"/>
  <c r="K210" i="195"/>
  <c r="H57" i="239"/>
  <c r="I57" i="239" s="1"/>
  <c r="J57" i="239" s="1"/>
  <c r="Z213" i="195"/>
  <c r="W82" i="8"/>
  <c r="AH82" i="8" s="1"/>
  <c r="W74" i="8"/>
  <c r="H33" i="225"/>
  <c r="H38" i="225"/>
  <c r="L14" i="217"/>
  <c r="K53" i="217" s="1"/>
  <c r="K51" i="217" s="1"/>
  <c r="T206" i="195"/>
  <c r="L23" i="217" s="1"/>
  <c r="T201" i="195"/>
  <c r="T228" i="195"/>
  <c r="T208" i="195"/>
  <c r="L26" i="217" s="1"/>
  <c r="T90" i="195"/>
  <c r="U69" i="8"/>
  <c r="AI63" i="8"/>
  <c r="AH63" i="8"/>
  <c r="N21" i="128" s="1"/>
  <c r="N27" i="128" s="1"/>
  <c r="O229" i="195"/>
  <c r="F18" i="217" s="1"/>
  <c r="Z201" i="195"/>
  <c r="Z229" i="195" s="1"/>
  <c r="F17" i="217"/>
  <c r="J17" i="217" s="1"/>
  <c r="J18" i="217" s="1"/>
  <c r="O207" i="195"/>
  <c r="AD34" i="8"/>
  <c r="J27" i="47"/>
  <c r="L207" i="195"/>
  <c r="L210" i="195" s="1"/>
  <c r="L229" i="195"/>
  <c r="L18" i="128"/>
  <c r="L40" i="47"/>
  <c r="L45" i="47" s="1"/>
  <c r="L48" i="47" s="1"/>
  <c r="AF56" i="8"/>
  <c r="L41" i="47" s="1"/>
  <c r="AF59" i="8"/>
  <c r="AF71" i="8"/>
  <c r="AF74" i="8" s="1"/>
  <c r="Q38" i="8"/>
  <c r="Q55" i="8"/>
  <c r="J32" i="217"/>
  <c r="T38" i="8"/>
  <c r="T55" i="8"/>
  <c r="F68" i="233" l="1"/>
  <c r="F76" i="233" s="1"/>
  <c r="D68" i="233"/>
  <c r="D76" i="233" s="1"/>
  <c r="I35" i="232"/>
  <c r="S289" i="195"/>
  <c r="G37" i="232"/>
  <c r="L56" i="239"/>
  <c r="L55" i="239"/>
  <c r="L62" i="239"/>
  <c r="L54" i="239"/>
  <c r="L61" i="239"/>
  <c r="H31" i="47"/>
  <c r="AB36" i="8"/>
  <c r="I41" i="222"/>
  <c r="I33" i="222"/>
  <c r="I34" i="222" s="1"/>
  <c r="V233" i="195"/>
  <c r="AA233" i="195" s="1"/>
  <c r="V283" i="195"/>
  <c r="V300" i="195" s="1"/>
  <c r="E45" i="225"/>
  <c r="H72" i="225"/>
  <c r="P56" i="8"/>
  <c r="P71" i="8"/>
  <c r="P74" i="8" s="1"/>
  <c r="P59" i="8"/>
  <c r="I211" i="195"/>
  <c r="I161" i="195" s="1"/>
  <c r="H61" i="233"/>
  <c r="H57" i="233"/>
  <c r="H59" i="233" s="1"/>
  <c r="O14" i="217"/>
  <c r="J53" i="217"/>
  <c r="J51" i="217" s="1"/>
  <c r="I88" i="233"/>
  <c r="V173" i="195"/>
  <c r="V214" i="195" s="1"/>
  <c r="N33" i="217" s="1"/>
  <c r="N47" i="239"/>
  <c r="M51" i="239"/>
  <c r="M48" i="239"/>
  <c r="L19" i="128"/>
  <c r="L31" i="128"/>
  <c r="L34" i="128" s="1"/>
  <c r="E69" i="233"/>
  <c r="E61" i="233"/>
  <c r="E57" i="233"/>
  <c r="E59" i="233" s="1"/>
  <c r="S173" i="195"/>
  <c r="S214" i="195" s="1"/>
  <c r="M37" i="217"/>
  <c r="O37" i="217" s="1"/>
  <c r="V217" i="195"/>
  <c r="N37" i="217" s="1"/>
  <c r="J33" i="222"/>
  <c r="J34" i="222" s="1"/>
  <c r="J41" i="222"/>
  <c r="E75" i="233"/>
  <c r="E91" i="233"/>
  <c r="H24" i="217"/>
  <c r="Q210" i="195"/>
  <c r="M17" i="217"/>
  <c r="U200" i="195"/>
  <c r="M16" i="217" s="1"/>
  <c r="U229" i="195"/>
  <c r="M18" i="217" s="1"/>
  <c r="Y38" i="8"/>
  <c r="Y55" i="8"/>
  <c r="R57" i="8"/>
  <c r="G61" i="233"/>
  <c r="G68" i="233"/>
  <c r="G57" i="233"/>
  <c r="G59" i="233" s="1"/>
  <c r="L211" i="195"/>
  <c r="L161" i="195" s="1"/>
  <c r="L230" i="195"/>
  <c r="L215" i="195"/>
  <c r="L219" i="195" s="1"/>
  <c r="D91" i="233"/>
  <c r="D75" i="233"/>
  <c r="AC38" i="8"/>
  <c r="AC55" i="8"/>
  <c r="S38" i="8"/>
  <c r="S55" i="8"/>
  <c r="U36" i="8"/>
  <c r="H88" i="233"/>
  <c r="N20" i="222"/>
  <c r="N21" i="222"/>
  <c r="N32" i="222" s="1"/>
  <c r="G33" i="225"/>
  <c r="H34" i="225"/>
  <c r="AG38" i="8"/>
  <c r="AG55" i="8"/>
  <c r="J31" i="47"/>
  <c r="AD36" i="8"/>
  <c r="K57" i="239"/>
  <c r="L57" i="239" s="1"/>
  <c r="I57" i="233"/>
  <c r="I59" i="233" s="1"/>
  <c r="AE38" i="8"/>
  <c r="AE55" i="8"/>
  <c r="F24" i="217"/>
  <c r="J24" i="217" s="1"/>
  <c r="Z207" i="195"/>
  <c r="O210" i="195"/>
  <c r="O235" i="195" s="1"/>
  <c r="Y210" i="195"/>
  <c r="Y230" i="195" s="1"/>
  <c r="N235" i="195"/>
  <c r="Y235" i="195" s="1"/>
  <c r="K230" i="195"/>
  <c r="K211" i="195"/>
  <c r="K215" i="195"/>
  <c r="L235" i="195"/>
  <c r="K235" i="195"/>
  <c r="M235" i="195"/>
  <c r="G41" i="232"/>
  <c r="M59" i="8"/>
  <c r="M56" i="8"/>
  <c r="M71" i="8"/>
  <c r="M74" i="8" s="1"/>
  <c r="P57" i="8"/>
  <c r="Y207" i="195"/>
  <c r="L41" i="222"/>
  <c r="L33" i="222"/>
  <c r="L34" i="222" s="1"/>
  <c r="M28" i="222"/>
  <c r="M40" i="222" s="1"/>
  <c r="M29" i="222"/>
  <c r="N18" i="47"/>
  <c r="AH20" i="8"/>
  <c r="N19" i="47" s="1"/>
  <c r="AA217" i="195"/>
  <c r="R230" i="195"/>
  <c r="I29" i="217" s="1"/>
  <c r="R215" i="195"/>
  <c r="I28" i="217"/>
  <c r="I61" i="217" s="1"/>
  <c r="I59" i="217" s="1"/>
  <c r="H42" i="223"/>
  <c r="J41" i="223"/>
  <c r="J42" i="223" s="1"/>
  <c r="AH199" i="195"/>
  <c r="AB228" i="195"/>
  <c r="F88" i="233"/>
  <c r="H64" i="239"/>
  <c r="E88" i="233"/>
  <c r="E92" i="233" s="1"/>
  <c r="G88" i="233"/>
  <c r="G84" i="233"/>
  <c r="O21" i="128"/>
  <c r="O27" i="128" s="1"/>
  <c r="AI69" i="8"/>
  <c r="I38" i="8"/>
  <c r="I55" i="8"/>
  <c r="P28" i="128"/>
  <c r="P42" i="47"/>
  <c r="AH69" i="8"/>
  <c r="N213" i="195"/>
  <c r="O31" i="47"/>
  <c r="AI36" i="8"/>
  <c r="AI55" i="8" s="1"/>
  <c r="T59" i="8"/>
  <c r="T71" i="8"/>
  <c r="T74" i="8" s="1"/>
  <c r="T56" i="8"/>
  <c r="S200" i="195"/>
  <c r="S229" i="195"/>
  <c r="K18" i="217" s="1"/>
  <c r="K17" i="217"/>
  <c r="O17" i="217" s="1"/>
  <c r="O18" i="217" s="1"/>
  <c r="AA201" i="195"/>
  <c r="AA229" i="195" s="1"/>
  <c r="K23" i="217"/>
  <c r="O23" i="217" s="1"/>
  <c r="AA206" i="195"/>
  <c r="P27" i="47"/>
  <c r="AJ34" i="8"/>
  <c r="H64" i="233"/>
  <c r="H67" i="233"/>
  <c r="F75" i="233"/>
  <c r="F91" i="233"/>
  <c r="O57" i="8"/>
  <c r="M57" i="8"/>
  <c r="P210" i="195"/>
  <c r="G24" i="217"/>
  <c r="L17" i="217"/>
  <c r="T200" i="195"/>
  <c r="L16" i="217" s="1"/>
  <c r="T229" i="195"/>
  <c r="L18" i="217" s="1"/>
  <c r="I91" i="233"/>
  <c r="I75" i="233"/>
  <c r="J33" i="217"/>
  <c r="E1014" i="188" a="1"/>
  <c r="F1014" i="188" s="1"/>
  <c r="G1014" i="188" s="1"/>
  <c r="D1015" i="188"/>
  <c r="Q59" i="8"/>
  <c r="Q56" i="8"/>
  <c r="Q71" i="8"/>
  <c r="Q74" i="8" s="1"/>
  <c r="T57" i="8"/>
  <c r="J211" i="195"/>
  <c r="J161" i="195" s="1"/>
  <c r="I68" i="233"/>
  <c r="I76" i="233" s="1"/>
  <c r="K26" i="217"/>
  <c r="O26" i="217" s="1"/>
  <c r="AA208" i="195"/>
  <c r="F57" i="233"/>
  <c r="F59" i="233" s="1"/>
  <c r="D61" i="233"/>
  <c r="N8" i="233" s="1"/>
  <c r="D57" i="233"/>
  <c r="D59" i="233" s="1"/>
  <c r="S205" i="195"/>
  <c r="T205" i="195"/>
  <c r="U205" i="195"/>
  <c r="V205" i="195"/>
  <c r="I36" i="232"/>
  <c r="N57" i="8"/>
  <c r="D92" i="233" l="1"/>
  <c r="D69" i="233"/>
  <c r="F92" i="233"/>
  <c r="F93" i="233" s="1"/>
  <c r="F95" i="233" s="1"/>
  <c r="F77" i="233" s="1"/>
  <c r="F69" i="233"/>
  <c r="G92" i="233"/>
  <c r="G93" i="233" s="1"/>
  <c r="G95" i="233" s="1"/>
  <c r="G77" i="233" s="1"/>
  <c r="D93" i="233"/>
  <c r="D95" i="233" s="1"/>
  <c r="D77" i="233" s="1"/>
  <c r="K18" i="128"/>
  <c r="K40" i="47"/>
  <c r="K45" i="47" s="1"/>
  <c r="K48" i="47" s="1"/>
  <c r="AE59" i="8"/>
  <c r="AE56" i="8"/>
  <c r="K41" i="47" s="1"/>
  <c r="AE71" i="8"/>
  <c r="AE74" i="8" s="1"/>
  <c r="L57" i="8"/>
  <c r="I56" i="8"/>
  <c r="I59" i="8"/>
  <c r="I71" i="8"/>
  <c r="I74" i="8" s="1"/>
  <c r="K57" i="8"/>
  <c r="J57" i="8"/>
  <c r="AD55" i="8"/>
  <c r="AD38" i="8"/>
  <c r="I40" i="47"/>
  <c r="I45" i="47" s="1"/>
  <c r="I48" i="47" s="1"/>
  <c r="AC56" i="8"/>
  <c r="I41" i="47" s="1"/>
  <c r="AC59" i="8"/>
  <c r="I18" i="128"/>
  <c r="AC71" i="8"/>
  <c r="AC74" i="8" s="1"/>
  <c r="M41" i="222"/>
  <c r="M33" i="222"/>
  <c r="M34" i="222" s="1"/>
  <c r="K33" i="217"/>
  <c r="O33" i="217" s="1"/>
  <c r="AA214" i="195"/>
  <c r="Y213" i="195"/>
  <c r="N215" i="195"/>
  <c r="N219" i="195" s="1"/>
  <c r="H91" i="233"/>
  <c r="H75" i="233"/>
  <c r="H73" i="225"/>
  <c r="H75" i="225"/>
  <c r="H74" i="225"/>
  <c r="I69" i="233"/>
  <c r="M18" i="128"/>
  <c r="M40" i="47"/>
  <c r="AG56" i="8"/>
  <c r="M41" i="47" s="1"/>
  <c r="AG59" i="8"/>
  <c r="AG71" i="8"/>
  <c r="AG74" i="8" s="1"/>
  <c r="I64" i="239"/>
  <c r="H66" i="239"/>
  <c r="M55" i="239"/>
  <c r="M54" i="239"/>
  <c r="M56" i="239"/>
  <c r="M62" i="239"/>
  <c r="M63" i="239"/>
  <c r="M60" i="239"/>
  <c r="M61" i="239"/>
  <c r="AB38" i="8"/>
  <c r="AB55" i="8"/>
  <c r="N48" i="239"/>
  <c r="N51" i="239"/>
  <c r="O47" i="239"/>
  <c r="K16" i="217"/>
  <c r="O16" i="217" s="1"/>
  <c r="AA200" i="195"/>
  <c r="K219" i="195"/>
  <c r="Y219" i="195" s="1"/>
  <c r="Y215" i="195"/>
  <c r="M22" i="217"/>
  <c r="U207" i="195"/>
  <c r="K161" i="195"/>
  <c r="H28" i="217"/>
  <c r="H61" i="217" s="1"/>
  <c r="H59" i="217" s="1"/>
  <c r="Q215" i="195"/>
  <c r="Q230" i="195"/>
  <c r="H29" i="217" s="1"/>
  <c r="Q211" i="195"/>
  <c r="Q161" i="195" s="1"/>
  <c r="M49" i="232"/>
  <c r="M52" i="232" s="1"/>
  <c r="Q52" i="232" s="1"/>
  <c r="I37" i="232"/>
  <c r="R235" i="195"/>
  <c r="Z235" i="195" s="1"/>
  <c r="F28" i="217"/>
  <c r="Z210" i="195"/>
  <c r="Z230" i="195" s="1"/>
  <c r="O230" i="195"/>
  <c r="F29" i="217" s="1"/>
  <c r="O215" i="195"/>
  <c r="O211" i="195"/>
  <c r="Q235" i="195"/>
  <c r="P235" i="195"/>
  <c r="P31" i="47"/>
  <c r="AJ36" i="8"/>
  <c r="AJ55" i="8" s="1"/>
  <c r="E1015" i="188" a="1"/>
  <c r="F1015" i="188" s="1"/>
  <c r="G1015" i="188" s="1"/>
  <c r="D1016" i="188"/>
  <c r="E63" i="225"/>
  <c r="G34" i="225"/>
  <c r="I92" i="233"/>
  <c r="I93" i="233" s="1"/>
  <c r="I95" i="233" s="1"/>
  <c r="I77" i="233" s="1"/>
  <c r="G28" i="217"/>
  <c r="G61" i="217" s="1"/>
  <c r="G59" i="217" s="1"/>
  <c r="P215" i="195"/>
  <c r="P211" i="195"/>
  <c r="P161" i="195" s="1"/>
  <c r="P230" i="195"/>
  <c r="G29" i="217" s="1"/>
  <c r="AH36" i="8"/>
  <c r="U38" i="8"/>
  <c r="AH38" i="8" s="1"/>
  <c r="U55" i="8"/>
  <c r="N28" i="128"/>
  <c r="N42" i="47"/>
  <c r="H68" i="233"/>
  <c r="H76" i="233" s="1"/>
  <c r="O42" i="47"/>
  <c r="O28" i="128"/>
  <c r="G76" i="233"/>
  <c r="G69" i="233"/>
  <c r="Y56" i="8"/>
  <c r="Y71" i="8"/>
  <c r="Y74" i="8" s="1"/>
  <c r="Y59" i="8"/>
  <c r="Y57" i="8"/>
  <c r="N22" i="217"/>
  <c r="V207" i="195"/>
  <c r="R211" i="195"/>
  <c r="R161" i="195" s="1"/>
  <c r="N29" i="222"/>
  <c r="N28" i="222"/>
  <c r="N40" i="222" s="1"/>
  <c r="L22" i="217"/>
  <c r="T207" i="195"/>
  <c r="AA205" i="195"/>
  <c r="K22" i="217"/>
  <c r="O22" i="217" s="1"/>
  <c r="S207" i="195"/>
  <c r="O18" i="128"/>
  <c r="O40" i="47"/>
  <c r="AI71" i="8"/>
  <c r="AI74" i="8" s="1"/>
  <c r="AI56" i="8"/>
  <c r="O41" i="47" s="1"/>
  <c r="I34" i="217"/>
  <c r="R219" i="195"/>
  <c r="I39" i="217" s="1"/>
  <c r="S56" i="8"/>
  <c r="S59" i="8"/>
  <c r="S71" i="8"/>
  <c r="S74" i="8" s="1"/>
  <c r="E93" i="233"/>
  <c r="E95" i="233" s="1"/>
  <c r="E77" i="233" s="1"/>
  <c r="S57" i="8"/>
  <c r="U210" i="195" l="1"/>
  <c r="M24" i="217"/>
  <c r="I31" i="128"/>
  <c r="I34" i="128" s="1"/>
  <c r="I19" i="128"/>
  <c r="J64" i="239"/>
  <c r="I66" i="239"/>
  <c r="P40" i="47"/>
  <c r="P45" i="47" s="1"/>
  <c r="P48" i="47" s="1"/>
  <c r="P18" i="128"/>
  <c r="AJ56" i="8"/>
  <c r="P41" i="47" s="1"/>
  <c r="AJ71" i="8"/>
  <c r="AJ74" i="8" s="1"/>
  <c r="AH55" i="8"/>
  <c r="U56" i="8"/>
  <c r="U71" i="8"/>
  <c r="X57" i="8"/>
  <c r="U59" i="8"/>
  <c r="AH59" i="8" s="1"/>
  <c r="N211" i="195"/>
  <c r="W57" i="8"/>
  <c r="E1016" i="188" a="1"/>
  <c r="F1016" i="188" s="1"/>
  <c r="G1016" i="188" s="1"/>
  <c r="D1017" i="188"/>
  <c r="N56" i="239"/>
  <c r="N55" i="239"/>
  <c r="N54" i="239"/>
  <c r="N62" i="239"/>
  <c r="N60" i="239"/>
  <c r="N63" i="239"/>
  <c r="N61" i="239"/>
  <c r="U57" i="8"/>
  <c r="V57" i="8"/>
  <c r="G22" i="11"/>
  <c r="M45" i="47"/>
  <c r="M48" i="47" s="1"/>
  <c r="J18" i="128"/>
  <c r="AD59" i="8"/>
  <c r="J40" i="47"/>
  <c r="J45" i="47" s="1"/>
  <c r="J48" i="47" s="1"/>
  <c r="AD56" i="8"/>
  <c r="J41" i="47" s="1"/>
  <c r="AD71" i="8"/>
  <c r="AD74" i="8" s="1"/>
  <c r="Z211" i="195"/>
  <c r="O161" i="195"/>
  <c r="M19" i="128"/>
  <c r="M31" i="128"/>
  <c r="M57" i="239"/>
  <c r="K24" i="217"/>
  <c r="S210" i="195"/>
  <c r="AA207" i="195"/>
  <c r="J28" i="217"/>
  <c r="J29" i="217" s="1"/>
  <c r="F61" i="217"/>
  <c r="F59" i="217" s="1"/>
  <c r="O45" i="47"/>
  <c r="O48" i="47" s="1"/>
  <c r="O219" i="195"/>
  <c r="F34" i="217"/>
  <c r="J34" i="217" s="1"/>
  <c r="Z215" i="195"/>
  <c r="O31" i="128"/>
  <c r="O34" i="128" s="1"/>
  <c r="O19" i="128"/>
  <c r="O51" i="239"/>
  <c r="O48" i="239"/>
  <c r="P47" i="239"/>
  <c r="L24" i="217"/>
  <c r="T210" i="195"/>
  <c r="G34" i="217"/>
  <c r="P219" i="195"/>
  <c r="G39" i="217" s="1"/>
  <c r="V210" i="195"/>
  <c r="N24" i="217"/>
  <c r="H34" i="217"/>
  <c r="Q219" i="195"/>
  <c r="H39" i="217" s="1"/>
  <c r="I41" i="232"/>
  <c r="H18" i="128"/>
  <c r="AB56" i="8"/>
  <c r="H41" i="47" s="1"/>
  <c r="AB71" i="8"/>
  <c r="AB74" i="8" s="1"/>
  <c r="H40" i="47"/>
  <c r="H45" i="47" s="1"/>
  <c r="H48" i="47" s="1"/>
  <c r="AB59" i="8"/>
  <c r="N33" i="222"/>
  <c r="N34" i="222" s="1"/>
  <c r="N41" i="222"/>
  <c r="H69" i="233"/>
  <c r="H92" i="233"/>
  <c r="K31" i="128"/>
  <c r="K34" i="128" s="1"/>
  <c r="K19" i="128"/>
  <c r="H93" i="233" l="1"/>
  <c r="H95" i="233" s="1"/>
  <c r="H77" i="233" s="1"/>
  <c r="H19" i="128"/>
  <c r="H31" i="128"/>
  <c r="H34" i="128" s="1"/>
  <c r="N161" i="195"/>
  <c r="Y211" i="195"/>
  <c r="N57" i="239"/>
  <c r="U74" i="8"/>
  <c r="AH74" i="8" s="1"/>
  <c r="AH71" i="8"/>
  <c r="D1018" i="188"/>
  <c r="E1017" i="188" a="1"/>
  <c r="F1017" i="188" s="1"/>
  <c r="G1017" i="188" s="1"/>
  <c r="V215" i="195"/>
  <c r="V230" i="195"/>
  <c r="N29" i="217" s="1"/>
  <c r="N28" i="217"/>
  <c r="M61" i="217" s="1"/>
  <c r="M59" i="217" s="1"/>
  <c r="T230" i="195"/>
  <c r="L29" i="217" s="1"/>
  <c r="L28" i="217"/>
  <c r="K61" i="217" s="1"/>
  <c r="K59" i="217" s="1"/>
  <c r="T215" i="195"/>
  <c r="O24" i="217"/>
  <c r="N18" i="128"/>
  <c r="N40" i="47"/>
  <c r="N45" i="47" s="1"/>
  <c r="N48" i="47" s="1"/>
  <c r="AH56" i="8"/>
  <c r="N41" i="47" s="1"/>
  <c r="K64" i="239"/>
  <c r="J66" i="239"/>
  <c r="F39" i="217"/>
  <c r="J39" i="217" s="1"/>
  <c r="Z219" i="195"/>
  <c r="P48" i="239"/>
  <c r="Q47" i="239"/>
  <c r="P51" i="239"/>
  <c r="J19" i="128"/>
  <c r="J31" i="128"/>
  <c r="J34" i="128" s="1"/>
  <c r="U230" i="195"/>
  <c r="M29" i="217" s="1"/>
  <c r="M28" i="217"/>
  <c r="L61" i="217" s="1"/>
  <c r="L59" i="217" s="1"/>
  <c r="U215" i="195"/>
  <c r="S215" i="195"/>
  <c r="V235" i="195"/>
  <c r="AA235" i="195" s="1"/>
  <c r="K28" i="217"/>
  <c r="AA210" i="195"/>
  <c r="AA230" i="195" s="1"/>
  <c r="S230" i="195"/>
  <c r="K29" i="217" s="1"/>
  <c r="U235" i="195"/>
  <c r="T235" i="195"/>
  <c r="S235" i="195"/>
  <c r="O56" i="239"/>
  <c r="O55" i="239"/>
  <c r="O54" i="239"/>
  <c r="O62" i="239"/>
  <c r="O60" i="239"/>
  <c r="O63" i="239"/>
  <c r="O61" i="239"/>
  <c r="P31" i="128"/>
  <c r="P34" i="128" s="1"/>
  <c r="P19" i="128"/>
  <c r="F10" i="247"/>
  <c r="F90" i="247" s="1"/>
  <c r="F11" i="239"/>
  <c r="F12" i="223"/>
  <c r="F11" i="232"/>
  <c r="F43" i="232" s="1"/>
  <c r="O19" i="11"/>
  <c r="O16" i="11"/>
  <c r="D11" i="233"/>
  <c r="O20" i="11"/>
  <c r="O18" i="11"/>
  <c r="L64" i="239" l="1"/>
  <c r="K66" i="239"/>
  <c r="N31" i="128"/>
  <c r="N19" i="128"/>
  <c r="L34" i="217"/>
  <c r="J61" i="217"/>
  <c r="J59" i="217" s="1"/>
  <c r="O28" i="217"/>
  <c r="O29" i="217" s="1"/>
  <c r="O67" i="239"/>
  <c r="K34" i="217"/>
  <c r="AA215" i="195"/>
  <c r="N34" i="217"/>
  <c r="G50" i="233"/>
  <c r="I50" i="233"/>
  <c r="D50" i="233"/>
  <c r="E50" i="233"/>
  <c r="H50" i="233"/>
  <c r="F50" i="233"/>
  <c r="H60" i="233"/>
  <c r="G60" i="233"/>
  <c r="I60" i="233"/>
  <c r="E60" i="233"/>
  <c r="D60" i="233"/>
  <c r="F60" i="233"/>
  <c r="M34" i="217"/>
  <c r="I43" i="232"/>
  <c r="F38" i="232"/>
  <c r="F42" i="232"/>
  <c r="I38" i="232"/>
  <c r="G38" i="232" s="1"/>
  <c r="D1019" i="188"/>
  <c r="E1018" i="188" a="1"/>
  <c r="F1018" i="188" s="1"/>
  <c r="G1018" i="188" s="1"/>
  <c r="I42" i="232"/>
  <c r="G42" i="232" s="1"/>
  <c r="P55" i="239"/>
  <c r="P56" i="239"/>
  <c r="P54" i="239"/>
  <c r="P62" i="239"/>
  <c r="P60" i="239"/>
  <c r="P63" i="239"/>
  <c r="P61" i="239"/>
  <c r="O57" i="239"/>
  <c r="P57" i="239" s="1"/>
  <c r="G44" i="223"/>
  <c r="J44" i="223" s="1"/>
  <c r="G39" i="223"/>
  <c r="G43" i="223"/>
  <c r="J39" i="223"/>
  <c r="H39" i="223" s="1"/>
  <c r="J43" i="223"/>
  <c r="H43" i="223" s="1"/>
  <c r="H90" i="247"/>
  <c r="F85" i="247"/>
  <c r="H85" i="247"/>
  <c r="G85" i="247" s="1"/>
  <c r="H89" i="247"/>
  <c r="F89" i="247"/>
  <c r="R47" i="239"/>
  <c r="Q48" i="239"/>
  <c r="Q51" i="239"/>
  <c r="D1020" i="188" l="1"/>
  <c r="E1019" i="188" a="1"/>
  <c r="F1019" i="188" s="1"/>
  <c r="G1019" i="188" s="1"/>
  <c r="O34" i="217"/>
  <c r="G89" i="247"/>
  <c r="Q55" i="239"/>
  <c r="Q62" i="239"/>
  <c r="Q54" i="239"/>
  <c r="Q57" i="239" s="1"/>
  <c r="Q56" i="239"/>
  <c r="Q61" i="239"/>
  <c r="Q63" i="239"/>
  <c r="Q60" i="239"/>
  <c r="N29" i="233"/>
  <c r="W7" i="233"/>
  <c r="R48" i="239"/>
  <c r="R51" i="239"/>
  <c r="S47" i="239"/>
  <c r="M64" i="239"/>
  <c r="L66" i="239"/>
  <c r="S48" i="239" l="1"/>
  <c r="S51" i="239"/>
  <c r="T47" i="239"/>
  <c r="R55" i="239"/>
  <c r="R54" i="239"/>
  <c r="R56" i="239"/>
  <c r="R62" i="239"/>
  <c r="R61" i="239"/>
  <c r="R63" i="239"/>
  <c r="R60" i="239"/>
  <c r="N64" i="239"/>
  <c r="M66" i="239"/>
  <c r="D1021" i="188"/>
  <c r="E1020" i="188" a="1"/>
  <c r="F1020" i="188" s="1"/>
  <c r="G1020" i="188" s="1"/>
  <c r="E1021" i="188" l="1" a="1"/>
  <c r="F1021" i="188" s="1"/>
  <c r="G1021" i="188" s="1"/>
  <c r="D1022" i="188"/>
  <c r="N66" i="239"/>
  <c r="O64" i="239"/>
  <c r="T51" i="239"/>
  <c r="T48" i="239"/>
  <c r="U47" i="239"/>
  <c r="S62" i="239"/>
  <c r="S56" i="239"/>
  <c r="S55" i="239"/>
  <c r="S54" i="239"/>
  <c r="S67" i="239" s="1"/>
  <c r="S61" i="239"/>
  <c r="S60" i="239"/>
  <c r="S63" i="239"/>
  <c r="R57" i="239"/>
  <c r="S57" i="239" s="1"/>
  <c r="U51" i="239" l="1"/>
  <c r="U48" i="239"/>
  <c r="V47" i="239"/>
  <c r="T62" i="239"/>
  <c r="T56" i="239"/>
  <c r="T54" i="239"/>
  <c r="T55" i="239"/>
  <c r="T61" i="239"/>
  <c r="T60" i="239"/>
  <c r="T63" i="239"/>
  <c r="P64" i="239"/>
  <c r="O66" i="239"/>
  <c r="D1023" i="188"/>
  <c r="E1022" i="188" a="1"/>
  <c r="F1022" i="188" s="1"/>
  <c r="G1022" i="188" s="1"/>
  <c r="T57" i="239"/>
  <c r="U55" i="239" l="1"/>
  <c r="U54" i="239"/>
  <c r="U57" i="239" s="1"/>
  <c r="U56" i="239"/>
  <c r="U62" i="239"/>
  <c r="U63" i="239"/>
  <c r="U61" i="239"/>
  <c r="U60" i="239"/>
  <c r="D1024" i="188"/>
  <c r="E1023" i="188" a="1"/>
  <c r="F1023" i="188" s="1"/>
  <c r="G1023" i="188" s="1"/>
  <c r="P66" i="239"/>
  <c r="Q64" i="239"/>
  <c r="V51" i="239"/>
  <c r="W47" i="239"/>
  <c r="V48" i="239"/>
  <c r="W51" i="239" l="1"/>
  <c r="W48" i="239"/>
  <c r="X47" i="239"/>
  <c r="V55" i="239"/>
  <c r="V62" i="239"/>
  <c r="V56" i="239"/>
  <c r="V54" i="239"/>
  <c r="V57" i="239" s="1"/>
  <c r="V60" i="239"/>
  <c r="V61" i="239"/>
  <c r="V63" i="239"/>
  <c r="Q66" i="239"/>
  <c r="R64" i="239"/>
  <c r="E1024" i="188" a="1"/>
  <c r="F1024" i="188" s="1"/>
  <c r="G1024" i="188" s="1"/>
  <c r="D1025" i="188"/>
  <c r="R66" i="239" l="1"/>
  <c r="S64" i="239"/>
  <c r="E1025" i="188" a="1"/>
  <c r="F1025" i="188" s="1"/>
  <c r="G1025" i="188" s="1"/>
  <c r="D1026" i="188"/>
  <c r="X51" i="239"/>
  <c r="Y47" i="239"/>
  <c r="X48" i="239"/>
  <c r="W55" i="239"/>
  <c r="W62" i="239"/>
  <c r="W56" i="239"/>
  <c r="W54" i="239"/>
  <c r="W63" i="239"/>
  <c r="W60" i="239"/>
  <c r="W61" i="239"/>
  <c r="W67" i="239" l="1"/>
  <c r="Z47" i="239"/>
  <c r="Y48" i="239"/>
  <c r="Y51" i="239"/>
  <c r="X62" i="239"/>
  <c r="X54" i="239"/>
  <c r="X56" i="239"/>
  <c r="X55" i="239"/>
  <c r="X60" i="239"/>
  <c r="X63" i="239"/>
  <c r="X61" i="239"/>
  <c r="E1026" i="188" a="1"/>
  <c r="F1026" i="188" s="1"/>
  <c r="G1026" i="188" s="1"/>
  <c r="D1027" i="188"/>
  <c r="T64" i="239"/>
  <c r="S66" i="239"/>
  <c r="W57" i="239"/>
  <c r="X57" i="239" s="1"/>
  <c r="E1027" i="188" l="1" a="1"/>
  <c r="F1027" i="188" s="1"/>
  <c r="G1027" i="188" s="1"/>
  <c r="D1028" i="188"/>
  <c r="U64" i="239"/>
  <c r="T66" i="239"/>
  <c r="AA47" i="239"/>
  <c r="Z51" i="239"/>
  <c r="Z48" i="239"/>
  <c r="Y62" i="239"/>
  <c r="Y54" i="239"/>
  <c r="Y55" i="239"/>
  <c r="Y56" i="239"/>
  <c r="Y63" i="239"/>
  <c r="Y61" i="239"/>
  <c r="Y60" i="239"/>
  <c r="Z62" i="239" l="1"/>
  <c r="Z55" i="239"/>
  <c r="Z54" i="239"/>
  <c r="Z56" i="239"/>
  <c r="Z61" i="239"/>
  <c r="Z60" i="239"/>
  <c r="Z63" i="239"/>
  <c r="Y57" i="239"/>
  <c r="Z57" i="239" s="1"/>
  <c r="AA48" i="239"/>
  <c r="AB47" i="239"/>
  <c r="AA51" i="239"/>
  <c r="V64" i="239"/>
  <c r="U66" i="239"/>
  <c r="E1028" i="188" a="1"/>
  <c r="F1028" i="188" s="1"/>
  <c r="G1028" i="188" s="1"/>
  <c r="D1029" i="188"/>
  <c r="V66" i="239" l="1"/>
  <c r="W64" i="239"/>
  <c r="AA55" i="239"/>
  <c r="AA62" i="239"/>
  <c r="AA54" i="239"/>
  <c r="AA56" i="239"/>
  <c r="AA63" i="239"/>
  <c r="AA61" i="239"/>
  <c r="AA60" i="239"/>
  <c r="D1030" i="188"/>
  <c r="E1029" i="188" a="1"/>
  <c r="F1029" i="188" s="1"/>
  <c r="G1029" i="188" s="1"/>
  <c r="AB51" i="239"/>
  <c r="AC47" i="239"/>
  <c r="AB48" i="239"/>
  <c r="AA57" i="239"/>
  <c r="AA67" i="239"/>
  <c r="AC48" i="239" l="1"/>
  <c r="AC51" i="239"/>
  <c r="X64" i="239"/>
  <c r="W66" i="239"/>
  <c r="AB54" i="239"/>
  <c r="AB55" i="239"/>
  <c r="AB62" i="239"/>
  <c r="AB56" i="239"/>
  <c r="AB61" i="239"/>
  <c r="AB63" i="239"/>
  <c r="AB60" i="239"/>
  <c r="D1031" i="188"/>
  <c r="E1030" i="188" a="1"/>
  <c r="F1030" i="188" s="1"/>
  <c r="G1030" i="188" s="1"/>
  <c r="E1031" i="188" l="1" a="1"/>
  <c r="F1031" i="188" s="1"/>
  <c r="G1031" i="188" s="1"/>
  <c r="D1032" i="188"/>
  <c r="X66" i="239"/>
  <c r="Y64" i="239"/>
  <c r="AC55" i="239"/>
  <c r="AC54" i="239"/>
  <c r="AC67" i="239" s="1"/>
  <c r="E68" i="239" s="1"/>
  <c r="AC62" i="239"/>
  <c r="AC56" i="239"/>
  <c r="AC61" i="239"/>
  <c r="AC63" i="239"/>
  <c r="AC60" i="239"/>
  <c r="AB57" i="239"/>
  <c r="AC57" i="239" s="1"/>
  <c r="Y66" i="239" l="1"/>
  <c r="Z64" i="239"/>
  <c r="E1032" i="188" a="1"/>
  <c r="F1032" i="188" s="1"/>
  <c r="G1032" i="188" s="1"/>
  <c r="D1033" i="188"/>
  <c r="E1033" i="188" l="1" a="1"/>
  <c r="F1033" i="188" s="1"/>
  <c r="G1033" i="188" s="1"/>
  <c r="D1034" i="188"/>
  <c r="Z66" i="239"/>
  <c r="AA64" i="239"/>
  <c r="AA66" i="239" l="1"/>
  <c r="AB64" i="239"/>
  <c r="E1034" i="188" a="1"/>
  <c r="F1034" i="188" s="1"/>
  <c r="G1034" i="188" s="1"/>
  <c r="D1035" i="188"/>
  <c r="D1036" i="188" l="1"/>
  <c r="E1035" i="188" a="1"/>
  <c r="F1035" i="188" s="1"/>
  <c r="G1035" i="188" s="1"/>
  <c r="AB66" i="239"/>
  <c r="AC64" i="239"/>
  <c r="AC66" i="239" s="1"/>
  <c r="E1036" i="188" l="1" a="1"/>
  <c r="F1036" i="188" s="1"/>
  <c r="G1036" i="188" s="1"/>
  <c r="D1037" i="188"/>
  <c r="D1038" i="188" l="1"/>
  <c r="E1037" i="188" a="1"/>
  <c r="F1037" i="188" s="1"/>
  <c r="G1037" i="188" s="1"/>
  <c r="D1039" i="188" l="1"/>
  <c r="E1038" i="188" a="1"/>
  <c r="F1038" i="188" s="1"/>
  <c r="G1038" i="188" s="1"/>
  <c r="E1039" i="188" l="1" a="1"/>
  <c r="F1039" i="188" s="1"/>
  <c r="G1039" i="188" s="1"/>
  <c r="D1040" i="188"/>
  <c r="D1041" i="188" l="1"/>
  <c r="E1040" i="188" a="1"/>
  <c r="F1040" i="188" s="1"/>
  <c r="G1040" i="188" s="1"/>
  <c r="D1042" i="188" l="1"/>
  <c r="E1041" i="188" a="1"/>
  <c r="F1041" i="188" s="1"/>
  <c r="G1041" i="188" s="1"/>
  <c r="E1042" i="188" l="1" a="1"/>
  <c r="F1042" i="188" s="1"/>
  <c r="G1042" i="188" s="1"/>
  <c r="D1043" i="188"/>
  <c r="D1044" i="188" l="1"/>
  <c r="E1043" i="188" a="1"/>
  <c r="F1043" i="188" s="1"/>
  <c r="G1043" i="188" s="1"/>
  <c r="D1045" i="188" l="1"/>
  <c r="E1044" i="188" a="1"/>
  <c r="F1044" i="188" s="1"/>
  <c r="G1044" i="188" s="1"/>
  <c r="D1046" i="188" l="1"/>
  <c r="E1045" i="188" a="1"/>
  <c r="F1045" i="188" s="1"/>
  <c r="G1045" i="188" s="1"/>
  <c r="D1047" i="188" l="1"/>
  <c r="E1046" i="188" a="1"/>
  <c r="F1046" i="188" s="1"/>
  <c r="G1046" i="188" s="1"/>
  <c r="D1048" i="188" l="1"/>
  <c r="E1047" i="188" a="1"/>
  <c r="F1047" i="188" s="1"/>
  <c r="G1047" i="188" s="1"/>
  <c r="E1048" i="188" l="1" a="1"/>
  <c r="F1048" i="188" s="1"/>
  <c r="G1048" i="188" s="1"/>
  <c r="D1049" i="188"/>
  <c r="E1049" i="188" l="1" a="1"/>
  <c r="F1049" i="188" s="1"/>
  <c r="G1049" i="188" s="1"/>
  <c r="D1050" i="188"/>
  <c r="D1051" i="188" l="1"/>
  <c r="E1050" i="188" a="1"/>
  <c r="F1050" i="188" s="1"/>
  <c r="G1050" i="188" s="1"/>
  <c r="E1051" i="188" l="1" a="1"/>
  <c r="F1051" i="188" s="1"/>
  <c r="G1051" i="188" s="1"/>
  <c r="D1052" i="188"/>
  <c r="E1052" i="188" l="1" a="1"/>
  <c r="F1052" i="188" s="1"/>
  <c r="G1052" i="188" s="1"/>
  <c r="D1053" i="188"/>
  <c r="D1054" i="188" l="1"/>
  <c r="E1053" i="188" a="1"/>
  <c r="F1053" i="188" s="1"/>
  <c r="G1053" i="188" s="1"/>
  <c r="E1054" i="188" l="1" a="1"/>
  <c r="F1054" i="188" s="1"/>
  <c r="G1054" i="188" s="1"/>
  <c r="D1055" i="188"/>
  <c r="E1055" i="188" l="1" a="1"/>
  <c r="F1055" i="188" s="1"/>
  <c r="G1055" i="188" s="1"/>
  <c r="D1056" i="188"/>
  <c r="D1057" i="188" l="1"/>
  <c r="E1056" i="188" a="1"/>
  <c r="F1056" i="188" s="1"/>
  <c r="G1056" i="188" s="1"/>
  <c r="E1057" i="188" l="1" a="1"/>
  <c r="F1057" i="188" s="1"/>
  <c r="G1057" i="188" s="1"/>
  <c r="D1058" i="188"/>
  <c r="E1058" i="188" l="1" a="1"/>
  <c r="F1058" i="188" s="1"/>
  <c r="G1058" i="188" s="1"/>
  <c r="D1059" i="188"/>
  <c r="D1060" i="188" l="1"/>
  <c r="E1059" i="188" a="1"/>
  <c r="F1059" i="188" s="1"/>
  <c r="G1059" i="188" s="1"/>
  <c r="E1060" i="188" l="1" a="1"/>
  <c r="F1060" i="188" s="1"/>
  <c r="G1060" i="188" s="1"/>
  <c r="D1061" i="188"/>
  <c r="D1062" i="188" l="1"/>
  <c r="E1061" i="188" a="1"/>
  <c r="F1061" i="188" s="1"/>
  <c r="G1061" i="188" s="1"/>
  <c r="D1063" i="188" l="1"/>
  <c r="E1062" i="188" a="1"/>
  <c r="F1062" i="188" s="1"/>
  <c r="G1062" i="188" s="1"/>
  <c r="E1063" i="188" l="1" a="1"/>
  <c r="F1063" i="188" s="1"/>
  <c r="G1063" i="188" s="1"/>
  <c r="D1064" i="188"/>
  <c r="D1065" i="188" l="1"/>
  <c r="E1065" i="188" s="1" a="1"/>
  <c r="F1065" i="188" s="1"/>
  <c r="G1065" i="188" s="1"/>
  <c r="E1064" i="188" a="1"/>
  <c r="F1064" i="188" s="1"/>
  <c r="G1064" i="188" s="1"/>
  <c r="S107" i="195" l="1"/>
  <c r="T107" i="195"/>
  <c r="S109" i="195"/>
  <c r="T109" i="195"/>
  <c r="S113" i="195"/>
  <c r="T113" i="195"/>
  <c r="S115" i="195"/>
  <c r="T115" i="195"/>
  <c r="S121" i="195"/>
  <c r="T121" i="195"/>
  <c r="S133" i="195"/>
  <c r="T133" i="195"/>
  <c r="U133" i="195"/>
  <c r="V133" i="195"/>
  <c r="S135" i="195"/>
  <c r="T135" i="195"/>
  <c r="U135" i="195"/>
  <c r="V135" i="195"/>
  <c r="S139" i="195"/>
  <c r="T139" i="195"/>
  <c r="U139" i="195"/>
  <c r="V139" i="195"/>
  <c r="S141" i="195"/>
  <c r="T141" i="195"/>
  <c r="U141" i="195"/>
  <c r="V141" i="195"/>
  <c r="S147" i="195"/>
  <c r="T147" i="195"/>
  <c r="U147" i="195"/>
  <c r="V147" i="195"/>
  <c r="S216" i="195"/>
  <c r="T216" i="195"/>
  <c r="U216" i="195"/>
  <c r="V216" i="195"/>
  <c r="AA216" i="195"/>
  <c r="S219" i="195"/>
  <c r="T219" i="195"/>
  <c r="U219" i="195"/>
  <c r="V219" i="195"/>
  <c r="AA219" i="195"/>
  <c r="S222" i="195"/>
  <c r="T222" i="195"/>
  <c r="U222" i="195"/>
  <c r="V222" i="195"/>
  <c r="AA222" i="195"/>
  <c r="T223" i="195"/>
  <c r="U223" i="195"/>
  <c r="V223" i="195"/>
  <c r="AA223" i="195"/>
  <c r="S224" i="195"/>
  <c r="T224" i="195"/>
  <c r="U224" i="195"/>
  <c r="V224" i="195"/>
  <c r="AA224" i="195"/>
  <c r="S225" i="195"/>
  <c r="T225" i="195"/>
  <c r="U225" i="195"/>
  <c r="V225" i="195"/>
  <c r="AA225" i="195"/>
  <c r="S231" i="195"/>
  <c r="T231" i="195"/>
  <c r="U231" i="195"/>
  <c r="V231" i="195"/>
  <c r="AA231" i="195"/>
  <c r="S232" i="195"/>
  <c r="T232" i="195"/>
  <c r="U232" i="195"/>
  <c r="V232" i="195"/>
  <c r="AA232" i="195"/>
  <c r="S234" i="195"/>
  <c r="T234" i="195"/>
  <c r="U234" i="195"/>
  <c r="V234" i="195"/>
  <c r="AA234" i="195"/>
  <c r="S236" i="195"/>
  <c r="T236" i="195"/>
  <c r="U236" i="195"/>
  <c r="V236" i="195"/>
  <c r="AA236" i="195"/>
  <c r="T238" i="195"/>
  <c r="U238" i="195"/>
  <c r="V238" i="195"/>
  <c r="S239" i="195"/>
  <c r="T239" i="195"/>
  <c r="U239" i="195"/>
  <c r="V239" i="195"/>
  <c r="S240" i="195"/>
  <c r="T240" i="195"/>
  <c r="U240" i="195"/>
  <c r="V240" i="195"/>
  <c r="S241" i="195"/>
  <c r="T241" i="195"/>
  <c r="U241" i="195"/>
  <c r="V241" i="195"/>
  <c r="T243" i="195"/>
  <c r="U243" i="195"/>
  <c r="V243" i="195"/>
  <c r="S244" i="195"/>
  <c r="T244" i="195"/>
  <c r="U244" i="195"/>
  <c r="V244" i="195"/>
  <c r="S246" i="195"/>
  <c r="T246" i="195"/>
  <c r="U246" i="195"/>
  <c r="V246" i="195"/>
  <c r="T251" i="195"/>
  <c r="U251" i="195"/>
  <c r="V251" i="195"/>
  <c r="S252" i="195"/>
  <c r="T252" i="195"/>
  <c r="U252" i="195"/>
  <c r="V252" i="195"/>
  <c r="S253" i="195"/>
  <c r="T253" i="195"/>
  <c r="U253" i="195"/>
  <c r="V253" i="195"/>
  <c r="T255" i="195"/>
  <c r="U255" i="195"/>
  <c r="V255" i="195"/>
  <c r="S259" i="195"/>
  <c r="T259" i="195"/>
  <c r="U259" i="195"/>
  <c r="V259" i="195"/>
  <c r="S261" i="195"/>
  <c r="T261" i="195"/>
  <c r="U261" i="195"/>
  <c r="V261" i="195"/>
  <c r="T264" i="195"/>
  <c r="U264" i="195"/>
  <c r="V264" i="195"/>
  <c r="S265" i="195"/>
  <c r="T265" i="195"/>
  <c r="U265" i="195"/>
  <c r="V265" i="195"/>
  <c r="S266" i="195"/>
  <c r="T266" i="195"/>
  <c r="U266" i="195"/>
  <c r="V266" i="195"/>
  <c r="T268" i="195"/>
  <c r="U268" i="195"/>
  <c r="V268" i="195"/>
  <c r="S272" i="195"/>
  <c r="T272" i="195"/>
  <c r="U272" i="195"/>
  <c r="V272" i="195"/>
  <c r="S274" i="195"/>
  <c r="T274" i="195"/>
  <c r="U274" i="195"/>
  <c r="V274" i="195"/>
  <c r="T286" i="195"/>
  <c r="U286" i="195"/>
  <c r="V286" i="195"/>
  <c r="S288" i="195"/>
  <c r="T288" i="195"/>
  <c r="U288" i="195"/>
  <c r="V288" i="195"/>
  <c r="S290" i="195"/>
  <c r="T290" i="195"/>
  <c r="U290" i="195"/>
  <c r="V290" i="195"/>
  <c r="S294" i="195"/>
  <c r="T294" i="195"/>
  <c r="U294" i="195"/>
  <c r="V294" i="195"/>
  <c r="S295" i="195"/>
  <c r="T295" i="195"/>
  <c r="U295" i="195"/>
  <c r="V295" i="195"/>
  <c r="S298" i="195"/>
  <c r="T298" i="195"/>
  <c r="U298" i="195"/>
  <c r="V298" i="195"/>
  <c r="S299" i="195"/>
  <c r="T299" i="195"/>
  <c r="U299" i="195"/>
  <c r="V299" i="195"/>
  <c r="S301" i="195"/>
  <c r="T301" i="195"/>
  <c r="U301" i="195"/>
  <c r="V301" i="195"/>
  <c r="S302" i="195"/>
  <c r="T302" i="195"/>
  <c r="U302" i="195"/>
  <c r="V302" i="195"/>
  <c r="K36" i="217"/>
  <c r="L36" i="217"/>
  <c r="M36" i="217"/>
  <c r="N36" i="217"/>
  <c r="O36" i="217"/>
  <c r="K39" i="217"/>
  <c r="L39" i="217"/>
  <c r="M39" i="217"/>
  <c r="N39" i="217"/>
  <c r="O39" i="217"/>
  <c r="K42" i="217"/>
  <c r="L42" i="217"/>
  <c r="M42" i="217"/>
  <c r="N42" i="217"/>
  <c r="O42" i="217"/>
  <c r="L43" i="217"/>
  <c r="M43" i="217"/>
  <c r="N43" i="217"/>
  <c r="O43" i="217"/>
  <c r="K44" i="217"/>
  <c r="L44" i="217"/>
  <c r="M44" i="217"/>
  <c r="N44" i="217"/>
  <c r="O44" i="217"/>
  <c r="K45" i="217"/>
  <c r="L45" i="217"/>
  <c r="M45" i="217"/>
  <c r="N45" i="217"/>
  <c r="O45" i="217"/>
  <c r="F52" i="217"/>
  <c r="G52" i="217"/>
  <c r="H52" i="217"/>
  <c r="I52" i="217"/>
  <c r="J52" i="217"/>
  <c r="K52" i="217"/>
  <c r="L52" i="217"/>
  <c r="M52" i="217"/>
  <c r="F54" i="217"/>
  <c r="G54" i="217"/>
  <c r="H54" i="217"/>
  <c r="I54" i="217"/>
  <c r="J54" i="217"/>
  <c r="K54" i="217"/>
  <c r="L54" i="217"/>
  <c r="M54" i="217"/>
  <c r="F60" i="217"/>
  <c r="G60" i="217"/>
  <c r="H60" i="217"/>
  <c r="I60" i="217"/>
  <c r="J60" i="217"/>
  <c r="K60" i="217"/>
  <c r="L60" i="217"/>
  <c r="M60" i="217"/>
  <c r="F62" i="217"/>
  <c r="G62" i="217"/>
  <c r="H62" i="217"/>
  <c r="I62" i="217"/>
  <c r="J62" i="217"/>
  <c r="K62" i="217"/>
  <c r="L62" i="217"/>
  <c r="M62" i="217"/>
  <c r="F67" i="217"/>
  <c r="G67" i="217"/>
  <c r="H67" i="217"/>
  <c r="I67" i="217"/>
  <c r="J67" i="217"/>
  <c r="K67" i="217"/>
  <c r="L67" i="217"/>
  <c r="M67" i="217"/>
  <c r="F68" i="217"/>
  <c r="G68" i="217"/>
  <c r="H68" i="217"/>
  <c r="I68" i="217"/>
  <c r="J68" i="217"/>
  <c r="K68" i="217"/>
  <c r="L68" i="217"/>
  <c r="M68" i="217"/>
  <c r="F69" i="217"/>
  <c r="G69" i="217"/>
  <c r="H69" i="217"/>
  <c r="I69" i="217"/>
  <c r="J69" i="217"/>
  <c r="K69" i="217"/>
  <c r="L69" i="217"/>
  <c r="M69" i="217"/>
  <c r="F70" i="217"/>
  <c r="G70" i="217"/>
  <c r="H70" i="217"/>
  <c r="I70" i="217"/>
  <c r="J70" i="217"/>
  <c r="K70" i="217"/>
  <c r="L70" i="217"/>
  <c r="M70" i="217"/>
  <c r="J71" i="217"/>
  <c r="K71" i="217"/>
  <c r="L71" i="217"/>
  <c r="M71" i="217"/>
  <c r="F28" i="225"/>
  <c r="G28" i="225"/>
  <c r="H28" i="225"/>
  <c r="F35" i="225"/>
  <c r="G35" i="225"/>
  <c r="H35" i="225"/>
  <c r="H39" i="225"/>
  <c r="I72" i="225"/>
  <c r="I73" i="225"/>
  <c r="I74" i="225"/>
  <c r="I75" i="2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<sst xmlns="http://schemas.openxmlformats.org/spreadsheetml/2006/main" count="1334" uniqueCount="631">
  <si>
    <t>CONFIDENTIAL</t>
  </si>
  <si>
    <t>Rate</t>
  </si>
  <si>
    <t>NA</t>
  </si>
  <si>
    <t>Total Debt</t>
  </si>
  <si>
    <t>Total Liquidity</t>
  </si>
  <si>
    <t>Net Debt</t>
  </si>
  <si>
    <t>Traeger Pellet Grills</t>
  </si>
  <si>
    <t>1L Term Loan due 2028</t>
  </si>
  <si>
    <t>Revenue</t>
  </si>
  <si>
    <t>LTM Adj. EBITDA</t>
  </si>
  <si>
    <t>1Q21</t>
  </si>
  <si>
    <t>2Q21</t>
  </si>
  <si>
    <t>2Q22</t>
  </si>
  <si>
    <t>1Q22</t>
  </si>
  <si>
    <t>DRAFT</t>
  </si>
  <si>
    <t>Capital Structure</t>
  </si>
  <si>
    <t>($ millions)</t>
  </si>
  <si>
    <t>Principal</t>
  </si>
  <si>
    <t>Interest</t>
  </si>
  <si>
    <t>Credit</t>
  </si>
  <si>
    <t>Trading</t>
  </si>
  <si>
    <t>Market</t>
  </si>
  <si>
    <t>Description</t>
  </si>
  <si>
    <t>Amount</t>
  </si>
  <si>
    <t>Maturity</t>
  </si>
  <si>
    <t>Rating</t>
  </si>
  <si>
    <t>Leverage</t>
  </si>
  <si>
    <t>Less: Cash and Equivalents</t>
  </si>
  <si>
    <t>RCF Capacity</t>
  </si>
  <si>
    <t>Plus: Cash and Equivalents</t>
  </si>
  <si>
    <t>Debt Holders</t>
  </si>
  <si>
    <t>#</t>
  </si>
  <si>
    <t>Holder</t>
  </si>
  <si>
    <t>Amt. ($mm)</t>
  </si>
  <si>
    <t>%</t>
  </si>
  <si>
    <t>Other</t>
  </si>
  <si>
    <t>Total</t>
  </si>
  <si>
    <t>Price</t>
  </si>
  <si>
    <t>Date</t>
  </si>
  <si>
    <t>Equity</t>
  </si>
  <si>
    <t>NYSE:COOK</t>
  </si>
  <si>
    <t>Pricing</t>
  </si>
  <si>
    <t>Delayed Draw Term Loan</t>
  </si>
  <si>
    <t>Receivables Financing Agreement</t>
  </si>
  <si>
    <t>Credit Facility Availability</t>
  </si>
  <si>
    <t>Term Loan B</t>
  </si>
  <si>
    <t>Income Statement</t>
  </si>
  <si>
    <t>Grills</t>
  </si>
  <si>
    <t>Consumables</t>
  </si>
  <si>
    <t>Accessories</t>
  </si>
  <si>
    <t>Total Revenue</t>
  </si>
  <si>
    <t>3Q21</t>
  </si>
  <si>
    <t>4Q21</t>
  </si>
  <si>
    <t>Cost of Revenue</t>
  </si>
  <si>
    <t>Gross Profit</t>
  </si>
  <si>
    <t>Change in fair value of contingent consideration</t>
  </si>
  <si>
    <t>x</t>
  </si>
  <si>
    <t>Interest Expense, Net</t>
  </si>
  <si>
    <t>Provision (benefit) for Income Tax</t>
  </si>
  <si>
    <t>Net Income (Loss)</t>
  </si>
  <si>
    <t>Income (Loss) Before Tax</t>
  </si>
  <si>
    <t>Other Income (expense)</t>
  </si>
  <si>
    <t>Loss on extinguishment of debt</t>
  </si>
  <si>
    <t>Operating Income</t>
  </si>
  <si>
    <t>Goodwill impairment</t>
  </si>
  <si>
    <t>Amortization of Intangibles</t>
  </si>
  <si>
    <t>General and Admin</t>
  </si>
  <si>
    <t>Sales and Marketing</t>
  </si>
  <si>
    <t>Line Item</t>
  </si>
  <si>
    <t>Provision for income taxes</t>
  </si>
  <si>
    <t>Interest expense</t>
  </si>
  <si>
    <t>Depreciation and amortization</t>
  </si>
  <si>
    <t>Equity-based compensation</t>
  </si>
  <si>
    <t>Adjusted EBITDA</t>
  </si>
  <si>
    <t>Margin (% of Revenue)</t>
  </si>
  <si>
    <t>As Reported</t>
  </si>
  <si>
    <t>Check</t>
  </si>
  <si>
    <t>Other adjustment items</t>
  </si>
  <si>
    <t>Non-routine legal expenses</t>
  </si>
  <si>
    <t xml:space="preserve">Offering related expenses </t>
  </si>
  <si>
    <t xml:space="preserve">Non-routine start-up costs </t>
  </si>
  <si>
    <t xml:space="preserve">Non-routine refinancing expenses </t>
  </si>
  <si>
    <t xml:space="preserve">Other adjustment items </t>
  </si>
  <si>
    <t>Operating Expense</t>
  </si>
  <si>
    <t>Other (income) expense</t>
  </si>
  <si>
    <t>Historical Financials</t>
  </si>
  <si>
    <t>Quarter Ended</t>
  </si>
  <si>
    <t>Traeger</t>
  </si>
  <si>
    <t>Retail</t>
  </si>
  <si>
    <t>3Q22</t>
  </si>
  <si>
    <t>Restructuring Charges</t>
  </si>
  <si>
    <t>Restructuring costs</t>
  </si>
  <si>
    <t>4Q22</t>
  </si>
  <si>
    <t>1Q23</t>
  </si>
  <si>
    <t>2Q23</t>
  </si>
  <si>
    <t>3Q23</t>
  </si>
  <si>
    <t>4Q23</t>
  </si>
  <si>
    <t>Interest Expense</t>
  </si>
  <si>
    <t>Effective</t>
  </si>
  <si>
    <t>Cum.</t>
  </si>
  <si>
    <t>Gross Margin</t>
  </si>
  <si>
    <t>Non-Runtime acquisition expenses</t>
  </si>
  <si>
    <t>Year Ended</t>
  </si>
  <si>
    <t>Cash</t>
  </si>
  <si>
    <t>Margin</t>
  </si>
  <si>
    <t>BlackRock</t>
  </si>
  <si>
    <t>Ontario Teachers' Pension Plan Board</t>
  </si>
  <si>
    <t>Andrus Jeremy</t>
  </si>
  <si>
    <t>Blosil Dominic</t>
  </si>
  <si>
    <t>1L TL Hedged Cash Interest</t>
  </si>
  <si>
    <t>Interest Rate Swap Notional:</t>
  </si>
  <si>
    <t>Interest Rate</t>
  </si>
  <si>
    <t>Cash Interest - Hedged</t>
  </si>
  <si>
    <t>Remaining TL Balance</t>
  </si>
  <si>
    <t>Cash Interest - Unhedged</t>
  </si>
  <si>
    <t>Total Cash Interest</t>
  </si>
  <si>
    <t>Receivables Financing Agreement Capacity</t>
  </si>
  <si>
    <t>U.S. Grill Unit Share</t>
  </si>
  <si>
    <t>FRED Graph Observations</t>
  </si>
  <si>
    <t>Federal Reserve Economic Data</t>
  </si>
  <si>
    <t>Link: https://fred.stlouisfed.org</t>
  </si>
  <si>
    <t>Help: https://fredhelp.stlouisfed.org</t>
  </si>
  <si>
    <t>Economic Research Division</t>
  </si>
  <si>
    <t>Federal Reserve Bank of St. Louis</t>
  </si>
  <si>
    <t>HOUST</t>
  </si>
  <si>
    <t>New Privately-Owned Housing Units Started: Total Units, Thousands of Units, Monthly, Seasonally Adjusted Annual Rate</t>
  </si>
  <si>
    <t>Frequency: Monthly</t>
  </si>
  <si>
    <t>observation_date</t>
  </si>
  <si>
    <t>DSPI</t>
  </si>
  <si>
    <t>Disposable Personal Income, Billions of Dollars, Monthly, Seasonally Adjusted Annual Rate</t>
  </si>
  <si>
    <t>US  Housing Starts</t>
  </si>
  <si>
    <t>Less: Capex</t>
  </si>
  <si>
    <t>Change in NWC</t>
  </si>
  <si>
    <t>Accounts receivable</t>
  </si>
  <si>
    <t>Inventories, net</t>
  </si>
  <si>
    <t>Other non-current assets</t>
  </si>
  <si>
    <t>Accounts payable and accrued expenses</t>
  </si>
  <si>
    <t>Total Change in NWC</t>
  </si>
  <si>
    <t>FCF</t>
  </si>
  <si>
    <t>Unlevered FCF</t>
  </si>
  <si>
    <t>Less: Interest Expense</t>
  </si>
  <si>
    <t>Less: Mandatory Amortization</t>
  </si>
  <si>
    <t>Levered FCF</t>
  </si>
  <si>
    <t>Other non-current liabilities</t>
  </si>
  <si>
    <t>YoY Growth Rate</t>
  </si>
  <si>
    <t>FCF Build</t>
  </si>
  <si>
    <t>Less: Change in NWC</t>
  </si>
  <si>
    <t>Cash Flow From Operations</t>
  </si>
  <si>
    <t>Less: Interest expense</t>
  </si>
  <si>
    <t>YoY Growth</t>
  </si>
  <si>
    <t>Change in NWC Check</t>
  </si>
  <si>
    <t>Prepaid expenses and other current assets</t>
  </si>
  <si>
    <t>Capex</t>
  </si>
  <si>
    <t>Inventories</t>
  </si>
  <si>
    <t>Less: Provision for income taxes</t>
  </si>
  <si>
    <t>Less: Provision for income tax</t>
  </si>
  <si>
    <t>Less: Mandatory amortization</t>
  </si>
  <si>
    <t>Industry Data</t>
  </si>
  <si>
    <t>Industry Revenue</t>
  </si>
  <si>
    <t>1Q24</t>
  </si>
  <si>
    <t>2Q24</t>
  </si>
  <si>
    <t>PGIM</t>
  </si>
  <si>
    <t>Crescent Capital Group</t>
  </si>
  <si>
    <t xml:space="preserve">CONFIDENTIAL </t>
  </si>
  <si>
    <t>1L Term Loan</t>
  </si>
  <si>
    <t>Fidelity</t>
  </si>
  <si>
    <t>PIMCO</t>
  </si>
  <si>
    <t>CarVal AB</t>
  </si>
  <si>
    <t>American Money Management</t>
  </si>
  <si>
    <t>Vanguard</t>
  </si>
  <si>
    <t>Equity Holders</t>
  </si>
  <si>
    <t>Market Cap</t>
  </si>
  <si>
    <t xml:space="preserve">B- </t>
  </si>
  <si>
    <t>Stock Ticker:</t>
  </si>
  <si>
    <t xml:space="preserve">Date: </t>
  </si>
  <si>
    <t>3Q24</t>
  </si>
  <si>
    <t>4Q24</t>
  </si>
  <si>
    <t>Operating Expenses</t>
  </si>
  <si>
    <t>Cash Flows</t>
  </si>
  <si>
    <t>Unwinding Cumulative Reporting</t>
  </si>
  <si>
    <t>NYSE: COOK - Price</t>
  </si>
  <si>
    <t>NYSE: COOK - Volume</t>
  </si>
  <si>
    <t>Levered Free Cash Flows</t>
  </si>
  <si>
    <t>Birch Grove Capital</t>
  </si>
  <si>
    <t>Gas Grills</t>
  </si>
  <si>
    <t>Charcoal Grills</t>
  </si>
  <si>
    <t>Electric Grills</t>
  </si>
  <si>
    <t>Portable Grills</t>
  </si>
  <si>
    <t>Face Value</t>
  </si>
  <si>
    <t>Market Value</t>
  </si>
  <si>
    <t>Discount Capture</t>
  </si>
  <si>
    <t xml:space="preserve">TL Pricing </t>
  </si>
  <si>
    <t>Implied Discount / Premium</t>
  </si>
  <si>
    <t>DSPI_PC1</t>
  </si>
  <si>
    <t>% Change from a year ago</t>
  </si>
  <si>
    <t>1Q25</t>
  </si>
  <si>
    <t>Downside</t>
  </si>
  <si>
    <t>Upside</t>
  </si>
  <si>
    <t>Base</t>
  </si>
  <si>
    <t>Base Interest Rate</t>
  </si>
  <si>
    <t>Amortizaton</t>
  </si>
  <si>
    <t>Ending Balance</t>
  </si>
  <si>
    <t>Optional Repayment</t>
  </si>
  <si>
    <t>Mandatory Repayment</t>
  </si>
  <si>
    <t>Beginning Balance</t>
  </si>
  <si>
    <t>CFA for Term Loan</t>
  </si>
  <si>
    <t>Committed Amount</t>
  </si>
  <si>
    <t>Available Amount</t>
  </si>
  <si>
    <t>Draw / Repayment</t>
  </si>
  <si>
    <t>Revolver</t>
  </si>
  <si>
    <t>SOFR Curve</t>
  </si>
  <si>
    <t>CFA for Draw / Repayments</t>
  </si>
  <si>
    <t>Minimum Cash</t>
  </si>
  <si>
    <t>Levered Free Cash Flow</t>
  </si>
  <si>
    <t>Beginning Cash</t>
  </si>
  <si>
    <t>Ending Cash</t>
  </si>
  <si>
    <t>Optional Borrowings/Repayments</t>
  </si>
  <si>
    <t>Net Debt Leverage LTM</t>
  </si>
  <si>
    <t>Adj. EBITDA Margin</t>
  </si>
  <si>
    <t>YoY Revenue Growth</t>
  </si>
  <si>
    <t>Memo Items</t>
  </si>
  <si>
    <t>4Q'26</t>
  </si>
  <si>
    <t>4Q'25</t>
  </si>
  <si>
    <t>4Q'24</t>
  </si>
  <si>
    <t>3Q'26</t>
  </si>
  <si>
    <t>2Q'26</t>
  </si>
  <si>
    <t>1Q'26</t>
  </si>
  <si>
    <t>3Q'25</t>
  </si>
  <si>
    <t>2Q'25</t>
  </si>
  <si>
    <t>1Q'25</t>
  </si>
  <si>
    <t>3Q'24</t>
  </si>
  <si>
    <t>2Q'24</t>
  </si>
  <si>
    <t>1Q'24</t>
  </si>
  <si>
    <t>Year-Ended</t>
  </si>
  <si>
    <t>Actuals</t>
  </si>
  <si>
    <t>Year</t>
  </si>
  <si>
    <t>NWC Cases</t>
  </si>
  <si>
    <t>Case</t>
  </si>
  <si>
    <t>Liquidity Model</t>
  </si>
  <si>
    <t>Circ</t>
  </si>
  <si>
    <t>Live Case</t>
  </si>
  <si>
    <t>1Q'23</t>
  </si>
  <si>
    <t>2Q'23</t>
  </si>
  <si>
    <t>3Q'23</t>
  </si>
  <si>
    <t>4Q'23</t>
  </si>
  <si>
    <t>Receivables Financing Facility</t>
  </si>
  <si>
    <t>CFA for Revolver</t>
  </si>
  <si>
    <t>Grills Revenue Growth</t>
  </si>
  <si>
    <t>Accessories Revenue Growth</t>
  </si>
  <si>
    <t>Consumables Revenue Growth</t>
  </si>
  <si>
    <t>Data as of 1Q25</t>
  </si>
  <si>
    <t>Other Operating Expenses</t>
  </si>
  <si>
    <t xml:space="preserve"> </t>
  </si>
  <si>
    <t>Share-based compensation</t>
  </si>
  <si>
    <t>General and Admin (excl. D&amp;A)</t>
  </si>
  <si>
    <t>Liquidity Schedule</t>
  </si>
  <si>
    <t xml:space="preserve">Cash </t>
  </si>
  <si>
    <t>Revolver Availability</t>
  </si>
  <si>
    <t>Receivables Financing Agreement Availiability</t>
  </si>
  <si>
    <t xml:space="preserve">TL Hedged: </t>
  </si>
  <si>
    <t>Hedged Interest</t>
  </si>
  <si>
    <t>Total Interest Expense</t>
  </si>
  <si>
    <t>Hedge Rate:</t>
  </si>
  <si>
    <t>Print Screen</t>
  </si>
  <si>
    <t>Receivables Finaning Facility Balance</t>
  </si>
  <si>
    <t>RCF Balance</t>
  </si>
  <si>
    <t>Term Loan Interest Expense</t>
  </si>
  <si>
    <t>Interest on Receivables Financing Agreement</t>
  </si>
  <si>
    <t>Interest on Revolver</t>
  </si>
  <si>
    <t>Interest Calculation</t>
  </si>
  <si>
    <t>Revenue Assumptions</t>
  </si>
  <si>
    <t>Operating Assumptions</t>
  </si>
  <si>
    <t>Financial Projections</t>
  </si>
  <si>
    <t>Tariff Pass-Through</t>
  </si>
  <si>
    <t>Section 232 Steel Tariff</t>
  </si>
  <si>
    <t>IEEPA Tariff</t>
  </si>
  <si>
    <t>Section 301 China Tariff</t>
  </si>
  <si>
    <t>Tariffs on Grills</t>
  </si>
  <si>
    <t>301 Exemption Not Renewed</t>
  </si>
  <si>
    <t>Tariffs on Accessories</t>
  </si>
  <si>
    <t>301 Exemption Renewed</t>
  </si>
  <si>
    <t>Negative Tariff Impact on Grills GM</t>
  </si>
  <si>
    <t>Negative Tariff Impact on Accessories GM</t>
  </si>
  <si>
    <t xml:space="preserve">Gross Margin </t>
  </si>
  <si>
    <t>Tariff / Margin Assumptions</t>
  </si>
  <si>
    <t>Retailer Gross Margin</t>
  </si>
  <si>
    <t>Traeger Grilling &amp; Accessories Gross Margin</t>
  </si>
  <si>
    <t>Grill Demand Elasticity</t>
  </si>
  <si>
    <t>Accessories Demand Elasticity</t>
  </si>
  <si>
    <t>Accessories -  Consumer Price Increase</t>
  </si>
  <si>
    <t>Accessories -  Volumes % Change</t>
  </si>
  <si>
    <t>Unlevered Free Cash Flow</t>
  </si>
  <si>
    <t xml:space="preserve">New Price = 1 + ( % COGS x % Tariff  x % Pass-Through) </t>
  </si>
  <si>
    <t>A</t>
  </si>
  <si>
    <t>B</t>
  </si>
  <si>
    <t>C</t>
  </si>
  <si>
    <t>COGS % of Revenue = ( 1 - Assumed Gross Margin % )</t>
  </si>
  <si>
    <t>Tariff Paid % of Revenue =  ( % COGS x % Tariff )</t>
  </si>
  <si>
    <t>Liquidity Requirement</t>
  </si>
  <si>
    <t>Vietnam Tariff</t>
  </si>
  <si>
    <t>Steel Coil Commodity Pricing</t>
  </si>
  <si>
    <t>Traeger Gross Margin</t>
  </si>
  <si>
    <t>Daily</t>
  </si>
  <si>
    <t>Quarterly</t>
  </si>
  <si>
    <t>Data as of 1Q'25</t>
  </si>
  <si>
    <t>1Q'21</t>
  </si>
  <si>
    <t>2Q'21</t>
  </si>
  <si>
    <t>3Q'21</t>
  </si>
  <si>
    <t>4Q'21</t>
  </si>
  <si>
    <t>1Q'22</t>
  </si>
  <si>
    <t>2Q'22</t>
  </si>
  <si>
    <t>3Q'22</t>
  </si>
  <si>
    <t>4Q'22</t>
  </si>
  <si>
    <t>Spread Financials</t>
  </si>
  <si>
    <t>TTM Revenue</t>
  </si>
  <si>
    <t>TTM Adj. EBITDA</t>
  </si>
  <si>
    <t>A/R</t>
  </si>
  <si>
    <t>Prepaid expenses</t>
  </si>
  <si>
    <t>A/P</t>
  </si>
  <si>
    <t>Income taxes</t>
  </si>
  <si>
    <t>Other liabilities</t>
  </si>
  <si>
    <t>Other assets</t>
  </si>
  <si>
    <t>Liquidity Model Output</t>
  </si>
  <si>
    <t>FY'25</t>
  </si>
  <si>
    <t>FY'26</t>
  </si>
  <si>
    <t>Less: Mandatory Amort.</t>
  </si>
  <si>
    <t>RFA Availiability</t>
  </si>
  <si>
    <t>Housing Starts</t>
  </si>
  <si>
    <t>USMCI</t>
  </si>
  <si>
    <t>Indexed to 100</t>
  </si>
  <si>
    <t>U.S. Consumer Sentiment Index</t>
  </si>
  <si>
    <t>Debt Market Value</t>
  </si>
  <si>
    <t>LTM Pricing</t>
  </si>
  <si>
    <t>RCF Facility</t>
  </si>
  <si>
    <t>1L TL</t>
  </si>
  <si>
    <t>Long Term Equity</t>
  </si>
  <si>
    <t>Steel Pricing</t>
  </si>
  <si>
    <t>1L Double Dip to UnSub</t>
  </si>
  <si>
    <t>Pro Forma RemainCo Implied Recovery</t>
  </si>
  <si>
    <t>Current Trading Price Implied Recovery</t>
  </si>
  <si>
    <t>Total UnSub Collateral Value</t>
  </si>
  <si>
    <t>Double Dip Claim</t>
  </si>
  <si>
    <t>UnSub TEV</t>
  </si>
  <si>
    <t>UnSub Collateral Value</t>
  </si>
  <si>
    <t>RemainCo Recovery Waterfall</t>
  </si>
  <si>
    <t>RemainCo Claims</t>
  </si>
  <si>
    <t>Implied UnSub TEV</t>
  </si>
  <si>
    <t>Implied RemainCo TEV</t>
  </si>
  <si>
    <t>Implied TEVs</t>
  </si>
  <si>
    <t>Total TEV Sensitivity</t>
  </si>
  <si>
    <t>B / D</t>
  </si>
  <si>
    <t>Implied LTV %</t>
  </si>
  <si>
    <t>A + C = D</t>
  </si>
  <si>
    <t>UnSub New Money Collateral Value</t>
  </si>
  <si>
    <t>Rcvry. %</t>
  </si>
  <si>
    <t>Loan</t>
  </si>
  <si>
    <t>Illust. Incremental Collateral Value</t>
  </si>
  <si>
    <t>I/C</t>
  </si>
  <si>
    <t>Illust. I/C Loan Recovery %</t>
  </si>
  <si>
    <t>Trading Price</t>
  </si>
  <si>
    <t>Illust.</t>
  </si>
  <si>
    <t>Illust. UnSub Loan / I/C Loan Amount</t>
  </si>
  <si>
    <t>1L Pari Claim</t>
  </si>
  <si>
    <t>UnSub Capacity</t>
  </si>
  <si>
    <t>Illust. Value of Assets Transferred to UnSub</t>
  </si>
  <si>
    <t>Print Format</t>
  </si>
  <si>
    <t>UnSub Loan Amount</t>
  </si>
  <si>
    <t>($ Millions)</t>
  </si>
  <si>
    <t>Inputs</t>
  </si>
  <si>
    <t>Drop-Down Transaction</t>
  </si>
  <si>
    <t>Net Leverage</t>
  </si>
  <si>
    <t>Total Uses</t>
  </si>
  <si>
    <t>Total Sources</t>
  </si>
  <si>
    <t>Transaction Fees &amp; Expenses</t>
  </si>
  <si>
    <t>Cash and Equivalents</t>
  </si>
  <si>
    <t xml:space="preserve">Financing Agreement </t>
  </si>
  <si>
    <t>Pay down Receivables</t>
  </si>
  <si>
    <t>1L Discount Capture</t>
  </si>
  <si>
    <t>Total Leverage</t>
  </si>
  <si>
    <t>Cash to B/S</t>
  </si>
  <si>
    <t>Extinguish 1L Term Loan</t>
  </si>
  <si>
    <t>Uses</t>
  </si>
  <si>
    <t>Sources</t>
  </si>
  <si>
    <t>RCF ($350mm)</t>
  </si>
  <si>
    <t>Capture</t>
  </si>
  <si>
    <t>Adj.</t>
  </si>
  <si>
    <t>Post-Trx.</t>
  </si>
  <si>
    <t>Discount</t>
  </si>
  <si>
    <t xml:space="preserve">Trans. </t>
  </si>
  <si>
    <t>Pre-Trx.</t>
  </si>
  <si>
    <t>&lt;-- Discount Capture</t>
  </si>
  <si>
    <t>New Second Out 2030 Senior Secured Notes</t>
  </si>
  <si>
    <t>Exchange Rate</t>
  </si>
  <si>
    <t>% Participation</t>
  </si>
  <si>
    <t>1L TL Outstanding</t>
  </si>
  <si>
    <t>New Second Out 1L Term Loan</t>
  </si>
  <si>
    <t>AHG</t>
  </si>
  <si>
    <t>Backstop Fee</t>
  </si>
  <si>
    <t>New Money First Out 1L Term Loan</t>
  </si>
  <si>
    <t>RCF Paydown</t>
  </si>
  <si>
    <t>Cash available to paydown</t>
  </si>
  <si>
    <t>LTM 1Q'25 Adj. EBITDA</t>
  </si>
  <si>
    <t>Cash Balance</t>
  </si>
  <si>
    <t>Receivables Financing Arrangement</t>
  </si>
  <si>
    <t>RCF Outstanding</t>
  </si>
  <si>
    <t>Existing Capital Structure</t>
  </si>
  <si>
    <t>Illustrative Uptier Transaction</t>
  </si>
  <si>
    <t>Assumptions</t>
  </si>
  <si>
    <t>Tariffs</t>
  </si>
  <si>
    <t>Tariff Rate</t>
  </si>
  <si>
    <t>Unit Economics</t>
  </si>
  <si>
    <t>COGS as a % of Unit Price - Grills</t>
  </si>
  <si>
    <t>Output</t>
  </si>
  <si>
    <t>Pre-Tariff</t>
  </si>
  <si>
    <t>Post-Tariff</t>
  </si>
  <si>
    <t>Retailer Pays --&gt;</t>
  </si>
  <si>
    <t>(-) COGS</t>
  </si>
  <si>
    <t>(-) Tariff</t>
  </si>
  <si>
    <t>Traeger Gross Profit</t>
  </si>
  <si>
    <t>Margin %</t>
  </si>
  <si>
    <t>Margin % (No 301 Exemption)</t>
  </si>
  <si>
    <t>Retailer</t>
  </si>
  <si>
    <t>Consumer Pays --&gt;</t>
  </si>
  <si>
    <t>Retailer Gross Profit</t>
  </si>
  <si>
    <t>Retailer Margin %</t>
  </si>
  <si>
    <t>Memo: Tariff Rate</t>
  </si>
  <si>
    <t>Memo: Consumer Increase</t>
  </si>
  <si>
    <t>Memo: Consumer Increase (No 301 Exemption)</t>
  </si>
  <si>
    <t>Sensitivities</t>
  </si>
  <si>
    <t>Consumer Price</t>
  </si>
  <si>
    <t>Traeger Margin</t>
  </si>
  <si>
    <t>Retailer Margin</t>
  </si>
  <si>
    <t>Product Pricing</t>
  </si>
  <si>
    <t>Consumer Increase</t>
  </si>
  <si>
    <t>Traeger Timberline 1300</t>
  </si>
  <si>
    <t>2Q25</t>
  </si>
  <si>
    <t>Data as of 2Q'25</t>
  </si>
  <si>
    <t>Traeger Woodridge Pro</t>
  </si>
  <si>
    <t>Traeger Ironwood</t>
  </si>
  <si>
    <t>Memo: LTM 2Q'25 Adj. EBITDA</t>
  </si>
  <si>
    <t>DTC</t>
  </si>
  <si>
    <t>MidOcean Partners</t>
  </si>
  <si>
    <t>Octagon Credit Investors</t>
  </si>
  <si>
    <t>1L Outstanding</t>
  </si>
  <si>
    <t>Liquidity</t>
  </si>
  <si>
    <t>Implied Recovery</t>
  </si>
  <si>
    <t>Cash to B/S Post-Transaction</t>
  </si>
  <si>
    <t>New 1L Term Loan - Structurally Senior</t>
  </si>
  <si>
    <t>% Repurchased</t>
  </si>
  <si>
    <t>Amount Repurchased</t>
  </si>
  <si>
    <t>AHG %</t>
  </si>
  <si>
    <t>Implied TEV</t>
  </si>
  <si>
    <t>(+) Cash on balance sheet</t>
  </si>
  <si>
    <t>Total distributable proceeds</t>
  </si>
  <si>
    <t>Pre-Transaction Capital Structure</t>
  </si>
  <si>
    <t>Post-Transaction Capital Structure</t>
  </si>
  <si>
    <t>Implied Discount Capture</t>
  </si>
  <si>
    <t>Post-Transaction Recovery ($)</t>
  </si>
  <si>
    <t>1L Exchange Price</t>
  </si>
  <si>
    <t>Post-Transaction Recovery (%) / Implied Price ($)</t>
  </si>
  <si>
    <t>AHG Premium</t>
  </si>
  <si>
    <t>Discount Capture Sensitivity</t>
  </si>
  <si>
    <t>FO 1L TL</t>
  </si>
  <si>
    <t>SO 1L TL</t>
  </si>
  <si>
    <t>x-axis increment</t>
  </si>
  <si>
    <t>SO 1L TL Fee</t>
  </si>
  <si>
    <t>SO 1L TL Total</t>
  </si>
  <si>
    <t>AHG Total</t>
  </si>
  <si>
    <t>AHG Ownerishp %</t>
  </si>
  <si>
    <t>AHG Recovery</t>
  </si>
  <si>
    <t>AHG Recovery Total</t>
  </si>
  <si>
    <t>Receivables Financing Agreement Outstanding</t>
  </si>
  <si>
    <t>Receivables Financing Agreement Balance</t>
  </si>
  <si>
    <t>RCF ($112.5mm)</t>
  </si>
  <si>
    <t>Receivables Financing Agreement Paydown</t>
  </si>
  <si>
    <t>Cash to B/S - Post-Transaction</t>
  </si>
  <si>
    <t>Less: Outstanding</t>
  </si>
  <si>
    <t>New Money Amount</t>
  </si>
  <si>
    <t>Pay Down Receivables Fin. Agmt.</t>
  </si>
  <si>
    <t>1L Term Loan Discount Capture</t>
  </si>
  <si>
    <t>AHG Premium increment</t>
  </si>
  <si>
    <t>Less: Cash</t>
  </si>
  <si>
    <t>Net Debt / LTM 2Q'25 Adj. EBITDA Sensitivity</t>
  </si>
  <si>
    <t>OLD - Don't use</t>
  </si>
  <si>
    <t>YTM</t>
  </si>
  <si>
    <t>Interest on First Out 1L Term Loan</t>
  </si>
  <si>
    <t>Interest on Second Out 1L Term Loan</t>
  </si>
  <si>
    <t xml:space="preserve"> First Out 1L Term Loan Balance</t>
  </si>
  <si>
    <t>Second Out 1L Term Loan Balance</t>
  </si>
  <si>
    <t>Run Rate Cost Savings</t>
  </si>
  <si>
    <t>G&amp;A (excl. D&amp;A)</t>
  </si>
  <si>
    <t>Other Op. Expenses</t>
  </si>
  <si>
    <t>Share-based comp.</t>
  </si>
  <si>
    <t>Proportional Negative Tariff Impact - Grills (%)</t>
  </si>
  <si>
    <t>Proportional Negative Tariff Impact - Accessories (%)</t>
  </si>
  <si>
    <t>Tariif Impact ($)</t>
  </si>
  <si>
    <t>Tariff Impact on Gross margin</t>
  </si>
  <si>
    <t>Tariff Impact on Revenue</t>
  </si>
  <si>
    <t>Grills -  YoY Consumer Price Increase</t>
  </si>
  <si>
    <t>Grills -  YoY Volumes % Change</t>
  </si>
  <si>
    <t>Free Cash Flow Build</t>
  </si>
  <si>
    <t>Base Case</t>
  </si>
  <si>
    <t>Downside Case</t>
  </si>
  <si>
    <t>Upside Case</t>
  </si>
  <si>
    <t>PF Switch</t>
  </si>
  <si>
    <t>Adj. EBITDA</t>
  </si>
  <si>
    <t>Tansaction Interest Calculation</t>
  </si>
  <si>
    <t>Orig. Rate</t>
  </si>
  <si>
    <t>Trx Adj.</t>
  </si>
  <si>
    <t>New Rate</t>
  </si>
  <si>
    <t>Cumulative Interest</t>
  </si>
  <si>
    <t>1 Month SOFR as of 09/10/2025</t>
  </si>
  <si>
    <t>Annual Cash Interest</t>
  </si>
  <si>
    <t>Interest Projections</t>
  </si>
  <si>
    <t>Quarter</t>
  </si>
  <si>
    <t>1Q'27</t>
  </si>
  <si>
    <t>2Q'27</t>
  </si>
  <si>
    <t>3Q'27</t>
  </si>
  <si>
    <t>4Q'27</t>
  </si>
  <si>
    <t>1Q'28</t>
  </si>
  <si>
    <t>2Q'28</t>
  </si>
  <si>
    <t>3Q'28</t>
  </si>
  <si>
    <t>4Q'28</t>
  </si>
  <si>
    <t>1Q'29</t>
  </si>
  <si>
    <t>2Q'29</t>
  </si>
  <si>
    <t>3Q'29</t>
  </si>
  <si>
    <t>4Q'29</t>
  </si>
  <si>
    <t>1Q'30</t>
  </si>
  <si>
    <t>2Q'30</t>
  </si>
  <si>
    <t>3Q'30</t>
  </si>
  <si>
    <t>4Q'30</t>
  </si>
  <si>
    <t>1Q'31</t>
  </si>
  <si>
    <t>2Q'31</t>
  </si>
  <si>
    <t>Pre-Trx. Cumulative Interest</t>
  </si>
  <si>
    <t>Post-Trx. Cumulative Interest</t>
  </si>
  <si>
    <t>Delta for Chart Output</t>
  </si>
  <si>
    <t>1-Month Forward SOFR Curve</t>
  </si>
  <si>
    <t>Uptier + New Money Transaction Overview</t>
  </si>
  <si>
    <t>Average Annual Interest Rate Delta</t>
  </si>
  <si>
    <t>Annual Interest Rate Delta</t>
  </si>
  <si>
    <t>Cash to Balance Sheet</t>
  </si>
  <si>
    <t>Table 1 - LIVE</t>
  </si>
  <si>
    <t>Table 1 - Output</t>
  </si>
  <si>
    <t>Table 2</t>
  </si>
  <si>
    <t>AHG Premium (2nd-Out TL)</t>
  </si>
  <si>
    <t>New Second-Out 1L Term Loan</t>
  </si>
  <si>
    <t>New Second-Out 1L Term Loan Post-Fee</t>
  </si>
  <si>
    <t>New Second-Out 1L Term Loan Pre-Fee</t>
  </si>
  <si>
    <t>Downside Case (Existing Capital Structure)</t>
  </si>
  <si>
    <t>Base Case (Existing Capital Structure)</t>
  </si>
  <si>
    <t>3Q25</t>
  </si>
  <si>
    <t>LTM 3Q'25</t>
  </si>
  <si>
    <t>LTM 3Q25</t>
  </si>
  <si>
    <t>1L Senior Secured Term Loan</t>
  </si>
  <si>
    <t>Amendment Fee</t>
  </si>
  <si>
    <t>Total 1L Interest + Fee</t>
  </si>
  <si>
    <t>A&amp;E Fees</t>
  </si>
  <si>
    <t>1L TL Interest Margin Fee</t>
  </si>
  <si>
    <t>1L TL One-Time Amendment Fee</t>
  </si>
  <si>
    <t>Illustrative Term Loan Value Summary</t>
  </si>
  <si>
    <t>Near-Term Debt Maturity Profile</t>
  </si>
  <si>
    <t>1Q</t>
  </si>
  <si>
    <t>2Q</t>
  </si>
  <si>
    <t>3Q</t>
  </si>
  <si>
    <t>4Q</t>
  </si>
  <si>
    <t>Pre Transaction</t>
  </si>
  <si>
    <t>Post Transaction</t>
  </si>
  <si>
    <t>Extended Tranche RCF Capacity</t>
  </si>
  <si>
    <t>Non-Extended Tranche RCF Capacity</t>
  </si>
  <si>
    <t>Pre Transaction Term Loan</t>
  </si>
  <si>
    <t>Post Transaction Term Loan</t>
  </si>
  <si>
    <t>Labels</t>
  </si>
  <si>
    <t>Pre Transaction RCF Capacity</t>
  </si>
  <si>
    <t>Post Transaction RCF Capacity</t>
  </si>
  <si>
    <t>Cash Interest</t>
  </si>
  <si>
    <t>Data as of 4Q'25</t>
  </si>
  <si>
    <t>Forecast</t>
  </si>
  <si>
    <t>1 Month SOFR as of 3/5/2026</t>
  </si>
  <si>
    <t>Memo: FY'25 Adj. EBITDA</t>
  </si>
  <si>
    <t>FY'25 Adj. EBITDA</t>
  </si>
  <si>
    <t>Net Debt / FY'25 Adj. EBITDA</t>
  </si>
  <si>
    <t>Transaction Adjustment</t>
  </si>
  <si>
    <t>Plus: New Money from Trx.</t>
  </si>
  <si>
    <t>Section 301 Tariff?</t>
  </si>
  <si>
    <t>Section 232 and 122 Effective Tariff Rate</t>
  </si>
  <si>
    <t>Total Tariff Rate</t>
  </si>
  <si>
    <t>允䅁䅁䅍䅁慁䅁䅁兓剂䙁䄸兔䉂䙁䅉睓䙂䙁䅑睑䉂䙁䅁䅁䉁䅁䅁䅆䅁䕁䄴兗呂䕁䅕杏䑂䕁䄸睔䱂䅁䅁䅁䅁䅁䅷䅁ぁ䑁䅙䅍㑁䑁䅙䅁䍁䅁䅁䅁䅁䅁㴽</t>
  </si>
  <si>
    <t>Revenue - Grills</t>
  </si>
  <si>
    <t>Less: Cost of Goods Sold - Grills</t>
  </si>
  <si>
    <t>Gross Profit - Grills</t>
  </si>
  <si>
    <t>Gross Profit (%)</t>
  </si>
  <si>
    <t>Plus: Additional Revenue from Price Increases</t>
  </si>
  <si>
    <t>Total Revenues (Post Price Increase)</t>
  </si>
  <si>
    <t>Gross Profit - Grills (Post Price Increase)</t>
  </si>
  <si>
    <t>Revenue - Accessories</t>
  </si>
  <si>
    <t>Less: Cost of Goods Sold - Accessories</t>
  </si>
  <si>
    <t>Less: Tariff Due - Grills</t>
  </si>
  <si>
    <t>Less: Tariff Due - Accessories</t>
  </si>
  <si>
    <t>BAABTAVMT0NBTAFI/////wFQAQAAACNDSVEuTllTRTpDT09LLklRX01BUktFVENBUC4zLzUvMjAyNgEAAABTELtjAgAAAAoxMDUuNjI4MDczAQYAAAAFAAAAATEBAAAACy0xOTAzMzA0OTcwAwAAAAMxNjACAAAABjEwMDA1NAQAAAABMAcAAAAIMy81LzIwMjZKPFwYvn3eCLqEdhi+fd4I</t>
  </si>
  <si>
    <t>Blackstone</t>
  </si>
  <si>
    <t>Artisan Partners</t>
  </si>
  <si>
    <t>First Sabrepoint Capital Management</t>
  </si>
  <si>
    <t>Geode Capital Management</t>
  </si>
  <si>
    <t>Glendon Capital Management</t>
  </si>
  <si>
    <t>AEA Investors</t>
  </si>
  <si>
    <t>Updated 3/13/2026</t>
  </si>
  <si>
    <t>Holiday</t>
  </si>
  <si>
    <t>Close</t>
  </si>
  <si>
    <t>March 2026</t>
  </si>
  <si>
    <t>S</t>
  </si>
  <si>
    <t>M</t>
  </si>
  <si>
    <t>T</t>
  </si>
  <si>
    <t>W</t>
  </si>
  <si>
    <t>F</t>
  </si>
  <si>
    <t>April 2026</t>
  </si>
  <si>
    <t>May 2026</t>
  </si>
  <si>
    <t>June 2026</t>
  </si>
  <si>
    <r>
      <t>Receivables</t>
    </r>
    <r>
      <rPr>
        <sz val="6"/>
        <rFont val="Calibri Light"/>
        <family val="2"/>
        <scheme val="major"/>
      </rPr>
      <t xml:space="preserve"> </t>
    </r>
    <r>
      <rPr>
        <sz val="10"/>
        <rFont val="Calibri Light"/>
        <family val="2"/>
        <scheme val="major"/>
      </rPr>
      <t>Financing</t>
    </r>
    <r>
      <rPr>
        <sz val="6"/>
        <rFont val="Calibri Light"/>
        <family val="2"/>
        <scheme val="major"/>
      </rPr>
      <t xml:space="preserve"> </t>
    </r>
    <r>
      <rPr>
        <sz val="10"/>
        <rFont val="Calibri Light"/>
        <family val="2"/>
        <scheme val="major"/>
      </rPr>
      <t>Agreement</t>
    </r>
  </si>
  <si>
    <r>
      <t>Less: Min Liquidity Requirement</t>
    </r>
    <r>
      <rPr>
        <vertAlign val="superscript"/>
        <sz val="11"/>
        <rFont val="Calibri Light"/>
        <family val="2"/>
        <scheme val="major"/>
      </rPr>
      <t>(1)</t>
    </r>
  </si>
  <si>
    <r>
      <t>Annualized Cash Interest</t>
    </r>
    <r>
      <rPr>
        <vertAlign val="superscript"/>
        <sz val="11"/>
        <rFont val="Calibri Light"/>
        <family val="2"/>
        <scheme val="major"/>
      </rPr>
      <t>(1)</t>
    </r>
  </si>
  <si>
    <r>
      <t>Other adjustment items</t>
    </r>
    <r>
      <rPr>
        <vertAlign val="superscript"/>
        <sz val="8.25"/>
        <rFont val="Calibri Light"/>
        <family val="2"/>
        <scheme val="major"/>
      </rPr>
      <t>(1)</t>
    </r>
  </si>
  <si>
    <t>Illustrative Gross Margin Build (NO TARIFF)</t>
  </si>
  <si>
    <t>Illustrative Gross Margin Build (TARIFF)</t>
  </si>
  <si>
    <r>
      <t>Revolving Credit Facility ($112.5mm)</t>
    </r>
    <r>
      <rPr>
        <vertAlign val="superscript"/>
        <sz val="8"/>
        <rFont val="Calibri Light"/>
        <family val="2"/>
        <scheme val="major"/>
      </rPr>
      <t>(2)</t>
    </r>
  </si>
  <si>
    <r>
      <t>1L Term Loan due 2028</t>
    </r>
    <r>
      <rPr>
        <vertAlign val="superscript"/>
        <sz val="8"/>
        <rFont val="Calibri Light"/>
        <family val="2"/>
        <scheme val="major"/>
      </rPr>
      <t>(3)</t>
    </r>
  </si>
  <si>
    <r>
      <t>Less: Min Liquidity Requirement</t>
    </r>
    <r>
      <rPr>
        <vertAlign val="superscript"/>
        <sz val="8"/>
        <rFont val="Calibri Light"/>
        <family val="2"/>
        <scheme val="major"/>
      </rPr>
      <t>(4)</t>
    </r>
  </si>
  <si>
    <t>New First-Out 1L Term Loan</t>
  </si>
  <si>
    <t>New First Out 1L Term Loan</t>
  </si>
  <si>
    <r>
      <t>New Second-Out 1L Term Loan</t>
    </r>
    <r>
      <rPr>
        <vertAlign val="superscript"/>
        <sz val="11"/>
        <rFont val="Calibri Light"/>
        <family val="2"/>
        <scheme val="major"/>
      </rPr>
      <t>(1)</t>
    </r>
  </si>
  <si>
    <r>
      <t>Day 1 AHG Recovery</t>
    </r>
    <r>
      <rPr>
        <vertAlign val="superscript"/>
        <sz val="11"/>
        <rFont val="Calibri Light"/>
        <family val="2"/>
        <scheme val="major"/>
      </rPr>
      <t>(1)</t>
    </r>
  </si>
  <si>
    <r>
      <t>Price</t>
    </r>
    <r>
      <rPr>
        <vertAlign val="superscript"/>
        <sz val="8"/>
        <rFont val="Calibri Light"/>
        <family val="2"/>
        <scheme val="major"/>
      </rPr>
      <t>(1)</t>
    </r>
  </si>
</sst>
</file>

<file path=xl/styles.xml><?xml version="1.0" encoding="utf-8"?>
<styleSheet xmlns="http://schemas.openxmlformats.org/spreadsheetml/2006/main">
  <numFmts count="7">
    <numFmt numFmtId="164" formatCode="[$-en-US]mmm-yy;@"/>
    <numFmt numFmtId="165" formatCode="$#,##0_);($#,##0);-;"/>
    <numFmt numFmtId="166" formatCode="#,##0_);(#,##0);-;"/>
    <numFmt numFmtId="167" formatCode="$#,##0_);($#,##0);$-_);"/>
    <numFmt numFmtId="168" formatCode="0.0%_);(0.0%);-;"/>
    <numFmt numFmtId="169" formatCode="$#,##0.000_);($#,##0.000);-;"/>
    <numFmt numFmtId="170" formatCode="#,##0_);(#,##0);-_);"/>
  </numFmts>
  <fonts count="44">
    <font>
      <name val="Arial"/>
      <family val="2"/>
      <color theme="1"/>
      <sz val="10"/>
    </font>
    <font>
      <name val="Segoe UI"/>
      <family val="2"/>
      <color theme="1"/>
      <sz val="10"/>
    </font>
    <font>
      <name val="Segoe UI"/>
      <family val="2"/>
      <color theme="1"/>
      <sz val="10"/>
    </font>
    <font>
      <name val="Arial"/>
      <family val="2"/>
      <color theme="1"/>
      <sz val="10"/>
    </font>
    <font>
      <name val="Calibri"/>
      <family val="2"/>
      <color theme="1"/>
      <sz val="11"/>
      <scheme val="minor"/>
    </font>
    <font>
      <name val="Arial"/>
      <family val="2"/>
      <sz val="10"/>
    </font>
    <font>
      <name val="Calibri"/>
      <family val="2"/>
      <sz val="11"/>
    </font>
    <font>
      <name val="Calibri"/>
      <family val="2"/>
      <sz val="11"/>
    </font>
    <font>
      <name val="Calibri"/>
      <family val="2"/>
      <sz val="11"/>
    </font>
    <font>
      <name val="Arial"/>
      <family val="2"/>
      <sz val="10"/>
    </font>
    <font>
      <name val="Calibri Light"/>
      <family val="2"/>
      <sz val="11"/>
      <scheme val="major"/>
    </font>
    <font>
      <name val="Calibri Light"/>
      <family val="2"/>
      <i val="1"/>
      <sz val="11"/>
      <scheme val="major"/>
    </font>
    <font>
      <name val="Calibri Light"/>
      <family val="2"/>
      <sz val="12"/>
      <scheme val="major"/>
    </font>
    <font>
      <name val="Calibri Light"/>
      <family val="2"/>
      <i val="1"/>
      <sz val="12"/>
      <scheme val="major"/>
    </font>
    <font>
      <name val="Calibri Light"/>
      <family val="2"/>
      <sz val="10"/>
      <scheme val="major"/>
    </font>
    <font>
      <name val="Calibri Light"/>
      <family val="2"/>
      <sz val="8"/>
      <scheme val="major"/>
    </font>
    <font>
      <name val="Calibri Light"/>
      <family val="2"/>
      <sz val="9"/>
      <scheme val="major"/>
    </font>
    <font>
      <name val="Calibri Light"/>
      <family val="2"/>
      <sz val="13"/>
      <scheme val="major"/>
    </font>
    <font>
      <name val="Calibri Light"/>
      <family val="2"/>
      <i val="1"/>
      <sz val="13"/>
      <scheme val="major"/>
    </font>
    <font>
      <name val="Calibri Light"/>
      <family val="2"/>
      <i val="1"/>
      <sz val="10"/>
      <scheme val="major"/>
    </font>
    <font>
      <name val="Calibri Light"/>
      <family val="2"/>
      <sz val="6"/>
      <scheme val="major"/>
    </font>
    <font>
      <name val="Calibri Light"/>
      <family val="2"/>
      <sz val="16"/>
      <scheme val="major"/>
    </font>
    <font>
      <name val="Calibri Light"/>
      <family val="2"/>
      <sz val="11"/>
      <vertAlign val="superscript"/>
      <scheme val="major"/>
    </font>
    <font>
      <name val="Calibri Light"/>
      <family val="2"/>
      <i val="1"/>
      <sz val="11"/>
      <u val="single"/>
      <scheme val="major"/>
    </font>
    <font>
      <name val="Calibri Light"/>
      <family val="2"/>
      <i val="1"/>
      <sz val="8"/>
      <scheme val="major"/>
    </font>
    <font>
      <name val="Calibri Light"/>
      <family val="2"/>
      <sz val="8.25"/>
      <vertAlign val="superscript"/>
      <scheme val="major"/>
    </font>
    <font>
      <name val="Calibri Light"/>
      <family val="2"/>
      <sz val="11"/>
      <u val="single"/>
      <scheme val="major"/>
    </font>
    <font>
      <name val="Calibri Light"/>
      <family val="2"/>
      <sz val="8"/>
      <vertAlign val="superscript"/>
      <scheme val="major"/>
    </font>
    <font>
      <name val="Arial"/>
      <color rgb="FF525766"/>
      <sz val="10"/>
    </font>
    <font>
      <name val="Arial"/>
      <b val="1"/>
      <color rgb="FF525766"/>
      <sz val="10"/>
    </font>
    <font>
      <name val="Arial"/>
      <b val="1"/>
      <color rgb="FF0000FF"/>
      <sz val="10"/>
    </font>
    <font>
      <name val="Arial"/>
      <i val="1"/>
      <color rgb="FF666699"/>
      <sz val="10"/>
    </font>
    <font>
      <name val="Arial"/>
      <b val="1"/>
      <color rgb="FFFF0000"/>
      <sz val="10"/>
    </font>
    <font>
      <name val="Arial"/>
      <b val="1"/>
      <color rgb="FFFFFFFF"/>
      <sz val="10"/>
    </font>
    <font>
      <name val="Arial"/>
      <b val="1"/>
      <color rgb="FF0067A5"/>
      <sz val="10"/>
    </font>
    <font>
      <name val="Arial"/>
      <color rgb="FF0000FF"/>
      <sz val="10"/>
    </font>
    <font>
      <name val="Arial"/>
      <i val="1"/>
      <color rgb="FF525766"/>
      <sz val="10"/>
    </font>
    <font>
      <name val="Arial"/>
      <i val="1"/>
      <color rgb="FFFF0000"/>
      <sz val="10"/>
    </font>
    <font>
      <name val="Arial"/>
      <b val="1"/>
      <color rgb="FF00B050"/>
      <sz val="10"/>
    </font>
    <font>
      <name val="Arial"/>
      <color rgb="FF00B050"/>
      <sz val="10"/>
    </font>
    <font>
      <name val="Segoe UI"/>
      <color rgb="FF525766"/>
      <sz val="10"/>
    </font>
    <font>
      <name val="Segoe UI"/>
      <b val="1"/>
      <color rgb="FF525766"/>
      <sz val="10"/>
    </font>
    <font>
      <name val="Segoe UI"/>
      <b val="1"/>
      <color rgb="FF525766"/>
      <sz val="10"/>
      <u val="single"/>
    </font>
    <font>
      <name val="Segoe UI"/>
      <i val="1"/>
      <color rgb="FF525766"/>
      <sz val="10"/>
    </font>
  </fonts>
  <fills count="7">
    <fill>
      <patternFill/>
    </fill>
    <fill>
      <patternFill patternType="gray125"/>
    </fill>
    <fill>
      <patternFill patternType="solid">
        <fgColor rgb="FFBABCC2"/>
        <bgColor rgb="FFBABCC2"/>
      </patternFill>
    </fill>
    <fill>
      <patternFill patternType="solid">
        <fgColor rgb="FF002855"/>
        <bgColor rgb="FF002855"/>
      </patternFill>
    </fill>
    <fill>
      <patternFill patternType="solid">
        <fgColor rgb="FFDCE8F4"/>
        <bgColor rgb="FFDCE8F4"/>
      </patternFill>
    </fill>
    <fill>
      <patternFill patternType="solid">
        <fgColor rgb="FFD3EFEF"/>
        <bgColor rgb="FFD3EFEF"/>
      </patternFill>
    </fill>
    <fill>
      <patternFill patternType="solid">
        <fgColor rgb="FFF2F2F2"/>
        <bgColor rgb="FFF2F2F2"/>
      </patternFill>
    </fill>
  </fills>
  <borders count="3">
    <border>
      <left/>
      <right/>
      <top/>
      <bottom/>
      <diagonal/>
    </border>
    <border>
      <left/>
      <right/>
      <top style="thin">
        <color rgb="FFBFBFBF"/>
      </top>
      <bottom style="thin">
        <color rgb="FFBFBFBF"/>
      </bottom>
    </border>
    <border>
      <left/>
      <right/>
      <top/>
      <bottom style="thin">
        <color rgb="FFBFBFBF"/>
      </bottom>
    </border>
  </borders>
  <cellStyleXfs count="29">
    <xf numFmtId="0" fontId="3" fillId="0" borderId="0"/>
    <xf numFmtId="9" fontId="3" fillId="0" borderId="0"/>
    <xf numFmtId="0" fontId="4" fillId="0" borderId="0"/>
    <xf numFmtId="0" fontId="9" fillId="0" borderId="0"/>
    <xf numFmtId="0" fontId="9" fillId="0" borderId="0"/>
    <xf numFmtId="43" fontId="9" fillId="0" borderId="0"/>
    <xf numFmtId="44" fontId="9" fillId="0" borderId="0"/>
    <xf numFmtId="43" fontId="4" fillId="0" borderId="0"/>
    <xf numFmtId="9" fontId="4" fillId="0" borderId="0"/>
    <xf numFmtId="0" fontId="4" fillId="0" borderId="0"/>
    <xf numFmtId="0" fontId="3" fillId="0" borderId="0"/>
    <xf numFmtId="0" fontId="9" fillId="0" borderId="0"/>
    <xf numFmtId="0" fontId="8" fillId="0" borderId="0"/>
    <xf numFmtId="0" fontId="8" fillId="0" borderId="0"/>
    <xf numFmtId="0" fontId="8" fillId="0" borderId="0"/>
    <xf numFmtId="0" fontId="9" fillId="0" borderId="0"/>
    <xf numFmtId="44" fontId="3" fillId="0" borderId="0"/>
    <xf numFmtId="0" fontId="8" fillId="0" borderId="0"/>
    <xf numFmtId="0" fontId="9" fillId="0" borderId="0" applyAlignment="1">
      <alignment vertical="center"/>
    </xf>
    <xf numFmtId="0" fontId="3" fillId="0" borderId="0"/>
    <xf numFmtId="0" fontId="3" fillId="0" borderId="0"/>
    <xf numFmtId="0" fontId="4" fillId="0" borderId="0"/>
    <xf numFmtId="0" fontId="8" fillId="0" borderId="0"/>
    <xf numFmtId="0" fontId="3" fillId="0" borderId="0"/>
    <xf numFmtId="0" fontId="2" fillId="0" borderId="0"/>
    <xf numFmtId="43" fontId="2" fillId="0" borderId="0"/>
    <xf numFmtId="9" fontId="2" fillId="0" borderId="0"/>
    <xf numFmtId="0" fontId="2" fillId="0" borderId="0"/>
    <xf numFmtId="9" fontId="2" fillId="0" borderId="0"/>
  </cellStyleXfs>
  <cellXfs count="496">
    <xf numFmtId="0" fontId="0" fillId="0" borderId="0" pivotButton="0" quotePrefix="0" xfId="0"/>
    <xf numFmtId="2" fontId="10" fillId="0" borderId="0" applyAlignment="1" pivotButton="0" quotePrefix="0" xfId="18">
      <alignment vertical="center"/>
    </xf>
    <xf numFmtId="2" fontId="10" fillId="0" borderId="0" applyAlignment="1" pivotButton="0" quotePrefix="0" xfId="17">
      <alignment vertical="center"/>
    </xf>
    <xf numFmtId="2" fontId="15" fillId="0" borderId="0" applyAlignment="1" pivotButton="0" quotePrefix="0" xfId="0">
      <alignment vertical="center"/>
    </xf>
    <xf numFmtId="2" fontId="10" fillId="0" borderId="0" applyAlignment="1" pivotButton="0" quotePrefix="0" xfId="0">
      <alignment vertical="center"/>
    </xf>
    <xf numFmtId="2" fontId="12" fillId="0" borderId="0" applyAlignment="1" pivotButton="0" quotePrefix="0" xfId="0">
      <alignment vertical="center"/>
    </xf>
    <xf numFmtId="2" fontId="13" fillId="0" borderId="0" applyAlignment="1" pivotButton="0" quotePrefix="0" xfId="0">
      <alignment vertical="center"/>
    </xf>
    <xf numFmtId="2" fontId="13" fillId="0" borderId="0" applyAlignment="1" pivotButton="0" quotePrefix="0" xfId="19">
      <alignment vertical="center"/>
    </xf>
    <xf numFmtId="2" fontId="12" fillId="0" borderId="0" applyAlignment="1" pivotButton="0" quotePrefix="0" xfId="12">
      <alignment vertical="center"/>
    </xf>
    <xf numFmtId="2" fontId="12" fillId="0" borderId="0" applyAlignment="1" pivotButton="0" quotePrefix="0" xfId="19">
      <alignment vertical="center"/>
    </xf>
    <xf numFmtId="2" fontId="10" fillId="0" borderId="0" applyAlignment="1" pivotButton="0" quotePrefix="0" xfId="12">
      <alignment vertical="center"/>
    </xf>
    <xf numFmtId="2" fontId="10" fillId="0" borderId="0" applyAlignment="1" pivotButton="0" quotePrefix="0" xfId="19">
      <alignment vertical="center"/>
    </xf>
    <xf numFmtId="2" fontId="11" fillId="0" borderId="0" applyAlignment="1" pivotButton="0" quotePrefix="0" xfId="19">
      <alignment vertical="center"/>
    </xf>
    <xf numFmtId="2" fontId="10" fillId="0" borderId="0" applyAlignment="1" pivotButton="0" quotePrefix="0" xfId="0">
      <alignment horizontal="centerContinuous" vertical="center"/>
    </xf>
    <xf numFmtId="2" fontId="10" fillId="0" borderId="0" applyAlignment="1" pivotButton="0" quotePrefix="0" xfId="1">
      <alignment vertical="center"/>
    </xf>
    <xf numFmtId="2" fontId="10" fillId="0" borderId="0" applyAlignment="1" pivotButton="0" quotePrefix="0" xfId="0">
      <alignment horizontal="left" vertical="center"/>
    </xf>
    <xf numFmtId="2" fontId="11" fillId="0" borderId="0" applyAlignment="1" pivotButton="0" quotePrefix="0" xfId="1">
      <alignment vertical="center"/>
    </xf>
    <xf numFmtId="2" fontId="11" fillId="0" borderId="0" applyAlignment="1" pivotButton="0" quotePrefix="0" xfId="0">
      <alignment vertical="center"/>
    </xf>
    <xf numFmtId="2" fontId="10" fillId="0" borderId="0" applyAlignment="1" pivotButton="0" quotePrefix="0" xfId="8">
      <alignment vertical="center"/>
    </xf>
    <xf numFmtId="2" fontId="14" fillId="0" borderId="0" applyAlignment="1" pivotButton="0" quotePrefix="0" xfId="0">
      <alignment vertical="center"/>
    </xf>
    <xf numFmtId="2" fontId="14" fillId="0" borderId="0" applyAlignment="1" pivotButton="0" quotePrefix="0" xfId="0">
      <alignment horizontal="center" vertical="center"/>
    </xf>
    <xf numFmtId="2" fontId="15" fillId="0" borderId="0" applyAlignment="1" pivotButton="0" quotePrefix="0" xfId="0">
      <alignment horizontal="center" vertical="center"/>
    </xf>
    <xf numFmtId="2" fontId="16" fillId="0" borderId="0" applyAlignment="1" pivotButton="0" quotePrefix="0" xfId="0">
      <alignment horizontal="center" vertical="center"/>
    </xf>
    <xf numFmtId="2" fontId="10" fillId="0" borderId="0" applyAlignment="1" pivotButton="0" quotePrefix="0" xfId="9">
      <alignment vertical="center"/>
    </xf>
    <xf numFmtId="2" fontId="10" fillId="0" borderId="0" applyAlignment="1" pivotButton="0" quotePrefix="0" xfId="9">
      <alignment horizontal="right" vertical="center"/>
    </xf>
    <xf numFmtId="2" fontId="10" fillId="0" borderId="0" applyAlignment="1" pivotButton="0" quotePrefix="0" xfId="0">
      <alignment horizontal="center" vertical="center"/>
    </xf>
    <xf numFmtId="2" fontId="10" fillId="0" borderId="0" applyAlignment="1" pivotButton="0" quotePrefix="0" xfId="0">
      <alignment horizontal="right" vertical="center"/>
    </xf>
    <xf numFmtId="2" fontId="10" fillId="0" borderId="0" applyAlignment="1" pivotButton="0" quotePrefix="0" xfId="9">
      <alignment horizontal="center" vertical="center"/>
    </xf>
    <xf numFmtId="2" fontId="12" fillId="0" borderId="0" applyAlignment="1" pivotButton="0" quotePrefix="0" xfId="10">
      <alignment vertical="center"/>
    </xf>
    <xf numFmtId="2" fontId="13" fillId="0" borderId="0" applyAlignment="1" pivotButton="0" quotePrefix="0" xfId="4">
      <alignment vertical="center"/>
    </xf>
    <xf numFmtId="2" fontId="13" fillId="0" borderId="0" applyAlignment="1" pivotButton="0" quotePrefix="0" xfId="4">
      <alignment horizontal="right" vertical="center"/>
    </xf>
    <xf numFmtId="2" fontId="11" fillId="0" borderId="0" applyAlignment="1" pivotButton="0" quotePrefix="0" xfId="4">
      <alignment vertical="center"/>
    </xf>
    <xf numFmtId="2" fontId="11" fillId="0" borderId="0" applyAlignment="1" pivotButton="0" quotePrefix="0" xfId="4">
      <alignment horizontal="right" vertical="center"/>
    </xf>
    <xf numFmtId="2" fontId="10" fillId="0" borderId="0" applyAlignment="1" pivotButton="0" quotePrefix="0" xfId="10">
      <alignment vertical="center"/>
    </xf>
    <xf numFmtId="2" fontId="11" fillId="0" borderId="0" applyAlignment="1" pivotButton="0" quotePrefix="0" xfId="9">
      <alignment horizontal="center" vertical="center"/>
    </xf>
    <xf numFmtId="2" fontId="10" fillId="0" borderId="0" applyAlignment="1" pivotButton="0" quotePrefix="0" xfId="15">
      <alignment vertical="center"/>
    </xf>
    <xf numFmtId="2" fontId="17" fillId="0" borderId="0" applyAlignment="1" pivotButton="0" quotePrefix="0" xfId="9">
      <alignment vertical="center"/>
    </xf>
    <xf numFmtId="2" fontId="18" fillId="0" borderId="0" applyAlignment="1" pivotButton="0" quotePrefix="0" xfId="9">
      <alignment vertical="center"/>
    </xf>
    <xf numFmtId="2" fontId="17" fillId="0" borderId="0" applyAlignment="1" pivotButton="0" quotePrefix="0" xfId="9">
      <alignment horizontal="left" vertical="center"/>
    </xf>
    <xf numFmtId="2" fontId="17" fillId="0" borderId="0" applyAlignment="1" pivotButton="0" quotePrefix="0" xfId="1">
      <alignment vertical="center"/>
    </xf>
    <xf numFmtId="2" fontId="17" fillId="0" borderId="0" applyAlignment="1" pivotButton="0" quotePrefix="0" xfId="8">
      <alignment horizontal="center" vertical="center"/>
    </xf>
    <xf numFmtId="2" fontId="17" fillId="0" borderId="0" applyAlignment="1" pivotButton="0" quotePrefix="0" xfId="0">
      <alignment vertical="center"/>
    </xf>
    <xf numFmtId="2" fontId="18" fillId="0" borderId="0" applyAlignment="1" pivotButton="0" quotePrefix="0" xfId="0">
      <alignment vertical="center"/>
    </xf>
    <xf numFmtId="2" fontId="14" fillId="0" borderId="0" applyAlignment="1" pivotButton="0" quotePrefix="0" xfId="22">
      <alignment vertical="center"/>
    </xf>
    <xf numFmtId="2" fontId="19" fillId="0" borderId="0" applyAlignment="1" pivotButton="0" quotePrefix="0" xfId="19">
      <alignment vertical="center"/>
    </xf>
    <xf numFmtId="2" fontId="14" fillId="0" borderId="0" applyAlignment="1" pivotButton="0" quotePrefix="0" xfId="12">
      <alignment vertical="center"/>
    </xf>
    <xf numFmtId="2" fontId="14" fillId="0" borderId="0" applyAlignment="1" pivotButton="0" quotePrefix="0" xfId="19">
      <alignment vertical="center"/>
    </xf>
    <xf numFmtId="2" fontId="14" fillId="0" borderId="0" applyAlignment="1" pivotButton="0" quotePrefix="0" xfId="0">
      <alignment horizontal="left" vertical="center"/>
    </xf>
    <xf numFmtId="2" fontId="14" fillId="0" borderId="0" applyAlignment="1" pivotButton="0" quotePrefix="0" xfId="22">
      <alignment horizontal="left" vertical="center"/>
    </xf>
    <xf numFmtId="2" fontId="14" fillId="0" borderId="0" applyAlignment="1" pivotButton="0" quotePrefix="0" xfId="1">
      <alignment vertical="center"/>
    </xf>
    <xf numFmtId="2" fontId="19" fillId="0" borderId="0" applyAlignment="1" pivotButton="0" quotePrefix="0" xfId="22">
      <alignment vertical="center"/>
    </xf>
    <xf numFmtId="2" fontId="14" fillId="0" borderId="0" applyAlignment="1" pivotButton="0" quotePrefix="0" xfId="22">
      <alignment horizontal="right" vertical="center"/>
    </xf>
    <xf numFmtId="2" fontId="14" fillId="0" borderId="0" applyAlignment="1" pivotButton="0" quotePrefix="0" xfId="4">
      <alignment horizontal="left" vertical="center"/>
    </xf>
    <xf numFmtId="2" fontId="19" fillId="0" borderId="0" applyAlignment="1" pivotButton="0" quotePrefix="0" xfId="22">
      <alignment horizontal="right" vertical="center"/>
    </xf>
    <xf numFmtId="2" fontId="19" fillId="0" borderId="0" applyAlignment="1" pivotButton="0" quotePrefix="0" xfId="22">
      <alignment horizontal="left" vertical="center"/>
    </xf>
    <xf numFmtId="2" fontId="19" fillId="0" borderId="0" applyAlignment="1" pivotButton="0" quotePrefix="0" xfId="23">
      <alignment vertical="center"/>
    </xf>
    <xf numFmtId="2" fontId="14" fillId="0" borderId="0" applyAlignment="1" pivotButton="0" quotePrefix="0" xfId="21">
      <alignment vertical="center"/>
    </xf>
    <xf numFmtId="2" fontId="19" fillId="0" borderId="0" applyAlignment="1" pivotButton="0" quotePrefix="0" xfId="21">
      <alignment vertical="center"/>
    </xf>
    <xf numFmtId="2" fontId="14" fillId="0" borderId="0" applyAlignment="1" pivotButton="0" quotePrefix="0" xfId="21">
      <alignment horizontal="left" vertical="center"/>
    </xf>
    <xf numFmtId="2" fontId="14" fillId="0" borderId="0" applyAlignment="1" pivotButton="0" quotePrefix="0" xfId="21">
      <alignment horizontal="center" vertical="center"/>
    </xf>
    <xf numFmtId="2" fontId="21" fillId="0" borderId="0" applyAlignment="1" pivotButton="0" quotePrefix="0" xfId="21">
      <alignment vertical="center"/>
    </xf>
    <xf numFmtId="2" fontId="10" fillId="0" borderId="0" applyAlignment="1" pivotButton="0" quotePrefix="0" xfId="22">
      <alignment vertical="center"/>
    </xf>
    <xf numFmtId="2" fontId="10" fillId="0" borderId="0" applyAlignment="1" pivotButton="0" quotePrefix="0" xfId="19">
      <alignment horizontal="left" vertical="center"/>
    </xf>
    <xf numFmtId="2" fontId="10" fillId="0" borderId="0" applyAlignment="1" pivotButton="0" quotePrefix="0" xfId="27">
      <alignment vertical="center"/>
    </xf>
    <xf numFmtId="2" fontId="10" fillId="0" borderId="0" applyAlignment="1" pivotButton="0" quotePrefix="0" xfId="22">
      <alignment horizontal="left" vertical="center"/>
    </xf>
    <xf numFmtId="2" fontId="11" fillId="0" borderId="0" applyAlignment="1" pivotButton="0" quotePrefix="0" xfId="22">
      <alignment vertical="center"/>
    </xf>
    <xf numFmtId="2" fontId="11" fillId="0" borderId="0" applyAlignment="1" pivotButton="0" quotePrefix="0" xfId="27">
      <alignment horizontal="centerContinuous" vertical="center"/>
    </xf>
    <xf numFmtId="2" fontId="10" fillId="0" borderId="0" applyAlignment="1" pivotButton="0" quotePrefix="0" xfId="27">
      <alignment horizontal="centerContinuous" vertical="center"/>
    </xf>
    <xf numFmtId="2" fontId="10" fillId="0" borderId="0" applyAlignment="1" pivotButton="0" quotePrefix="0" xfId="28">
      <alignment horizontal="centerContinuous" vertical="center"/>
    </xf>
    <xf numFmtId="2" fontId="10" fillId="0" borderId="0" applyAlignment="1" pivotButton="0" quotePrefix="0" xfId="4">
      <alignment horizontal="left" vertical="center"/>
    </xf>
    <xf numFmtId="2" fontId="10" fillId="0" borderId="0" applyAlignment="1" pivotButton="0" quotePrefix="0" xfId="22">
      <alignment horizontal="center" vertical="center"/>
    </xf>
    <xf numFmtId="2" fontId="11" fillId="0" borderId="0" applyAlignment="1" pivotButton="0" quotePrefix="0" xfId="22">
      <alignment horizontal="left" vertical="center"/>
    </xf>
    <xf numFmtId="2" fontId="14" fillId="0" borderId="0" applyAlignment="1" pivotButton="0" quotePrefix="0" xfId="27">
      <alignment vertical="center"/>
    </xf>
    <xf numFmtId="2" fontId="11" fillId="0" borderId="0" applyAlignment="1" pivotButton="0" quotePrefix="0" xfId="27">
      <alignment horizontal="center" vertical="center"/>
    </xf>
    <xf numFmtId="2" fontId="14" fillId="0" borderId="0" applyAlignment="1" pivotButton="0" quotePrefix="0" xfId="27">
      <alignment horizontal="center" vertical="center"/>
    </xf>
    <xf numFmtId="2" fontId="10" fillId="0" borderId="0" applyAlignment="1" pivotButton="0" quotePrefix="0" xfId="24">
      <alignment vertical="center"/>
    </xf>
    <xf numFmtId="2" fontId="10" fillId="0" borderId="0" applyAlignment="1" pivotButton="0" quotePrefix="0" xfId="25">
      <alignment vertical="center"/>
    </xf>
    <xf numFmtId="2" fontId="10" fillId="0" borderId="0" applyAlignment="1" pivotButton="0" quotePrefix="0" xfId="25">
      <alignment horizontal="right" vertical="center"/>
    </xf>
    <xf numFmtId="2" fontId="11" fillId="0" borderId="0" applyAlignment="1" pivotButton="0" quotePrefix="0" xfId="22">
      <alignment horizontal="right" vertical="center"/>
    </xf>
    <xf numFmtId="2" fontId="10" fillId="0" borderId="0" applyAlignment="1" pivotButton="0" quotePrefix="0" xfId="24">
      <alignment horizontal="left" vertical="center"/>
    </xf>
    <xf numFmtId="2" fontId="11" fillId="0" borderId="0" applyAlignment="1" pivotButton="0" quotePrefix="0" xfId="24">
      <alignment horizontal="left" vertical="center"/>
    </xf>
    <xf numFmtId="2" fontId="11" fillId="0" borderId="0" applyAlignment="1" pivotButton="0" quotePrefix="0" xfId="25">
      <alignment vertical="center"/>
    </xf>
    <xf numFmtId="2" fontId="11" fillId="0" borderId="0" applyAlignment="1" pivotButton="0" quotePrefix="0" xfId="24">
      <alignment vertical="center"/>
    </xf>
    <xf numFmtId="2" fontId="10" fillId="0" borderId="0" applyAlignment="1" pivotButton="0" quotePrefix="0" xfId="1">
      <alignment horizontal="left" vertical="center"/>
    </xf>
    <xf numFmtId="2" fontId="10" fillId="0" borderId="0" applyAlignment="1" pivotButton="0" quotePrefix="0" xfId="22">
      <alignment horizontal="right" vertical="center"/>
    </xf>
    <xf numFmtId="2" fontId="11" fillId="0" borderId="0" applyAlignment="1" pivotButton="0" quotePrefix="0" xfId="23">
      <alignment vertical="center"/>
    </xf>
    <xf numFmtId="2" fontId="10" fillId="0" borderId="0" applyAlignment="1" pivotButton="0" quotePrefix="0" xfId="7">
      <alignment horizontal="right" vertical="center"/>
    </xf>
    <xf numFmtId="2" fontId="23" fillId="0" borderId="0" applyAlignment="1" pivotButton="0" quotePrefix="0" xfId="0">
      <alignment horizontal="left" vertical="center"/>
    </xf>
    <xf numFmtId="2" fontId="24" fillId="0" borderId="0" applyAlignment="1" pivotButton="0" quotePrefix="0" xfId="0">
      <alignment vertical="center"/>
    </xf>
    <xf numFmtId="2" fontId="19" fillId="0" borderId="0" applyAlignment="1" pivotButton="0" quotePrefix="0" xfId="0">
      <alignment vertical="center"/>
    </xf>
    <xf numFmtId="2" fontId="15" fillId="0" borderId="0" applyAlignment="1" pivotButton="0" quotePrefix="0" xfId="0">
      <alignment horizontal="centerContinuous" vertical="center"/>
    </xf>
    <xf numFmtId="2" fontId="15" fillId="0" borderId="0" applyAlignment="1" pivotButton="0" quotePrefix="0" xfId="0">
      <alignment horizontal="left" vertical="center"/>
    </xf>
    <xf numFmtId="2" fontId="24" fillId="0" borderId="0" applyAlignment="1" pivotButton="0" quotePrefix="0" xfId="0">
      <alignment horizontal="left" vertical="center"/>
    </xf>
    <xf numFmtId="2" fontId="24" fillId="0" borderId="0" applyAlignment="1" pivotButton="0" quotePrefix="0" xfId="1">
      <alignment vertical="center"/>
    </xf>
    <xf numFmtId="2" fontId="15" fillId="0" borderId="0" applyAlignment="1" pivotButton="0" quotePrefix="0" xfId="1">
      <alignment vertical="center"/>
    </xf>
    <xf numFmtId="2" fontId="15" fillId="0" borderId="0" applyAlignment="1" pivotButton="0" quotePrefix="0" xfId="0">
      <alignment vertical="center" wrapText="1"/>
    </xf>
    <xf numFmtId="2" fontId="11" fillId="0" borderId="0" applyAlignment="1" pivotButton="0" quotePrefix="0" xfId="1">
      <alignment horizontal="left" vertical="center"/>
    </xf>
    <xf numFmtId="2" fontId="11" fillId="0" borderId="0" applyAlignment="1" pivotButton="0" quotePrefix="0" xfId="0">
      <alignment horizontal="left" vertical="center"/>
    </xf>
    <xf numFmtId="2" fontId="11" fillId="0" borderId="0" applyAlignment="1" pivotButton="0" quotePrefix="0" xfId="0">
      <alignment horizontal="center" vertical="center"/>
    </xf>
    <xf numFmtId="2" fontId="26" fillId="0" borderId="0" applyAlignment="1" pivotButton="0" quotePrefix="0" xfId="0">
      <alignment vertical="center"/>
    </xf>
    <xf numFmtId="2" fontId="11" fillId="0" borderId="0" applyAlignment="1" pivotButton="0" quotePrefix="0" xfId="16">
      <alignment horizontal="right" vertical="center"/>
    </xf>
    <xf numFmtId="2" fontId="10" fillId="0" borderId="0" applyAlignment="1" pivotButton="0" quotePrefix="0" xfId="16">
      <alignment horizontal="right" vertical="center"/>
    </xf>
    <xf numFmtId="2" fontId="11" fillId="0" borderId="0" applyAlignment="1" pivotButton="0" quotePrefix="0" xfId="0">
      <alignment horizontal="right" vertical="center"/>
    </xf>
    <xf numFmtId="2" fontId="12" fillId="0" borderId="0" applyAlignment="1" pivotButton="0" quotePrefix="0" xfId="0">
      <alignment horizontal="center" vertical="center" wrapText="1"/>
    </xf>
    <xf numFmtId="2" fontId="15" fillId="0" borderId="0" applyAlignment="1" pivotButton="0" quotePrefix="0" xfId="0">
      <alignment horizontal="center" vertical="center" wrapText="1"/>
    </xf>
    <xf numFmtId="2" fontId="24" fillId="0" borderId="0" applyAlignment="1" pivotButton="0" quotePrefix="0" xfId="0">
      <alignment horizontal="centerContinuous" vertical="center"/>
    </xf>
    <xf numFmtId="2" fontId="15" fillId="0" borderId="0" applyAlignment="1" pivotButton="0" quotePrefix="0" xfId="1">
      <alignment horizontal="centerContinuous" vertical="center"/>
    </xf>
    <xf numFmtId="2" fontId="15" fillId="0" borderId="0" applyAlignment="1" pivotButton="0" quotePrefix="1" xfId="0">
      <alignment horizontal="center" vertical="center"/>
    </xf>
    <xf numFmtId="2" fontId="15" fillId="0" borderId="0" applyAlignment="1" pivotButton="0" quotePrefix="0" xfId="11">
      <alignment horizontal="center" vertical="center" wrapText="1"/>
    </xf>
    <xf numFmtId="2" fontId="15" fillId="0" borderId="0" applyAlignment="1" pivotButton="0" quotePrefix="0" xfId="0">
      <alignment horizontal="right" vertical="center"/>
    </xf>
    <xf numFmtId="2" fontId="15" fillId="0" borderId="0" applyAlignment="1" pivotButton="0" quotePrefix="0" xfId="1">
      <alignment horizontal="right" vertical="center" wrapText="1"/>
    </xf>
    <xf numFmtId="2" fontId="15" fillId="0" borderId="0" applyAlignment="1" pivotButton="0" quotePrefix="0" xfId="11">
      <alignment horizontal="left" vertical="center"/>
    </xf>
    <xf numFmtId="2" fontId="15" fillId="0" borderId="0" applyAlignment="1" pivotButton="0" quotePrefix="0" xfId="11">
      <alignment vertical="center"/>
    </xf>
    <xf numFmtId="2" fontId="15" fillId="0" borderId="0" applyAlignment="1" pivotButton="0" quotePrefix="0" xfId="11">
      <alignment horizontal="right" vertical="center"/>
    </xf>
    <xf numFmtId="2" fontId="15" fillId="0" borderId="0" applyAlignment="1" pivotButton="0" quotePrefix="0" xfId="7">
      <alignment horizontal="right" vertical="center"/>
    </xf>
    <xf numFmtId="2" fontId="24" fillId="0" borderId="0" applyAlignment="1" pivotButton="0" quotePrefix="0" xfId="11">
      <alignment horizontal="left" vertical="center"/>
    </xf>
    <xf numFmtId="2" fontId="12" fillId="0" borderId="0" applyAlignment="1" pivotButton="0" quotePrefix="0" xfId="19">
      <alignment horizontal="right" vertical="center"/>
    </xf>
    <xf numFmtId="2" fontId="10" fillId="0" borderId="0" applyAlignment="1" pivotButton="0" quotePrefix="0" xfId="19">
      <alignment horizontal="center" vertical="center"/>
    </xf>
    <xf numFmtId="2" fontId="16" fillId="0" borderId="0" applyAlignment="1" pivotButton="0" quotePrefix="0" xfId="0">
      <alignment horizontal="center" vertical="center"/>
    </xf>
    <xf numFmtId="2" fontId="12" fillId="0" borderId="0" applyAlignment="1" pivotButton="0" quotePrefix="0" xfId="4">
      <alignment vertical="center"/>
    </xf>
    <xf numFmtId="2" fontId="12" fillId="0" borderId="0" applyAlignment="1" pivotButton="0" quotePrefix="0" xfId="4">
      <alignment horizontal="right" vertical="center"/>
    </xf>
    <xf numFmtId="2" fontId="10" fillId="0" borderId="0" applyAlignment="1" pivotButton="0" quotePrefix="0" xfId="10">
      <alignment horizontal="centerContinuous" vertical="center"/>
    </xf>
    <xf numFmtId="2" fontId="10" fillId="0" borderId="0" applyAlignment="1" pivotButton="0" quotePrefix="0" xfId="10">
      <alignment vertical="center" wrapText="1"/>
    </xf>
    <xf numFmtId="2" fontId="12" fillId="0" borderId="0" applyAlignment="1" pivotButton="0" quotePrefix="0" xfId="0">
      <alignment horizontal="right" vertical="center"/>
    </xf>
    <xf numFmtId="2" fontId="17" fillId="0" borderId="0" applyAlignment="1" pivotButton="0" quotePrefix="0" xfId="0">
      <alignment horizontal="center" vertical="center"/>
    </xf>
    <xf numFmtId="2" fontId="18" fillId="0" borderId="0" applyAlignment="1" pivotButton="0" quotePrefix="0" xfId="8">
      <alignment vertical="center"/>
    </xf>
    <xf numFmtId="2" fontId="17" fillId="0" borderId="0" applyAlignment="1" pivotButton="0" quotePrefix="0" xfId="9">
      <alignment horizontal="centerContinuous" vertical="center"/>
    </xf>
    <xf numFmtId="2" fontId="17" fillId="0" borderId="0" applyAlignment="1" pivotButton="0" quotePrefix="0" xfId="9">
      <alignment horizontal="center" vertical="center" textRotation="90" wrapText="1"/>
    </xf>
    <xf numFmtId="2" fontId="17" fillId="0" borderId="0" applyAlignment="1" pivotButton="0" quotePrefix="0" xfId="8">
      <alignment vertical="center"/>
    </xf>
    <xf numFmtId="2" fontId="17" fillId="0" borderId="0" applyAlignment="1" pivotButton="0" quotePrefix="0" xfId="9">
      <alignment horizontal="center" vertical="center" textRotation="90" wrapText="1"/>
    </xf>
    <xf numFmtId="2" fontId="17" fillId="0" borderId="0" applyAlignment="1" pivotButton="0" quotePrefix="0" xfId="9">
      <alignment horizontal="center" vertical="center"/>
    </xf>
    <xf numFmtId="2" fontId="10" fillId="0" borderId="0" applyAlignment="1" pivotButton="0" quotePrefix="0" xfId="0">
      <alignment horizontal="center" vertical="center" wrapText="1"/>
    </xf>
    <xf numFmtId="2" fontId="14" fillId="0" borderId="0" applyAlignment="1" pivotButton="0" quotePrefix="0" xfId="0">
      <alignment horizontal="right" vertical="center"/>
    </xf>
    <xf numFmtId="2" fontId="14" fillId="0" borderId="0" applyAlignment="1" pivotButton="0" quotePrefix="0" xfId="19">
      <alignment horizontal="right" vertical="center"/>
    </xf>
    <xf numFmtId="2" fontId="14" fillId="0" borderId="0" applyAlignment="1" pivotButton="0" quotePrefix="0" xfId="23">
      <alignment horizontal="center" vertical="center"/>
    </xf>
    <xf numFmtId="2" fontId="14" fillId="0" borderId="0" applyAlignment="1" pivotButton="0" quotePrefix="0" xfId="21">
      <alignment horizontal="centerContinuous" vertical="center"/>
    </xf>
    <xf numFmtId="2" fontId="10" fillId="0" borderId="0" applyAlignment="1" pivotButton="0" quotePrefix="0" xfId="19">
      <alignment horizontal="right" vertical="center"/>
    </xf>
    <xf numFmtId="2" fontId="10" fillId="0" borderId="0" applyAlignment="1" pivotButton="0" quotePrefix="0" xfId="23">
      <alignment horizontal="center" vertical="center"/>
    </xf>
    <xf numFmtId="2" fontId="10" fillId="0" borderId="0" applyAlignment="1" pivotButton="0" quotePrefix="0" xfId="23">
      <alignment horizontal="centerContinuous" vertical="center"/>
    </xf>
    <xf numFmtId="2" fontId="10" fillId="0" borderId="0" applyAlignment="1" pivotButton="0" quotePrefix="0" xfId="27">
      <alignment horizontal="center" vertical="center"/>
    </xf>
    <xf numFmtId="2" fontId="10" fillId="0" borderId="0" applyAlignment="1" pivotButton="0" quotePrefix="0" xfId="24">
      <alignment horizontal="centerContinuous" vertical="center"/>
    </xf>
    <xf numFmtId="2" fontId="10" fillId="0" borderId="0" applyAlignment="1" pivotButton="0" quotePrefix="0" xfId="26">
      <alignment vertical="center"/>
    </xf>
    <xf numFmtId="2" fontId="10" fillId="0" borderId="0" applyAlignment="1" pivotButton="0" quotePrefix="0" xfId="24">
      <alignment horizontal="center" vertical="center" textRotation="90" wrapText="1"/>
    </xf>
    <xf numFmtId="2" fontId="10" fillId="0" borderId="0" applyAlignment="1" pivotButton="0" quotePrefix="0" xfId="25">
      <alignment horizontal="centerContinuous" vertical="center"/>
    </xf>
    <xf numFmtId="2" fontId="10" fillId="0" borderId="0" applyAlignment="1" pivotButton="0" quotePrefix="0" xfId="24">
      <alignment horizontal="right" vertical="center"/>
    </xf>
    <xf numFmtId="2" fontId="10" fillId="0" borderId="0" applyAlignment="1" pivotButton="0" quotePrefix="0" xfId="23">
      <alignment vertical="center"/>
    </xf>
    <xf numFmtId="2" fontId="11" fillId="0" borderId="0" applyAlignment="1" pivotButton="0" quotePrefix="0" xfId="0">
      <alignment horizontal="centerContinuous" vertical="center"/>
    </xf>
    <xf numFmtId="2" fontId="11" fillId="0" borderId="0" applyAlignment="1" pivotButton="0" quotePrefix="1" xfId="0">
      <alignment vertical="center"/>
    </xf>
    <xf numFmtId="2" fontId="11" fillId="0" borderId="0" applyAlignment="1" pivotButton="0" quotePrefix="1" xfId="0">
      <alignment horizontal="left" vertical="center"/>
    </xf>
    <xf numFmtId="2" fontId="10" fillId="0" borderId="0" applyAlignment="1" pivotButton="0" quotePrefix="0" xfId="17">
      <alignment horizontal="center" vertical="center"/>
    </xf>
    <xf numFmtId="2" fontId="11" fillId="0" borderId="0" applyAlignment="1" pivotButton="0" quotePrefix="0" xfId="1">
      <alignment horizontal="right" vertical="center"/>
    </xf>
    <xf numFmtId="2" fontId="10" fillId="0" borderId="0" applyAlignment="1" pivotButton="0" quotePrefix="0" xfId="1">
      <alignment horizontal="right" vertical="center"/>
    </xf>
    <xf numFmtId="2" fontId="12" fillId="0" borderId="0" applyAlignment="1" pivotButton="0" quotePrefix="0" xfId="0">
      <alignment horizontal="left" vertical="center"/>
    </xf>
    <xf numFmtId="2" fontId="28" fillId="0" borderId="0" applyAlignment="1" pivotButton="0" quotePrefix="0" xfId="0">
      <alignment vertical="center"/>
    </xf>
    <xf numFmtId="0" fontId="28" fillId="0" borderId="0" pivotButton="0" quotePrefix="0" xfId="0"/>
    <xf numFmtId="0" fontId="29" fillId="0" borderId="0" applyAlignment="1" pivotButton="0" quotePrefix="0" xfId="0">
      <alignment horizontal="center"/>
    </xf>
    <xf numFmtId="2" fontId="29" fillId="0" borderId="0" applyAlignment="1" pivotButton="0" quotePrefix="0" xfId="19">
      <alignment horizontal="center"/>
    </xf>
    <xf numFmtId="2" fontId="29" fillId="2" borderId="0" applyAlignment="1" pivotButton="0" quotePrefix="0" xfId="19">
      <alignment horizontal="center"/>
    </xf>
    <xf numFmtId="2" fontId="29" fillId="2" borderId="0" applyAlignment="1" pivotButton="0" quotePrefix="0" xfId="0">
      <alignment horizontal="center"/>
    </xf>
    <xf numFmtId="0" fontId="29" fillId="2" borderId="0" applyAlignment="1" pivotButton="0" quotePrefix="0" xfId="0">
      <alignment horizontal="center"/>
    </xf>
    <xf numFmtId="2" fontId="30" fillId="2" borderId="0" applyAlignment="1" pivotButton="0" quotePrefix="0" xfId="0">
      <alignment horizontal="center"/>
    </xf>
    <xf numFmtId="2" fontId="28" fillId="0" borderId="0" applyAlignment="1" pivotButton="0" quotePrefix="0" xfId="19">
      <alignment vertical="center"/>
    </xf>
    <xf numFmtId="2" fontId="28" fillId="0" borderId="0" applyAlignment="1" pivotButton="0" quotePrefix="0" xfId="19">
      <alignment horizontal="right" vertical="center"/>
    </xf>
    <xf numFmtId="2" fontId="28" fillId="0" borderId="0" applyAlignment="1" pivotButton="0" quotePrefix="0" xfId="12">
      <alignment vertical="center"/>
    </xf>
    <xf numFmtId="0" fontId="31" fillId="0" borderId="0" pivotButton="0" quotePrefix="0" xfId="0"/>
    <xf numFmtId="2" fontId="31" fillId="0" borderId="0" applyAlignment="1" pivotButton="0" quotePrefix="0" xfId="19">
      <alignment vertical="center"/>
    </xf>
    <xf numFmtId="2" fontId="31" fillId="0" borderId="0" applyAlignment="1" pivotButton="0" quotePrefix="0" xfId="19">
      <alignment horizontal="center" vertical="center"/>
    </xf>
    <xf numFmtId="2" fontId="31" fillId="0" borderId="0" applyAlignment="1" pivotButton="0" quotePrefix="0" xfId="0">
      <alignment horizontal="centerContinuous" vertical="center"/>
    </xf>
    <xf numFmtId="2" fontId="31" fillId="0" borderId="0" applyAlignment="1" pivotButton="0" quotePrefix="0" xfId="0">
      <alignment vertical="center"/>
    </xf>
    <xf numFmtId="2" fontId="31" fillId="0" borderId="0" applyAlignment="1" pivotButton="0" quotePrefix="0" xfId="1">
      <alignment vertical="center"/>
    </xf>
    <xf numFmtId="2" fontId="29" fillId="0" borderId="0" applyAlignment="1" pivotButton="0" quotePrefix="0" xfId="0">
      <alignment horizontal="center"/>
    </xf>
    <xf numFmtId="164" fontId="29" fillId="2" borderId="0" applyAlignment="1" pivotButton="0" quotePrefix="0" xfId="0">
      <alignment horizontal="center"/>
    </xf>
    <xf numFmtId="164" fontId="30" fillId="2" borderId="0" applyAlignment="1" pivotButton="0" quotePrefix="0" xfId="0">
      <alignment horizontal="center"/>
    </xf>
    <xf numFmtId="2" fontId="28" fillId="0" borderId="0" applyAlignment="1" pivotButton="0" quotePrefix="0" xfId="0">
      <alignment horizontal="center" vertical="center"/>
    </xf>
    <xf numFmtId="2" fontId="32" fillId="0" borderId="0" applyAlignment="1" pivotButton="0" quotePrefix="0" xfId="0">
      <alignment vertical="center"/>
    </xf>
    <xf numFmtId="2" fontId="33" fillId="3" borderId="0" applyAlignment="1" pivotButton="0" quotePrefix="0" xfId="0">
      <alignment vertical="center"/>
    </xf>
    <xf numFmtId="0" fontId="33" fillId="3" borderId="0" pivotButton="0" quotePrefix="0" xfId="0"/>
    <xf numFmtId="2" fontId="34" fillId="0" borderId="0" applyAlignment="1" pivotButton="0" quotePrefix="0" xfId="0">
      <alignment vertical="center"/>
    </xf>
    <xf numFmtId="0" fontId="34" fillId="0" borderId="0" pivotButton="0" quotePrefix="0" xfId="0"/>
    <xf numFmtId="0" fontId="28" fillId="0" borderId="0" applyAlignment="1" pivotButton="0" quotePrefix="0" xfId="0">
      <alignment horizontal="left" indent="1"/>
    </xf>
    <xf numFmtId="2" fontId="28" fillId="0" borderId="0" applyAlignment="1" pivotButton="0" quotePrefix="0" xfId="0">
      <alignment horizontal="left" indent="1"/>
    </xf>
    <xf numFmtId="165" fontId="35" fillId="0" borderId="0" applyAlignment="1" pivotButton="0" quotePrefix="0" xfId="0">
      <alignment vertical="center"/>
    </xf>
    <xf numFmtId="165" fontId="28" fillId="0" borderId="0" applyAlignment="1" pivotButton="0" quotePrefix="0" xfId="0">
      <alignment vertical="center"/>
    </xf>
    <xf numFmtId="165" fontId="28" fillId="0" borderId="0" pivotButton="0" quotePrefix="0" xfId="0"/>
    <xf numFmtId="165" fontId="28" fillId="0" borderId="0" applyAlignment="1" pivotButton="0" quotePrefix="0" xfId="1">
      <alignment vertical="center"/>
    </xf>
    <xf numFmtId="166" fontId="35" fillId="0" borderId="0" applyAlignment="1" pivotButton="0" quotePrefix="0" xfId="0">
      <alignment vertical="center"/>
    </xf>
    <xf numFmtId="166" fontId="28" fillId="0" borderId="0" applyAlignment="1" pivotButton="0" quotePrefix="0" xfId="0">
      <alignment vertical="center"/>
    </xf>
    <xf numFmtId="166" fontId="28" fillId="0" borderId="0" pivotButton="0" quotePrefix="0" xfId="0"/>
    <xf numFmtId="166" fontId="28" fillId="0" borderId="0" applyAlignment="1" pivotButton="0" quotePrefix="0" xfId="1">
      <alignment vertical="center"/>
    </xf>
    <xf numFmtId="0" fontId="28" fillId="0" borderId="2" applyAlignment="1" pivotButton="0" quotePrefix="0" xfId="0">
      <alignment horizontal="left" indent="1"/>
    </xf>
    <xf numFmtId="2" fontId="28" fillId="0" borderId="2" applyAlignment="1" pivotButton="0" quotePrefix="0" xfId="0">
      <alignment horizontal="left" indent="1"/>
    </xf>
    <xf numFmtId="0" fontId="28" fillId="0" borderId="2" pivotButton="0" quotePrefix="0" xfId="0"/>
    <xf numFmtId="166" fontId="35" fillId="0" borderId="2" applyAlignment="1" pivotButton="0" quotePrefix="0" xfId="0">
      <alignment vertical="center"/>
    </xf>
    <xf numFmtId="166" fontId="28" fillId="0" borderId="2" applyAlignment="1" pivotButton="0" quotePrefix="0" xfId="0">
      <alignment vertical="center"/>
    </xf>
    <xf numFmtId="166" fontId="28" fillId="0" borderId="2" pivotButton="0" quotePrefix="0" xfId="0"/>
    <xf numFmtId="166" fontId="28" fillId="0" borderId="2" applyAlignment="1" pivotButton="0" quotePrefix="0" xfId="1">
      <alignment vertical="center"/>
    </xf>
    <xf numFmtId="0" fontId="29" fillId="0" borderId="0" pivotButton="0" quotePrefix="0" xfId="0"/>
    <xf numFmtId="2" fontId="29" fillId="4" borderId="1" applyAlignment="1" pivotButton="0" quotePrefix="0" xfId="0">
      <alignment vertical="center"/>
    </xf>
    <xf numFmtId="0" fontId="29" fillId="4" borderId="1" pivotButton="0" quotePrefix="0" xfId="0"/>
    <xf numFmtId="167" fontId="29" fillId="4" borderId="1" applyAlignment="1" pivotButton="0" quotePrefix="0" xfId="0">
      <alignment vertical="center"/>
    </xf>
    <xf numFmtId="167" fontId="29" fillId="4" borderId="1" pivotButton="0" quotePrefix="0" xfId="0"/>
    <xf numFmtId="167" fontId="30" fillId="4" borderId="1" applyAlignment="1" pivotButton="0" quotePrefix="0" xfId="0">
      <alignment vertical="center"/>
    </xf>
    <xf numFmtId="167" fontId="29" fillId="4" borderId="1" applyAlignment="1" pivotButton="0" quotePrefix="0" xfId="1">
      <alignment vertical="center"/>
    </xf>
    <xf numFmtId="2" fontId="28" fillId="0" borderId="2" applyAlignment="1" pivotButton="0" quotePrefix="0" xfId="0">
      <alignment horizontal="left" vertical="center"/>
    </xf>
    <xf numFmtId="165" fontId="35" fillId="0" borderId="2" applyAlignment="1" pivotButton="0" quotePrefix="0" xfId="0">
      <alignment vertical="center"/>
    </xf>
    <xf numFmtId="165" fontId="28" fillId="0" borderId="2" applyAlignment="1" pivotButton="0" quotePrefix="0" xfId="0">
      <alignment vertical="center"/>
    </xf>
    <xf numFmtId="165" fontId="28" fillId="0" borderId="2" pivotButton="0" quotePrefix="0" xfId="0"/>
    <xf numFmtId="2" fontId="29" fillId="5" borderId="1" applyAlignment="1" pivotButton="0" quotePrefix="0" xfId="0">
      <alignment vertical="center"/>
    </xf>
    <xf numFmtId="0" fontId="29" fillId="5" borderId="1" pivotButton="0" quotePrefix="0" xfId="0"/>
    <xf numFmtId="167" fontId="29" fillId="5" borderId="1" applyAlignment="1" pivotButton="0" quotePrefix="0" xfId="0">
      <alignment vertical="center"/>
    </xf>
    <xf numFmtId="167" fontId="29" fillId="5" borderId="1" pivotButton="0" quotePrefix="0" xfId="0"/>
    <xf numFmtId="167" fontId="29" fillId="5" borderId="1" applyAlignment="1" pivotButton="0" quotePrefix="0" xfId="1">
      <alignment vertical="center"/>
    </xf>
    <xf numFmtId="0" fontId="36" fillId="0" borderId="0" pivotButton="0" quotePrefix="0" xfId="0"/>
    <xf numFmtId="2" fontId="36" fillId="0" borderId="0" applyAlignment="1" pivotButton="0" quotePrefix="0" xfId="1">
      <alignment vertical="center"/>
    </xf>
    <xf numFmtId="168" fontId="36" fillId="0" borderId="0" applyAlignment="1" pivotButton="0" quotePrefix="0" xfId="1">
      <alignment vertical="center"/>
    </xf>
    <xf numFmtId="168" fontId="36" fillId="0" borderId="0" pivotButton="0" quotePrefix="0" xfId="0"/>
    <xf numFmtId="2" fontId="34" fillId="0" borderId="0" applyAlignment="1" pivotButton="0" quotePrefix="0" xfId="1">
      <alignment vertical="center"/>
    </xf>
    <xf numFmtId="165" fontId="28" fillId="0" borderId="0" applyAlignment="1" pivotButton="0" quotePrefix="0" xfId="8">
      <alignment vertical="center"/>
    </xf>
    <xf numFmtId="2" fontId="37" fillId="0" borderId="0" applyAlignment="1" pivotButton="0" quotePrefix="0" xfId="0">
      <alignment vertical="center"/>
    </xf>
    <xf numFmtId="0" fontId="37" fillId="0" borderId="0" pivotButton="0" quotePrefix="0" xfId="0"/>
    <xf numFmtId="169" fontId="37" fillId="0" borderId="0" applyAlignment="1" pivotButton="0" quotePrefix="0" xfId="0">
      <alignment vertical="center"/>
    </xf>
    <xf numFmtId="169" fontId="37" fillId="0" borderId="0" pivotButton="0" quotePrefix="0" xfId="0"/>
    <xf numFmtId="0" fontId="36" fillId="0" borderId="2" pivotButton="0" quotePrefix="0" xfId="0"/>
    <xf numFmtId="2" fontId="36" fillId="0" borderId="2" applyAlignment="1" pivotButton="0" quotePrefix="0" xfId="0">
      <alignment vertical="center"/>
    </xf>
    <xf numFmtId="168" fontId="36" fillId="0" borderId="2" applyAlignment="1" pivotButton="0" quotePrefix="0" xfId="0">
      <alignment vertical="center"/>
    </xf>
    <xf numFmtId="168" fontId="36" fillId="0" borderId="2" applyAlignment="1" pivotButton="0" quotePrefix="0" xfId="1">
      <alignment vertical="center"/>
    </xf>
    <xf numFmtId="168" fontId="36" fillId="0" borderId="2" pivotButton="0" quotePrefix="0" xfId="0"/>
    <xf numFmtId="169" fontId="37" fillId="0" borderId="0" applyAlignment="1" pivotButton="0" quotePrefix="0" xfId="19">
      <alignment vertical="center"/>
    </xf>
    <xf numFmtId="2" fontId="33" fillId="3" borderId="0" applyAlignment="1" pivotButton="0" quotePrefix="0" xfId="0">
      <alignment horizontal="center" vertical="center"/>
    </xf>
    <xf numFmtId="2" fontId="34" fillId="0" borderId="2" applyAlignment="1" pivotButton="0" quotePrefix="0" xfId="0">
      <alignment vertical="center"/>
    </xf>
    <xf numFmtId="0" fontId="34" fillId="0" borderId="2" pivotButton="0" quotePrefix="0" xfId="0"/>
    <xf numFmtId="2" fontId="29" fillId="6" borderId="1" applyAlignment="1" pivotButton="0" quotePrefix="0" xfId="0">
      <alignment vertical="center"/>
    </xf>
    <xf numFmtId="0" fontId="29" fillId="6" borderId="1" pivotButton="0" quotePrefix="0" xfId="0"/>
    <xf numFmtId="167" fontId="29" fillId="6" borderId="1" applyAlignment="1" pivotButton="0" quotePrefix="0" xfId="0">
      <alignment vertical="center"/>
    </xf>
    <xf numFmtId="167" fontId="29" fillId="6" borderId="1" pivotButton="0" quotePrefix="0" xfId="0"/>
    <xf numFmtId="2" fontId="36" fillId="0" borderId="0" applyAlignment="1" pivotButton="0" quotePrefix="0" xfId="0">
      <alignment vertical="center"/>
    </xf>
    <xf numFmtId="168" fontId="36" fillId="0" borderId="0" applyAlignment="1" pivotButton="0" quotePrefix="0" xfId="0">
      <alignment vertical="center"/>
    </xf>
    <xf numFmtId="167" fontId="30" fillId="6" borderId="1" applyAlignment="1" pivotButton="0" quotePrefix="0" xfId="0">
      <alignment vertical="center"/>
    </xf>
    <xf numFmtId="2" fontId="28" fillId="0" borderId="2" applyAlignment="1" pivotButton="0" quotePrefix="0" xfId="0">
      <alignment vertical="center"/>
    </xf>
    <xf numFmtId="2" fontId="28" fillId="0" borderId="0" applyAlignment="1" pivotButton="0" quotePrefix="0" xfId="0">
      <alignment horizontal="left" vertical="center"/>
    </xf>
    <xf numFmtId="2" fontId="28" fillId="0" borderId="0" applyAlignment="1" pivotButton="0" quotePrefix="0" xfId="0">
      <alignment horizontal="right" vertical="center"/>
    </xf>
    <xf numFmtId="2" fontId="31" fillId="0" borderId="0" applyAlignment="1" pivotButton="0" quotePrefix="0" xfId="0">
      <alignment horizontal="center" vertical="center" wrapText="1"/>
    </xf>
    <xf numFmtId="2" fontId="28" fillId="0" borderId="0" applyAlignment="1" pivotButton="0" quotePrefix="0" xfId="0">
      <alignment horizontal="center" vertical="center" wrapText="1"/>
    </xf>
    <xf numFmtId="2" fontId="28" fillId="0" borderId="0" applyAlignment="1" pivotButton="0" quotePrefix="0" xfId="0">
      <alignment horizontal="centerContinuous" vertical="center"/>
    </xf>
    <xf numFmtId="2" fontId="30" fillId="2" borderId="0" applyAlignment="1" pivotButton="0" quotePrefix="0" xfId="1">
      <alignment horizontal="center"/>
    </xf>
    <xf numFmtId="2" fontId="29" fillId="2" borderId="0" applyAlignment="1" pivotButton="0" quotePrefix="0" xfId="1">
      <alignment horizontal="center"/>
    </xf>
    <xf numFmtId="2" fontId="28" fillId="0" borderId="2" applyAlignment="1" pivotButton="0" quotePrefix="0" xfId="0">
      <alignment horizontal="center" vertical="center"/>
    </xf>
    <xf numFmtId="2" fontId="29" fillId="6" borderId="1" applyAlignment="1" pivotButton="0" quotePrefix="0" xfId="0">
      <alignment horizontal="left" vertical="center"/>
    </xf>
    <xf numFmtId="167" fontId="30" fillId="6" borderId="1" applyAlignment="1" pivotButton="0" quotePrefix="0" xfId="0">
      <alignment horizontal="center" vertical="center" wrapText="1"/>
    </xf>
    <xf numFmtId="2" fontId="29" fillId="6" borderId="1" applyAlignment="1" pivotButton="0" quotePrefix="0" xfId="0">
      <alignment horizontal="center" vertical="center" wrapText="1"/>
    </xf>
    <xf numFmtId="167" fontId="29" fillId="6" borderId="1" applyAlignment="1" pivotButton="0" quotePrefix="0" xfId="0">
      <alignment horizontal="center" vertical="center" wrapText="1"/>
    </xf>
    <xf numFmtId="167" fontId="30" fillId="6" borderId="1" applyAlignment="1" pivotButton="0" quotePrefix="1" xfId="0">
      <alignment horizontal="center" vertical="center"/>
    </xf>
    <xf numFmtId="2" fontId="29" fillId="6" borderId="1" applyAlignment="1" pivotButton="0" quotePrefix="0" xfId="11">
      <alignment horizontal="center" vertical="center" wrapText="1"/>
    </xf>
    <xf numFmtId="2" fontId="29" fillId="6" borderId="1" applyAlignment="1" pivotButton="0" quotePrefix="0" xfId="0">
      <alignment horizontal="center" vertical="center"/>
    </xf>
    <xf numFmtId="167" fontId="29" fillId="6" borderId="1" applyAlignment="1" pivotButton="0" quotePrefix="0" xfId="0">
      <alignment horizontal="center" vertical="center"/>
    </xf>
    <xf numFmtId="2" fontId="29" fillId="6" borderId="1" applyAlignment="1" pivotButton="0" quotePrefix="0" xfId="0">
      <alignment horizontal="centerContinuous" vertical="center"/>
    </xf>
    <xf numFmtId="167" fontId="29" fillId="6" borderId="1" applyAlignment="1" pivotButton="0" quotePrefix="0" xfId="0">
      <alignment horizontal="centerContinuous" vertical="center"/>
    </xf>
    <xf numFmtId="170" fontId="28" fillId="0" borderId="0" pivotButton="0" quotePrefix="0" xfId="0"/>
    <xf numFmtId="170" fontId="35" fillId="0" borderId="0" applyAlignment="1" pivotButton="0" quotePrefix="0" xfId="0">
      <alignment vertical="center"/>
    </xf>
    <xf numFmtId="170" fontId="35" fillId="0" borderId="0" applyAlignment="1" pivotButton="0" quotePrefix="0" xfId="0">
      <alignment horizontal="center" vertical="center" wrapText="1"/>
    </xf>
    <xf numFmtId="170" fontId="28" fillId="0" borderId="0" applyAlignment="1" pivotButton="0" quotePrefix="0" xfId="0">
      <alignment horizontal="center" vertical="center" wrapText="1"/>
    </xf>
    <xf numFmtId="170" fontId="35" fillId="0" borderId="0" applyAlignment="1" pivotButton="0" quotePrefix="1" xfId="0">
      <alignment horizontal="center" vertical="center"/>
    </xf>
    <xf numFmtId="2" fontId="28" fillId="0" borderId="0" applyAlignment="1" pivotButton="0" quotePrefix="0" xfId="11">
      <alignment horizontal="center" vertical="center" wrapText="1"/>
    </xf>
    <xf numFmtId="170" fontId="28" fillId="0" borderId="0" applyAlignment="1" pivotButton="0" quotePrefix="0" xfId="0">
      <alignment vertical="center"/>
    </xf>
    <xf numFmtId="170" fontId="28" fillId="0" borderId="0" applyAlignment="1" pivotButton="0" quotePrefix="0" xfId="0">
      <alignment horizontal="center" vertical="center"/>
    </xf>
    <xf numFmtId="170" fontId="35" fillId="0" borderId="0" applyAlignment="1" pivotButton="0" quotePrefix="0" xfId="0">
      <alignment horizontal="center" vertical="center"/>
    </xf>
    <xf numFmtId="170" fontId="28" fillId="0" borderId="0" applyAlignment="1" pivotButton="0" quotePrefix="0" xfId="0">
      <alignment horizontal="right" vertical="center"/>
    </xf>
    <xf numFmtId="170" fontId="35" fillId="0" borderId="0" applyAlignment="1" pivotButton="0" quotePrefix="0" xfId="1">
      <alignment horizontal="right" vertical="center" wrapText="1"/>
    </xf>
    <xf numFmtId="2" fontId="28" fillId="0" borderId="2" applyAlignment="1" pivotButton="0" quotePrefix="0" xfId="11">
      <alignment horizontal="left" vertical="center"/>
    </xf>
    <xf numFmtId="2" fontId="28" fillId="0" borderId="2" applyAlignment="1" pivotButton="0" quotePrefix="0" xfId="11">
      <alignment vertical="center"/>
    </xf>
    <xf numFmtId="170" fontId="28" fillId="0" borderId="2" applyAlignment="1" pivotButton="0" quotePrefix="0" xfId="11">
      <alignment vertical="center"/>
    </xf>
    <xf numFmtId="170" fontId="35" fillId="0" borderId="2" applyAlignment="1" pivotButton="0" quotePrefix="0" xfId="0">
      <alignment vertical="center"/>
    </xf>
    <xf numFmtId="170" fontId="35" fillId="0" borderId="2" applyAlignment="1" pivotButton="0" quotePrefix="0" xfId="0">
      <alignment horizontal="center" vertical="center" wrapText="1"/>
    </xf>
    <xf numFmtId="170" fontId="28" fillId="0" borderId="2" applyAlignment="1" pivotButton="0" quotePrefix="0" xfId="0">
      <alignment horizontal="center" vertical="center" wrapText="1"/>
    </xf>
    <xf numFmtId="170" fontId="35" fillId="0" borderId="2" applyAlignment="1" pivotButton="0" quotePrefix="1" xfId="0">
      <alignment horizontal="center" vertical="center"/>
    </xf>
    <xf numFmtId="2" fontId="28" fillId="0" borderId="2" applyAlignment="1" pivotButton="0" quotePrefix="0" xfId="11">
      <alignment horizontal="center" vertical="center" wrapText="1"/>
    </xf>
    <xf numFmtId="170" fontId="35" fillId="0" borderId="2" applyAlignment="1" pivotButton="0" quotePrefix="0" xfId="0">
      <alignment horizontal="center" vertical="center"/>
    </xf>
    <xf numFmtId="170" fontId="28" fillId="0" borderId="2" applyAlignment="1" pivotButton="0" quotePrefix="0" xfId="0">
      <alignment horizontal="right" vertical="center"/>
    </xf>
    <xf numFmtId="170" fontId="28" fillId="0" borderId="2" applyAlignment="1" pivotButton="0" quotePrefix="0" xfId="0">
      <alignment horizontal="center" vertical="center"/>
    </xf>
    <xf numFmtId="170" fontId="28" fillId="0" borderId="2" pivotButton="0" quotePrefix="0" xfId="0"/>
    <xf numFmtId="170" fontId="28" fillId="0" borderId="2" applyAlignment="1" pivotButton="0" quotePrefix="0" xfId="0">
      <alignment vertical="center"/>
    </xf>
    <xf numFmtId="2" fontId="29" fillId="0" borderId="0" applyAlignment="1" pivotButton="0" quotePrefix="0" xfId="0">
      <alignment horizontal="right" vertical="center"/>
    </xf>
    <xf numFmtId="167" fontId="29" fillId="4" borderId="1" applyAlignment="1" pivotButton="0" quotePrefix="0" xfId="0">
      <alignment horizontal="center" vertical="center"/>
    </xf>
    <xf numFmtId="167" fontId="29" fillId="6" borderId="1" applyAlignment="1" pivotButton="0" quotePrefix="0" xfId="11">
      <alignment horizontal="right" vertical="center"/>
    </xf>
    <xf numFmtId="167" fontId="29" fillId="5" borderId="1" applyAlignment="1" pivotButton="0" quotePrefix="0" xfId="0">
      <alignment horizontal="center" vertical="center"/>
    </xf>
    <xf numFmtId="2" fontId="29" fillId="5" borderId="1" applyAlignment="1" pivotButton="0" quotePrefix="0" xfId="1">
      <alignment vertical="center"/>
    </xf>
    <xf numFmtId="2" fontId="28" fillId="0" borderId="2" applyAlignment="1" pivotButton="0" quotePrefix="0" xfId="0">
      <alignment horizontal="right" vertical="center"/>
    </xf>
    <xf numFmtId="2" fontId="29" fillId="5" borderId="1" applyAlignment="1" pivotButton="0" quotePrefix="0" xfId="0">
      <alignment horizontal="left" vertical="center"/>
    </xf>
    <xf numFmtId="167" fontId="38" fillId="5" borderId="1" applyAlignment="1" pivotButton="0" quotePrefix="0" xfId="0">
      <alignment vertical="center"/>
    </xf>
    <xf numFmtId="167" fontId="29" fillId="5" borderId="1" applyAlignment="1" pivotButton="0" quotePrefix="0" xfId="0">
      <alignment horizontal="right" vertical="center"/>
    </xf>
    <xf numFmtId="170" fontId="35" fillId="0" borderId="2" applyAlignment="1" pivotButton="0" quotePrefix="0" xfId="7">
      <alignment horizontal="right" vertical="center"/>
    </xf>
    <xf numFmtId="167" fontId="29" fillId="6" borderId="1" applyAlignment="1" pivotButton="0" quotePrefix="0" xfId="0">
      <alignment horizontal="right" vertical="center"/>
    </xf>
    <xf numFmtId="165" fontId="35" fillId="0" borderId="0" applyAlignment="1" pivotButton="0" quotePrefix="0" xfId="7">
      <alignment horizontal="right" vertical="center"/>
    </xf>
    <xf numFmtId="2" fontId="28" fillId="0" borderId="0" applyAlignment="1" pivotButton="0" quotePrefix="0" xfId="11">
      <alignment horizontal="left" vertical="center"/>
    </xf>
    <xf numFmtId="2" fontId="34" fillId="0" borderId="0" applyAlignment="1" pivotButton="0" quotePrefix="0" xfId="0">
      <alignment horizontal="right" vertical="center"/>
    </xf>
    <xf numFmtId="2" fontId="34" fillId="0" borderId="0" applyAlignment="1" pivotButton="0" quotePrefix="0" xfId="0">
      <alignment horizontal="centerContinuous" vertical="center"/>
    </xf>
    <xf numFmtId="2" fontId="28" fillId="0" borderId="0" applyAlignment="1" pivotButton="0" quotePrefix="0" xfId="1">
      <alignment vertical="center"/>
    </xf>
    <xf numFmtId="166" fontId="28" fillId="0" borderId="0" applyAlignment="1" pivotButton="0" quotePrefix="0" xfId="0">
      <alignment horizontal="centerContinuous" vertical="center"/>
    </xf>
    <xf numFmtId="2" fontId="28" fillId="0" borderId="0" applyAlignment="1" pivotButton="0" quotePrefix="1" xfId="0">
      <alignment vertical="center"/>
    </xf>
    <xf numFmtId="166" fontId="28" fillId="0" borderId="0" applyAlignment="1" pivotButton="0" quotePrefix="1" xfId="0">
      <alignment vertical="center"/>
    </xf>
    <xf numFmtId="166" fontId="35" fillId="0" borderId="0" applyAlignment="1" pivotButton="0" quotePrefix="0" xfId="1">
      <alignment vertical="center"/>
    </xf>
    <xf numFmtId="166" fontId="28" fillId="0" borderId="0" applyAlignment="1" pivotButton="0" quotePrefix="0" xfId="1">
      <alignment horizontal="left" vertical="center"/>
    </xf>
    <xf numFmtId="166" fontId="28" fillId="0" borderId="0" applyAlignment="1" pivotButton="0" quotePrefix="0" xfId="0">
      <alignment horizontal="left" vertical="center"/>
    </xf>
    <xf numFmtId="2" fontId="28" fillId="0" borderId="0" applyAlignment="1" pivotButton="0" quotePrefix="0" xfId="1">
      <alignment horizontal="left" vertical="center"/>
    </xf>
    <xf numFmtId="166" fontId="28" fillId="0" borderId="0" applyAlignment="1" pivotButton="0" quotePrefix="1" xfId="0">
      <alignment horizontal="left" vertical="center"/>
    </xf>
    <xf numFmtId="166" fontId="39" fillId="0" borderId="0" applyAlignment="1" pivotButton="0" quotePrefix="0" xfId="0">
      <alignment vertical="center"/>
    </xf>
    <xf numFmtId="0" fontId="28" fillId="0" borderId="0" applyAlignment="1" pivotButton="0" quotePrefix="0" xfId="0">
      <alignment horizontal="center"/>
    </xf>
    <xf numFmtId="2" fontId="28" fillId="0" borderId="0" applyAlignment="1" pivotButton="0" quotePrefix="0" xfId="0">
      <alignment horizontal="center"/>
    </xf>
    <xf numFmtId="2" fontId="35" fillId="0" borderId="0" applyAlignment="1" pivotButton="0" quotePrefix="0" xfId="0">
      <alignment horizontal="center" vertical="center"/>
    </xf>
    <xf numFmtId="166" fontId="35" fillId="0" borderId="0" applyAlignment="1" pivotButton="0" quotePrefix="0" xfId="0">
      <alignment horizontal="center" vertical="center"/>
    </xf>
    <xf numFmtId="166" fontId="28" fillId="0" borderId="0" applyAlignment="1" pivotButton="0" quotePrefix="0" xfId="0">
      <alignment horizontal="center" vertical="center"/>
    </xf>
    <xf numFmtId="2" fontId="34" fillId="0" borderId="0" applyAlignment="1" pivotButton="0" quotePrefix="0" xfId="0">
      <alignment horizontal="center" vertical="center"/>
    </xf>
    <xf numFmtId="2" fontId="34" fillId="0" borderId="0" applyAlignment="1" pivotButton="0" quotePrefix="0" xfId="17">
      <alignment vertical="center"/>
    </xf>
    <xf numFmtId="2" fontId="34" fillId="0" borderId="0" applyAlignment="1" pivotButton="0" quotePrefix="0" xfId="17">
      <alignment horizontal="center" vertical="center"/>
    </xf>
    <xf numFmtId="2" fontId="28" fillId="0" borderId="0" applyAlignment="1" pivotButton="0" quotePrefix="0" xfId="17">
      <alignment horizontal="center" vertical="center"/>
    </xf>
    <xf numFmtId="166" fontId="28" fillId="0" borderId="0" applyAlignment="1" pivotButton="0" quotePrefix="0" xfId="17">
      <alignment vertical="center"/>
    </xf>
    <xf numFmtId="2" fontId="28" fillId="0" borderId="0" applyAlignment="1" pivotButton="0" quotePrefix="0" xfId="17">
      <alignment vertical="center"/>
    </xf>
    <xf numFmtId="166" fontId="39" fillId="0" borderId="2" applyAlignment="1" pivotButton="0" quotePrefix="0" xfId="0">
      <alignment vertical="center"/>
    </xf>
    <xf numFmtId="166" fontId="28" fillId="0" borderId="2" applyAlignment="1" pivotButton="0" quotePrefix="0" xfId="17">
      <alignment vertical="center"/>
    </xf>
    <xf numFmtId="166" fontId="28" fillId="0" borderId="2" applyAlignment="1" pivotButton="0" quotePrefix="0" xfId="0">
      <alignment horizontal="left" vertical="center"/>
    </xf>
    <xf numFmtId="166" fontId="39" fillId="0" borderId="0" applyAlignment="1" pivotButton="0" quotePrefix="0" xfId="0">
      <alignment horizontal="right" vertical="center"/>
    </xf>
    <xf numFmtId="166" fontId="28" fillId="0" borderId="0" applyAlignment="1" pivotButton="0" quotePrefix="0" xfId="0">
      <alignment horizontal="right" vertical="center"/>
    </xf>
    <xf numFmtId="166" fontId="35" fillId="0" borderId="0" applyAlignment="1" pivotButton="0" quotePrefix="0" xfId="0">
      <alignment horizontal="right" vertical="center"/>
    </xf>
    <xf numFmtId="166" fontId="39" fillId="0" borderId="2" applyAlignment="1" pivotButton="0" quotePrefix="0" xfId="0">
      <alignment horizontal="right" vertical="center"/>
    </xf>
    <xf numFmtId="166" fontId="28" fillId="0" borderId="2" applyAlignment="1" pivotButton="0" quotePrefix="0" xfId="0">
      <alignment horizontal="right" vertical="center"/>
    </xf>
    <xf numFmtId="167" fontId="29" fillId="4" borderId="1" applyAlignment="1" pivotButton="0" quotePrefix="0" xfId="0">
      <alignment horizontal="right" vertical="center"/>
    </xf>
    <xf numFmtId="167" fontId="29" fillId="5" borderId="1" applyAlignment="1" pivotButton="0" quotePrefix="0" xfId="17">
      <alignment vertical="center"/>
    </xf>
    <xf numFmtId="2" fontId="29" fillId="0" borderId="0" applyAlignment="1" pivotButton="0" quotePrefix="0" xfId="17">
      <alignment vertical="center"/>
    </xf>
    <xf numFmtId="2" fontId="29" fillId="0" borderId="0" applyAlignment="1" pivotButton="0" quotePrefix="0" xfId="1">
      <alignment vertical="center"/>
    </xf>
    <xf numFmtId="2" fontId="34" fillId="0" borderId="0" applyAlignment="1" pivotButton="0" quotePrefix="0" xfId="0">
      <alignment horizontal="left" vertical="center"/>
    </xf>
    <xf numFmtId="166" fontId="28" fillId="0" borderId="0" applyAlignment="1" pivotButton="0" quotePrefix="0" xfId="16">
      <alignment horizontal="right" vertical="center"/>
    </xf>
    <xf numFmtId="167" fontId="38" fillId="6" borderId="1" applyAlignment="1" pivotButton="0" quotePrefix="0" xfId="0">
      <alignment vertical="center"/>
    </xf>
    <xf numFmtId="166" fontId="28" fillId="0" borderId="0" applyAlignment="1" pivotButton="0" quotePrefix="0" xfId="1">
      <alignment horizontal="right" vertical="center"/>
    </xf>
    <xf numFmtId="166" fontId="35" fillId="0" borderId="0" applyAlignment="1" pivotButton="0" quotePrefix="0" xfId="1">
      <alignment horizontal="right" vertical="center"/>
    </xf>
    <xf numFmtId="166" fontId="28" fillId="0" borderId="2" applyAlignment="1" pivotButton="0" quotePrefix="0" xfId="0">
      <alignment horizontal="center" vertical="center"/>
    </xf>
    <xf numFmtId="166" fontId="39" fillId="0" borderId="0" applyAlignment="1" pivotButton="0" quotePrefix="0" xfId="1">
      <alignment horizontal="right" vertical="center"/>
    </xf>
    <xf numFmtId="2" fontId="34" fillId="0" borderId="0" applyAlignment="1" pivotButton="0" quotePrefix="0" xfId="22">
      <alignment horizontal="left" vertical="center"/>
    </xf>
    <xf numFmtId="2" fontId="40" fillId="0" borderId="0" applyAlignment="1" pivotButton="0" quotePrefix="0" xfId="0">
      <alignment vertical="center"/>
    </xf>
    <xf numFmtId="0" fontId="40" fillId="0" borderId="0" pivotButton="0" quotePrefix="0" xfId="0"/>
    <xf numFmtId="2" fontId="40" fillId="0" borderId="0" applyAlignment="1" pivotButton="0" quotePrefix="0" xfId="0">
      <alignment horizontal="right" vertical="center"/>
    </xf>
    <xf numFmtId="0" fontId="41" fillId="0" borderId="0" applyAlignment="1" pivotButton="0" quotePrefix="0" xfId="0">
      <alignment horizontal="center"/>
    </xf>
    <xf numFmtId="2" fontId="41" fillId="2" borderId="0" applyAlignment="1" pivotButton="0" quotePrefix="0" xfId="0">
      <alignment horizontal="center"/>
    </xf>
    <xf numFmtId="164" fontId="41" fillId="2" borderId="0" applyAlignment="1" pivotButton="0" quotePrefix="0" xfId="0">
      <alignment horizontal="center"/>
    </xf>
    <xf numFmtId="0" fontId="41" fillId="2" borderId="0" applyAlignment="1" pivotButton="0" quotePrefix="0" xfId="0">
      <alignment horizontal="center"/>
    </xf>
    <xf numFmtId="2" fontId="40" fillId="0" borderId="0" applyAlignment="1" pivotButton="0" quotePrefix="0" xfId="0">
      <alignment horizontal="center" vertical="center"/>
    </xf>
    <xf numFmtId="2" fontId="40" fillId="0" borderId="0" applyAlignment="1" pivotButton="0" quotePrefix="0" xfId="0">
      <alignment horizontal="centerContinuous" vertical="center"/>
    </xf>
    <xf numFmtId="2" fontId="42" fillId="0" borderId="0" applyAlignment="1" pivotButton="0" quotePrefix="0" xfId="0">
      <alignment vertical="center"/>
    </xf>
    <xf numFmtId="0" fontId="42" fillId="0" borderId="0" pivotButton="0" quotePrefix="0" xfId="0"/>
    <xf numFmtId="0" fontId="40" fillId="0" borderId="0" applyAlignment="1" pivotButton="0" quotePrefix="0" xfId="0">
      <alignment horizontal="left" indent="1"/>
    </xf>
    <xf numFmtId="2" fontId="40" fillId="0" borderId="0" applyAlignment="1" pivotButton="0" quotePrefix="0" xfId="0">
      <alignment horizontal="left" indent="1"/>
    </xf>
    <xf numFmtId="165" fontId="40" fillId="0" borderId="0" applyAlignment="1" pivotButton="0" quotePrefix="0" xfId="0">
      <alignment vertical="center"/>
    </xf>
    <xf numFmtId="165" fontId="40" fillId="0" borderId="0" pivotButton="0" quotePrefix="0" xfId="0"/>
    <xf numFmtId="165" fontId="40" fillId="0" borderId="0" applyAlignment="1" pivotButton="0" quotePrefix="0" xfId="1">
      <alignment vertical="center"/>
    </xf>
    <xf numFmtId="166" fontId="40" fillId="0" borderId="0" applyAlignment="1" pivotButton="0" quotePrefix="0" xfId="0">
      <alignment vertical="center"/>
    </xf>
    <xf numFmtId="166" fontId="40" fillId="0" borderId="0" pivotButton="0" quotePrefix="0" xfId="0"/>
    <xf numFmtId="166" fontId="40" fillId="0" borderId="0" applyAlignment="1" pivotButton="0" quotePrefix="0" xfId="1">
      <alignment vertical="center"/>
    </xf>
    <xf numFmtId="0" fontId="40" fillId="0" borderId="2" applyAlignment="1" pivotButton="0" quotePrefix="0" xfId="0">
      <alignment horizontal="left" indent="1"/>
    </xf>
    <xf numFmtId="2" fontId="40" fillId="0" borderId="2" applyAlignment="1" pivotButton="0" quotePrefix="0" xfId="0">
      <alignment horizontal="left" indent="1"/>
    </xf>
    <xf numFmtId="0" fontId="40" fillId="0" borderId="2" pivotButton="0" quotePrefix="0" xfId="0"/>
    <xf numFmtId="166" fontId="40" fillId="0" borderId="2" applyAlignment="1" pivotButton="0" quotePrefix="0" xfId="0">
      <alignment vertical="center"/>
    </xf>
    <xf numFmtId="166" fontId="40" fillId="0" borderId="2" pivotButton="0" quotePrefix="0" xfId="0"/>
    <xf numFmtId="166" fontId="40" fillId="0" borderId="2" applyAlignment="1" pivotButton="0" quotePrefix="0" xfId="1">
      <alignment vertical="center"/>
    </xf>
    <xf numFmtId="2" fontId="41" fillId="4" borderId="1" applyAlignment="1" pivotButton="0" quotePrefix="0" xfId="0">
      <alignment vertical="center"/>
    </xf>
    <xf numFmtId="0" fontId="41" fillId="4" borderId="1" pivotButton="0" quotePrefix="0" xfId="0"/>
    <xf numFmtId="167" fontId="41" fillId="4" borderId="1" applyAlignment="1" pivotButton="0" quotePrefix="0" xfId="0">
      <alignment vertical="center"/>
    </xf>
    <xf numFmtId="167" fontId="41" fillId="4" borderId="1" pivotButton="0" quotePrefix="0" xfId="0"/>
    <xf numFmtId="167" fontId="41" fillId="4" borderId="1" applyAlignment="1" pivotButton="0" quotePrefix="0" xfId="1">
      <alignment vertical="center"/>
    </xf>
    <xf numFmtId="2" fontId="40" fillId="0" borderId="2" applyAlignment="1" pivotButton="0" quotePrefix="0" xfId="0">
      <alignment horizontal="left" vertical="center"/>
    </xf>
    <xf numFmtId="165" fontId="40" fillId="0" borderId="2" applyAlignment="1" pivotButton="0" quotePrefix="0" xfId="0">
      <alignment vertical="center"/>
    </xf>
    <xf numFmtId="165" fontId="40" fillId="0" borderId="2" pivotButton="0" quotePrefix="0" xfId="0"/>
    <xf numFmtId="2" fontId="41" fillId="5" borderId="1" applyAlignment="1" pivotButton="0" quotePrefix="0" xfId="0">
      <alignment vertical="center"/>
    </xf>
    <xf numFmtId="0" fontId="41" fillId="5" borderId="1" pivotButton="0" quotePrefix="0" xfId="0"/>
    <xf numFmtId="167" fontId="41" fillId="5" borderId="1" applyAlignment="1" pivotButton="0" quotePrefix="0" xfId="0">
      <alignment vertical="center"/>
    </xf>
    <xf numFmtId="167" fontId="41" fillId="5" borderId="1" pivotButton="0" quotePrefix="0" xfId="0"/>
    <xf numFmtId="0" fontId="43" fillId="0" borderId="2" pivotButton="0" quotePrefix="0" xfId="0"/>
    <xf numFmtId="2" fontId="43" fillId="0" borderId="2" applyAlignment="1" pivotButton="0" quotePrefix="0" xfId="1">
      <alignment vertical="center"/>
    </xf>
    <xf numFmtId="168" fontId="43" fillId="0" borderId="2" applyAlignment="1" pivotButton="0" quotePrefix="0" xfId="1">
      <alignment vertical="center"/>
    </xf>
    <xf numFmtId="168" fontId="43" fillId="0" borderId="2" pivotButton="0" quotePrefix="0" xfId="0"/>
    <xf numFmtId="2" fontId="43" fillId="0" borderId="2" applyAlignment="1" pivotButton="0" quotePrefix="0" xfId="0">
      <alignment vertical="center"/>
    </xf>
    <xf numFmtId="168" fontId="43" fillId="0" borderId="2" applyAlignment="1" pivotButton="0" quotePrefix="0" xfId="0">
      <alignment vertical="center"/>
    </xf>
    <xf numFmtId="2" fontId="41" fillId="6" borderId="1" applyAlignment="1" pivotButton="0" quotePrefix="0" xfId="0">
      <alignment vertical="center"/>
    </xf>
    <xf numFmtId="0" fontId="41" fillId="6" borderId="1" pivotButton="0" quotePrefix="0" xfId="0"/>
    <xf numFmtId="167" fontId="41" fillId="6" borderId="1" pivotButton="0" quotePrefix="0" xfId="0"/>
    <xf numFmtId="167" fontId="41" fillId="6" borderId="1" applyAlignment="1" pivotButton="0" quotePrefix="0" xfId="0">
      <alignment vertical="center"/>
    </xf>
    <xf numFmtId="2" fontId="40" fillId="0" borderId="0" applyAlignment="1" pivotButton="0" quotePrefix="0" xfId="0">
      <alignment vertical="center" wrapText="1"/>
    </xf>
    <xf numFmtId="2" fontId="40" fillId="0" borderId="2" applyAlignment="1" pivotButton="0" quotePrefix="0" xfId="0">
      <alignment vertical="center"/>
    </xf>
    <xf numFmtId="0" fontId="43" fillId="0" borderId="0" pivotButton="0" quotePrefix="0" xfId="0"/>
    <xf numFmtId="2" fontId="43" fillId="0" borderId="0" applyAlignment="1" pivotButton="0" quotePrefix="0" xfId="0">
      <alignment vertical="center"/>
    </xf>
    <xf numFmtId="168" fontId="43" fillId="0" borderId="0" applyAlignment="1" pivotButton="0" quotePrefix="0" xfId="0">
      <alignment vertical="center"/>
    </xf>
    <xf numFmtId="168" fontId="43" fillId="0" borderId="0" pivotButton="0" quotePrefix="0" xfId="0"/>
    <xf numFmtId="2" fontId="43" fillId="0" borderId="2" applyAlignment="1" pivotButton="0" quotePrefix="0" xfId="0">
      <alignment horizontal="left" vertical="center"/>
    </xf>
    <xf numFmtId="168" fontId="43" fillId="0" borderId="2" applyAlignment="1" pivotButton="0" quotePrefix="0" xfId="0">
      <alignment horizontal="left" vertical="center"/>
    </xf>
    <xf numFmtId="2" fontId="43" fillId="0" borderId="0" applyAlignment="1" pivotButton="0" quotePrefix="0" xfId="0">
      <alignment horizontal="left" vertical="center"/>
    </xf>
    <xf numFmtId="2" fontId="42" fillId="0" borderId="2" applyAlignment="1" pivotButton="0" quotePrefix="0" xfId="0">
      <alignment vertical="center"/>
    </xf>
    <xf numFmtId="2" fontId="41" fillId="6" borderId="1" applyAlignment="1" pivotButton="0" quotePrefix="0" xfId="0">
      <alignment horizontal="left" vertical="center"/>
    </xf>
    <xf numFmtId="2" fontId="41" fillId="0" borderId="0" applyAlignment="1" pivotButton="0" quotePrefix="0" xfId="0">
      <alignment horizontal="center"/>
    </xf>
    <xf numFmtId="2" fontId="41" fillId="0" borderId="0" applyAlignment="1" pivotButton="0" quotePrefix="0" xfId="0">
      <alignment vertical="center"/>
    </xf>
    <xf numFmtId="165" fontId="40" fillId="0" borderId="0" applyAlignment="1" pivotButton="0" quotePrefix="0" xfId="0">
      <alignment horizontal="right" vertical="center"/>
    </xf>
    <xf numFmtId="166" fontId="40" fillId="0" borderId="0" applyAlignment="1" pivotButton="0" quotePrefix="0" xfId="0">
      <alignment horizontal="right" vertical="center"/>
    </xf>
    <xf numFmtId="166" fontId="40" fillId="0" borderId="2" applyAlignment="1" pivotButton="0" quotePrefix="0" xfId="0">
      <alignment horizontal="right" vertical="center"/>
    </xf>
    <xf numFmtId="2" fontId="40" fillId="0" borderId="0" applyAlignment="1" pivotButton="0" quotePrefix="0" xfId="0">
      <alignment horizontal="left" vertical="center"/>
    </xf>
    <xf numFmtId="167" fontId="38" fillId="6" borderId="1" applyAlignment="1" pivotButton="0" quotePrefix="0" xfId="22">
      <alignment vertical="center"/>
    </xf>
    <xf numFmtId="2" fontId="29" fillId="6" borderId="1" applyAlignment="1" pivotButton="0" quotePrefix="0" xfId="22">
      <alignment vertical="center"/>
    </xf>
    <xf numFmtId="167" fontId="38" fillId="5" borderId="1" applyAlignment="1" pivotButton="0" quotePrefix="0" xfId="22">
      <alignment vertical="center"/>
    </xf>
    <xf numFmtId="165" fontId="35" fillId="0" borderId="0" applyAlignment="1" pivotButton="0" quotePrefix="0" xfId="22">
      <alignment vertical="center"/>
    </xf>
    <xf numFmtId="166" fontId="35" fillId="0" borderId="0" applyAlignment="1" pivotButton="0" quotePrefix="0" xfId="22">
      <alignment vertical="center"/>
    </xf>
    <xf numFmtId="2" fontId="28" fillId="0" borderId="0" applyAlignment="1" pivotButton="0" quotePrefix="0" xfId="22">
      <alignment horizontal="left" vertical="center"/>
    </xf>
    <xf numFmtId="167" fontId="29" fillId="6" borderId="1" applyAlignment="1" pivotButton="0" quotePrefix="0" xfId="22">
      <alignment vertical="center"/>
    </xf>
    <xf numFmtId="2" fontId="29" fillId="6" borderId="1" applyAlignment="1" pivotButton="0" quotePrefix="0" xfId="22">
      <alignment horizontal="left" vertical="center"/>
    </xf>
    <xf numFmtId="167" fontId="29" fillId="6" borderId="1" applyAlignment="1" pivotButton="0" quotePrefix="0" xfId="22">
      <alignment horizontal="right" vertical="center"/>
    </xf>
    <xf numFmtId="2" fontId="28" fillId="0" borderId="0" applyAlignment="1" pivotButton="0" quotePrefix="0" xfId="22">
      <alignment horizontal="right" vertical="center"/>
    </xf>
    <xf numFmtId="2" fontId="34" fillId="0" borderId="0" applyAlignment="1" pivotButton="0" quotePrefix="0" xfId="22">
      <alignment horizontal="right" vertical="center"/>
    </xf>
    <xf numFmtId="168" fontId="36" fillId="0" borderId="0" applyAlignment="1" pivotButton="0" quotePrefix="0" xfId="22">
      <alignment vertical="center"/>
    </xf>
    <xf numFmtId="2" fontId="28" fillId="0" borderId="0" applyAlignment="1" pivotButton="0" quotePrefix="0" xfId="23">
      <alignment horizontal="center" vertical="center"/>
    </xf>
    <xf numFmtId="2" fontId="28" fillId="0" borderId="0" applyAlignment="1" pivotButton="0" quotePrefix="0" xfId="22">
      <alignment vertical="center"/>
    </xf>
    <xf numFmtId="166" fontId="28" fillId="0" borderId="0" applyAlignment="1" pivotButton="0" quotePrefix="0" xfId="22">
      <alignment vertical="center"/>
    </xf>
    <xf numFmtId="2" fontId="34" fillId="0" borderId="2" applyAlignment="1" pivotButton="0" quotePrefix="0" xfId="23">
      <alignment horizontal="center" vertical="center"/>
    </xf>
    <xf numFmtId="2" fontId="34" fillId="0" borderId="2" applyAlignment="1" pivotButton="0" quotePrefix="0" xfId="22">
      <alignment vertical="center"/>
    </xf>
    <xf numFmtId="167" fontId="30" fillId="6" borderId="1" applyAlignment="1" pivotButton="0" quotePrefix="0" xfId="22">
      <alignment vertical="center"/>
    </xf>
    <xf numFmtId="2" fontId="28" fillId="0" borderId="2" applyAlignment="1" pivotButton="0" quotePrefix="0" xfId="22">
      <alignment vertical="center"/>
    </xf>
    <xf numFmtId="166" fontId="28" fillId="0" borderId="2" applyAlignment="1" pivotButton="0" quotePrefix="0" xfId="22">
      <alignment vertical="center"/>
    </xf>
    <xf numFmtId="2" fontId="35" fillId="0" borderId="0" applyAlignment="1" pivotButton="0" quotePrefix="0" xfId="22">
      <alignment vertical="center"/>
    </xf>
    <xf numFmtId="2" fontId="35" fillId="0" borderId="0" applyAlignment="1" pivotButton="0" quotePrefix="0" xfId="0">
      <alignment vertical="center"/>
    </xf>
    <xf numFmtId="2" fontId="28" fillId="0" borderId="2" applyAlignment="1" pivotButton="0" quotePrefix="0" xfId="23">
      <alignment horizontal="center" vertical="center"/>
    </xf>
    <xf numFmtId="2" fontId="29" fillId="6" borderId="1" applyAlignment="1" pivotButton="0" quotePrefix="0" xfId="4">
      <alignment horizontal="left" vertical="center"/>
    </xf>
    <xf numFmtId="2" fontId="29" fillId="4" borderId="1" applyAlignment="1" pivotButton="0" quotePrefix="0" xfId="22">
      <alignment vertical="center"/>
    </xf>
    <xf numFmtId="167" fontId="29" fillId="4" borderId="1" applyAlignment="1" pivotButton="0" quotePrefix="0" xfId="22">
      <alignment vertical="center"/>
    </xf>
    <xf numFmtId="2" fontId="29" fillId="5" borderId="1" applyAlignment="1" pivotButton="0" quotePrefix="0" xfId="22">
      <alignment vertical="center"/>
    </xf>
    <xf numFmtId="167" fontId="29" fillId="5" borderId="1" applyAlignment="1" pivotButton="0" quotePrefix="0" xfId="22">
      <alignment vertical="center"/>
    </xf>
    <xf numFmtId="2" fontId="29" fillId="5" borderId="1" applyAlignment="1" pivotButton="0" quotePrefix="0" xfId="23">
      <alignment vertical="center"/>
    </xf>
    <xf numFmtId="2" fontId="34" fillId="0" borderId="2" applyAlignment="1" pivotButton="0" quotePrefix="0" xfId="23">
      <alignment vertical="center"/>
    </xf>
    <xf numFmtId="167" fontId="29" fillId="6" borderId="1" applyAlignment="1" pivotButton="0" quotePrefix="0" xfId="7">
      <alignment horizontal="right" vertical="center"/>
    </xf>
    <xf numFmtId="2" fontId="34" fillId="0" borderId="2" applyAlignment="1" pivotButton="0" quotePrefix="0" xfId="22">
      <alignment horizontal="left" vertical="center"/>
    </xf>
    <xf numFmtId="2" fontId="28" fillId="0" borderId="2" applyAlignment="1" pivotButton="0" quotePrefix="0" xfId="22">
      <alignment horizontal="left" vertical="center"/>
    </xf>
    <xf numFmtId="166" fontId="35" fillId="0" borderId="2" applyAlignment="1" pivotButton="0" quotePrefix="0" xfId="22">
      <alignment vertical="center"/>
    </xf>
    <xf numFmtId="167" fontId="30" fillId="6" borderId="1" applyAlignment="1" pivotButton="0" quotePrefix="0" xfId="22">
      <alignment horizontal="right" vertical="center"/>
    </xf>
    <xf numFmtId="167" fontId="29" fillId="6" borderId="1" applyAlignment="1" pivotButton="0" quotePrefix="0" xfId="22">
      <alignment horizontal="left" vertical="center"/>
    </xf>
    <xf numFmtId="2" fontId="34" fillId="0" borderId="2" applyAlignment="1" pivotButton="0" quotePrefix="0" xfId="21">
      <alignment vertical="center"/>
    </xf>
    <xf numFmtId="2" fontId="34" fillId="0" borderId="2" applyAlignment="1" pivotButton="0" quotePrefix="0" xfId="21">
      <alignment horizontal="centerContinuous" vertical="center"/>
    </xf>
    <xf numFmtId="2" fontId="29" fillId="6" borderId="1" applyAlignment="1" pivotButton="0" quotePrefix="0" xfId="21">
      <alignment horizontal="left" vertical="center"/>
    </xf>
    <xf numFmtId="167" fontId="30" fillId="6" borderId="1" applyAlignment="1" pivotButton="0" quotePrefix="0" xfId="21">
      <alignment horizontal="center" vertical="center"/>
    </xf>
    <xf numFmtId="2" fontId="29" fillId="6" borderId="1" applyAlignment="1" pivotButton="0" quotePrefix="0" xfId="21">
      <alignment vertical="center"/>
    </xf>
    <xf numFmtId="2" fontId="29" fillId="6" borderId="1" applyAlignment="1" pivotButton="0" quotePrefix="0" xfId="21">
      <alignment horizontal="center" vertical="center"/>
    </xf>
    <xf numFmtId="167" fontId="29" fillId="6" borderId="1" applyAlignment="1" pivotButton="0" quotePrefix="0" xfId="21">
      <alignment vertical="center"/>
    </xf>
    <xf numFmtId="167" fontId="29" fillId="6" borderId="1" applyAlignment="1" pivotButton="0" quotePrefix="0" xfId="21">
      <alignment horizontal="center" vertical="center"/>
    </xf>
    <xf numFmtId="2" fontId="28" fillId="0" borderId="0" applyAlignment="1" pivotButton="0" quotePrefix="0" xfId="21">
      <alignment horizontal="left" vertical="center"/>
    </xf>
    <xf numFmtId="166" fontId="35" fillId="0" borderId="0" applyAlignment="1" pivotButton="0" quotePrefix="0" xfId="21">
      <alignment vertical="center"/>
    </xf>
    <xf numFmtId="166" fontId="28" fillId="0" borderId="0" applyAlignment="1" pivotButton="0" quotePrefix="0" xfId="21">
      <alignment horizontal="center" vertical="center"/>
    </xf>
    <xf numFmtId="166" fontId="35" fillId="0" borderId="0" applyAlignment="1" pivotButton="0" quotePrefix="0" xfId="21">
      <alignment horizontal="center" vertical="center"/>
    </xf>
    <xf numFmtId="2" fontId="28" fillId="0" borderId="0" applyAlignment="1" pivotButton="0" quotePrefix="0" xfId="21">
      <alignment vertical="center"/>
    </xf>
    <xf numFmtId="2" fontId="28" fillId="0" borderId="0" applyAlignment="1" pivotButton="0" quotePrefix="0" xfId="21">
      <alignment horizontal="center" vertical="center"/>
    </xf>
    <xf numFmtId="166" fontId="28" fillId="0" borderId="0" applyAlignment="1" pivotButton="0" quotePrefix="0" xfId="21">
      <alignment vertical="center"/>
    </xf>
    <xf numFmtId="167" fontId="30" fillId="5" borderId="1" applyAlignment="1" pivotButton="0" quotePrefix="0" xfId="21">
      <alignment vertical="center"/>
    </xf>
    <xf numFmtId="167" fontId="29" fillId="5" borderId="1" applyAlignment="1" pivotButton="0" quotePrefix="0" xfId="21">
      <alignment vertical="center"/>
    </xf>
    <xf numFmtId="167" fontId="30" fillId="6" borderId="1" applyAlignment="1" pivotButton="0" quotePrefix="0" xfId="21">
      <alignment vertical="center"/>
    </xf>
    <xf numFmtId="2" fontId="34" fillId="0" borderId="0" applyAlignment="1" pivotButton="0" quotePrefix="0" xfId="19">
      <alignment vertical="center"/>
    </xf>
    <xf numFmtId="2" fontId="34" fillId="0" borderId="0" applyAlignment="1" pivotButton="0" quotePrefix="0" xfId="22">
      <alignment vertical="center"/>
    </xf>
    <xf numFmtId="2" fontId="34" fillId="0" borderId="0" applyAlignment="1" pivotButton="0" quotePrefix="0" xfId="19">
      <alignment horizontal="right" vertical="center"/>
    </xf>
    <xf numFmtId="2" fontId="34" fillId="0" borderId="0" applyAlignment="1" pivotButton="0" quotePrefix="0" xfId="12">
      <alignment vertical="center"/>
    </xf>
    <xf numFmtId="2" fontId="36" fillId="0" borderId="0" applyAlignment="1" pivotButton="0" quotePrefix="0" xfId="22">
      <alignment horizontal="left" vertical="center"/>
    </xf>
    <xf numFmtId="2" fontId="36" fillId="0" borderId="0" applyAlignment="1" pivotButton="0" quotePrefix="0" xfId="22">
      <alignment vertical="center"/>
    </xf>
    <xf numFmtId="2" fontId="29" fillId="4" borderId="1" applyAlignment="1" pivotButton="0" quotePrefix="0" xfId="22">
      <alignment horizontal="left" vertical="center"/>
    </xf>
    <xf numFmtId="2" fontId="34" fillId="0" borderId="0" applyAlignment="1" pivotButton="0" quotePrefix="0" xfId="9">
      <alignment vertical="center"/>
    </xf>
    <xf numFmtId="2" fontId="28" fillId="0" borderId="0" applyAlignment="1" pivotButton="0" quotePrefix="0" xfId="9">
      <alignment vertical="center"/>
    </xf>
    <xf numFmtId="165" fontId="35" fillId="0" borderId="0" applyAlignment="1" pivotButton="0" quotePrefix="0" xfId="9">
      <alignment vertical="center"/>
    </xf>
    <xf numFmtId="166" fontId="35" fillId="0" borderId="0" applyAlignment="1" pivotButton="0" quotePrefix="0" xfId="9">
      <alignment vertical="center"/>
    </xf>
    <xf numFmtId="2" fontId="28" fillId="0" borderId="2" applyAlignment="1" pivotButton="0" quotePrefix="0" xfId="9">
      <alignment vertical="center"/>
    </xf>
    <xf numFmtId="166" fontId="35" fillId="0" borderId="2" applyAlignment="1" pivotButton="0" quotePrefix="0" xfId="9">
      <alignment vertical="center"/>
    </xf>
    <xf numFmtId="2" fontId="29" fillId="6" borderId="1" applyAlignment="1" pivotButton="0" quotePrefix="0" xfId="9">
      <alignment vertical="center"/>
    </xf>
    <xf numFmtId="167" fontId="29" fillId="6" borderId="1" applyAlignment="1" pivotButton="0" quotePrefix="0" xfId="9">
      <alignment vertical="center"/>
    </xf>
    <xf numFmtId="2" fontId="36" fillId="0" borderId="0" applyAlignment="1" pivotButton="0" quotePrefix="0" xfId="9">
      <alignment vertical="center"/>
    </xf>
    <xf numFmtId="168" fontId="36" fillId="0" borderId="0" applyAlignment="1" pivotButton="0" quotePrefix="0" xfId="9">
      <alignment vertical="center"/>
    </xf>
    <xf numFmtId="2" fontId="34" fillId="0" borderId="2" applyAlignment="1" pivotButton="0" quotePrefix="0" xfId="9">
      <alignment vertical="center"/>
    </xf>
    <xf numFmtId="2" fontId="29" fillId="6" borderId="1" applyAlignment="1" pivotButton="0" quotePrefix="0" xfId="9">
      <alignment horizontal="left" vertical="center"/>
    </xf>
    <xf numFmtId="167" fontId="30" fillId="6" borderId="1" applyAlignment="1" pivotButton="0" quotePrefix="0" xfId="9">
      <alignment vertical="center"/>
    </xf>
    <xf numFmtId="2" fontId="29" fillId="5" borderId="1" applyAlignment="1" pivotButton="0" quotePrefix="0" xfId="9">
      <alignment vertical="center"/>
    </xf>
    <xf numFmtId="167" fontId="29" fillId="5" borderId="1" applyAlignment="1" pivotButton="0" quotePrefix="0" xfId="9">
      <alignment vertical="center"/>
    </xf>
    <xf numFmtId="2" fontId="34" fillId="0" borderId="2" applyAlignment="1" pivotButton="0" quotePrefix="0" xfId="1">
      <alignment vertical="center"/>
    </xf>
    <xf numFmtId="167" fontId="29" fillId="6" borderId="1" applyAlignment="1" pivotButton="0" quotePrefix="0" xfId="1">
      <alignment vertical="center"/>
    </xf>
    <xf numFmtId="167" fontId="29" fillId="6" borderId="1" applyAlignment="1" pivotButton="0" quotePrefix="0" xfId="8">
      <alignment vertical="center"/>
    </xf>
    <xf numFmtId="2" fontId="28" fillId="0" borderId="0" applyAlignment="1" pivotButton="0" quotePrefix="0" xfId="9">
      <alignment horizontal="centerContinuous" vertical="center"/>
    </xf>
    <xf numFmtId="166" fontId="28" fillId="0" borderId="0" applyAlignment="1" pivotButton="0" quotePrefix="0" xfId="9">
      <alignment horizontal="centerContinuous" vertical="center"/>
    </xf>
    <xf numFmtId="166" fontId="28" fillId="0" borderId="0" applyAlignment="1" pivotButton="0" quotePrefix="0" xfId="9">
      <alignment vertical="center"/>
    </xf>
    <xf numFmtId="166" fontId="35" fillId="0" borderId="0" applyAlignment="1" pivotButton="0" quotePrefix="0" xfId="8">
      <alignment horizontal="center" vertical="center"/>
    </xf>
    <xf numFmtId="166" fontId="28" fillId="0" borderId="0" applyAlignment="1" pivotButton="0" quotePrefix="0" xfId="8">
      <alignment horizontal="center" vertical="center"/>
    </xf>
    <xf numFmtId="2" fontId="28" fillId="0" borderId="0" applyAlignment="1" pivotButton="0" quotePrefix="0" xfId="9">
      <alignment horizontal="center" vertical="center" textRotation="90" wrapText="1"/>
    </xf>
    <xf numFmtId="166" fontId="35" fillId="0" borderId="0" applyAlignment="1" pivotButton="0" quotePrefix="0" xfId="8">
      <alignment vertical="center"/>
    </xf>
    <xf numFmtId="166" fontId="28" fillId="0" borderId="0" applyAlignment="1" pivotButton="0" quotePrefix="0" xfId="8">
      <alignment vertical="center"/>
    </xf>
    <xf numFmtId="2" fontId="28" fillId="0" borderId="0" applyAlignment="1" pivotButton="0" quotePrefix="0" xfId="8">
      <alignment vertical="center"/>
    </xf>
    <xf numFmtId="2" fontId="28" fillId="0" borderId="0" applyAlignment="1" pivotButton="0" quotePrefix="0" xfId="8">
      <alignment horizontal="center" vertical="center"/>
    </xf>
    <xf numFmtId="2" fontId="28" fillId="0" borderId="0" applyAlignment="1" pivotButton="0" quotePrefix="0" xfId="9">
      <alignment horizontal="center" vertical="center"/>
    </xf>
    <xf numFmtId="166" fontId="28" fillId="0" borderId="0" applyAlignment="1" pivotButton="0" quotePrefix="0" xfId="9">
      <alignment horizontal="center" vertical="center"/>
    </xf>
    <xf numFmtId="166" fontId="35" fillId="0" borderId="0" applyAlignment="1" pivotButton="0" quotePrefix="0" xfId="9">
      <alignment horizontal="center" vertical="center"/>
    </xf>
    <xf numFmtId="166" fontId="35" fillId="0" borderId="0" applyAlignment="1" pivotButton="0" quotePrefix="0" xfId="9">
      <alignment horizontal="right" vertical="center"/>
    </xf>
    <xf numFmtId="166" fontId="28" fillId="0" borderId="0" applyAlignment="1" pivotButton="0" quotePrefix="0" xfId="9">
      <alignment horizontal="right" vertical="center"/>
    </xf>
    <xf numFmtId="2" fontId="28" fillId="0" borderId="0" applyAlignment="1" pivotButton="0" quotePrefix="0" xfId="9">
      <alignment horizontal="right" vertical="center"/>
    </xf>
  </cellXfs>
  <cellStyles count="29">
    <cellStyle name="Normal" xfId="0" builtinId="0"/>
    <cellStyle name="Percent" xfId="1" builtinId="5"/>
    <cellStyle name="Normal 3 2 2" xfId="2"/>
    <cellStyle name="Normal 2" xfId="3"/>
    <cellStyle name="Normal 4" xfId="4"/>
    <cellStyle name="Comma 2 2" xfId="5"/>
    <cellStyle name="Currency 2" xfId="6"/>
    <cellStyle name="Comma 2" xfId="7"/>
    <cellStyle name="Percent 2" xfId="8"/>
    <cellStyle name="Normal 2 2" xfId="9"/>
    <cellStyle name="Normal 3" xfId="10"/>
    <cellStyle name="Normal 4 3" xfId="11"/>
    <cellStyle name="Normal 5" xfId="12"/>
    <cellStyle name="Normal 6" xfId="13"/>
    <cellStyle name="Normal 7" xfId="14"/>
    <cellStyle name="Normal 8" xfId="15"/>
    <cellStyle name="Currency" xfId="16" builtinId="4"/>
    <cellStyle name="Normal 2 3" xfId="17"/>
    <cellStyle name="Normal 9" xfId="18"/>
    <cellStyle name="Normal 2 3 2" xfId="19"/>
    <cellStyle name="Normal 2 4" xfId="20"/>
    <cellStyle name="Normal 10" xfId="21"/>
    <cellStyle name="Normal 10 2" xfId="22"/>
    <cellStyle name="Normal 9 2" xfId="23"/>
    <cellStyle name="Normal 13" xfId="24"/>
    <cellStyle name="Comma 4" xfId="25"/>
    <cellStyle name="Percent 3" xfId="26"/>
    <cellStyle name="Normal 11" xfId="27"/>
    <cellStyle name="Percent 4" xfId="28"/>
  </cellStyles>
  <dxfs count="248">
    <dxf>
      <font>
        <color rgb="FFFFFFFF"/>
      </font>
      <fill>
        <patternFill>
          <fgColor indexed="64"/>
          <bgColor rgb="FF508225"/>
        </patternFill>
      </fill>
    </dxf>
    <dxf>
      <font>
        <color rgb="FFFFFFFF"/>
      </font>
      <fill>
        <patternFill>
          <fgColor indexed="64"/>
          <bgColor rgb="FF8C7337"/>
        </patternFill>
      </fill>
    </dxf>
    <dxf>
      <font>
        <color rgb="FFFFFFFF"/>
      </font>
      <fill>
        <patternFill>
          <fgColor indexed="64"/>
          <bgColor rgb="FFE6C25B"/>
        </patternFill>
      </fill>
    </dxf>
    <dxf>
      <font>
        <color rgb="FFFFFFFF"/>
      </font>
      <fill>
        <patternFill>
          <fgColor indexed="64"/>
          <bgColor rgb="FFD2C0B2"/>
        </patternFill>
      </fill>
    </dxf>
    <dxf>
      <font>
        <color rgb="FFFFFFFF"/>
      </font>
      <fill>
        <patternFill>
          <fgColor indexed="64"/>
          <bgColor rgb="FFB58D9A"/>
        </patternFill>
      </fill>
    </dxf>
    <dxf>
      <font>
        <color rgb="FFFFFFFF"/>
      </font>
      <fill>
        <patternFill>
          <fgColor indexed="64"/>
          <bgColor rgb="FFB54E15"/>
        </patternFill>
      </fill>
    </dxf>
    <dxf>
      <font>
        <color rgb="FFFFFFFF"/>
      </font>
      <fill>
        <patternFill>
          <fgColor indexed="64"/>
          <bgColor rgb="FF6C1E36"/>
        </patternFill>
      </fill>
    </dxf>
    <dxf>
      <font>
        <color rgb="FFFFFFFF"/>
      </font>
      <fill>
        <patternFill>
          <fgColor indexed="64"/>
          <bgColor rgb="FF1F808F"/>
        </patternFill>
      </fill>
    </dxf>
    <dxf>
      <font>
        <color rgb="FFFFFFFF"/>
      </font>
      <fill>
        <patternFill>
          <fgColor indexed="64"/>
          <bgColor rgb="FF9FC3DA"/>
        </patternFill>
      </fill>
    </dxf>
    <dxf>
      <font>
        <color rgb="FFFFFFFF"/>
      </font>
      <fill>
        <patternFill>
          <fgColor indexed="64"/>
          <bgColor rgb="FF24B1B1"/>
        </patternFill>
      </fill>
    </dxf>
    <dxf>
      <font>
        <color rgb="FFFFFFFF"/>
      </font>
      <fill>
        <patternFill>
          <fgColor indexed="64"/>
          <bgColor rgb="FF7E8597"/>
        </patternFill>
      </fill>
    </dxf>
    <dxf>
      <font>
        <color rgb="FFFFFFFF"/>
      </font>
      <fill>
        <patternFill>
          <fgColor indexed="64"/>
          <bgColor rgb="FFBCBFC6"/>
        </patternFill>
      </fill>
    </dxf>
    <dxf>
      <font>
        <color rgb="FFFFFFFF"/>
      </font>
      <fill>
        <patternFill>
          <fgColor indexed="64"/>
          <bgColor rgb="FF508BC9"/>
        </patternFill>
      </fill>
    </dxf>
    <dxf>
      <font>
        <color rgb="FFFFFFFF"/>
      </font>
      <fill>
        <patternFill>
          <fgColor indexed="64"/>
          <bgColor rgb="FF474747"/>
        </patternFill>
      </fill>
    </dxf>
    <dxf>
      <font>
        <color rgb="FFFFFFFF"/>
      </font>
      <fill>
        <patternFill>
          <fgColor indexed="64"/>
          <bgColor rgb="FF474747"/>
        </patternFill>
      </fill>
    </dxf>
    <dxf>
      <font>
        <color rgb="FFFFFFFF"/>
      </font>
      <fill>
        <patternFill>
          <fgColor indexed="64"/>
          <bgColor rgb="FF6C1E36"/>
        </patternFill>
      </fill>
    </dxf>
    <dxf>
      <font>
        <color rgb="FFFFFFFF"/>
      </font>
      <fill>
        <patternFill>
          <fgColor indexed="64"/>
          <bgColor rgb="FF508BC9"/>
        </patternFill>
      </fill>
    </dxf>
    <dxf>
      <font>
        <color rgb="FFFFFFFF"/>
      </font>
      <fill>
        <patternFill>
          <fgColor indexed="64"/>
          <bgColor rgb="FFBCBFC6"/>
        </patternFill>
      </fill>
    </dxf>
    <dxf>
      <font>
        <color rgb="FFFFFFFF"/>
      </font>
      <fill>
        <patternFill>
          <fgColor indexed="64"/>
          <bgColor rgb="FF7E8597"/>
        </patternFill>
      </fill>
    </dxf>
    <dxf>
      <font>
        <color rgb="FFFFFFFF"/>
      </font>
      <fill>
        <patternFill>
          <fgColor indexed="64"/>
          <bgColor rgb="FF24B1B1"/>
        </patternFill>
      </fill>
    </dxf>
    <dxf>
      <font>
        <color rgb="FFFFFFFF"/>
      </font>
      <fill>
        <patternFill>
          <fgColor indexed="64"/>
          <bgColor rgb="FF508225"/>
        </patternFill>
      </fill>
    </dxf>
    <dxf>
      <font>
        <color rgb="FFFFFFFF"/>
      </font>
      <fill>
        <patternFill>
          <fgColor indexed="64"/>
          <bgColor rgb="FF9FC3DA"/>
        </patternFill>
      </fill>
    </dxf>
    <dxf>
      <font>
        <color rgb="FFFFFFFF"/>
      </font>
      <fill>
        <patternFill>
          <fgColor indexed="64"/>
          <bgColor rgb="FF1F808F"/>
        </patternFill>
      </fill>
    </dxf>
    <dxf>
      <font>
        <color rgb="FFFFFFFF"/>
      </font>
      <fill>
        <patternFill>
          <fgColor indexed="64"/>
          <bgColor rgb="FFB54E15"/>
        </patternFill>
      </fill>
    </dxf>
    <dxf>
      <font>
        <color rgb="FFFFFFFF"/>
      </font>
      <fill>
        <patternFill>
          <fgColor indexed="64"/>
          <bgColor rgb="FFB58D9A"/>
        </patternFill>
      </fill>
    </dxf>
    <dxf>
      <font>
        <color rgb="FFFFFFFF"/>
      </font>
      <fill>
        <patternFill>
          <fgColor indexed="64"/>
          <bgColor rgb="FFD2C0B2"/>
        </patternFill>
      </fill>
    </dxf>
    <dxf>
      <font>
        <color rgb="FFFFFFFF"/>
      </font>
      <fill>
        <patternFill>
          <fgColor indexed="64"/>
          <bgColor rgb="FFE6C25B"/>
        </patternFill>
      </fill>
    </dxf>
    <dxf>
      <font>
        <color rgb="FFFFFFFF"/>
      </font>
      <fill>
        <patternFill>
          <fgColor indexed="64"/>
          <bgColor rgb="FF8C7337"/>
        </patternFill>
      </fill>
    </dxf>
    <dxf>
      <font>
        <color rgb="FFFFFFFF"/>
      </font>
      <fill>
        <patternFill>
          <fgColor indexed="64"/>
          <bgColor rgb="FFD2C0B2"/>
        </patternFill>
      </fill>
    </dxf>
    <dxf>
      <font>
        <color rgb="FFFFFFFF"/>
      </font>
      <fill>
        <patternFill>
          <fgColor indexed="64"/>
          <bgColor rgb="FF508225"/>
        </patternFill>
      </fill>
    </dxf>
    <dxf>
      <font>
        <color rgb="FFFFFFFF"/>
      </font>
      <fill>
        <patternFill>
          <fgColor indexed="64"/>
          <bgColor rgb="FF8C7337"/>
        </patternFill>
      </fill>
    </dxf>
    <dxf>
      <font>
        <color rgb="FFFFFFFF"/>
      </font>
      <fill>
        <patternFill>
          <fgColor indexed="64"/>
          <bgColor rgb="FFE6C25B"/>
        </patternFill>
      </fill>
    </dxf>
    <dxf>
      <font>
        <color rgb="FFFFFFFF"/>
      </font>
      <fill>
        <patternFill>
          <fgColor indexed="64"/>
          <bgColor rgb="FFB58D9A"/>
        </patternFill>
      </fill>
    </dxf>
    <dxf>
      <font>
        <color rgb="FFFFFFFF"/>
      </font>
      <fill>
        <patternFill>
          <fgColor indexed="64"/>
          <bgColor rgb="FFB54E15"/>
        </patternFill>
      </fill>
    </dxf>
    <dxf>
      <font>
        <color rgb="FFFFFFFF"/>
      </font>
      <fill>
        <patternFill>
          <fgColor indexed="64"/>
          <bgColor rgb="FF1F808F"/>
        </patternFill>
      </fill>
    </dxf>
    <dxf>
      <font>
        <color rgb="FFFFFFFF"/>
      </font>
      <fill>
        <patternFill>
          <fgColor indexed="64"/>
          <bgColor rgb="FF9FC3DA"/>
        </patternFill>
      </fill>
    </dxf>
    <dxf>
      <font>
        <color rgb="FFFFFFFF"/>
      </font>
      <fill>
        <patternFill>
          <fgColor indexed="64"/>
          <bgColor rgb="FF6C1E36"/>
        </patternFill>
      </fill>
    </dxf>
    <dxf>
      <font>
        <color rgb="FFFFFFFF"/>
      </font>
      <fill>
        <patternFill>
          <fgColor indexed="64"/>
          <bgColor rgb="FF24B1B1"/>
        </patternFill>
      </fill>
    </dxf>
    <dxf>
      <font>
        <color rgb="FFFFFFFF"/>
      </font>
      <fill>
        <patternFill>
          <fgColor indexed="64"/>
          <bgColor rgb="FF7E8597"/>
        </patternFill>
      </fill>
    </dxf>
    <dxf>
      <font>
        <color rgb="FFFFFFFF"/>
      </font>
      <fill>
        <patternFill>
          <fgColor indexed="64"/>
          <bgColor rgb="FFBCBFC6"/>
        </patternFill>
      </fill>
    </dxf>
    <dxf>
      <font>
        <color rgb="FFFFFFFF"/>
      </font>
      <fill>
        <patternFill>
          <fgColor indexed="64"/>
          <bgColor rgb="FF508BC9"/>
        </patternFill>
      </fill>
    </dxf>
    <dxf>
      <font>
        <color rgb="FFFFFFFF"/>
      </font>
      <fill>
        <patternFill>
          <fgColor indexed="64"/>
          <bgColor rgb="FF474747"/>
        </patternFill>
      </fill>
    </dxf>
    <dxf>
      <font>
        <color rgb="FFFFFFFF"/>
      </font>
      <fill>
        <patternFill>
          <fgColor indexed="64"/>
          <bgColor rgb="FF508225"/>
        </patternFill>
      </fill>
    </dxf>
    <dxf>
      <font>
        <color rgb="FFFFFFFF"/>
      </font>
      <fill>
        <patternFill>
          <fgColor indexed="64"/>
          <bgColor rgb="FF8C7337"/>
        </patternFill>
      </fill>
    </dxf>
    <dxf>
      <font>
        <color rgb="FFFFFFFF"/>
      </font>
      <fill>
        <patternFill>
          <fgColor indexed="64"/>
          <bgColor rgb="FFE6C25B"/>
        </patternFill>
      </fill>
    </dxf>
    <dxf>
      <font>
        <color rgb="FFFFFFFF"/>
      </font>
      <fill>
        <patternFill>
          <fgColor indexed="64"/>
          <bgColor rgb="FFD2C0B2"/>
        </patternFill>
      </fill>
    </dxf>
    <dxf>
      <font>
        <color rgb="FFFFFFFF"/>
      </font>
      <fill>
        <patternFill>
          <fgColor indexed="64"/>
          <bgColor rgb="FFB58D9A"/>
        </patternFill>
      </fill>
    </dxf>
    <dxf>
      <font>
        <color rgb="FFFFFFFF"/>
      </font>
      <fill>
        <patternFill>
          <fgColor indexed="64"/>
          <bgColor rgb="FFB54E15"/>
        </patternFill>
      </fill>
    </dxf>
    <dxf>
      <font>
        <color rgb="FFFFFFFF"/>
      </font>
      <fill>
        <patternFill>
          <fgColor indexed="64"/>
          <bgColor rgb="FF6C1E36"/>
        </patternFill>
      </fill>
    </dxf>
    <dxf>
      <font>
        <color rgb="FFFFFFFF"/>
      </font>
      <fill>
        <patternFill>
          <fgColor indexed="64"/>
          <bgColor rgb="FF1F808F"/>
        </patternFill>
      </fill>
    </dxf>
    <dxf>
      <font>
        <color rgb="FFFFFFFF"/>
      </font>
      <fill>
        <patternFill>
          <fgColor indexed="64"/>
          <bgColor rgb="FF9FC3DA"/>
        </patternFill>
      </fill>
    </dxf>
    <dxf>
      <font>
        <color rgb="FFFFFFFF"/>
      </font>
      <fill>
        <patternFill>
          <fgColor indexed="64"/>
          <bgColor rgb="FF24B1B1"/>
        </patternFill>
      </fill>
    </dxf>
    <dxf>
      <font>
        <color rgb="FFFFFFFF"/>
      </font>
      <fill>
        <patternFill>
          <fgColor indexed="64"/>
          <bgColor rgb="FF7E8597"/>
        </patternFill>
      </fill>
    </dxf>
    <dxf>
      <font>
        <color rgb="FFFFFFFF"/>
      </font>
      <fill>
        <patternFill>
          <fgColor indexed="64"/>
          <bgColor rgb="FFBCBFC6"/>
        </patternFill>
      </fill>
    </dxf>
    <dxf>
      <font>
        <color rgb="FFFFFFFF"/>
      </font>
      <fill>
        <patternFill>
          <fgColor indexed="64"/>
          <bgColor rgb="FF508BC9"/>
        </patternFill>
      </fill>
    </dxf>
    <dxf>
      <font>
        <color rgb="FFFFFFFF"/>
      </font>
      <fill>
        <patternFill>
          <fgColor indexed="64"/>
          <bgColor rgb="FF474747"/>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s>
  <tableStyles count="0" defaultTableStyle="TableStyleMedium2" defaultPivotStyle="PivotStyleLight16"/>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49063236464811"/>
          <c:y val="7.9109104118014834E-2"/>
          <c:w val="0.41974011412987788"/>
          <c:h val="0.82828715854962576"/>
        </c:manualLayout>
      </c:layout>
      <c:doughnutChart>
        <c:varyColors val="1"/>
        <c:ser>
          <c:idx val="0"/>
          <c:order val="0"/>
          <c:spPr>
            <a:solidFill>
              <a:schemeClr val="bg2"/>
            </a:solidFill>
          </c:spPr>
          <c:dPt>
            <c:idx val="0"/>
            <c:bubble3D val="0"/>
            <c:spPr>
              <a:solidFill>
                <a:schemeClr val="accent3"/>
              </a:solidFill>
              <a:ln w="19050">
                <a:solidFill>
                  <a:schemeClr val="lt1"/>
                </a:solidFill>
              </a:ln>
              <a:effectLst/>
            </c:spPr>
            <c:extLst>
              <c:ext xmlns:c16="http://schemas.microsoft.com/office/drawing/2014/chart" uri="{C3380CC4-5D6E-409C-BE32-E72D297353CC}">
                <c16:uniqueId val="{00000001-7EB7-447B-B5D9-8F4D1075CCA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'Historical Financials'!$BG$7:$BG$7</c:f>
              <c:strCache>
                <c:ptCount val="1"/>
                <c:pt idx="0">
                  <c:v>Retail</c:v>
                </c:pt>
              </c:strCache>
            </c:strRef>
          </c:cat>
          <c:val>
            <c:numRef>
              <c:f>'Historical Financials'!$BP$7:$BP$7</c:f>
              <c:numCache>
                <c:formatCode>0.00</c:formatCode>
                <c:ptCount val="1"/>
                <c:pt idx="0">
                  <c:v>1</c:v>
                </c:pt>
              </c:numCache>
            </c:numRef>
          </c:val>
          <c:extLst>
            <c:ext xmlns:c16="http://schemas.microsoft.com/office/drawing/2014/chart" uri="{C3380CC4-5D6E-409C-BE32-E72D297353CC}">
              <c16:uniqueId val="{00000004-7EB7-447B-B5D9-8F4D1075CCA8}"/>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9330156928582121"/>
          <c:y val="0.35231894624283078"/>
          <c:w val="0.15029202430777233"/>
          <c:h val="0.29536162146398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10"/>
            <c:invertIfNegative val="0"/>
            <c:bubble3D val="0"/>
            <c:spPr>
              <a:solidFill>
                <a:schemeClr val="tx2"/>
              </a:solidFill>
              <a:ln>
                <a:noFill/>
              </a:ln>
              <a:effectLst/>
            </c:spPr>
            <c:extLst>
              <c:ext xmlns:c16="http://schemas.microsoft.com/office/drawing/2014/chart" uri="{C3380CC4-5D6E-409C-BE32-E72D297353CC}">
                <c16:uniqueId val="{00000001-B15A-4739-A0BE-DA1E4DCD03D8}"/>
              </c:ext>
            </c:extLst>
          </c:dPt>
          <c:dPt>
            <c:idx val="11"/>
            <c:invertIfNegative val="0"/>
            <c:bubble3D val="0"/>
            <c:spPr>
              <a:solidFill>
                <a:schemeClr val="tx2"/>
              </a:solidFill>
              <a:ln>
                <a:noFill/>
              </a:ln>
              <a:effectLst/>
            </c:spPr>
            <c:extLst>
              <c:ext xmlns:c16="http://schemas.microsoft.com/office/drawing/2014/chart" uri="{C3380CC4-5D6E-409C-BE32-E72D297353CC}">
                <c16:uniqueId val="{00000002-B15A-4739-A0BE-DA1E4DCD03D8}"/>
              </c:ext>
            </c:extLst>
          </c:dPt>
          <c:dPt>
            <c:idx val="12"/>
            <c:invertIfNegative val="0"/>
            <c:bubble3D val="0"/>
            <c:spPr>
              <a:solidFill>
                <a:schemeClr val="tx2"/>
              </a:solidFill>
              <a:ln>
                <a:noFill/>
              </a:ln>
              <a:effectLst/>
            </c:spPr>
            <c:extLst>
              <c:ext xmlns:c16="http://schemas.microsoft.com/office/drawing/2014/chart" uri="{C3380CC4-5D6E-409C-BE32-E72D297353CC}">
                <c16:uniqueId val="{00000003-B15A-4739-A0BE-DA1E4DCD03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 Financials'!$F$8:$O$8,'Historical Financials'!$AB$8:$AH$8)</c:f>
              <c:strCache>
                <c:ptCount val="17"/>
                <c:pt idx="0">
                  <c:v>1Q'21</c:v>
                </c:pt>
                <c:pt idx="1">
                  <c:v>2Q'21</c:v>
                </c:pt>
                <c:pt idx="2">
                  <c:v>3Q'21</c:v>
                </c:pt>
                <c:pt idx="3">
                  <c:v>4Q'21</c:v>
                </c:pt>
                <c:pt idx="4">
                  <c:v>1Q'22</c:v>
                </c:pt>
                <c:pt idx="5">
                  <c:v>2Q'22</c:v>
                </c:pt>
                <c:pt idx="6">
                  <c:v>3Q'22</c:v>
                </c:pt>
                <c:pt idx="7">
                  <c:v>4Q'22</c:v>
                </c:pt>
                <c:pt idx="8">
                  <c:v>1Q'23</c:v>
                </c:pt>
                <c:pt idx="9">
                  <c:v>2Q'23</c:v>
                </c:pt>
                <c:pt idx="10">
                  <c:v>2020.00</c:v>
                </c:pt>
                <c:pt idx="11">
                  <c:v>2021.00</c:v>
                </c:pt>
                <c:pt idx="12">
                  <c:v>2022.00</c:v>
                </c:pt>
                <c:pt idx="13">
                  <c:v>2023.00</c:v>
                </c:pt>
                <c:pt idx="14">
                  <c:v>2024.00</c:v>
                </c:pt>
                <c:pt idx="15">
                  <c:v>2025.00</c:v>
                </c:pt>
                <c:pt idx="16">
                  <c:v>LTM 3Q'25</c:v>
                </c:pt>
              </c:strCache>
            </c:strRef>
          </c:cat>
          <c:val>
            <c:numRef>
              <c:f>('Historical Financials'!$F$71:$O$71,'Historical Financials'!$AB$71:$AH$71)</c:f>
              <c:numCache>
                <c:formatCode>0.00</c:formatCode>
                <c:ptCount val="17"/>
                <c:pt idx="0">
                  <c:v>-22.082999999999991</c:v>
                </c:pt>
                <c:pt idx="1">
                  <c:v>52.576999999999998</c:v>
                </c:pt>
                <c:pt idx="2">
                  <c:v>-10.452000000000005</c:v>
                </c:pt>
                <c:pt idx="3">
                  <c:v>-15.856999999999832</c:v>
                </c:pt>
                <c:pt idx="4">
                  <c:v>-43.150999999999947</c:v>
                </c:pt>
                <c:pt idx="5">
                  <c:v>21.733000000000008</c:v>
                </c:pt>
                <c:pt idx="6">
                  <c:v>34.682999999999979</c:v>
                </c:pt>
                <c:pt idx="7">
                  <c:v>18.184000000000022</c:v>
                </c:pt>
                <c:pt idx="8">
                  <c:v>-17.753</c:v>
                </c:pt>
                <c:pt idx="9">
                  <c:v>51.186000000000007</c:v>
                </c:pt>
                <c:pt idx="10">
                  <c:v>66.856000000000051</c:v>
                </c:pt>
                <c:pt idx="11">
                  <c:v>4.1850000000000449</c:v>
                </c:pt>
                <c:pt idx="12">
                  <c:v>29.332999999999995</c:v>
                </c:pt>
                <c:pt idx="13">
                  <c:v>78.314000000000078</c:v>
                </c:pt>
                <c:pt idx="14">
                  <c:v>52.916999999999952</c:v>
                </c:pt>
                <c:pt idx="15">
                  <c:v>54.012000000000072</c:v>
                </c:pt>
                <c:pt idx="16">
                  <c:v>28.016999999999971</c:v>
                </c:pt>
              </c:numCache>
            </c:numRef>
          </c:val>
          <c:extLst>
            <c:ext xmlns:c16="http://schemas.microsoft.com/office/drawing/2014/chart" uri="{C3380CC4-5D6E-409C-BE32-E72D297353CC}">
              <c16:uniqueId val="{00000000-B15A-4739-A0BE-DA1E4DCD03D8}"/>
            </c:ext>
          </c:extLst>
        </c:ser>
        <c:dLbls>
          <c:showLegendKey val="0"/>
          <c:showVal val="0"/>
          <c:showCatName val="0"/>
          <c:showSerName val="0"/>
          <c:showPercent val="0"/>
          <c:showBubbleSize val="0"/>
        </c:dLbls>
        <c:gapWidth val="100"/>
        <c:axId val="235469823"/>
        <c:axId val="153356911"/>
      </c:barChart>
      <c:catAx>
        <c:axId val="235469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356911"/>
        <c:crosses val="autoZero"/>
        <c:auto val="1"/>
        <c:lblAlgn val="ctr"/>
        <c:lblOffset val="100"/>
        <c:noMultiLvlLbl val="0"/>
      </c:catAx>
      <c:valAx>
        <c:axId val="153356911"/>
        <c:scaling>
          <c:orientation val="minMax"/>
        </c:scaling>
        <c:delete val="1"/>
        <c:axPos val="l"/>
        <c:numFmt formatCode="0.00" sourceLinked="1"/>
        <c:majorTickMark val="none"/>
        <c:minorTickMark val="none"/>
        <c:tickLblPos val="nextTo"/>
        <c:crossAx val="23546982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98767731154427"/>
          <c:y val="0.14768184019915967"/>
          <c:w val="0.66861549118699504"/>
          <c:h val="0.80371599472812694"/>
        </c:manualLayout>
      </c:layout>
      <c:doughnutChart>
        <c:varyColors val="1"/>
        <c:ser>
          <c:idx val="0"/>
          <c:order val="0"/>
          <c:dLbls>
            <c:numFmt formatCode="0%" sourceLinked="0"/>
            <c:spPr>
              <a:noFill/>
              <a:ln>
                <a:noFill/>
              </a:ln>
              <a:effectLst/>
            </c:spPr>
            <c:txPr>
              <a:bodyPr rot="0" spcFirstLastPara="1" vertOverflow="overflow" horzOverflow="overflow" vert="horz" wrap="square" lIns="0" tIns="45720" rIns="0" anchor="ctr" anchorCtr="1">
                <a:noAutofit/>
              </a:bodyPr>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'Historical Financials'!$D$14:$D$16</c:f>
              <c:strCache>
                <c:ptCount val="3"/>
                <c:pt idx="0">
                  <c:v>Grills</c:v>
                </c:pt>
                <c:pt idx="1">
                  <c:v>Consumables</c:v>
                </c:pt>
                <c:pt idx="2">
                  <c:v>Accessories</c:v>
                </c:pt>
              </c:strCache>
            </c:strRef>
          </c:cat>
          <c:val>
            <c:numRef>
              <c:f>'Historical Financials'!$AU$14:$AU$16</c:f>
              <c:numCache>
                <c:formatCode>0.00</c:formatCode>
                <c:ptCount val="3"/>
              </c:numCache>
            </c:numRef>
          </c:val>
          <c:extLst>
            <c:ext xmlns:c16="http://schemas.microsoft.com/office/drawing/2014/chart" uri="{C3380CC4-5D6E-409C-BE32-E72D297353CC}">
              <c16:uniqueId val="{00000002-C59F-438D-A99B-8AA68B74E45C}"/>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layout>
        <c:manualLayout>
          <c:xMode val="edge"/>
          <c:yMode val="edge"/>
          <c:x val="3.908227273700407E-2"/>
          <c:y val="4.9512283633356122E-2"/>
          <c:w val="0.89949420384951873"/>
          <c:h val="6.6966559735588613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25400"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12683002811005E-2"/>
          <c:y val="6.7901454081966878E-2"/>
          <c:w val="0.95307798463627991"/>
          <c:h val="0.8498710811210608"/>
        </c:manualLayout>
      </c:layout>
      <c:barChart>
        <c:barDir val="col"/>
        <c:grouping val="clustered"/>
        <c:varyColors val="0"/>
        <c:ser>
          <c:idx val="0"/>
          <c:order val="0"/>
          <c:spPr>
            <a:solidFill>
              <a:schemeClr val="accent1"/>
            </a:solidFill>
            <a:ln w="12700">
              <a:solidFill>
                <a:srgbClr val="FFFFFF"/>
              </a:solid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 Financials'!$AB$8:$AH$8</c:f>
              <c:strCache>
                <c:ptCount val="7"/>
                <c:pt idx="0">
                  <c:v>2020.00</c:v>
                </c:pt>
                <c:pt idx="1">
                  <c:v>2021.00</c:v>
                </c:pt>
                <c:pt idx="2">
                  <c:v>2022.00</c:v>
                </c:pt>
                <c:pt idx="3">
                  <c:v>2023.00</c:v>
                </c:pt>
                <c:pt idx="4">
                  <c:v>2024.00</c:v>
                </c:pt>
                <c:pt idx="5">
                  <c:v>2025.00</c:v>
                </c:pt>
                <c:pt idx="6">
                  <c:v>LTM 3Q'25</c:v>
                </c:pt>
              </c:strCache>
            </c:strRef>
          </c:cat>
          <c:val>
            <c:numRef>
              <c:f>'Historical Financials'!$AB$17:$AH$17</c:f>
              <c:numCache>
                <c:formatCode>0.00</c:formatCode>
                <c:ptCount val="7"/>
                <c:pt idx="0">
                  <c:v>545.77200000000005</c:v>
                </c:pt>
                <c:pt idx="1">
                  <c:v>785.54500000000007</c:v>
                </c:pt>
                <c:pt idx="2">
                  <c:v>655.90100000000007</c:v>
                </c:pt>
                <c:pt idx="3">
                  <c:v>605.88200000000006</c:v>
                </c:pt>
                <c:pt idx="4">
                  <c:v>604.072</c:v>
                </c:pt>
                <c:pt idx="5">
                  <c:v>559.52</c:v>
                </c:pt>
                <c:pt idx="6">
                  <c:v>582.80000000000007</c:v>
                </c:pt>
              </c:numCache>
            </c:numRef>
          </c:val>
          <c:extLst>
            <c:ext xmlns:c16="http://schemas.microsoft.com/office/drawing/2014/chart" uri="{C3380CC4-5D6E-409C-BE32-E72D297353CC}">
              <c16:uniqueId val="{00000000-C05E-45DB-8B3A-158263A473FA}"/>
            </c:ext>
          </c:extLst>
        </c:ser>
        <c:dLbls>
          <c:showLegendKey val="0"/>
          <c:showVal val="1"/>
          <c:showCatName val="0"/>
          <c:showSerName val="0"/>
          <c:showPercent val="0"/>
          <c:showBubbleSize val="0"/>
        </c:dLbls>
        <c:gapWidth val="100"/>
        <c:overlap val="-50"/>
        <c:axId val="888675807"/>
        <c:axId val="888672479"/>
      </c:barChart>
      <c:catAx>
        <c:axId val="888675807"/>
        <c:scaling>
          <c:orientation val="minMax"/>
        </c:scaling>
        <c:delete val="0"/>
        <c:axPos val="b"/>
        <c:numFmt formatCode="General" sourceLinked="1"/>
        <c:majorTickMark val="none"/>
        <c:minorTickMark val="none"/>
        <c:tickLblPos val="nextTo"/>
        <c:spPr>
          <a:noFill/>
          <a:ln w="9525" cap="flat" cmpd="sng" algn="ctr">
            <a:solidFill>
              <a:schemeClr val="accent3"/>
            </a:solidFill>
            <a:round/>
          </a:ln>
          <a:effectLst/>
        </c:spPr>
        <c:txPr>
          <a:bodyPr rot="0" spcFirstLastPara="1" vertOverflow="ellipsis"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888672479"/>
        <c:crosses val="autoZero"/>
        <c:auto val="1"/>
        <c:lblAlgn val="ctr"/>
        <c:lblOffset val="100"/>
        <c:noMultiLvlLbl val="0"/>
      </c:catAx>
      <c:valAx>
        <c:axId val="888672479"/>
        <c:scaling>
          <c:orientation val="minMax"/>
          <c:max val="1000"/>
        </c:scaling>
        <c:delete val="0"/>
        <c:axPos val="l"/>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888675807"/>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8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17821919987273E-2"/>
          <c:y val="0.16528104287464429"/>
          <c:w val="0.85215789787640184"/>
          <c:h val="0.83471895712535571"/>
        </c:manualLayout>
      </c:layout>
      <c:doughnutChart>
        <c:varyColors val="1"/>
        <c:ser>
          <c:idx val="0"/>
          <c:order val="0"/>
          <c:spPr>
            <a:solidFill>
              <a:schemeClr val="accent1"/>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68-4D4E-A2B2-8474CC69846F}"/>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'Historical Financials'!$BG$7:$BG$7</c:f>
              <c:strCache>
                <c:ptCount val="1"/>
                <c:pt idx="0">
                  <c:v>Retail</c:v>
                </c:pt>
              </c:strCache>
            </c:strRef>
          </c:cat>
          <c:val>
            <c:numRef>
              <c:f>'Historical Financials'!$BP$7:$BP$7</c:f>
              <c:numCache>
                <c:formatCode>0.00</c:formatCode>
                <c:ptCount val="1"/>
                <c:pt idx="0">
                  <c:v>1</c:v>
                </c:pt>
              </c:numCache>
            </c:numRef>
          </c:val>
          <c:extLst>
            <c:ext xmlns:c16="http://schemas.microsoft.com/office/drawing/2014/chart" uri="{C3380CC4-5D6E-409C-BE32-E72D297353CC}">
              <c16:uniqueId val="{00000004-1568-4D4E-A2B2-8474CC69846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24506929531535832"/>
          <c:y val="6.0183823601018252E-3"/>
          <c:w val="0.50382714944722817"/>
          <c:h val="0.14076343861931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2512512512512513E-2"/>
          <c:y val="0.1889825278116386"/>
          <c:w val="0.95307807807807809"/>
          <c:h val="0.8110174721883614"/>
        </c:manualLayout>
      </c:layout>
      <c:barChart>
        <c:barDir val="col"/>
        <c:grouping val="stacked"/>
        <c:varyColors val="0"/>
        <c:ser>
          <c:idx val="0"/>
          <c:order val="0"/>
          <c:tx>
            <c:strRef>
              <c:f>'Historical Financials'!$D$14</c:f>
              <c:strCache>
                <c:ptCount val="1"/>
                <c:pt idx="0">
                  <c:v>Grills</c:v>
                </c:pt>
              </c:strCache>
            </c:strRef>
          </c:tx>
          <c:spPr>
            <a:solidFill>
              <a:schemeClr val="accent1"/>
            </a:solidFill>
            <a:ln w="12700">
              <a:solidFill>
                <a:srgbClr val="FFFFFF"/>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'Historical Financials'!$AC$8:$AF$8</c:f>
              <c:numCache>
                <c:formatCode>0.00</c:formatCode>
                <c:ptCount val="4"/>
                <c:pt idx="0">
                  <c:v>2021</c:v>
                </c:pt>
                <c:pt idx="1">
                  <c:v>2022</c:v>
                </c:pt>
                <c:pt idx="2">
                  <c:v>2023</c:v>
                </c:pt>
                <c:pt idx="3">
                  <c:v>2024</c:v>
                </c:pt>
              </c:numCache>
            </c:numRef>
          </c:cat>
          <c:val>
            <c:numRef>
              <c:f>'Historical Financials'!$AC$14:$AF$14</c:f>
              <c:numCache>
                <c:formatCode>0.00</c:formatCode>
                <c:ptCount val="4"/>
                <c:pt idx="0">
                  <c:v>544.20000000000005</c:v>
                </c:pt>
                <c:pt idx="1">
                  <c:v>355.44099999999997</c:v>
                </c:pt>
                <c:pt idx="2">
                  <c:v>299.346</c:v>
                </c:pt>
                <c:pt idx="3">
                  <c:v>324.702</c:v>
                </c:pt>
              </c:numCache>
            </c:numRef>
          </c:val>
          <c:extLst>
            <c:ext xmlns:c16="http://schemas.microsoft.com/office/drawing/2014/chart" uri="{C3380CC4-5D6E-409C-BE32-E72D297353CC}">
              <c16:uniqueId val="{00000000-73F8-4B11-AC13-D18A73EF1E48}"/>
            </c:ext>
          </c:extLst>
        </c:ser>
        <c:ser>
          <c:idx val="1"/>
          <c:order val="1"/>
          <c:tx>
            <c:strRef>
              <c:f>'Historical Financials'!$D$15</c:f>
              <c:strCache>
                <c:ptCount val="1"/>
                <c:pt idx="0">
                  <c:v>Consumables</c:v>
                </c:pt>
              </c:strCache>
            </c:strRef>
          </c:tx>
          <c:spPr>
            <a:solidFill>
              <a:schemeClr val="accent3"/>
            </a:solidFill>
            <a:ln w="12700">
              <a:solidFill>
                <a:srgbClr val="FFFFFF"/>
              </a:solidFill>
            </a:ln>
            <a:effectLst/>
          </c:spPr>
          <c:invertIfNegative val="0"/>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'Historical Financials'!$AC$8:$AF$8</c:f>
              <c:numCache>
                <c:formatCode>0.00</c:formatCode>
                <c:ptCount val="4"/>
                <c:pt idx="0">
                  <c:v>2021</c:v>
                </c:pt>
                <c:pt idx="1">
                  <c:v>2022</c:v>
                </c:pt>
                <c:pt idx="2">
                  <c:v>2023</c:v>
                </c:pt>
                <c:pt idx="3">
                  <c:v>2024</c:v>
                </c:pt>
              </c:numCache>
            </c:numRef>
          </c:cat>
          <c:val>
            <c:numRef>
              <c:f>'Historical Financials'!$AC$15:$AF$15</c:f>
              <c:numCache>
                <c:formatCode>0.00</c:formatCode>
                <c:ptCount val="4"/>
                <c:pt idx="0">
                  <c:v>136.21600000000001</c:v>
                </c:pt>
                <c:pt idx="1">
                  <c:v>131.34200000000001</c:v>
                </c:pt>
                <c:pt idx="2">
                  <c:v>114.901</c:v>
                </c:pt>
                <c:pt idx="3">
                  <c:v>119.29900000000001</c:v>
                </c:pt>
              </c:numCache>
            </c:numRef>
          </c:val>
          <c:extLst>
            <c:ext xmlns:c16="http://schemas.microsoft.com/office/drawing/2014/chart" uri="{C3380CC4-5D6E-409C-BE32-E72D297353CC}">
              <c16:uniqueId val="{00000001-73F8-4B11-AC13-D18A73EF1E48}"/>
            </c:ext>
          </c:extLst>
        </c:ser>
        <c:ser>
          <c:idx val="2"/>
          <c:order val="2"/>
          <c:tx>
            <c:strRef>
              <c:f>'Historical Financials'!$D$16</c:f>
              <c:strCache>
                <c:ptCount val="1"/>
                <c:pt idx="0">
                  <c:v>Accessories</c:v>
                </c:pt>
              </c:strCache>
            </c:strRef>
          </c:tx>
          <c:spPr>
            <a:solidFill>
              <a:schemeClr val="accent2"/>
            </a:solidFill>
            <a:ln w="12700">
              <a:solidFill>
                <a:srgbClr val="FFFFFF"/>
              </a:solidFill>
            </a:ln>
            <a:effectLst/>
          </c:spPr>
          <c:invertIfNegative val="0"/>
          <c:dLbls>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'Historical Financials'!$AC$8:$AF$8</c:f>
              <c:numCache>
                <c:formatCode>0.00</c:formatCode>
                <c:ptCount val="4"/>
                <c:pt idx="0">
                  <c:v>2021</c:v>
                </c:pt>
                <c:pt idx="1">
                  <c:v>2022</c:v>
                </c:pt>
                <c:pt idx="2">
                  <c:v>2023</c:v>
                </c:pt>
                <c:pt idx="3">
                  <c:v>2024</c:v>
                </c:pt>
              </c:numCache>
            </c:numRef>
          </c:cat>
          <c:val>
            <c:numRef>
              <c:f>'Historical Financials'!$AC$16:$AF$16</c:f>
              <c:numCache>
                <c:formatCode>0.00</c:formatCode>
                <c:ptCount val="4"/>
                <c:pt idx="0">
                  <c:v>105.129</c:v>
                </c:pt>
                <c:pt idx="1">
                  <c:v>169.11799999999999</c:v>
                </c:pt>
                <c:pt idx="2">
                  <c:v>191.63499999999999</c:v>
                </c:pt>
                <c:pt idx="3">
                  <c:v>160.071</c:v>
                </c:pt>
              </c:numCache>
            </c:numRef>
          </c:val>
          <c:extLst>
            <c:ext xmlns:c16="http://schemas.microsoft.com/office/drawing/2014/chart" uri="{C3380CC4-5D6E-409C-BE32-E72D297353CC}">
              <c16:uniqueId val="{00000002-73F8-4B11-AC13-D18A73EF1E48}"/>
            </c:ext>
          </c:extLst>
        </c:ser>
        <c:ser>
          <c:idx val="3"/>
          <c:order val="3"/>
          <c:tx>
            <c:strRef>
              <c:f>'Historical Financials'!$D$17</c:f>
              <c:strCache>
                <c:ptCount val="1"/>
              </c:strCache>
            </c:strRef>
          </c:tx>
          <c:spPr>
            <a:noFill/>
            <a:ln w="12700">
              <a:solidFill>
                <a:srgbClr val="FFFFFF"/>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'Historical Financials'!$AC$8:$AF$8</c:f>
              <c:numCache>
                <c:formatCode>0.00</c:formatCode>
                <c:ptCount val="4"/>
                <c:pt idx="0">
                  <c:v>2021</c:v>
                </c:pt>
                <c:pt idx="1">
                  <c:v>2022</c:v>
                </c:pt>
                <c:pt idx="2">
                  <c:v>2023</c:v>
                </c:pt>
                <c:pt idx="3">
                  <c:v>2024</c:v>
                </c:pt>
              </c:numCache>
            </c:numRef>
          </c:cat>
          <c:val>
            <c:numRef>
              <c:f>'Historical Financials'!$AC$17:$AH$17</c:f>
              <c:numCache>
                <c:formatCode>0.00</c:formatCode>
                <c:ptCount val="6"/>
                <c:pt idx="0">
                  <c:v>785.54500000000007</c:v>
                </c:pt>
                <c:pt idx="1">
                  <c:v>655.90100000000007</c:v>
                </c:pt>
                <c:pt idx="2">
                  <c:v>605.88200000000006</c:v>
                </c:pt>
                <c:pt idx="3">
                  <c:v>604.072</c:v>
                </c:pt>
                <c:pt idx="4">
                  <c:v>559.52</c:v>
                </c:pt>
                <c:pt idx="5">
                  <c:v>582.80000000000007</c:v>
                </c:pt>
              </c:numCache>
            </c:numRef>
          </c:val>
          <c:extLst>
            <c:ext xmlns:c16="http://schemas.microsoft.com/office/drawing/2014/chart" uri="{C3380CC4-5D6E-409C-BE32-E72D297353CC}">
              <c16:uniqueId val="{00000003-73F8-4B11-AC13-D18A73EF1E48}"/>
            </c:ext>
          </c:extLst>
        </c:ser>
        <c:dLbls>
          <c:showLegendKey val="0"/>
          <c:showVal val="0"/>
          <c:showCatName val="0"/>
          <c:showSerName val="0"/>
          <c:showPercent val="0"/>
          <c:showBubbleSize val="0"/>
        </c:dLbls>
        <c:gapWidth val="100"/>
        <c:overlap val="100"/>
        <c:axId val="1204772096"/>
        <c:axId val="1204769184"/>
      </c:barChart>
      <c:catAx>
        <c:axId val="1204772096"/>
        <c:scaling>
          <c:orientation val="minMax"/>
        </c:scaling>
        <c:delete val="0"/>
        <c:axPos val="b"/>
        <c:numFmt formatCode="0.00" sourceLinked="1"/>
        <c:majorTickMark val="none"/>
        <c:minorTickMark val="none"/>
        <c:tickLblPos val="nextTo"/>
        <c:spPr>
          <a:noFill/>
          <a:ln w="9525" cap="flat" cmpd="sng" algn="ctr">
            <a:solidFill>
              <a:schemeClr val="accent3"/>
            </a:solidFill>
            <a:round/>
          </a:ln>
          <a:effectLst/>
        </c:spPr>
        <c:txPr>
          <a:bodyPr rot="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04769184"/>
        <c:crosses val="autoZero"/>
        <c:auto val="1"/>
        <c:lblAlgn val="ctr"/>
        <c:lblOffset val="100"/>
        <c:noMultiLvlLbl val="0"/>
      </c:catAx>
      <c:valAx>
        <c:axId val="1204769184"/>
        <c:scaling>
          <c:orientation val="minMax"/>
          <c:max val="800"/>
        </c:scaling>
        <c:delete val="0"/>
        <c:axPos val="l"/>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04772096"/>
        <c:crosses val="autoZero"/>
        <c:crossBetween val="between"/>
        <c:majorUnit val="200"/>
      </c:valAx>
      <c:spPr>
        <a:noFill/>
        <a:ln>
          <a:noFill/>
        </a:ln>
        <a:effectLst/>
      </c:spPr>
    </c:plotArea>
    <c:legend>
      <c:legendPos val="t"/>
      <c:legendEntry>
        <c:idx val="3"/>
        <c:delete val="1"/>
      </c:legendEntry>
      <c:layout>
        <c:manualLayout>
          <c:xMode val="edge"/>
          <c:yMode val="edge"/>
          <c:x val="3.9131472202338436E-4"/>
          <c:y val="2.2315179352580927E-2"/>
          <c:w val="0.99960856838140189"/>
          <c:h val="7.73928800695578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9191945811614"/>
          <c:y val="0"/>
          <c:w val="0.55425119537104306"/>
          <c:h val="1"/>
        </c:manualLayout>
      </c:layout>
      <c:doughnutChart>
        <c:varyColors val="1"/>
        <c:ser>
          <c:idx val="0"/>
          <c:order val="0"/>
          <c:dPt>
            <c:idx val="0"/>
            <c:bubble3D val="0"/>
            <c:spPr>
              <a:solidFill>
                <a:srgbClr val="508BC9"/>
              </a:solidFill>
              <a:ln w="19050">
                <a:solidFill>
                  <a:schemeClr val="lt1"/>
                </a:solidFill>
              </a:ln>
              <a:effectLst/>
            </c:spPr>
            <c:extLst>
              <c:ext xmlns:c16="http://schemas.microsoft.com/office/drawing/2014/chart" uri="{C3380CC4-5D6E-409C-BE32-E72D297353CC}">
                <c16:uniqueId val="{00000001-3095-4E7C-A906-942397455363}"/>
              </c:ext>
            </c:extLst>
          </c:dPt>
          <c:dPt>
            <c:idx val="1"/>
            <c:bubble3D val="0"/>
            <c:spPr>
              <a:solidFill>
                <a:srgbClr val="BCBFC6"/>
              </a:solidFill>
              <a:ln w="19050">
                <a:solidFill>
                  <a:schemeClr val="lt1"/>
                </a:solidFill>
              </a:ln>
              <a:effectLst/>
            </c:spPr>
            <c:extLst>
              <c:ext xmlns:c16="http://schemas.microsoft.com/office/drawing/2014/chart" uri="{C3380CC4-5D6E-409C-BE32-E72D297353CC}">
                <c16:uniqueId val="{00000002-3095-4E7C-A906-942397455363}"/>
              </c:ext>
            </c:extLst>
          </c:dPt>
          <c:dPt>
            <c:idx val="2"/>
            <c:bubble3D val="0"/>
            <c:spPr>
              <a:solidFill>
                <a:srgbClr val="7E8597"/>
              </a:solidFill>
              <a:ln w="19050">
                <a:solidFill>
                  <a:schemeClr val="lt1"/>
                </a:solidFill>
              </a:ln>
              <a:effectLst/>
            </c:spPr>
            <c:extLst>
              <c:ext xmlns:c16="http://schemas.microsoft.com/office/drawing/2014/chart" uri="{C3380CC4-5D6E-409C-BE32-E72D297353CC}">
                <c16:uniqueId val="{00000003-3095-4E7C-A906-942397455363}"/>
              </c:ext>
            </c:extLst>
          </c:dPt>
          <c:dLbls>
            <c:dLbl>
              <c:idx val="0"/>
              <c:layout>
                <c:manualLayout>
                  <c:x val="0.11942257629193022"/>
                  <c:y val="1.6672625343353144E-2"/>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095-4E7C-A906-942397455363}"/>
                </c:ext>
              </c:extLst>
            </c:dLbl>
            <c:dLbl>
              <c:idx val="1"/>
              <c:layout>
                <c:manualLayout>
                  <c:x val="-0.15923010172257362"/>
                  <c:y val="0.15561116987129697"/>
                </c:manualLayout>
              </c:layout>
              <c:spPr>
                <a:noFill/>
                <a:ln>
                  <a:noFill/>
                </a:ln>
                <a:effectLst/>
              </c:spPr>
              <c:txPr>
                <a:bodyPr rot="0" spcFirstLastPara="1" vertOverflow="ellipsis" vert="horz" wrap="square" anchor="ctr" anchorCtr="1"/>
                <a:lstStyle/>
                <a:p>
                  <a:pPr>
                    <a:defRPr sz="900" b="1" i="0" u="none" strike="noStrike" kern="1200" baseline="0">
                      <a:solidFill>
                        <a:schemeClr val="accent2"/>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3095-4E7C-A906-942397455363}"/>
                </c:ext>
              </c:extLst>
            </c:dLbl>
            <c:dLbl>
              <c:idx val="2"/>
              <c:layout>
                <c:manualLayout>
                  <c:x val="-0.13473316299602384"/>
                  <c:y val="-0.11115083562235498"/>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095-4E7C-A906-942397455363}"/>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'Historical Financials'!$D$14:$D$16</c:f>
              <c:strCache>
                <c:ptCount val="3"/>
                <c:pt idx="0">
                  <c:v>Grills</c:v>
                </c:pt>
                <c:pt idx="1">
                  <c:v>Consumables</c:v>
                </c:pt>
                <c:pt idx="2">
                  <c:v>Accessories</c:v>
                </c:pt>
              </c:strCache>
            </c:strRef>
          </c:cat>
          <c:val>
            <c:numRef>
              <c:f>'Historical Financials'!$AM$14:$AM$16</c:f>
              <c:numCache>
                <c:formatCode>0.00</c:formatCode>
                <c:ptCount val="3"/>
                <c:pt idx="0">
                  <c:v>2.8686693431347221E-2</c:v>
                </c:pt>
                <c:pt idx="1">
                  <c:v>0.21039636238846943</c:v>
                </c:pt>
                <c:pt idx="2">
                  <c:v>0.2483905284831846</c:v>
                </c:pt>
              </c:numCache>
            </c:numRef>
          </c:val>
          <c:extLst>
            <c:ext xmlns:c16="http://schemas.microsoft.com/office/drawing/2014/chart" uri="{C3380CC4-5D6E-409C-BE32-E72D297353CC}">
              <c16:uniqueId val="{00000000-3095-4E7C-A906-942397455363}"/>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12683002811005E-2"/>
          <c:y val="6.7901096611541714E-2"/>
          <c:w val="0.95307798463627991"/>
          <c:h val="0.74264348534967939"/>
        </c:manualLayout>
      </c:layout>
      <c:barChart>
        <c:barDir val="col"/>
        <c:grouping val="clustered"/>
        <c:varyColors val="0"/>
        <c:ser>
          <c:idx val="0"/>
          <c:order val="0"/>
          <c:tx>
            <c:v>Adj. EBITDA</c:v>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 Financials'!$AB$8:$AH$8</c:f>
              <c:strCache>
                <c:ptCount val="7"/>
                <c:pt idx="0">
                  <c:v>2020.00</c:v>
                </c:pt>
                <c:pt idx="1">
                  <c:v>2021.00</c:v>
                </c:pt>
                <c:pt idx="2">
                  <c:v>2022.00</c:v>
                </c:pt>
                <c:pt idx="3">
                  <c:v>2023.00</c:v>
                </c:pt>
                <c:pt idx="4">
                  <c:v>2024.00</c:v>
                </c:pt>
                <c:pt idx="5">
                  <c:v>2025.00</c:v>
                </c:pt>
                <c:pt idx="6">
                  <c:v>LTM 3Q'25</c:v>
                </c:pt>
              </c:strCache>
            </c:strRef>
          </c:cat>
          <c:val>
            <c:numRef>
              <c:f>'Historical Financials'!$AB$55:$AH$55</c:f>
              <c:numCache>
                <c:formatCode>0.00</c:formatCode>
                <c:ptCount val="7"/>
                <c:pt idx="0">
                  <c:v>116.07500000000005</c:v>
                </c:pt>
                <c:pt idx="1">
                  <c:v>109.00700000000003</c:v>
                </c:pt>
                <c:pt idx="2">
                  <c:v>41.526999999999987</c:v>
                </c:pt>
                <c:pt idx="3">
                  <c:v>61.09300000000006</c:v>
                </c:pt>
                <c:pt idx="4">
                  <c:v>81.94399999999996</c:v>
                </c:pt>
                <c:pt idx="5">
                  <c:v>69.969000000000065</c:v>
                </c:pt>
                <c:pt idx="6">
                  <c:v>68.955999999999975</c:v>
                </c:pt>
              </c:numCache>
            </c:numRef>
          </c:val>
          <c:extLst>
            <c:ext xmlns:c16="http://schemas.microsoft.com/office/drawing/2014/chart" uri="{C3380CC4-5D6E-409C-BE32-E72D297353CC}">
              <c16:uniqueId val="{00000000-FB6E-4EF7-BF84-EC43161A9C8F}"/>
            </c:ext>
          </c:extLst>
        </c:ser>
        <c:dLbls>
          <c:showLegendKey val="0"/>
          <c:showVal val="1"/>
          <c:showCatName val="0"/>
          <c:showSerName val="0"/>
          <c:showPercent val="0"/>
          <c:showBubbleSize val="0"/>
        </c:dLbls>
        <c:gapWidth val="75"/>
        <c:axId val="888675807"/>
        <c:axId val="888672479"/>
      </c:barChart>
      <c:lineChart>
        <c:grouping val="standard"/>
        <c:varyColors val="0"/>
        <c:ser>
          <c:idx val="1"/>
          <c:order val="1"/>
          <c:tx>
            <c:v>Margin %</c:v>
          </c:tx>
          <c:spPr>
            <a:ln w="28575" cap="rnd">
              <a:solidFill>
                <a:schemeClr val="accent2"/>
              </a:solidFill>
              <a:round/>
            </a:ln>
            <a:effectLst/>
          </c:spPr>
          <c:marker>
            <c:symbol val="diamond"/>
            <c:size val="8"/>
            <c:spPr>
              <a:solidFill>
                <a:schemeClr val="bg1"/>
              </a:solidFill>
              <a:ln w="9525">
                <a:solidFill>
                  <a:schemeClr val="accent2"/>
                </a:solidFill>
              </a:ln>
              <a:effectLst/>
            </c:spPr>
          </c:marker>
          <c:dLbls>
            <c:dLbl>
              <c:idx val="0"/>
              <c:layout>
                <c:manualLayout>
                  <c:x val="-9.1850218722659666E-2"/>
                  <c:y val="-0.108214617675512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6E-4EF7-BF84-EC43161A9C8F}"/>
                </c:ext>
              </c:extLst>
            </c:dLbl>
            <c:dLbl>
              <c:idx val="1"/>
              <c:layout>
                <c:manualLayout>
                  <c:x val="-9.239041053465695E-2"/>
                  <c:y val="7.3246899838525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6E-4EF7-BF84-EC43161A9C8F}"/>
                </c:ext>
              </c:extLst>
            </c:dLbl>
            <c:dLbl>
              <c:idx val="2"/>
              <c:layout>
                <c:manualLayout>
                  <c:x val="-8.472825896762913E-2"/>
                  <c:y val="6.40908733696638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6E-4EF7-BF84-EC43161A9C8F}"/>
                </c:ext>
              </c:extLst>
            </c:dLbl>
            <c:dLbl>
              <c:idx val="3"/>
              <c:layout>
                <c:manualLayout>
                  <c:x val="-9.4047594050743741E-2"/>
                  <c:y val="7.379904557759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6E-4EF7-BF84-EC43161A9C8F}"/>
                </c:ext>
              </c:extLst>
            </c:dLbl>
            <c:dLbl>
              <c:idx val="4"/>
              <c:layout>
                <c:manualLayout>
                  <c:x val="-9.3518142681890903E-2"/>
                  <c:y val="-9.46425865249450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6E-4EF7-BF84-EC43161A9C8F}"/>
                </c:ext>
              </c:extLst>
            </c:dLbl>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'Historical Financials'!$AB$8:$AH$8</c:f>
              <c:strCache>
                <c:ptCount val="7"/>
                <c:pt idx="0">
                  <c:v>2020.00</c:v>
                </c:pt>
                <c:pt idx="1">
                  <c:v>2021.00</c:v>
                </c:pt>
                <c:pt idx="2">
                  <c:v>2022.00</c:v>
                </c:pt>
                <c:pt idx="3">
                  <c:v>2023.00</c:v>
                </c:pt>
                <c:pt idx="4">
                  <c:v>2024.00</c:v>
                </c:pt>
                <c:pt idx="5">
                  <c:v>2025.00</c:v>
                </c:pt>
                <c:pt idx="6">
                  <c:v>LTM 3Q'25</c:v>
                </c:pt>
              </c:strCache>
            </c:strRef>
          </c:cat>
          <c:val>
            <c:numRef>
              <c:f>'Historical Financials'!$AB$56:$AH$56</c:f>
              <c:numCache>
                <c:formatCode>0.00</c:formatCode>
                <c:ptCount val="7"/>
                <c:pt idx="0">
                  <c:v>0.21268038668161804</c:v>
                </c:pt>
                <c:pt idx="1">
                  <c:v>0.13876607960078674</c:v>
                </c:pt>
                <c:pt idx="2">
                  <c:v>6.3312908502960022E-2</c:v>
                </c:pt>
                <c:pt idx="3">
                  <c:v>0.10083316553388293</c:v>
                </c:pt>
                <c:pt idx="4">
                  <c:v>0.13565270365122031</c:v>
                </c:pt>
                <c:pt idx="5">
                  <c:v>0.12505183014012022</c:v>
                </c:pt>
                <c:pt idx="6">
                  <c:v>0.11831846259437194</c:v>
                </c:pt>
              </c:numCache>
            </c:numRef>
          </c:val>
          <c:smooth val="0"/>
          <c:extLst>
            <c:ext xmlns:c16="http://schemas.microsoft.com/office/drawing/2014/chart" uri="{C3380CC4-5D6E-409C-BE32-E72D297353CC}">
              <c16:uniqueId val="{00000007-FB6E-4EF7-BF84-EC43161A9C8F}"/>
            </c:ext>
          </c:extLst>
        </c:ser>
        <c:dLbls>
          <c:showLegendKey val="0"/>
          <c:showVal val="1"/>
          <c:showCatName val="0"/>
          <c:showSerName val="0"/>
          <c:showPercent val="0"/>
          <c:showBubbleSize val="0"/>
        </c:dLbls>
        <c:marker val="1"/>
        <c:smooth val="0"/>
        <c:axId val="685874527"/>
        <c:axId val="685869535"/>
      </c:lineChart>
      <c:catAx>
        <c:axId val="888675807"/>
        <c:scaling>
          <c:orientation val="minMax"/>
        </c:scaling>
        <c:delete val="0"/>
        <c:axPos val="b"/>
        <c:numFmt formatCode="General" sourceLinked="1"/>
        <c:majorTickMark val="none"/>
        <c:minorTickMark val="none"/>
        <c:tickLblPos val="nextTo"/>
        <c:spPr>
          <a:noFill/>
          <a:ln w="9525" cap="flat" cmpd="sng" algn="ctr">
            <a:solidFill>
              <a:schemeClr val="accent3"/>
            </a:solidFill>
            <a:round/>
          </a:ln>
          <a:effectLst/>
        </c:spPr>
        <c:txPr>
          <a:bodyPr rot="0" spcFirstLastPara="1" vertOverflow="ellipsis"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888672479"/>
        <c:crosses val="autoZero"/>
        <c:auto val="1"/>
        <c:lblAlgn val="ctr"/>
        <c:lblOffset val="100"/>
        <c:noMultiLvlLbl val="0"/>
      </c:catAx>
      <c:valAx>
        <c:axId val="888672479"/>
        <c:scaling>
          <c:orientation val="minMax"/>
          <c:max val="150"/>
          <c:min val="0"/>
        </c:scaling>
        <c:delete val="0"/>
        <c:axPos val="l"/>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888675807"/>
        <c:crosses val="autoZero"/>
        <c:crossBetween val="between"/>
        <c:majorUnit val="50"/>
      </c:valAx>
      <c:valAx>
        <c:axId val="685869535"/>
        <c:scaling>
          <c:orientation val="minMax"/>
          <c:max val="0.5"/>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685874527"/>
        <c:crosses val="max"/>
        <c:crossBetween val="between"/>
        <c:majorUnit val="0.25"/>
      </c:valAx>
      <c:catAx>
        <c:axId val="685874527"/>
        <c:scaling>
          <c:orientation val="minMax"/>
        </c:scaling>
        <c:delete val="1"/>
        <c:axPos val="t"/>
        <c:numFmt formatCode="General" sourceLinked="1"/>
        <c:majorTickMark val="out"/>
        <c:minorTickMark val="none"/>
        <c:tickLblPos val="nextTo"/>
        <c:crossAx val="685869535"/>
        <c:crosses val="max"/>
        <c:auto val="1"/>
        <c:lblAlgn val="ctr"/>
        <c:lblOffset val="100"/>
        <c:noMultiLvlLbl val="0"/>
      </c:catAx>
      <c:spPr>
        <a:noFill/>
        <a:ln>
          <a:noFill/>
        </a:ln>
        <a:effectLst/>
      </c:spPr>
    </c:plotArea>
    <c:legend>
      <c:legendPos val="r"/>
      <c:layout>
        <c:manualLayout>
          <c:xMode val="edge"/>
          <c:yMode val="edge"/>
          <c:x val="1.6063399051862697E-2"/>
          <c:y val="0"/>
          <c:w val="0.67282554680664919"/>
          <c:h val="0.1413522528433945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8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345679012345678E-2"/>
          <c:y val="0.26583642698934562"/>
          <c:w val="0.95370370370370372"/>
          <c:h val="0.62094626760925398"/>
        </c:manualLayout>
      </c:layout>
      <c:barChart>
        <c:barDir val="col"/>
        <c:grouping val="clustered"/>
        <c:varyColors val="0"/>
        <c:ser>
          <c:idx val="0"/>
          <c:order val="0"/>
          <c:tx>
            <c:v>2023</c:v>
          </c:tx>
          <c:spPr>
            <a:solidFill>
              <a:srgbClr val="508BC9"/>
            </a:solidFill>
            <a:ln w="12700">
              <a:solidFill>
                <a:srgbClr val="FFFFFF"/>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'O1'!$E$13:$E$15</c:f>
              <c:strCache>
                <c:ptCount val="3"/>
                <c:pt idx="0">
                  <c:v>Grills</c:v>
                </c:pt>
                <c:pt idx="1">
                  <c:v>Consumables</c:v>
                </c:pt>
                <c:pt idx="2">
                  <c:v>Accessories</c:v>
                </c:pt>
              </c:strCache>
            </c:strRef>
          </c:cat>
          <c:val>
            <c:numRef>
              <c:f>'O1'!$K$13:$K$15</c:f>
              <c:numCache>
                <c:formatCode>0.00</c:formatCode>
                <c:ptCount val="3"/>
                <c:pt idx="0">
                  <c:v>299.346</c:v>
                </c:pt>
                <c:pt idx="1">
                  <c:v>114.901</c:v>
                </c:pt>
                <c:pt idx="2">
                  <c:v>191.63499999999999</c:v>
                </c:pt>
              </c:numCache>
            </c:numRef>
          </c:val>
          <c:extLst>
            <c:ext xmlns:c16="http://schemas.microsoft.com/office/drawing/2014/chart" uri="{C3380CC4-5D6E-409C-BE32-E72D297353CC}">
              <c16:uniqueId val="{00000000-28F8-40CC-A7A3-66E8240BC164}"/>
            </c:ext>
          </c:extLst>
        </c:ser>
        <c:ser>
          <c:idx val="1"/>
          <c:order val="1"/>
          <c:tx>
            <c:v>2024</c:v>
          </c:tx>
          <c:spPr>
            <a:solidFill>
              <a:srgbClr val="BCBFC6"/>
            </a:solidFill>
            <a:ln w="12700">
              <a:solidFill>
                <a:srgbClr val="FFFFFF"/>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'O1'!$E$13:$E$15</c:f>
              <c:strCache>
                <c:ptCount val="3"/>
                <c:pt idx="0">
                  <c:v>Grills</c:v>
                </c:pt>
                <c:pt idx="1">
                  <c:v>Consumables</c:v>
                </c:pt>
                <c:pt idx="2">
                  <c:v>Accessories</c:v>
                </c:pt>
              </c:strCache>
            </c:strRef>
          </c:cat>
          <c:val>
            <c:numRef>
              <c:f>'O1'!$L$13:$L$15</c:f>
              <c:numCache>
                <c:formatCode>0.00</c:formatCode>
                <c:ptCount val="3"/>
                <c:pt idx="0">
                  <c:v>324.702</c:v>
                </c:pt>
                <c:pt idx="1">
                  <c:v>119.29900000000001</c:v>
                </c:pt>
                <c:pt idx="2">
                  <c:v>160.071</c:v>
                </c:pt>
              </c:numCache>
            </c:numRef>
          </c:val>
          <c:extLst>
            <c:ext xmlns:c16="http://schemas.microsoft.com/office/drawing/2014/chart" uri="{C3380CC4-5D6E-409C-BE32-E72D297353CC}">
              <c16:uniqueId val="{00000001-28F8-40CC-A7A3-66E8240BC164}"/>
            </c:ext>
          </c:extLst>
        </c:ser>
        <c:dLbls>
          <c:dLblPos val="outEnd"/>
          <c:showLegendKey val="0"/>
          <c:showVal val="1"/>
          <c:showCatName val="0"/>
          <c:showSerName val="0"/>
          <c:showPercent val="0"/>
          <c:showBubbleSize val="0"/>
        </c:dLbls>
        <c:gapWidth val="75"/>
        <c:overlap val="-20"/>
        <c:axId val="1449684240"/>
        <c:axId val="1449697680"/>
      </c:barChart>
      <c:catAx>
        <c:axId val="1449684240"/>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49697680"/>
        <c:crosses val="autoZero"/>
        <c:auto val="1"/>
        <c:lblAlgn val="ctr"/>
        <c:lblOffset val="100"/>
        <c:noMultiLvlLbl val="0"/>
      </c:catAx>
      <c:valAx>
        <c:axId val="1449697680"/>
        <c:scaling>
          <c:orientation val="minMax"/>
          <c:min val="5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0.0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49684240"/>
        <c:crosses val="autoZero"/>
        <c:crossBetween val="between"/>
      </c:valAx>
      <c:spPr>
        <a:noFill/>
        <a:ln>
          <a:noFill/>
        </a:ln>
        <a:effectLst/>
      </c:spPr>
    </c:plotArea>
    <c:legend>
      <c:legendPos val="t"/>
      <c:layout>
        <c:manualLayout>
          <c:xMode val="edge"/>
          <c:yMode val="edge"/>
          <c:x val="1.2345679012345678E-2"/>
          <c:y val="2.2675736961451247E-2"/>
          <c:w val="0.2235034509575192"/>
          <c:h val="0.101479455488757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84978830372119"/>
          <c:y val="0"/>
          <c:w val="0.67241723412040311"/>
          <c:h val="1"/>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'Historical Financials'!$D$14:$D$16</c:f>
              <c:strCache>
                <c:ptCount val="3"/>
                <c:pt idx="0">
                  <c:v>Grills</c:v>
                </c:pt>
                <c:pt idx="1">
                  <c:v>Consumables</c:v>
                </c:pt>
                <c:pt idx="2">
                  <c:v>Accessories</c:v>
                </c:pt>
              </c:strCache>
            </c:strRef>
          </c:cat>
          <c:val>
            <c:numRef>
              <c:f>'O1'!$N$13:$N$15</c:f>
              <c:numCache>
                <c:formatCode>0.00</c:formatCode>
                <c:ptCount val="3"/>
                <c:pt idx="0">
                  <c:v>315.41899999999998</c:v>
                </c:pt>
                <c:pt idx="1">
                  <c:v>122.619</c:v>
                </c:pt>
                <c:pt idx="2">
                  <c:v>144.762</c:v>
                </c:pt>
              </c:numCache>
            </c:numRef>
          </c:val>
          <c:extLst>
            <c:ext xmlns:c16="http://schemas.microsoft.com/office/drawing/2014/chart" uri="{C3380CC4-5D6E-409C-BE32-E72D297353CC}">
              <c16:uniqueId val="{00000006-3CEA-40A8-A7D9-0F61CDD93AA3}"/>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380521589295227E-2"/>
          <c:y val="0.18924336018435689"/>
          <c:w val="0.95357308455709378"/>
          <c:h val="0.63086057884597924"/>
        </c:manualLayout>
      </c:layout>
      <c:barChart>
        <c:barDir val="col"/>
        <c:grouping val="clustered"/>
        <c:varyColors val="0"/>
        <c:ser>
          <c:idx val="0"/>
          <c:order val="0"/>
          <c:tx>
            <c:strRef>
              <c:f>'Historical Financials'!$D$21</c:f>
              <c:strCache>
                <c:ptCount val="1"/>
                <c:pt idx="0">
                  <c:v>TTM 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'Historical Financials'!$J$8:$V$8</c:f>
              <c:strCache>
                <c:ptCount val="13"/>
                <c:pt idx="0">
                  <c:v>1Q'22</c:v>
                </c:pt>
                <c:pt idx="1">
                  <c:v>2Q'22</c:v>
                </c:pt>
                <c:pt idx="2">
                  <c:v>3Q'22</c:v>
                </c:pt>
                <c:pt idx="3">
                  <c:v>4Q'22</c:v>
                </c:pt>
                <c:pt idx="4">
                  <c:v>1Q'23</c:v>
                </c:pt>
                <c:pt idx="5">
                  <c:v>2Q'23</c:v>
                </c:pt>
                <c:pt idx="6">
                  <c:v>3Q'23</c:v>
                </c:pt>
                <c:pt idx="7">
                  <c:v>4Q'23</c:v>
                </c:pt>
                <c:pt idx="8">
                  <c:v>1Q'24</c:v>
                </c:pt>
                <c:pt idx="9">
                  <c:v>2Q'24</c:v>
                </c:pt>
                <c:pt idx="10">
                  <c:v>3Q'24</c:v>
                </c:pt>
                <c:pt idx="11">
                  <c:v>4Q'24</c:v>
                </c:pt>
                <c:pt idx="12">
                  <c:v>1Q'25</c:v>
                </c:pt>
              </c:strCache>
            </c:strRef>
          </c:cat>
          <c:val>
            <c:numRef>
              <c:f>'Historical Financials'!$J$21:$V$21</c:f>
              <c:numCache>
                <c:formatCode>0.00</c:formatCode>
                <c:ptCount val="13"/>
                <c:pt idx="0">
                  <c:v>773.68200000000013</c:v>
                </c:pt>
                <c:pt idx="1">
                  <c:v>760.93000000000018</c:v>
                </c:pt>
                <c:pt idx="2">
                  <c:v>692.70100000000014</c:v>
                </c:pt>
                <c:pt idx="3">
                  <c:v>655.90200000000004</c:v>
                </c:pt>
                <c:pt idx="4">
                  <c:v>585.35300000000007</c:v>
                </c:pt>
                <c:pt idx="5">
                  <c:v>556.59500000000003</c:v>
                </c:pt>
                <c:pt idx="6">
                  <c:v>580.53599999999994</c:v>
                </c:pt>
                <c:pt idx="7">
                  <c:v>605.88200000000006</c:v>
                </c:pt>
                <c:pt idx="8">
                  <c:v>597.63499999999999</c:v>
                </c:pt>
                <c:pt idx="9">
                  <c:v>594.59400000000005</c:v>
                </c:pt>
                <c:pt idx="10">
                  <c:v>598.91399999999999</c:v>
                </c:pt>
                <c:pt idx="11">
                  <c:v>604.072</c:v>
                </c:pt>
                <c:pt idx="12">
                  <c:v>602.44100000000003</c:v>
                </c:pt>
              </c:numCache>
            </c:numRef>
          </c:val>
          <c:extLst>
            <c:ext xmlns:c16="http://schemas.microsoft.com/office/drawing/2014/chart" uri="{C3380CC4-5D6E-409C-BE32-E72D297353CC}">
              <c16:uniqueId val="{00000000-0AF3-4A65-BD73-2B84D08A838C}"/>
            </c:ext>
          </c:extLst>
        </c:ser>
        <c:dLbls>
          <c:dLblPos val="outEnd"/>
          <c:showLegendKey val="0"/>
          <c:showVal val="1"/>
          <c:showCatName val="0"/>
          <c:showSerName val="0"/>
          <c:showPercent val="0"/>
          <c:showBubbleSize val="0"/>
        </c:dLbls>
        <c:gapWidth val="40"/>
        <c:axId val="1447570128"/>
        <c:axId val="1447568688"/>
      </c:barChart>
      <c:lineChart>
        <c:grouping val="standard"/>
        <c:varyColors val="0"/>
        <c:ser>
          <c:idx val="1"/>
          <c:order val="1"/>
          <c:tx>
            <c:strRef>
              <c:f>'Historical Financials'!$D$57</c:f>
              <c:strCache>
                <c:ptCount val="1"/>
                <c:pt idx="0">
                  <c:v>TTM Adj. EBITDA</c:v>
                </c:pt>
              </c:strCache>
            </c:strRef>
          </c:tx>
          <c:spPr>
            <a:ln w="28575" cap="rnd">
              <a:solidFill>
                <a:schemeClr val="accent2"/>
              </a:solidFill>
              <a:round/>
            </a:ln>
            <a:effectLst/>
          </c:spPr>
          <c:marker>
            <c:symbol val="none"/>
          </c:marker>
          <c:cat>
            <c:multiLvlStrRef>
              <c:f>'O1'!#REF!</c:f>
            </c:multiLvlStrRef>
          </c:cat>
          <c:val>
            <c:numRef>
              <c:f>'Historical Financials'!$J$57:$V$57</c:f>
              <c:numCache>
                <c:formatCode>0.00</c:formatCode>
                <c:ptCount val="13"/>
                <c:pt idx="0">
                  <c:v>75.850000000000193</c:v>
                </c:pt>
                <c:pt idx="1">
                  <c:v>66.702000000000211</c:v>
                </c:pt>
                <c:pt idx="2">
                  <c:v>49.908000000000214</c:v>
                </c:pt>
                <c:pt idx="3">
                  <c:v>43.643000000000058</c:v>
                </c:pt>
                <c:pt idx="4">
                  <c:v>34.66700000000003</c:v>
                </c:pt>
                <c:pt idx="5">
                  <c:v>38.258000000000017</c:v>
                </c:pt>
                <c:pt idx="6">
                  <c:v>55.643000000000015</c:v>
                </c:pt>
                <c:pt idx="7">
                  <c:v>61.09200000000002</c:v>
                </c:pt>
                <c:pt idx="8">
                  <c:v>63.560000000000009</c:v>
                </c:pt>
                <c:pt idx="9">
                  <c:v>68.907000000000011</c:v>
                </c:pt>
                <c:pt idx="10">
                  <c:v>76.566000000000003</c:v>
                </c:pt>
                <c:pt idx="11">
                  <c:v>81.944999999999993</c:v>
                </c:pt>
                <c:pt idx="12">
                  <c:v>80.060999999999979</c:v>
                </c:pt>
              </c:numCache>
            </c:numRef>
          </c:val>
          <c:smooth val="0"/>
          <c:extLst>
            <c:ext xmlns:c16="http://schemas.microsoft.com/office/drawing/2014/chart" uri="{C3380CC4-5D6E-409C-BE32-E72D297353CC}">
              <c16:uniqueId val="{00000003-0AF3-4A65-BD73-2B84D08A838C}"/>
            </c:ext>
          </c:extLst>
        </c:ser>
        <c:dLbls>
          <c:showLegendKey val="0"/>
          <c:showVal val="0"/>
          <c:showCatName val="0"/>
          <c:showSerName val="0"/>
          <c:showPercent val="0"/>
          <c:showBubbleSize val="0"/>
        </c:dLbls>
        <c:marker val="1"/>
        <c:smooth val="0"/>
        <c:axId val="1447525488"/>
        <c:axId val="1447530768"/>
      </c:lineChart>
      <c:catAx>
        <c:axId val="1447570128"/>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47568688"/>
        <c:crosses val="autoZero"/>
        <c:auto val="1"/>
        <c:lblAlgn val="ctr"/>
        <c:lblOffset val="100"/>
        <c:noMultiLvlLbl val="0"/>
      </c:catAx>
      <c:valAx>
        <c:axId val="1447568688"/>
        <c:scaling>
          <c:orientation val="minMax"/>
          <c:min val="3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0.00" sourceLinked="1"/>
        <c:majorTickMark val="out"/>
        <c:minorTickMark val="none"/>
        <c:tickLblPos val="none"/>
        <c:spPr>
          <a:noFill/>
          <a:ln w="9525">
            <a:noFill/>
          </a:ln>
          <a:effectLst/>
        </c:spPr>
        <c:txPr>
          <a:bodyPr rot="-6000000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47570128"/>
        <c:crosses val="autoZero"/>
        <c:crossBetween val="between"/>
      </c:valAx>
      <c:valAx>
        <c:axId val="1447530768"/>
        <c:scaling>
          <c:orientation val="minMax"/>
          <c:max val="150"/>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47525488"/>
        <c:crosses val="max"/>
        <c:crossBetween val="between"/>
      </c:valAx>
      <c:catAx>
        <c:axId val="1447525488"/>
        <c:scaling>
          <c:orientation val="minMax"/>
        </c:scaling>
        <c:delete val="1"/>
        <c:axPos val="t"/>
        <c:numFmt formatCode="General" sourceLinked="1"/>
        <c:majorTickMark val="out"/>
        <c:minorTickMark val="none"/>
        <c:tickLblPos val="nextTo"/>
        <c:crossAx val="1447530768"/>
        <c:crosses val="max"/>
        <c:auto val="1"/>
        <c:lblAlgn val="ctr"/>
        <c:lblOffset val="100"/>
        <c:noMultiLvlLbl val="0"/>
      </c:catAx>
      <c:spPr>
        <a:noFill/>
        <a:ln>
          <a:noFill/>
        </a:ln>
        <a:effectLst/>
      </c:spPr>
    </c:plotArea>
    <c:legend>
      <c:legendPos val="t"/>
      <c:layout>
        <c:manualLayout>
          <c:xMode val="edge"/>
          <c:yMode val="edge"/>
          <c:x val="1.2380517646990011E-2"/>
          <c:y val="2.2346005013774903E-2"/>
          <c:w val="0.43871596933567536"/>
          <c:h val="0.107076073630966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10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80267644398948"/>
          <c:y val="0.16697912941985085"/>
          <c:w val="0.45904056204342558"/>
          <c:h val="0.65068480051740352"/>
        </c:manualLayout>
      </c:layout>
      <c:doughnutChart>
        <c:varyColors val="1"/>
        <c:ser>
          <c:idx val="0"/>
          <c:order val="0"/>
          <c:spPr>
            <a:ln w="3175">
              <a:solidFill>
                <a:srgbClr val="FFFFFF"/>
              </a:solidFill>
              <a:prstDash val="solid"/>
            </a:ln>
            <a:effectLst/>
          </c:spPr>
          <c:dPt>
            <c:idx val="0"/>
            <c:bubble3D val="0"/>
            <c:spPr>
              <a:solidFill>
                <a:srgbClr val="508BC9"/>
              </a:solidFill>
              <a:ln w="3175">
                <a:solidFill>
                  <a:srgbClr val="FFFFFF"/>
                </a:solidFill>
                <a:prstDash val="solid"/>
              </a:ln>
              <a:effectLst/>
            </c:spPr>
            <c:extLst>
              <c:ext xmlns:c16="http://schemas.microsoft.com/office/drawing/2014/chart" uri="{C3380CC4-5D6E-409C-BE32-E72D297353CC}">
                <c16:uniqueId val="{00000001-25B1-47F3-BC3C-0906326B1093}"/>
              </c:ext>
            </c:extLst>
          </c:dPt>
          <c:dPt>
            <c:idx val="1"/>
            <c:bubble3D val="0"/>
            <c:spPr>
              <a:solidFill>
                <a:srgbClr val="BCBFC6"/>
              </a:solidFill>
              <a:ln w="3175">
                <a:solidFill>
                  <a:srgbClr val="FFFFFF"/>
                </a:solidFill>
                <a:prstDash val="solid"/>
              </a:ln>
              <a:effectLst/>
            </c:spPr>
            <c:extLst>
              <c:ext xmlns:c16="http://schemas.microsoft.com/office/drawing/2014/chart" uri="{C3380CC4-5D6E-409C-BE32-E72D297353CC}">
                <c16:uniqueId val="{00000003-25B1-47F3-BC3C-0906326B1093}"/>
              </c:ext>
            </c:extLst>
          </c:dPt>
          <c:dLbls>
            <c:dLbl>
              <c:idx val="0"/>
              <c:layout>
                <c:manualLayout>
                  <c:x val="0.11561225343083055"/>
                  <c:y val="7.9397755945049373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5B1-47F3-BC3C-0906326B1093}"/>
                </c:ext>
              </c:extLst>
            </c:dLbl>
            <c:dLbl>
              <c:idx val="1"/>
              <c:layout>
                <c:manualLayout>
                  <c:x val="-6.1268605926022283E-2"/>
                  <c:y val="-0.1230783761538802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5B1-47F3-BC3C-0906326B10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Segoe UI" panose="020B0502040204020203" pitchFamily="34" charset="0"/>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'O1'!$AF$19:$AF$20</c:f>
              <c:strCache>
                <c:ptCount val="2"/>
                <c:pt idx="0">
                  <c:v>Retail</c:v>
                </c:pt>
                <c:pt idx="1">
                  <c:v>DTC</c:v>
                </c:pt>
              </c:strCache>
            </c:strRef>
          </c:cat>
          <c:val>
            <c:numRef>
              <c:f>'O1'!$AH$19:$AH$20</c:f>
              <c:numCache>
                <c:formatCode>0.00</c:formatCode>
                <c:ptCount val="2"/>
                <c:pt idx="0">
                  <c:v>0.83723906205318843</c:v>
                </c:pt>
                <c:pt idx="1">
                  <c:v>0.16276093794681157</c:v>
                </c:pt>
              </c:numCache>
            </c:numRef>
          </c:val>
          <c:extLst>
            <c:ext xmlns:c16="http://schemas.microsoft.com/office/drawing/2014/chart" uri="{C3380CC4-5D6E-409C-BE32-E72D297353CC}">
              <c16:uniqueId val="{00000004-25B1-47F3-BC3C-0906326B1093}"/>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chemeClr val="tx1"/>
          </a:solidFill>
          <a:cs typeface="Segoe UI" panose="020B0502040204020203"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01907572476097E-2"/>
          <c:y val="0.18574227416747327"/>
          <c:w val="0.95464518604483239"/>
          <c:h val="0.58776322584160912"/>
        </c:manualLayout>
      </c:layout>
      <c:barChart>
        <c:barDir val="col"/>
        <c:grouping val="stacked"/>
        <c:varyColors val="0"/>
        <c:ser>
          <c:idx val="0"/>
          <c:order val="0"/>
          <c:tx>
            <c:strRef>
              <c:f>'O1'!$E$13</c:f>
              <c:strCache>
                <c:ptCount val="1"/>
                <c:pt idx="0">
                  <c:v>Grills</c:v>
                </c:pt>
              </c:strCache>
            </c:strRef>
          </c:tx>
          <c:spPr>
            <a:solidFill>
              <a:srgbClr val="508BC9"/>
            </a:solidFill>
            <a:ln w="3175">
              <a:solidFill>
                <a:srgbClr val="FFFFFF"/>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'O1'!$I$10:$N$10</c:f>
              <c:strCache>
                <c:ptCount val="6"/>
                <c:pt idx="0">
                  <c:v>2021.00</c:v>
                </c:pt>
                <c:pt idx="1">
                  <c:v>2022.00</c:v>
                </c:pt>
                <c:pt idx="2">
                  <c:v>2023.00</c:v>
                </c:pt>
                <c:pt idx="3">
                  <c:v>2024.00</c:v>
                </c:pt>
                <c:pt idx="4">
                  <c:v>2025.00</c:v>
                </c:pt>
                <c:pt idx="5">
                  <c:v>LTM 3Q25</c:v>
                </c:pt>
              </c:strCache>
            </c:strRef>
          </c:cat>
          <c:val>
            <c:numRef>
              <c:f>'O1'!$I$13:$N$13</c:f>
              <c:numCache>
                <c:formatCode>0.00</c:formatCode>
                <c:ptCount val="6"/>
                <c:pt idx="0">
                  <c:v>544.20000000000005</c:v>
                </c:pt>
                <c:pt idx="1">
                  <c:v>355.44099999999997</c:v>
                </c:pt>
                <c:pt idx="2">
                  <c:v>299.346</c:v>
                </c:pt>
                <c:pt idx="3">
                  <c:v>324.702</c:v>
                </c:pt>
                <c:pt idx="4">
                  <c:v>298.01</c:v>
                </c:pt>
                <c:pt idx="5">
                  <c:v>315.41899999999998</c:v>
                </c:pt>
              </c:numCache>
            </c:numRef>
          </c:val>
          <c:extLst>
            <c:ext xmlns:c16="http://schemas.microsoft.com/office/drawing/2014/chart" uri="{C3380CC4-5D6E-409C-BE32-E72D297353CC}">
              <c16:uniqueId val="{00000000-4657-4E6D-8BF4-BF05F98D5B15}"/>
            </c:ext>
          </c:extLst>
        </c:ser>
        <c:ser>
          <c:idx val="1"/>
          <c:order val="1"/>
          <c:tx>
            <c:strRef>
              <c:f>'O1'!$E$14</c:f>
              <c:strCache>
                <c:ptCount val="1"/>
                <c:pt idx="0">
                  <c:v>Consumables</c:v>
                </c:pt>
              </c:strCache>
            </c:strRef>
          </c:tx>
          <c:spPr>
            <a:solidFill>
              <a:srgbClr val="BCBFC6"/>
            </a:solidFill>
            <a:ln w="3175">
              <a:solidFill>
                <a:srgbClr val="FFFFFF"/>
              </a:solidFill>
              <a:prstDash val="solid"/>
            </a:ln>
            <a:effectLst/>
          </c:spPr>
          <c:invertIfNegative val="0"/>
          <c:dLbls>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'O1'!$I$10:$N$10</c:f>
              <c:strCache>
                <c:ptCount val="6"/>
                <c:pt idx="0">
                  <c:v>2021.00</c:v>
                </c:pt>
                <c:pt idx="1">
                  <c:v>2022.00</c:v>
                </c:pt>
                <c:pt idx="2">
                  <c:v>2023.00</c:v>
                </c:pt>
                <c:pt idx="3">
                  <c:v>2024.00</c:v>
                </c:pt>
                <c:pt idx="4">
                  <c:v>2025.00</c:v>
                </c:pt>
                <c:pt idx="5">
                  <c:v>LTM 3Q25</c:v>
                </c:pt>
              </c:strCache>
            </c:strRef>
          </c:cat>
          <c:val>
            <c:numRef>
              <c:f>'O1'!$I$14:$N$14</c:f>
              <c:numCache>
                <c:formatCode>0.00</c:formatCode>
                <c:ptCount val="6"/>
                <c:pt idx="0">
                  <c:v>136.21600000000001</c:v>
                </c:pt>
                <c:pt idx="1">
                  <c:v>131.34200000000001</c:v>
                </c:pt>
                <c:pt idx="2">
                  <c:v>114.901</c:v>
                </c:pt>
                <c:pt idx="3">
                  <c:v>119.29900000000001</c:v>
                </c:pt>
                <c:pt idx="4">
                  <c:v>127.51</c:v>
                </c:pt>
                <c:pt idx="5">
                  <c:v>122.619</c:v>
                </c:pt>
              </c:numCache>
            </c:numRef>
          </c:val>
          <c:extLst>
            <c:ext xmlns:c16="http://schemas.microsoft.com/office/drawing/2014/chart" uri="{C3380CC4-5D6E-409C-BE32-E72D297353CC}">
              <c16:uniqueId val="{00000001-4657-4E6D-8BF4-BF05F98D5B15}"/>
            </c:ext>
          </c:extLst>
        </c:ser>
        <c:ser>
          <c:idx val="2"/>
          <c:order val="2"/>
          <c:tx>
            <c:strRef>
              <c:f>'O1'!$E$15</c:f>
              <c:strCache>
                <c:ptCount val="1"/>
                <c:pt idx="0">
                  <c:v>Accessories</c:v>
                </c:pt>
              </c:strCache>
            </c:strRef>
          </c:tx>
          <c:spPr>
            <a:solidFill>
              <a:srgbClr val="7E8597"/>
            </a:solidFill>
            <a:ln w="3175">
              <a:solidFill>
                <a:srgbClr val="FFFFFF"/>
              </a:solidFill>
              <a:prstDash val="solid"/>
            </a:ln>
            <a:effectLst/>
          </c:spPr>
          <c:invertIfNegative val="0"/>
          <c:dLbls>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'O1'!$I$10:$N$10</c:f>
              <c:strCache>
                <c:ptCount val="6"/>
                <c:pt idx="0">
                  <c:v>2021.00</c:v>
                </c:pt>
                <c:pt idx="1">
                  <c:v>2022.00</c:v>
                </c:pt>
                <c:pt idx="2">
                  <c:v>2023.00</c:v>
                </c:pt>
                <c:pt idx="3">
                  <c:v>2024.00</c:v>
                </c:pt>
                <c:pt idx="4">
                  <c:v>2025.00</c:v>
                </c:pt>
                <c:pt idx="5">
                  <c:v>LTM 3Q25</c:v>
                </c:pt>
              </c:strCache>
            </c:strRef>
          </c:cat>
          <c:val>
            <c:numRef>
              <c:f>'O1'!$I$15:$N$15</c:f>
              <c:numCache>
                <c:formatCode>0.00</c:formatCode>
                <c:ptCount val="6"/>
                <c:pt idx="0">
                  <c:v>105.129</c:v>
                </c:pt>
                <c:pt idx="1">
                  <c:v>169.11799999999999</c:v>
                </c:pt>
                <c:pt idx="2">
                  <c:v>191.63499999999999</c:v>
                </c:pt>
                <c:pt idx="3">
                  <c:v>160.071</c:v>
                </c:pt>
                <c:pt idx="4">
                  <c:v>134</c:v>
                </c:pt>
                <c:pt idx="5">
                  <c:v>144.762</c:v>
                </c:pt>
              </c:numCache>
            </c:numRef>
          </c:val>
          <c:extLst>
            <c:ext xmlns:c16="http://schemas.microsoft.com/office/drawing/2014/chart" uri="{C3380CC4-5D6E-409C-BE32-E72D297353CC}">
              <c16:uniqueId val="{00000002-4657-4E6D-8BF4-BF05F98D5B15}"/>
            </c:ext>
          </c:extLst>
        </c:ser>
        <c:ser>
          <c:idx val="3"/>
          <c:order val="3"/>
          <c:spPr>
            <a:noFill/>
            <a:ln w="3175">
              <a:no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'O1'!$I$10:$N$10</c:f>
              <c:strCache>
                <c:ptCount val="6"/>
                <c:pt idx="0">
                  <c:v>2021.00</c:v>
                </c:pt>
                <c:pt idx="1">
                  <c:v>2022.00</c:v>
                </c:pt>
                <c:pt idx="2">
                  <c:v>2023.00</c:v>
                </c:pt>
                <c:pt idx="3">
                  <c:v>2024.00</c:v>
                </c:pt>
                <c:pt idx="4">
                  <c:v>2025.00</c:v>
                </c:pt>
                <c:pt idx="5">
                  <c:v>LTM 3Q25</c:v>
                </c:pt>
              </c:strCache>
            </c:strRef>
          </c:cat>
          <c:val>
            <c:numRef>
              <c:f>'O1'!$I$16:$N$16</c:f>
              <c:numCache>
                <c:formatCode>0.00</c:formatCode>
                <c:ptCount val="6"/>
                <c:pt idx="0">
                  <c:v>785.54500000000007</c:v>
                </c:pt>
                <c:pt idx="1">
                  <c:v>655.90100000000007</c:v>
                </c:pt>
                <c:pt idx="2">
                  <c:v>605.88200000000006</c:v>
                </c:pt>
                <c:pt idx="3">
                  <c:v>604.072</c:v>
                </c:pt>
                <c:pt idx="4">
                  <c:v>559.52</c:v>
                </c:pt>
                <c:pt idx="5">
                  <c:v>582.80000000000007</c:v>
                </c:pt>
              </c:numCache>
            </c:numRef>
          </c:val>
          <c:extLst>
            <c:ext xmlns:c16="http://schemas.microsoft.com/office/drawing/2014/chart" uri="{C3380CC4-5D6E-409C-BE32-E72D297353CC}">
              <c16:uniqueId val="{00000003-4657-4E6D-8BF4-BF05F98D5B15}"/>
            </c:ext>
          </c:extLst>
        </c:ser>
        <c:dLbls>
          <c:dLblPos val="ctr"/>
          <c:showLegendKey val="0"/>
          <c:showVal val="1"/>
          <c:showCatName val="0"/>
          <c:showSerName val="0"/>
          <c:showPercent val="0"/>
          <c:showBubbleSize val="0"/>
        </c:dLbls>
        <c:gapWidth val="75"/>
        <c:overlap val="100"/>
        <c:axId val="715984176"/>
        <c:axId val="715993776"/>
      </c:barChart>
      <c:catAx>
        <c:axId val="715984176"/>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mn-lt"/>
                <a:ea typeface="+mn-ea"/>
                <a:cs typeface="Segoe UI" panose="020B0502040204020203" pitchFamily="34" charset="0"/>
              </a:defRPr>
            </a:pPr>
            <a:endParaRPr lang="en-US"/>
          </a:p>
        </c:txPr>
        <c:crossAx val="715993776"/>
        <c:crosses val="autoZero"/>
        <c:auto val="1"/>
        <c:lblAlgn val="ctr"/>
        <c:lblOffset val="100"/>
        <c:noMultiLvlLbl val="0"/>
      </c:catAx>
      <c:valAx>
        <c:axId val="715993776"/>
        <c:scaling>
          <c:orientation val="minMax"/>
          <c:max val="800"/>
        </c:scaling>
        <c:delete val="0"/>
        <c:axPos val="l"/>
        <c:numFmt formatCode="0.0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Segoe UI" panose="020B0502040204020203" pitchFamily="34" charset="0"/>
              </a:defRPr>
            </a:pPr>
            <a:endParaRPr lang="en-US"/>
          </a:p>
        </c:txPr>
        <c:crossAx val="715984176"/>
        <c:crosses val="autoZero"/>
        <c:crossBetween val="between"/>
      </c:valAx>
      <c:spPr>
        <a:noFill/>
        <a:ln>
          <a:noFill/>
        </a:ln>
        <a:effectLst/>
      </c:spPr>
    </c:plotArea>
    <c:legend>
      <c:legendPos val="t"/>
      <c:legendEntry>
        <c:idx val="3"/>
        <c:delete val="1"/>
      </c:legendEntry>
      <c:layout>
        <c:manualLayout>
          <c:xMode val="edge"/>
          <c:yMode val="edge"/>
          <c:x val="1.1019044726909896E-2"/>
          <c:y val="1.9049361846378145E-2"/>
          <c:w val="0.98898092427523898"/>
          <c:h val="0.11408194911403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solidFill>
            <a:schemeClr val="bg1"/>
          </a:solidFill>
          <a:cs typeface="Segoe UI" panose="020B0502040204020203"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034464537498562"/>
          <c:y val="2.5252525252525252E-2"/>
          <c:w val="0.30665987088005436"/>
          <c:h val="0.911616161616161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38-4E66-AE89-3FB2979618D1}"/>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9638-4E66-AE89-3FB2979618D1}"/>
              </c:ext>
            </c:extLst>
          </c:dPt>
          <c:dLbls>
            <c:dLbl>
              <c:idx val="0"/>
              <c:layout>
                <c:manualLayout>
                  <c:x val="0.10087662971792134"/>
                  <c:y val="0.183105662928497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38-4E66-AE89-3FB2979618D1}"/>
                </c:ext>
              </c:extLst>
            </c:dLbl>
            <c:dLbl>
              <c:idx val="1"/>
              <c:layout>
                <c:manualLayout>
                  <c:x val="-0.10859981378474476"/>
                  <c:y val="-5.26177125586574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38-4E66-AE89-3FB2979618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('O1'!$AK$23,'O1'!$AK$26)</c:f>
              <c:strCache>
                <c:ptCount val="2"/>
                <c:pt idx="0">
                  <c:v>Grills</c:v>
                </c:pt>
                <c:pt idx="1">
                  <c:v>Other</c:v>
                </c:pt>
              </c:strCache>
            </c:strRef>
          </c:cat>
          <c:val>
            <c:numRef>
              <c:f>('O1'!$AL$23,'O1'!$AL$26)</c:f>
              <c:numCache>
                <c:formatCode>0.00</c:formatCode>
                <c:ptCount val="2"/>
                <c:pt idx="0">
                  <c:v>298.01</c:v>
                </c:pt>
                <c:pt idx="1">
                  <c:v>261.51</c:v>
                </c:pt>
              </c:numCache>
            </c:numRef>
          </c:val>
          <c:extLst>
            <c:ext xmlns:c16="http://schemas.microsoft.com/office/drawing/2014/chart" uri="{C3380CC4-5D6E-409C-BE32-E72D297353CC}">
              <c16:uniqueId val="{00000004-9638-4E66-AE89-3FB2979618D1}"/>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034464537498562"/>
          <c:y val="2.5252525252525252E-2"/>
          <c:w val="0.30665987088005436"/>
          <c:h val="0.911616161616161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16-47B3-8EEA-49F63007F4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16-47B3-8EEA-49F63007F4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16-47B3-8EEA-49F63007F4D7}"/>
              </c:ext>
            </c:extLst>
          </c:dPt>
          <c:dLbls>
            <c:dLbl>
              <c:idx val="0"/>
              <c:layout>
                <c:manualLayout>
                  <c:x val="0.10087662971792134"/>
                  <c:y val="0.183105662928497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16-47B3-8EEA-49F63007F4D7}"/>
                </c:ext>
              </c:extLst>
            </c:dLbl>
            <c:dLbl>
              <c:idx val="1"/>
              <c:layout>
                <c:manualLayout>
                  <c:x val="-0.12092154949297809"/>
                  <c:y val="9.1515513372176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874809864686124"/>
                      <c:h val="0.35220399003520619"/>
                    </c:manualLayout>
                  </c15:layout>
                </c:ext>
                <c:ext xmlns:c16="http://schemas.microsoft.com/office/drawing/2014/chart" uri="{C3380CC4-5D6E-409C-BE32-E72D297353CC}">
                  <c16:uniqueId val="{00000003-9916-47B3-8EEA-49F63007F4D7}"/>
                </c:ext>
              </c:extLst>
            </c:dLbl>
            <c:dLbl>
              <c:idx val="2"/>
              <c:layout>
                <c:manualLayout>
                  <c:x val="-0.10607136760117637"/>
                  <c:y val="0"/>
                </c:manualLayout>
              </c:layout>
              <c:showLegendKey val="0"/>
              <c:showVal val="0"/>
              <c:showCatName val="1"/>
              <c:showSerName val="0"/>
              <c:showPercent val="1"/>
              <c:showBubbleSize val="0"/>
              <c:extLst>
                <c:ext xmlns:c15="http://schemas.microsoft.com/office/drawing/2012/chart" uri="{CE6537A1-D6FC-4f65-9D91-7224C49458BB}">
                  <c15:layout>
                    <c:manualLayout>
                      <c:w val="0.35555178412321264"/>
                      <c:h val="0.35220399003520619"/>
                    </c:manualLayout>
                  </c15:layout>
                </c:ext>
                <c:ext xmlns:c16="http://schemas.microsoft.com/office/drawing/2014/chart" uri="{C3380CC4-5D6E-409C-BE32-E72D297353CC}">
                  <c16:uniqueId val="{00000005-9916-47B3-8EEA-49F63007F4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'O1'!$AK$23:$AK$25</c:f>
              <c:strCache>
                <c:ptCount val="3"/>
                <c:pt idx="0">
                  <c:v>Grills</c:v>
                </c:pt>
                <c:pt idx="1">
                  <c:v>Consumables</c:v>
                </c:pt>
                <c:pt idx="2">
                  <c:v>Accessories</c:v>
                </c:pt>
              </c:strCache>
            </c:strRef>
          </c:cat>
          <c:val>
            <c:numRef>
              <c:f>'O1'!$AL$23:$AL$25</c:f>
              <c:numCache>
                <c:formatCode>0.00</c:formatCode>
                <c:ptCount val="3"/>
                <c:pt idx="0">
                  <c:v>298.01</c:v>
                </c:pt>
                <c:pt idx="1">
                  <c:v>127.51</c:v>
                </c:pt>
                <c:pt idx="2">
                  <c:v>134</c:v>
                </c:pt>
              </c:numCache>
            </c:numRef>
          </c:val>
          <c:extLst>
            <c:ext xmlns:c16="http://schemas.microsoft.com/office/drawing/2014/chart" uri="{C3380CC4-5D6E-409C-BE32-E72D297353CC}">
              <c16:uniqueId val="{00000008-9916-47B3-8EEA-49F63007F4D7}"/>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0503892170177E-2"/>
          <c:y val="0.18443718194283551"/>
          <c:w val="0.93175967349998556"/>
          <c:h val="0.62883509262675674"/>
        </c:manualLayout>
      </c:layout>
      <c:lineChart>
        <c:grouping val="standard"/>
        <c:varyColors val="0"/>
        <c:ser>
          <c:idx val="1"/>
          <c:order val="0"/>
          <c:tx>
            <c:strRef>
              <c:f>'O3'!$D$61</c:f>
              <c:strCache>
                <c:ptCount val="1"/>
                <c:pt idx="0">
                  <c:v>Base Case</c:v>
                </c:pt>
              </c:strCache>
            </c:strRef>
          </c:tx>
          <c:spPr>
            <a:ln w="19050" cap="rnd">
              <a:solidFill>
                <a:schemeClr val="accent1"/>
              </a:solidFill>
              <a:round/>
            </a:ln>
            <a:effectLst/>
          </c:spPr>
          <c:marker>
            <c:symbol val="none"/>
          </c:marker>
          <c:dLbls>
            <c:dLbl>
              <c:idx val="4"/>
              <c:layout>
                <c:manualLayout>
                  <c:x val="4.3843624406283178E-3"/>
                  <c:y val="2.57108441052322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59-4883-93F4-B63D984A4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'O3'!$I$49:$M$49</c:f>
              <c:strCache>
                <c:ptCount val="5"/>
                <c:pt idx="0">
                  <c:v>4Q'25</c:v>
                </c:pt>
                <c:pt idx="1">
                  <c:v>1Q'26</c:v>
                </c:pt>
                <c:pt idx="2">
                  <c:v>2Q'26</c:v>
                </c:pt>
                <c:pt idx="3">
                  <c:v>3Q'26</c:v>
                </c:pt>
                <c:pt idx="4">
                  <c:v>4Q'26</c:v>
                </c:pt>
              </c:strCache>
            </c:strRef>
          </c:cat>
          <c:val>
            <c:numRef>
              <c:f>'O3'!$I$53:$M$53</c:f>
              <c:numCache>
                <c:formatCode>0.00</c:formatCode>
                <c:ptCount val="5"/>
                <c:pt idx="0">
                  <c:v>145.35700000000003</c:v>
                </c:pt>
                <c:pt idx="1">
                  <c:v>123.1461</c:v>
                </c:pt>
                <c:pt idx="2">
                  <c:v>123.65300999999999</c:v>
                </c:pt>
                <c:pt idx="3">
                  <c:v>107.50124999999998</c:v>
                </c:pt>
                <c:pt idx="4">
                  <c:v>119.87844000000001</c:v>
                </c:pt>
              </c:numCache>
            </c:numRef>
          </c:val>
          <c:smooth val="0"/>
          <c:extLst>
            <c:ext xmlns:c16="http://schemas.microsoft.com/office/drawing/2014/chart" uri="{C3380CC4-5D6E-409C-BE32-E72D297353CC}">
              <c16:uniqueId val="{00000001-90B6-4B65-8545-E4247DC7636D}"/>
            </c:ext>
          </c:extLst>
        </c:ser>
        <c:ser>
          <c:idx val="0"/>
          <c:order val="1"/>
          <c:tx>
            <c:strRef>
              <c:f>'O3'!$D$60</c:f>
              <c:strCache>
                <c:ptCount val="1"/>
                <c:pt idx="0">
                  <c:v>Downside Case</c:v>
                </c:pt>
              </c:strCache>
            </c:strRef>
          </c:tx>
          <c:spPr>
            <a:ln w="19050" cap="rnd">
              <a:solidFill>
                <a:schemeClr val="accent2"/>
              </a:solidFill>
              <a:round/>
            </a:ln>
            <a:effectLst/>
          </c:spPr>
          <c:marker>
            <c:symbol val="none"/>
          </c:marker>
          <c:dLbls>
            <c:dLbl>
              <c:idx val="4"/>
              <c:layout>
                <c:manualLayout>
                  <c:x val="1.4614541468761417E-3"/>
                  <c:y val="-5.99916321662230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9020825721592982E-2"/>
                      <c:h val="0.19685936303239496"/>
                    </c:manualLayout>
                  </c15:layout>
                </c:ext>
                <c:ext xmlns:c16="http://schemas.microsoft.com/office/drawing/2014/chart" uri="{C3380CC4-5D6E-409C-BE32-E72D297353CC}">
                  <c16:uniqueId val="{00000001-0159-4883-93F4-B63D984A4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'O3'!$I$49:$M$49</c:f>
              <c:strCache>
                <c:ptCount val="5"/>
                <c:pt idx="0">
                  <c:v>4Q'25</c:v>
                </c:pt>
                <c:pt idx="1">
                  <c:v>1Q'26</c:v>
                </c:pt>
                <c:pt idx="2">
                  <c:v>2Q'26</c:v>
                </c:pt>
                <c:pt idx="3">
                  <c:v>3Q'26</c:v>
                </c:pt>
                <c:pt idx="4">
                  <c:v>4Q'26</c:v>
                </c:pt>
              </c:strCache>
            </c:strRef>
          </c:cat>
          <c:val>
            <c:numRef>
              <c:f>'O3'!$I$52:$M$52</c:f>
              <c:numCache>
                <c:formatCode>0.00</c:formatCode>
                <c:ptCount val="5"/>
                <c:pt idx="0">
                  <c:v>145.35700000000003</c:v>
                </c:pt>
                <c:pt idx="1">
                  <c:v>114.89579999999999</c:v>
                </c:pt>
                <c:pt idx="2">
                  <c:v>115.97114000000001</c:v>
                </c:pt>
                <c:pt idx="3">
                  <c:v>100.19918</c:v>
                </c:pt>
                <c:pt idx="4">
                  <c:v>112.57188000000001</c:v>
                </c:pt>
              </c:numCache>
            </c:numRef>
          </c:val>
          <c:smooth val="0"/>
          <c:extLst>
            <c:ext xmlns:c16="http://schemas.microsoft.com/office/drawing/2014/chart" uri="{C3380CC4-5D6E-409C-BE32-E72D297353CC}">
              <c16:uniqueId val="{00000003-90B6-4B65-8545-E4247DC7636D}"/>
            </c:ext>
          </c:extLst>
        </c:ser>
        <c:dLbls>
          <c:showLegendKey val="0"/>
          <c:showVal val="0"/>
          <c:showCatName val="0"/>
          <c:showSerName val="0"/>
          <c:showPercent val="0"/>
          <c:showBubbleSize val="0"/>
        </c:dLbls>
        <c:smooth val="0"/>
        <c:axId val="1396927455"/>
        <c:axId val="1396938015"/>
      </c:lineChart>
      <c:catAx>
        <c:axId val="1396927455"/>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96938015"/>
        <c:crosses val="autoZero"/>
        <c:auto val="1"/>
        <c:lblAlgn val="ctr"/>
        <c:lblOffset val="100"/>
        <c:noMultiLvlLbl val="0"/>
      </c:catAx>
      <c:valAx>
        <c:axId val="1396938015"/>
        <c:scaling>
          <c:orientation val="minMax"/>
          <c:max val="200"/>
          <c:min val="100"/>
        </c:scaling>
        <c:delete val="0"/>
        <c:axPos val="l"/>
        <c:numFmt formatCode="0.00" sourceLinked="1"/>
        <c:majorTickMark val="none"/>
        <c:minorTickMark val="none"/>
        <c:tickLblPos val="nextTo"/>
        <c:spPr>
          <a:noFill/>
          <a:ln w="9525">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96927455"/>
        <c:crosses val="autoZero"/>
        <c:crossBetween val="between"/>
        <c:majorUnit val="25"/>
      </c:valAx>
      <c:spPr>
        <a:noFill/>
        <a:ln>
          <a:noFill/>
        </a:ln>
        <a:effectLst/>
      </c:spPr>
    </c:plotArea>
    <c:legend>
      <c:legendPos val="t"/>
      <c:layout>
        <c:manualLayout>
          <c:xMode val="edge"/>
          <c:yMode val="edge"/>
          <c:x val="5.8674113592286099E-3"/>
          <c:y val="2.9383469162247051E-3"/>
          <c:w val="0.29101743922013162"/>
          <c:h val="0.112390366370046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0503892170177E-2"/>
          <c:y val="0.18443718194283551"/>
          <c:w val="0.93175967349998556"/>
          <c:h val="0.62883509262675674"/>
        </c:manualLayout>
      </c:layout>
      <c:lineChart>
        <c:grouping val="standard"/>
        <c:varyColors val="0"/>
        <c:ser>
          <c:idx val="1"/>
          <c:order val="0"/>
          <c:tx>
            <c:strRef>
              <c:f>'O3'!$D$61</c:f>
              <c:strCache>
                <c:ptCount val="1"/>
                <c:pt idx="0">
                  <c:v>Base Case</c:v>
                </c:pt>
              </c:strCache>
            </c:strRef>
          </c:tx>
          <c:spPr>
            <a:ln w="19050" cap="rnd">
              <a:solidFill>
                <a:schemeClr val="accent1"/>
              </a:solidFill>
              <a:round/>
            </a:ln>
            <a:effectLst/>
          </c:spPr>
          <c:marker>
            <c:symbol val="none"/>
          </c:marker>
          <c:dLbls>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7D-4922-8DE0-FC77AF003E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'O3'!$I$57:$M$57</c:f>
              <c:strCache>
                <c:ptCount val="5"/>
                <c:pt idx="0">
                  <c:v>4Q'25</c:v>
                </c:pt>
                <c:pt idx="1">
                  <c:v>1Q'26</c:v>
                </c:pt>
                <c:pt idx="2">
                  <c:v>2Q'26</c:v>
                </c:pt>
                <c:pt idx="3">
                  <c:v>3Q'26</c:v>
                </c:pt>
                <c:pt idx="4">
                  <c:v>4Q'26</c:v>
                </c:pt>
              </c:strCache>
            </c:strRef>
          </c:cat>
          <c:val>
            <c:numRef>
              <c:f>'O3'!$I$61:$M$61</c:f>
              <c:numCache>
                <c:formatCode>0.00</c:formatCode>
                <c:ptCount val="5"/>
                <c:pt idx="0">
                  <c:v>19.372000000000067</c:v>
                </c:pt>
                <c:pt idx="1">
                  <c:v>15.682794499999998</c:v>
                </c:pt>
                <c:pt idx="2">
                  <c:v>13.051471149999996</c:v>
                </c:pt>
                <c:pt idx="3">
                  <c:v>12.742666749999998</c:v>
                </c:pt>
                <c:pt idx="4">
                  <c:v>13.413481600000008</c:v>
                </c:pt>
              </c:numCache>
            </c:numRef>
          </c:val>
          <c:smooth val="0"/>
          <c:extLst>
            <c:ext xmlns:c16="http://schemas.microsoft.com/office/drawing/2014/chart" uri="{C3380CC4-5D6E-409C-BE32-E72D297353CC}">
              <c16:uniqueId val="{00000001-E620-4A8E-8CEB-53EE10FCA57C}"/>
            </c:ext>
          </c:extLst>
        </c:ser>
        <c:ser>
          <c:idx val="0"/>
          <c:order val="1"/>
          <c:tx>
            <c:strRef>
              <c:f>'O3'!$D$60</c:f>
              <c:strCache>
                <c:ptCount val="1"/>
                <c:pt idx="0">
                  <c:v>Downside Case</c:v>
                </c:pt>
              </c:strCache>
            </c:strRef>
          </c:tx>
          <c:spPr>
            <a:ln w="19050" cap="rnd">
              <a:solidFill>
                <a:schemeClr val="accent2"/>
              </a:solidFill>
              <a:round/>
            </a:ln>
            <a:effectLst/>
          </c:spPr>
          <c:marker>
            <c:symbol val="none"/>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7D-4922-8DE0-FC77AF003E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'O3'!$I$57:$M$57</c:f>
              <c:strCache>
                <c:ptCount val="5"/>
                <c:pt idx="0">
                  <c:v>4Q'25</c:v>
                </c:pt>
                <c:pt idx="1">
                  <c:v>1Q'26</c:v>
                </c:pt>
                <c:pt idx="2">
                  <c:v>2Q'26</c:v>
                </c:pt>
                <c:pt idx="3">
                  <c:v>3Q'26</c:v>
                </c:pt>
                <c:pt idx="4">
                  <c:v>4Q'26</c:v>
                </c:pt>
              </c:strCache>
            </c:strRef>
          </c:cat>
          <c:val>
            <c:numRef>
              <c:f>'O3'!$I$60:$M$60</c:f>
              <c:numCache>
                <c:formatCode>0.00</c:formatCode>
                <c:ptCount val="5"/>
                <c:pt idx="0">
                  <c:v>19.372000000000067</c:v>
                </c:pt>
                <c:pt idx="1">
                  <c:v>9.6401179999999993</c:v>
                </c:pt>
                <c:pt idx="2">
                  <c:v>7.1609666000000045</c:v>
                </c:pt>
                <c:pt idx="3">
                  <c:v>7.3660981999999988</c:v>
                </c:pt>
                <c:pt idx="4">
                  <c:v>7.7261812000000027</c:v>
                </c:pt>
              </c:numCache>
            </c:numRef>
          </c:val>
          <c:smooth val="0"/>
          <c:extLst>
            <c:ext xmlns:c16="http://schemas.microsoft.com/office/drawing/2014/chart" uri="{C3380CC4-5D6E-409C-BE32-E72D297353CC}">
              <c16:uniqueId val="{00000003-E620-4A8E-8CEB-53EE10FCA57C}"/>
            </c:ext>
          </c:extLst>
        </c:ser>
        <c:dLbls>
          <c:showLegendKey val="0"/>
          <c:showVal val="0"/>
          <c:showCatName val="0"/>
          <c:showSerName val="0"/>
          <c:showPercent val="0"/>
          <c:showBubbleSize val="0"/>
        </c:dLbls>
        <c:smooth val="0"/>
        <c:axId val="1396927455"/>
        <c:axId val="1396938015"/>
      </c:lineChart>
      <c:catAx>
        <c:axId val="1396927455"/>
        <c:scaling>
          <c:orientation val="minMax"/>
        </c:scaling>
        <c:delete val="0"/>
        <c:axPos val="b"/>
        <c:numFmt formatCode="General" sourceLinked="1"/>
        <c:majorTickMark val="none"/>
        <c:minorTickMark val="none"/>
        <c:tickLblPos val="low"/>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96938015"/>
        <c:crosses val="autoZero"/>
        <c:auto val="1"/>
        <c:lblAlgn val="ctr"/>
        <c:lblOffset val="100"/>
        <c:noMultiLvlLbl val="0"/>
      </c:catAx>
      <c:valAx>
        <c:axId val="1396938015"/>
        <c:scaling>
          <c:orientation val="minMax"/>
          <c:max val="40"/>
          <c:min val="-10"/>
        </c:scaling>
        <c:delete val="0"/>
        <c:axPos val="l"/>
        <c:numFmt formatCode="0.00" sourceLinked="1"/>
        <c:majorTickMark val="none"/>
        <c:minorTickMark val="none"/>
        <c:tickLblPos val="nextTo"/>
        <c:spPr>
          <a:noFill/>
          <a:ln w="9525">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96927455"/>
        <c:crosses val="autoZero"/>
        <c:crossBetween val="between"/>
        <c:majorUnit val="10"/>
      </c:valAx>
      <c:spPr>
        <a:noFill/>
        <a:ln>
          <a:noFill/>
        </a:ln>
        <a:effectLst/>
      </c:spPr>
    </c:plotArea>
    <c:legend>
      <c:legendPos val="t"/>
      <c:layout>
        <c:manualLayout>
          <c:xMode val="edge"/>
          <c:yMode val="edge"/>
          <c:x val="5.8674113592286099E-3"/>
          <c:y val="2.9383469162247051E-3"/>
          <c:w val="0.29101743922013162"/>
          <c:h val="0.112390366370046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0503892170177E-2"/>
          <c:y val="0.18443718194283551"/>
          <c:w val="0.93175967349998556"/>
          <c:h val="0.62883509262675674"/>
        </c:manualLayout>
      </c:layout>
      <c:lineChart>
        <c:grouping val="standard"/>
        <c:varyColors val="0"/>
        <c:ser>
          <c:idx val="3"/>
          <c:order val="0"/>
          <c:tx>
            <c:strRef>
              <c:f>'O3'!$D$71</c:f>
              <c:strCache>
                <c:ptCount val="1"/>
                <c:pt idx="0">
                  <c:v>Base Case</c:v>
                </c:pt>
              </c:strCache>
            </c:strRef>
          </c:tx>
          <c:spPr>
            <a:ln w="28575" cap="rnd">
              <a:solidFill>
                <a:schemeClr val="accent1"/>
              </a:solidFill>
              <a:round/>
            </a:ln>
            <a:effectLst/>
          </c:spPr>
          <c:marker>
            <c:symbol val="none"/>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66-408E-92FE-EF9A5FDFBE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'O3'!$I$65:$M$65</c:f>
              <c:strCache>
                <c:ptCount val="5"/>
                <c:pt idx="0">
                  <c:v>4Q'25</c:v>
                </c:pt>
                <c:pt idx="1">
                  <c:v>1Q'26</c:v>
                </c:pt>
                <c:pt idx="2">
                  <c:v>2Q'26</c:v>
                </c:pt>
                <c:pt idx="3">
                  <c:v>3Q'26</c:v>
                </c:pt>
                <c:pt idx="4">
                  <c:v>4Q'26</c:v>
                </c:pt>
              </c:strCache>
            </c:strRef>
          </c:cat>
          <c:val>
            <c:numRef>
              <c:f>'O3'!$I$71:$M$71</c:f>
              <c:numCache>
                <c:formatCode>0.00</c:formatCode>
                <c:ptCount val="5"/>
                <c:pt idx="0">
                  <c:v>162.124</c:v>
                </c:pt>
                <c:pt idx="1">
                  <c:v>245.532491551026</c:v>
                </c:pt>
                <c:pt idx="2">
                  <c:v>220.78957199969051</c:v>
                </c:pt>
                <c:pt idx="3">
                  <c:v>226.32513572912916</c:v>
                </c:pt>
                <c:pt idx="4">
                  <c:v>232.53986397369215</c:v>
                </c:pt>
              </c:numCache>
            </c:numRef>
          </c:val>
          <c:smooth val="0"/>
          <c:extLst>
            <c:ext xmlns:c16="http://schemas.microsoft.com/office/drawing/2014/chart" uri="{C3380CC4-5D6E-409C-BE32-E72D297353CC}">
              <c16:uniqueId val="{00000001-2C86-4390-8A0F-2BE5A7CB9EE5}"/>
            </c:ext>
          </c:extLst>
        </c:ser>
        <c:ser>
          <c:idx val="0"/>
          <c:order val="1"/>
          <c:tx>
            <c:strRef>
              <c:f>'O3'!$D$69</c:f>
              <c:strCache>
                <c:ptCount val="1"/>
                <c:pt idx="0">
                  <c:v>Base Case (Existing Capital Structure)</c:v>
                </c:pt>
              </c:strCache>
            </c:strRef>
          </c:tx>
          <c:spPr>
            <a:ln w="28575" cap="rnd">
              <a:solidFill>
                <a:schemeClr val="accent1"/>
              </a:solidFill>
              <a:prstDash val="dash"/>
              <a:round/>
            </a:ln>
            <a:effectLst/>
          </c:spPr>
          <c:marker>
            <c:symbol val="none"/>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66-408E-92FE-EF9A5FDFBE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'O3'!$I$65:$M$65</c:f>
              <c:strCache>
                <c:ptCount val="5"/>
                <c:pt idx="0">
                  <c:v>4Q'25</c:v>
                </c:pt>
                <c:pt idx="1">
                  <c:v>1Q'26</c:v>
                </c:pt>
                <c:pt idx="2">
                  <c:v>2Q'26</c:v>
                </c:pt>
                <c:pt idx="3">
                  <c:v>3Q'26</c:v>
                </c:pt>
                <c:pt idx="4">
                  <c:v>4Q'26</c:v>
                </c:pt>
              </c:strCache>
            </c:strRef>
          </c:cat>
          <c:val>
            <c:numRef>
              <c:f>'O3'!$I$69:$M$69</c:f>
              <c:numCache>
                <c:formatCode>0.00</c:formatCode>
                <c:ptCount val="5"/>
                <c:pt idx="0">
                  <c:v>162.124</c:v>
                </c:pt>
                <c:pt idx="1">
                  <c:v>172.151228142901</c:v>
                </c:pt>
                <c:pt idx="2">
                  <c:v>149.62655278719049</c:v>
                </c:pt>
                <c:pt idx="3">
                  <c:v>157.34333754037917</c:v>
                </c:pt>
                <c:pt idx="4">
                  <c:v>165.71193012494214</c:v>
                </c:pt>
              </c:numCache>
            </c:numRef>
          </c:val>
          <c:smooth val="0"/>
          <c:extLst>
            <c:ext xmlns:c16="http://schemas.microsoft.com/office/drawing/2014/chart" uri="{C3380CC4-5D6E-409C-BE32-E72D297353CC}">
              <c16:uniqueId val="{00000003-2C86-4390-8A0F-2BE5A7CB9EE5}"/>
            </c:ext>
          </c:extLst>
        </c:ser>
        <c:ser>
          <c:idx val="2"/>
          <c:order val="2"/>
          <c:tx>
            <c:strRef>
              <c:f>'O3'!$D$70</c:f>
              <c:strCache>
                <c:ptCount val="1"/>
                <c:pt idx="0">
                  <c:v>Downside Case</c:v>
                </c:pt>
              </c:strCache>
            </c:strRef>
          </c:tx>
          <c:spPr>
            <a:ln w="28575" cap="rnd">
              <a:solidFill>
                <a:schemeClr val="accent2"/>
              </a:solidFill>
              <a:round/>
            </a:ln>
            <a:effectLst/>
          </c:spPr>
          <c:marker>
            <c:symbol val="none"/>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66-408E-92FE-EF9A5FDFBE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'O3'!$I$65:$M$65</c:f>
              <c:strCache>
                <c:ptCount val="5"/>
                <c:pt idx="0">
                  <c:v>4Q'25</c:v>
                </c:pt>
                <c:pt idx="1">
                  <c:v>1Q'26</c:v>
                </c:pt>
                <c:pt idx="2">
                  <c:v>2Q'26</c:v>
                </c:pt>
                <c:pt idx="3">
                  <c:v>3Q'26</c:v>
                </c:pt>
                <c:pt idx="4">
                  <c:v>4Q'26</c:v>
                </c:pt>
              </c:strCache>
            </c:strRef>
          </c:cat>
          <c:val>
            <c:numRef>
              <c:f>'O3'!$I$70:$M$70</c:f>
              <c:numCache>
                <c:formatCode>0.00</c:formatCode>
                <c:ptCount val="5"/>
                <c:pt idx="0">
                  <c:v>162.124</c:v>
                </c:pt>
                <c:pt idx="1">
                  <c:v>239.63384697908418</c:v>
                </c:pt>
                <c:pt idx="2">
                  <c:v>209.13453127952712</c:v>
                </c:pt>
                <c:pt idx="3">
                  <c:v>209.42100439563671</c:v>
                </c:pt>
                <c:pt idx="4">
                  <c:v>210.07598856230589</c:v>
                </c:pt>
              </c:numCache>
            </c:numRef>
          </c:val>
          <c:smooth val="0"/>
          <c:extLst>
            <c:ext xmlns:c16="http://schemas.microsoft.com/office/drawing/2014/chart" uri="{C3380CC4-5D6E-409C-BE32-E72D297353CC}">
              <c16:uniqueId val="{00000005-2C86-4390-8A0F-2BE5A7CB9EE5}"/>
            </c:ext>
          </c:extLst>
        </c:ser>
        <c:ser>
          <c:idx val="1"/>
          <c:order val="3"/>
          <c:tx>
            <c:strRef>
              <c:f>'O3'!$D$68</c:f>
              <c:strCache>
                <c:ptCount val="1"/>
                <c:pt idx="0">
                  <c:v>Downside Case (Existing Capital Structure)</c:v>
                </c:pt>
              </c:strCache>
            </c:strRef>
          </c:tx>
          <c:spPr>
            <a:ln w="28575" cap="rnd">
              <a:solidFill>
                <a:schemeClr val="accent2"/>
              </a:solidFill>
              <a:prstDash val="dash"/>
              <a:round/>
            </a:ln>
            <a:effectLst/>
          </c:spPr>
          <c:marker>
            <c:symbol val="none"/>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66-408E-92FE-EF9A5FDFBE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'O3'!$I$65:$M$65</c:f>
              <c:strCache>
                <c:ptCount val="5"/>
                <c:pt idx="0">
                  <c:v>4Q'25</c:v>
                </c:pt>
                <c:pt idx="1">
                  <c:v>1Q'26</c:v>
                </c:pt>
                <c:pt idx="2">
                  <c:v>2Q'26</c:v>
                </c:pt>
                <c:pt idx="3">
                  <c:v>3Q'26</c:v>
                </c:pt>
                <c:pt idx="4">
                  <c:v>4Q'26</c:v>
                </c:pt>
              </c:strCache>
            </c:strRef>
          </c:cat>
          <c:val>
            <c:numRef>
              <c:f>'O3'!$I$68:$M$68</c:f>
              <c:numCache>
                <c:formatCode>0.00</c:formatCode>
                <c:ptCount val="5"/>
                <c:pt idx="0">
                  <c:v>162.124</c:v>
                </c:pt>
                <c:pt idx="1">
                  <c:v>166.25258357095919</c:v>
                </c:pt>
                <c:pt idx="2">
                  <c:v>137.97151206702711</c:v>
                </c:pt>
                <c:pt idx="3">
                  <c:v>140.43920620688669</c:v>
                </c:pt>
                <c:pt idx="4">
                  <c:v>143.24805471355592</c:v>
                </c:pt>
              </c:numCache>
            </c:numRef>
          </c:val>
          <c:smooth val="0"/>
          <c:extLst>
            <c:ext xmlns:c16="http://schemas.microsoft.com/office/drawing/2014/chart" uri="{C3380CC4-5D6E-409C-BE32-E72D297353CC}">
              <c16:uniqueId val="{00000007-2C86-4390-8A0F-2BE5A7CB9EE5}"/>
            </c:ext>
          </c:extLst>
        </c:ser>
        <c:dLbls>
          <c:showLegendKey val="0"/>
          <c:showVal val="0"/>
          <c:showCatName val="0"/>
          <c:showSerName val="0"/>
          <c:showPercent val="0"/>
          <c:showBubbleSize val="0"/>
        </c:dLbls>
        <c:smooth val="0"/>
        <c:axId val="1396927455"/>
        <c:axId val="1396938015"/>
      </c:lineChart>
      <c:catAx>
        <c:axId val="1396927455"/>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96938015"/>
        <c:crosses val="autoZero"/>
        <c:auto val="1"/>
        <c:lblAlgn val="ctr"/>
        <c:lblOffset val="100"/>
        <c:noMultiLvlLbl val="0"/>
      </c:catAx>
      <c:valAx>
        <c:axId val="1396938015"/>
        <c:scaling>
          <c:orientation val="minMax"/>
          <c:max val="300"/>
          <c:min val="100"/>
        </c:scaling>
        <c:delete val="0"/>
        <c:axPos val="l"/>
        <c:numFmt formatCode="0.00" sourceLinked="1"/>
        <c:majorTickMark val="none"/>
        <c:minorTickMark val="none"/>
        <c:tickLblPos val="nextTo"/>
        <c:spPr>
          <a:noFill/>
          <a:ln w="9525">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96927455"/>
        <c:crosses val="autoZero"/>
        <c:crossBetween val="between"/>
        <c:majorUnit val="100"/>
      </c:valAx>
      <c:spPr>
        <a:noFill/>
        <a:ln>
          <a:noFill/>
        </a:ln>
        <a:effectLst/>
      </c:spPr>
    </c:plotArea>
    <c:legend>
      <c:legendPos val="t"/>
      <c:layout>
        <c:manualLayout>
          <c:xMode val="edge"/>
          <c:yMode val="edge"/>
          <c:x val="5.8674113592286099E-3"/>
          <c:y val="2.9383469162247051E-3"/>
          <c:w val="0.80610242624167172"/>
          <c:h val="9.21302514605029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332772632630502E-2"/>
          <c:y val="0.12003779310139326"/>
          <c:w val="0.97196173035762501"/>
          <c:h val="0.67820531603094636"/>
        </c:manualLayout>
      </c:layout>
      <c:barChart>
        <c:barDir val="col"/>
        <c:grouping val="clustered"/>
        <c:varyColors val="0"/>
        <c:ser>
          <c:idx val="0"/>
          <c:order val="0"/>
          <c:tx>
            <c:strRef>
              <c:f>'Amend &amp; Extend'!$L$24</c:f>
              <c:strCache>
                <c:ptCount val="1"/>
                <c:pt idx="0">
                  <c:v>Pre Transaction</c:v>
                </c:pt>
              </c:strCache>
            </c:strRef>
          </c:tx>
          <c:spPr>
            <a:solidFill>
              <a:srgbClr val="508BC9"/>
            </a:solidFill>
            <a:ln w="12700">
              <a:solidFill>
                <a:srgbClr val="FFFFFF"/>
              </a:solidFill>
              <a:prstDash val="solid"/>
            </a:ln>
            <a:effectLst/>
          </c:spPr>
          <c:invertIfNegative val="0"/>
          <c:dPt>
            <c:idx val="0"/>
            <c:invertIfNegative val="0"/>
            <c:bubble3D val="0"/>
            <c:spPr>
              <a:noFill/>
              <a:ln w="12700">
                <a:solidFill>
                  <a:schemeClr val="accent1"/>
                </a:solidFill>
                <a:prstDash val="dash"/>
              </a:ln>
              <a:effectLst/>
            </c:spPr>
            <c:extLst>
              <c:ext xmlns:c16="http://schemas.microsoft.com/office/drawing/2014/chart" uri="{C3380CC4-5D6E-409C-BE32-E72D297353CC}">
                <c16:uniqueId val="{00000001-5089-4D8F-A6DB-7845ADACBD6C}"/>
              </c:ext>
            </c:extLst>
          </c:dPt>
          <c:dPt>
            <c:idx val="6"/>
            <c:invertIfNegative val="0"/>
            <c:bubble3D val="0"/>
            <c:spPr>
              <a:noFill/>
              <a:ln w="12700">
                <a:solidFill>
                  <a:schemeClr val="accent1"/>
                </a:solidFill>
                <a:prstDash val="dash"/>
              </a:ln>
              <a:effectLst/>
            </c:spPr>
            <c:extLst>
              <c:ext xmlns:c16="http://schemas.microsoft.com/office/drawing/2014/chart" uri="{C3380CC4-5D6E-409C-BE32-E72D297353CC}">
                <c16:uniqueId val="{00000003-5089-4D8F-A6DB-7845ADACBD6C}"/>
              </c:ext>
            </c:extLst>
          </c:dPt>
          <c:dLbls>
            <c:dLbl>
              <c:idx val="0"/>
              <c:layout>
                <c:manualLayout>
                  <c:x val="1.11301165397694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89-4D8F-A6DB-7845ADACBD6C}"/>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Extend'!$J$25:$K$45</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Extend'!$L$25:$L$45</c:f>
              <c:numCache>
                <c:formatCode>0.00</c:formatCode>
                <c:ptCount val="21"/>
                <c:pt idx="0">
                  <c:v>30</c:v>
                </c:pt>
                <c:pt idx="6">
                  <c:v>82.5</c:v>
                </c:pt>
                <c:pt idx="8">
                  <c:v>403.32499999999999</c:v>
                </c:pt>
              </c:numCache>
            </c:numRef>
          </c:val>
          <c:extLst>
            <c:ext xmlns:c16="http://schemas.microsoft.com/office/drawing/2014/chart" uri="{C3380CC4-5D6E-409C-BE32-E72D297353CC}">
              <c16:uniqueId val="{00000004-5089-4D8F-A6DB-7845ADACBD6C}"/>
            </c:ext>
          </c:extLst>
        </c:ser>
        <c:ser>
          <c:idx val="1"/>
          <c:order val="1"/>
          <c:tx>
            <c:strRef>
              <c:f>'Amend &amp; Extend'!$M$24</c:f>
              <c:strCache>
                <c:ptCount val="1"/>
                <c:pt idx="0">
                  <c:v>Post Transaction</c:v>
                </c:pt>
              </c:strCache>
            </c:strRef>
          </c:tx>
          <c:spPr>
            <a:solidFill>
              <a:srgbClr val="BCBFC6"/>
            </a:solidFill>
            <a:ln w="12700">
              <a:solidFill>
                <a:srgbClr val="FFFFFF"/>
              </a:solidFill>
              <a:prstDash val="solid"/>
            </a:ln>
            <a:effectLst/>
          </c:spPr>
          <c:invertIfNegative val="0"/>
          <c:dPt>
            <c:idx val="0"/>
            <c:invertIfNegative val="0"/>
            <c:bubble3D val="0"/>
            <c:spPr>
              <a:noFill/>
              <a:ln w="12700">
                <a:solidFill>
                  <a:schemeClr val="accent3"/>
                </a:solidFill>
                <a:prstDash val="dash"/>
              </a:ln>
              <a:effectLst/>
            </c:spPr>
            <c:extLst>
              <c:ext xmlns:c16="http://schemas.microsoft.com/office/drawing/2014/chart" uri="{C3380CC4-5D6E-409C-BE32-E72D297353CC}">
                <c16:uniqueId val="{00000006-5089-4D8F-A6DB-7845ADACBD6C}"/>
              </c:ext>
            </c:extLst>
          </c:dPt>
          <c:dPt>
            <c:idx val="18"/>
            <c:invertIfNegative val="0"/>
            <c:bubble3D val="0"/>
            <c:spPr>
              <a:noFill/>
              <a:ln w="12700">
                <a:solidFill>
                  <a:schemeClr val="accent3"/>
                </a:solidFill>
                <a:prstDash val="dash"/>
              </a:ln>
              <a:effectLst/>
            </c:spPr>
            <c:extLst>
              <c:ext xmlns:c16="http://schemas.microsoft.com/office/drawing/2014/chart" uri="{C3380CC4-5D6E-409C-BE32-E72D297353CC}">
                <c16:uniqueId val="{00000007-A821-4CDD-8545-E8AB6AA949A5}"/>
              </c:ext>
            </c:extLst>
          </c:dPt>
          <c:dLbls>
            <c:dLbl>
              <c:idx val="0"/>
              <c:delete val="1"/>
              <c:extLst>
                <c:ext xmlns:c15="http://schemas.microsoft.com/office/drawing/2012/chart" uri="{CE6537A1-D6FC-4f65-9D91-7224C49458BB}"/>
                <c:ext xmlns:c16="http://schemas.microsoft.com/office/drawing/2014/chart" uri="{C3380CC4-5D6E-409C-BE32-E72D297353CC}">
                  <c16:uniqueId val="{00000006-5089-4D8F-A6DB-7845ADACBD6C}"/>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Extend'!$J$25:$K$45</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Extend'!$M$25:$M$45</c:f>
              <c:numCache>
                <c:formatCode>0.00</c:formatCode>
                <c:ptCount val="21"/>
                <c:pt idx="0">
                  <c:v>30</c:v>
                </c:pt>
                <c:pt idx="18">
                  <c:v>82.5</c:v>
                </c:pt>
                <c:pt idx="20">
                  <c:v>403.32499999999999</c:v>
                </c:pt>
              </c:numCache>
            </c:numRef>
          </c:val>
          <c:extLst>
            <c:ext xmlns:c16="http://schemas.microsoft.com/office/drawing/2014/chart" uri="{C3380CC4-5D6E-409C-BE32-E72D297353CC}">
              <c16:uniqueId val="{00000009-5089-4D8F-A6DB-7845ADACBD6C}"/>
            </c:ext>
          </c:extLst>
        </c:ser>
        <c:dLbls>
          <c:dLblPos val="outEnd"/>
          <c:showLegendKey val="0"/>
          <c:showVal val="1"/>
          <c:showCatName val="0"/>
          <c:showSerName val="0"/>
          <c:showPercent val="0"/>
          <c:showBubbleSize val="0"/>
        </c:dLbls>
        <c:gapWidth val="50"/>
        <c:overlap val="-20"/>
        <c:axId val="915830384"/>
        <c:axId val="915837104"/>
      </c:barChart>
      <c:catAx>
        <c:axId val="915830384"/>
        <c:scaling>
          <c:orientation val="minMax"/>
        </c:scaling>
        <c:delete val="0"/>
        <c:axPos val="b"/>
        <c:numFmt formatCode="General" sourceLinked="1"/>
        <c:majorTickMark val="none"/>
        <c:minorTickMark val="none"/>
        <c:tickLblPos val="nextTo"/>
        <c:spPr>
          <a:noFill/>
          <a:ln w="9525" cap="flat" cmpd="sng" algn="ctr">
            <a:solidFill>
              <a:schemeClr val="accent3">
                <a:lumMod val="20000"/>
                <a:lumOff val="80000"/>
              </a:schemeClr>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15837104"/>
        <c:crosses val="autoZero"/>
        <c:auto val="1"/>
        <c:lblAlgn val="ctr"/>
        <c:lblOffset val="100"/>
        <c:noMultiLvlLbl val="0"/>
      </c:catAx>
      <c:valAx>
        <c:axId val="915837104"/>
        <c:scaling>
          <c:orientation val="minMax"/>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 sourceLinked="0"/>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15830384"/>
        <c:crosses val="autoZero"/>
        <c:crossBetween val="between"/>
      </c:valAx>
      <c:spPr>
        <a:noFill/>
        <a:ln>
          <a:noFill/>
        </a:ln>
        <a:effectLst/>
      </c:spPr>
    </c:plotArea>
    <c:legend>
      <c:legendPos val="t"/>
      <c:layout>
        <c:manualLayout>
          <c:xMode val="edge"/>
          <c:yMode val="edge"/>
          <c:x val="1.111099520816802E-2"/>
          <c:y val="2.7508841979974456E-3"/>
          <c:w val="0.49295494313210847"/>
          <c:h val="8.26399825021872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3175"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1130206767691551E-2"/>
          <c:y val="0.30559493692996065"/>
          <c:w val="0.95826172462115666"/>
          <c:h val="0.69440506307003935"/>
        </c:manualLayout>
      </c:layout>
      <c:barChart>
        <c:barDir val="col"/>
        <c:grouping val="stacked"/>
        <c:varyColors val="0"/>
        <c:ser>
          <c:idx val="0"/>
          <c:order val="0"/>
          <c:tx>
            <c:strRef>
              <c:f>'Amend &amp; Extend'!$L$48</c:f>
              <c:strCache>
                <c:ptCount val="1"/>
                <c:pt idx="0">
                  <c:v>Pre Transaction Term Loan</c:v>
                </c:pt>
              </c:strCache>
            </c:strRef>
          </c:tx>
          <c:spPr>
            <a:solidFill>
              <a:srgbClr val="508BC9"/>
            </a:solidFill>
            <a:ln w="12700">
              <a:solidFill>
                <a:srgbClr val="FFFFFF"/>
              </a:solidFill>
              <a:prstDash val="solid"/>
            </a:ln>
            <a:effectLst/>
          </c:spPr>
          <c:invertIfNegative val="0"/>
          <c:dPt>
            <c:idx val="0"/>
            <c:invertIfNegative val="0"/>
            <c:bubble3D val="0"/>
            <c:spPr>
              <a:noFill/>
              <a:ln w="12700">
                <a:solidFill>
                  <a:schemeClr val="accent1"/>
                </a:solidFill>
                <a:prstDash val="dash"/>
              </a:ln>
              <a:effectLst/>
            </c:spPr>
            <c:extLst>
              <c:ext xmlns:c16="http://schemas.microsoft.com/office/drawing/2014/chart" uri="{C3380CC4-5D6E-409C-BE32-E72D297353CC}">
                <c16:uniqueId val="{00000005-CFEF-4DD0-A1C6-CE0BFDB88399}"/>
              </c:ext>
            </c:extLst>
          </c:dPt>
          <c:dPt>
            <c:idx val="6"/>
            <c:invertIfNegative val="0"/>
            <c:bubble3D val="0"/>
            <c:spPr>
              <a:noFill/>
              <a:ln w="12700">
                <a:solidFill>
                  <a:schemeClr val="accent1"/>
                </a:solidFill>
                <a:prstDash val="dash"/>
              </a:ln>
              <a:effectLst/>
            </c:spPr>
            <c:extLst>
              <c:ext xmlns:c16="http://schemas.microsoft.com/office/drawing/2014/chart" uri="{C3380CC4-5D6E-409C-BE32-E72D297353CC}">
                <c16:uniqueId val="{00000006-CFEF-4DD0-A1C6-CE0BFDB88399}"/>
              </c:ext>
            </c:extLst>
          </c:dPt>
          <c:dPt>
            <c:idx val="18"/>
            <c:invertIfNegative val="0"/>
            <c:bubble3D val="0"/>
            <c:spPr>
              <a:noFill/>
              <a:ln w="12700">
                <a:solidFill>
                  <a:schemeClr val="accent2"/>
                </a:solidFill>
                <a:prstDash val="dash"/>
              </a:ln>
              <a:effectLst/>
            </c:spPr>
            <c:extLst>
              <c:ext xmlns:c16="http://schemas.microsoft.com/office/drawing/2014/chart" uri="{C3380CC4-5D6E-409C-BE32-E72D297353CC}">
                <c16:uniqueId val="{00000005-4766-4FF1-8763-BE7312CED7C6}"/>
              </c:ext>
            </c:extLst>
          </c:dPt>
          <c:dPt>
            <c:idx val="20"/>
            <c:invertIfNegative val="0"/>
            <c:bubble3D val="0"/>
            <c:spPr>
              <a:solidFill>
                <a:schemeClr val="accent2"/>
              </a:solidFill>
              <a:ln w="12700">
                <a:solidFill>
                  <a:srgbClr val="FFFFFF"/>
                </a:solidFill>
                <a:prstDash val="solid"/>
              </a:ln>
              <a:effectLst/>
            </c:spPr>
            <c:extLst>
              <c:ext xmlns:c16="http://schemas.microsoft.com/office/drawing/2014/chart" uri="{C3380CC4-5D6E-409C-BE32-E72D297353CC}">
                <c16:uniqueId val="{00000007-4766-4FF1-8763-BE7312CED7C6}"/>
              </c:ext>
            </c:extLst>
          </c:dPt>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Extend'!$L$49:$L$69</c:f>
              <c:numCache>
                <c:formatCode>0.00</c:formatCode>
                <c:ptCount val="21"/>
                <c:pt idx="0">
                  <c:v>30</c:v>
                </c:pt>
                <c:pt idx="6">
                  <c:v>82.5</c:v>
                </c:pt>
                <c:pt idx="8">
                  <c:v>403.32499999999999</c:v>
                </c:pt>
                <c:pt idx="18">
                  <c:v>82.5</c:v>
                </c:pt>
                <c:pt idx="20">
                  <c:v>403.32499999999999</c:v>
                </c:pt>
              </c:numCache>
            </c:numRef>
          </c:val>
          <c:extLst>
            <c:ext xmlns:c16="http://schemas.microsoft.com/office/drawing/2014/chart" uri="{C3380CC4-5D6E-409C-BE32-E72D297353CC}">
              <c16:uniqueId val="{00000000-CFEF-4DD0-A1C6-CE0BFDB88399}"/>
            </c:ext>
          </c:extLst>
        </c:ser>
        <c:ser>
          <c:idx val="1"/>
          <c:order val="1"/>
          <c:tx>
            <c:strRef>
              <c:f>'Amend &amp; Extend'!$M$48</c:f>
              <c:strCache>
                <c:ptCount val="1"/>
                <c:pt idx="0">
                  <c:v>Post Transaction Term Loan</c:v>
                </c:pt>
              </c:strCache>
            </c:strRef>
          </c:tx>
          <c:spPr>
            <a:solidFill>
              <a:srgbClr val="BCBFC6"/>
            </a:solidFill>
            <a:ln w="12700">
              <a:solidFill>
                <a:srgbClr val="FFFFFF"/>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Extend'!$M$49:$M$69</c:f>
              <c:numCache>
                <c:formatCode>0.00</c:formatCode>
                <c:ptCount val="21"/>
              </c:numCache>
            </c:numRef>
          </c:val>
          <c:extLst>
            <c:ext xmlns:c16="http://schemas.microsoft.com/office/drawing/2014/chart" uri="{C3380CC4-5D6E-409C-BE32-E72D297353CC}">
              <c16:uniqueId val="{00000001-CFEF-4DD0-A1C6-CE0BFDB88399}"/>
            </c:ext>
          </c:extLst>
        </c:ser>
        <c:ser>
          <c:idx val="2"/>
          <c:order val="2"/>
          <c:tx>
            <c:strRef>
              <c:f>'Amend &amp; Extend'!$N$48</c:f>
              <c:strCache>
                <c:ptCount val="1"/>
                <c:pt idx="0">
                  <c:v>Pre Transaction RCF Capacity</c:v>
                </c:pt>
              </c:strCache>
            </c:strRef>
          </c:tx>
          <c:spPr>
            <a:noFill/>
            <a:ln w="12700">
              <a:solidFill>
                <a:schemeClr val="accent1"/>
              </a:solidFill>
              <a:prstDash val="dash"/>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Extend'!$N$49:$N$69</c:f>
              <c:numCache>
                <c:formatCode>0.00</c:formatCode>
                <c:ptCount val="21"/>
              </c:numCache>
            </c:numRef>
          </c:val>
          <c:extLst>
            <c:ext xmlns:c16="http://schemas.microsoft.com/office/drawing/2014/chart" uri="{C3380CC4-5D6E-409C-BE32-E72D297353CC}">
              <c16:uniqueId val="{00000002-CFEF-4DD0-A1C6-CE0BFDB88399}"/>
            </c:ext>
          </c:extLst>
        </c:ser>
        <c:ser>
          <c:idx val="3"/>
          <c:order val="3"/>
          <c:tx>
            <c:strRef>
              <c:f>'Amend &amp; Extend'!$O$48</c:f>
              <c:strCache>
                <c:ptCount val="1"/>
                <c:pt idx="0">
                  <c:v>Post Transaction RCF Capacity</c:v>
                </c:pt>
              </c:strCache>
            </c:strRef>
          </c:tx>
          <c:spPr>
            <a:noFill/>
            <a:ln w="12700">
              <a:solidFill>
                <a:schemeClr val="accent3"/>
              </a:solidFill>
              <a:prstDash val="dash"/>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Extend'!$O$49:$O$69</c:f>
              <c:numCache>
                <c:formatCode>0.00</c:formatCode>
                <c:ptCount val="21"/>
              </c:numCache>
            </c:numRef>
          </c:val>
          <c:extLst>
            <c:ext xmlns:c16="http://schemas.microsoft.com/office/drawing/2014/chart" uri="{C3380CC4-5D6E-409C-BE32-E72D297353CC}">
              <c16:uniqueId val="{00000003-CFEF-4DD0-A1C6-CE0BFDB88399}"/>
            </c:ext>
          </c:extLst>
        </c:ser>
        <c:ser>
          <c:idx val="4"/>
          <c:order val="4"/>
          <c:tx>
            <c:strRef>
              <c:f>'Amend &amp; Extend'!$P$48</c:f>
              <c:strCache>
                <c:ptCount val="1"/>
                <c:pt idx="0">
                  <c:v>Labels</c:v>
                </c:pt>
              </c:strCache>
            </c:strRef>
          </c:tx>
          <c:spPr>
            <a:noFill/>
            <a:ln w="12700">
              <a:no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Extend'!$P$49:$P$69</c:f>
              <c:numCache>
                <c:formatCode>0.00</c:formatCode>
                <c:ptCount val="21"/>
                <c:pt idx="0">
                  <c:v>30</c:v>
                </c:pt>
                <c:pt idx="6">
                  <c:v>82.5</c:v>
                </c:pt>
                <c:pt idx="8">
                  <c:v>403.32499999999999</c:v>
                </c:pt>
                <c:pt idx="18">
                  <c:v>82.5</c:v>
                </c:pt>
                <c:pt idx="20">
                  <c:v>403.32499999999999</c:v>
                </c:pt>
              </c:numCache>
            </c:numRef>
          </c:val>
          <c:extLst>
            <c:ext xmlns:c16="http://schemas.microsoft.com/office/drawing/2014/chart" uri="{C3380CC4-5D6E-409C-BE32-E72D297353CC}">
              <c16:uniqueId val="{00000004-CFEF-4DD0-A1C6-CE0BFDB88399}"/>
            </c:ext>
          </c:extLst>
        </c:ser>
        <c:dLbls>
          <c:showLegendKey val="0"/>
          <c:showVal val="0"/>
          <c:showCatName val="0"/>
          <c:showSerName val="0"/>
          <c:showPercent val="0"/>
          <c:showBubbleSize val="0"/>
        </c:dLbls>
        <c:gapWidth val="75"/>
        <c:overlap val="100"/>
        <c:axId val="915896144"/>
        <c:axId val="915880304"/>
      </c:barChart>
      <c:catAx>
        <c:axId val="915896144"/>
        <c:scaling>
          <c:orientation val="minMax"/>
        </c:scaling>
        <c:delete val="0"/>
        <c:axPos val="b"/>
        <c:numFmt formatCode="General" sourceLinked="1"/>
        <c:majorTickMark val="none"/>
        <c:minorTickMark val="none"/>
        <c:tickLblPos val="nextTo"/>
        <c:spPr>
          <a:noFill/>
          <a:ln w="9525" cap="flat" cmpd="sng" algn="ctr">
            <a:solidFill>
              <a:schemeClr val="accent3">
                <a:lumMod val="20000"/>
                <a:lumOff val="80000"/>
              </a:schemeClr>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15880304"/>
        <c:crosses val="autoZero"/>
        <c:auto val="1"/>
        <c:lblAlgn val="ctr"/>
        <c:lblOffset val="100"/>
        <c:noMultiLvlLbl val="0"/>
      </c:catAx>
      <c:valAx>
        <c:axId val="915880304"/>
        <c:scaling>
          <c:orientation val="minMax"/>
          <c:max val="5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0.0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15896144"/>
        <c:crosses val="autoZero"/>
        <c:crossBetween val="between"/>
      </c:valAx>
      <c:spPr>
        <a:noFill/>
        <a:ln>
          <a:noFill/>
        </a:ln>
        <a:effectLst/>
      </c:spPr>
    </c:plotArea>
    <c:legend>
      <c:legendPos val="t"/>
      <c:legendEntry>
        <c:idx val="4"/>
        <c:delete val="1"/>
      </c:legendEntry>
      <c:layout>
        <c:manualLayout>
          <c:xMode val="edge"/>
          <c:yMode val="edge"/>
          <c:x val="1.1130206767691551E-2"/>
          <c:y val="1.8485795049300306E-2"/>
          <c:w val="0.72122396418576851"/>
          <c:h val="0.15873693427861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1130206767691551E-2"/>
          <c:y val="0.30559493692996065"/>
          <c:w val="0.95826172462115666"/>
          <c:h val="0.69440506307003935"/>
        </c:manualLayout>
      </c:layout>
      <c:barChart>
        <c:barDir val="col"/>
        <c:grouping val="stacked"/>
        <c:varyColors val="0"/>
        <c:ser>
          <c:idx val="0"/>
          <c:order val="0"/>
          <c:tx>
            <c:strRef>
              <c:f>'Amend &amp; Extend'!$L$48</c:f>
              <c:strCache>
                <c:ptCount val="1"/>
                <c:pt idx="0">
                  <c:v>Pre Transaction Term Loan</c:v>
                </c:pt>
              </c:strCache>
            </c:strRef>
          </c:tx>
          <c:spPr>
            <a:solidFill>
              <a:srgbClr val="508BC9"/>
            </a:solidFill>
            <a:ln w="12700">
              <a:solidFill>
                <a:srgbClr val="FFFFFF"/>
              </a:solidFill>
              <a:prstDash val="solid"/>
            </a:ln>
            <a:effectLst/>
          </c:spPr>
          <c:invertIfNegative val="0"/>
          <c:dPt>
            <c:idx val="0"/>
            <c:invertIfNegative val="0"/>
            <c:bubble3D val="0"/>
            <c:spPr>
              <a:noFill/>
              <a:ln w="12700">
                <a:solidFill>
                  <a:schemeClr val="accent1"/>
                </a:solidFill>
                <a:prstDash val="dash"/>
              </a:ln>
              <a:effectLst/>
            </c:spPr>
            <c:extLst>
              <c:ext xmlns:c16="http://schemas.microsoft.com/office/drawing/2014/chart" uri="{C3380CC4-5D6E-409C-BE32-E72D297353CC}">
                <c16:uniqueId val="{00000001-3340-49CA-B2F3-326E51465A30}"/>
              </c:ext>
            </c:extLst>
          </c:dPt>
          <c:dPt>
            <c:idx val="6"/>
            <c:invertIfNegative val="0"/>
            <c:bubble3D val="0"/>
            <c:spPr>
              <a:noFill/>
              <a:ln w="12700">
                <a:solidFill>
                  <a:schemeClr val="accent1"/>
                </a:solidFill>
                <a:prstDash val="dash"/>
              </a:ln>
              <a:effectLst/>
            </c:spPr>
            <c:extLst>
              <c:ext xmlns:c16="http://schemas.microsoft.com/office/drawing/2014/chart" uri="{C3380CC4-5D6E-409C-BE32-E72D297353CC}">
                <c16:uniqueId val="{00000003-3340-49CA-B2F3-326E51465A30}"/>
              </c:ext>
            </c:extLst>
          </c:dPt>
          <c:dPt>
            <c:idx val="18"/>
            <c:invertIfNegative val="0"/>
            <c:bubble3D val="0"/>
            <c:spPr>
              <a:noFill/>
              <a:ln w="12700">
                <a:solidFill>
                  <a:schemeClr val="accent2"/>
                </a:solidFill>
                <a:prstDash val="dash"/>
              </a:ln>
              <a:effectLst/>
            </c:spPr>
            <c:extLst>
              <c:ext xmlns:c16="http://schemas.microsoft.com/office/drawing/2014/chart" uri="{C3380CC4-5D6E-409C-BE32-E72D297353CC}">
                <c16:uniqueId val="{00000005-5328-4DAE-AE10-B86C43EBFB35}"/>
              </c:ext>
            </c:extLst>
          </c:dPt>
          <c:dPt>
            <c:idx val="20"/>
            <c:invertIfNegative val="0"/>
            <c:bubble3D val="0"/>
            <c:spPr>
              <a:solidFill>
                <a:schemeClr val="accent2"/>
              </a:solidFill>
              <a:ln w="12700">
                <a:solidFill>
                  <a:srgbClr val="FFFFFF"/>
                </a:solidFill>
                <a:prstDash val="solid"/>
              </a:ln>
              <a:effectLst/>
            </c:spPr>
            <c:extLst>
              <c:ext xmlns:c16="http://schemas.microsoft.com/office/drawing/2014/chart" uri="{C3380CC4-5D6E-409C-BE32-E72D297353CC}">
                <c16:uniqueId val="{00000007-5328-4DAE-AE10-B86C43EBFB35}"/>
              </c:ext>
            </c:extLst>
          </c:dPt>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Extend'!$L$49:$L$69</c:f>
              <c:numCache>
                <c:formatCode>0.00</c:formatCode>
                <c:ptCount val="21"/>
                <c:pt idx="0">
                  <c:v>30</c:v>
                </c:pt>
                <c:pt idx="6">
                  <c:v>82.5</c:v>
                </c:pt>
                <c:pt idx="8">
                  <c:v>403.32499999999999</c:v>
                </c:pt>
                <c:pt idx="18">
                  <c:v>82.5</c:v>
                </c:pt>
                <c:pt idx="20">
                  <c:v>403.32499999999999</c:v>
                </c:pt>
              </c:numCache>
            </c:numRef>
          </c:val>
          <c:extLst>
            <c:ext xmlns:c16="http://schemas.microsoft.com/office/drawing/2014/chart" uri="{C3380CC4-5D6E-409C-BE32-E72D297353CC}">
              <c16:uniqueId val="{00000008-3340-49CA-B2F3-326E51465A30}"/>
            </c:ext>
          </c:extLst>
        </c:ser>
        <c:ser>
          <c:idx val="1"/>
          <c:order val="1"/>
          <c:tx>
            <c:strRef>
              <c:f>'Amend &amp; Extend'!$M$48</c:f>
              <c:strCache>
                <c:ptCount val="1"/>
                <c:pt idx="0">
                  <c:v>Post Transaction Term Loan</c:v>
                </c:pt>
              </c:strCache>
            </c:strRef>
          </c:tx>
          <c:spPr>
            <a:solidFill>
              <a:srgbClr val="BCBFC6"/>
            </a:solidFill>
            <a:ln w="12700">
              <a:solidFill>
                <a:srgbClr val="FFFFFF"/>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Extend'!$M$49:$M$69</c:f>
              <c:numCache>
                <c:formatCode>0.00</c:formatCode>
                <c:ptCount val="21"/>
              </c:numCache>
            </c:numRef>
          </c:val>
          <c:extLst>
            <c:ext xmlns:c16="http://schemas.microsoft.com/office/drawing/2014/chart" uri="{C3380CC4-5D6E-409C-BE32-E72D297353CC}">
              <c16:uniqueId val="{00000009-3340-49CA-B2F3-326E51465A30}"/>
            </c:ext>
          </c:extLst>
        </c:ser>
        <c:ser>
          <c:idx val="2"/>
          <c:order val="2"/>
          <c:tx>
            <c:strRef>
              <c:f>'Amend &amp; Extend'!$N$48</c:f>
              <c:strCache>
                <c:ptCount val="1"/>
                <c:pt idx="0">
                  <c:v>Pre Transaction RCF Capacity</c:v>
                </c:pt>
              </c:strCache>
            </c:strRef>
          </c:tx>
          <c:spPr>
            <a:noFill/>
            <a:ln w="12700">
              <a:solidFill>
                <a:schemeClr val="accent1"/>
              </a:solidFill>
              <a:prstDash val="dash"/>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Extend'!$N$49:$N$69</c:f>
              <c:numCache>
                <c:formatCode>0.00</c:formatCode>
                <c:ptCount val="21"/>
              </c:numCache>
            </c:numRef>
          </c:val>
          <c:extLst>
            <c:ext xmlns:c16="http://schemas.microsoft.com/office/drawing/2014/chart" uri="{C3380CC4-5D6E-409C-BE32-E72D297353CC}">
              <c16:uniqueId val="{0000000A-3340-49CA-B2F3-326E51465A30}"/>
            </c:ext>
          </c:extLst>
        </c:ser>
        <c:ser>
          <c:idx val="3"/>
          <c:order val="3"/>
          <c:tx>
            <c:strRef>
              <c:f>'Amend &amp; Extend'!$O$48</c:f>
              <c:strCache>
                <c:ptCount val="1"/>
                <c:pt idx="0">
                  <c:v>Post Transaction RCF Capacity</c:v>
                </c:pt>
              </c:strCache>
            </c:strRef>
          </c:tx>
          <c:spPr>
            <a:noFill/>
            <a:ln w="12700">
              <a:solidFill>
                <a:schemeClr val="accent3"/>
              </a:solidFill>
              <a:prstDash val="dash"/>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Extend'!$O$49:$O$69</c:f>
              <c:numCache>
                <c:formatCode>0.00</c:formatCode>
                <c:ptCount val="21"/>
              </c:numCache>
            </c:numRef>
          </c:val>
          <c:extLst>
            <c:ext xmlns:c16="http://schemas.microsoft.com/office/drawing/2014/chart" uri="{C3380CC4-5D6E-409C-BE32-E72D297353CC}">
              <c16:uniqueId val="{0000000B-3340-49CA-B2F3-326E51465A30}"/>
            </c:ext>
          </c:extLst>
        </c:ser>
        <c:ser>
          <c:idx val="4"/>
          <c:order val="4"/>
          <c:tx>
            <c:strRef>
              <c:f>'Amend &amp; Extend'!$P$48</c:f>
              <c:strCache>
                <c:ptCount val="1"/>
                <c:pt idx="0">
                  <c:v>Labels</c:v>
                </c:pt>
              </c:strCache>
            </c:strRef>
          </c:tx>
          <c:spPr>
            <a:noFill/>
            <a:ln w="12700">
              <a:no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'Amend &amp; Extend'!$J$49:$K$69</c:f>
              <c:multiLvlStrCache>
                <c:ptCount val="21"/>
                <c:lvl>
                  <c:pt idx="0">
                    <c:v>2Q</c:v>
                  </c:pt>
                  <c:pt idx="1">
                    <c:v>3Q</c:v>
                  </c:pt>
                  <c:pt idx="2">
                    <c:v>4Q</c:v>
                  </c:pt>
                  <c:pt idx="3">
                    <c:v>1Q</c:v>
                  </c:pt>
                  <c:pt idx="4">
                    <c:v>2Q</c:v>
                  </c:pt>
                  <c:pt idx="5">
                    <c:v>3Q</c:v>
                  </c:pt>
                  <c:pt idx="6">
                    <c:v>4Q</c:v>
                  </c:pt>
                  <c:pt idx="7">
                    <c:v>1Q</c:v>
                  </c:pt>
                  <c:pt idx="8">
                    <c:v>2Q</c:v>
                  </c:pt>
                  <c:pt idx="9">
                    <c:v>3Q</c:v>
                  </c:pt>
                  <c:pt idx="10">
                    <c:v>4Q</c:v>
                  </c:pt>
                  <c:pt idx="11">
                    <c:v>1Q</c:v>
                  </c:pt>
                  <c:pt idx="12">
                    <c:v>2Q</c:v>
                  </c:pt>
                  <c:pt idx="13">
                    <c:v>3Q</c:v>
                  </c:pt>
                  <c:pt idx="14">
                    <c:v>4Q</c:v>
                  </c:pt>
                  <c:pt idx="15">
                    <c:v>1Q</c:v>
                  </c:pt>
                  <c:pt idx="16">
                    <c:v>2Q</c:v>
                  </c:pt>
                  <c:pt idx="17">
                    <c:v>3Q</c:v>
                  </c:pt>
                  <c:pt idx="18">
                    <c:v>4Q</c:v>
                  </c:pt>
                  <c:pt idx="19">
                    <c:v>1Q</c:v>
                  </c:pt>
                  <c:pt idx="20">
                    <c:v>2Q</c:v>
                  </c:pt>
                </c:lvl>
                <c:lvl>
                  <c:pt idx="0">
                    <c:v>2026.00</c:v>
                  </c:pt>
                  <c:pt idx="3">
                    <c:v>2027.00</c:v>
                  </c:pt>
                  <c:pt idx="7">
                    <c:v>2028.00</c:v>
                  </c:pt>
                  <c:pt idx="11">
                    <c:v>2029.00</c:v>
                  </c:pt>
                  <c:pt idx="15">
                    <c:v>2030.00</c:v>
                  </c:pt>
                  <c:pt idx="19">
                    <c:v>2031.00</c:v>
                  </c:pt>
                </c:lvl>
              </c:multiLvlStrCache>
            </c:multiLvlStrRef>
          </c:cat>
          <c:val>
            <c:numRef>
              <c:f>'Amend &amp; Extend'!$P$49:$P$69</c:f>
              <c:numCache>
                <c:formatCode>0.00</c:formatCode>
                <c:ptCount val="21"/>
                <c:pt idx="0">
                  <c:v>30</c:v>
                </c:pt>
                <c:pt idx="6">
                  <c:v>82.5</c:v>
                </c:pt>
                <c:pt idx="8">
                  <c:v>403.32499999999999</c:v>
                </c:pt>
                <c:pt idx="18">
                  <c:v>82.5</c:v>
                </c:pt>
                <c:pt idx="20">
                  <c:v>403.32499999999999</c:v>
                </c:pt>
              </c:numCache>
            </c:numRef>
          </c:val>
          <c:extLst>
            <c:ext xmlns:c16="http://schemas.microsoft.com/office/drawing/2014/chart" uri="{C3380CC4-5D6E-409C-BE32-E72D297353CC}">
              <c16:uniqueId val="{0000000C-3340-49CA-B2F3-326E51465A30}"/>
            </c:ext>
          </c:extLst>
        </c:ser>
        <c:dLbls>
          <c:showLegendKey val="0"/>
          <c:showVal val="0"/>
          <c:showCatName val="0"/>
          <c:showSerName val="0"/>
          <c:showPercent val="0"/>
          <c:showBubbleSize val="0"/>
        </c:dLbls>
        <c:gapWidth val="75"/>
        <c:overlap val="100"/>
        <c:axId val="915896144"/>
        <c:axId val="915880304"/>
      </c:barChart>
      <c:catAx>
        <c:axId val="915896144"/>
        <c:scaling>
          <c:orientation val="minMax"/>
        </c:scaling>
        <c:delete val="0"/>
        <c:axPos val="b"/>
        <c:numFmt formatCode="General" sourceLinked="1"/>
        <c:majorTickMark val="none"/>
        <c:minorTickMark val="none"/>
        <c:tickLblPos val="nextTo"/>
        <c:spPr>
          <a:noFill/>
          <a:ln w="9525" cap="flat" cmpd="sng" algn="ctr">
            <a:solidFill>
              <a:schemeClr val="accent3">
                <a:lumMod val="20000"/>
                <a:lumOff val="80000"/>
              </a:schemeClr>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15880304"/>
        <c:crosses val="autoZero"/>
        <c:auto val="1"/>
        <c:lblAlgn val="ctr"/>
        <c:lblOffset val="100"/>
        <c:noMultiLvlLbl val="0"/>
      </c:catAx>
      <c:valAx>
        <c:axId val="915880304"/>
        <c:scaling>
          <c:orientation val="minMax"/>
          <c:max val="5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0.0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15896144"/>
        <c:crosses val="autoZero"/>
        <c:crossBetween val="between"/>
      </c:valAx>
      <c:spPr>
        <a:noFill/>
        <a:ln>
          <a:noFill/>
        </a:ln>
        <a:effectLst/>
      </c:spPr>
    </c:plotArea>
    <c:legend>
      <c:legendPos val="t"/>
      <c:legendEntry>
        <c:idx val="4"/>
        <c:delete val="1"/>
      </c:legendEntry>
      <c:layout>
        <c:manualLayout>
          <c:xMode val="edge"/>
          <c:yMode val="edge"/>
          <c:x val="1.8875737678432246E-3"/>
          <c:y val="2.7177759181960617E-3"/>
          <c:w val="0.81873469727377679"/>
          <c:h val="0.13635645036199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953084838938227E-2"/>
          <c:y val="0.11802630963699556"/>
          <c:w val="0.90763047786958706"/>
          <c:h val="0.75853855265823955"/>
        </c:manualLayout>
      </c:layout>
      <c:areaChart>
        <c:grouping val="standard"/>
        <c:varyColors val="0"/>
        <c:ser>
          <c:idx val="1"/>
          <c:order val="0"/>
          <c:tx>
            <c:v>Post-Trx.</c:v>
          </c:tx>
          <c:spPr>
            <a:solidFill>
              <a:schemeClr val="accent2"/>
            </a:solidFill>
            <a:ln>
              <a:noFill/>
            </a:ln>
            <a:effectLst/>
          </c:spPr>
          <c:cat>
            <c:strRef>
              <c:f>'Uptier + New Money - Interest'!$H$49:$AC$49</c:f>
              <c:strCache>
                <c:ptCount val="22"/>
                <c:pt idx="0">
                  <c:v>1Q'26</c:v>
                </c:pt>
                <c:pt idx="1">
                  <c:v>2Q'26</c:v>
                </c:pt>
                <c:pt idx="2">
                  <c:v>3Q'26</c:v>
                </c:pt>
                <c:pt idx="3">
                  <c:v>4Q'26</c:v>
                </c:pt>
                <c:pt idx="4">
                  <c:v>1Q'27</c:v>
                </c:pt>
                <c:pt idx="5">
                  <c:v>2Q'27</c:v>
                </c:pt>
                <c:pt idx="6">
                  <c:v>3Q'27</c:v>
                </c:pt>
                <c:pt idx="7">
                  <c:v>4Q'27</c:v>
                </c:pt>
                <c:pt idx="8">
                  <c:v>1Q'28</c:v>
                </c:pt>
                <c:pt idx="9">
                  <c:v>2Q'28</c:v>
                </c:pt>
                <c:pt idx="10">
                  <c:v>3Q'28</c:v>
                </c:pt>
                <c:pt idx="11">
                  <c:v>4Q'28</c:v>
                </c:pt>
                <c:pt idx="12">
                  <c:v>1Q'29</c:v>
                </c:pt>
                <c:pt idx="13">
                  <c:v>2Q'29</c:v>
                </c:pt>
                <c:pt idx="14">
                  <c:v>3Q'29</c:v>
                </c:pt>
                <c:pt idx="15">
                  <c:v>4Q'29</c:v>
                </c:pt>
                <c:pt idx="16">
                  <c:v>1Q'30</c:v>
                </c:pt>
                <c:pt idx="17">
                  <c:v>2Q'30</c:v>
                </c:pt>
                <c:pt idx="18">
                  <c:v>3Q'30</c:v>
                </c:pt>
                <c:pt idx="19">
                  <c:v>4Q'30</c:v>
                </c:pt>
                <c:pt idx="20">
                  <c:v>1Q'31</c:v>
                </c:pt>
                <c:pt idx="21">
                  <c:v>2Q'31</c:v>
                </c:pt>
              </c:strCache>
            </c:strRef>
          </c:cat>
          <c:val>
            <c:numRef>
              <c:f>'Uptier + New Money - Interest'!$H$64:$AC$64</c:f>
              <c:numCache>
                <c:formatCode>0.00</c:formatCode>
                <c:ptCount val="22"/>
                <c:pt idx="0">
                  <c:v>9.2305993443749994</c:v>
                </c:pt>
                <c:pt idx="1">
                  <c:v>18.186061443749999</c:v>
                </c:pt>
                <c:pt idx="2">
                  <c:v>26.797601986875002</c:v>
                </c:pt>
                <c:pt idx="3">
                  <c:v>35.409142530000004</c:v>
                </c:pt>
                <c:pt idx="4">
                  <c:v>43.951898761875</c:v>
                </c:pt>
                <c:pt idx="5">
                  <c:v>52.483190941875002</c:v>
                </c:pt>
                <c:pt idx="6">
                  <c:v>61.129123640625004</c:v>
                </c:pt>
                <c:pt idx="7">
                  <c:v>69.786520391250008</c:v>
                </c:pt>
                <c:pt idx="8">
                  <c:v>78.443917141875005</c:v>
                </c:pt>
                <c:pt idx="9">
                  <c:v>87.101313892500002</c:v>
                </c:pt>
                <c:pt idx="10">
                  <c:v>95.930671421249997</c:v>
                </c:pt>
                <c:pt idx="11">
                  <c:v>104.771493001875</c:v>
                </c:pt>
                <c:pt idx="12">
                  <c:v>113.61231458250001</c:v>
                </c:pt>
                <c:pt idx="13">
                  <c:v>122.45313616312501</c:v>
                </c:pt>
                <c:pt idx="14">
                  <c:v>131.47738257375002</c:v>
                </c:pt>
                <c:pt idx="15">
                  <c:v>140.51309303625001</c:v>
                </c:pt>
                <c:pt idx="16">
                  <c:v>149.54880349875</c:v>
                </c:pt>
                <c:pt idx="17">
                  <c:v>158.58451396125</c:v>
                </c:pt>
                <c:pt idx="18">
                  <c:v>167.82657735749999</c:v>
                </c:pt>
                <c:pt idx="19">
                  <c:v>177.10303290937497</c:v>
                </c:pt>
                <c:pt idx="20">
                  <c:v>186.37948846124996</c:v>
                </c:pt>
                <c:pt idx="21">
                  <c:v>195.65594401312495</c:v>
                </c:pt>
              </c:numCache>
            </c:numRef>
          </c:val>
          <c:extLst>
            <c:ext xmlns:c16="http://schemas.microsoft.com/office/drawing/2014/chart" uri="{C3380CC4-5D6E-409C-BE32-E72D297353CC}">
              <c16:uniqueId val="{00000000-79F9-46F1-B47E-8EA6EF18C4C1}"/>
            </c:ext>
          </c:extLst>
        </c:ser>
        <c:ser>
          <c:idx val="0"/>
          <c:order val="1"/>
          <c:tx>
            <c:v>Pre-Trx.</c:v>
          </c:tx>
          <c:spPr>
            <a:solidFill>
              <a:schemeClr val="accent1"/>
            </a:solidFill>
            <a:ln>
              <a:noFill/>
            </a:ln>
            <a:effectLst/>
          </c:spPr>
          <c:cat>
            <c:strRef>
              <c:f>'Uptier + New Money - Interest'!$H$49:$AC$49</c:f>
              <c:strCache>
                <c:ptCount val="22"/>
                <c:pt idx="0">
                  <c:v>1Q'26</c:v>
                </c:pt>
                <c:pt idx="1">
                  <c:v>2Q'26</c:v>
                </c:pt>
                <c:pt idx="2">
                  <c:v>3Q'26</c:v>
                </c:pt>
                <c:pt idx="3">
                  <c:v>4Q'26</c:v>
                </c:pt>
                <c:pt idx="4">
                  <c:v>1Q'27</c:v>
                </c:pt>
                <c:pt idx="5">
                  <c:v>2Q'27</c:v>
                </c:pt>
                <c:pt idx="6">
                  <c:v>3Q'27</c:v>
                </c:pt>
                <c:pt idx="7">
                  <c:v>4Q'27</c:v>
                </c:pt>
                <c:pt idx="8">
                  <c:v>1Q'28</c:v>
                </c:pt>
                <c:pt idx="9">
                  <c:v>2Q'28</c:v>
                </c:pt>
                <c:pt idx="10">
                  <c:v>3Q'28</c:v>
                </c:pt>
                <c:pt idx="11">
                  <c:v>4Q'28</c:v>
                </c:pt>
                <c:pt idx="12">
                  <c:v>1Q'29</c:v>
                </c:pt>
                <c:pt idx="13">
                  <c:v>2Q'29</c:v>
                </c:pt>
                <c:pt idx="14">
                  <c:v>3Q'29</c:v>
                </c:pt>
                <c:pt idx="15">
                  <c:v>4Q'29</c:v>
                </c:pt>
                <c:pt idx="16">
                  <c:v>1Q'30</c:v>
                </c:pt>
                <c:pt idx="17">
                  <c:v>2Q'30</c:v>
                </c:pt>
                <c:pt idx="18">
                  <c:v>3Q'30</c:v>
                </c:pt>
                <c:pt idx="19">
                  <c:v>4Q'30</c:v>
                </c:pt>
                <c:pt idx="20">
                  <c:v>1Q'31</c:v>
                </c:pt>
                <c:pt idx="21">
                  <c:v>2Q'31</c:v>
                </c:pt>
              </c:strCache>
            </c:strRef>
          </c:cat>
          <c:val>
            <c:numRef>
              <c:f>'Uptier + New Money - Interest'!$H$57:$AC$57</c:f>
              <c:numCache>
                <c:formatCode>0.00</c:formatCode>
                <c:ptCount val="22"/>
                <c:pt idx="0">
                  <c:v>7.0279381250000013</c:v>
                </c:pt>
                <c:pt idx="1">
                  <c:v>13.813881250000001</c:v>
                </c:pt>
                <c:pt idx="2">
                  <c:v>20.297330625000001</c:v>
                </c:pt>
                <c:pt idx="3">
                  <c:v>26.78078</c:v>
                </c:pt>
                <c:pt idx="4">
                  <c:v>33.203730624999999</c:v>
                </c:pt>
                <c:pt idx="5">
                  <c:v>39.616598124999996</c:v>
                </c:pt>
                <c:pt idx="6">
                  <c:v>46.130296874999999</c:v>
                </c:pt>
                <c:pt idx="7">
                  <c:v>52.654078749999996</c:v>
                </c:pt>
                <c:pt idx="8">
                  <c:v>59.177860624999994</c:v>
                </c:pt>
                <c:pt idx="9">
                  <c:v>65.701642499999991</c:v>
                </c:pt>
                <c:pt idx="10">
                  <c:v>72.376671249999987</c:v>
                </c:pt>
                <c:pt idx="11">
                  <c:v>79.061783124999991</c:v>
                </c:pt>
                <c:pt idx="12">
                  <c:v>85.746894999999995</c:v>
                </c:pt>
                <c:pt idx="13">
                  <c:v>92.432006874999999</c:v>
                </c:pt>
                <c:pt idx="14">
                  <c:v>99.278448749999995</c:v>
                </c:pt>
                <c:pt idx="15">
                  <c:v>106.13497375</c:v>
                </c:pt>
                <c:pt idx="16">
                  <c:v>112.99149875000001</c:v>
                </c:pt>
                <c:pt idx="17">
                  <c:v>119.84802375000001</c:v>
                </c:pt>
                <c:pt idx="18">
                  <c:v>126.88604500000001</c:v>
                </c:pt>
                <c:pt idx="19">
                  <c:v>133.95431562500002</c:v>
                </c:pt>
                <c:pt idx="20">
                  <c:v>141.02258625000002</c:v>
                </c:pt>
                <c:pt idx="21">
                  <c:v>148.09085687500001</c:v>
                </c:pt>
              </c:numCache>
            </c:numRef>
          </c:val>
          <c:extLst>
            <c:ext xmlns:c16="http://schemas.microsoft.com/office/drawing/2014/chart" uri="{C3380CC4-5D6E-409C-BE32-E72D297353CC}">
              <c16:uniqueId val="{00000001-79F9-46F1-B47E-8EA6EF18C4C1}"/>
            </c:ext>
          </c:extLst>
        </c:ser>
        <c:dLbls>
          <c:showLegendKey val="0"/>
          <c:showVal val="0"/>
          <c:showCatName val="0"/>
          <c:showSerName val="0"/>
          <c:showPercent val="0"/>
          <c:showBubbleSize val="0"/>
        </c:dLbls>
        <c:axId val="1555867935"/>
        <c:axId val="1555852095"/>
      </c:areaChart>
      <c:catAx>
        <c:axId val="155586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55852095"/>
        <c:crosses val="autoZero"/>
        <c:auto val="1"/>
        <c:lblAlgn val="ctr"/>
        <c:lblOffset val="100"/>
        <c:noMultiLvlLbl val="0"/>
      </c:catAx>
      <c:valAx>
        <c:axId val="15558520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55867935"/>
        <c:crosses val="autoZero"/>
        <c:crossBetween val="midCat"/>
      </c:valAx>
      <c:spPr>
        <a:noFill/>
        <a:ln>
          <a:noFill/>
        </a:ln>
        <a:effectLst/>
      </c:spPr>
    </c:plotArea>
    <c:legend>
      <c:legendPos val="t"/>
      <c:layout>
        <c:manualLayout>
          <c:xMode val="edge"/>
          <c:yMode val="edge"/>
          <c:x val="1.7593576559700086E-4"/>
          <c:y val="4.201670848984553E-3"/>
          <c:w val="0.1523656649510364"/>
          <c:h val="8.66887437478012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953084838938227E-2"/>
          <c:y val="0.11802630963699556"/>
          <c:w val="0.89739650964682061"/>
          <c:h val="0.75853855265823955"/>
        </c:manualLayout>
      </c:layout>
      <c:areaChart>
        <c:grouping val="stacked"/>
        <c:varyColors val="0"/>
        <c:ser>
          <c:idx val="0"/>
          <c:order val="0"/>
          <c:tx>
            <c:v>Pre-Trx.</c:v>
          </c:tx>
          <c:spPr>
            <a:solidFill>
              <a:schemeClr val="accent1"/>
            </a:solidFill>
            <a:ln>
              <a:noFill/>
            </a:ln>
            <a:effectLst/>
          </c:spPr>
          <c:cat>
            <c:strRef>
              <c:f>'Uptier + New Money - Interest'!$H$49:$AC$49</c:f>
              <c:strCache>
                <c:ptCount val="22"/>
                <c:pt idx="0">
                  <c:v>1Q'26</c:v>
                </c:pt>
                <c:pt idx="1">
                  <c:v>2Q'26</c:v>
                </c:pt>
                <c:pt idx="2">
                  <c:v>3Q'26</c:v>
                </c:pt>
                <c:pt idx="3">
                  <c:v>4Q'26</c:v>
                </c:pt>
                <c:pt idx="4">
                  <c:v>1Q'27</c:v>
                </c:pt>
                <c:pt idx="5">
                  <c:v>2Q'27</c:v>
                </c:pt>
                <c:pt idx="6">
                  <c:v>3Q'27</c:v>
                </c:pt>
                <c:pt idx="7">
                  <c:v>4Q'27</c:v>
                </c:pt>
                <c:pt idx="8">
                  <c:v>1Q'28</c:v>
                </c:pt>
                <c:pt idx="9">
                  <c:v>2Q'28</c:v>
                </c:pt>
                <c:pt idx="10">
                  <c:v>3Q'28</c:v>
                </c:pt>
                <c:pt idx="11">
                  <c:v>4Q'28</c:v>
                </c:pt>
                <c:pt idx="12">
                  <c:v>1Q'29</c:v>
                </c:pt>
                <c:pt idx="13">
                  <c:v>2Q'29</c:v>
                </c:pt>
                <c:pt idx="14">
                  <c:v>3Q'29</c:v>
                </c:pt>
                <c:pt idx="15">
                  <c:v>4Q'29</c:v>
                </c:pt>
                <c:pt idx="16">
                  <c:v>1Q'30</c:v>
                </c:pt>
                <c:pt idx="17">
                  <c:v>2Q'30</c:v>
                </c:pt>
                <c:pt idx="18">
                  <c:v>3Q'30</c:v>
                </c:pt>
                <c:pt idx="19">
                  <c:v>4Q'30</c:v>
                </c:pt>
                <c:pt idx="20">
                  <c:v>1Q'31</c:v>
                </c:pt>
                <c:pt idx="21">
                  <c:v>2Q'31</c:v>
                </c:pt>
              </c:strCache>
            </c:strRef>
          </c:cat>
          <c:val>
            <c:numRef>
              <c:f>'Uptier + New Money - Interest'!$H$57:$AC$57</c:f>
              <c:numCache>
                <c:formatCode>0.00</c:formatCode>
                <c:ptCount val="22"/>
                <c:pt idx="0">
                  <c:v>7.0279381250000013</c:v>
                </c:pt>
                <c:pt idx="1">
                  <c:v>13.813881250000001</c:v>
                </c:pt>
                <c:pt idx="2">
                  <c:v>20.297330625000001</c:v>
                </c:pt>
                <c:pt idx="3">
                  <c:v>26.78078</c:v>
                </c:pt>
                <c:pt idx="4">
                  <c:v>33.203730624999999</c:v>
                </c:pt>
                <c:pt idx="5">
                  <c:v>39.616598124999996</c:v>
                </c:pt>
                <c:pt idx="6">
                  <c:v>46.130296874999999</c:v>
                </c:pt>
                <c:pt idx="7">
                  <c:v>52.654078749999996</c:v>
                </c:pt>
                <c:pt idx="8">
                  <c:v>59.177860624999994</c:v>
                </c:pt>
                <c:pt idx="9">
                  <c:v>65.701642499999991</c:v>
                </c:pt>
                <c:pt idx="10">
                  <c:v>72.376671249999987</c:v>
                </c:pt>
                <c:pt idx="11">
                  <c:v>79.061783124999991</c:v>
                </c:pt>
                <c:pt idx="12">
                  <c:v>85.746894999999995</c:v>
                </c:pt>
                <c:pt idx="13">
                  <c:v>92.432006874999999</c:v>
                </c:pt>
                <c:pt idx="14">
                  <c:v>99.278448749999995</c:v>
                </c:pt>
                <c:pt idx="15">
                  <c:v>106.13497375</c:v>
                </c:pt>
                <c:pt idx="16">
                  <c:v>112.99149875000001</c:v>
                </c:pt>
                <c:pt idx="17">
                  <c:v>119.84802375000001</c:v>
                </c:pt>
                <c:pt idx="18">
                  <c:v>126.88604500000001</c:v>
                </c:pt>
                <c:pt idx="19">
                  <c:v>133.95431562500002</c:v>
                </c:pt>
                <c:pt idx="20">
                  <c:v>141.02258625000002</c:v>
                </c:pt>
                <c:pt idx="21">
                  <c:v>148.09085687500001</c:v>
                </c:pt>
              </c:numCache>
            </c:numRef>
          </c:val>
          <c:extLst>
            <c:ext xmlns:c16="http://schemas.microsoft.com/office/drawing/2014/chart" uri="{C3380CC4-5D6E-409C-BE32-E72D297353CC}">
              <c16:uniqueId val="{00000000-0BD4-462D-B955-076683543489}"/>
            </c:ext>
          </c:extLst>
        </c:ser>
        <c:ser>
          <c:idx val="1"/>
          <c:order val="1"/>
          <c:tx>
            <c:v>Post-Trx.</c:v>
          </c:tx>
          <c:spPr>
            <a:solidFill>
              <a:schemeClr val="accent2"/>
            </a:solidFill>
            <a:ln w="25400">
              <a:noFill/>
            </a:ln>
            <a:effectLst/>
          </c:spPr>
          <c:cat>
            <c:strRef>
              <c:f>'Uptier + New Money - Interest'!$H$49:$AC$49</c:f>
              <c:strCache>
                <c:ptCount val="22"/>
                <c:pt idx="0">
                  <c:v>1Q'26</c:v>
                </c:pt>
                <c:pt idx="1">
                  <c:v>2Q'26</c:v>
                </c:pt>
                <c:pt idx="2">
                  <c:v>3Q'26</c:v>
                </c:pt>
                <c:pt idx="3">
                  <c:v>4Q'26</c:v>
                </c:pt>
                <c:pt idx="4">
                  <c:v>1Q'27</c:v>
                </c:pt>
                <c:pt idx="5">
                  <c:v>2Q'27</c:v>
                </c:pt>
                <c:pt idx="6">
                  <c:v>3Q'27</c:v>
                </c:pt>
                <c:pt idx="7">
                  <c:v>4Q'27</c:v>
                </c:pt>
                <c:pt idx="8">
                  <c:v>1Q'28</c:v>
                </c:pt>
                <c:pt idx="9">
                  <c:v>2Q'28</c:v>
                </c:pt>
                <c:pt idx="10">
                  <c:v>3Q'28</c:v>
                </c:pt>
                <c:pt idx="11">
                  <c:v>4Q'28</c:v>
                </c:pt>
                <c:pt idx="12">
                  <c:v>1Q'29</c:v>
                </c:pt>
                <c:pt idx="13">
                  <c:v>2Q'29</c:v>
                </c:pt>
                <c:pt idx="14">
                  <c:v>3Q'29</c:v>
                </c:pt>
                <c:pt idx="15">
                  <c:v>4Q'29</c:v>
                </c:pt>
                <c:pt idx="16">
                  <c:v>1Q'30</c:v>
                </c:pt>
                <c:pt idx="17">
                  <c:v>2Q'30</c:v>
                </c:pt>
                <c:pt idx="18">
                  <c:v>3Q'30</c:v>
                </c:pt>
                <c:pt idx="19">
                  <c:v>4Q'30</c:v>
                </c:pt>
                <c:pt idx="20">
                  <c:v>1Q'31</c:v>
                </c:pt>
                <c:pt idx="21">
                  <c:v>2Q'31</c:v>
                </c:pt>
              </c:strCache>
            </c:strRef>
          </c:cat>
          <c:val>
            <c:numRef>
              <c:f>'Uptier + New Money - Interest'!$H$66:$AC$66</c:f>
              <c:numCache>
                <c:formatCode>0.00</c:formatCode>
                <c:ptCount val="22"/>
                <c:pt idx="0">
                  <c:v>2.2026612193749981</c:v>
                </c:pt>
                <c:pt idx="1">
                  <c:v>4.3721801937499976</c:v>
                </c:pt>
                <c:pt idx="2">
                  <c:v>6.5002713618750008</c:v>
                </c:pt>
                <c:pt idx="3">
                  <c:v>8.628362530000004</c:v>
                </c:pt>
                <c:pt idx="4">
                  <c:v>10.748168136875002</c:v>
                </c:pt>
                <c:pt idx="5">
                  <c:v>12.866592816875006</c:v>
                </c:pt>
                <c:pt idx="6">
                  <c:v>14.998826765625004</c:v>
                </c:pt>
                <c:pt idx="7">
                  <c:v>17.132441641250011</c:v>
                </c:pt>
                <c:pt idx="8">
                  <c:v>19.266056516875011</c:v>
                </c:pt>
                <c:pt idx="9">
                  <c:v>21.399671392500011</c:v>
                </c:pt>
                <c:pt idx="10">
                  <c:v>23.55400017125001</c:v>
                </c:pt>
                <c:pt idx="11">
                  <c:v>25.70970987687501</c:v>
                </c:pt>
                <c:pt idx="12">
                  <c:v>27.86541958250001</c:v>
                </c:pt>
                <c:pt idx="13">
                  <c:v>30.02112928812501</c:v>
                </c:pt>
                <c:pt idx="14">
                  <c:v>32.198933823750025</c:v>
                </c:pt>
                <c:pt idx="15">
                  <c:v>34.378119286250012</c:v>
                </c:pt>
                <c:pt idx="16">
                  <c:v>36.557304748749999</c:v>
                </c:pt>
                <c:pt idx="17">
                  <c:v>38.736490211249986</c:v>
                </c:pt>
                <c:pt idx="18">
                  <c:v>40.940532357499976</c:v>
                </c:pt>
                <c:pt idx="19">
                  <c:v>43.148717284374953</c:v>
                </c:pt>
                <c:pt idx="20">
                  <c:v>45.356902211249945</c:v>
                </c:pt>
                <c:pt idx="21">
                  <c:v>47.565087138124937</c:v>
                </c:pt>
              </c:numCache>
            </c:numRef>
          </c:val>
          <c:extLst>
            <c:ext xmlns:c16="http://schemas.microsoft.com/office/drawing/2014/chart" uri="{C3380CC4-5D6E-409C-BE32-E72D297353CC}">
              <c16:uniqueId val="{00000001-0BD4-462D-B955-076683543489}"/>
            </c:ext>
          </c:extLst>
        </c:ser>
        <c:dLbls>
          <c:showLegendKey val="0"/>
          <c:showVal val="0"/>
          <c:showCatName val="0"/>
          <c:showSerName val="0"/>
          <c:showPercent val="0"/>
          <c:showBubbleSize val="0"/>
        </c:dLbls>
        <c:axId val="1555867935"/>
        <c:axId val="1555852095"/>
      </c:areaChart>
      <c:catAx>
        <c:axId val="155586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55852095"/>
        <c:crosses val="autoZero"/>
        <c:auto val="1"/>
        <c:lblAlgn val="ctr"/>
        <c:lblOffset val="100"/>
        <c:tickLblSkip val="2"/>
        <c:noMultiLvlLbl val="0"/>
      </c:catAx>
      <c:valAx>
        <c:axId val="15558520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55867935"/>
        <c:crosses val="autoZero"/>
        <c:crossBetween val="midCat"/>
      </c:valAx>
      <c:spPr>
        <a:noFill/>
        <a:ln>
          <a:noFill/>
        </a:ln>
        <a:effectLst/>
      </c:spPr>
    </c:plotArea>
    <c:legend>
      <c:legendPos val="t"/>
      <c:layout>
        <c:manualLayout>
          <c:xMode val="edge"/>
          <c:yMode val="edge"/>
          <c:x val="1.7593576559700086E-4"/>
          <c:y val="4.201670848984553E-3"/>
          <c:w val="0.15224615237054184"/>
          <c:h val="8.68092106648755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2345679012345678E-2"/>
          <c:y val="0.17191504198506552"/>
          <c:w val="0.95370370370370383"/>
          <c:h val="0.82808495801493442"/>
        </c:manualLayout>
      </c:layout>
      <c:barChart>
        <c:barDir val="col"/>
        <c:grouping val="clustered"/>
        <c:varyColors val="0"/>
        <c:ser>
          <c:idx val="0"/>
          <c:order val="0"/>
          <c:tx>
            <c:strRef>
              <c:f>'Discount Capture Outputs'!$D$11</c:f>
              <c:strCache>
                <c:ptCount val="1"/>
                <c:pt idx="0">
                  <c:v>Face Value</c:v>
                </c:pt>
              </c:strCache>
            </c:strRef>
          </c:tx>
          <c:spPr>
            <a:solidFill>
              <a:srgbClr val="508BC9"/>
            </a:solidFill>
            <a:ln w="12700">
              <a:solidFill>
                <a:srgbClr val="FFFFFF"/>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'Discount Capture Outputs'!$F$9</c:f>
              <c:strCache>
                <c:ptCount val="1"/>
                <c:pt idx="0">
                  <c:v>1L Term Loan due 2028</c:v>
                </c:pt>
              </c:strCache>
            </c:strRef>
          </c:cat>
          <c:val>
            <c:numRef>
              <c:f>'Discount Capture Outputs'!$F$11</c:f>
              <c:numCache>
                <c:formatCode>0.00</c:formatCode>
                <c:ptCount val="1"/>
                <c:pt idx="0">
                  <c:v>403.32499999999999</c:v>
                </c:pt>
              </c:numCache>
            </c:numRef>
          </c:val>
          <c:extLst>
            <c:ext xmlns:c16="http://schemas.microsoft.com/office/drawing/2014/chart" uri="{C3380CC4-5D6E-409C-BE32-E72D297353CC}">
              <c16:uniqueId val="{00000000-B376-487A-9ABE-AACD3910674D}"/>
            </c:ext>
          </c:extLst>
        </c:ser>
        <c:ser>
          <c:idx val="1"/>
          <c:order val="1"/>
          <c:tx>
            <c:strRef>
              <c:f>'Discount Capture Outputs'!$D$12</c:f>
              <c:strCache>
                <c:ptCount val="1"/>
                <c:pt idx="0">
                  <c:v>Market Value</c:v>
                </c:pt>
              </c:strCache>
            </c:strRef>
          </c:tx>
          <c:spPr>
            <a:solidFill>
              <a:srgbClr val="BCBFC6"/>
            </a:solidFill>
            <a:ln w="12700">
              <a:solidFill>
                <a:srgbClr val="FFFFFF"/>
              </a:solid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'Discount Capture Outputs'!$F$9</c:f>
              <c:strCache>
                <c:ptCount val="1"/>
                <c:pt idx="0">
                  <c:v>1L Term Loan due 2028</c:v>
                </c:pt>
              </c:strCache>
            </c:strRef>
          </c:cat>
          <c:val>
            <c:numRef>
              <c:f>'Discount Capture Outputs'!$F$12</c:f>
              <c:numCache>
                <c:formatCode>0.00</c:formatCode>
                <c:ptCount val="1"/>
                <c:pt idx="0">
                  <c:v>340.32563499999998</c:v>
                </c:pt>
              </c:numCache>
            </c:numRef>
          </c:val>
          <c:extLst>
            <c:ext xmlns:c16="http://schemas.microsoft.com/office/drawing/2014/chart" uri="{C3380CC4-5D6E-409C-BE32-E72D297353CC}">
              <c16:uniqueId val="{00000001-B376-487A-9ABE-AACD3910674D}"/>
            </c:ext>
          </c:extLst>
        </c:ser>
        <c:dLbls>
          <c:dLblPos val="outEnd"/>
          <c:showLegendKey val="0"/>
          <c:showVal val="1"/>
          <c:showCatName val="0"/>
          <c:showSerName val="0"/>
          <c:showPercent val="0"/>
          <c:showBubbleSize val="0"/>
        </c:dLbls>
        <c:gapWidth val="75"/>
        <c:overlap val="-20"/>
        <c:axId val="2055482448"/>
        <c:axId val="2055502128"/>
      </c:barChart>
      <c:catAx>
        <c:axId val="2055482448"/>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055502128"/>
        <c:crosses val="autoZero"/>
        <c:auto val="1"/>
        <c:lblAlgn val="ctr"/>
        <c:lblOffset val="100"/>
        <c:noMultiLvlLbl val="0"/>
      </c:catAx>
      <c:valAx>
        <c:axId val="2055502128"/>
        <c:scaling>
          <c:orientation val="minMax"/>
        </c:scaling>
        <c:delete val="1"/>
        <c:axPos val="l"/>
        <c:numFmt formatCode="0.00" sourceLinked="1"/>
        <c:majorTickMark val="none"/>
        <c:minorTickMark val="none"/>
        <c:tickLblPos val="nextTo"/>
        <c:crossAx val="2055482448"/>
        <c:crosses val="autoZero"/>
        <c:crossBetween val="between"/>
      </c:valAx>
      <c:spPr>
        <a:noFill/>
        <a:ln>
          <a:noFill/>
        </a:ln>
        <a:effectLst/>
      </c:spPr>
    </c:plotArea>
    <c:legend>
      <c:legendPos val="t"/>
      <c:layout>
        <c:manualLayout>
          <c:xMode val="edge"/>
          <c:yMode val="edge"/>
          <c:x val="1.2345679012345678E-2"/>
          <c:y val="2.2707919386886176E-2"/>
          <c:w val="0.43196801788665307"/>
          <c:h val="0.1013354312828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860547036883548E-2"/>
          <c:y val="0.14396325459317585"/>
          <c:w val="0.91524612055072063"/>
          <c:h val="0.73156953808917602"/>
        </c:manualLayout>
      </c:layout>
      <c:areaChart>
        <c:grouping val="standard"/>
        <c:varyColors val="0"/>
        <c:ser>
          <c:idx val="0"/>
          <c:order val="0"/>
          <c:tx>
            <c:strRef>
              <c:f>'Discount Capture Outputs'!$G$16</c:f>
              <c:strCache>
                <c:ptCount val="1"/>
                <c:pt idx="0">
                  <c:v>1L Term Loan due 2028</c:v>
                </c:pt>
              </c:strCache>
            </c:strRef>
          </c:tx>
          <c:spPr>
            <a:solidFill>
              <a:schemeClr val="accent1"/>
            </a:solidFill>
            <a:ln>
              <a:noFill/>
            </a:ln>
            <a:effectLst/>
          </c:spPr>
          <c:cat>
            <c:numRef>
              <c:f>'Discount Capture Outputs'!$D$18:$D$1256</c:f>
              <c:numCache>
                <c:formatCode>0.00</c:formatCode>
                <c:ptCount val="1239"/>
                <c:pt idx="0">
                  <c:v>44372</c:v>
                </c:pt>
                <c:pt idx="1">
                  <c:v>44375</c:v>
                </c:pt>
                <c:pt idx="2">
                  <c:v>44376</c:v>
                </c:pt>
                <c:pt idx="3">
                  <c:v>44377</c:v>
                </c:pt>
                <c:pt idx="4">
                  <c:v>44378</c:v>
                </c:pt>
                <c:pt idx="5">
                  <c:v>44379</c:v>
                </c:pt>
                <c:pt idx="6">
                  <c:v>44382</c:v>
                </c:pt>
                <c:pt idx="7">
                  <c:v>44383</c:v>
                </c:pt>
                <c:pt idx="8">
                  <c:v>44384</c:v>
                </c:pt>
                <c:pt idx="9">
                  <c:v>44385</c:v>
                </c:pt>
                <c:pt idx="10">
                  <c:v>44386</c:v>
                </c:pt>
                <c:pt idx="11">
                  <c:v>44389</c:v>
                </c:pt>
                <c:pt idx="12">
                  <c:v>44390</c:v>
                </c:pt>
                <c:pt idx="13">
                  <c:v>44391</c:v>
                </c:pt>
                <c:pt idx="14">
                  <c:v>44392</c:v>
                </c:pt>
                <c:pt idx="15">
                  <c:v>44393</c:v>
                </c:pt>
                <c:pt idx="16">
                  <c:v>44396</c:v>
                </c:pt>
                <c:pt idx="17">
                  <c:v>44397</c:v>
                </c:pt>
                <c:pt idx="18">
                  <c:v>44398</c:v>
                </c:pt>
                <c:pt idx="19">
                  <c:v>44399</c:v>
                </c:pt>
                <c:pt idx="20">
                  <c:v>44400</c:v>
                </c:pt>
                <c:pt idx="21">
                  <c:v>44403</c:v>
                </c:pt>
                <c:pt idx="22">
                  <c:v>44404</c:v>
                </c:pt>
                <c:pt idx="23">
                  <c:v>44405</c:v>
                </c:pt>
                <c:pt idx="24">
                  <c:v>44406</c:v>
                </c:pt>
                <c:pt idx="25">
                  <c:v>44407</c:v>
                </c:pt>
                <c:pt idx="26">
                  <c:v>44410</c:v>
                </c:pt>
                <c:pt idx="27">
                  <c:v>44411</c:v>
                </c:pt>
                <c:pt idx="28">
                  <c:v>44412</c:v>
                </c:pt>
                <c:pt idx="29">
                  <c:v>44413</c:v>
                </c:pt>
                <c:pt idx="30">
                  <c:v>44414</c:v>
                </c:pt>
                <c:pt idx="31">
                  <c:v>44417</c:v>
                </c:pt>
                <c:pt idx="32">
                  <c:v>44418</c:v>
                </c:pt>
                <c:pt idx="33">
                  <c:v>44419</c:v>
                </c:pt>
                <c:pt idx="34">
                  <c:v>44420</c:v>
                </c:pt>
                <c:pt idx="35">
                  <c:v>44421</c:v>
                </c:pt>
                <c:pt idx="36">
                  <c:v>44424</c:v>
                </c:pt>
                <c:pt idx="37">
                  <c:v>44425</c:v>
                </c:pt>
                <c:pt idx="38">
                  <c:v>44426</c:v>
                </c:pt>
                <c:pt idx="39">
                  <c:v>44427</c:v>
                </c:pt>
                <c:pt idx="40">
                  <c:v>44428</c:v>
                </c:pt>
                <c:pt idx="41">
                  <c:v>44431</c:v>
                </c:pt>
                <c:pt idx="42">
                  <c:v>44432</c:v>
                </c:pt>
                <c:pt idx="43">
                  <c:v>44433</c:v>
                </c:pt>
                <c:pt idx="44">
                  <c:v>44434</c:v>
                </c:pt>
                <c:pt idx="45">
                  <c:v>44435</c:v>
                </c:pt>
                <c:pt idx="46">
                  <c:v>44438</c:v>
                </c:pt>
                <c:pt idx="47">
                  <c:v>44439</c:v>
                </c:pt>
                <c:pt idx="48">
                  <c:v>44440</c:v>
                </c:pt>
                <c:pt idx="49">
                  <c:v>44441</c:v>
                </c:pt>
                <c:pt idx="50">
                  <c:v>44442</c:v>
                </c:pt>
                <c:pt idx="51">
                  <c:v>44445</c:v>
                </c:pt>
                <c:pt idx="52">
                  <c:v>44446</c:v>
                </c:pt>
                <c:pt idx="53">
                  <c:v>44447</c:v>
                </c:pt>
                <c:pt idx="54">
                  <c:v>44448</c:v>
                </c:pt>
                <c:pt idx="55">
                  <c:v>44449</c:v>
                </c:pt>
                <c:pt idx="56">
                  <c:v>44452</c:v>
                </c:pt>
                <c:pt idx="57">
                  <c:v>44453</c:v>
                </c:pt>
                <c:pt idx="58">
                  <c:v>44454</c:v>
                </c:pt>
                <c:pt idx="59">
                  <c:v>44455</c:v>
                </c:pt>
                <c:pt idx="60">
                  <c:v>44456</c:v>
                </c:pt>
                <c:pt idx="61">
                  <c:v>44459</c:v>
                </c:pt>
                <c:pt idx="62">
                  <c:v>44460</c:v>
                </c:pt>
                <c:pt idx="63">
                  <c:v>44461</c:v>
                </c:pt>
                <c:pt idx="64">
                  <c:v>44462</c:v>
                </c:pt>
                <c:pt idx="65">
                  <c:v>44463</c:v>
                </c:pt>
                <c:pt idx="66">
                  <c:v>44466</c:v>
                </c:pt>
                <c:pt idx="67">
                  <c:v>44467</c:v>
                </c:pt>
                <c:pt idx="68">
                  <c:v>44468</c:v>
                </c:pt>
                <c:pt idx="69">
                  <c:v>44469</c:v>
                </c:pt>
                <c:pt idx="70">
                  <c:v>44470</c:v>
                </c:pt>
                <c:pt idx="71">
                  <c:v>44473</c:v>
                </c:pt>
                <c:pt idx="72">
                  <c:v>44474</c:v>
                </c:pt>
                <c:pt idx="73">
                  <c:v>44475</c:v>
                </c:pt>
                <c:pt idx="74">
                  <c:v>44476</c:v>
                </c:pt>
                <c:pt idx="75">
                  <c:v>44477</c:v>
                </c:pt>
                <c:pt idx="76">
                  <c:v>44480</c:v>
                </c:pt>
                <c:pt idx="77">
                  <c:v>44481</c:v>
                </c:pt>
                <c:pt idx="78">
                  <c:v>44482</c:v>
                </c:pt>
                <c:pt idx="79">
                  <c:v>44483</c:v>
                </c:pt>
                <c:pt idx="80">
                  <c:v>44484</c:v>
                </c:pt>
                <c:pt idx="81">
                  <c:v>44487</c:v>
                </c:pt>
                <c:pt idx="82">
                  <c:v>44488</c:v>
                </c:pt>
                <c:pt idx="83">
                  <c:v>44489</c:v>
                </c:pt>
                <c:pt idx="84">
                  <c:v>44490</c:v>
                </c:pt>
                <c:pt idx="85">
                  <c:v>44491</c:v>
                </c:pt>
                <c:pt idx="86">
                  <c:v>44494</c:v>
                </c:pt>
                <c:pt idx="87">
                  <c:v>44495</c:v>
                </c:pt>
                <c:pt idx="88">
                  <c:v>44496</c:v>
                </c:pt>
                <c:pt idx="89">
                  <c:v>44497</c:v>
                </c:pt>
                <c:pt idx="90">
                  <c:v>44498</c:v>
                </c:pt>
                <c:pt idx="91">
                  <c:v>44501</c:v>
                </c:pt>
                <c:pt idx="92">
                  <c:v>44502</c:v>
                </c:pt>
                <c:pt idx="93">
                  <c:v>44503</c:v>
                </c:pt>
                <c:pt idx="94">
                  <c:v>44504</c:v>
                </c:pt>
                <c:pt idx="95">
                  <c:v>44505</c:v>
                </c:pt>
                <c:pt idx="96">
                  <c:v>44508</c:v>
                </c:pt>
                <c:pt idx="97">
                  <c:v>44509</c:v>
                </c:pt>
                <c:pt idx="98">
                  <c:v>44510</c:v>
                </c:pt>
                <c:pt idx="99">
                  <c:v>44511</c:v>
                </c:pt>
                <c:pt idx="100">
                  <c:v>44512</c:v>
                </c:pt>
                <c:pt idx="101">
                  <c:v>44515</c:v>
                </c:pt>
                <c:pt idx="102">
                  <c:v>44516</c:v>
                </c:pt>
                <c:pt idx="103">
                  <c:v>44517</c:v>
                </c:pt>
                <c:pt idx="104">
                  <c:v>44518</c:v>
                </c:pt>
                <c:pt idx="105">
                  <c:v>44519</c:v>
                </c:pt>
                <c:pt idx="106">
                  <c:v>44522</c:v>
                </c:pt>
                <c:pt idx="107">
                  <c:v>44523</c:v>
                </c:pt>
                <c:pt idx="108">
                  <c:v>44524</c:v>
                </c:pt>
                <c:pt idx="109">
                  <c:v>44525</c:v>
                </c:pt>
                <c:pt idx="110">
                  <c:v>44526</c:v>
                </c:pt>
                <c:pt idx="111">
                  <c:v>44529</c:v>
                </c:pt>
                <c:pt idx="112">
                  <c:v>44530</c:v>
                </c:pt>
                <c:pt idx="113">
                  <c:v>44531</c:v>
                </c:pt>
                <c:pt idx="114">
                  <c:v>44532</c:v>
                </c:pt>
                <c:pt idx="115">
                  <c:v>44533</c:v>
                </c:pt>
                <c:pt idx="116">
                  <c:v>44536</c:v>
                </c:pt>
                <c:pt idx="117">
                  <c:v>44537</c:v>
                </c:pt>
                <c:pt idx="118">
                  <c:v>44538</c:v>
                </c:pt>
                <c:pt idx="119">
                  <c:v>44539</c:v>
                </c:pt>
                <c:pt idx="120">
                  <c:v>44540</c:v>
                </c:pt>
                <c:pt idx="121">
                  <c:v>44543</c:v>
                </c:pt>
                <c:pt idx="122">
                  <c:v>44544</c:v>
                </c:pt>
                <c:pt idx="123">
                  <c:v>44545</c:v>
                </c:pt>
                <c:pt idx="124">
                  <c:v>44546</c:v>
                </c:pt>
                <c:pt idx="125">
                  <c:v>44547</c:v>
                </c:pt>
                <c:pt idx="126">
                  <c:v>44550</c:v>
                </c:pt>
                <c:pt idx="127">
                  <c:v>44551</c:v>
                </c:pt>
                <c:pt idx="128">
                  <c:v>44552</c:v>
                </c:pt>
                <c:pt idx="129">
                  <c:v>44553</c:v>
                </c:pt>
                <c:pt idx="130">
                  <c:v>44554</c:v>
                </c:pt>
                <c:pt idx="131">
                  <c:v>44557</c:v>
                </c:pt>
                <c:pt idx="132">
                  <c:v>44558</c:v>
                </c:pt>
                <c:pt idx="133">
                  <c:v>44559</c:v>
                </c:pt>
                <c:pt idx="134">
                  <c:v>44560</c:v>
                </c:pt>
                <c:pt idx="135">
                  <c:v>44561</c:v>
                </c:pt>
                <c:pt idx="136">
                  <c:v>44564</c:v>
                </c:pt>
                <c:pt idx="137">
                  <c:v>44565</c:v>
                </c:pt>
                <c:pt idx="138">
                  <c:v>44566</c:v>
                </c:pt>
                <c:pt idx="139">
                  <c:v>44567</c:v>
                </c:pt>
                <c:pt idx="140">
                  <c:v>44568</c:v>
                </c:pt>
                <c:pt idx="141">
                  <c:v>44571</c:v>
                </c:pt>
                <c:pt idx="142">
                  <c:v>44572</c:v>
                </c:pt>
                <c:pt idx="143">
                  <c:v>44573</c:v>
                </c:pt>
                <c:pt idx="144">
                  <c:v>44574</c:v>
                </c:pt>
                <c:pt idx="145">
                  <c:v>44575</c:v>
                </c:pt>
                <c:pt idx="146">
                  <c:v>44578</c:v>
                </c:pt>
                <c:pt idx="147">
                  <c:v>44579</c:v>
                </c:pt>
                <c:pt idx="148">
                  <c:v>44580</c:v>
                </c:pt>
                <c:pt idx="149">
                  <c:v>44581</c:v>
                </c:pt>
                <c:pt idx="150">
                  <c:v>44582</c:v>
                </c:pt>
                <c:pt idx="151">
                  <c:v>44585</c:v>
                </c:pt>
                <c:pt idx="152">
                  <c:v>44586</c:v>
                </c:pt>
                <c:pt idx="153">
                  <c:v>44587</c:v>
                </c:pt>
                <c:pt idx="154">
                  <c:v>44588</c:v>
                </c:pt>
                <c:pt idx="155">
                  <c:v>44589</c:v>
                </c:pt>
                <c:pt idx="156">
                  <c:v>44592</c:v>
                </c:pt>
                <c:pt idx="157">
                  <c:v>44593</c:v>
                </c:pt>
                <c:pt idx="158">
                  <c:v>44594</c:v>
                </c:pt>
                <c:pt idx="159">
                  <c:v>44595</c:v>
                </c:pt>
                <c:pt idx="160">
                  <c:v>44596</c:v>
                </c:pt>
                <c:pt idx="161">
                  <c:v>44599</c:v>
                </c:pt>
                <c:pt idx="162">
                  <c:v>44600</c:v>
                </c:pt>
                <c:pt idx="163">
                  <c:v>44601</c:v>
                </c:pt>
                <c:pt idx="164">
                  <c:v>44602</c:v>
                </c:pt>
                <c:pt idx="165">
                  <c:v>44603</c:v>
                </c:pt>
                <c:pt idx="166">
                  <c:v>44606</c:v>
                </c:pt>
                <c:pt idx="167">
                  <c:v>44607</c:v>
                </c:pt>
                <c:pt idx="168">
                  <c:v>44608</c:v>
                </c:pt>
                <c:pt idx="169">
                  <c:v>44609</c:v>
                </c:pt>
                <c:pt idx="170">
                  <c:v>44610</c:v>
                </c:pt>
                <c:pt idx="171">
                  <c:v>44613</c:v>
                </c:pt>
                <c:pt idx="172">
                  <c:v>44614</c:v>
                </c:pt>
                <c:pt idx="173">
                  <c:v>44615</c:v>
                </c:pt>
                <c:pt idx="174">
                  <c:v>44616</c:v>
                </c:pt>
                <c:pt idx="175">
                  <c:v>44617</c:v>
                </c:pt>
                <c:pt idx="176">
                  <c:v>44620</c:v>
                </c:pt>
                <c:pt idx="177">
                  <c:v>44621</c:v>
                </c:pt>
                <c:pt idx="178">
                  <c:v>44622</c:v>
                </c:pt>
                <c:pt idx="179">
                  <c:v>44623</c:v>
                </c:pt>
                <c:pt idx="180">
                  <c:v>44624</c:v>
                </c:pt>
                <c:pt idx="181">
                  <c:v>44627</c:v>
                </c:pt>
                <c:pt idx="182">
                  <c:v>44628</c:v>
                </c:pt>
                <c:pt idx="183">
                  <c:v>44629</c:v>
                </c:pt>
                <c:pt idx="184">
                  <c:v>44630</c:v>
                </c:pt>
                <c:pt idx="185">
                  <c:v>44631</c:v>
                </c:pt>
                <c:pt idx="186">
                  <c:v>44634</c:v>
                </c:pt>
                <c:pt idx="187">
                  <c:v>44635</c:v>
                </c:pt>
                <c:pt idx="188">
                  <c:v>44636</c:v>
                </c:pt>
                <c:pt idx="189">
                  <c:v>44637</c:v>
                </c:pt>
                <c:pt idx="190">
                  <c:v>44638</c:v>
                </c:pt>
                <c:pt idx="191">
                  <c:v>44641</c:v>
                </c:pt>
                <c:pt idx="192">
                  <c:v>44642</c:v>
                </c:pt>
                <c:pt idx="193">
                  <c:v>44643</c:v>
                </c:pt>
                <c:pt idx="194">
                  <c:v>44644</c:v>
                </c:pt>
                <c:pt idx="195">
                  <c:v>44645</c:v>
                </c:pt>
                <c:pt idx="196">
                  <c:v>44648</c:v>
                </c:pt>
                <c:pt idx="197">
                  <c:v>44649</c:v>
                </c:pt>
                <c:pt idx="198">
                  <c:v>44650</c:v>
                </c:pt>
                <c:pt idx="199">
                  <c:v>44651</c:v>
                </c:pt>
                <c:pt idx="200">
                  <c:v>44652</c:v>
                </c:pt>
                <c:pt idx="201">
                  <c:v>44655</c:v>
                </c:pt>
                <c:pt idx="202">
                  <c:v>44656</c:v>
                </c:pt>
                <c:pt idx="203">
                  <c:v>44657</c:v>
                </c:pt>
                <c:pt idx="204">
                  <c:v>44658</c:v>
                </c:pt>
                <c:pt idx="205">
                  <c:v>44659</c:v>
                </c:pt>
                <c:pt idx="206">
                  <c:v>44662</c:v>
                </c:pt>
                <c:pt idx="207">
                  <c:v>44663</c:v>
                </c:pt>
                <c:pt idx="208">
                  <c:v>44664</c:v>
                </c:pt>
                <c:pt idx="209">
                  <c:v>44665</c:v>
                </c:pt>
                <c:pt idx="210">
                  <c:v>44666</c:v>
                </c:pt>
                <c:pt idx="211">
                  <c:v>44669</c:v>
                </c:pt>
                <c:pt idx="212">
                  <c:v>44670</c:v>
                </c:pt>
                <c:pt idx="213">
                  <c:v>44671</c:v>
                </c:pt>
                <c:pt idx="214">
                  <c:v>44672</c:v>
                </c:pt>
                <c:pt idx="215">
                  <c:v>44673</c:v>
                </c:pt>
                <c:pt idx="216">
                  <c:v>44676</c:v>
                </c:pt>
                <c:pt idx="217">
                  <c:v>44677</c:v>
                </c:pt>
                <c:pt idx="218">
                  <c:v>44678</c:v>
                </c:pt>
                <c:pt idx="219">
                  <c:v>44679</c:v>
                </c:pt>
                <c:pt idx="220">
                  <c:v>44680</c:v>
                </c:pt>
                <c:pt idx="221">
                  <c:v>44683</c:v>
                </c:pt>
                <c:pt idx="222">
                  <c:v>44684</c:v>
                </c:pt>
                <c:pt idx="223">
                  <c:v>44685</c:v>
                </c:pt>
                <c:pt idx="224">
                  <c:v>44686</c:v>
                </c:pt>
                <c:pt idx="225">
                  <c:v>44687</c:v>
                </c:pt>
                <c:pt idx="226">
                  <c:v>44690</c:v>
                </c:pt>
                <c:pt idx="227">
                  <c:v>44691</c:v>
                </c:pt>
                <c:pt idx="228">
                  <c:v>44692</c:v>
                </c:pt>
                <c:pt idx="229">
                  <c:v>44693</c:v>
                </c:pt>
                <c:pt idx="230">
                  <c:v>44694</c:v>
                </c:pt>
                <c:pt idx="231">
                  <c:v>44697</c:v>
                </c:pt>
                <c:pt idx="232">
                  <c:v>44698</c:v>
                </c:pt>
                <c:pt idx="233">
                  <c:v>44699</c:v>
                </c:pt>
                <c:pt idx="234">
                  <c:v>44700</c:v>
                </c:pt>
                <c:pt idx="235">
                  <c:v>44701</c:v>
                </c:pt>
                <c:pt idx="236">
                  <c:v>44704</c:v>
                </c:pt>
                <c:pt idx="237">
                  <c:v>44705</c:v>
                </c:pt>
                <c:pt idx="238">
                  <c:v>44706</c:v>
                </c:pt>
                <c:pt idx="239">
                  <c:v>44707</c:v>
                </c:pt>
                <c:pt idx="240">
                  <c:v>44708</c:v>
                </c:pt>
                <c:pt idx="241">
                  <c:v>44711</c:v>
                </c:pt>
                <c:pt idx="242">
                  <c:v>44712</c:v>
                </c:pt>
                <c:pt idx="243">
                  <c:v>44713</c:v>
                </c:pt>
                <c:pt idx="244">
                  <c:v>44714</c:v>
                </c:pt>
                <c:pt idx="245">
                  <c:v>44715</c:v>
                </c:pt>
                <c:pt idx="246">
                  <c:v>44718</c:v>
                </c:pt>
                <c:pt idx="247">
                  <c:v>44719</c:v>
                </c:pt>
                <c:pt idx="248">
                  <c:v>44720</c:v>
                </c:pt>
                <c:pt idx="249">
                  <c:v>44721</c:v>
                </c:pt>
                <c:pt idx="250">
                  <c:v>44722</c:v>
                </c:pt>
                <c:pt idx="251">
                  <c:v>44725</c:v>
                </c:pt>
                <c:pt idx="252">
                  <c:v>44726</c:v>
                </c:pt>
                <c:pt idx="253">
                  <c:v>44727</c:v>
                </c:pt>
                <c:pt idx="254">
                  <c:v>44728</c:v>
                </c:pt>
                <c:pt idx="255">
                  <c:v>44729</c:v>
                </c:pt>
                <c:pt idx="256">
                  <c:v>44732</c:v>
                </c:pt>
                <c:pt idx="257">
                  <c:v>44733</c:v>
                </c:pt>
                <c:pt idx="258">
                  <c:v>44734</c:v>
                </c:pt>
                <c:pt idx="259">
                  <c:v>44735</c:v>
                </c:pt>
                <c:pt idx="260">
                  <c:v>44736</c:v>
                </c:pt>
                <c:pt idx="261">
                  <c:v>44739</c:v>
                </c:pt>
                <c:pt idx="262">
                  <c:v>44740</c:v>
                </c:pt>
                <c:pt idx="263">
                  <c:v>44741</c:v>
                </c:pt>
                <c:pt idx="264">
                  <c:v>44742</c:v>
                </c:pt>
                <c:pt idx="265">
                  <c:v>44743</c:v>
                </c:pt>
                <c:pt idx="266">
                  <c:v>44746</c:v>
                </c:pt>
                <c:pt idx="267">
                  <c:v>44747</c:v>
                </c:pt>
                <c:pt idx="268">
                  <c:v>44748</c:v>
                </c:pt>
                <c:pt idx="269">
                  <c:v>44749</c:v>
                </c:pt>
                <c:pt idx="270">
                  <c:v>44750</c:v>
                </c:pt>
                <c:pt idx="271">
                  <c:v>44753</c:v>
                </c:pt>
                <c:pt idx="272">
                  <c:v>44754</c:v>
                </c:pt>
                <c:pt idx="273">
                  <c:v>44755</c:v>
                </c:pt>
                <c:pt idx="274">
                  <c:v>44756</c:v>
                </c:pt>
                <c:pt idx="275">
                  <c:v>44757</c:v>
                </c:pt>
                <c:pt idx="276">
                  <c:v>44760</c:v>
                </c:pt>
                <c:pt idx="277">
                  <c:v>44761</c:v>
                </c:pt>
                <c:pt idx="278">
                  <c:v>44762</c:v>
                </c:pt>
                <c:pt idx="279">
                  <c:v>44763</c:v>
                </c:pt>
                <c:pt idx="280">
                  <c:v>44764</c:v>
                </c:pt>
                <c:pt idx="281">
                  <c:v>44767</c:v>
                </c:pt>
                <c:pt idx="282">
                  <c:v>44768</c:v>
                </c:pt>
                <c:pt idx="283">
                  <c:v>44769</c:v>
                </c:pt>
                <c:pt idx="284">
                  <c:v>44770</c:v>
                </c:pt>
                <c:pt idx="285">
                  <c:v>44771</c:v>
                </c:pt>
                <c:pt idx="286">
                  <c:v>44774</c:v>
                </c:pt>
                <c:pt idx="287">
                  <c:v>44775</c:v>
                </c:pt>
                <c:pt idx="288">
                  <c:v>44776</c:v>
                </c:pt>
                <c:pt idx="289">
                  <c:v>44777</c:v>
                </c:pt>
                <c:pt idx="290">
                  <c:v>44778</c:v>
                </c:pt>
                <c:pt idx="291">
                  <c:v>44781</c:v>
                </c:pt>
                <c:pt idx="292">
                  <c:v>44782</c:v>
                </c:pt>
                <c:pt idx="293">
                  <c:v>44783</c:v>
                </c:pt>
                <c:pt idx="294">
                  <c:v>44784</c:v>
                </c:pt>
                <c:pt idx="295">
                  <c:v>44785</c:v>
                </c:pt>
                <c:pt idx="296">
                  <c:v>44788</c:v>
                </c:pt>
                <c:pt idx="297">
                  <c:v>44789</c:v>
                </c:pt>
                <c:pt idx="298">
                  <c:v>44790</c:v>
                </c:pt>
                <c:pt idx="299">
                  <c:v>44791</c:v>
                </c:pt>
                <c:pt idx="300">
                  <c:v>44792</c:v>
                </c:pt>
                <c:pt idx="301">
                  <c:v>44795</c:v>
                </c:pt>
                <c:pt idx="302">
                  <c:v>44796</c:v>
                </c:pt>
                <c:pt idx="303">
                  <c:v>44797</c:v>
                </c:pt>
                <c:pt idx="304">
                  <c:v>44798</c:v>
                </c:pt>
                <c:pt idx="305">
                  <c:v>44799</c:v>
                </c:pt>
                <c:pt idx="306">
                  <c:v>44802</c:v>
                </c:pt>
                <c:pt idx="307">
                  <c:v>44803</c:v>
                </c:pt>
                <c:pt idx="308">
                  <c:v>44804</c:v>
                </c:pt>
                <c:pt idx="309">
                  <c:v>44805</c:v>
                </c:pt>
                <c:pt idx="310">
                  <c:v>44806</c:v>
                </c:pt>
                <c:pt idx="311">
                  <c:v>44809</c:v>
                </c:pt>
                <c:pt idx="312">
                  <c:v>44810</c:v>
                </c:pt>
                <c:pt idx="313">
                  <c:v>44811</c:v>
                </c:pt>
                <c:pt idx="314">
                  <c:v>44812</c:v>
                </c:pt>
                <c:pt idx="315">
                  <c:v>44813</c:v>
                </c:pt>
                <c:pt idx="316">
                  <c:v>44816</c:v>
                </c:pt>
                <c:pt idx="317">
                  <c:v>44817</c:v>
                </c:pt>
                <c:pt idx="318">
                  <c:v>44818</c:v>
                </c:pt>
                <c:pt idx="319">
                  <c:v>44819</c:v>
                </c:pt>
                <c:pt idx="320">
                  <c:v>44820</c:v>
                </c:pt>
                <c:pt idx="321">
                  <c:v>44823</c:v>
                </c:pt>
                <c:pt idx="322">
                  <c:v>44824</c:v>
                </c:pt>
                <c:pt idx="323">
                  <c:v>44825</c:v>
                </c:pt>
                <c:pt idx="324">
                  <c:v>44826</c:v>
                </c:pt>
                <c:pt idx="325">
                  <c:v>44827</c:v>
                </c:pt>
                <c:pt idx="326">
                  <c:v>44830</c:v>
                </c:pt>
                <c:pt idx="327">
                  <c:v>44831</c:v>
                </c:pt>
                <c:pt idx="328">
                  <c:v>44832</c:v>
                </c:pt>
                <c:pt idx="329">
                  <c:v>44833</c:v>
                </c:pt>
                <c:pt idx="330">
                  <c:v>44834</c:v>
                </c:pt>
                <c:pt idx="331">
                  <c:v>44837</c:v>
                </c:pt>
                <c:pt idx="332">
                  <c:v>44838</c:v>
                </c:pt>
                <c:pt idx="333">
                  <c:v>44839</c:v>
                </c:pt>
                <c:pt idx="334">
                  <c:v>44840</c:v>
                </c:pt>
                <c:pt idx="335">
                  <c:v>44841</c:v>
                </c:pt>
                <c:pt idx="336">
                  <c:v>44844</c:v>
                </c:pt>
                <c:pt idx="337">
                  <c:v>44845</c:v>
                </c:pt>
                <c:pt idx="338">
                  <c:v>44846</c:v>
                </c:pt>
                <c:pt idx="339">
                  <c:v>44847</c:v>
                </c:pt>
                <c:pt idx="340">
                  <c:v>44848</c:v>
                </c:pt>
                <c:pt idx="341">
                  <c:v>44851</c:v>
                </c:pt>
                <c:pt idx="342">
                  <c:v>44852</c:v>
                </c:pt>
                <c:pt idx="343">
                  <c:v>44853</c:v>
                </c:pt>
                <c:pt idx="344">
                  <c:v>44854</c:v>
                </c:pt>
                <c:pt idx="345">
                  <c:v>44855</c:v>
                </c:pt>
                <c:pt idx="346">
                  <c:v>44858</c:v>
                </c:pt>
                <c:pt idx="347">
                  <c:v>44859</c:v>
                </c:pt>
                <c:pt idx="348">
                  <c:v>44860</c:v>
                </c:pt>
                <c:pt idx="349">
                  <c:v>44861</c:v>
                </c:pt>
                <c:pt idx="350">
                  <c:v>44862</c:v>
                </c:pt>
                <c:pt idx="351">
                  <c:v>44865</c:v>
                </c:pt>
                <c:pt idx="352">
                  <c:v>44866</c:v>
                </c:pt>
                <c:pt idx="353">
                  <c:v>44867</c:v>
                </c:pt>
                <c:pt idx="354">
                  <c:v>44868</c:v>
                </c:pt>
                <c:pt idx="355">
                  <c:v>44869</c:v>
                </c:pt>
                <c:pt idx="356">
                  <c:v>44872</c:v>
                </c:pt>
                <c:pt idx="357">
                  <c:v>44873</c:v>
                </c:pt>
                <c:pt idx="358">
                  <c:v>44874</c:v>
                </c:pt>
                <c:pt idx="359">
                  <c:v>44875</c:v>
                </c:pt>
                <c:pt idx="360">
                  <c:v>44876</c:v>
                </c:pt>
                <c:pt idx="361">
                  <c:v>44879</c:v>
                </c:pt>
                <c:pt idx="362">
                  <c:v>44880</c:v>
                </c:pt>
                <c:pt idx="363">
                  <c:v>44881</c:v>
                </c:pt>
                <c:pt idx="364">
                  <c:v>44882</c:v>
                </c:pt>
                <c:pt idx="365">
                  <c:v>44883</c:v>
                </c:pt>
                <c:pt idx="366">
                  <c:v>44886</c:v>
                </c:pt>
                <c:pt idx="367">
                  <c:v>44887</c:v>
                </c:pt>
                <c:pt idx="368">
                  <c:v>44888</c:v>
                </c:pt>
                <c:pt idx="369">
                  <c:v>44889</c:v>
                </c:pt>
                <c:pt idx="370">
                  <c:v>44890</c:v>
                </c:pt>
                <c:pt idx="371">
                  <c:v>44893</c:v>
                </c:pt>
                <c:pt idx="372">
                  <c:v>44894</c:v>
                </c:pt>
                <c:pt idx="373">
                  <c:v>44895</c:v>
                </c:pt>
                <c:pt idx="374">
                  <c:v>44896</c:v>
                </c:pt>
                <c:pt idx="375">
                  <c:v>44897</c:v>
                </c:pt>
                <c:pt idx="376">
                  <c:v>44900</c:v>
                </c:pt>
                <c:pt idx="377">
                  <c:v>44901</c:v>
                </c:pt>
                <c:pt idx="378">
                  <c:v>44902</c:v>
                </c:pt>
                <c:pt idx="379">
                  <c:v>44903</c:v>
                </c:pt>
                <c:pt idx="380">
                  <c:v>44904</c:v>
                </c:pt>
                <c:pt idx="381">
                  <c:v>44907</c:v>
                </c:pt>
                <c:pt idx="382">
                  <c:v>44908</c:v>
                </c:pt>
                <c:pt idx="383">
                  <c:v>44909</c:v>
                </c:pt>
                <c:pt idx="384">
                  <c:v>44910</c:v>
                </c:pt>
                <c:pt idx="385">
                  <c:v>44911</c:v>
                </c:pt>
                <c:pt idx="386">
                  <c:v>44914</c:v>
                </c:pt>
                <c:pt idx="387">
                  <c:v>44915</c:v>
                </c:pt>
                <c:pt idx="388">
                  <c:v>44916</c:v>
                </c:pt>
                <c:pt idx="389">
                  <c:v>44917</c:v>
                </c:pt>
                <c:pt idx="390">
                  <c:v>44918</c:v>
                </c:pt>
                <c:pt idx="391">
                  <c:v>44921</c:v>
                </c:pt>
                <c:pt idx="392">
                  <c:v>44922</c:v>
                </c:pt>
                <c:pt idx="393">
                  <c:v>44923</c:v>
                </c:pt>
                <c:pt idx="394">
                  <c:v>44924</c:v>
                </c:pt>
                <c:pt idx="395">
                  <c:v>44925</c:v>
                </c:pt>
                <c:pt idx="396">
                  <c:v>44928</c:v>
                </c:pt>
                <c:pt idx="397">
                  <c:v>44929</c:v>
                </c:pt>
                <c:pt idx="398">
                  <c:v>44930</c:v>
                </c:pt>
                <c:pt idx="399">
                  <c:v>44931</c:v>
                </c:pt>
                <c:pt idx="400">
                  <c:v>44932</c:v>
                </c:pt>
                <c:pt idx="401">
                  <c:v>44935</c:v>
                </c:pt>
                <c:pt idx="402">
                  <c:v>44936</c:v>
                </c:pt>
                <c:pt idx="403">
                  <c:v>44937</c:v>
                </c:pt>
                <c:pt idx="404">
                  <c:v>44938</c:v>
                </c:pt>
                <c:pt idx="405">
                  <c:v>44939</c:v>
                </c:pt>
                <c:pt idx="406">
                  <c:v>44942</c:v>
                </c:pt>
                <c:pt idx="407">
                  <c:v>44943</c:v>
                </c:pt>
                <c:pt idx="408">
                  <c:v>44944</c:v>
                </c:pt>
                <c:pt idx="409">
                  <c:v>44945</c:v>
                </c:pt>
                <c:pt idx="410">
                  <c:v>44946</c:v>
                </c:pt>
                <c:pt idx="411">
                  <c:v>44949</c:v>
                </c:pt>
                <c:pt idx="412">
                  <c:v>44950</c:v>
                </c:pt>
                <c:pt idx="413">
                  <c:v>44951</c:v>
                </c:pt>
                <c:pt idx="414">
                  <c:v>44952</c:v>
                </c:pt>
                <c:pt idx="415">
                  <c:v>44953</c:v>
                </c:pt>
                <c:pt idx="416">
                  <c:v>44956</c:v>
                </c:pt>
                <c:pt idx="417">
                  <c:v>44957</c:v>
                </c:pt>
                <c:pt idx="418">
                  <c:v>44958</c:v>
                </c:pt>
                <c:pt idx="419">
                  <c:v>44959</c:v>
                </c:pt>
                <c:pt idx="420">
                  <c:v>44960</c:v>
                </c:pt>
                <c:pt idx="421">
                  <c:v>44963</c:v>
                </c:pt>
                <c:pt idx="422">
                  <c:v>44964</c:v>
                </c:pt>
                <c:pt idx="423">
                  <c:v>44965</c:v>
                </c:pt>
                <c:pt idx="424">
                  <c:v>44966</c:v>
                </c:pt>
                <c:pt idx="425">
                  <c:v>44967</c:v>
                </c:pt>
                <c:pt idx="426">
                  <c:v>44970</c:v>
                </c:pt>
                <c:pt idx="427">
                  <c:v>44971</c:v>
                </c:pt>
                <c:pt idx="428">
                  <c:v>44972</c:v>
                </c:pt>
                <c:pt idx="429">
                  <c:v>44973</c:v>
                </c:pt>
                <c:pt idx="430">
                  <c:v>44974</c:v>
                </c:pt>
                <c:pt idx="431">
                  <c:v>44977</c:v>
                </c:pt>
                <c:pt idx="432">
                  <c:v>44978</c:v>
                </c:pt>
                <c:pt idx="433">
                  <c:v>44979</c:v>
                </c:pt>
                <c:pt idx="434">
                  <c:v>44980</c:v>
                </c:pt>
                <c:pt idx="435">
                  <c:v>44981</c:v>
                </c:pt>
                <c:pt idx="436">
                  <c:v>44984</c:v>
                </c:pt>
                <c:pt idx="437">
                  <c:v>44985</c:v>
                </c:pt>
                <c:pt idx="438">
                  <c:v>44986</c:v>
                </c:pt>
                <c:pt idx="439">
                  <c:v>44987</c:v>
                </c:pt>
                <c:pt idx="440">
                  <c:v>44988</c:v>
                </c:pt>
                <c:pt idx="441">
                  <c:v>44991</c:v>
                </c:pt>
                <c:pt idx="442">
                  <c:v>44992</c:v>
                </c:pt>
                <c:pt idx="443">
                  <c:v>44993</c:v>
                </c:pt>
                <c:pt idx="444">
                  <c:v>44994</c:v>
                </c:pt>
                <c:pt idx="445">
                  <c:v>44995</c:v>
                </c:pt>
                <c:pt idx="446">
                  <c:v>44998</c:v>
                </c:pt>
                <c:pt idx="447">
                  <c:v>44999</c:v>
                </c:pt>
                <c:pt idx="448">
                  <c:v>45000</c:v>
                </c:pt>
                <c:pt idx="449">
                  <c:v>45001</c:v>
                </c:pt>
                <c:pt idx="450">
                  <c:v>45002</c:v>
                </c:pt>
                <c:pt idx="451">
                  <c:v>45005</c:v>
                </c:pt>
                <c:pt idx="452">
                  <c:v>45006</c:v>
                </c:pt>
                <c:pt idx="453">
                  <c:v>45007</c:v>
                </c:pt>
                <c:pt idx="454">
                  <c:v>45008</c:v>
                </c:pt>
                <c:pt idx="455">
                  <c:v>45009</c:v>
                </c:pt>
                <c:pt idx="456">
                  <c:v>45012</c:v>
                </c:pt>
                <c:pt idx="457">
                  <c:v>45013</c:v>
                </c:pt>
                <c:pt idx="458">
                  <c:v>45014</c:v>
                </c:pt>
                <c:pt idx="459">
                  <c:v>45015</c:v>
                </c:pt>
                <c:pt idx="460">
                  <c:v>45016</c:v>
                </c:pt>
                <c:pt idx="461">
                  <c:v>45019</c:v>
                </c:pt>
                <c:pt idx="462">
                  <c:v>45020</c:v>
                </c:pt>
                <c:pt idx="463">
                  <c:v>45021</c:v>
                </c:pt>
                <c:pt idx="464">
                  <c:v>45022</c:v>
                </c:pt>
                <c:pt idx="465">
                  <c:v>45023</c:v>
                </c:pt>
                <c:pt idx="466">
                  <c:v>45026</c:v>
                </c:pt>
                <c:pt idx="467">
                  <c:v>45027</c:v>
                </c:pt>
                <c:pt idx="468">
                  <c:v>45028</c:v>
                </c:pt>
                <c:pt idx="469">
                  <c:v>45029</c:v>
                </c:pt>
                <c:pt idx="470">
                  <c:v>45030</c:v>
                </c:pt>
                <c:pt idx="471">
                  <c:v>45033</c:v>
                </c:pt>
                <c:pt idx="472">
                  <c:v>45034</c:v>
                </c:pt>
                <c:pt idx="473">
                  <c:v>45035</c:v>
                </c:pt>
                <c:pt idx="474">
                  <c:v>45036</c:v>
                </c:pt>
                <c:pt idx="475">
                  <c:v>45037</c:v>
                </c:pt>
                <c:pt idx="476">
                  <c:v>45040</c:v>
                </c:pt>
                <c:pt idx="477">
                  <c:v>45041</c:v>
                </c:pt>
                <c:pt idx="478">
                  <c:v>45042</c:v>
                </c:pt>
                <c:pt idx="479">
                  <c:v>45043</c:v>
                </c:pt>
                <c:pt idx="480">
                  <c:v>45044</c:v>
                </c:pt>
                <c:pt idx="481">
                  <c:v>45047</c:v>
                </c:pt>
                <c:pt idx="482">
                  <c:v>45048</c:v>
                </c:pt>
                <c:pt idx="483">
                  <c:v>45049</c:v>
                </c:pt>
                <c:pt idx="484">
                  <c:v>45050</c:v>
                </c:pt>
                <c:pt idx="485">
                  <c:v>45051</c:v>
                </c:pt>
                <c:pt idx="486">
                  <c:v>45054</c:v>
                </c:pt>
                <c:pt idx="487">
                  <c:v>45055</c:v>
                </c:pt>
                <c:pt idx="488">
                  <c:v>45056</c:v>
                </c:pt>
                <c:pt idx="489">
                  <c:v>45057</c:v>
                </c:pt>
                <c:pt idx="490">
                  <c:v>45058</c:v>
                </c:pt>
                <c:pt idx="491">
                  <c:v>45061</c:v>
                </c:pt>
                <c:pt idx="492">
                  <c:v>45062</c:v>
                </c:pt>
                <c:pt idx="493">
                  <c:v>45063</c:v>
                </c:pt>
                <c:pt idx="494">
                  <c:v>45064</c:v>
                </c:pt>
                <c:pt idx="495">
                  <c:v>45065</c:v>
                </c:pt>
                <c:pt idx="496">
                  <c:v>45068</c:v>
                </c:pt>
                <c:pt idx="497">
                  <c:v>45069</c:v>
                </c:pt>
                <c:pt idx="498">
                  <c:v>45070</c:v>
                </c:pt>
                <c:pt idx="499">
                  <c:v>45071</c:v>
                </c:pt>
                <c:pt idx="500">
                  <c:v>45072</c:v>
                </c:pt>
                <c:pt idx="501">
                  <c:v>45075</c:v>
                </c:pt>
                <c:pt idx="502">
                  <c:v>45076</c:v>
                </c:pt>
                <c:pt idx="503">
                  <c:v>45077</c:v>
                </c:pt>
                <c:pt idx="504">
                  <c:v>45078</c:v>
                </c:pt>
                <c:pt idx="505">
                  <c:v>45079</c:v>
                </c:pt>
                <c:pt idx="506">
                  <c:v>45082</c:v>
                </c:pt>
                <c:pt idx="507">
                  <c:v>45083</c:v>
                </c:pt>
                <c:pt idx="508">
                  <c:v>45084</c:v>
                </c:pt>
                <c:pt idx="509">
                  <c:v>45085</c:v>
                </c:pt>
                <c:pt idx="510">
                  <c:v>45086</c:v>
                </c:pt>
                <c:pt idx="511">
                  <c:v>45089</c:v>
                </c:pt>
                <c:pt idx="512">
                  <c:v>45090</c:v>
                </c:pt>
                <c:pt idx="513">
                  <c:v>45091</c:v>
                </c:pt>
                <c:pt idx="514">
                  <c:v>45092</c:v>
                </c:pt>
                <c:pt idx="515">
                  <c:v>45093</c:v>
                </c:pt>
                <c:pt idx="516">
                  <c:v>45096</c:v>
                </c:pt>
                <c:pt idx="517">
                  <c:v>45097</c:v>
                </c:pt>
                <c:pt idx="518">
                  <c:v>45098</c:v>
                </c:pt>
                <c:pt idx="519">
                  <c:v>45099</c:v>
                </c:pt>
                <c:pt idx="520">
                  <c:v>45100</c:v>
                </c:pt>
                <c:pt idx="521">
                  <c:v>45103</c:v>
                </c:pt>
                <c:pt idx="522">
                  <c:v>45104</c:v>
                </c:pt>
                <c:pt idx="523">
                  <c:v>45105</c:v>
                </c:pt>
                <c:pt idx="524">
                  <c:v>45106</c:v>
                </c:pt>
                <c:pt idx="525">
                  <c:v>45107</c:v>
                </c:pt>
                <c:pt idx="526">
                  <c:v>45110</c:v>
                </c:pt>
                <c:pt idx="527">
                  <c:v>45111</c:v>
                </c:pt>
                <c:pt idx="528">
                  <c:v>45112</c:v>
                </c:pt>
                <c:pt idx="529">
                  <c:v>45113</c:v>
                </c:pt>
                <c:pt idx="530">
                  <c:v>45114</c:v>
                </c:pt>
                <c:pt idx="531">
                  <c:v>45117</c:v>
                </c:pt>
                <c:pt idx="532">
                  <c:v>45118</c:v>
                </c:pt>
                <c:pt idx="533">
                  <c:v>45119</c:v>
                </c:pt>
                <c:pt idx="534">
                  <c:v>45120</c:v>
                </c:pt>
                <c:pt idx="535">
                  <c:v>45121</c:v>
                </c:pt>
                <c:pt idx="536">
                  <c:v>45124</c:v>
                </c:pt>
                <c:pt idx="537">
                  <c:v>45125</c:v>
                </c:pt>
                <c:pt idx="538">
                  <c:v>45126</c:v>
                </c:pt>
                <c:pt idx="539">
                  <c:v>45127</c:v>
                </c:pt>
                <c:pt idx="540">
                  <c:v>45128</c:v>
                </c:pt>
                <c:pt idx="541">
                  <c:v>45131</c:v>
                </c:pt>
                <c:pt idx="542">
                  <c:v>45132</c:v>
                </c:pt>
                <c:pt idx="543">
                  <c:v>45133</c:v>
                </c:pt>
                <c:pt idx="544">
                  <c:v>45134</c:v>
                </c:pt>
                <c:pt idx="545">
                  <c:v>45135</c:v>
                </c:pt>
                <c:pt idx="546">
                  <c:v>45138</c:v>
                </c:pt>
                <c:pt idx="547">
                  <c:v>45139</c:v>
                </c:pt>
                <c:pt idx="548">
                  <c:v>45140</c:v>
                </c:pt>
                <c:pt idx="549">
                  <c:v>45141</c:v>
                </c:pt>
                <c:pt idx="550">
                  <c:v>45142</c:v>
                </c:pt>
                <c:pt idx="551">
                  <c:v>45145</c:v>
                </c:pt>
                <c:pt idx="552">
                  <c:v>45146</c:v>
                </c:pt>
                <c:pt idx="553">
                  <c:v>45147</c:v>
                </c:pt>
                <c:pt idx="554">
                  <c:v>45148</c:v>
                </c:pt>
                <c:pt idx="555">
                  <c:v>45149</c:v>
                </c:pt>
                <c:pt idx="556">
                  <c:v>45152</c:v>
                </c:pt>
                <c:pt idx="557">
                  <c:v>45153</c:v>
                </c:pt>
                <c:pt idx="558">
                  <c:v>45154</c:v>
                </c:pt>
                <c:pt idx="559">
                  <c:v>45155</c:v>
                </c:pt>
                <c:pt idx="560">
                  <c:v>45156</c:v>
                </c:pt>
                <c:pt idx="561">
                  <c:v>45159</c:v>
                </c:pt>
                <c:pt idx="562">
                  <c:v>45160</c:v>
                </c:pt>
                <c:pt idx="563">
                  <c:v>45161</c:v>
                </c:pt>
                <c:pt idx="564">
                  <c:v>45162</c:v>
                </c:pt>
                <c:pt idx="565">
                  <c:v>45163</c:v>
                </c:pt>
                <c:pt idx="566">
                  <c:v>45166</c:v>
                </c:pt>
                <c:pt idx="567">
                  <c:v>45167</c:v>
                </c:pt>
                <c:pt idx="568">
                  <c:v>45168</c:v>
                </c:pt>
                <c:pt idx="569">
                  <c:v>45169</c:v>
                </c:pt>
                <c:pt idx="570">
                  <c:v>45170</c:v>
                </c:pt>
                <c:pt idx="571">
                  <c:v>45173</c:v>
                </c:pt>
                <c:pt idx="572">
                  <c:v>45174</c:v>
                </c:pt>
                <c:pt idx="573">
                  <c:v>45175</c:v>
                </c:pt>
                <c:pt idx="574">
                  <c:v>45176</c:v>
                </c:pt>
                <c:pt idx="575">
                  <c:v>45177</c:v>
                </c:pt>
                <c:pt idx="576">
                  <c:v>45180</c:v>
                </c:pt>
                <c:pt idx="577">
                  <c:v>45181</c:v>
                </c:pt>
                <c:pt idx="578">
                  <c:v>45182</c:v>
                </c:pt>
                <c:pt idx="579">
                  <c:v>45183</c:v>
                </c:pt>
                <c:pt idx="580">
                  <c:v>45184</c:v>
                </c:pt>
                <c:pt idx="581">
                  <c:v>45187</c:v>
                </c:pt>
                <c:pt idx="582">
                  <c:v>45188</c:v>
                </c:pt>
                <c:pt idx="583">
                  <c:v>45189</c:v>
                </c:pt>
                <c:pt idx="584">
                  <c:v>45190</c:v>
                </c:pt>
                <c:pt idx="585">
                  <c:v>45191</c:v>
                </c:pt>
                <c:pt idx="586">
                  <c:v>45194</c:v>
                </c:pt>
                <c:pt idx="587">
                  <c:v>45195</c:v>
                </c:pt>
                <c:pt idx="588">
                  <c:v>45196</c:v>
                </c:pt>
                <c:pt idx="589">
                  <c:v>45197</c:v>
                </c:pt>
                <c:pt idx="590">
                  <c:v>45198</c:v>
                </c:pt>
                <c:pt idx="591">
                  <c:v>45201</c:v>
                </c:pt>
                <c:pt idx="592">
                  <c:v>45202</c:v>
                </c:pt>
                <c:pt idx="593">
                  <c:v>45203</c:v>
                </c:pt>
                <c:pt idx="594">
                  <c:v>45204</c:v>
                </c:pt>
                <c:pt idx="595">
                  <c:v>45205</c:v>
                </c:pt>
                <c:pt idx="596">
                  <c:v>45208</c:v>
                </c:pt>
                <c:pt idx="597">
                  <c:v>45209</c:v>
                </c:pt>
                <c:pt idx="598">
                  <c:v>45210</c:v>
                </c:pt>
                <c:pt idx="599">
                  <c:v>45211</c:v>
                </c:pt>
                <c:pt idx="600">
                  <c:v>45212</c:v>
                </c:pt>
                <c:pt idx="601">
                  <c:v>45215</c:v>
                </c:pt>
                <c:pt idx="602">
                  <c:v>45216</c:v>
                </c:pt>
                <c:pt idx="603">
                  <c:v>45217</c:v>
                </c:pt>
                <c:pt idx="604">
                  <c:v>45218</c:v>
                </c:pt>
                <c:pt idx="605">
                  <c:v>45219</c:v>
                </c:pt>
                <c:pt idx="606">
                  <c:v>45222</c:v>
                </c:pt>
                <c:pt idx="607">
                  <c:v>45223</c:v>
                </c:pt>
                <c:pt idx="608">
                  <c:v>45224</c:v>
                </c:pt>
                <c:pt idx="609">
                  <c:v>45225</c:v>
                </c:pt>
                <c:pt idx="610">
                  <c:v>45226</c:v>
                </c:pt>
                <c:pt idx="611">
                  <c:v>45229</c:v>
                </c:pt>
                <c:pt idx="612">
                  <c:v>45230</c:v>
                </c:pt>
                <c:pt idx="613">
                  <c:v>45231</c:v>
                </c:pt>
                <c:pt idx="614">
                  <c:v>45232</c:v>
                </c:pt>
                <c:pt idx="615">
                  <c:v>45233</c:v>
                </c:pt>
                <c:pt idx="616">
                  <c:v>45236</c:v>
                </c:pt>
                <c:pt idx="617">
                  <c:v>45237</c:v>
                </c:pt>
                <c:pt idx="618">
                  <c:v>45238</c:v>
                </c:pt>
                <c:pt idx="619">
                  <c:v>45239</c:v>
                </c:pt>
                <c:pt idx="620">
                  <c:v>45240</c:v>
                </c:pt>
                <c:pt idx="621">
                  <c:v>45243</c:v>
                </c:pt>
                <c:pt idx="622">
                  <c:v>45244</c:v>
                </c:pt>
                <c:pt idx="623">
                  <c:v>45245</c:v>
                </c:pt>
                <c:pt idx="624">
                  <c:v>45246</c:v>
                </c:pt>
                <c:pt idx="625">
                  <c:v>45247</c:v>
                </c:pt>
                <c:pt idx="626">
                  <c:v>45250</c:v>
                </c:pt>
                <c:pt idx="627">
                  <c:v>45251</c:v>
                </c:pt>
                <c:pt idx="628">
                  <c:v>45252</c:v>
                </c:pt>
                <c:pt idx="629">
                  <c:v>45253</c:v>
                </c:pt>
                <c:pt idx="630">
                  <c:v>45254</c:v>
                </c:pt>
                <c:pt idx="631">
                  <c:v>45257</c:v>
                </c:pt>
                <c:pt idx="632">
                  <c:v>45258</c:v>
                </c:pt>
                <c:pt idx="633">
                  <c:v>45259</c:v>
                </c:pt>
                <c:pt idx="634">
                  <c:v>45260</c:v>
                </c:pt>
                <c:pt idx="635">
                  <c:v>45261</c:v>
                </c:pt>
                <c:pt idx="636">
                  <c:v>45264</c:v>
                </c:pt>
                <c:pt idx="637">
                  <c:v>45265</c:v>
                </c:pt>
                <c:pt idx="638">
                  <c:v>45266</c:v>
                </c:pt>
                <c:pt idx="639">
                  <c:v>45267</c:v>
                </c:pt>
                <c:pt idx="640">
                  <c:v>45268</c:v>
                </c:pt>
                <c:pt idx="641">
                  <c:v>45271</c:v>
                </c:pt>
                <c:pt idx="642">
                  <c:v>45272</c:v>
                </c:pt>
                <c:pt idx="643">
                  <c:v>45273</c:v>
                </c:pt>
                <c:pt idx="644">
                  <c:v>45274</c:v>
                </c:pt>
                <c:pt idx="645">
                  <c:v>45275</c:v>
                </c:pt>
                <c:pt idx="646">
                  <c:v>45278</c:v>
                </c:pt>
                <c:pt idx="647">
                  <c:v>45279</c:v>
                </c:pt>
                <c:pt idx="648">
                  <c:v>45280</c:v>
                </c:pt>
                <c:pt idx="649">
                  <c:v>45281</c:v>
                </c:pt>
                <c:pt idx="650">
                  <c:v>45282</c:v>
                </c:pt>
                <c:pt idx="651">
                  <c:v>45285</c:v>
                </c:pt>
                <c:pt idx="652">
                  <c:v>45286</c:v>
                </c:pt>
                <c:pt idx="653">
                  <c:v>45287</c:v>
                </c:pt>
                <c:pt idx="654">
                  <c:v>45288</c:v>
                </c:pt>
                <c:pt idx="655">
                  <c:v>45289</c:v>
                </c:pt>
                <c:pt idx="656">
                  <c:v>45292</c:v>
                </c:pt>
                <c:pt idx="657">
                  <c:v>45293</c:v>
                </c:pt>
                <c:pt idx="658">
                  <c:v>45294</c:v>
                </c:pt>
                <c:pt idx="659">
                  <c:v>45295</c:v>
                </c:pt>
                <c:pt idx="660">
                  <c:v>45296</c:v>
                </c:pt>
                <c:pt idx="661">
                  <c:v>45299</c:v>
                </c:pt>
                <c:pt idx="662">
                  <c:v>45300</c:v>
                </c:pt>
                <c:pt idx="663">
                  <c:v>45301</c:v>
                </c:pt>
                <c:pt idx="664">
                  <c:v>45302</c:v>
                </c:pt>
                <c:pt idx="665">
                  <c:v>45303</c:v>
                </c:pt>
                <c:pt idx="666">
                  <c:v>45306</c:v>
                </c:pt>
                <c:pt idx="667">
                  <c:v>45307</c:v>
                </c:pt>
                <c:pt idx="668">
                  <c:v>45308</c:v>
                </c:pt>
                <c:pt idx="669">
                  <c:v>45309</c:v>
                </c:pt>
                <c:pt idx="670">
                  <c:v>45310</c:v>
                </c:pt>
                <c:pt idx="671">
                  <c:v>45313</c:v>
                </c:pt>
                <c:pt idx="672">
                  <c:v>45314</c:v>
                </c:pt>
                <c:pt idx="673">
                  <c:v>45315</c:v>
                </c:pt>
                <c:pt idx="674">
                  <c:v>45316</c:v>
                </c:pt>
                <c:pt idx="675">
                  <c:v>45317</c:v>
                </c:pt>
                <c:pt idx="676">
                  <c:v>45320</c:v>
                </c:pt>
                <c:pt idx="677">
                  <c:v>45321</c:v>
                </c:pt>
                <c:pt idx="678">
                  <c:v>45322</c:v>
                </c:pt>
                <c:pt idx="679">
                  <c:v>45323</c:v>
                </c:pt>
                <c:pt idx="680">
                  <c:v>45324</c:v>
                </c:pt>
                <c:pt idx="681">
                  <c:v>45328</c:v>
                </c:pt>
                <c:pt idx="682">
                  <c:v>45329</c:v>
                </c:pt>
                <c:pt idx="683">
                  <c:v>45330</c:v>
                </c:pt>
                <c:pt idx="684">
                  <c:v>45331</c:v>
                </c:pt>
                <c:pt idx="685">
                  <c:v>45334</c:v>
                </c:pt>
                <c:pt idx="686">
                  <c:v>45335</c:v>
                </c:pt>
                <c:pt idx="687">
                  <c:v>45336</c:v>
                </c:pt>
                <c:pt idx="688">
                  <c:v>45337</c:v>
                </c:pt>
                <c:pt idx="689">
                  <c:v>45338</c:v>
                </c:pt>
                <c:pt idx="690">
                  <c:v>45341</c:v>
                </c:pt>
                <c:pt idx="691">
                  <c:v>45342</c:v>
                </c:pt>
                <c:pt idx="692">
                  <c:v>45343</c:v>
                </c:pt>
                <c:pt idx="693">
                  <c:v>45344</c:v>
                </c:pt>
                <c:pt idx="694">
                  <c:v>45345</c:v>
                </c:pt>
                <c:pt idx="695">
                  <c:v>45348</c:v>
                </c:pt>
                <c:pt idx="696">
                  <c:v>45349</c:v>
                </c:pt>
                <c:pt idx="697">
                  <c:v>45350</c:v>
                </c:pt>
                <c:pt idx="698">
                  <c:v>45351</c:v>
                </c:pt>
                <c:pt idx="699">
                  <c:v>45352</c:v>
                </c:pt>
                <c:pt idx="700">
                  <c:v>45355</c:v>
                </c:pt>
                <c:pt idx="701">
                  <c:v>45356</c:v>
                </c:pt>
                <c:pt idx="702">
                  <c:v>45357</c:v>
                </c:pt>
                <c:pt idx="703">
                  <c:v>45358</c:v>
                </c:pt>
                <c:pt idx="704">
                  <c:v>45359</c:v>
                </c:pt>
                <c:pt idx="705">
                  <c:v>45362</c:v>
                </c:pt>
                <c:pt idx="706">
                  <c:v>45363</c:v>
                </c:pt>
                <c:pt idx="707">
                  <c:v>45364</c:v>
                </c:pt>
                <c:pt idx="708">
                  <c:v>45365</c:v>
                </c:pt>
                <c:pt idx="709">
                  <c:v>45366</c:v>
                </c:pt>
                <c:pt idx="710">
                  <c:v>45369</c:v>
                </c:pt>
                <c:pt idx="711">
                  <c:v>45370</c:v>
                </c:pt>
                <c:pt idx="712">
                  <c:v>45371</c:v>
                </c:pt>
                <c:pt idx="713">
                  <c:v>45372</c:v>
                </c:pt>
                <c:pt idx="714">
                  <c:v>45373</c:v>
                </c:pt>
                <c:pt idx="715">
                  <c:v>45376</c:v>
                </c:pt>
                <c:pt idx="716">
                  <c:v>45377</c:v>
                </c:pt>
                <c:pt idx="717">
                  <c:v>45378</c:v>
                </c:pt>
                <c:pt idx="718">
                  <c:v>45379</c:v>
                </c:pt>
                <c:pt idx="719">
                  <c:v>45380</c:v>
                </c:pt>
                <c:pt idx="720">
                  <c:v>45383</c:v>
                </c:pt>
                <c:pt idx="721">
                  <c:v>45384</c:v>
                </c:pt>
                <c:pt idx="722">
                  <c:v>45385</c:v>
                </c:pt>
                <c:pt idx="723">
                  <c:v>45386</c:v>
                </c:pt>
                <c:pt idx="724">
                  <c:v>45387</c:v>
                </c:pt>
                <c:pt idx="725">
                  <c:v>45390</c:v>
                </c:pt>
                <c:pt idx="726">
                  <c:v>45391</c:v>
                </c:pt>
                <c:pt idx="727">
                  <c:v>45392</c:v>
                </c:pt>
                <c:pt idx="728">
                  <c:v>45393</c:v>
                </c:pt>
                <c:pt idx="729">
                  <c:v>45394</c:v>
                </c:pt>
                <c:pt idx="730">
                  <c:v>45397</c:v>
                </c:pt>
                <c:pt idx="731">
                  <c:v>45399</c:v>
                </c:pt>
                <c:pt idx="732">
                  <c:v>45400</c:v>
                </c:pt>
                <c:pt idx="733">
                  <c:v>45401</c:v>
                </c:pt>
                <c:pt idx="734">
                  <c:v>45404</c:v>
                </c:pt>
                <c:pt idx="735">
                  <c:v>45405</c:v>
                </c:pt>
                <c:pt idx="736">
                  <c:v>45406</c:v>
                </c:pt>
                <c:pt idx="737">
                  <c:v>45407</c:v>
                </c:pt>
                <c:pt idx="738">
                  <c:v>45408</c:v>
                </c:pt>
                <c:pt idx="739">
                  <c:v>45411</c:v>
                </c:pt>
                <c:pt idx="740">
                  <c:v>45412</c:v>
                </c:pt>
                <c:pt idx="741">
                  <c:v>45413</c:v>
                </c:pt>
                <c:pt idx="742">
                  <c:v>45414</c:v>
                </c:pt>
                <c:pt idx="743">
                  <c:v>45415</c:v>
                </c:pt>
                <c:pt idx="744">
                  <c:v>45418</c:v>
                </c:pt>
                <c:pt idx="745">
                  <c:v>45419</c:v>
                </c:pt>
                <c:pt idx="746">
                  <c:v>45420</c:v>
                </c:pt>
                <c:pt idx="747">
                  <c:v>45421</c:v>
                </c:pt>
                <c:pt idx="748">
                  <c:v>45422</c:v>
                </c:pt>
                <c:pt idx="749">
                  <c:v>45425</c:v>
                </c:pt>
                <c:pt idx="750">
                  <c:v>45426</c:v>
                </c:pt>
                <c:pt idx="751">
                  <c:v>45427</c:v>
                </c:pt>
                <c:pt idx="752">
                  <c:v>45428</c:v>
                </c:pt>
                <c:pt idx="753">
                  <c:v>45429</c:v>
                </c:pt>
                <c:pt idx="754">
                  <c:v>45432</c:v>
                </c:pt>
                <c:pt idx="755">
                  <c:v>45433</c:v>
                </c:pt>
                <c:pt idx="756">
                  <c:v>45434</c:v>
                </c:pt>
                <c:pt idx="757">
                  <c:v>45435</c:v>
                </c:pt>
                <c:pt idx="758">
                  <c:v>45436</c:v>
                </c:pt>
                <c:pt idx="759">
                  <c:v>45439</c:v>
                </c:pt>
                <c:pt idx="760">
                  <c:v>45440</c:v>
                </c:pt>
                <c:pt idx="761">
                  <c:v>45441</c:v>
                </c:pt>
                <c:pt idx="762">
                  <c:v>45442</c:v>
                </c:pt>
                <c:pt idx="763">
                  <c:v>45443</c:v>
                </c:pt>
                <c:pt idx="764">
                  <c:v>45446</c:v>
                </c:pt>
                <c:pt idx="765">
                  <c:v>45447</c:v>
                </c:pt>
                <c:pt idx="766">
                  <c:v>45448</c:v>
                </c:pt>
                <c:pt idx="767">
                  <c:v>45449</c:v>
                </c:pt>
                <c:pt idx="768">
                  <c:v>45450</c:v>
                </c:pt>
                <c:pt idx="769">
                  <c:v>45453</c:v>
                </c:pt>
                <c:pt idx="770">
                  <c:v>45454</c:v>
                </c:pt>
                <c:pt idx="771">
                  <c:v>45455</c:v>
                </c:pt>
                <c:pt idx="772">
                  <c:v>45456</c:v>
                </c:pt>
                <c:pt idx="773">
                  <c:v>45457</c:v>
                </c:pt>
                <c:pt idx="774">
                  <c:v>45460</c:v>
                </c:pt>
                <c:pt idx="775">
                  <c:v>45461</c:v>
                </c:pt>
                <c:pt idx="776">
                  <c:v>45462</c:v>
                </c:pt>
                <c:pt idx="777">
                  <c:v>45463</c:v>
                </c:pt>
                <c:pt idx="778">
                  <c:v>45464</c:v>
                </c:pt>
                <c:pt idx="779">
                  <c:v>45467</c:v>
                </c:pt>
                <c:pt idx="780">
                  <c:v>45468</c:v>
                </c:pt>
                <c:pt idx="781">
                  <c:v>45469</c:v>
                </c:pt>
                <c:pt idx="782">
                  <c:v>45470</c:v>
                </c:pt>
                <c:pt idx="783">
                  <c:v>45471</c:v>
                </c:pt>
                <c:pt idx="784">
                  <c:v>45474</c:v>
                </c:pt>
                <c:pt idx="785">
                  <c:v>45475</c:v>
                </c:pt>
                <c:pt idx="786">
                  <c:v>45476</c:v>
                </c:pt>
                <c:pt idx="787">
                  <c:v>45477</c:v>
                </c:pt>
                <c:pt idx="788">
                  <c:v>45478</c:v>
                </c:pt>
                <c:pt idx="789">
                  <c:v>45481</c:v>
                </c:pt>
                <c:pt idx="790">
                  <c:v>45482</c:v>
                </c:pt>
                <c:pt idx="791">
                  <c:v>45483</c:v>
                </c:pt>
                <c:pt idx="792">
                  <c:v>45484</c:v>
                </c:pt>
                <c:pt idx="793">
                  <c:v>45485</c:v>
                </c:pt>
                <c:pt idx="794">
                  <c:v>45488</c:v>
                </c:pt>
                <c:pt idx="795">
                  <c:v>45489</c:v>
                </c:pt>
                <c:pt idx="796">
                  <c:v>45490</c:v>
                </c:pt>
                <c:pt idx="797">
                  <c:v>45491</c:v>
                </c:pt>
                <c:pt idx="798">
                  <c:v>45492</c:v>
                </c:pt>
                <c:pt idx="799">
                  <c:v>45495</c:v>
                </c:pt>
                <c:pt idx="800">
                  <c:v>45496</c:v>
                </c:pt>
                <c:pt idx="801">
                  <c:v>45497</c:v>
                </c:pt>
                <c:pt idx="802">
                  <c:v>45498</c:v>
                </c:pt>
                <c:pt idx="803">
                  <c:v>45499</c:v>
                </c:pt>
                <c:pt idx="804">
                  <c:v>45502</c:v>
                </c:pt>
                <c:pt idx="805">
                  <c:v>45503</c:v>
                </c:pt>
                <c:pt idx="806">
                  <c:v>45504</c:v>
                </c:pt>
                <c:pt idx="807">
                  <c:v>45505</c:v>
                </c:pt>
                <c:pt idx="808">
                  <c:v>45506</c:v>
                </c:pt>
                <c:pt idx="809">
                  <c:v>45509</c:v>
                </c:pt>
                <c:pt idx="810">
                  <c:v>45510</c:v>
                </c:pt>
                <c:pt idx="811">
                  <c:v>45511</c:v>
                </c:pt>
                <c:pt idx="812">
                  <c:v>45512</c:v>
                </c:pt>
                <c:pt idx="813">
                  <c:v>45513</c:v>
                </c:pt>
                <c:pt idx="814">
                  <c:v>45516</c:v>
                </c:pt>
                <c:pt idx="815">
                  <c:v>45517</c:v>
                </c:pt>
                <c:pt idx="816">
                  <c:v>45518</c:v>
                </c:pt>
                <c:pt idx="817">
                  <c:v>45519</c:v>
                </c:pt>
                <c:pt idx="818">
                  <c:v>45520</c:v>
                </c:pt>
                <c:pt idx="819">
                  <c:v>45523</c:v>
                </c:pt>
                <c:pt idx="820">
                  <c:v>45524</c:v>
                </c:pt>
                <c:pt idx="821">
                  <c:v>45525</c:v>
                </c:pt>
                <c:pt idx="822">
                  <c:v>45526</c:v>
                </c:pt>
                <c:pt idx="823">
                  <c:v>45527</c:v>
                </c:pt>
                <c:pt idx="824">
                  <c:v>45530</c:v>
                </c:pt>
                <c:pt idx="825">
                  <c:v>45531</c:v>
                </c:pt>
                <c:pt idx="826">
                  <c:v>45532</c:v>
                </c:pt>
                <c:pt idx="827">
                  <c:v>45533</c:v>
                </c:pt>
                <c:pt idx="828">
                  <c:v>45534</c:v>
                </c:pt>
                <c:pt idx="829">
                  <c:v>45537</c:v>
                </c:pt>
                <c:pt idx="830">
                  <c:v>45538</c:v>
                </c:pt>
                <c:pt idx="831">
                  <c:v>45539</c:v>
                </c:pt>
                <c:pt idx="832">
                  <c:v>45540</c:v>
                </c:pt>
                <c:pt idx="833">
                  <c:v>45541</c:v>
                </c:pt>
                <c:pt idx="834">
                  <c:v>45544</c:v>
                </c:pt>
                <c:pt idx="835">
                  <c:v>45545</c:v>
                </c:pt>
                <c:pt idx="836">
                  <c:v>45546</c:v>
                </c:pt>
                <c:pt idx="837">
                  <c:v>45547</c:v>
                </c:pt>
                <c:pt idx="838">
                  <c:v>45548</c:v>
                </c:pt>
                <c:pt idx="839">
                  <c:v>45551</c:v>
                </c:pt>
                <c:pt idx="840">
                  <c:v>45552</c:v>
                </c:pt>
                <c:pt idx="841">
                  <c:v>45553</c:v>
                </c:pt>
                <c:pt idx="842">
                  <c:v>45554</c:v>
                </c:pt>
                <c:pt idx="843">
                  <c:v>45555</c:v>
                </c:pt>
                <c:pt idx="844">
                  <c:v>45558</c:v>
                </c:pt>
                <c:pt idx="845">
                  <c:v>45559</c:v>
                </c:pt>
                <c:pt idx="846">
                  <c:v>45560</c:v>
                </c:pt>
                <c:pt idx="847">
                  <c:v>45561</c:v>
                </c:pt>
                <c:pt idx="848">
                  <c:v>45562</c:v>
                </c:pt>
                <c:pt idx="849">
                  <c:v>45565</c:v>
                </c:pt>
                <c:pt idx="850">
                  <c:v>45566</c:v>
                </c:pt>
                <c:pt idx="851">
                  <c:v>45567</c:v>
                </c:pt>
                <c:pt idx="852">
                  <c:v>45568</c:v>
                </c:pt>
                <c:pt idx="853">
                  <c:v>45569</c:v>
                </c:pt>
                <c:pt idx="854">
                  <c:v>45572</c:v>
                </c:pt>
                <c:pt idx="855">
                  <c:v>45573</c:v>
                </c:pt>
                <c:pt idx="856">
                  <c:v>45574</c:v>
                </c:pt>
                <c:pt idx="857">
                  <c:v>45575</c:v>
                </c:pt>
                <c:pt idx="858">
                  <c:v>45576</c:v>
                </c:pt>
                <c:pt idx="859">
                  <c:v>45579</c:v>
                </c:pt>
                <c:pt idx="860">
                  <c:v>45580</c:v>
                </c:pt>
                <c:pt idx="861">
                  <c:v>45581</c:v>
                </c:pt>
                <c:pt idx="862">
                  <c:v>45582</c:v>
                </c:pt>
                <c:pt idx="863">
                  <c:v>45583</c:v>
                </c:pt>
                <c:pt idx="864">
                  <c:v>45586</c:v>
                </c:pt>
                <c:pt idx="865">
                  <c:v>45587</c:v>
                </c:pt>
                <c:pt idx="866">
                  <c:v>45588</c:v>
                </c:pt>
                <c:pt idx="867">
                  <c:v>45589</c:v>
                </c:pt>
                <c:pt idx="868">
                  <c:v>45590</c:v>
                </c:pt>
                <c:pt idx="869">
                  <c:v>45593</c:v>
                </c:pt>
                <c:pt idx="870">
                  <c:v>45594</c:v>
                </c:pt>
                <c:pt idx="871">
                  <c:v>45595</c:v>
                </c:pt>
                <c:pt idx="872">
                  <c:v>45596</c:v>
                </c:pt>
                <c:pt idx="873">
                  <c:v>45597</c:v>
                </c:pt>
                <c:pt idx="874">
                  <c:v>45600</c:v>
                </c:pt>
                <c:pt idx="875">
                  <c:v>45601</c:v>
                </c:pt>
                <c:pt idx="876">
                  <c:v>45602</c:v>
                </c:pt>
                <c:pt idx="877">
                  <c:v>45603</c:v>
                </c:pt>
                <c:pt idx="878">
                  <c:v>45604</c:v>
                </c:pt>
                <c:pt idx="879">
                  <c:v>45607</c:v>
                </c:pt>
                <c:pt idx="880">
                  <c:v>45608</c:v>
                </c:pt>
                <c:pt idx="881">
                  <c:v>45609</c:v>
                </c:pt>
                <c:pt idx="882">
                  <c:v>45610</c:v>
                </c:pt>
                <c:pt idx="883">
                  <c:v>45611</c:v>
                </c:pt>
                <c:pt idx="884">
                  <c:v>45614</c:v>
                </c:pt>
                <c:pt idx="885">
                  <c:v>45615</c:v>
                </c:pt>
                <c:pt idx="886">
                  <c:v>45616</c:v>
                </c:pt>
                <c:pt idx="887">
                  <c:v>45617</c:v>
                </c:pt>
                <c:pt idx="888">
                  <c:v>45618</c:v>
                </c:pt>
                <c:pt idx="889">
                  <c:v>45621</c:v>
                </c:pt>
                <c:pt idx="890">
                  <c:v>45622</c:v>
                </c:pt>
                <c:pt idx="891">
                  <c:v>45623</c:v>
                </c:pt>
                <c:pt idx="892">
                  <c:v>45624</c:v>
                </c:pt>
                <c:pt idx="893">
                  <c:v>45625</c:v>
                </c:pt>
                <c:pt idx="894">
                  <c:v>45628</c:v>
                </c:pt>
                <c:pt idx="895">
                  <c:v>45629</c:v>
                </c:pt>
                <c:pt idx="896">
                  <c:v>45630</c:v>
                </c:pt>
                <c:pt idx="897">
                  <c:v>45631</c:v>
                </c:pt>
                <c:pt idx="898">
                  <c:v>45632</c:v>
                </c:pt>
                <c:pt idx="899">
                  <c:v>45635</c:v>
                </c:pt>
                <c:pt idx="900">
                  <c:v>45636</c:v>
                </c:pt>
                <c:pt idx="901">
                  <c:v>45637</c:v>
                </c:pt>
                <c:pt idx="902">
                  <c:v>45638</c:v>
                </c:pt>
                <c:pt idx="903">
                  <c:v>45639</c:v>
                </c:pt>
                <c:pt idx="904">
                  <c:v>45642</c:v>
                </c:pt>
                <c:pt idx="905">
                  <c:v>45643</c:v>
                </c:pt>
                <c:pt idx="906">
                  <c:v>45644</c:v>
                </c:pt>
                <c:pt idx="907">
                  <c:v>45645</c:v>
                </c:pt>
                <c:pt idx="908">
                  <c:v>45646</c:v>
                </c:pt>
                <c:pt idx="909">
                  <c:v>45649</c:v>
                </c:pt>
                <c:pt idx="910">
                  <c:v>45650</c:v>
                </c:pt>
                <c:pt idx="911">
                  <c:v>45651</c:v>
                </c:pt>
                <c:pt idx="912">
                  <c:v>45652</c:v>
                </c:pt>
                <c:pt idx="913">
                  <c:v>45653</c:v>
                </c:pt>
                <c:pt idx="914">
                  <c:v>45656</c:v>
                </c:pt>
                <c:pt idx="915">
                  <c:v>45657</c:v>
                </c:pt>
                <c:pt idx="916">
                  <c:v>45658</c:v>
                </c:pt>
                <c:pt idx="917">
                  <c:v>45659</c:v>
                </c:pt>
                <c:pt idx="918">
                  <c:v>45660</c:v>
                </c:pt>
                <c:pt idx="919">
                  <c:v>45663</c:v>
                </c:pt>
                <c:pt idx="920">
                  <c:v>45664</c:v>
                </c:pt>
                <c:pt idx="921">
                  <c:v>45665</c:v>
                </c:pt>
                <c:pt idx="922">
                  <c:v>45666</c:v>
                </c:pt>
                <c:pt idx="923">
                  <c:v>45667</c:v>
                </c:pt>
                <c:pt idx="924">
                  <c:v>45670</c:v>
                </c:pt>
                <c:pt idx="925">
                  <c:v>45671</c:v>
                </c:pt>
                <c:pt idx="926">
                  <c:v>45672</c:v>
                </c:pt>
                <c:pt idx="927">
                  <c:v>45673</c:v>
                </c:pt>
                <c:pt idx="928">
                  <c:v>45674</c:v>
                </c:pt>
                <c:pt idx="929">
                  <c:v>45677</c:v>
                </c:pt>
                <c:pt idx="930">
                  <c:v>45678</c:v>
                </c:pt>
                <c:pt idx="931">
                  <c:v>45679</c:v>
                </c:pt>
                <c:pt idx="932">
                  <c:v>45680</c:v>
                </c:pt>
                <c:pt idx="933">
                  <c:v>45681</c:v>
                </c:pt>
                <c:pt idx="934">
                  <c:v>45684</c:v>
                </c:pt>
                <c:pt idx="935">
                  <c:v>45685</c:v>
                </c:pt>
                <c:pt idx="936">
                  <c:v>45686</c:v>
                </c:pt>
                <c:pt idx="937">
                  <c:v>45687</c:v>
                </c:pt>
                <c:pt idx="938">
                  <c:v>45688</c:v>
                </c:pt>
                <c:pt idx="939">
                  <c:v>45691</c:v>
                </c:pt>
                <c:pt idx="940">
                  <c:v>45692</c:v>
                </c:pt>
                <c:pt idx="941">
                  <c:v>45693</c:v>
                </c:pt>
                <c:pt idx="942">
                  <c:v>45694</c:v>
                </c:pt>
                <c:pt idx="943">
                  <c:v>45695</c:v>
                </c:pt>
                <c:pt idx="944">
                  <c:v>45698</c:v>
                </c:pt>
                <c:pt idx="945">
                  <c:v>45699</c:v>
                </c:pt>
                <c:pt idx="946">
                  <c:v>45700</c:v>
                </c:pt>
                <c:pt idx="947">
                  <c:v>45701</c:v>
                </c:pt>
                <c:pt idx="948">
                  <c:v>45702</c:v>
                </c:pt>
                <c:pt idx="949">
                  <c:v>45705</c:v>
                </c:pt>
                <c:pt idx="950">
                  <c:v>45706</c:v>
                </c:pt>
                <c:pt idx="951">
                  <c:v>45707</c:v>
                </c:pt>
                <c:pt idx="952">
                  <c:v>45708</c:v>
                </c:pt>
                <c:pt idx="953">
                  <c:v>45709</c:v>
                </c:pt>
                <c:pt idx="954">
                  <c:v>45712</c:v>
                </c:pt>
                <c:pt idx="955">
                  <c:v>45713</c:v>
                </c:pt>
                <c:pt idx="956">
                  <c:v>45714</c:v>
                </c:pt>
                <c:pt idx="957">
                  <c:v>45715</c:v>
                </c:pt>
                <c:pt idx="958">
                  <c:v>45716</c:v>
                </c:pt>
                <c:pt idx="959">
                  <c:v>45719</c:v>
                </c:pt>
                <c:pt idx="960">
                  <c:v>45720</c:v>
                </c:pt>
                <c:pt idx="961">
                  <c:v>45721</c:v>
                </c:pt>
                <c:pt idx="962">
                  <c:v>45722</c:v>
                </c:pt>
                <c:pt idx="963">
                  <c:v>45723</c:v>
                </c:pt>
                <c:pt idx="964">
                  <c:v>45726</c:v>
                </c:pt>
                <c:pt idx="965">
                  <c:v>45727</c:v>
                </c:pt>
                <c:pt idx="966">
                  <c:v>45728</c:v>
                </c:pt>
                <c:pt idx="967">
                  <c:v>45729</c:v>
                </c:pt>
                <c:pt idx="968">
                  <c:v>45730</c:v>
                </c:pt>
                <c:pt idx="969">
                  <c:v>45733</c:v>
                </c:pt>
                <c:pt idx="970">
                  <c:v>45734</c:v>
                </c:pt>
                <c:pt idx="971">
                  <c:v>45735</c:v>
                </c:pt>
                <c:pt idx="972">
                  <c:v>45736</c:v>
                </c:pt>
                <c:pt idx="973">
                  <c:v>45737</c:v>
                </c:pt>
                <c:pt idx="974">
                  <c:v>45740</c:v>
                </c:pt>
                <c:pt idx="975">
                  <c:v>45741</c:v>
                </c:pt>
                <c:pt idx="976">
                  <c:v>45742</c:v>
                </c:pt>
                <c:pt idx="977">
                  <c:v>45743</c:v>
                </c:pt>
                <c:pt idx="978">
                  <c:v>45744</c:v>
                </c:pt>
                <c:pt idx="979">
                  <c:v>45747</c:v>
                </c:pt>
                <c:pt idx="980">
                  <c:v>45748</c:v>
                </c:pt>
                <c:pt idx="981">
                  <c:v>45749</c:v>
                </c:pt>
                <c:pt idx="982">
                  <c:v>45750</c:v>
                </c:pt>
                <c:pt idx="983">
                  <c:v>45751</c:v>
                </c:pt>
                <c:pt idx="984">
                  <c:v>45754</c:v>
                </c:pt>
                <c:pt idx="985">
                  <c:v>45755</c:v>
                </c:pt>
                <c:pt idx="986">
                  <c:v>45756</c:v>
                </c:pt>
                <c:pt idx="987">
                  <c:v>45757</c:v>
                </c:pt>
                <c:pt idx="988">
                  <c:v>45758</c:v>
                </c:pt>
                <c:pt idx="989">
                  <c:v>45761</c:v>
                </c:pt>
                <c:pt idx="990">
                  <c:v>45762</c:v>
                </c:pt>
                <c:pt idx="991">
                  <c:v>45763</c:v>
                </c:pt>
                <c:pt idx="992">
                  <c:v>45764</c:v>
                </c:pt>
                <c:pt idx="993">
                  <c:v>45765</c:v>
                </c:pt>
                <c:pt idx="994">
                  <c:v>45766</c:v>
                </c:pt>
                <c:pt idx="995">
                  <c:v>45767</c:v>
                </c:pt>
                <c:pt idx="996">
                  <c:v>45768</c:v>
                </c:pt>
                <c:pt idx="997">
                  <c:v>45769</c:v>
                </c:pt>
                <c:pt idx="998">
                  <c:v>45770</c:v>
                </c:pt>
                <c:pt idx="999">
                  <c:v>45771</c:v>
                </c:pt>
                <c:pt idx="1000">
                  <c:v>45772</c:v>
                </c:pt>
                <c:pt idx="1001">
                  <c:v>45773</c:v>
                </c:pt>
                <c:pt idx="1002">
                  <c:v>45774</c:v>
                </c:pt>
                <c:pt idx="1003">
                  <c:v>45775</c:v>
                </c:pt>
                <c:pt idx="1004">
                  <c:v>45776</c:v>
                </c:pt>
                <c:pt idx="1005">
                  <c:v>45777</c:v>
                </c:pt>
                <c:pt idx="1006">
                  <c:v>45778</c:v>
                </c:pt>
                <c:pt idx="1007">
                  <c:v>45779</c:v>
                </c:pt>
                <c:pt idx="1008">
                  <c:v>45780</c:v>
                </c:pt>
                <c:pt idx="1009">
                  <c:v>45781</c:v>
                </c:pt>
                <c:pt idx="1010">
                  <c:v>45782</c:v>
                </c:pt>
                <c:pt idx="1011">
                  <c:v>45783</c:v>
                </c:pt>
                <c:pt idx="1012">
                  <c:v>45784</c:v>
                </c:pt>
                <c:pt idx="1013">
                  <c:v>45785</c:v>
                </c:pt>
                <c:pt idx="1014">
                  <c:v>45786</c:v>
                </c:pt>
                <c:pt idx="1015">
                  <c:v>45787</c:v>
                </c:pt>
                <c:pt idx="1016">
                  <c:v>45788</c:v>
                </c:pt>
                <c:pt idx="1017">
                  <c:v>45789</c:v>
                </c:pt>
                <c:pt idx="1018">
                  <c:v>45790</c:v>
                </c:pt>
                <c:pt idx="1019">
                  <c:v>45791</c:v>
                </c:pt>
                <c:pt idx="1020">
                  <c:v>45792</c:v>
                </c:pt>
                <c:pt idx="1021">
                  <c:v>45793</c:v>
                </c:pt>
                <c:pt idx="1022">
                  <c:v>45794</c:v>
                </c:pt>
                <c:pt idx="1023">
                  <c:v>45795</c:v>
                </c:pt>
                <c:pt idx="1024">
                  <c:v>45796</c:v>
                </c:pt>
                <c:pt idx="1025">
                  <c:v>45797</c:v>
                </c:pt>
                <c:pt idx="1026">
                  <c:v>45798</c:v>
                </c:pt>
                <c:pt idx="1027">
                  <c:v>45799</c:v>
                </c:pt>
                <c:pt idx="1028">
                  <c:v>45800</c:v>
                </c:pt>
                <c:pt idx="1029">
                  <c:v>45801</c:v>
                </c:pt>
                <c:pt idx="1030">
                  <c:v>45802</c:v>
                </c:pt>
                <c:pt idx="1031">
                  <c:v>45803</c:v>
                </c:pt>
                <c:pt idx="1032">
                  <c:v>45804</c:v>
                </c:pt>
                <c:pt idx="1033">
                  <c:v>45805</c:v>
                </c:pt>
                <c:pt idx="1034">
                  <c:v>45806</c:v>
                </c:pt>
                <c:pt idx="1035">
                  <c:v>45807</c:v>
                </c:pt>
                <c:pt idx="1036">
                  <c:v>45808</c:v>
                </c:pt>
                <c:pt idx="1037">
                  <c:v>45809</c:v>
                </c:pt>
                <c:pt idx="1038">
                  <c:v>45810</c:v>
                </c:pt>
                <c:pt idx="1039">
                  <c:v>45811</c:v>
                </c:pt>
                <c:pt idx="1040">
                  <c:v>45812</c:v>
                </c:pt>
                <c:pt idx="1041">
                  <c:v>45813</c:v>
                </c:pt>
                <c:pt idx="1042">
                  <c:v>45814</c:v>
                </c:pt>
                <c:pt idx="1043">
                  <c:v>45815</c:v>
                </c:pt>
                <c:pt idx="1044">
                  <c:v>45816</c:v>
                </c:pt>
                <c:pt idx="1045">
                  <c:v>45817</c:v>
                </c:pt>
                <c:pt idx="1046">
                  <c:v>45818</c:v>
                </c:pt>
                <c:pt idx="1047">
                  <c:v>45819</c:v>
                </c:pt>
                <c:pt idx="1048">
                  <c:v>45820</c:v>
                </c:pt>
                <c:pt idx="1049">
                  <c:v>45821</c:v>
                </c:pt>
                <c:pt idx="1050">
                  <c:v>45824</c:v>
                </c:pt>
                <c:pt idx="1051">
                  <c:v>45825</c:v>
                </c:pt>
                <c:pt idx="1052">
                  <c:v>45826</c:v>
                </c:pt>
                <c:pt idx="1053">
                  <c:v>45827</c:v>
                </c:pt>
                <c:pt idx="1054">
                  <c:v>45828</c:v>
                </c:pt>
                <c:pt idx="1055">
                  <c:v>45831</c:v>
                </c:pt>
                <c:pt idx="1056">
                  <c:v>45832</c:v>
                </c:pt>
                <c:pt idx="1057">
                  <c:v>45833</c:v>
                </c:pt>
                <c:pt idx="1058">
                  <c:v>45834</c:v>
                </c:pt>
                <c:pt idx="1059">
                  <c:v>45835</c:v>
                </c:pt>
                <c:pt idx="1060">
                  <c:v>45838</c:v>
                </c:pt>
                <c:pt idx="1061">
                  <c:v>45839</c:v>
                </c:pt>
                <c:pt idx="1062">
                  <c:v>45840</c:v>
                </c:pt>
                <c:pt idx="1063">
                  <c:v>45841</c:v>
                </c:pt>
                <c:pt idx="1064">
                  <c:v>45842</c:v>
                </c:pt>
                <c:pt idx="1065">
                  <c:v>45845</c:v>
                </c:pt>
                <c:pt idx="1066">
                  <c:v>45846</c:v>
                </c:pt>
                <c:pt idx="1067">
                  <c:v>45847</c:v>
                </c:pt>
                <c:pt idx="1068">
                  <c:v>45848</c:v>
                </c:pt>
                <c:pt idx="1069">
                  <c:v>45849</c:v>
                </c:pt>
                <c:pt idx="1070">
                  <c:v>45852</c:v>
                </c:pt>
                <c:pt idx="1071">
                  <c:v>45853</c:v>
                </c:pt>
                <c:pt idx="1072">
                  <c:v>45854</c:v>
                </c:pt>
                <c:pt idx="1073">
                  <c:v>45855</c:v>
                </c:pt>
                <c:pt idx="1074">
                  <c:v>45856</c:v>
                </c:pt>
                <c:pt idx="1075">
                  <c:v>45859</c:v>
                </c:pt>
                <c:pt idx="1076">
                  <c:v>45860</c:v>
                </c:pt>
                <c:pt idx="1077">
                  <c:v>45861</c:v>
                </c:pt>
                <c:pt idx="1078">
                  <c:v>45862</c:v>
                </c:pt>
                <c:pt idx="1079">
                  <c:v>45863</c:v>
                </c:pt>
                <c:pt idx="1080">
                  <c:v>45866</c:v>
                </c:pt>
                <c:pt idx="1081">
                  <c:v>45867</c:v>
                </c:pt>
                <c:pt idx="1082">
                  <c:v>45868</c:v>
                </c:pt>
                <c:pt idx="1083">
                  <c:v>45869</c:v>
                </c:pt>
                <c:pt idx="1084">
                  <c:v>45870</c:v>
                </c:pt>
                <c:pt idx="1085">
                  <c:v>45873</c:v>
                </c:pt>
                <c:pt idx="1086">
                  <c:v>45874</c:v>
                </c:pt>
                <c:pt idx="1087">
                  <c:v>45875</c:v>
                </c:pt>
                <c:pt idx="1088">
                  <c:v>45876</c:v>
                </c:pt>
                <c:pt idx="1089">
                  <c:v>45877</c:v>
                </c:pt>
                <c:pt idx="1090">
                  <c:v>45880</c:v>
                </c:pt>
                <c:pt idx="1091">
                  <c:v>45881</c:v>
                </c:pt>
                <c:pt idx="1092">
                  <c:v>45882</c:v>
                </c:pt>
                <c:pt idx="1093">
                  <c:v>45883</c:v>
                </c:pt>
                <c:pt idx="1094">
                  <c:v>45884</c:v>
                </c:pt>
                <c:pt idx="1095">
                  <c:v>45887</c:v>
                </c:pt>
                <c:pt idx="1096">
                  <c:v>45888</c:v>
                </c:pt>
                <c:pt idx="1097">
                  <c:v>45889</c:v>
                </c:pt>
                <c:pt idx="1098">
                  <c:v>45890</c:v>
                </c:pt>
                <c:pt idx="1099">
                  <c:v>45891</c:v>
                </c:pt>
                <c:pt idx="1100">
                  <c:v>45894</c:v>
                </c:pt>
                <c:pt idx="1101">
                  <c:v>45895</c:v>
                </c:pt>
                <c:pt idx="1102">
                  <c:v>45896</c:v>
                </c:pt>
                <c:pt idx="1103">
                  <c:v>45897</c:v>
                </c:pt>
                <c:pt idx="1104">
                  <c:v>45898</c:v>
                </c:pt>
                <c:pt idx="1105">
                  <c:v>45901</c:v>
                </c:pt>
                <c:pt idx="1106">
                  <c:v>45902</c:v>
                </c:pt>
                <c:pt idx="1107">
                  <c:v>45903</c:v>
                </c:pt>
                <c:pt idx="1108">
                  <c:v>45904</c:v>
                </c:pt>
                <c:pt idx="1109">
                  <c:v>45905</c:v>
                </c:pt>
                <c:pt idx="1110">
                  <c:v>45908</c:v>
                </c:pt>
                <c:pt idx="1111">
                  <c:v>45909</c:v>
                </c:pt>
                <c:pt idx="1112">
                  <c:v>45910</c:v>
                </c:pt>
                <c:pt idx="1113">
                  <c:v>45911</c:v>
                </c:pt>
                <c:pt idx="1114">
                  <c:v>45912</c:v>
                </c:pt>
                <c:pt idx="1115">
                  <c:v>45915</c:v>
                </c:pt>
                <c:pt idx="1116">
                  <c:v>45916</c:v>
                </c:pt>
                <c:pt idx="1117">
                  <c:v>45917</c:v>
                </c:pt>
                <c:pt idx="1118">
                  <c:v>45918</c:v>
                </c:pt>
                <c:pt idx="1119">
                  <c:v>45919</c:v>
                </c:pt>
                <c:pt idx="1120">
                  <c:v>45922</c:v>
                </c:pt>
                <c:pt idx="1121">
                  <c:v>45923</c:v>
                </c:pt>
                <c:pt idx="1122">
                  <c:v>45924</c:v>
                </c:pt>
                <c:pt idx="1123">
                  <c:v>45925</c:v>
                </c:pt>
                <c:pt idx="1124">
                  <c:v>45926</c:v>
                </c:pt>
                <c:pt idx="1125">
                  <c:v>45929</c:v>
                </c:pt>
                <c:pt idx="1126">
                  <c:v>45930</c:v>
                </c:pt>
                <c:pt idx="1127">
                  <c:v>45931</c:v>
                </c:pt>
                <c:pt idx="1128">
                  <c:v>45932</c:v>
                </c:pt>
                <c:pt idx="1129">
                  <c:v>45933</c:v>
                </c:pt>
                <c:pt idx="1130">
                  <c:v>45936</c:v>
                </c:pt>
                <c:pt idx="1131">
                  <c:v>45937</c:v>
                </c:pt>
                <c:pt idx="1132">
                  <c:v>45938</c:v>
                </c:pt>
                <c:pt idx="1133">
                  <c:v>45939</c:v>
                </c:pt>
                <c:pt idx="1134">
                  <c:v>45940</c:v>
                </c:pt>
                <c:pt idx="1135">
                  <c:v>45943</c:v>
                </c:pt>
                <c:pt idx="1136">
                  <c:v>45944</c:v>
                </c:pt>
                <c:pt idx="1137">
                  <c:v>45945</c:v>
                </c:pt>
                <c:pt idx="1138">
                  <c:v>45946</c:v>
                </c:pt>
                <c:pt idx="1139">
                  <c:v>45947</c:v>
                </c:pt>
                <c:pt idx="1140">
                  <c:v>45950</c:v>
                </c:pt>
                <c:pt idx="1141">
                  <c:v>45951</c:v>
                </c:pt>
                <c:pt idx="1142">
                  <c:v>45952</c:v>
                </c:pt>
                <c:pt idx="1143">
                  <c:v>45953</c:v>
                </c:pt>
                <c:pt idx="1144">
                  <c:v>45954</c:v>
                </c:pt>
                <c:pt idx="1145">
                  <c:v>45957</c:v>
                </c:pt>
                <c:pt idx="1146">
                  <c:v>45958</c:v>
                </c:pt>
                <c:pt idx="1147">
                  <c:v>45959</c:v>
                </c:pt>
                <c:pt idx="1148">
                  <c:v>45960</c:v>
                </c:pt>
                <c:pt idx="1149">
                  <c:v>45961</c:v>
                </c:pt>
                <c:pt idx="1150">
                  <c:v>45964</c:v>
                </c:pt>
                <c:pt idx="1151">
                  <c:v>45965</c:v>
                </c:pt>
                <c:pt idx="1152">
                  <c:v>45966</c:v>
                </c:pt>
                <c:pt idx="1153">
                  <c:v>45967</c:v>
                </c:pt>
                <c:pt idx="1154">
                  <c:v>45968</c:v>
                </c:pt>
                <c:pt idx="1155">
                  <c:v>45971</c:v>
                </c:pt>
                <c:pt idx="1156">
                  <c:v>45972</c:v>
                </c:pt>
                <c:pt idx="1157">
                  <c:v>45973</c:v>
                </c:pt>
                <c:pt idx="1158">
                  <c:v>45974</c:v>
                </c:pt>
                <c:pt idx="1159">
                  <c:v>45975</c:v>
                </c:pt>
                <c:pt idx="1160">
                  <c:v>45978</c:v>
                </c:pt>
                <c:pt idx="1161">
                  <c:v>45979</c:v>
                </c:pt>
                <c:pt idx="1162">
                  <c:v>45980</c:v>
                </c:pt>
                <c:pt idx="1163">
                  <c:v>45981</c:v>
                </c:pt>
                <c:pt idx="1164">
                  <c:v>45982</c:v>
                </c:pt>
                <c:pt idx="1165">
                  <c:v>45985</c:v>
                </c:pt>
                <c:pt idx="1166">
                  <c:v>45986</c:v>
                </c:pt>
                <c:pt idx="1167">
                  <c:v>45987</c:v>
                </c:pt>
                <c:pt idx="1168">
                  <c:v>45988</c:v>
                </c:pt>
                <c:pt idx="1169">
                  <c:v>45989</c:v>
                </c:pt>
                <c:pt idx="1170">
                  <c:v>45992</c:v>
                </c:pt>
                <c:pt idx="1171">
                  <c:v>45993</c:v>
                </c:pt>
                <c:pt idx="1172">
                  <c:v>45994</c:v>
                </c:pt>
                <c:pt idx="1173">
                  <c:v>45995</c:v>
                </c:pt>
                <c:pt idx="1174">
                  <c:v>45996</c:v>
                </c:pt>
                <c:pt idx="1175">
                  <c:v>45999</c:v>
                </c:pt>
                <c:pt idx="1176">
                  <c:v>46000</c:v>
                </c:pt>
                <c:pt idx="1177">
                  <c:v>46001</c:v>
                </c:pt>
                <c:pt idx="1178">
                  <c:v>46002</c:v>
                </c:pt>
                <c:pt idx="1179">
                  <c:v>46003</c:v>
                </c:pt>
                <c:pt idx="1180">
                  <c:v>46006</c:v>
                </c:pt>
                <c:pt idx="1181">
                  <c:v>46007</c:v>
                </c:pt>
                <c:pt idx="1182">
                  <c:v>46008</c:v>
                </c:pt>
                <c:pt idx="1183">
                  <c:v>46009</c:v>
                </c:pt>
                <c:pt idx="1184">
                  <c:v>46010</c:v>
                </c:pt>
                <c:pt idx="1185">
                  <c:v>46013</c:v>
                </c:pt>
                <c:pt idx="1186">
                  <c:v>46014</c:v>
                </c:pt>
                <c:pt idx="1187">
                  <c:v>46015</c:v>
                </c:pt>
                <c:pt idx="1188">
                  <c:v>46016</c:v>
                </c:pt>
                <c:pt idx="1189">
                  <c:v>46017</c:v>
                </c:pt>
                <c:pt idx="1190">
                  <c:v>46020</c:v>
                </c:pt>
                <c:pt idx="1191">
                  <c:v>46021</c:v>
                </c:pt>
                <c:pt idx="1192">
                  <c:v>46022</c:v>
                </c:pt>
                <c:pt idx="1193">
                  <c:v>46023</c:v>
                </c:pt>
                <c:pt idx="1194">
                  <c:v>46024</c:v>
                </c:pt>
                <c:pt idx="1195">
                  <c:v>46027</c:v>
                </c:pt>
                <c:pt idx="1196">
                  <c:v>46028</c:v>
                </c:pt>
                <c:pt idx="1197">
                  <c:v>46029</c:v>
                </c:pt>
                <c:pt idx="1198">
                  <c:v>46030</c:v>
                </c:pt>
                <c:pt idx="1199">
                  <c:v>46031</c:v>
                </c:pt>
                <c:pt idx="1200">
                  <c:v>46034</c:v>
                </c:pt>
                <c:pt idx="1201">
                  <c:v>46035</c:v>
                </c:pt>
                <c:pt idx="1202">
                  <c:v>46036</c:v>
                </c:pt>
                <c:pt idx="1203">
                  <c:v>46037</c:v>
                </c:pt>
                <c:pt idx="1204">
                  <c:v>46038</c:v>
                </c:pt>
                <c:pt idx="1205">
                  <c:v>46041</c:v>
                </c:pt>
                <c:pt idx="1206">
                  <c:v>46042</c:v>
                </c:pt>
                <c:pt idx="1207">
                  <c:v>46043</c:v>
                </c:pt>
                <c:pt idx="1208">
                  <c:v>46044</c:v>
                </c:pt>
                <c:pt idx="1209">
                  <c:v>46045</c:v>
                </c:pt>
                <c:pt idx="1210">
                  <c:v>46048</c:v>
                </c:pt>
                <c:pt idx="1211">
                  <c:v>46049</c:v>
                </c:pt>
                <c:pt idx="1212">
                  <c:v>46050</c:v>
                </c:pt>
                <c:pt idx="1213">
                  <c:v>46051</c:v>
                </c:pt>
                <c:pt idx="1214">
                  <c:v>46052</c:v>
                </c:pt>
                <c:pt idx="1215">
                  <c:v>46055</c:v>
                </c:pt>
                <c:pt idx="1216">
                  <c:v>46056</c:v>
                </c:pt>
                <c:pt idx="1217">
                  <c:v>46057</c:v>
                </c:pt>
                <c:pt idx="1218">
                  <c:v>46058</c:v>
                </c:pt>
                <c:pt idx="1219">
                  <c:v>46059</c:v>
                </c:pt>
                <c:pt idx="1220">
                  <c:v>46062</c:v>
                </c:pt>
                <c:pt idx="1221">
                  <c:v>46063</c:v>
                </c:pt>
                <c:pt idx="1222">
                  <c:v>46064</c:v>
                </c:pt>
                <c:pt idx="1223">
                  <c:v>46065</c:v>
                </c:pt>
                <c:pt idx="1224">
                  <c:v>46066</c:v>
                </c:pt>
                <c:pt idx="1225">
                  <c:v>46069</c:v>
                </c:pt>
                <c:pt idx="1226">
                  <c:v>46070</c:v>
                </c:pt>
                <c:pt idx="1227">
                  <c:v>46071</c:v>
                </c:pt>
                <c:pt idx="1228">
                  <c:v>46072</c:v>
                </c:pt>
                <c:pt idx="1229">
                  <c:v>46073</c:v>
                </c:pt>
                <c:pt idx="1230">
                  <c:v>46076</c:v>
                </c:pt>
                <c:pt idx="1231">
                  <c:v>46077</c:v>
                </c:pt>
                <c:pt idx="1232">
                  <c:v>46078</c:v>
                </c:pt>
                <c:pt idx="1233">
                  <c:v>46079</c:v>
                </c:pt>
                <c:pt idx="1234">
                  <c:v>46080</c:v>
                </c:pt>
                <c:pt idx="1235">
                  <c:v>46083</c:v>
                </c:pt>
                <c:pt idx="1236">
                  <c:v>46084</c:v>
                </c:pt>
                <c:pt idx="1237">
                  <c:v>46085</c:v>
                </c:pt>
                <c:pt idx="1238">
                  <c:v>46086</c:v>
                </c:pt>
              </c:numCache>
            </c:numRef>
          </c:cat>
          <c:val>
            <c:numRef>
              <c:f>'Discount Capture Outputs'!$G$18:$G$1256</c:f>
              <c:numCache>
                <c:formatCode>0.00</c:formatCode>
                <c:ptCount val="12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0.20166249999998853</c:v>
                </c:pt>
                <c:pt idx="107">
                  <c:v>0.32265999999999312</c:v>
                </c:pt>
                <c:pt idx="108">
                  <c:v>0.68565250000000688</c:v>
                </c:pt>
                <c:pt idx="109">
                  <c:v>0.68565250000000688</c:v>
                </c:pt>
                <c:pt idx="110">
                  <c:v>1.0889774999999839</c:v>
                </c:pt>
                <c:pt idx="111">
                  <c:v>1.3309724999999932</c:v>
                </c:pt>
                <c:pt idx="112">
                  <c:v>2.258620000000009</c:v>
                </c:pt>
                <c:pt idx="113">
                  <c:v>2.258620000000009</c:v>
                </c:pt>
                <c:pt idx="114">
                  <c:v>1.411637499999977</c:v>
                </c:pt>
                <c:pt idx="115">
                  <c:v>1.0889774999999839</c:v>
                </c:pt>
                <c:pt idx="116">
                  <c:v>0.92764750000001606</c:v>
                </c:pt>
                <c:pt idx="117">
                  <c:v>0.48399000000001829</c:v>
                </c:pt>
                <c:pt idx="118">
                  <c:v>0.40332499999997706</c:v>
                </c:pt>
                <c:pt idx="119">
                  <c:v>0.68565250000000688</c:v>
                </c:pt>
                <c:pt idx="120">
                  <c:v>0.68565250000000688</c:v>
                </c:pt>
                <c:pt idx="121">
                  <c:v>0.68565250000000688</c:v>
                </c:pt>
                <c:pt idx="122">
                  <c:v>1.0083124999999999</c:v>
                </c:pt>
                <c:pt idx="123">
                  <c:v>1.1696425000000252</c:v>
                </c:pt>
                <c:pt idx="124">
                  <c:v>1.0083124999999999</c:v>
                </c:pt>
                <c:pt idx="125">
                  <c:v>1.1696425000000252</c:v>
                </c:pt>
                <c:pt idx="126">
                  <c:v>1.6133000000000228</c:v>
                </c:pt>
                <c:pt idx="127">
                  <c:v>1.4923025000000183</c:v>
                </c:pt>
                <c:pt idx="128">
                  <c:v>1.4923025000000183</c:v>
                </c:pt>
                <c:pt idx="129">
                  <c:v>1.411637499999977</c:v>
                </c:pt>
                <c:pt idx="130">
                  <c:v>1.411637499999977</c:v>
                </c:pt>
                <c:pt idx="131">
                  <c:v>1.3309724999999932</c:v>
                </c:pt>
                <c:pt idx="132">
                  <c:v>1.3309724999999932</c:v>
                </c:pt>
                <c:pt idx="133">
                  <c:v>1.3309724999999932</c:v>
                </c:pt>
                <c:pt idx="134">
                  <c:v>1.1696425000000252</c:v>
                </c:pt>
                <c:pt idx="135">
                  <c:v>1.1696425000000252</c:v>
                </c:pt>
                <c:pt idx="136">
                  <c:v>0.92764750000001606</c:v>
                </c:pt>
                <c:pt idx="137">
                  <c:v>0.24199500000000915</c:v>
                </c:pt>
                <c:pt idx="138">
                  <c:v>0.40332499999997706</c:v>
                </c:pt>
                <c:pt idx="139">
                  <c:v>0</c:v>
                </c:pt>
                <c:pt idx="140">
                  <c:v>0</c:v>
                </c:pt>
                <c:pt idx="141">
                  <c:v>0.12099750000000457</c:v>
                </c:pt>
                <c:pt idx="142">
                  <c:v>0</c:v>
                </c:pt>
                <c:pt idx="143">
                  <c:v>0</c:v>
                </c:pt>
                <c:pt idx="144">
                  <c:v>0</c:v>
                </c:pt>
                <c:pt idx="145">
                  <c:v>0</c:v>
                </c:pt>
                <c:pt idx="146">
                  <c:v>0</c:v>
                </c:pt>
                <c:pt idx="147">
                  <c:v>0</c:v>
                </c:pt>
                <c:pt idx="148">
                  <c:v>0</c:v>
                </c:pt>
                <c:pt idx="149">
                  <c:v>0</c:v>
                </c:pt>
                <c:pt idx="150">
                  <c:v>0</c:v>
                </c:pt>
                <c:pt idx="151">
                  <c:v>0</c:v>
                </c:pt>
                <c:pt idx="152">
                  <c:v>0</c:v>
                </c:pt>
                <c:pt idx="153">
                  <c:v>0</c:v>
                </c:pt>
                <c:pt idx="154">
                  <c:v>8.0664999999983958E-2</c:v>
                </c:pt>
                <c:pt idx="155">
                  <c:v>0.68565250000000688</c:v>
                </c:pt>
                <c:pt idx="156">
                  <c:v>0.92764750000001606</c:v>
                </c:pt>
                <c:pt idx="157">
                  <c:v>1.0083124999999999</c:v>
                </c:pt>
                <c:pt idx="158">
                  <c:v>0.84698249999997477</c:v>
                </c:pt>
                <c:pt idx="159">
                  <c:v>0.84698249999997477</c:v>
                </c:pt>
                <c:pt idx="160">
                  <c:v>0.80665000000001141</c:v>
                </c:pt>
                <c:pt idx="161">
                  <c:v>0.80665000000001141</c:v>
                </c:pt>
                <c:pt idx="162">
                  <c:v>0.8873149999999953</c:v>
                </c:pt>
                <c:pt idx="163">
                  <c:v>0.8873149999999953</c:v>
                </c:pt>
                <c:pt idx="164">
                  <c:v>1.0083124999999999</c:v>
                </c:pt>
                <c:pt idx="165">
                  <c:v>1.1293100000000045</c:v>
                </c:pt>
                <c:pt idx="166">
                  <c:v>1.9359600000000159</c:v>
                </c:pt>
                <c:pt idx="167">
                  <c:v>2.0166249999999999</c:v>
                </c:pt>
                <c:pt idx="168">
                  <c:v>2.3796175000000135</c:v>
                </c:pt>
                <c:pt idx="169">
                  <c:v>2.5812800000000022</c:v>
                </c:pt>
                <c:pt idx="170">
                  <c:v>3.0652700000000204</c:v>
                </c:pt>
                <c:pt idx="171">
                  <c:v>3.0652700000000204</c:v>
                </c:pt>
                <c:pt idx="172">
                  <c:v>3.6299250000000227</c:v>
                </c:pt>
                <c:pt idx="173">
                  <c:v>3.8315875000000115</c:v>
                </c:pt>
                <c:pt idx="174">
                  <c:v>8.8328174999999902</c:v>
                </c:pt>
                <c:pt idx="175">
                  <c:v>6.0498749999999992</c:v>
                </c:pt>
                <c:pt idx="176">
                  <c:v>7.0581875000000007</c:v>
                </c:pt>
                <c:pt idx="177">
                  <c:v>7.1388524999999836</c:v>
                </c:pt>
                <c:pt idx="178">
                  <c:v>7.7035074999999855</c:v>
                </c:pt>
                <c:pt idx="179">
                  <c:v>7.7438400000000058</c:v>
                </c:pt>
                <c:pt idx="180">
                  <c:v>8.3084950000000077</c:v>
                </c:pt>
                <c:pt idx="181">
                  <c:v>10.930107499999973</c:v>
                </c:pt>
                <c:pt idx="182">
                  <c:v>14.116375000000001</c:v>
                </c:pt>
                <c:pt idx="183">
                  <c:v>14.116375000000001</c:v>
                </c:pt>
                <c:pt idx="184">
                  <c:v>14.398702499999972</c:v>
                </c:pt>
                <c:pt idx="185">
                  <c:v>14.600365000000018</c:v>
                </c:pt>
                <c:pt idx="186">
                  <c:v>15.205352499999984</c:v>
                </c:pt>
                <c:pt idx="187">
                  <c:v>16.536324999999977</c:v>
                </c:pt>
                <c:pt idx="188">
                  <c:v>14.92302500000001</c:v>
                </c:pt>
                <c:pt idx="189">
                  <c:v>14.116375000000001</c:v>
                </c:pt>
                <c:pt idx="190">
                  <c:v>13.995377499999995</c:v>
                </c:pt>
                <c:pt idx="191">
                  <c:v>13.592052500000017</c:v>
                </c:pt>
                <c:pt idx="192">
                  <c:v>12.704737500000022</c:v>
                </c:pt>
                <c:pt idx="193">
                  <c:v>11.33343250000001</c:v>
                </c:pt>
                <c:pt idx="194">
                  <c:v>16.012002499999994</c:v>
                </c:pt>
                <c:pt idx="195">
                  <c:v>16.495992500000014</c:v>
                </c:pt>
                <c:pt idx="196">
                  <c:v>16.5766575</c:v>
                </c:pt>
                <c:pt idx="197">
                  <c:v>16.495992500000014</c:v>
                </c:pt>
                <c:pt idx="198">
                  <c:v>16.495992500000014</c:v>
                </c:pt>
                <c:pt idx="199">
                  <c:v>16.253997500000004</c:v>
                </c:pt>
                <c:pt idx="200">
                  <c:v>15.770007499999986</c:v>
                </c:pt>
                <c:pt idx="201">
                  <c:v>15.286017500000026</c:v>
                </c:pt>
                <c:pt idx="202">
                  <c:v>14.560032499999997</c:v>
                </c:pt>
                <c:pt idx="203">
                  <c:v>14.761694999999985</c:v>
                </c:pt>
                <c:pt idx="204">
                  <c:v>14.92302500000001</c:v>
                </c:pt>
                <c:pt idx="205">
                  <c:v>14.560032499999997</c:v>
                </c:pt>
                <c:pt idx="206">
                  <c:v>14.882692499999989</c:v>
                </c:pt>
                <c:pt idx="207">
                  <c:v>14.882692499999989</c:v>
                </c:pt>
                <c:pt idx="208">
                  <c:v>14.882692499999989</c:v>
                </c:pt>
                <c:pt idx="209">
                  <c:v>14.92302500000001</c:v>
                </c:pt>
                <c:pt idx="210">
                  <c:v>14.92302500000001</c:v>
                </c:pt>
                <c:pt idx="211">
                  <c:v>15.366682500000008</c:v>
                </c:pt>
                <c:pt idx="212">
                  <c:v>15.487680000000012</c:v>
                </c:pt>
                <c:pt idx="213">
                  <c:v>15.487680000000012</c:v>
                </c:pt>
                <c:pt idx="214">
                  <c:v>15.568344999999997</c:v>
                </c:pt>
                <c:pt idx="215">
                  <c:v>16.09266749999998</c:v>
                </c:pt>
                <c:pt idx="216">
                  <c:v>16.173332500000022</c:v>
                </c:pt>
                <c:pt idx="217">
                  <c:v>16.858985000000025</c:v>
                </c:pt>
                <c:pt idx="218">
                  <c:v>17.625302500000018</c:v>
                </c:pt>
                <c:pt idx="219">
                  <c:v>18.915942499999989</c:v>
                </c:pt>
                <c:pt idx="220">
                  <c:v>19.036939999999998</c:v>
                </c:pt>
                <c:pt idx="221">
                  <c:v>21.497222499999992</c:v>
                </c:pt>
                <c:pt idx="222">
                  <c:v>22.263539999999981</c:v>
                </c:pt>
                <c:pt idx="223">
                  <c:v>23.675177500000018</c:v>
                </c:pt>
                <c:pt idx="224">
                  <c:v>24.118835000000015</c:v>
                </c:pt>
                <c:pt idx="225">
                  <c:v>25.40947499999999</c:v>
                </c:pt>
                <c:pt idx="226">
                  <c:v>27.990754999999989</c:v>
                </c:pt>
                <c:pt idx="227">
                  <c:v>30.128377499999996</c:v>
                </c:pt>
                <c:pt idx="228">
                  <c:v>30.128377499999996</c:v>
                </c:pt>
                <c:pt idx="229">
                  <c:v>31.741677500000019</c:v>
                </c:pt>
                <c:pt idx="230">
                  <c:v>32.145002499999997</c:v>
                </c:pt>
                <c:pt idx="231">
                  <c:v>33.354977499999983</c:v>
                </c:pt>
                <c:pt idx="232">
                  <c:v>33.677637499999982</c:v>
                </c:pt>
                <c:pt idx="233">
                  <c:v>34.645617500000014</c:v>
                </c:pt>
                <c:pt idx="234">
                  <c:v>35.8555925</c:v>
                </c:pt>
                <c:pt idx="235">
                  <c:v>35.65393000000001</c:v>
                </c:pt>
                <c:pt idx="236">
                  <c:v>35.65393000000001</c:v>
                </c:pt>
                <c:pt idx="237">
                  <c:v>35.936257499999989</c:v>
                </c:pt>
                <c:pt idx="238">
                  <c:v>36.662242500000012</c:v>
                </c:pt>
                <c:pt idx="239">
                  <c:v>36.178252499999992</c:v>
                </c:pt>
                <c:pt idx="240">
                  <c:v>36.702574999999975</c:v>
                </c:pt>
                <c:pt idx="241">
                  <c:v>36.702574999999975</c:v>
                </c:pt>
                <c:pt idx="242">
                  <c:v>36.702574999999975</c:v>
                </c:pt>
                <c:pt idx="243">
                  <c:v>36.379914999999983</c:v>
                </c:pt>
                <c:pt idx="244">
                  <c:v>36.379914999999983</c:v>
                </c:pt>
                <c:pt idx="245">
                  <c:v>36.702574999999975</c:v>
                </c:pt>
                <c:pt idx="246">
                  <c:v>37.146232499999968</c:v>
                </c:pt>
                <c:pt idx="247">
                  <c:v>37.468892500000024</c:v>
                </c:pt>
                <c:pt idx="248">
                  <c:v>37.751219999999996</c:v>
                </c:pt>
                <c:pt idx="249">
                  <c:v>37.993215000000006</c:v>
                </c:pt>
                <c:pt idx="250">
                  <c:v>38.477205000000026</c:v>
                </c:pt>
                <c:pt idx="251">
                  <c:v>45.051402500000009</c:v>
                </c:pt>
                <c:pt idx="252">
                  <c:v>46.301710000000014</c:v>
                </c:pt>
                <c:pt idx="253">
                  <c:v>47.592349999999982</c:v>
                </c:pt>
                <c:pt idx="254">
                  <c:v>49.407312499999996</c:v>
                </c:pt>
                <c:pt idx="255">
                  <c:v>50.576955000000027</c:v>
                </c:pt>
                <c:pt idx="256">
                  <c:v>50.576955000000027</c:v>
                </c:pt>
                <c:pt idx="257">
                  <c:v>50.778617500000017</c:v>
                </c:pt>
                <c:pt idx="258">
                  <c:v>54.166547500000021</c:v>
                </c:pt>
                <c:pt idx="259">
                  <c:v>54.206879999999984</c:v>
                </c:pt>
                <c:pt idx="260">
                  <c:v>54.368210000000012</c:v>
                </c:pt>
                <c:pt idx="261">
                  <c:v>54.368210000000012</c:v>
                </c:pt>
                <c:pt idx="262">
                  <c:v>56.62683000000002</c:v>
                </c:pt>
                <c:pt idx="263">
                  <c:v>57.514145000000021</c:v>
                </c:pt>
                <c:pt idx="264">
                  <c:v>59.530770000000025</c:v>
                </c:pt>
                <c:pt idx="265">
                  <c:v>60.297087500000011</c:v>
                </c:pt>
                <c:pt idx="266">
                  <c:v>60.297087500000011</c:v>
                </c:pt>
                <c:pt idx="267">
                  <c:v>61.910387499999977</c:v>
                </c:pt>
                <c:pt idx="268">
                  <c:v>62.515374999999999</c:v>
                </c:pt>
                <c:pt idx="269">
                  <c:v>62.717037499999989</c:v>
                </c:pt>
                <c:pt idx="270">
                  <c:v>62.757370000000002</c:v>
                </c:pt>
                <c:pt idx="271">
                  <c:v>62.757370000000002</c:v>
                </c:pt>
                <c:pt idx="272">
                  <c:v>62.757370000000002</c:v>
                </c:pt>
                <c:pt idx="273">
                  <c:v>62.757370000000002</c:v>
                </c:pt>
                <c:pt idx="274">
                  <c:v>62.838034999999998</c:v>
                </c:pt>
                <c:pt idx="275">
                  <c:v>62.838034999999998</c:v>
                </c:pt>
                <c:pt idx="276">
                  <c:v>62.313712500000008</c:v>
                </c:pt>
                <c:pt idx="277">
                  <c:v>62.475042499999979</c:v>
                </c:pt>
                <c:pt idx="278">
                  <c:v>62.475042499999979</c:v>
                </c:pt>
                <c:pt idx="279">
                  <c:v>61.991052500000023</c:v>
                </c:pt>
                <c:pt idx="280">
                  <c:v>61.628060000000005</c:v>
                </c:pt>
                <c:pt idx="281">
                  <c:v>62.39437749999999</c:v>
                </c:pt>
                <c:pt idx="282">
                  <c:v>63.967344999999995</c:v>
                </c:pt>
                <c:pt idx="283">
                  <c:v>72.356504999999984</c:v>
                </c:pt>
                <c:pt idx="284">
                  <c:v>73.405150000000006</c:v>
                </c:pt>
                <c:pt idx="285">
                  <c:v>73.324485000000024</c:v>
                </c:pt>
                <c:pt idx="286">
                  <c:v>75.825099999999992</c:v>
                </c:pt>
                <c:pt idx="287">
                  <c:v>77.075407499999997</c:v>
                </c:pt>
                <c:pt idx="288">
                  <c:v>76.309089999999998</c:v>
                </c:pt>
                <c:pt idx="289">
                  <c:v>76.309089999999998</c:v>
                </c:pt>
                <c:pt idx="290">
                  <c:v>76.107427500000014</c:v>
                </c:pt>
                <c:pt idx="291">
                  <c:v>75.784767500000029</c:v>
                </c:pt>
                <c:pt idx="292">
                  <c:v>75.90576499999996</c:v>
                </c:pt>
                <c:pt idx="293">
                  <c:v>75.542772500000012</c:v>
                </c:pt>
                <c:pt idx="294">
                  <c:v>76.672082500000016</c:v>
                </c:pt>
                <c:pt idx="295">
                  <c:v>77.277069999999981</c:v>
                </c:pt>
                <c:pt idx="296">
                  <c:v>76.712414999999979</c:v>
                </c:pt>
                <c:pt idx="297">
                  <c:v>77.115740000000017</c:v>
                </c:pt>
                <c:pt idx="298">
                  <c:v>76.793080000000032</c:v>
                </c:pt>
                <c:pt idx="299">
                  <c:v>76.470419999999976</c:v>
                </c:pt>
                <c:pt idx="300">
                  <c:v>76.954409999999982</c:v>
                </c:pt>
                <c:pt idx="301">
                  <c:v>76.994742500000015</c:v>
                </c:pt>
                <c:pt idx="302">
                  <c:v>76.994742500000015</c:v>
                </c:pt>
                <c:pt idx="303">
                  <c:v>76.994742500000015</c:v>
                </c:pt>
                <c:pt idx="304">
                  <c:v>76.470419999999976</c:v>
                </c:pt>
                <c:pt idx="305">
                  <c:v>76.430087500000013</c:v>
                </c:pt>
                <c:pt idx="306">
                  <c:v>76.510752499999995</c:v>
                </c:pt>
                <c:pt idx="307">
                  <c:v>76.914077499999962</c:v>
                </c:pt>
                <c:pt idx="308">
                  <c:v>76.793080000000032</c:v>
                </c:pt>
                <c:pt idx="309">
                  <c:v>76.873745</c:v>
                </c:pt>
                <c:pt idx="310">
                  <c:v>76.873745</c:v>
                </c:pt>
                <c:pt idx="311">
                  <c:v>76.873745</c:v>
                </c:pt>
                <c:pt idx="312">
                  <c:v>76.752747500000012</c:v>
                </c:pt>
                <c:pt idx="313">
                  <c:v>76.591417499999977</c:v>
                </c:pt>
                <c:pt idx="314">
                  <c:v>76.551085000000015</c:v>
                </c:pt>
                <c:pt idx="315">
                  <c:v>76.591417499999977</c:v>
                </c:pt>
                <c:pt idx="316">
                  <c:v>76.510752499999995</c:v>
                </c:pt>
                <c:pt idx="317">
                  <c:v>76.551085000000015</c:v>
                </c:pt>
                <c:pt idx="318">
                  <c:v>76.551085000000015</c:v>
                </c:pt>
                <c:pt idx="319">
                  <c:v>76.591417499999977</c:v>
                </c:pt>
                <c:pt idx="320">
                  <c:v>76.752747500000012</c:v>
                </c:pt>
                <c:pt idx="321">
                  <c:v>77.196404999999999</c:v>
                </c:pt>
                <c:pt idx="322">
                  <c:v>77.519064999999983</c:v>
                </c:pt>
                <c:pt idx="323">
                  <c:v>77.680395000000019</c:v>
                </c:pt>
                <c:pt idx="324">
                  <c:v>77.882057500000002</c:v>
                </c:pt>
                <c:pt idx="325">
                  <c:v>78.567710000000005</c:v>
                </c:pt>
                <c:pt idx="326">
                  <c:v>78.809705000000022</c:v>
                </c:pt>
                <c:pt idx="327">
                  <c:v>79.293694999999985</c:v>
                </c:pt>
                <c:pt idx="328">
                  <c:v>80.503669999999971</c:v>
                </c:pt>
                <c:pt idx="329">
                  <c:v>81.874974999999978</c:v>
                </c:pt>
                <c:pt idx="330">
                  <c:v>82.116969999999995</c:v>
                </c:pt>
                <c:pt idx="331">
                  <c:v>82.116969999999995</c:v>
                </c:pt>
                <c:pt idx="332">
                  <c:v>81.794309999999996</c:v>
                </c:pt>
                <c:pt idx="333">
                  <c:v>81.794309999999996</c:v>
                </c:pt>
                <c:pt idx="334">
                  <c:v>81.431317499999992</c:v>
                </c:pt>
                <c:pt idx="335">
                  <c:v>81.511982499999974</c:v>
                </c:pt>
                <c:pt idx="336">
                  <c:v>81.511982499999974</c:v>
                </c:pt>
                <c:pt idx="337">
                  <c:v>80.987659999999991</c:v>
                </c:pt>
                <c:pt idx="338">
                  <c:v>80.745664999999988</c:v>
                </c:pt>
                <c:pt idx="339">
                  <c:v>80.665000000000006</c:v>
                </c:pt>
                <c:pt idx="340">
                  <c:v>80.665000000000006</c:v>
                </c:pt>
                <c:pt idx="341">
                  <c:v>80.423004999999989</c:v>
                </c:pt>
                <c:pt idx="342">
                  <c:v>80.221342499999992</c:v>
                </c:pt>
                <c:pt idx="343">
                  <c:v>80.14067750000001</c:v>
                </c:pt>
                <c:pt idx="344">
                  <c:v>80.100345000000004</c:v>
                </c:pt>
                <c:pt idx="345">
                  <c:v>79.979347499999989</c:v>
                </c:pt>
                <c:pt idx="346">
                  <c:v>79.939014999999969</c:v>
                </c:pt>
                <c:pt idx="347">
                  <c:v>79.092032500000002</c:v>
                </c:pt>
                <c:pt idx="348">
                  <c:v>79.17269749999997</c:v>
                </c:pt>
                <c:pt idx="349">
                  <c:v>77.80139250000002</c:v>
                </c:pt>
                <c:pt idx="350">
                  <c:v>77.196404999999999</c:v>
                </c:pt>
                <c:pt idx="351">
                  <c:v>76.349422500000031</c:v>
                </c:pt>
                <c:pt idx="352">
                  <c:v>75.381442499999991</c:v>
                </c:pt>
                <c:pt idx="353">
                  <c:v>75.179780000000008</c:v>
                </c:pt>
                <c:pt idx="354">
                  <c:v>74.695789999999974</c:v>
                </c:pt>
                <c:pt idx="355">
                  <c:v>74.615124999999992</c:v>
                </c:pt>
                <c:pt idx="356">
                  <c:v>74.413462500000009</c:v>
                </c:pt>
                <c:pt idx="357">
                  <c:v>74.171467500000006</c:v>
                </c:pt>
                <c:pt idx="358">
                  <c:v>74.090802500000024</c:v>
                </c:pt>
                <c:pt idx="359">
                  <c:v>76.107427500000014</c:v>
                </c:pt>
                <c:pt idx="360">
                  <c:v>76.309089999999998</c:v>
                </c:pt>
                <c:pt idx="361">
                  <c:v>76.107427500000014</c:v>
                </c:pt>
                <c:pt idx="362">
                  <c:v>75.663770000000014</c:v>
                </c:pt>
                <c:pt idx="363">
                  <c:v>75.583104999999975</c:v>
                </c:pt>
                <c:pt idx="364">
                  <c:v>75.74443500000001</c:v>
                </c:pt>
                <c:pt idx="365">
                  <c:v>75.865432500000011</c:v>
                </c:pt>
                <c:pt idx="366">
                  <c:v>76.067094999999995</c:v>
                </c:pt>
                <c:pt idx="367">
                  <c:v>76.107427500000014</c:v>
                </c:pt>
                <c:pt idx="368">
                  <c:v>76.430087500000013</c:v>
                </c:pt>
                <c:pt idx="369">
                  <c:v>76.470419999999976</c:v>
                </c:pt>
                <c:pt idx="370">
                  <c:v>76.470419999999976</c:v>
                </c:pt>
                <c:pt idx="371">
                  <c:v>76.349422500000031</c:v>
                </c:pt>
                <c:pt idx="372">
                  <c:v>76.309089999999998</c:v>
                </c:pt>
                <c:pt idx="373">
                  <c:v>76.510752499999995</c:v>
                </c:pt>
                <c:pt idx="374">
                  <c:v>76.430087500000013</c:v>
                </c:pt>
                <c:pt idx="375">
                  <c:v>76.389754999999994</c:v>
                </c:pt>
                <c:pt idx="376">
                  <c:v>76.510752499999995</c:v>
                </c:pt>
                <c:pt idx="377">
                  <c:v>76.712414999999979</c:v>
                </c:pt>
                <c:pt idx="378">
                  <c:v>76.793080000000032</c:v>
                </c:pt>
                <c:pt idx="379">
                  <c:v>76.954409999999982</c:v>
                </c:pt>
                <c:pt idx="380">
                  <c:v>77.156072499999979</c:v>
                </c:pt>
                <c:pt idx="381">
                  <c:v>77.075407499999997</c:v>
                </c:pt>
                <c:pt idx="382">
                  <c:v>77.115740000000017</c:v>
                </c:pt>
                <c:pt idx="383">
                  <c:v>76.914077499999962</c:v>
                </c:pt>
                <c:pt idx="384">
                  <c:v>76.994742500000015</c:v>
                </c:pt>
                <c:pt idx="385">
                  <c:v>77.438400000000016</c:v>
                </c:pt>
                <c:pt idx="386">
                  <c:v>77.80139250000002</c:v>
                </c:pt>
                <c:pt idx="387">
                  <c:v>77.3174025</c:v>
                </c:pt>
                <c:pt idx="388">
                  <c:v>77.720727499999981</c:v>
                </c:pt>
                <c:pt idx="389">
                  <c:v>77.761060000000001</c:v>
                </c:pt>
                <c:pt idx="390">
                  <c:v>77.761060000000001</c:v>
                </c:pt>
                <c:pt idx="391">
                  <c:v>77.761060000000001</c:v>
                </c:pt>
                <c:pt idx="392">
                  <c:v>77.761060000000001</c:v>
                </c:pt>
                <c:pt idx="393">
                  <c:v>77.761060000000001</c:v>
                </c:pt>
                <c:pt idx="394">
                  <c:v>78.648375000000001</c:v>
                </c:pt>
                <c:pt idx="395">
                  <c:v>78.769372500000003</c:v>
                </c:pt>
                <c:pt idx="396">
                  <c:v>78.769372500000003</c:v>
                </c:pt>
                <c:pt idx="397">
                  <c:v>78.971034999999986</c:v>
                </c:pt>
                <c:pt idx="398">
                  <c:v>79.576022500000008</c:v>
                </c:pt>
                <c:pt idx="399">
                  <c:v>79.656687500000004</c:v>
                </c:pt>
                <c:pt idx="400">
                  <c:v>79.737352499999986</c:v>
                </c:pt>
                <c:pt idx="401">
                  <c:v>79.535689999999988</c:v>
                </c:pt>
                <c:pt idx="402">
                  <c:v>79.61635499999997</c:v>
                </c:pt>
                <c:pt idx="403">
                  <c:v>79.737352499999986</c:v>
                </c:pt>
                <c:pt idx="404">
                  <c:v>79.656687500000004</c:v>
                </c:pt>
                <c:pt idx="405">
                  <c:v>79.455025000000006</c:v>
                </c:pt>
                <c:pt idx="406">
                  <c:v>79.455025000000006</c:v>
                </c:pt>
                <c:pt idx="407">
                  <c:v>79.132365000000021</c:v>
                </c:pt>
                <c:pt idx="408">
                  <c:v>79.092032500000002</c:v>
                </c:pt>
                <c:pt idx="409">
                  <c:v>79.092032500000002</c:v>
                </c:pt>
                <c:pt idx="410">
                  <c:v>78.971034999999986</c:v>
                </c:pt>
                <c:pt idx="411">
                  <c:v>78.890370000000004</c:v>
                </c:pt>
                <c:pt idx="412">
                  <c:v>78.890370000000004</c:v>
                </c:pt>
                <c:pt idx="413">
                  <c:v>78.850037499999985</c:v>
                </c:pt>
                <c:pt idx="414">
                  <c:v>78.850037499999985</c:v>
                </c:pt>
                <c:pt idx="415">
                  <c:v>78.850037499999985</c:v>
                </c:pt>
                <c:pt idx="416">
                  <c:v>78.850037499999985</c:v>
                </c:pt>
                <c:pt idx="417">
                  <c:v>78.648375000000001</c:v>
                </c:pt>
                <c:pt idx="418">
                  <c:v>78.527377499999986</c:v>
                </c:pt>
                <c:pt idx="419">
                  <c:v>78.325715000000002</c:v>
                </c:pt>
                <c:pt idx="420">
                  <c:v>77.922389999999965</c:v>
                </c:pt>
                <c:pt idx="421">
                  <c:v>77.80139250000002</c:v>
                </c:pt>
                <c:pt idx="422">
                  <c:v>77.80139250000002</c:v>
                </c:pt>
                <c:pt idx="423">
                  <c:v>77.277069999999981</c:v>
                </c:pt>
                <c:pt idx="424">
                  <c:v>75.663770000000014</c:v>
                </c:pt>
                <c:pt idx="425">
                  <c:v>76.551085000000015</c:v>
                </c:pt>
                <c:pt idx="426">
                  <c:v>76.833412499999994</c:v>
                </c:pt>
                <c:pt idx="427">
                  <c:v>76.793080000000032</c:v>
                </c:pt>
                <c:pt idx="428">
                  <c:v>76.793080000000032</c:v>
                </c:pt>
                <c:pt idx="429">
                  <c:v>77.035074999999978</c:v>
                </c:pt>
                <c:pt idx="430">
                  <c:v>77.035074999999978</c:v>
                </c:pt>
                <c:pt idx="431">
                  <c:v>77.035074999999978</c:v>
                </c:pt>
                <c:pt idx="432">
                  <c:v>77.035074999999978</c:v>
                </c:pt>
                <c:pt idx="433">
                  <c:v>77.156072499999979</c:v>
                </c:pt>
                <c:pt idx="434">
                  <c:v>77.196404999999999</c:v>
                </c:pt>
                <c:pt idx="435">
                  <c:v>77.196404999999999</c:v>
                </c:pt>
                <c:pt idx="436">
                  <c:v>77.922389999999965</c:v>
                </c:pt>
                <c:pt idx="437">
                  <c:v>78.446712500000018</c:v>
                </c:pt>
                <c:pt idx="438">
                  <c:v>78.487044999999966</c:v>
                </c:pt>
                <c:pt idx="439">
                  <c:v>78.809705000000022</c:v>
                </c:pt>
                <c:pt idx="440">
                  <c:v>78.688707500000021</c:v>
                </c:pt>
                <c:pt idx="441">
                  <c:v>78.325715000000002</c:v>
                </c:pt>
                <c:pt idx="442">
                  <c:v>77.962722499999984</c:v>
                </c:pt>
                <c:pt idx="443">
                  <c:v>77.80139250000002</c:v>
                </c:pt>
                <c:pt idx="444">
                  <c:v>77.519064999999983</c:v>
                </c:pt>
                <c:pt idx="445">
                  <c:v>77.720727499999981</c:v>
                </c:pt>
                <c:pt idx="446">
                  <c:v>78.890370000000004</c:v>
                </c:pt>
                <c:pt idx="447">
                  <c:v>79.253362500000023</c:v>
                </c:pt>
                <c:pt idx="448">
                  <c:v>81.027992500000011</c:v>
                </c:pt>
                <c:pt idx="449">
                  <c:v>81.511982499999974</c:v>
                </c:pt>
                <c:pt idx="450">
                  <c:v>81.632979999999975</c:v>
                </c:pt>
                <c:pt idx="451">
                  <c:v>81.431317499999992</c:v>
                </c:pt>
                <c:pt idx="452">
                  <c:v>81.027992500000011</c:v>
                </c:pt>
                <c:pt idx="453">
                  <c:v>80.705332500000026</c:v>
                </c:pt>
                <c:pt idx="454">
                  <c:v>80.947327499999972</c:v>
                </c:pt>
                <c:pt idx="455">
                  <c:v>81.35065250000001</c:v>
                </c:pt>
                <c:pt idx="456">
                  <c:v>80.906995000000009</c:v>
                </c:pt>
                <c:pt idx="457">
                  <c:v>81.511982499999974</c:v>
                </c:pt>
                <c:pt idx="458">
                  <c:v>82.157302500000014</c:v>
                </c:pt>
                <c:pt idx="459">
                  <c:v>82.157302500000014</c:v>
                </c:pt>
                <c:pt idx="460">
                  <c:v>81.995972499999993</c:v>
                </c:pt>
                <c:pt idx="461">
                  <c:v>81.753977499999976</c:v>
                </c:pt>
                <c:pt idx="462">
                  <c:v>81.713645000000028</c:v>
                </c:pt>
                <c:pt idx="463">
                  <c:v>81.390985000000029</c:v>
                </c:pt>
                <c:pt idx="464">
                  <c:v>81.229654999999994</c:v>
                </c:pt>
                <c:pt idx="465">
                  <c:v>81.148990000000012</c:v>
                </c:pt>
                <c:pt idx="466">
                  <c:v>81.148990000000012</c:v>
                </c:pt>
                <c:pt idx="467">
                  <c:v>81.471650000000011</c:v>
                </c:pt>
                <c:pt idx="468">
                  <c:v>81.431317499999992</c:v>
                </c:pt>
                <c:pt idx="469">
                  <c:v>81.431317499999992</c:v>
                </c:pt>
                <c:pt idx="470">
                  <c:v>80.302007499999988</c:v>
                </c:pt>
                <c:pt idx="471">
                  <c:v>74.615124999999992</c:v>
                </c:pt>
                <c:pt idx="472">
                  <c:v>73.929472499999989</c:v>
                </c:pt>
                <c:pt idx="473">
                  <c:v>81.552314999999993</c:v>
                </c:pt>
                <c:pt idx="474">
                  <c:v>74.010137499999971</c:v>
                </c:pt>
                <c:pt idx="475">
                  <c:v>73.969805000000008</c:v>
                </c:pt>
                <c:pt idx="476">
                  <c:v>74.373129999999989</c:v>
                </c:pt>
                <c:pt idx="477">
                  <c:v>74.252132499999988</c:v>
                </c:pt>
                <c:pt idx="478">
                  <c:v>73.243819999999985</c:v>
                </c:pt>
                <c:pt idx="479">
                  <c:v>73.324485000000024</c:v>
                </c:pt>
                <c:pt idx="480">
                  <c:v>72.437169999999966</c:v>
                </c:pt>
                <c:pt idx="481">
                  <c:v>72.517835000000019</c:v>
                </c:pt>
                <c:pt idx="482">
                  <c:v>71.953180000000017</c:v>
                </c:pt>
                <c:pt idx="483">
                  <c:v>72.235507499999983</c:v>
                </c:pt>
                <c:pt idx="484">
                  <c:v>72.437169999999966</c:v>
                </c:pt>
                <c:pt idx="485">
                  <c:v>72.558167499999982</c:v>
                </c:pt>
                <c:pt idx="486">
                  <c:v>72.638832500000007</c:v>
                </c:pt>
                <c:pt idx="487">
                  <c:v>73.082490000000021</c:v>
                </c:pt>
                <c:pt idx="488">
                  <c:v>72.4775025</c:v>
                </c:pt>
                <c:pt idx="489">
                  <c:v>71.267527500000014</c:v>
                </c:pt>
                <c:pt idx="490">
                  <c:v>69.21056999999999</c:v>
                </c:pt>
                <c:pt idx="491">
                  <c:v>68.847577499999971</c:v>
                </c:pt>
                <c:pt idx="492">
                  <c:v>66.548625000000001</c:v>
                </c:pt>
                <c:pt idx="493">
                  <c:v>68.000595000000004</c:v>
                </c:pt>
                <c:pt idx="494">
                  <c:v>67.758599999999987</c:v>
                </c:pt>
                <c:pt idx="495">
                  <c:v>67.35527500000002</c:v>
                </c:pt>
                <c:pt idx="496">
                  <c:v>67.274610000000024</c:v>
                </c:pt>
                <c:pt idx="497">
                  <c:v>67.435939999999988</c:v>
                </c:pt>
                <c:pt idx="498">
                  <c:v>67.435939999999988</c:v>
                </c:pt>
                <c:pt idx="499">
                  <c:v>67.637602499999986</c:v>
                </c:pt>
                <c:pt idx="500">
                  <c:v>67.637602499999986</c:v>
                </c:pt>
                <c:pt idx="501">
                  <c:v>67.637602499999986</c:v>
                </c:pt>
                <c:pt idx="502">
                  <c:v>67.718267500000024</c:v>
                </c:pt>
                <c:pt idx="503">
                  <c:v>68.363587500000008</c:v>
                </c:pt>
                <c:pt idx="504">
                  <c:v>68.363587500000008</c:v>
                </c:pt>
                <c:pt idx="505">
                  <c:v>68.323254999999989</c:v>
                </c:pt>
                <c:pt idx="506">
                  <c:v>68.403919999999971</c:v>
                </c:pt>
                <c:pt idx="507">
                  <c:v>67.677935000000005</c:v>
                </c:pt>
                <c:pt idx="508">
                  <c:v>67.556937500000004</c:v>
                </c:pt>
                <c:pt idx="509">
                  <c:v>67.798932500000006</c:v>
                </c:pt>
                <c:pt idx="510">
                  <c:v>66.830952499999967</c:v>
                </c:pt>
                <c:pt idx="511">
                  <c:v>66.669622500000003</c:v>
                </c:pt>
                <c:pt idx="512">
                  <c:v>66.508292499999968</c:v>
                </c:pt>
                <c:pt idx="513">
                  <c:v>63.281692499999991</c:v>
                </c:pt>
                <c:pt idx="514">
                  <c:v>63.443022500000019</c:v>
                </c:pt>
                <c:pt idx="515">
                  <c:v>64.975657499999997</c:v>
                </c:pt>
                <c:pt idx="516">
                  <c:v>64.975657499999997</c:v>
                </c:pt>
                <c:pt idx="517">
                  <c:v>63.725349999999985</c:v>
                </c:pt>
                <c:pt idx="518">
                  <c:v>65.298317499999996</c:v>
                </c:pt>
                <c:pt idx="519">
                  <c:v>65.338650000000015</c:v>
                </c:pt>
                <c:pt idx="520">
                  <c:v>65.096654999999998</c:v>
                </c:pt>
                <c:pt idx="521">
                  <c:v>64.935324999999978</c:v>
                </c:pt>
                <c:pt idx="522">
                  <c:v>64.773995000000014</c:v>
                </c:pt>
                <c:pt idx="523">
                  <c:v>64.652997499999998</c:v>
                </c:pt>
                <c:pt idx="524">
                  <c:v>64.08834250000001</c:v>
                </c:pt>
                <c:pt idx="525">
                  <c:v>63.927012499999975</c:v>
                </c:pt>
                <c:pt idx="526">
                  <c:v>63.927012499999975</c:v>
                </c:pt>
                <c:pt idx="527">
                  <c:v>63.927012499999975</c:v>
                </c:pt>
                <c:pt idx="528">
                  <c:v>63.967344999999995</c:v>
                </c:pt>
                <c:pt idx="529">
                  <c:v>64.128675000000015</c:v>
                </c:pt>
                <c:pt idx="530">
                  <c:v>64.169007499999978</c:v>
                </c:pt>
                <c:pt idx="531">
                  <c:v>64.330337500000013</c:v>
                </c:pt>
                <c:pt idx="532">
                  <c:v>64.249672500000031</c:v>
                </c:pt>
                <c:pt idx="533">
                  <c:v>64.007677500000014</c:v>
                </c:pt>
                <c:pt idx="534">
                  <c:v>63.64468500000001</c:v>
                </c:pt>
                <c:pt idx="535">
                  <c:v>63.281692499999991</c:v>
                </c:pt>
                <c:pt idx="536">
                  <c:v>63.402689999999993</c:v>
                </c:pt>
                <c:pt idx="537">
                  <c:v>63.12036250000002</c:v>
                </c:pt>
                <c:pt idx="538">
                  <c:v>62.959032499999992</c:v>
                </c:pt>
                <c:pt idx="539">
                  <c:v>62.878367500000017</c:v>
                </c:pt>
                <c:pt idx="540">
                  <c:v>62.878367500000017</c:v>
                </c:pt>
                <c:pt idx="541">
                  <c:v>62.878367500000017</c:v>
                </c:pt>
                <c:pt idx="542">
                  <c:v>62.031384999999986</c:v>
                </c:pt>
                <c:pt idx="543">
                  <c:v>60.418085000000019</c:v>
                </c:pt>
                <c:pt idx="544">
                  <c:v>60.418085000000019</c:v>
                </c:pt>
                <c:pt idx="545">
                  <c:v>60.458417499999975</c:v>
                </c:pt>
                <c:pt idx="546">
                  <c:v>60.297087500000011</c:v>
                </c:pt>
                <c:pt idx="547">
                  <c:v>60.740745000000004</c:v>
                </c:pt>
                <c:pt idx="548">
                  <c:v>60.57941499999999</c:v>
                </c:pt>
                <c:pt idx="549">
                  <c:v>47.71334749999999</c:v>
                </c:pt>
                <c:pt idx="550">
                  <c:v>43.841427500000016</c:v>
                </c:pt>
                <c:pt idx="551">
                  <c:v>42.833115000000014</c:v>
                </c:pt>
                <c:pt idx="552">
                  <c:v>43.034777500000004</c:v>
                </c:pt>
                <c:pt idx="553">
                  <c:v>41.70380500000001</c:v>
                </c:pt>
                <c:pt idx="554">
                  <c:v>36.299250000000001</c:v>
                </c:pt>
                <c:pt idx="555">
                  <c:v>37.307562499999996</c:v>
                </c:pt>
                <c:pt idx="556">
                  <c:v>35.976590000000009</c:v>
                </c:pt>
                <c:pt idx="557">
                  <c:v>35.734594999999999</c:v>
                </c:pt>
                <c:pt idx="558">
                  <c:v>35.734594999999999</c:v>
                </c:pt>
                <c:pt idx="559">
                  <c:v>35.8555925</c:v>
                </c:pt>
                <c:pt idx="560">
                  <c:v>35.8555925</c:v>
                </c:pt>
                <c:pt idx="561">
                  <c:v>35.89592500000002</c:v>
                </c:pt>
                <c:pt idx="562">
                  <c:v>36.137919999999973</c:v>
                </c:pt>
                <c:pt idx="563">
                  <c:v>36.258917499999981</c:v>
                </c:pt>
                <c:pt idx="564">
                  <c:v>36.258917499999981</c:v>
                </c:pt>
                <c:pt idx="565">
                  <c:v>36.379914999999983</c:v>
                </c:pt>
                <c:pt idx="566">
                  <c:v>36.178252499999992</c:v>
                </c:pt>
                <c:pt idx="567">
                  <c:v>36.178252499999992</c:v>
                </c:pt>
                <c:pt idx="568">
                  <c:v>36.299250000000001</c:v>
                </c:pt>
                <c:pt idx="569">
                  <c:v>36.178252499999992</c:v>
                </c:pt>
                <c:pt idx="570">
                  <c:v>36.178252499999992</c:v>
                </c:pt>
                <c:pt idx="571">
                  <c:v>36.178252499999992</c:v>
                </c:pt>
                <c:pt idx="572">
                  <c:v>36.178252499999992</c:v>
                </c:pt>
                <c:pt idx="573">
                  <c:v>36.783240000000021</c:v>
                </c:pt>
                <c:pt idx="574">
                  <c:v>36.137919999999973</c:v>
                </c:pt>
                <c:pt idx="575">
                  <c:v>35.532932500000008</c:v>
                </c:pt>
                <c:pt idx="576">
                  <c:v>30.733365000000017</c:v>
                </c:pt>
                <c:pt idx="577">
                  <c:v>32.265999999999998</c:v>
                </c:pt>
                <c:pt idx="578">
                  <c:v>30.168710000000011</c:v>
                </c:pt>
                <c:pt idx="579">
                  <c:v>29.84605000000002</c:v>
                </c:pt>
                <c:pt idx="580">
                  <c:v>29.483057500000008</c:v>
                </c:pt>
                <c:pt idx="581">
                  <c:v>29.442724999999985</c:v>
                </c:pt>
                <c:pt idx="582">
                  <c:v>28.878069999999987</c:v>
                </c:pt>
                <c:pt idx="583">
                  <c:v>28.595742500000011</c:v>
                </c:pt>
                <c:pt idx="584">
                  <c:v>28.716740000000016</c:v>
                </c:pt>
                <c:pt idx="585">
                  <c:v>28.757072499999982</c:v>
                </c:pt>
                <c:pt idx="586">
                  <c:v>29.160397500000016</c:v>
                </c:pt>
                <c:pt idx="587">
                  <c:v>30.935027500000007</c:v>
                </c:pt>
                <c:pt idx="588">
                  <c:v>28.878069999999987</c:v>
                </c:pt>
                <c:pt idx="589">
                  <c:v>31.620680000000014</c:v>
                </c:pt>
                <c:pt idx="590">
                  <c:v>32.427330000000026</c:v>
                </c:pt>
                <c:pt idx="591">
                  <c:v>33.435642500000021</c:v>
                </c:pt>
                <c:pt idx="592">
                  <c:v>36.541245000000011</c:v>
                </c:pt>
                <c:pt idx="593">
                  <c:v>37.751219999999996</c:v>
                </c:pt>
                <c:pt idx="594">
                  <c:v>38.557870000000008</c:v>
                </c:pt>
                <c:pt idx="595">
                  <c:v>38.840197499999981</c:v>
                </c:pt>
                <c:pt idx="596">
                  <c:v>38.88053</c:v>
                </c:pt>
                <c:pt idx="597">
                  <c:v>38.88053</c:v>
                </c:pt>
                <c:pt idx="598">
                  <c:v>39.082192499999991</c:v>
                </c:pt>
                <c:pt idx="599">
                  <c:v>39.606514999999966</c:v>
                </c:pt>
                <c:pt idx="600">
                  <c:v>39.445185000000002</c:v>
                </c:pt>
                <c:pt idx="601">
                  <c:v>39.445185000000002</c:v>
                </c:pt>
                <c:pt idx="602">
                  <c:v>40.090504999999986</c:v>
                </c:pt>
                <c:pt idx="603">
                  <c:v>40.73582499999997</c:v>
                </c:pt>
                <c:pt idx="604">
                  <c:v>40.73582499999997</c:v>
                </c:pt>
                <c:pt idx="605">
                  <c:v>40.574495000000006</c:v>
                </c:pt>
                <c:pt idx="606">
                  <c:v>40.695492500000015</c:v>
                </c:pt>
                <c:pt idx="607">
                  <c:v>41.058485000000026</c:v>
                </c:pt>
                <c:pt idx="608">
                  <c:v>41.9054675</c:v>
                </c:pt>
                <c:pt idx="609">
                  <c:v>42.510455000000022</c:v>
                </c:pt>
                <c:pt idx="610">
                  <c:v>42.873447499999976</c:v>
                </c:pt>
                <c:pt idx="611">
                  <c:v>45.011069999999982</c:v>
                </c:pt>
                <c:pt idx="612">
                  <c:v>44.527080000000026</c:v>
                </c:pt>
                <c:pt idx="613">
                  <c:v>44.567412499999989</c:v>
                </c:pt>
                <c:pt idx="614">
                  <c:v>46.382375000000003</c:v>
                </c:pt>
                <c:pt idx="615">
                  <c:v>48.076340000000002</c:v>
                </c:pt>
                <c:pt idx="616">
                  <c:v>48.479664999999983</c:v>
                </c:pt>
                <c:pt idx="617">
                  <c:v>49.084652500000004</c:v>
                </c:pt>
                <c:pt idx="618">
                  <c:v>49.487977499999985</c:v>
                </c:pt>
                <c:pt idx="619">
                  <c:v>49.044319999999985</c:v>
                </c:pt>
                <c:pt idx="620">
                  <c:v>47.26968999999999</c:v>
                </c:pt>
                <c:pt idx="621">
                  <c:v>48.560330000000022</c:v>
                </c:pt>
                <c:pt idx="622">
                  <c:v>48.681327499999973</c:v>
                </c:pt>
                <c:pt idx="623">
                  <c:v>49.608974999999987</c:v>
                </c:pt>
                <c:pt idx="624">
                  <c:v>50.697952499999964</c:v>
                </c:pt>
                <c:pt idx="625">
                  <c:v>51.02061250000002</c:v>
                </c:pt>
                <c:pt idx="626">
                  <c:v>52.069257499999985</c:v>
                </c:pt>
                <c:pt idx="627">
                  <c:v>57.272150000000003</c:v>
                </c:pt>
                <c:pt idx="628">
                  <c:v>57.191485000000021</c:v>
                </c:pt>
                <c:pt idx="629">
                  <c:v>57.191485000000021</c:v>
                </c:pt>
                <c:pt idx="630">
                  <c:v>57.433479999999975</c:v>
                </c:pt>
                <c:pt idx="631">
                  <c:v>57.473812499999994</c:v>
                </c:pt>
                <c:pt idx="632">
                  <c:v>57.514145000000021</c:v>
                </c:pt>
                <c:pt idx="633">
                  <c:v>57.070487500000027</c:v>
                </c:pt>
                <c:pt idx="634">
                  <c:v>56.868824999999973</c:v>
                </c:pt>
                <c:pt idx="635">
                  <c:v>56.747827499999971</c:v>
                </c:pt>
                <c:pt idx="636">
                  <c:v>56.707495000000009</c:v>
                </c:pt>
                <c:pt idx="637">
                  <c:v>56.62683000000002</c:v>
                </c:pt>
                <c:pt idx="638">
                  <c:v>56.425167499999972</c:v>
                </c:pt>
                <c:pt idx="639">
                  <c:v>56.425167499999972</c:v>
                </c:pt>
                <c:pt idx="640">
                  <c:v>56.304169999999978</c:v>
                </c:pt>
                <c:pt idx="641">
                  <c:v>56.344502499999997</c:v>
                </c:pt>
                <c:pt idx="642">
                  <c:v>55.941177500000016</c:v>
                </c:pt>
                <c:pt idx="643">
                  <c:v>55.820180000000008</c:v>
                </c:pt>
                <c:pt idx="644">
                  <c:v>55.658849999999994</c:v>
                </c:pt>
                <c:pt idx="645">
                  <c:v>55.699182500000013</c:v>
                </c:pt>
                <c:pt idx="646">
                  <c:v>55.215192499999986</c:v>
                </c:pt>
                <c:pt idx="647">
                  <c:v>54.48920750000002</c:v>
                </c:pt>
                <c:pt idx="648">
                  <c:v>53.682557500000009</c:v>
                </c:pt>
                <c:pt idx="649">
                  <c:v>51.907927500000014</c:v>
                </c:pt>
                <c:pt idx="650">
                  <c:v>50.738284999999998</c:v>
                </c:pt>
                <c:pt idx="651">
                  <c:v>50.576955000000027</c:v>
                </c:pt>
                <c:pt idx="652">
                  <c:v>50.455957500000018</c:v>
                </c:pt>
                <c:pt idx="653">
                  <c:v>49.649307500000013</c:v>
                </c:pt>
                <c:pt idx="654">
                  <c:v>49.366979999999977</c:v>
                </c:pt>
                <c:pt idx="655">
                  <c:v>49.366979999999977</c:v>
                </c:pt>
                <c:pt idx="656">
                  <c:v>49.366979999999977</c:v>
                </c:pt>
                <c:pt idx="657">
                  <c:v>48.479664999999983</c:v>
                </c:pt>
                <c:pt idx="658">
                  <c:v>46.866365000000016</c:v>
                </c:pt>
                <c:pt idx="659">
                  <c:v>41.824802500000018</c:v>
                </c:pt>
                <c:pt idx="660">
                  <c:v>45.051402500000009</c:v>
                </c:pt>
                <c:pt idx="661">
                  <c:v>45.41439500000002</c:v>
                </c:pt>
                <c:pt idx="662">
                  <c:v>43.518767500000024</c:v>
                </c:pt>
                <c:pt idx="663">
                  <c:v>43.438102499999985</c:v>
                </c:pt>
                <c:pt idx="664">
                  <c:v>39.324187500000001</c:v>
                </c:pt>
                <c:pt idx="665">
                  <c:v>38.88053</c:v>
                </c:pt>
                <c:pt idx="666">
                  <c:v>38.88053</c:v>
                </c:pt>
                <c:pt idx="667">
                  <c:v>36.621909999999993</c:v>
                </c:pt>
                <c:pt idx="668">
                  <c:v>35.815259999999981</c:v>
                </c:pt>
                <c:pt idx="669">
                  <c:v>33.274312500000001</c:v>
                </c:pt>
                <c:pt idx="670">
                  <c:v>33.475974999999991</c:v>
                </c:pt>
                <c:pt idx="671">
                  <c:v>33.879300000000022</c:v>
                </c:pt>
                <c:pt idx="672">
                  <c:v>33.354977499999983</c:v>
                </c:pt>
                <c:pt idx="673">
                  <c:v>32.145002499999997</c:v>
                </c:pt>
                <c:pt idx="674">
                  <c:v>31.378685000000001</c:v>
                </c:pt>
                <c:pt idx="675">
                  <c:v>31.580347499999991</c:v>
                </c:pt>
                <c:pt idx="676">
                  <c:v>31.378685000000001</c:v>
                </c:pt>
                <c:pt idx="677">
                  <c:v>31.056025000000009</c:v>
                </c:pt>
                <c:pt idx="678">
                  <c:v>31.21735499999998</c:v>
                </c:pt>
                <c:pt idx="679">
                  <c:v>30.773697499999979</c:v>
                </c:pt>
                <c:pt idx="680">
                  <c:v>30.491370000000011</c:v>
                </c:pt>
                <c:pt idx="681">
                  <c:v>30.28970750000002</c:v>
                </c:pt>
                <c:pt idx="682">
                  <c:v>30.28970750000002</c:v>
                </c:pt>
                <c:pt idx="683">
                  <c:v>30.28970750000002</c:v>
                </c:pt>
                <c:pt idx="684">
                  <c:v>29.967047500000028</c:v>
                </c:pt>
                <c:pt idx="685">
                  <c:v>29.725052500000018</c:v>
                </c:pt>
                <c:pt idx="686">
                  <c:v>29.926715000000005</c:v>
                </c:pt>
                <c:pt idx="687">
                  <c:v>29.886382499999989</c:v>
                </c:pt>
                <c:pt idx="688">
                  <c:v>29.765384999999977</c:v>
                </c:pt>
                <c:pt idx="689">
                  <c:v>29.402392500000023</c:v>
                </c:pt>
                <c:pt idx="690">
                  <c:v>29.362060000000007</c:v>
                </c:pt>
                <c:pt idx="691">
                  <c:v>29.805717500000004</c:v>
                </c:pt>
                <c:pt idx="692">
                  <c:v>29.362060000000007</c:v>
                </c:pt>
                <c:pt idx="693">
                  <c:v>29.120064999999993</c:v>
                </c:pt>
                <c:pt idx="694">
                  <c:v>28.958735000000029</c:v>
                </c:pt>
                <c:pt idx="695">
                  <c:v>28.878069999999987</c:v>
                </c:pt>
                <c:pt idx="696">
                  <c:v>28.19241749999998</c:v>
                </c:pt>
                <c:pt idx="697">
                  <c:v>27.224437500000001</c:v>
                </c:pt>
                <c:pt idx="698">
                  <c:v>26.337122500000003</c:v>
                </c:pt>
                <c:pt idx="699">
                  <c:v>26.256457500000018</c:v>
                </c:pt>
                <c:pt idx="700">
                  <c:v>25.893465000000006</c:v>
                </c:pt>
                <c:pt idx="701">
                  <c:v>25.530472499999991</c:v>
                </c:pt>
                <c:pt idx="702">
                  <c:v>25.16747999999998</c:v>
                </c:pt>
                <c:pt idx="703">
                  <c:v>24.199499999999997</c:v>
                </c:pt>
                <c:pt idx="704">
                  <c:v>23.876840000000005</c:v>
                </c:pt>
                <c:pt idx="705">
                  <c:v>23.392849999999985</c:v>
                </c:pt>
                <c:pt idx="706">
                  <c:v>22.949192499999992</c:v>
                </c:pt>
                <c:pt idx="707">
                  <c:v>22.586199999999977</c:v>
                </c:pt>
                <c:pt idx="708">
                  <c:v>22.545867500000014</c:v>
                </c:pt>
                <c:pt idx="709">
                  <c:v>21.900547500000027</c:v>
                </c:pt>
                <c:pt idx="710">
                  <c:v>21.981212500000012</c:v>
                </c:pt>
                <c:pt idx="711">
                  <c:v>21.981212500000012</c:v>
                </c:pt>
                <c:pt idx="712">
                  <c:v>21.416557500000007</c:v>
                </c:pt>
                <c:pt idx="713">
                  <c:v>20.004919999999974</c:v>
                </c:pt>
                <c:pt idx="714">
                  <c:v>20.327580000000026</c:v>
                </c:pt>
                <c:pt idx="715">
                  <c:v>19.641927500000019</c:v>
                </c:pt>
                <c:pt idx="716">
                  <c:v>19.480597499999991</c:v>
                </c:pt>
                <c:pt idx="717">
                  <c:v>19.641927500000019</c:v>
                </c:pt>
                <c:pt idx="718">
                  <c:v>19.722592500000001</c:v>
                </c:pt>
                <c:pt idx="719">
                  <c:v>19.722592500000001</c:v>
                </c:pt>
                <c:pt idx="720">
                  <c:v>19.319267500000024</c:v>
                </c:pt>
                <c:pt idx="721">
                  <c:v>19.641927500000019</c:v>
                </c:pt>
                <c:pt idx="722">
                  <c:v>19.762925000000024</c:v>
                </c:pt>
                <c:pt idx="723">
                  <c:v>19.964587500000011</c:v>
                </c:pt>
                <c:pt idx="724">
                  <c:v>20.045252499999993</c:v>
                </c:pt>
                <c:pt idx="725">
                  <c:v>19.722592500000001</c:v>
                </c:pt>
                <c:pt idx="726">
                  <c:v>19.561262499999977</c:v>
                </c:pt>
                <c:pt idx="727">
                  <c:v>19.561262499999977</c:v>
                </c:pt>
                <c:pt idx="728">
                  <c:v>20.206582500000021</c:v>
                </c:pt>
                <c:pt idx="729">
                  <c:v>20.408245000000008</c:v>
                </c:pt>
                <c:pt idx="730">
                  <c:v>20.448577499999971</c:v>
                </c:pt>
                <c:pt idx="731">
                  <c:v>20.811569999999985</c:v>
                </c:pt>
                <c:pt idx="732">
                  <c:v>21.981212500000012</c:v>
                </c:pt>
                <c:pt idx="733">
                  <c:v>21.739217500000002</c:v>
                </c:pt>
                <c:pt idx="734">
                  <c:v>21.779550000000022</c:v>
                </c:pt>
                <c:pt idx="735">
                  <c:v>22.828194999999983</c:v>
                </c:pt>
                <c:pt idx="736">
                  <c:v>22.908860000000026</c:v>
                </c:pt>
                <c:pt idx="737">
                  <c:v>22.949192499999992</c:v>
                </c:pt>
                <c:pt idx="738">
                  <c:v>22.949192499999992</c:v>
                </c:pt>
                <c:pt idx="739">
                  <c:v>23.070189999999993</c:v>
                </c:pt>
                <c:pt idx="740">
                  <c:v>22.908860000000026</c:v>
                </c:pt>
                <c:pt idx="741">
                  <c:v>22.828194999999983</c:v>
                </c:pt>
                <c:pt idx="742">
                  <c:v>22.465202499999972</c:v>
                </c:pt>
                <c:pt idx="743">
                  <c:v>22.182874999999999</c:v>
                </c:pt>
                <c:pt idx="744">
                  <c:v>21.940879999999989</c:v>
                </c:pt>
                <c:pt idx="745">
                  <c:v>20.045252499999993</c:v>
                </c:pt>
                <c:pt idx="746">
                  <c:v>21.134229999999977</c:v>
                </c:pt>
                <c:pt idx="747">
                  <c:v>20.166250000000002</c:v>
                </c:pt>
                <c:pt idx="748">
                  <c:v>19.803257499999983</c:v>
                </c:pt>
                <c:pt idx="749">
                  <c:v>19.319267500000024</c:v>
                </c:pt>
                <c:pt idx="750">
                  <c:v>19.238602499999981</c:v>
                </c:pt>
                <c:pt idx="751">
                  <c:v>18.956275000000012</c:v>
                </c:pt>
                <c:pt idx="752">
                  <c:v>18.714280000000002</c:v>
                </c:pt>
                <c:pt idx="753">
                  <c:v>18.714280000000002</c:v>
                </c:pt>
                <c:pt idx="754">
                  <c:v>18.270622500000005</c:v>
                </c:pt>
                <c:pt idx="755">
                  <c:v>18.028627499999995</c:v>
                </c:pt>
                <c:pt idx="756">
                  <c:v>18.109292499999977</c:v>
                </c:pt>
                <c:pt idx="757">
                  <c:v>18.109292499999977</c:v>
                </c:pt>
                <c:pt idx="758">
                  <c:v>17.383307500000008</c:v>
                </c:pt>
                <c:pt idx="759">
                  <c:v>17.302642500000026</c:v>
                </c:pt>
                <c:pt idx="760">
                  <c:v>15.891004999999991</c:v>
                </c:pt>
                <c:pt idx="761">
                  <c:v>16.939650000000011</c:v>
                </c:pt>
                <c:pt idx="762">
                  <c:v>16.858985000000025</c:v>
                </c:pt>
                <c:pt idx="763">
                  <c:v>16.536324999999977</c:v>
                </c:pt>
                <c:pt idx="764">
                  <c:v>16.33466249999999</c:v>
                </c:pt>
                <c:pt idx="765">
                  <c:v>16.657322499999982</c:v>
                </c:pt>
                <c:pt idx="766">
                  <c:v>17.060647500000016</c:v>
                </c:pt>
                <c:pt idx="767">
                  <c:v>17.181645000000021</c:v>
                </c:pt>
                <c:pt idx="768">
                  <c:v>17.423639999999974</c:v>
                </c:pt>
                <c:pt idx="769">
                  <c:v>17.584969999999995</c:v>
                </c:pt>
                <c:pt idx="770">
                  <c:v>18.068960000000015</c:v>
                </c:pt>
                <c:pt idx="771">
                  <c:v>17.988294999999976</c:v>
                </c:pt>
                <c:pt idx="772">
                  <c:v>18.149625</c:v>
                </c:pt>
                <c:pt idx="773">
                  <c:v>18.109292499999977</c:v>
                </c:pt>
                <c:pt idx="774">
                  <c:v>18.552949999999978</c:v>
                </c:pt>
                <c:pt idx="775">
                  <c:v>18.915942499999989</c:v>
                </c:pt>
                <c:pt idx="776">
                  <c:v>19.157937499999999</c:v>
                </c:pt>
                <c:pt idx="777">
                  <c:v>19.278935000000004</c:v>
                </c:pt>
                <c:pt idx="778">
                  <c:v>19.641927500000019</c:v>
                </c:pt>
                <c:pt idx="779">
                  <c:v>19.561262499999977</c:v>
                </c:pt>
                <c:pt idx="780">
                  <c:v>19.883922500000025</c:v>
                </c:pt>
                <c:pt idx="781">
                  <c:v>19.682259999999982</c:v>
                </c:pt>
                <c:pt idx="782">
                  <c:v>19.561262499999977</c:v>
                </c:pt>
                <c:pt idx="783">
                  <c:v>19.601595</c:v>
                </c:pt>
                <c:pt idx="784">
                  <c:v>20.609907499999995</c:v>
                </c:pt>
                <c:pt idx="785">
                  <c:v>22.061877499999994</c:v>
                </c:pt>
                <c:pt idx="786">
                  <c:v>22.6265325</c:v>
                </c:pt>
                <c:pt idx="787">
                  <c:v>22.666865000000019</c:v>
                </c:pt>
                <c:pt idx="788">
                  <c:v>22.666865000000019</c:v>
                </c:pt>
                <c:pt idx="789">
                  <c:v>23.070189999999993</c:v>
                </c:pt>
                <c:pt idx="790">
                  <c:v>23.352517500000026</c:v>
                </c:pt>
                <c:pt idx="791">
                  <c:v>23.150854999999979</c:v>
                </c:pt>
                <c:pt idx="792">
                  <c:v>23.029857499999974</c:v>
                </c:pt>
                <c:pt idx="793">
                  <c:v>22.949192499999992</c:v>
                </c:pt>
                <c:pt idx="794">
                  <c:v>23.513847499999994</c:v>
                </c:pt>
                <c:pt idx="795">
                  <c:v>23.675177500000018</c:v>
                </c:pt>
                <c:pt idx="796">
                  <c:v>23.755842500000004</c:v>
                </c:pt>
                <c:pt idx="797">
                  <c:v>24.159167499999977</c:v>
                </c:pt>
                <c:pt idx="798">
                  <c:v>24.199499999999997</c:v>
                </c:pt>
                <c:pt idx="799">
                  <c:v>24.401162499999987</c:v>
                </c:pt>
                <c:pt idx="800">
                  <c:v>24.804487500000022</c:v>
                </c:pt>
                <c:pt idx="801">
                  <c:v>25.16747999999998</c:v>
                </c:pt>
                <c:pt idx="802">
                  <c:v>25.449807500000006</c:v>
                </c:pt>
                <c:pt idx="803">
                  <c:v>25.369142500000027</c:v>
                </c:pt>
                <c:pt idx="804">
                  <c:v>25.449807500000006</c:v>
                </c:pt>
                <c:pt idx="805">
                  <c:v>25.530472499999991</c:v>
                </c:pt>
                <c:pt idx="806">
                  <c:v>25.812800000000021</c:v>
                </c:pt>
                <c:pt idx="807">
                  <c:v>26.014462500000011</c:v>
                </c:pt>
                <c:pt idx="808">
                  <c:v>26.700115000000018</c:v>
                </c:pt>
                <c:pt idx="809">
                  <c:v>28.555409999999995</c:v>
                </c:pt>
                <c:pt idx="810">
                  <c:v>28.273082500000019</c:v>
                </c:pt>
                <c:pt idx="811">
                  <c:v>22.666865000000019</c:v>
                </c:pt>
                <c:pt idx="812">
                  <c:v>25.328810000000004</c:v>
                </c:pt>
                <c:pt idx="813">
                  <c:v>24.481827499999973</c:v>
                </c:pt>
                <c:pt idx="814">
                  <c:v>24.683490000000017</c:v>
                </c:pt>
                <c:pt idx="815">
                  <c:v>24.23983250000002</c:v>
                </c:pt>
                <c:pt idx="816">
                  <c:v>22.828194999999983</c:v>
                </c:pt>
                <c:pt idx="817">
                  <c:v>23.070189999999993</c:v>
                </c:pt>
                <c:pt idx="818">
                  <c:v>22.828194999999983</c:v>
                </c:pt>
                <c:pt idx="819">
                  <c:v>22.989525000000011</c:v>
                </c:pt>
                <c:pt idx="820">
                  <c:v>22.747530000000001</c:v>
                </c:pt>
                <c:pt idx="821">
                  <c:v>22.949192499999992</c:v>
                </c:pt>
                <c:pt idx="822">
                  <c:v>22.949192499999992</c:v>
                </c:pt>
                <c:pt idx="823">
                  <c:v>22.989525000000011</c:v>
                </c:pt>
                <c:pt idx="824">
                  <c:v>23.029857499999974</c:v>
                </c:pt>
                <c:pt idx="825">
                  <c:v>23.231520000000021</c:v>
                </c:pt>
                <c:pt idx="826">
                  <c:v>23.110522500000016</c:v>
                </c:pt>
                <c:pt idx="827">
                  <c:v>23.110522500000016</c:v>
                </c:pt>
                <c:pt idx="828">
                  <c:v>23.110522500000016</c:v>
                </c:pt>
                <c:pt idx="829">
                  <c:v>23.110522500000016</c:v>
                </c:pt>
                <c:pt idx="830">
                  <c:v>23.392849999999985</c:v>
                </c:pt>
                <c:pt idx="831">
                  <c:v>23.473514999999971</c:v>
                </c:pt>
                <c:pt idx="832">
                  <c:v>23.271852499999984</c:v>
                </c:pt>
                <c:pt idx="833">
                  <c:v>23.191187500000002</c:v>
                </c:pt>
                <c:pt idx="834">
                  <c:v>23.070189999999993</c:v>
                </c:pt>
                <c:pt idx="835">
                  <c:v>22.787862500000024</c:v>
                </c:pt>
                <c:pt idx="836">
                  <c:v>22.666865000000019</c:v>
                </c:pt>
                <c:pt idx="837">
                  <c:v>22.545867500000014</c:v>
                </c:pt>
                <c:pt idx="838">
                  <c:v>22.424870000000009</c:v>
                </c:pt>
                <c:pt idx="839">
                  <c:v>22.505534999999991</c:v>
                </c:pt>
                <c:pt idx="840">
                  <c:v>22.505534999999991</c:v>
                </c:pt>
                <c:pt idx="841">
                  <c:v>22.14254249999998</c:v>
                </c:pt>
                <c:pt idx="842">
                  <c:v>22.102210000000017</c:v>
                </c:pt>
                <c:pt idx="843">
                  <c:v>22.021544999999975</c:v>
                </c:pt>
                <c:pt idx="844">
                  <c:v>21.900547500000027</c:v>
                </c:pt>
                <c:pt idx="845">
                  <c:v>22.061877499999994</c:v>
                </c:pt>
                <c:pt idx="846">
                  <c:v>22.14254249999998</c:v>
                </c:pt>
                <c:pt idx="847">
                  <c:v>22.061877499999994</c:v>
                </c:pt>
                <c:pt idx="848">
                  <c:v>21.981212500000012</c:v>
                </c:pt>
                <c:pt idx="849">
                  <c:v>21.900547500000027</c:v>
                </c:pt>
                <c:pt idx="850">
                  <c:v>21.900547500000027</c:v>
                </c:pt>
                <c:pt idx="851">
                  <c:v>21.779550000000022</c:v>
                </c:pt>
                <c:pt idx="852">
                  <c:v>21.618219999999997</c:v>
                </c:pt>
                <c:pt idx="853">
                  <c:v>21.658552500000017</c:v>
                </c:pt>
                <c:pt idx="854">
                  <c:v>21.658552500000017</c:v>
                </c:pt>
                <c:pt idx="855">
                  <c:v>21.658552500000017</c:v>
                </c:pt>
                <c:pt idx="856">
                  <c:v>21.658552500000017</c:v>
                </c:pt>
                <c:pt idx="857">
                  <c:v>21.779550000000022</c:v>
                </c:pt>
                <c:pt idx="858">
                  <c:v>21.376224999999987</c:v>
                </c:pt>
                <c:pt idx="859">
                  <c:v>21.376224999999987</c:v>
                </c:pt>
                <c:pt idx="860">
                  <c:v>21.013232499999976</c:v>
                </c:pt>
                <c:pt idx="861">
                  <c:v>20.97290000000001</c:v>
                </c:pt>
                <c:pt idx="862">
                  <c:v>20.811569999999985</c:v>
                </c:pt>
                <c:pt idx="863">
                  <c:v>20.488909999999994</c:v>
                </c:pt>
                <c:pt idx="864">
                  <c:v>20.125917499999979</c:v>
                </c:pt>
                <c:pt idx="865">
                  <c:v>19.35959999999999</c:v>
                </c:pt>
                <c:pt idx="866">
                  <c:v>19.278935000000004</c:v>
                </c:pt>
                <c:pt idx="867">
                  <c:v>19.278935000000004</c:v>
                </c:pt>
                <c:pt idx="868">
                  <c:v>19.399932500000009</c:v>
                </c:pt>
                <c:pt idx="869">
                  <c:v>19.036939999999998</c:v>
                </c:pt>
                <c:pt idx="870">
                  <c:v>19.520930000000014</c:v>
                </c:pt>
                <c:pt idx="871">
                  <c:v>19.440264999999972</c:v>
                </c:pt>
                <c:pt idx="872">
                  <c:v>19.601595</c:v>
                </c:pt>
                <c:pt idx="873">
                  <c:v>19.682259999999982</c:v>
                </c:pt>
                <c:pt idx="874">
                  <c:v>19.641927500000019</c:v>
                </c:pt>
                <c:pt idx="875">
                  <c:v>19.883922500000025</c:v>
                </c:pt>
                <c:pt idx="876">
                  <c:v>18.875610000000027</c:v>
                </c:pt>
                <c:pt idx="877">
                  <c:v>18.754612500000022</c:v>
                </c:pt>
                <c:pt idx="878">
                  <c:v>18.39162000000001</c:v>
                </c:pt>
                <c:pt idx="879">
                  <c:v>18.39162000000001</c:v>
                </c:pt>
                <c:pt idx="880">
                  <c:v>18.996607499999975</c:v>
                </c:pt>
                <c:pt idx="881">
                  <c:v>19.520930000000014</c:v>
                </c:pt>
                <c:pt idx="882">
                  <c:v>19.803257499999983</c:v>
                </c:pt>
                <c:pt idx="883">
                  <c:v>19.843590000000006</c:v>
                </c:pt>
                <c:pt idx="884">
                  <c:v>19.883922500000025</c:v>
                </c:pt>
                <c:pt idx="885">
                  <c:v>20.045252499999993</c:v>
                </c:pt>
                <c:pt idx="886">
                  <c:v>20.004919999999974</c:v>
                </c:pt>
                <c:pt idx="887">
                  <c:v>20.085585000000016</c:v>
                </c:pt>
                <c:pt idx="888">
                  <c:v>20.246914999999984</c:v>
                </c:pt>
                <c:pt idx="889">
                  <c:v>20.569574999999976</c:v>
                </c:pt>
                <c:pt idx="890">
                  <c:v>20.650240000000018</c:v>
                </c:pt>
                <c:pt idx="891">
                  <c:v>20.650240000000018</c:v>
                </c:pt>
                <c:pt idx="892">
                  <c:v>20.650240000000018</c:v>
                </c:pt>
                <c:pt idx="893">
                  <c:v>20.69057249999998</c:v>
                </c:pt>
                <c:pt idx="894">
                  <c:v>20.730905000000003</c:v>
                </c:pt>
                <c:pt idx="895">
                  <c:v>20.69057249999998</c:v>
                </c:pt>
                <c:pt idx="896">
                  <c:v>20.650240000000018</c:v>
                </c:pt>
                <c:pt idx="897">
                  <c:v>20.488909999999994</c:v>
                </c:pt>
                <c:pt idx="898">
                  <c:v>20.206582500000021</c:v>
                </c:pt>
                <c:pt idx="899">
                  <c:v>20.408245000000008</c:v>
                </c:pt>
                <c:pt idx="900">
                  <c:v>6.9371899999999957</c:v>
                </c:pt>
                <c:pt idx="901">
                  <c:v>7.5018449999999977</c:v>
                </c:pt>
                <c:pt idx="902">
                  <c:v>6.8565250000000111</c:v>
                </c:pt>
                <c:pt idx="903">
                  <c:v>7.2195175000000251</c:v>
                </c:pt>
                <c:pt idx="904">
                  <c:v>7.6631750000000229</c:v>
                </c:pt>
                <c:pt idx="905">
                  <c:v>7.2195175000000251</c:v>
                </c:pt>
                <c:pt idx="906">
                  <c:v>7.7438400000000058</c:v>
                </c:pt>
                <c:pt idx="907">
                  <c:v>8.0261674999999784</c:v>
                </c:pt>
                <c:pt idx="908">
                  <c:v>7.9455024999999955</c:v>
                </c:pt>
                <c:pt idx="909">
                  <c:v>8.0664999999999996</c:v>
                </c:pt>
                <c:pt idx="910">
                  <c:v>8.0664999999999996</c:v>
                </c:pt>
                <c:pt idx="911">
                  <c:v>8.0664999999999996</c:v>
                </c:pt>
                <c:pt idx="912">
                  <c:v>8.0664999999999996</c:v>
                </c:pt>
                <c:pt idx="913">
                  <c:v>8.0664999999999996</c:v>
                </c:pt>
                <c:pt idx="914">
                  <c:v>8.0664999999999996</c:v>
                </c:pt>
                <c:pt idx="915">
                  <c:v>8.1471649999999833</c:v>
                </c:pt>
                <c:pt idx="916">
                  <c:v>8.1471649999999833</c:v>
                </c:pt>
                <c:pt idx="917">
                  <c:v>8.3488274999999721</c:v>
                </c:pt>
                <c:pt idx="918">
                  <c:v>8.3488274999999721</c:v>
                </c:pt>
                <c:pt idx="919">
                  <c:v>7.784172500000027</c:v>
                </c:pt>
                <c:pt idx="920">
                  <c:v>7.8648375000000108</c:v>
                </c:pt>
                <c:pt idx="921">
                  <c:v>7.8245049999999905</c:v>
                </c:pt>
                <c:pt idx="922">
                  <c:v>7.9051699999999743</c:v>
                </c:pt>
                <c:pt idx="923">
                  <c:v>7.9858350000000158</c:v>
                </c:pt>
                <c:pt idx="924">
                  <c:v>8.2278300000000257</c:v>
                </c:pt>
                <c:pt idx="925">
                  <c:v>8.2681624999999883</c:v>
                </c:pt>
                <c:pt idx="926">
                  <c:v>8.4294925000000127</c:v>
                </c:pt>
                <c:pt idx="927">
                  <c:v>8.4294925000000127</c:v>
                </c:pt>
                <c:pt idx="928">
                  <c:v>8.5101574999999965</c:v>
                </c:pt>
                <c:pt idx="929">
                  <c:v>8.5101574999999965</c:v>
                </c:pt>
                <c:pt idx="930">
                  <c:v>8.3488274999999721</c:v>
                </c:pt>
                <c:pt idx="931">
                  <c:v>8.4698249999999771</c:v>
                </c:pt>
                <c:pt idx="932">
                  <c:v>8.4294925000000127</c:v>
                </c:pt>
                <c:pt idx="933">
                  <c:v>8.3891599999999915</c:v>
                </c:pt>
                <c:pt idx="934">
                  <c:v>8.4698249999999771</c:v>
                </c:pt>
                <c:pt idx="935">
                  <c:v>8.4294925000000127</c:v>
                </c:pt>
                <c:pt idx="936">
                  <c:v>8.3488274999999721</c:v>
                </c:pt>
                <c:pt idx="937">
                  <c:v>8.4294925000000127</c:v>
                </c:pt>
                <c:pt idx="938">
                  <c:v>8.590822499999982</c:v>
                </c:pt>
                <c:pt idx="939">
                  <c:v>9.1958100000000051</c:v>
                </c:pt>
                <c:pt idx="940">
                  <c:v>9.2361425000000246</c:v>
                </c:pt>
                <c:pt idx="941">
                  <c:v>9.2764749999999889</c:v>
                </c:pt>
                <c:pt idx="942">
                  <c:v>9.5991349999999809</c:v>
                </c:pt>
                <c:pt idx="943">
                  <c:v>9.8007975000000265</c:v>
                </c:pt>
                <c:pt idx="944">
                  <c:v>10.002460000000017</c:v>
                </c:pt>
                <c:pt idx="945">
                  <c:v>11.777090000000006</c:v>
                </c:pt>
                <c:pt idx="946">
                  <c:v>11.212435000000005</c:v>
                </c:pt>
                <c:pt idx="947">
                  <c:v>12.745069999999988</c:v>
                </c:pt>
                <c:pt idx="948">
                  <c:v>12.946732499999973</c:v>
                </c:pt>
                <c:pt idx="949">
                  <c:v>12.946732499999973</c:v>
                </c:pt>
                <c:pt idx="950">
                  <c:v>13.269392500000023</c:v>
                </c:pt>
                <c:pt idx="951">
                  <c:v>13.269392500000023</c:v>
                </c:pt>
                <c:pt idx="952">
                  <c:v>13.390389999999972</c:v>
                </c:pt>
                <c:pt idx="953">
                  <c:v>13.753382499999985</c:v>
                </c:pt>
                <c:pt idx="954">
                  <c:v>13.874379999999991</c:v>
                </c:pt>
                <c:pt idx="955">
                  <c:v>14.07604249999998</c:v>
                </c:pt>
                <c:pt idx="956">
                  <c:v>13.995377499999995</c:v>
                </c:pt>
                <c:pt idx="957">
                  <c:v>15.124687499999999</c:v>
                </c:pt>
                <c:pt idx="958">
                  <c:v>18.431952499999973</c:v>
                </c:pt>
                <c:pt idx="959">
                  <c:v>19.319267500000024</c:v>
                </c:pt>
                <c:pt idx="960">
                  <c:v>20.246914999999984</c:v>
                </c:pt>
                <c:pt idx="961">
                  <c:v>21.21489500000002</c:v>
                </c:pt>
                <c:pt idx="962">
                  <c:v>20.811569999999985</c:v>
                </c:pt>
                <c:pt idx="963">
                  <c:v>21.416557500000007</c:v>
                </c:pt>
                <c:pt idx="964">
                  <c:v>26.296789999999987</c:v>
                </c:pt>
                <c:pt idx="965">
                  <c:v>27.345435000000005</c:v>
                </c:pt>
                <c:pt idx="966">
                  <c:v>27.224437500000001</c:v>
                </c:pt>
                <c:pt idx="967">
                  <c:v>28.353747500000004</c:v>
                </c:pt>
                <c:pt idx="968">
                  <c:v>30.935027500000007</c:v>
                </c:pt>
                <c:pt idx="969">
                  <c:v>31.661012499999977</c:v>
                </c:pt>
                <c:pt idx="970">
                  <c:v>31.983672500000026</c:v>
                </c:pt>
                <c:pt idx="971">
                  <c:v>31.983672500000026</c:v>
                </c:pt>
                <c:pt idx="972">
                  <c:v>31.983672500000026</c:v>
                </c:pt>
                <c:pt idx="973">
                  <c:v>32.145002499999997</c:v>
                </c:pt>
                <c:pt idx="974">
                  <c:v>32.265999999999998</c:v>
                </c:pt>
                <c:pt idx="975">
                  <c:v>32.306332500000018</c:v>
                </c:pt>
                <c:pt idx="976">
                  <c:v>32.346664999999987</c:v>
                </c:pt>
                <c:pt idx="977">
                  <c:v>32.548327499999971</c:v>
                </c:pt>
                <c:pt idx="978">
                  <c:v>32.386997500000007</c:v>
                </c:pt>
                <c:pt idx="979">
                  <c:v>33.153314999999999</c:v>
                </c:pt>
                <c:pt idx="980">
                  <c:v>36.541245000000011</c:v>
                </c:pt>
                <c:pt idx="981">
                  <c:v>39.001527500000009</c:v>
                </c:pt>
                <c:pt idx="982">
                  <c:v>65.540312499999999</c:v>
                </c:pt>
                <c:pt idx="983">
                  <c:v>68.202257499999988</c:v>
                </c:pt>
                <c:pt idx="984">
                  <c:v>70.622207500000016</c:v>
                </c:pt>
                <c:pt idx="985">
                  <c:v>70.460877499999995</c:v>
                </c:pt>
                <c:pt idx="986">
                  <c:v>69.896222499999993</c:v>
                </c:pt>
                <c:pt idx="987">
                  <c:v>70.622207500000016</c:v>
                </c:pt>
                <c:pt idx="988">
                  <c:v>70.702872499999998</c:v>
                </c:pt>
                <c:pt idx="989">
                  <c:v>69.775224999999978</c:v>
                </c:pt>
                <c:pt idx="990">
                  <c:v>69.170237500000027</c:v>
                </c:pt>
                <c:pt idx="991">
                  <c:v>68.92824250000001</c:v>
                </c:pt>
                <c:pt idx="992">
                  <c:v>68.686247500000007</c:v>
                </c:pt>
                <c:pt idx="993">
                  <c:v>68.686247500000007</c:v>
                </c:pt>
                <c:pt idx="994">
                  <c:v>68.686247500000007</c:v>
                </c:pt>
                <c:pt idx="995">
                  <c:v>68.686247500000007</c:v>
                </c:pt>
                <c:pt idx="996">
                  <c:v>68.92824250000001</c:v>
                </c:pt>
                <c:pt idx="997">
                  <c:v>69.694559999999996</c:v>
                </c:pt>
                <c:pt idx="998">
                  <c:v>68.040927500000009</c:v>
                </c:pt>
                <c:pt idx="999">
                  <c:v>67.435939999999988</c:v>
                </c:pt>
                <c:pt idx="1000">
                  <c:v>67.032615000000021</c:v>
                </c:pt>
                <c:pt idx="1001">
                  <c:v>67.032615000000021</c:v>
                </c:pt>
                <c:pt idx="1002">
                  <c:v>67.032615000000021</c:v>
                </c:pt>
                <c:pt idx="1003">
                  <c:v>66.830952499999967</c:v>
                </c:pt>
                <c:pt idx="1004">
                  <c:v>66.669622500000003</c:v>
                </c:pt>
                <c:pt idx="1005">
                  <c:v>67.839264999999969</c:v>
                </c:pt>
                <c:pt idx="1006">
                  <c:v>67.960262499999985</c:v>
                </c:pt>
                <c:pt idx="1007">
                  <c:v>67.476272500000007</c:v>
                </c:pt>
                <c:pt idx="1008">
                  <c:v>67.476272500000007</c:v>
                </c:pt>
                <c:pt idx="1009">
                  <c:v>67.476272500000007</c:v>
                </c:pt>
                <c:pt idx="1010">
                  <c:v>66.871284999999986</c:v>
                </c:pt>
                <c:pt idx="1011">
                  <c:v>66.14530000000002</c:v>
                </c:pt>
                <c:pt idx="1012">
                  <c:v>65.94363749999998</c:v>
                </c:pt>
                <c:pt idx="1013">
                  <c:v>64.935324999999978</c:v>
                </c:pt>
                <c:pt idx="1014">
                  <c:v>62.515374999999999</c:v>
                </c:pt>
                <c:pt idx="1015">
                  <c:v>62.515374999999999</c:v>
                </c:pt>
                <c:pt idx="1016">
                  <c:v>62.515374999999999</c:v>
                </c:pt>
                <c:pt idx="1017">
                  <c:v>55.618517500000017</c:v>
                </c:pt>
                <c:pt idx="1018">
                  <c:v>55.215192499999986</c:v>
                </c:pt>
                <c:pt idx="1019">
                  <c:v>50.012300000000018</c:v>
                </c:pt>
                <c:pt idx="1020">
                  <c:v>40.332500000000003</c:v>
                </c:pt>
                <c:pt idx="1021">
                  <c:v>45.696722499999993</c:v>
                </c:pt>
                <c:pt idx="1022">
                  <c:v>45.696722499999993</c:v>
                </c:pt>
                <c:pt idx="1023">
                  <c:v>45.696722499999993</c:v>
                </c:pt>
                <c:pt idx="1024">
                  <c:v>44.285085000000016</c:v>
                </c:pt>
                <c:pt idx="1025">
                  <c:v>44.00275749999998</c:v>
                </c:pt>
                <c:pt idx="1026">
                  <c:v>44.244752499999997</c:v>
                </c:pt>
                <c:pt idx="1027">
                  <c:v>44.607745000000008</c:v>
                </c:pt>
                <c:pt idx="1028">
                  <c:v>45.374062500000001</c:v>
                </c:pt>
                <c:pt idx="1029">
                  <c:v>45.374062500000001</c:v>
                </c:pt>
                <c:pt idx="1030">
                  <c:v>45.374062500000001</c:v>
                </c:pt>
                <c:pt idx="1031">
                  <c:v>45.374062500000001</c:v>
                </c:pt>
                <c:pt idx="1032">
                  <c:v>45.454727499999983</c:v>
                </c:pt>
                <c:pt idx="1033">
                  <c:v>45.374062500000001</c:v>
                </c:pt>
                <c:pt idx="1034">
                  <c:v>44.365749999999998</c:v>
                </c:pt>
                <c:pt idx="1035">
                  <c:v>44.123754999999989</c:v>
                </c:pt>
                <c:pt idx="1036">
                  <c:v>44.123754999999989</c:v>
                </c:pt>
                <c:pt idx="1037">
                  <c:v>44.123754999999989</c:v>
                </c:pt>
                <c:pt idx="1038">
                  <c:v>43.962425000000025</c:v>
                </c:pt>
                <c:pt idx="1039">
                  <c:v>43.962425000000025</c:v>
                </c:pt>
                <c:pt idx="1040">
                  <c:v>44.083422500000026</c:v>
                </c:pt>
                <c:pt idx="1041">
                  <c:v>43.962425000000025</c:v>
                </c:pt>
                <c:pt idx="1042">
                  <c:v>43.962425000000025</c:v>
                </c:pt>
                <c:pt idx="1043">
                  <c:v>43.962425000000025</c:v>
                </c:pt>
                <c:pt idx="1044">
                  <c:v>43.962425000000025</c:v>
                </c:pt>
                <c:pt idx="1045">
                  <c:v>43.599432500000013</c:v>
                </c:pt>
                <c:pt idx="1046">
                  <c:v>43.559099999999987</c:v>
                </c:pt>
                <c:pt idx="1047">
                  <c:v>43.962425000000025</c:v>
                </c:pt>
                <c:pt idx="1048">
                  <c:v>44.123754999999989</c:v>
                </c:pt>
                <c:pt idx="1049">
                  <c:v>44.244752499999997</c:v>
                </c:pt>
                <c:pt idx="1050">
                  <c:v>44.083422500000026</c:v>
                </c:pt>
                <c:pt idx="1051">
                  <c:v>44.123754999999989</c:v>
                </c:pt>
                <c:pt idx="1052">
                  <c:v>44.123754999999989</c:v>
                </c:pt>
                <c:pt idx="1053">
                  <c:v>44.123754999999989</c:v>
                </c:pt>
                <c:pt idx="1054">
                  <c:v>42.671784999999993</c:v>
                </c:pt>
                <c:pt idx="1055">
                  <c:v>43.639764999999976</c:v>
                </c:pt>
                <c:pt idx="1056">
                  <c:v>43.599432500000013</c:v>
                </c:pt>
                <c:pt idx="1057">
                  <c:v>43.599432500000013</c:v>
                </c:pt>
                <c:pt idx="1058">
                  <c:v>43.639764999999976</c:v>
                </c:pt>
                <c:pt idx="1059">
                  <c:v>41.058485000000026</c:v>
                </c:pt>
                <c:pt idx="1060">
                  <c:v>40.090504999999986</c:v>
                </c:pt>
                <c:pt idx="1061">
                  <c:v>39.727512499999975</c:v>
                </c:pt>
                <c:pt idx="1062">
                  <c:v>39.283854999999974</c:v>
                </c:pt>
                <c:pt idx="1063">
                  <c:v>36.702574999999975</c:v>
                </c:pt>
                <c:pt idx="1064">
                  <c:v>36.702574999999975</c:v>
                </c:pt>
                <c:pt idx="1065">
                  <c:v>36.783240000000021</c:v>
                </c:pt>
                <c:pt idx="1066">
                  <c:v>36.662242500000012</c:v>
                </c:pt>
                <c:pt idx="1067">
                  <c:v>37.993215000000006</c:v>
                </c:pt>
                <c:pt idx="1068">
                  <c:v>35.532932500000008</c:v>
                </c:pt>
                <c:pt idx="1069">
                  <c:v>35.16993999999999</c:v>
                </c:pt>
                <c:pt idx="1070">
                  <c:v>35.048942499999988</c:v>
                </c:pt>
                <c:pt idx="1071">
                  <c:v>34.403622500000004</c:v>
                </c:pt>
                <c:pt idx="1072">
                  <c:v>34.403622500000004</c:v>
                </c:pt>
                <c:pt idx="1073">
                  <c:v>33.959965000000004</c:v>
                </c:pt>
                <c:pt idx="1074">
                  <c:v>33.919632499999985</c:v>
                </c:pt>
                <c:pt idx="1075">
                  <c:v>33.717969999999994</c:v>
                </c:pt>
                <c:pt idx="1076">
                  <c:v>32.62899250000001</c:v>
                </c:pt>
                <c:pt idx="1077">
                  <c:v>32.427330000000026</c:v>
                </c:pt>
                <c:pt idx="1078">
                  <c:v>31.983672500000026</c:v>
                </c:pt>
                <c:pt idx="1079">
                  <c:v>32.10466999999997</c:v>
                </c:pt>
                <c:pt idx="1080">
                  <c:v>31.822342500000005</c:v>
                </c:pt>
                <c:pt idx="1081">
                  <c:v>32.10466999999997</c:v>
                </c:pt>
                <c:pt idx="1082">
                  <c:v>31.983672500000026</c:v>
                </c:pt>
                <c:pt idx="1083">
                  <c:v>32.024004999999988</c:v>
                </c:pt>
                <c:pt idx="1084">
                  <c:v>31.822342500000005</c:v>
                </c:pt>
                <c:pt idx="1085">
                  <c:v>31.741677500000019</c:v>
                </c:pt>
                <c:pt idx="1086">
                  <c:v>31.862675000000021</c:v>
                </c:pt>
                <c:pt idx="1087">
                  <c:v>31.741677500000019</c:v>
                </c:pt>
                <c:pt idx="1088">
                  <c:v>31.701344999999996</c:v>
                </c:pt>
                <c:pt idx="1089">
                  <c:v>37.509224999999986</c:v>
                </c:pt>
                <c:pt idx="1090">
                  <c:v>39.082192499999991</c:v>
                </c:pt>
                <c:pt idx="1091">
                  <c:v>41.42147749999998</c:v>
                </c:pt>
                <c:pt idx="1092">
                  <c:v>42.349124999999994</c:v>
                </c:pt>
                <c:pt idx="1093">
                  <c:v>43.115442499999993</c:v>
                </c:pt>
                <c:pt idx="1094">
                  <c:v>43.720430000000015</c:v>
                </c:pt>
                <c:pt idx="1095">
                  <c:v>43.760762499999977</c:v>
                </c:pt>
                <c:pt idx="1096">
                  <c:v>43.397770000000023</c:v>
                </c:pt>
                <c:pt idx="1097">
                  <c:v>43.397770000000023</c:v>
                </c:pt>
                <c:pt idx="1098">
                  <c:v>43.518767500000024</c:v>
                </c:pt>
                <c:pt idx="1099">
                  <c:v>43.518767500000024</c:v>
                </c:pt>
                <c:pt idx="1100">
                  <c:v>43.720430000000015</c:v>
                </c:pt>
                <c:pt idx="1101">
                  <c:v>43.397770000000023</c:v>
                </c:pt>
                <c:pt idx="1102">
                  <c:v>43.397770000000023</c:v>
                </c:pt>
                <c:pt idx="1103">
                  <c:v>43.317104999999977</c:v>
                </c:pt>
                <c:pt idx="1104">
                  <c:v>35.290937499999998</c:v>
                </c:pt>
                <c:pt idx="1105">
                  <c:v>35.290937499999998</c:v>
                </c:pt>
                <c:pt idx="1106">
                  <c:v>34.645617500000014</c:v>
                </c:pt>
                <c:pt idx="1107">
                  <c:v>36.33958250000002</c:v>
                </c:pt>
                <c:pt idx="1108">
                  <c:v>34.564952499999968</c:v>
                </c:pt>
                <c:pt idx="1109">
                  <c:v>33.112982499999973</c:v>
                </c:pt>
                <c:pt idx="1110">
                  <c:v>31.943340000000006</c:v>
                </c:pt>
                <c:pt idx="1111">
                  <c:v>29.725052500000018</c:v>
                </c:pt>
                <c:pt idx="1112">
                  <c:v>30.007379999999991</c:v>
                </c:pt>
                <c:pt idx="1113">
                  <c:v>29.56372249999999</c:v>
                </c:pt>
                <c:pt idx="1114">
                  <c:v>27.426099999999991</c:v>
                </c:pt>
                <c:pt idx="1115">
                  <c:v>27.385767500000021</c:v>
                </c:pt>
                <c:pt idx="1116">
                  <c:v>27.184104999999978</c:v>
                </c:pt>
                <c:pt idx="1117">
                  <c:v>26.901777500000009</c:v>
                </c:pt>
                <c:pt idx="1118">
                  <c:v>26.337122500000003</c:v>
                </c:pt>
                <c:pt idx="1119">
                  <c:v>25.853132499999983</c:v>
                </c:pt>
                <c:pt idx="1120">
                  <c:v>25.490139999999975</c:v>
                </c:pt>
                <c:pt idx="1121">
                  <c:v>25.006150000000009</c:v>
                </c:pt>
                <c:pt idx="1122">
                  <c:v>24.643157499999997</c:v>
                </c:pt>
                <c:pt idx="1123">
                  <c:v>24.481827499999973</c:v>
                </c:pt>
                <c:pt idx="1124">
                  <c:v>24.562492500000015</c:v>
                </c:pt>
                <c:pt idx="1125">
                  <c:v>24.804487500000022</c:v>
                </c:pt>
                <c:pt idx="1126">
                  <c:v>24.965817499999989</c:v>
                </c:pt>
                <c:pt idx="1127">
                  <c:v>24.764155000000002</c:v>
                </c:pt>
                <c:pt idx="1128">
                  <c:v>24.764155000000002</c:v>
                </c:pt>
                <c:pt idx="1129">
                  <c:v>24.643157499999997</c:v>
                </c:pt>
                <c:pt idx="1130">
                  <c:v>24.844819999999984</c:v>
                </c:pt>
                <c:pt idx="1131">
                  <c:v>24.804487500000022</c:v>
                </c:pt>
                <c:pt idx="1132">
                  <c:v>25.006150000000009</c:v>
                </c:pt>
                <c:pt idx="1133">
                  <c:v>25.006150000000009</c:v>
                </c:pt>
                <c:pt idx="1134">
                  <c:v>26.054794999999974</c:v>
                </c:pt>
                <c:pt idx="1135">
                  <c:v>26.054794999999974</c:v>
                </c:pt>
                <c:pt idx="1136">
                  <c:v>26.901777500000009</c:v>
                </c:pt>
                <c:pt idx="1137">
                  <c:v>27.103439999999992</c:v>
                </c:pt>
                <c:pt idx="1138">
                  <c:v>26.942110000000028</c:v>
                </c:pt>
                <c:pt idx="1139">
                  <c:v>27.022775000000014</c:v>
                </c:pt>
                <c:pt idx="1140">
                  <c:v>27.184104999999978</c:v>
                </c:pt>
                <c:pt idx="1141">
                  <c:v>26.498452499999971</c:v>
                </c:pt>
                <c:pt idx="1142">
                  <c:v>26.861444999999986</c:v>
                </c:pt>
                <c:pt idx="1143">
                  <c:v>27.063107499999973</c:v>
                </c:pt>
                <c:pt idx="1144">
                  <c:v>26.740447499999981</c:v>
                </c:pt>
                <c:pt idx="1145">
                  <c:v>25.691802500000019</c:v>
                </c:pt>
                <c:pt idx="1146">
                  <c:v>25.086814999999994</c:v>
                </c:pt>
                <c:pt idx="1147">
                  <c:v>24.320497500000005</c:v>
                </c:pt>
                <c:pt idx="1148">
                  <c:v>24.401162499999987</c:v>
                </c:pt>
                <c:pt idx="1149">
                  <c:v>24.280164999999982</c:v>
                </c:pt>
                <c:pt idx="1150">
                  <c:v>24.280164999999982</c:v>
                </c:pt>
                <c:pt idx="1151">
                  <c:v>24.360830000000025</c:v>
                </c:pt>
                <c:pt idx="1152">
                  <c:v>24.925485000000027</c:v>
                </c:pt>
                <c:pt idx="1153">
                  <c:v>23.796175000000023</c:v>
                </c:pt>
                <c:pt idx="1154">
                  <c:v>23.755842500000004</c:v>
                </c:pt>
                <c:pt idx="1155">
                  <c:v>23.836507499999986</c:v>
                </c:pt>
                <c:pt idx="1156">
                  <c:v>23.836507499999986</c:v>
                </c:pt>
                <c:pt idx="1157">
                  <c:v>23.594512499999976</c:v>
                </c:pt>
                <c:pt idx="1158">
                  <c:v>23.796175000000023</c:v>
                </c:pt>
                <c:pt idx="1159">
                  <c:v>23.957504999999991</c:v>
                </c:pt>
                <c:pt idx="1160">
                  <c:v>23.957504999999991</c:v>
                </c:pt>
                <c:pt idx="1161">
                  <c:v>24.280164999999982</c:v>
                </c:pt>
                <c:pt idx="1162">
                  <c:v>24.360830000000025</c:v>
                </c:pt>
                <c:pt idx="1163">
                  <c:v>24.199499999999997</c:v>
                </c:pt>
                <c:pt idx="1164">
                  <c:v>24.199499999999997</c:v>
                </c:pt>
                <c:pt idx="1165">
                  <c:v>23.917172500000028</c:v>
                </c:pt>
                <c:pt idx="1166">
                  <c:v>23.352517500000026</c:v>
                </c:pt>
                <c:pt idx="1167">
                  <c:v>23.99783750000001</c:v>
                </c:pt>
                <c:pt idx="1168">
                  <c:v>23.99783750000001</c:v>
                </c:pt>
                <c:pt idx="1169">
                  <c:v>23.99783750000001</c:v>
                </c:pt>
                <c:pt idx="1170">
                  <c:v>23.876840000000005</c:v>
                </c:pt>
                <c:pt idx="1171">
                  <c:v>23.876840000000005</c:v>
                </c:pt>
                <c:pt idx="1172">
                  <c:v>23.796175000000023</c:v>
                </c:pt>
                <c:pt idx="1173">
                  <c:v>23.715509999999981</c:v>
                </c:pt>
                <c:pt idx="1174">
                  <c:v>23.513847499999994</c:v>
                </c:pt>
                <c:pt idx="1175">
                  <c:v>23.594512499999976</c:v>
                </c:pt>
                <c:pt idx="1176">
                  <c:v>23.957504999999991</c:v>
                </c:pt>
                <c:pt idx="1177">
                  <c:v>23.957504999999991</c:v>
                </c:pt>
                <c:pt idx="1178">
                  <c:v>24.118835000000015</c:v>
                </c:pt>
                <c:pt idx="1179">
                  <c:v>24.360830000000025</c:v>
                </c:pt>
                <c:pt idx="1180">
                  <c:v>24.401162499999987</c:v>
                </c:pt>
                <c:pt idx="1181">
                  <c:v>24.844819999999984</c:v>
                </c:pt>
                <c:pt idx="1182">
                  <c:v>24.965817499999989</c:v>
                </c:pt>
                <c:pt idx="1183">
                  <c:v>25.127147500000017</c:v>
                </c:pt>
                <c:pt idx="1184">
                  <c:v>25.207812499999999</c:v>
                </c:pt>
                <c:pt idx="1185">
                  <c:v>26.377455000000026</c:v>
                </c:pt>
                <c:pt idx="1186">
                  <c:v>26.014462500000011</c:v>
                </c:pt>
                <c:pt idx="1187">
                  <c:v>25.933797500000026</c:v>
                </c:pt>
                <c:pt idx="1188">
                  <c:v>25.933797500000026</c:v>
                </c:pt>
                <c:pt idx="1189">
                  <c:v>25.933797500000026</c:v>
                </c:pt>
                <c:pt idx="1190">
                  <c:v>25.933797500000026</c:v>
                </c:pt>
                <c:pt idx="1191">
                  <c:v>26.014462500000011</c:v>
                </c:pt>
                <c:pt idx="1192">
                  <c:v>26.014462500000011</c:v>
                </c:pt>
                <c:pt idx="1193">
                  <c:v>26.014462500000011</c:v>
                </c:pt>
                <c:pt idx="1194">
                  <c:v>26.014462500000011</c:v>
                </c:pt>
                <c:pt idx="1195">
                  <c:v>26.700115000000018</c:v>
                </c:pt>
                <c:pt idx="1196">
                  <c:v>26.054794999999974</c:v>
                </c:pt>
                <c:pt idx="1197">
                  <c:v>25.853132499999983</c:v>
                </c:pt>
                <c:pt idx="1198">
                  <c:v>25.732134999999982</c:v>
                </c:pt>
                <c:pt idx="1199">
                  <c:v>26.78078</c:v>
                </c:pt>
                <c:pt idx="1200">
                  <c:v>25.772467500000005</c:v>
                </c:pt>
                <c:pt idx="1201">
                  <c:v>26.175792499999975</c:v>
                </c:pt>
                <c:pt idx="1202">
                  <c:v>26.054794999999974</c:v>
                </c:pt>
                <c:pt idx="1203">
                  <c:v>25.853132499999983</c:v>
                </c:pt>
                <c:pt idx="1204">
                  <c:v>26.417787499999989</c:v>
                </c:pt>
                <c:pt idx="1205">
                  <c:v>26.417787499999989</c:v>
                </c:pt>
                <c:pt idx="1206">
                  <c:v>27.022775000000014</c:v>
                </c:pt>
                <c:pt idx="1207">
                  <c:v>27.022775000000014</c:v>
                </c:pt>
                <c:pt idx="1208">
                  <c:v>26.901777500000009</c:v>
                </c:pt>
                <c:pt idx="1209">
                  <c:v>26.417787499999989</c:v>
                </c:pt>
                <c:pt idx="1210">
                  <c:v>26.740447499999981</c:v>
                </c:pt>
                <c:pt idx="1211">
                  <c:v>26.498452499999971</c:v>
                </c:pt>
                <c:pt idx="1212">
                  <c:v>26.700115000000018</c:v>
                </c:pt>
                <c:pt idx="1213">
                  <c:v>26.579117500000009</c:v>
                </c:pt>
                <c:pt idx="1214">
                  <c:v>26.821112500000023</c:v>
                </c:pt>
                <c:pt idx="1215">
                  <c:v>27.063107499999973</c:v>
                </c:pt>
                <c:pt idx="1216">
                  <c:v>26.942110000000028</c:v>
                </c:pt>
                <c:pt idx="1217">
                  <c:v>27.103439999999992</c:v>
                </c:pt>
                <c:pt idx="1218">
                  <c:v>27.547097499999992</c:v>
                </c:pt>
                <c:pt idx="1219">
                  <c:v>27.506764999999969</c:v>
                </c:pt>
                <c:pt idx="1220">
                  <c:v>27.587430000000012</c:v>
                </c:pt>
                <c:pt idx="1221">
                  <c:v>27.708427500000013</c:v>
                </c:pt>
                <c:pt idx="1222">
                  <c:v>27.708427500000013</c:v>
                </c:pt>
                <c:pt idx="1223">
                  <c:v>27.789092499999999</c:v>
                </c:pt>
                <c:pt idx="1224">
                  <c:v>27.708427500000013</c:v>
                </c:pt>
                <c:pt idx="1225">
                  <c:v>27.708427500000013</c:v>
                </c:pt>
                <c:pt idx="1226">
                  <c:v>27.466432500000007</c:v>
                </c:pt>
                <c:pt idx="1227">
                  <c:v>27.506764999999969</c:v>
                </c:pt>
                <c:pt idx="1228">
                  <c:v>27.466432500000007</c:v>
                </c:pt>
                <c:pt idx="1229">
                  <c:v>27.506764999999969</c:v>
                </c:pt>
                <c:pt idx="1230">
                  <c:v>27.668094999999997</c:v>
                </c:pt>
                <c:pt idx="1231">
                  <c:v>27.668094999999997</c:v>
                </c:pt>
                <c:pt idx="1232">
                  <c:v>27.668094999999997</c:v>
                </c:pt>
                <c:pt idx="1233">
                  <c:v>27.869757499999984</c:v>
                </c:pt>
                <c:pt idx="1234">
                  <c:v>27.708427500000013</c:v>
                </c:pt>
                <c:pt idx="1235">
                  <c:v>28.152085000000017</c:v>
                </c:pt>
                <c:pt idx="1236">
                  <c:v>28.515077499999972</c:v>
                </c:pt>
                <c:pt idx="1237">
                  <c:v>29.039400000000008</c:v>
                </c:pt>
                <c:pt idx="1238">
                  <c:v>28.958735000000029</c:v>
                </c:pt>
              </c:numCache>
            </c:numRef>
          </c:val>
          <c:extLst>
            <c:ext xmlns:c16="http://schemas.microsoft.com/office/drawing/2014/chart" uri="{C3380CC4-5D6E-409C-BE32-E72D297353CC}">
              <c16:uniqueId val="{00000000-8180-45B1-B6A4-9340C2367662}"/>
            </c:ext>
          </c:extLst>
        </c:ser>
        <c:dLbls>
          <c:showLegendKey val="0"/>
          <c:showVal val="0"/>
          <c:showCatName val="0"/>
          <c:showSerName val="0"/>
          <c:showPercent val="0"/>
          <c:showBubbleSize val="0"/>
        </c:dLbls>
        <c:axId val="896266655"/>
        <c:axId val="896280095"/>
      </c:areaChart>
      <c:catAx>
        <c:axId val="896266655"/>
        <c:scaling>
          <c:orientation val="minMax"/>
          <c:max val="1715"/>
          <c:min val="1350"/>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896280095"/>
        <c:crosses val="autoZero"/>
        <c:auto val="1"/>
        <c:lblAlgn val="ctr"/>
        <c:lblOffset val="100"/>
        <c:tickLblSkip val="4"/>
        <c:noMultiLvlLbl val="1"/>
      </c:catAx>
      <c:valAx>
        <c:axId val="896280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6266655"/>
        <c:crosses val="autoZero"/>
        <c:crossBetween val="midCat"/>
      </c:valAx>
      <c:spPr>
        <a:noFill/>
        <a:ln>
          <a:noFill/>
        </a:ln>
        <a:effectLst/>
      </c:spPr>
    </c:plotArea>
    <c:legend>
      <c:legendPos val="t"/>
      <c:layout>
        <c:manualLayout>
          <c:xMode val="edge"/>
          <c:yMode val="edge"/>
          <c:x val="6.8547681539807097E-4"/>
          <c:y val="0"/>
          <c:w val="0.5345754306753322"/>
          <c:h val="7.80352282554276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027618844008967E-2"/>
          <c:y val="0.17635004891191045"/>
          <c:w val="0.84150247670950928"/>
          <c:h val="0.67694084064339211"/>
        </c:manualLayout>
      </c:layout>
      <c:lineChart>
        <c:grouping val="standard"/>
        <c:varyColors val="0"/>
        <c:ser>
          <c:idx val="0"/>
          <c:order val="0"/>
          <c:tx>
            <c:v>U.S. Disposable Personal Income (% change from a year ago)</c:v>
          </c:tx>
          <c:spPr>
            <a:ln w="28575" cap="rnd" cmpd="sng" algn="ctr">
              <a:solidFill>
                <a:srgbClr val="508BC9"/>
              </a:solidFill>
              <a:prstDash val="solid"/>
              <a:round/>
              <a:headEnd type="none" w="med" len="med"/>
              <a:tailEnd type="none" w="med" len="med"/>
            </a:ln>
            <a:effectLst/>
          </c:spPr>
          <c:marker>
            <c:symbol val="none"/>
          </c:marker>
          <c:cat>
            <c:numRef>
              <c:f>'Industry Data'!$Y$19:$Y$176</c:f>
              <c:numCache>
                <c:formatCode>0.00</c:formatCode>
                <c:ptCount val="15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numCache>
            </c:numRef>
          </c:cat>
          <c:val>
            <c:numRef>
              <c:f>'Industry Data'!$Z$19:$Z$176</c:f>
              <c:numCache>
                <c:formatCode>0.00</c:formatCode>
                <c:ptCount val="158"/>
                <c:pt idx="0">
                  <c:v>4.4013600000000007E-2</c:v>
                </c:pt>
                <c:pt idx="1">
                  <c:v>4.5446E-2</c:v>
                </c:pt>
                <c:pt idx="2">
                  <c:v>4.8968400000000002E-2</c:v>
                </c:pt>
                <c:pt idx="3">
                  <c:v>5.1697800000000002E-2</c:v>
                </c:pt>
                <c:pt idx="4">
                  <c:v>4.83163E-2</c:v>
                </c:pt>
                <c:pt idx="5">
                  <c:v>4.25566E-2</c:v>
                </c:pt>
                <c:pt idx="6">
                  <c:v>2.9480699999999999E-2</c:v>
                </c:pt>
                <c:pt idx="7">
                  <c:v>2.7957999999999997E-2</c:v>
                </c:pt>
                <c:pt idx="8">
                  <c:v>3.8370000000000001E-2</c:v>
                </c:pt>
                <c:pt idx="9">
                  <c:v>4.7678100000000001E-2</c:v>
                </c:pt>
                <c:pt idx="10">
                  <c:v>5.9392399999999998E-2</c:v>
                </c:pt>
                <c:pt idx="11">
                  <c:v>7.4874700000000002E-2</c:v>
                </c:pt>
                <c:pt idx="12">
                  <c:v>5.1579E-3</c:v>
                </c:pt>
                <c:pt idx="13">
                  <c:v>-7.7479999999999997E-4</c:v>
                </c:pt>
                <c:pt idx="14">
                  <c:v>-3.8395E-3</c:v>
                </c:pt>
                <c:pt idx="15">
                  <c:v>-6.7835000000000005E-3</c:v>
                </c:pt>
                <c:pt idx="16">
                  <c:v>6.4700000000000001E-5</c:v>
                </c:pt>
                <c:pt idx="17">
                  <c:v>4.0666000000000001E-3</c:v>
                </c:pt>
                <c:pt idx="18">
                  <c:v>1.14138E-2</c:v>
                </c:pt>
                <c:pt idx="19">
                  <c:v>1.46631E-2</c:v>
                </c:pt>
                <c:pt idx="20">
                  <c:v>9.4216999999999999E-3</c:v>
                </c:pt>
                <c:pt idx="21">
                  <c:v>-3.1181E-3</c:v>
                </c:pt>
                <c:pt idx="22">
                  <c:v>-1.2144299999999998E-2</c:v>
                </c:pt>
                <c:pt idx="23">
                  <c:v>-3.2482299999999999E-2</c:v>
                </c:pt>
                <c:pt idx="24">
                  <c:v>3.2504200000000004E-2</c:v>
                </c:pt>
                <c:pt idx="25">
                  <c:v>3.7284600000000001E-2</c:v>
                </c:pt>
                <c:pt idx="26">
                  <c:v>4.2893999999999995E-2</c:v>
                </c:pt>
                <c:pt idx="27">
                  <c:v>4.6435000000000004E-2</c:v>
                </c:pt>
                <c:pt idx="28">
                  <c:v>4.5827600000000003E-2</c:v>
                </c:pt>
                <c:pt idx="29">
                  <c:v>4.8262200000000005E-2</c:v>
                </c:pt>
                <c:pt idx="30">
                  <c:v>5.16415E-2</c:v>
                </c:pt>
                <c:pt idx="31">
                  <c:v>5.2347299999999999E-2</c:v>
                </c:pt>
                <c:pt idx="32">
                  <c:v>5.0707799999999997E-2</c:v>
                </c:pt>
                <c:pt idx="33">
                  <c:v>5.83305E-2</c:v>
                </c:pt>
                <c:pt idx="34">
                  <c:v>5.9501499999999999E-2</c:v>
                </c:pt>
                <c:pt idx="35">
                  <c:v>6.1497200000000002E-2</c:v>
                </c:pt>
                <c:pt idx="36">
                  <c:v>5.5356800000000005E-2</c:v>
                </c:pt>
                <c:pt idx="37">
                  <c:v>5.5049799999999996E-2</c:v>
                </c:pt>
                <c:pt idx="38">
                  <c:v>4.6825800000000001E-2</c:v>
                </c:pt>
                <c:pt idx="39">
                  <c:v>4.4250199999999996E-2</c:v>
                </c:pt>
                <c:pt idx="40">
                  <c:v>4.3471500000000003E-2</c:v>
                </c:pt>
                <c:pt idx="41">
                  <c:v>4.1276099999999996E-2</c:v>
                </c:pt>
                <c:pt idx="42">
                  <c:v>4.1059400000000003E-2</c:v>
                </c:pt>
                <c:pt idx="43">
                  <c:v>3.8921000000000004E-2</c:v>
                </c:pt>
                <c:pt idx="44">
                  <c:v>3.6728299999999998E-2</c:v>
                </c:pt>
                <c:pt idx="45">
                  <c:v>3.3927200000000005E-2</c:v>
                </c:pt>
                <c:pt idx="46">
                  <c:v>2.9694500000000002E-2</c:v>
                </c:pt>
                <c:pt idx="47">
                  <c:v>2.8408000000000003E-2</c:v>
                </c:pt>
                <c:pt idx="48">
                  <c:v>3.2356799999999998E-2</c:v>
                </c:pt>
                <c:pt idx="49">
                  <c:v>2.7274600000000003E-2</c:v>
                </c:pt>
                <c:pt idx="50">
                  <c:v>3.04677E-2</c:v>
                </c:pt>
                <c:pt idx="51">
                  <c:v>2.8505500000000003E-2</c:v>
                </c:pt>
                <c:pt idx="52">
                  <c:v>2.5187499999999998E-2</c:v>
                </c:pt>
                <c:pt idx="53">
                  <c:v>2.5041899999999999E-2</c:v>
                </c:pt>
                <c:pt idx="54">
                  <c:v>2.5956899999999998E-2</c:v>
                </c:pt>
                <c:pt idx="55">
                  <c:v>2.6296099999999999E-2</c:v>
                </c:pt>
                <c:pt idx="56">
                  <c:v>2.9332899999999999E-2</c:v>
                </c:pt>
                <c:pt idx="57">
                  <c:v>3.1523900000000001E-2</c:v>
                </c:pt>
                <c:pt idx="58">
                  <c:v>3.4252600000000001E-2</c:v>
                </c:pt>
                <c:pt idx="59">
                  <c:v>3.4877600000000002E-2</c:v>
                </c:pt>
                <c:pt idx="60">
                  <c:v>3.8279399999999998E-2</c:v>
                </c:pt>
                <c:pt idx="61">
                  <c:v>4.2297700000000001E-2</c:v>
                </c:pt>
                <c:pt idx="62">
                  <c:v>4.3640400000000003E-2</c:v>
                </c:pt>
                <c:pt idx="63">
                  <c:v>4.6749499999999999E-2</c:v>
                </c:pt>
                <c:pt idx="64">
                  <c:v>5.2686400000000001E-2</c:v>
                </c:pt>
                <c:pt idx="65">
                  <c:v>5.1614899999999998E-2</c:v>
                </c:pt>
                <c:pt idx="66">
                  <c:v>5.0693700000000001E-2</c:v>
                </c:pt>
                <c:pt idx="67">
                  <c:v>5.1645700000000003E-2</c:v>
                </c:pt>
                <c:pt idx="68">
                  <c:v>5.3149300000000003E-2</c:v>
                </c:pt>
                <c:pt idx="69">
                  <c:v>5.3475599999999998E-2</c:v>
                </c:pt>
                <c:pt idx="70">
                  <c:v>5.3421299999999998E-2</c:v>
                </c:pt>
                <c:pt idx="71">
                  <c:v>5.2094100000000004E-2</c:v>
                </c:pt>
                <c:pt idx="72">
                  <c:v>5.3895999999999999E-2</c:v>
                </c:pt>
                <c:pt idx="73">
                  <c:v>5.4024700000000002E-2</c:v>
                </c:pt>
                <c:pt idx="74">
                  <c:v>5.5113300000000004E-2</c:v>
                </c:pt>
                <c:pt idx="75">
                  <c:v>5.5491800000000001E-2</c:v>
                </c:pt>
                <c:pt idx="76">
                  <c:v>5.3977000000000004E-2</c:v>
                </c:pt>
                <c:pt idx="77">
                  <c:v>5.77212E-2</c:v>
                </c:pt>
                <c:pt idx="78">
                  <c:v>6.0017599999999997E-2</c:v>
                </c:pt>
                <c:pt idx="79">
                  <c:v>6.0845299999999998E-2</c:v>
                </c:pt>
                <c:pt idx="80">
                  <c:v>5.6996399999999996E-2</c:v>
                </c:pt>
                <c:pt idx="81">
                  <c:v>5.69191E-2</c:v>
                </c:pt>
                <c:pt idx="82">
                  <c:v>5.6993200000000001E-2</c:v>
                </c:pt>
                <c:pt idx="83">
                  <c:v>6.7445099999999994E-2</c:v>
                </c:pt>
                <c:pt idx="84">
                  <c:v>5.8581000000000001E-2</c:v>
                </c:pt>
                <c:pt idx="85">
                  <c:v>5.7441199999999998E-2</c:v>
                </c:pt>
                <c:pt idx="86">
                  <c:v>5.5319500000000001E-2</c:v>
                </c:pt>
                <c:pt idx="87">
                  <c:v>5.1330199999999999E-2</c:v>
                </c:pt>
                <c:pt idx="88">
                  <c:v>4.6632800000000002E-2</c:v>
                </c:pt>
                <c:pt idx="89">
                  <c:v>4.3952600000000001E-2</c:v>
                </c:pt>
                <c:pt idx="90">
                  <c:v>4.10219E-2</c:v>
                </c:pt>
                <c:pt idx="91">
                  <c:v>4.2607299999999994E-2</c:v>
                </c:pt>
                <c:pt idx="92">
                  <c:v>4.3388299999999998E-2</c:v>
                </c:pt>
                <c:pt idx="93">
                  <c:v>4.2284100000000005E-2</c:v>
                </c:pt>
                <c:pt idx="94">
                  <c:v>4.34224E-2</c:v>
                </c:pt>
                <c:pt idx="95">
                  <c:v>2.71962E-2</c:v>
                </c:pt>
                <c:pt idx="96">
                  <c:v>3.82201E-2</c:v>
                </c:pt>
                <c:pt idx="97">
                  <c:v>3.9778300000000003E-2</c:v>
                </c:pt>
                <c:pt idx="98">
                  <c:v>2.0350799999999999E-2</c:v>
                </c:pt>
                <c:pt idx="99">
                  <c:v>0.16562449999999998</c:v>
                </c:pt>
                <c:pt idx="100">
                  <c:v>0.10675050000000001</c:v>
                </c:pt>
                <c:pt idx="101">
                  <c:v>0.1031813</c:v>
                </c:pt>
                <c:pt idx="102">
                  <c:v>0.11347789999999999</c:v>
                </c:pt>
                <c:pt idx="103">
                  <c:v>6.71741E-2</c:v>
                </c:pt>
                <c:pt idx="104">
                  <c:v>7.1793999999999997E-2</c:v>
                </c:pt>
                <c:pt idx="105">
                  <c:v>6.5010300000000007E-2</c:v>
                </c:pt>
                <c:pt idx="106">
                  <c:v>4.8822599999999994E-2</c:v>
                </c:pt>
                <c:pt idx="107">
                  <c:v>5.87477E-2</c:v>
                </c:pt>
                <c:pt idx="108">
                  <c:v>0.16231590000000001</c:v>
                </c:pt>
                <c:pt idx="109">
                  <c:v>6.4077400000000007E-2</c:v>
                </c:pt>
                <c:pt idx="110">
                  <c:v>0.3363022</c:v>
                </c:pt>
                <c:pt idx="111">
                  <c:v>-3.3610000000000003E-3</c:v>
                </c:pt>
                <c:pt idx="112">
                  <c:v>2.4043199999999997E-2</c:v>
                </c:pt>
                <c:pt idx="113">
                  <c:v>2.5459700000000002E-2</c:v>
                </c:pt>
                <c:pt idx="114">
                  <c:v>2.4970699999999998E-2</c:v>
                </c:pt>
                <c:pt idx="115">
                  <c:v>6.5392500000000006E-2</c:v>
                </c:pt>
                <c:pt idx="116">
                  <c:v>4.9072600000000001E-2</c:v>
                </c:pt>
                <c:pt idx="117">
                  <c:v>5.9576000000000004E-2</c:v>
                </c:pt>
                <c:pt idx="118">
                  <c:v>7.5757699999999997E-2</c:v>
                </c:pt>
                <c:pt idx="119">
                  <c:v>7.0534800000000009E-2</c:v>
                </c:pt>
                <c:pt idx="120">
                  <c:v>-5.4151900000000003E-2</c:v>
                </c:pt>
                <c:pt idx="121">
                  <c:v>3.4659200000000001E-2</c:v>
                </c:pt>
                <c:pt idx="122">
                  <c:v>-0.1593022</c:v>
                </c:pt>
                <c:pt idx="123">
                  <c:v>-1.1012299999999999E-2</c:v>
                </c:pt>
                <c:pt idx="124">
                  <c:v>1.83381E-2</c:v>
                </c:pt>
                <c:pt idx="125">
                  <c:v>2.5294199999999999E-2</c:v>
                </c:pt>
                <c:pt idx="126">
                  <c:v>2.6842500000000002E-2</c:v>
                </c:pt>
                <c:pt idx="127">
                  <c:v>3.3847200000000001E-2</c:v>
                </c:pt>
                <c:pt idx="128">
                  <c:v>4.9633799999999999E-2</c:v>
                </c:pt>
                <c:pt idx="129">
                  <c:v>5.0534700000000002E-2</c:v>
                </c:pt>
                <c:pt idx="130">
                  <c:v>5.01027E-2</c:v>
                </c:pt>
                <c:pt idx="131">
                  <c:v>5.3541699999999998E-2</c:v>
                </c:pt>
                <c:pt idx="132">
                  <c:v>9.8945699999999998E-2</c:v>
                </c:pt>
                <c:pt idx="133">
                  <c:v>0.10021620000000001</c:v>
                </c:pt>
                <c:pt idx="134">
                  <c:v>0.10300910000000001</c:v>
                </c:pt>
                <c:pt idx="135">
                  <c:v>0.1044968</c:v>
                </c:pt>
                <c:pt idx="136">
                  <c:v>0.10416410000000001</c:v>
                </c:pt>
                <c:pt idx="137">
                  <c:v>9.9323300000000003E-2</c:v>
                </c:pt>
                <c:pt idx="138">
                  <c:v>8.7439099999999992E-2</c:v>
                </c:pt>
                <c:pt idx="139">
                  <c:v>8.2751400000000003E-2</c:v>
                </c:pt>
                <c:pt idx="140">
                  <c:v>8.0169400000000002E-2</c:v>
                </c:pt>
                <c:pt idx="141">
                  <c:v>7.5595400000000007E-2</c:v>
                </c:pt>
                <c:pt idx="142">
                  <c:v>7.6526800000000006E-2</c:v>
                </c:pt>
                <c:pt idx="143">
                  <c:v>7.4897400000000003E-2</c:v>
                </c:pt>
                <c:pt idx="144">
                  <c:v>6.3785800000000004E-2</c:v>
                </c:pt>
                <c:pt idx="145">
                  <c:v>6.0114799999999996E-2</c:v>
                </c:pt>
                <c:pt idx="146">
                  <c:v>5.9516900000000005E-2</c:v>
                </c:pt>
                <c:pt idx="147">
                  <c:v>5.6311699999999999E-2</c:v>
                </c:pt>
                <c:pt idx="148">
                  <c:v>5.3894599999999994E-2</c:v>
                </c:pt>
                <c:pt idx="149">
                  <c:v>5.2309400000000006E-2</c:v>
                </c:pt>
                <c:pt idx="150">
                  <c:v>5.1309800000000003E-2</c:v>
                </c:pt>
                <c:pt idx="151">
                  <c:v>4.7302900000000002E-2</c:v>
                </c:pt>
                <c:pt idx="152">
                  <c:v>4.6012500000000005E-2</c:v>
                </c:pt>
                <c:pt idx="153">
                  <c:v>4.82234E-2</c:v>
                </c:pt>
                <c:pt idx="154">
                  <c:v>4.6156200000000001E-2</c:v>
                </c:pt>
                <c:pt idx="155">
                  <c:v>4.61412E-2</c:v>
                </c:pt>
                <c:pt idx="156">
                  <c:v>3.9010699999999995E-2</c:v>
                </c:pt>
                <c:pt idx="157">
                  <c:v>4.3806100000000001E-2</c:v>
                </c:pt>
              </c:numCache>
            </c:numRef>
          </c:val>
          <c:smooth val="0"/>
          <c:extLst>
            <c:ext xmlns:c16="http://schemas.microsoft.com/office/drawing/2014/chart" uri="{C3380CC4-5D6E-409C-BE32-E72D297353CC}">
              <c16:uniqueId val="{00000000-99CF-4EAB-8F2A-540CA497FB45}"/>
            </c:ext>
          </c:extLst>
        </c:ser>
        <c:dLbls>
          <c:showLegendKey val="0"/>
          <c:showVal val="0"/>
          <c:showCatName val="0"/>
          <c:showSerName val="0"/>
          <c:showPercent val="0"/>
          <c:showBubbleSize val="0"/>
        </c:dLbls>
        <c:marker val="1"/>
        <c:smooth val="0"/>
        <c:axId val="1451861568"/>
        <c:axId val="1451874528"/>
      </c:lineChart>
      <c:lineChart>
        <c:grouping val="standard"/>
        <c:varyColors val="0"/>
        <c:ser>
          <c:idx val="1"/>
          <c:order val="1"/>
          <c:tx>
            <c:v>U.S. Consumer Sentiment (Indexed to 100)</c:v>
          </c:tx>
          <c:spPr>
            <a:ln w="28575" cap="rnd">
              <a:solidFill>
                <a:schemeClr val="accent2"/>
              </a:solidFill>
              <a:round/>
            </a:ln>
            <a:effectLst/>
          </c:spPr>
          <c:marker>
            <c:symbol val="none"/>
          </c:marker>
          <c:val>
            <c:numRef>
              <c:f>'Industry Data'!$AC$19:$AC$175</c:f>
              <c:numCache>
                <c:formatCode>0.00</c:formatCode>
                <c:ptCount val="157"/>
                <c:pt idx="0">
                  <c:v>100</c:v>
                </c:pt>
                <c:pt idx="1">
                  <c:v>101.19522000000001</c:v>
                </c:pt>
                <c:pt idx="2">
                  <c:v>101.46082</c:v>
                </c:pt>
                <c:pt idx="3">
                  <c:v>105.31207999999999</c:v>
                </c:pt>
                <c:pt idx="4">
                  <c:v>97.211160000000007</c:v>
                </c:pt>
                <c:pt idx="5">
                  <c:v>96.015940000000001</c:v>
                </c:pt>
                <c:pt idx="6">
                  <c:v>98.671980000000005</c:v>
                </c:pt>
                <c:pt idx="7">
                  <c:v>103.98406</c:v>
                </c:pt>
                <c:pt idx="8">
                  <c:v>109.69456</c:v>
                </c:pt>
                <c:pt idx="9">
                  <c:v>109.82736</c:v>
                </c:pt>
                <c:pt idx="10">
                  <c:v>96.812749999999994</c:v>
                </c:pt>
                <c:pt idx="11">
                  <c:v>98.00797</c:v>
                </c:pt>
                <c:pt idx="12">
                  <c:v>103.05445</c:v>
                </c:pt>
                <c:pt idx="13">
                  <c:v>104.38247</c:v>
                </c:pt>
                <c:pt idx="14">
                  <c:v>101.46082</c:v>
                </c:pt>
                <c:pt idx="15">
                  <c:v>112.2178</c:v>
                </c:pt>
                <c:pt idx="16">
                  <c:v>111.68659</c:v>
                </c:pt>
                <c:pt idx="17">
                  <c:v>113.01461</c:v>
                </c:pt>
                <c:pt idx="18">
                  <c:v>109.03054</c:v>
                </c:pt>
                <c:pt idx="19">
                  <c:v>102.92165</c:v>
                </c:pt>
                <c:pt idx="20">
                  <c:v>97.211160000000007</c:v>
                </c:pt>
                <c:pt idx="21">
                  <c:v>99.734399999999994</c:v>
                </c:pt>
                <c:pt idx="22">
                  <c:v>109.56175</c:v>
                </c:pt>
                <c:pt idx="23">
                  <c:v>107.83533</c:v>
                </c:pt>
                <c:pt idx="24">
                  <c:v>108.36653</c:v>
                </c:pt>
                <c:pt idx="25">
                  <c:v>106.24169999999999</c:v>
                </c:pt>
                <c:pt idx="26">
                  <c:v>111.68659</c:v>
                </c:pt>
                <c:pt idx="27">
                  <c:v>108.76494</c:v>
                </c:pt>
                <c:pt idx="28">
                  <c:v>109.56175</c:v>
                </c:pt>
                <c:pt idx="29">
                  <c:v>108.63214000000001</c:v>
                </c:pt>
                <c:pt idx="30">
                  <c:v>109.56175</c:v>
                </c:pt>
                <c:pt idx="31">
                  <c:v>112.3506</c:v>
                </c:pt>
                <c:pt idx="32">
                  <c:v>115.40505</c:v>
                </c:pt>
                <c:pt idx="33">
                  <c:v>117.92829</c:v>
                </c:pt>
                <c:pt idx="34">
                  <c:v>124.30279</c:v>
                </c:pt>
                <c:pt idx="35">
                  <c:v>130.27887999999999</c:v>
                </c:pt>
                <c:pt idx="36">
                  <c:v>126.69323</c:v>
                </c:pt>
                <c:pt idx="37">
                  <c:v>123.50597999999999</c:v>
                </c:pt>
                <c:pt idx="38">
                  <c:v>127.35724</c:v>
                </c:pt>
                <c:pt idx="39">
                  <c:v>120.45153000000001</c:v>
                </c:pt>
                <c:pt idx="40">
                  <c:v>127.62284</c:v>
                </c:pt>
                <c:pt idx="41">
                  <c:v>123.63878</c:v>
                </c:pt>
                <c:pt idx="42">
                  <c:v>122.04515000000001</c:v>
                </c:pt>
                <c:pt idx="43">
                  <c:v>115.80345</c:v>
                </c:pt>
                <c:pt idx="44">
                  <c:v>119.52191000000001</c:v>
                </c:pt>
                <c:pt idx="45">
                  <c:v>121.24834</c:v>
                </c:pt>
                <c:pt idx="46">
                  <c:v>122.97477000000001</c:v>
                </c:pt>
                <c:pt idx="47">
                  <c:v>122.17795</c:v>
                </c:pt>
                <c:pt idx="48">
                  <c:v>121.77955</c:v>
                </c:pt>
                <c:pt idx="49">
                  <c:v>120.84993</c:v>
                </c:pt>
                <c:pt idx="50">
                  <c:v>118.19389</c:v>
                </c:pt>
                <c:pt idx="51">
                  <c:v>125.76361</c:v>
                </c:pt>
                <c:pt idx="52">
                  <c:v>124.16999</c:v>
                </c:pt>
                <c:pt idx="53">
                  <c:v>119.52191000000001</c:v>
                </c:pt>
                <c:pt idx="54">
                  <c:v>119.25631</c:v>
                </c:pt>
                <c:pt idx="55">
                  <c:v>121.11554</c:v>
                </c:pt>
                <c:pt idx="56">
                  <c:v>115.80345</c:v>
                </c:pt>
                <c:pt idx="57">
                  <c:v>124.56838999999999</c:v>
                </c:pt>
                <c:pt idx="58">
                  <c:v>130.41168999999999</c:v>
                </c:pt>
                <c:pt idx="59">
                  <c:v>130.81009</c:v>
                </c:pt>
                <c:pt idx="60">
                  <c:v>127.88845000000001</c:v>
                </c:pt>
                <c:pt idx="61">
                  <c:v>128.68526</c:v>
                </c:pt>
                <c:pt idx="62">
                  <c:v>128.81806</c:v>
                </c:pt>
                <c:pt idx="63">
                  <c:v>128.95086000000001</c:v>
                </c:pt>
                <c:pt idx="64">
                  <c:v>126.16202</c:v>
                </c:pt>
                <c:pt idx="65">
                  <c:v>124.03718000000001</c:v>
                </c:pt>
                <c:pt idx="66">
                  <c:v>128.55246</c:v>
                </c:pt>
                <c:pt idx="67">
                  <c:v>126.29482</c:v>
                </c:pt>
                <c:pt idx="68">
                  <c:v>133.73174</c:v>
                </c:pt>
                <c:pt idx="69">
                  <c:v>130.81009</c:v>
                </c:pt>
                <c:pt idx="70">
                  <c:v>127.35724</c:v>
                </c:pt>
                <c:pt idx="71">
                  <c:v>127.09162999999999</c:v>
                </c:pt>
                <c:pt idx="72">
                  <c:v>132.40371999999999</c:v>
                </c:pt>
                <c:pt idx="73">
                  <c:v>134.66135</c:v>
                </c:pt>
                <c:pt idx="74">
                  <c:v>131.20849999999999</c:v>
                </c:pt>
                <c:pt idx="75">
                  <c:v>130.14608000000001</c:v>
                </c:pt>
                <c:pt idx="76">
                  <c:v>130.41168999999999</c:v>
                </c:pt>
                <c:pt idx="77">
                  <c:v>130.01328000000001</c:v>
                </c:pt>
                <c:pt idx="78">
                  <c:v>127.75564</c:v>
                </c:pt>
                <c:pt idx="79">
                  <c:v>132.93493000000001</c:v>
                </c:pt>
                <c:pt idx="80">
                  <c:v>130.94290000000001</c:v>
                </c:pt>
                <c:pt idx="81">
                  <c:v>129.48206999999999</c:v>
                </c:pt>
                <c:pt idx="82">
                  <c:v>130.54449</c:v>
                </c:pt>
                <c:pt idx="83">
                  <c:v>121.11554</c:v>
                </c:pt>
                <c:pt idx="84">
                  <c:v>124.56838999999999</c:v>
                </c:pt>
                <c:pt idx="85">
                  <c:v>130.67729</c:v>
                </c:pt>
                <c:pt idx="86">
                  <c:v>129.08367000000001</c:v>
                </c:pt>
                <c:pt idx="87">
                  <c:v>132.80212</c:v>
                </c:pt>
                <c:pt idx="88">
                  <c:v>130.41168999999999</c:v>
                </c:pt>
                <c:pt idx="89">
                  <c:v>130.67729</c:v>
                </c:pt>
                <c:pt idx="90">
                  <c:v>119.25631</c:v>
                </c:pt>
                <c:pt idx="91">
                  <c:v>123.77158</c:v>
                </c:pt>
                <c:pt idx="92">
                  <c:v>126.82603</c:v>
                </c:pt>
                <c:pt idx="93">
                  <c:v>128.55246</c:v>
                </c:pt>
                <c:pt idx="94">
                  <c:v>131.87251000000001</c:v>
                </c:pt>
                <c:pt idx="95">
                  <c:v>132.53652</c:v>
                </c:pt>
                <c:pt idx="96">
                  <c:v>134.13014999999999</c:v>
                </c:pt>
                <c:pt idx="97">
                  <c:v>118.32669</c:v>
                </c:pt>
                <c:pt idx="98">
                  <c:v>95.351929999999996</c:v>
                </c:pt>
                <c:pt idx="99">
                  <c:v>96.015940000000001</c:v>
                </c:pt>
                <c:pt idx="100">
                  <c:v>103.71845999999999</c:v>
                </c:pt>
                <c:pt idx="101">
                  <c:v>96.281540000000007</c:v>
                </c:pt>
                <c:pt idx="102">
                  <c:v>98.406369999999995</c:v>
                </c:pt>
                <c:pt idx="103">
                  <c:v>106.77291</c:v>
                </c:pt>
                <c:pt idx="104">
                  <c:v>108.63214000000001</c:v>
                </c:pt>
                <c:pt idx="105">
                  <c:v>102.12483</c:v>
                </c:pt>
                <c:pt idx="106">
                  <c:v>107.17131000000001</c:v>
                </c:pt>
                <c:pt idx="107">
                  <c:v>104.91368</c:v>
                </c:pt>
                <c:pt idx="108">
                  <c:v>101.99203</c:v>
                </c:pt>
                <c:pt idx="109">
                  <c:v>112.749</c:v>
                </c:pt>
                <c:pt idx="110">
                  <c:v>117.26428</c:v>
                </c:pt>
                <c:pt idx="111">
                  <c:v>110.09296000000001</c:v>
                </c:pt>
                <c:pt idx="112">
                  <c:v>113.54582000000001</c:v>
                </c:pt>
                <c:pt idx="113">
                  <c:v>107.83533</c:v>
                </c:pt>
                <c:pt idx="114">
                  <c:v>93.359889999999993</c:v>
                </c:pt>
                <c:pt idx="115">
                  <c:v>96.679950000000005</c:v>
                </c:pt>
                <c:pt idx="116">
                  <c:v>95.219120000000004</c:v>
                </c:pt>
                <c:pt idx="117">
                  <c:v>89.508629999999997</c:v>
                </c:pt>
                <c:pt idx="118">
                  <c:v>93.758300000000006</c:v>
                </c:pt>
                <c:pt idx="119">
                  <c:v>89.243030000000005</c:v>
                </c:pt>
                <c:pt idx="120">
                  <c:v>83.399730000000005</c:v>
                </c:pt>
                <c:pt idx="121">
                  <c:v>78.884460000000004</c:v>
                </c:pt>
                <c:pt idx="122">
                  <c:v>86.58699</c:v>
                </c:pt>
                <c:pt idx="123">
                  <c:v>77.556439999999995</c:v>
                </c:pt>
                <c:pt idx="124">
                  <c:v>66.401060000000001</c:v>
                </c:pt>
                <c:pt idx="125">
                  <c:v>68.393090000000001</c:v>
                </c:pt>
                <c:pt idx="126">
                  <c:v>77.290840000000003</c:v>
                </c:pt>
                <c:pt idx="127">
                  <c:v>77.822050000000004</c:v>
                </c:pt>
                <c:pt idx="128">
                  <c:v>79.548469999999995</c:v>
                </c:pt>
                <c:pt idx="129">
                  <c:v>75.2988</c:v>
                </c:pt>
                <c:pt idx="130">
                  <c:v>79.415670000000006</c:v>
                </c:pt>
                <c:pt idx="131">
                  <c:v>86.188580000000002</c:v>
                </c:pt>
                <c:pt idx="132">
                  <c:v>88.844620000000006</c:v>
                </c:pt>
                <c:pt idx="133">
                  <c:v>82.337320000000005</c:v>
                </c:pt>
                <c:pt idx="134">
                  <c:v>84.594949999999997</c:v>
                </c:pt>
                <c:pt idx="135">
                  <c:v>78.353250000000003</c:v>
                </c:pt>
                <c:pt idx="136">
                  <c:v>85.258960000000002</c:v>
                </c:pt>
                <c:pt idx="137">
                  <c:v>94.953519999999997</c:v>
                </c:pt>
                <c:pt idx="138">
                  <c:v>92.164670000000001</c:v>
                </c:pt>
                <c:pt idx="139">
                  <c:v>90.039839999999998</c:v>
                </c:pt>
                <c:pt idx="140">
                  <c:v>84.727760000000004</c:v>
                </c:pt>
                <c:pt idx="141">
                  <c:v>81.407700000000006</c:v>
                </c:pt>
                <c:pt idx="142">
                  <c:v>92.563079999999999</c:v>
                </c:pt>
                <c:pt idx="143">
                  <c:v>104.91368</c:v>
                </c:pt>
                <c:pt idx="144">
                  <c:v>102.12483</c:v>
                </c:pt>
                <c:pt idx="145">
                  <c:v>105.44489</c:v>
                </c:pt>
                <c:pt idx="146">
                  <c:v>102.52324</c:v>
                </c:pt>
                <c:pt idx="147">
                  <c:v>91.766270000000006</c:v>
                </c:pt>
                <c:pt idx="148">
                  <c:v>90.57105</c:v>
                </c:pt>
                <c:pt idx="149">
                  <c:v>88.180610000000001</c:v>
                </c:pt>
                <c:pt idx="150">
                  <c:v>90.172640000000001</c:v>
                </c:pt>
                <c:pt idx="151">
                  <c:v>93.094290000000001</c:v>
                </c:pt>
                <c:pt idx="152">
                  <c:v>93.625500000000002</c:v>
                </c:pt>
                <c:pt idx="153">
                  <c:v>95.351929999999996</c:v>
                </c:pt>
                <c:pt idx="154">
                  <c:v>98.273570000000007</c:v>
                </c:pt>
                <c:pt idx="155">
                  <c:v>95.219120000000004</c:v>
                </c:pt>
                <c:pt idx="156">
                  <c:v>85.922970000000007</c:v>
                </c:pt>
              </c:numCache>
            </c:numRef>
          </c:val>
          <c:smooth val="0"/>
          <c:extLst>
            <c:ext xmlns:c16="http://schemas.microsoft.com/office/drawing/2014/chart" uri="{C3380CC4-5D6E-409C-BE32-E72D297353CC}">
              <c16:uniqueId val="{00000001-99CF-4EAB-8F2A-540CA497FB45}"/>
            </c:ext>
          </c:extLst>
        </c:ser>
        <c:dLbls>
          <c:showLegendKey val="0"/>
          <c:showVal val="0"/>
          <c:showCatName val="0"/>
          <c:showSerName val="0"/>
          <c:showPercent val="0"/>
          <c:showBubbleSize val="0"/>
        </c:dLbls>
        <c:marker val="1"/>
        <c:smooth val="0"/>
        <c:axId val="1023078512"/>
        <c:axId val="1023072272"/>
      </c:lineChart>
      <c:catAx>
        <c:axId val="1451861568"/>
        <c:scaling>
          <c:orientation val="minMax"/>
          <c:min val="40940"/>
        </c:scaling>
        <c:delete val="0"/>
        <c:axPos val="b"/>
        <c:numFmt formatCode="mmm\-yy" sourceLinked="0"/>
        <c:majorTickMark val="none"/>
        <c:minorTickMark val="none"/>
        <c:tickLblPos val="low"/>
        <c:spPr>
          <a:noFill/>
          <a:ln w="9525" cap="flat" cmpd="sng" algn="ctr">
            <a:solidFill>
              <a:schemeClr val="accent2"/>
            </a:solidFill>
            <a:round/>
          </a:ln>
          <a:effectLst/>
        </c:spPr>
        <c:txPr>
          <a:bodyPr rot="-270000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51874528"/>
        <c:crosses val="autoZero"/>
        <c:auto val="1"/>
        <c:lblAlgn val="ctr"/>
        <c:lblOffset val="100"/>
        <c:tickLblSkip val="12"/>
        <c:noMultiLvlLbl val="1"/>
      </c:catAx>
      <c:valAx>
        <c:axId val="1451874528"/>
        <c:scaling>
          <c:orientation val="minMax"/>
          <c:max val="0.4"/>
        </c:scaling>
        <c:delete val="0"/>
        <c:axPos val="l"/>
        <c:numFmt formatCode="0%;\ \(0%\)" sourceLinked="0"/>
        <c:majorTickMark val="none"/>
        <c:minorTickMark val="none"/>
        <c:tickLblPos val="nextTo"/>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51861568"/>
        <c:crosses val="autoZero"/>
        <c:crossBetween val="between"/>
        <c:majorUnit val="0.2"/>
      </c:valAx>
      <c:valAx>
        <c:axId val="1023072272"/>
        <c:scaling>
          <c:orientation val="minMax"/>
          <c:min val="6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023078512"/>
        <c:crosses val="max"/>
        <c:crossBetween val="between"/>
        <c:majorUnit val="20"/>
      </c:valAx>
      <c:catAx>
        <c:axId val="1023078512"/>
        <c:scaling>
          <c:orientation val="minMax"/>
        </c:scaling>
        <c:delete val="1"/>
        <c:axPos val="b"/>
        <c:majorTickMark val="out"/>
        <c:minorTickMark val="none"/>
        <c:tickLblPos val="nextTo"/>
        <c:crossAx val="1023072272"/>
        <c:crosses val="autoZero"/>
        <c:auto val="1"/>
        <c:lblAlgn val="ctr"/>
        <c:lblOffset val="100"/>
        <c:noMultiLvlLbl val="0"/>
      </c:catAx>
      <c:spPr>
        <a:noFill/>
        <a:ln>
          <a:noFill/>
        </a:ln>
        <a:effectLst/>
      </c:spPr>
    </c:plotArea>
    <c:legend>
      <c:legendPos val="t"/>
      <c:layout>
        <c:manualLayout>
          <c:xMode val="edge"/>
          <c:yMode val="edge"/>
          <c:x val="0"/>
          <c:y val="0"/>
          <c:w val="0.54332129100521431"/>
          <c:h val="0.12614656960517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2512512512512513E-2"/>
          <c:y val="6.7901234567901231E-2"/>
          <c:w val="0.95307807807807809"/>
          <c:h val="0.9320987654320988"/>
        </c:manualLayout>
      </c:layout>
      <c:barChart>
        <c:barDir val="col"/>
        <c:grouping val="clustered"/>
        <c:varyColors val="0"/>
        <c:ser>
          <c:idx val="0"/>
          <c:order val="0"/>
          <c:spPr>
            <a:solidFill>
              <a:schemeClr val="accent1"/>
            </a:solidFill>
            <a:ln>
              <a:noFill/>
            </a:ln>
            <a:effectLst/>
          </c:spPr>
          <c:invertIfNegative val="0"/>
          <c:dPt>
            <c:idx val="7"/>
            <c:invertIfNegative val="0"/>
            <c:bubble3D val="0"/>
            <c:spPr>
              <a:solidFill>
                <a:schemeClr val="accent3"/>
              </a:solidFill>
              <a:ln>
                <a:noFill/>
              </a:ln>
              <a:effectLst/>
            </c:spPr>
            <c:extLst>
              <c:ext xmlns:c16="http://schemas.microsoft.com/office/drawing/2014/chart" uri="{C3380CC4-5D6E-409C-BE32-E72D297353CC}">
                <c16:uniqueId val="{00000000-B860-49CC-902D-20A63D0E2F70}"/>
              </c:ext>
            </c:extLst>
          </c:dPt>
          <c:dPt>
            <c:idx val="8"/>
            <c:invertIfNegative val="0"/>
            <c:bubble3D val="0"/>
            <c:spPr>
              <a:solidFill>
                <a:schemeClr val="accent3"/>
              </a:solidFill>
              <a:ln>
                <a:noFill/>
              </a:ln>
              <a:effectLst/>
            </c:spPr>
            <c:extLst>
              <c:ext xmlns:c16="http://schemas.microsoft.com/office/drawing/2014/chart" uri="{C3380CC4-5D6E-409C-BE32-E72D297353CC}">
                <c16:uniqueId val="{00000001-B860-49CC-902D-20A63D0E2F70}"/>
              </c:ext>
            </c:extLst>
          </c:dPt>
          <c:dLbls>
            <c:numFmt formatCode="#,##0_);\(#,##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'Industry Data'!$E$46:$M$46</c:f>
              <c:numCache>
                <c:formatCode>0.00</c:formatCode>
                <c:ptCount val="9"/>
                <c:pt idx="0">
                  <c:v>2018</c:v>
                </c:pt>
                <c:pt idx="1">
                  <c:v>2019</c:v>
                </c:pt>
                <c:pt idx="2">
                  <c:v>2020</c:v>
                </c:pt>
                <c:pt idx="3">
                  <c:v>2021</c:v>
                </c:pt>
                <c:pt idx="4">
                  <c:v>2022</c:v>
                </c:pt>
                <c:pt idx="5">
                  <c:v>2023</c:v>
                </c:pt>
                <c:pt idx="6">
                  <c:v>2024</c:v>
                </c:pt>
                <c:pt idx="7">
                  <c:v>2025</c:v>
                </c:pt>
                <c:pt idx="8">
                  <c:v>2026</c:v>
                </c:pt>
              </c:numCache>
            </c:numRef>
          </c:cat>
          <c:val>
            <c:numRef>
              <c:f>'Industry Data'!$E$47:$M$47</c:f>
              <c:numCache>
                <c:formatCode>0.00</c:formatCode>
                <c:ptCount val="9"/>
                <c:pt idx="0">
                  <c:v>1247</c:v>
                </c:pt>
                <c:pt idx="1">
                  <c:v>1292</c:v>
                </c:pt>
                <c:pt idx="2">
                  <c:v>1394</c:v>
                </c:pt>
                <c:pt idx="3">
                  <c:v>1603</c:v>
                </c:pt>
                <c:pt idx="4">
                  <c:v>1552</c:v>
                </c:pt>
                <c:pt idx="5">
                  <c:v>1421</c:v>
                </c:pt>
                <c:pt idx="6">
                  <c:v>1371</c:v>
                </c:pt>
                <c:pt idx="7">
                  <c:v>1363</c:v>
                </c:pt>
                <c:pt idx="8">
                  <c:v>1345</c:v>
                </c:pt>
              </c:numCache>
            </c:numRef>
          </c:val>
          <c:extLst>
            <c:ext xmlns:c16="http://schemas.microsoft.com/office/drawing/2014/chart" uri="{C3380CC4-5D6E-409C-BE32-E72D297353CC}">
              <c16:uniqueId val="{0000000A-E2C2-4379-B7FD-77F9D25B493D}"/>
            </c:ext>
          </c:extLst>
        </c:ser>
        <c:dLbls>
          <c:dLblPos val="outEnd"/>
          <c:showLegendKey val="0"/>
          <c:showVal val="1"/>
          <c:showCatName val="0"/>
          <c:showSerName val="0"/>
          <c:showPercent val="0"/>
          <c:showBubbleSize val="0"/>
        </c:dLbls>
        <c:gapWidth val="100"/>
        <c:overlap val="-20"/>
        <c:axId val="1874757216"/>
        <c:axId val="1531319088"/>
      </c:barChart>
      <c:catAx>
        <c:axId val="1874757216"/>
        <c:scaling>
          <c:orientation val="minMax"/>
        </c:scaling>
        <c:delete val="0"/>
        <c:axPos val="b"/>
        <c:numFmt formatCode="0.00"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31319088"/>
        <c:crosses val="autoZero"/>
        <c:auto val="1"/>
        <c:lblAlgn val="ctr"/>
        <c:lblOffset val="100"/>
        <c:noMultiLvlLbl val="0"/>
      </c:catAx>
      <c:valAx>
        <c:axId val="1531319088"/>
        <c:scaling>
          <c:orientation val="minMax"/>
        </c:scaling>
        <c:delete val="0"/>
        <c:axPos val="l"/>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74757216"/>
        <c:crosses val="autoZero"/>
        <c:crossBetween val="between"/>
        <c:majorUnit val="300"/>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2512512512512513E-2"/>
          <c:y val="6.7901234567901231E-2"/>
          <c:w val="0.95307807807807809"/>
          <c:h val="0.9320987654320988"/>
        </c:manualLayout>
      </c:layout>
      <c:barChart>
        <c:barDir val="col"/>
        <c:grouping val="clustered"/>
        <c:varyColors val="0"/>
        <c:ser>
          <c:idx val="0"/>
          <c:order val="0"/>
          <c:spPr>
            <a:solidFill>
              <a:schemeClr val="accent1"/>
            </a:solidFill>
            <a:ln w="12700">
              <a:solidFill>
                <a:srgbClr val="FFFFFF"/>
              </a:solidFill>
            </a:ln>
            <a:effectLst/>
          </c:spPr>
          <c:invertIfNegative val="0"/>
          <c:dPt>
            <c:idx val="3"/>
            <c:invertIfNegative val="0"/>
            <c:bubble3D val="0"/>
            <c:spPr>
              <a:solidFill>
                <a:schemeClr val="accent1"/>
              </a:solidFill>
              <a:ln w="12700">
                <a:solidFill>
                  <a:srgbClr val="FFFFFF"/>
                </a:solidFill>
              </a:ln>
              <a:effectLst/>
            </c:spPr>
            <c:extLst>
              <c:ext xmlns:c16="http://schemas.microsoft.com/office/drawing/2014/chart" uri="{C3380CC4-5D6E-409C-BE32-E72D297353CC}">
                <c16:uniqueId val="{00000001-F0C3-419E-B28B-EF0CFEFA3401}"/>
              </c:ext>
            </c:extLst>
          </c:dPt>
          <c:dPt>
            <c:idx val="4"/>
            <c:invertIfNegative val="0"/>
            <c:bubble3D val="0"/>
            <c:spPr>
              <a:solidFill>
                <a:schemeClr val="accent1"/>
              </a:solidFill>
              <a:ln w="12700">
                <a:solidFill>
                  <a:srgbClr val="FFFFFF"/>
                </a:solidFill>
              </a:ln>
              <a:effectLst/>
            </c:spPr>
            <c:extLst>
              <c:ext xmlns:c16="http://schemas.microsoft.com/office/drawing/2014/chart" uri="{C3380CC4-5D6E-409C-BE32-E72D297353CC}">
                <c16:uniqueId val="{00000003-F0C3-419E-B28B-EF0CFEFA3401}"/>
              </c:ext>
            </c:extLst>
          </c:dPt>
          <c:dPt>
            <c:idx val="5"/>
            <c:invertIfNegative val="0"/>
            <c:bubble3D val="0"/>
            <c:spPr>
              <a:solidFill>
                <a:schemeClr val="accent1"/>
              </a:solidFill>
              <a:ln w="12700">
                <a:solidFill>
                  <a:srgbClr val="FFFFFF"/>
                </a:solidFill>
              </a:ln>
              <a:effectLst/>
            </c:spPr>
            <c:extLst>
              <c:ext xmlns:c16="http://schemas.microsoft.com/office/drawing/2014/chart" uri="{C3380CC4-5D6E-409C-BE32-E72D297353CC}">
                <c16:uniqueId val="{00000005-F0C3-419E-B28B-EF0CFEFA3401}"/>
              </c:ext>
            </c:extLst>
          </c:dPt>
          <c:dPt>
            <c:idx val="6"/>
            <c:invertIfNegative val="0"/>
            <c:bubble3D val="0"/>
            <c:spPr>
              <a:solidFill>
                <a:schemeClr val="tx2"/>
              </a:solidFill>
              <a:ln w="12700">
                <a:solidFill>
                  <a:srgbClr val="FFFFFF"/>
                </a:solidFill>
              </a:ln>
              <a:effectLst/>
            </c:spPr>
            <c:extLst>
              <c:ext xmlns:c16="http://schemas.microsoft.com/office/drawing/2014/chart" uri="{C3380CC4-5D6E-409C-BE32-E72D297353CC}">
                <c16:uniqueId val="{00000007-F0C3-419E-B28B-EF0CFEFA3401}"/>
              </c:ext>
            </c:extLst>
          </c:dPt>
          <c:dPt>
            <c:idx val="7"/>
            <c:invertIfNegative val="0"/>
            <c:bubble3D val="0"/>
            <c:spPr>
              <a:solidFill>
                <a:schemeClr val="tx2"/>
              </a:solidFill>
              <a:ln w="12700">
                <a:solidFill>
                  <a:srgbClr val="FFFFFF"/>
                </a:solidFill>
              </a:ln>
              <a:effectLst/>
            </c:spPr>
            <c:extLst>
              <c:ext xmlns:c16="http://schemas.microsoft.com/office/drawing/2014/chart" uri="{C3380CC4-5D6E-409C-BE32-E72D297353CC}">
                <c16:uniqueId val="{00000009-F0C3-419E-B28B-EF0CFEFA3401}"/>
              </c:ext>
            </c:extLst>
          </c:dPt>
          <c:dPt>
            <c:idx val="8"/>
            <c:invertIfNegative val="0"/>
            <c:bubble3D val="0"/>
            <c:spPr>
              <a:solidFill>
                <a:schemeClr val="tx2"/>
              </a:solidFill>
              <a:ln w="12700">
                <a:solidFill>
                  <a:srgbClr val="FFFFFF"/>
                </a:solidFill>
              </a:ln>
              <a:effectLst/>
            </c:spPr>
            <c:extLst>
              <c:ext xmlns:c16="http://schemas.microsoft.com/office/drawing/2014/chart" uri="{C3380CC4-5D6E-409C-BE32-E72D297353CC}">
                <c16:uniqueId val="{0000000B-F0C3-419E-B28B-EF0CFEFA3401}"/>
              </c:ext>
            </c:extLst>
          </c:dPt>
          <c:dLbls>
            <c:numFmt formatCode="&quot;$&quot;#,##0" sourceLinked="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extLst>
                <c:ext xmlns:c15="http://schemas.microsoft.com/office/drawing/2012/chart" uri="{02D57815-91ED-43cb-92C2-25804820EDAC}">
                  <c15:fullRef>
                    <c15:sqref>'Industry Data'!$E$65:$N$65</c15:sqref>
                  </c15:fullRef>
                </c:ext>
              </c:extLst>
              <c:f>'Industry Data'!$E$65:$M$65</c:f>
              <c:numCache>
                <c:formatCode>0.00</c:formatCode>
                <c:ptCount val="9"/>
                <c:pt idx="0">
                  <c:v>2019</c:v>
                </c:pt>
                <c:pt idx="1">
                  <c:v>2020</c:v>
                </c:pt>
                <c:pt idx="2">
                  <c:v>2021</c:v>
                </c:pt>
                <c:pt idx="3">
                  <c:v>2022</c:v>
                </c:pt>
                <c:pt idx="4">
                  <c:v>2023</c:v>
                </c:pt>
                <c:pt idx="5">
                  <c:v>2024</c:v>
                </c:pt>
                <c:pt idx="6">
                  <c:v>2025</c:v>
                </c:pt>
                <c:pt idx="7">
                  <c:v>2026</c:v>
                </c:pt>
                <c:pt idx="8">
                  <c:v>2027</c:v>
                </c:pt>
              </c:numCache>
            </c:numRef>
          </c:cat>
          <c:val>
            <c:numRef>
              <c:extLst>
                <c:ext xmlns:c15="http://schemas.microsoft.com/office/drawing/2012/chart" uri="{02D57815-91ED-43cb-92C2-25804820EDAC}">
                  <c15:fullRef>
                    <c15:sqref>'Industry Data'!$E$66:$N$66</c15:sqref>
                  </c15:fullRef>
                </c:ext>
              </c:extLst>
              <c:f>'Industry Data'!$E$66:$M$66</c:f>
              <c:numCache>
                <c:formatCode>0.00</c:formatCode>
                <c:ptCount val="9"/>
                <c:pt idx="0">
                  <c:v>1753.4</c:v>
                </c:pt>
                <c:pt idx="1">
                  <c:v>1901.2</c:v>
                </c:pt>
                <c:pt idx="2">
                  <c:v>2174.6</c:v>
                </c:pt>
                <c:pt idx="3">
                  <c:v>2099.6</c:v>
                </c:pt>
                <c:pt idx="4">
                  <c:v>2129.3000000000002</c:v>
                </c:pt>
                <c:pt idx="5">
                  <c:v>2051.6999999999998</c:v>
                </c:pt>
                <c:pt idx="6">
                  <c:v>2082</c:v>
                </c:pt>
                <c:pt idx="7">
                  <c:v>2128.6</c:v>
                </c:pt>
                <c:pt idx="8">
                  <c:v>2186</c:v>
                </c:pt>
              </c:numCache>
            </c:numRef>
          </c:val>
          <c:extLst>
            <c:ext xmlns:c16="http://schemas.microsoft.com/office/drawing/2014/chart" uri="{C3380CC4-5D6E-409C-BE32-E72D297353CC}">
              <c16:uniqueId val="{0000000C-F0C3-419E-B28B-EF0CFEFA3401}"/>
            </c:ext>
          </c:extLst>
        </c:ser>
        <c:dLbls>
          <c:dLblPos val="outEnd"/>
          <c:showLegendKey val="0"/>
          <c:showVal val="1"/>
          <c:showCatName val="0"/>
          <c:showSerName val="0"/>
          <c:showPercent val="0"/>
          <c:showBubbleSize val="0"/>
        </c:dLbls>
        <c:gapWidth val="90"/>
        <c:overlap val="-20"/>
        <c:axId val="19153344"/>
        <c:axId val="2049467136"/>
      </c:barChart>
      <c:catAx>
        <c:axId val="19153344"/>
        <c:scaling>
          <c:orientation val="minMax"/>
        </c:scaling>
        <c:delete val="0"/>
        <c:axPos val="b"/>
        <c:numFmt formatCode="0.00"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049467136"/>
        <c:crosses val="autoZero"/>
        <c:auto val="1"/>
        <c:lblAlgn val="ctr"/>
        <c:lblOffset val="100"/>
        <c:noMultiLvlLbl val="0"/>
      </c:catAx>
      <c:valAx>
        <c:axId val="2049467136"/>
        <c:scaling>
          <c:orientation val="minMax"/>
          <c:min val="1400"/>
        </c:scaling>
        <c:delete val="0"/>
        <c:axPos val="l"/>
        <c:numFmt formatCode="&quot;$&quot;#,##0_);\(&quot;$&quot;#,##0\)" sourceLinked="0"/>
        <c:majorTickMark val="none"/>
        <c:minorTickMark val="none"/>
        <c:tickLblPos val="nextTo"/>
        <c:spPr>
          <a:noFill/>
          <a:ln>
            <a:solidFill>
              <a:schemeClr val="accent3"/>
            </a:solidFill>
          </a:ln>
          <a:effectLst/>
        </c:spPr>
        <c:txPr>
          <a:bodyPr rot="-60000000" spcFirstLastPara="1" vertOverflow="ellipsis" vert="horz"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9153344"/>
        <c:crosses val="autoZero"/>
        <c:crossBetween val="between"/>
        <c:majorUnit val="300"/>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sz="8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61111111111112"/>
          <c:y val="3.9351851851851853E-2"/>
          <c:w val="0.55833333333333335"/>
          <c:h val="0.9305555555555555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1D-4366-9A21-89D2AF3F7A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1D-4366-9A21-89D2AF3F7A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1D-4366-9A21-89D2AF3F7A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1D-4366-9A21-89D2AF3F7A2E}"/>
              </c:ext>
            </c:extLst>
          </c:dPt>
          <c:dLbls>
            <c:dLbl>
              <c:idx val="0"/>
              <c:layout>
                <c:manualLayout>
                  <c:x val="0.16891776690856003"/>
                  <c:y val="-7.2309144068189904E-2"/>
                </c:manualLayout>
              </c:layout>
              <c:spPr>
                <a:noFill/>
                <a:ln>
                  <a:noFill/>
                </a:ln>
                <a:effectLst/>
              </c:spPr>
              <c:txPr>
                <a:bodyPr rot="0" spcFirstLastPara="1" vertOverflow="ellipsis" vert="horz" wrap="square" anchor="ctr" anchorCtr="1"/>
                <a:lstStyle/>
                <a:p>
                  <a:pPr>
                    <a:defRPr sz="800" b="1" i="0" u="none" strike="noStrike" kern="1200" baseline="0">
                      <a:solidFill>
                        <a:schemeClr val="bg2"/>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1565140713745299"/>
                      <c:h val="0.29853131816283279"/>
                    </c:manualLayout>
                  </c15:layout>
                </c:ext>
                <c:ext xmlns:c16="http://schemas.microsoft.com/office/drawing/2014/chart" uri="{C3380CC4-5D6E-409C-BE32-E72D297353CC}">
                  <c16:uniqueId val="{00000001-9C1D-4366-9A21-89D2AF3F7A2E}"/>
                </c:ext>
              </c:extLst>
            </c:dLbl>
            <c:dLbl>
              <c:idx val="1"/>
              <c:layout>
                <c:manualLayout>
                  <c:x val="-0.21043351661818144"/>
                  <c:y val="3.3907460977986789E-2"/>
                </c:manualLayout>
              </c:layout>
              <c:tx>
                <c:rich>
                  <a:bodyPr rot="0" spcFirstLastPara="1" vertOverflow="ellipsis" vert="horz" wrap="square" anchor="ctr" anchorCtr="1"/>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D43C4756-C3F3-4E22-B13A-A92806E8BB07}" type="CATEGORYNAME">
                      <a:rPr lang="en-US" b="1">
                        <a:solidFill>
                          <a:schemeClr val="accent2"/>
                        </a:solidFill>
                      </a:rPr>
                      <a:pPr>
                        <a:defRPr b="1"/>
                      </a:pPr>
                      <a:t>[CATEGORY NAME]</a:t>
                    </a:fld>
                    <a:r>
                      <a:rPr lang="en-US" b="1" baseline="0"/>
                      <a:t>
</a:t>
                    </a:r>
                    <a:fld id="{51C023FE-6DDD-47BE-9E35-241AB44DC803}" type="VALUE">
                      <a:rPr lang="en-US" b="1" baseline="0">
                        <a:solidFill>
                          <a:schemeClr val="accent2"/>
                        </a:solidFill>
                      </a:rPr>
                      <a:pPr>
                        <a:defRPr b="1"/>
                      </a:pPr>
                      <a:t>[VALUE]</a:t>
                    </a:fld>
                    <a:endParaRPr lang="en-US" b="1" baseline="0"/>
                  </a:p>
                </c:rich>
              </c:tx>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534525750455545"/>
                      <c:h val="0.23524588895936141"/>
                    </c:manualLayout>
                  </c15:layout>
                  <c15:dlblFieldTable/>
                  <c15:showDataLabelsRange val="0"/>
                </c:ext>
                <c:ext xmlns:c16="http://schemas.microsoft.com/office/drawing/2014/chart" uri="{C3380CC4-5D6E-409C-BE32-E72D297353CC}">
                  <c16:uniqueId val="{00000003-9C1D-4366-9A21-89D2AF3F7A2E}"/>
                </c:ext>
              </c:extLst>
            </c:dLbl>
            <c:dLbl>
              <c:idx val="2"/>
              <c:layout>
                <c:manualLayout>
                  <c:x val="-0.18090361028526369"/>
                  <c:y val="-7.361725167458201E-2"/>
                </c:manualLayout>
              </c:layout>
              <c:spPr>
                <a:noFill/>
                <a:ln>
                  <a:noFill/>
                </a:ln>
                <a:effectLst/>
              </c:spPr>
              <c:txPr>
                <a:bodyPr rot="0" spcFirstLastPara="1" vertOverflow="ellipsis" vert="horz" wrap="square" anchor="ctr" anchorCtr="1"/>
                <a:lstStyle/>
                <a:p>
                  <a:pPr>
                    <a:defRPr sz="800" b="1" i="0" u="none" strike="noStrike" kern="1200" baseline="0">
                      <a:solidFill>
                        <a:schemeClr val="accent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742213014143323"/>
                      <c:h val="0.19921490736157491"/>
                    </c:manualLayout>
                  </c15:layout>
                </c:ext>
                <c:ext xmlns:c16="http://schemas.microsoft.com/office/drawing/2014/chart" uri="{C3380CC4-5D6E-409C-BE32-E72D297353CC}">
                  <c16:uniqueId val="{00000005-9C1D-4366-9A21-89D2AF3F7A2E}"/>
                </c:ext>
              </c:extLst>
            </c:dLbl>
            <c:dLbl>
              <c:idx val="3"/>
              <c:layout>
                <c:manualLayout>
                  <c:x val="-0.14359075796809564"/>
                  <c:y val="-0.10106616338969417"/>
                </c:manualLayout>
              </c:layout>
              <c:spPr>
                <a:noFill/>
                <a:ln>
                  <a:noFill/>
                </a:ln>
                <a:effectLst/>
              </c:spPr>
              <c:txPr>
                <a:bodyPr rot="0" spcFirstLastPara="1" vertOverflow="ellipsis" vert="horz" wrap="square" anchor="ctr" anchorCtr="1"/>
                <a:lstStyle/>
                <a:p>
                  <a:pPr>
                    <a:defRPr sz="800" b="1" i="0" u="none" strike="noStrike" kern="1200" baseline="0">
                      <a:solidFill>
                        <a:schemeClr val="accent4"/>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1489874183406435"/>
                      <c:h val="0.21512979404632862"/>
                    </c:manualLayout>
                  </c15:layout>
                </c:ext>
                <c:ext xmlns:c16="http://schemas.microsoft.com/office/drawing/2014/chart" uri="{C3380CC4-5D6E-409C-BE32-E72D297353CC}">
                  <c16:uniqueId val="{00000007-9C1D-4366-9A21-89D2AF3F7A2E}"/>
                </c:ext>
              </c:extLst>
            </c:dLbl>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'Industry Data'!$E$82:$E$85</c:f>
              <c:strCache>
                <c:ptCount val="4"/>
                <c:pt idx="0">
                  <c:v>Gas Grills</c:v>
                </c:pt>
                <c:pt idx="1">
                  <c:v>Charcoal Grills</c:v>
                </c:pt>
                <c:pt idx="2">
                  <c:v>Electric Grills</c:v>
                </c:pt>
                <c:pt idx="3">
                  <c:v>Portable Grills</c:v>
                </c:pt>
              </c:strCache>
            </c:strRef>
          </c:cat>
          <c:val>
            <c:numRef>
              <c:f>'Industry Data'!$F$82:$F$85</c:f>
              <c:numCache>
                <c:formatCode>0.00</c:formatCode>
                <c:ptCount val="4"/>
                <c:pt idx="0">
                  <c:v>0.22500000000000001</c:v>
                </c:pt>
                <c:pt idx="1">
                  <c:v>3.3000000000000002E-2</c:v>
                </c:pt>
                <c:pt idx="2">
                  <c:v>0.113</c:v>
                </c:pt>
                <c:pt idx="3">
                  <c:v>8.6999999999999994E-2</c:v>
                </c:pt>
              </c:numCache>
            </c:numRef>
          </c:val>
          <c:extLst>
            <c:ext xmlns:c16="http://schemas.microsoft.com/office/drawing/2014/chart" uri="{C3380CC4-5D6E-409C-BE32-E72D297353CC}">
              <c16:uniqueId val="{00000008-9C1D-4366-9A21-89D2AF3F7A2E}"/>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17016228827253"/>
          <c:y val="2.9502918948106152E-2"/>
          <c:w val="0.84057641571823005"/>
          <c:h val="0.76265918448156211"/>
        </c:manualLayout>
      </c:layout>
      <c:lineChart>
        <c:grouping val="standard"/>
        <c:varyColors val="0"/>
        <c:ser>
          <c:idx val="0"/>
          <c:order val="0"/>
          <c:spPr>
            <a:ln w="28575" cap="rnd">
              <a:solidFill>
                <a:schemeClr val="accent1"/>
              </a:solidFill>
              <a:round/>
            </a:ln>
            <a:effectLst/>
          </c:spPr>
          <c:marker>
            <c:symbol val="none"/>
          </c:marker>
          <c:cat>
            <c:numRef>
              <c:f>'Industry Data'!$S$19:$S$181</c:f>
              <c:numCache>
                <c:formatCode>0.00</c:formatCode>
                <c:ptCount val="163"/>
                <c:pt idx="0">
                  <c:v>41061</c:v>
                </c:pt>
                <c:pt idx="1">
                  <c:v>41091</c:v>
                </c:pt>
                <c:pt idx="2">
                  <c:v>41122</c:v>
                </c:pt>
                <c:pt idx="3">
                  <c:v>41153</c:v>
                </c:pt>
                <c:pt idx="4">
                  <c:v>41183</c:v>
                </c:pt>
                <c:pt idx="5">
                  <c:v>41214</c:v>
                </c:pt>
                <c:pt idx="6">
                  <c:v>41244</c:v>
                </c:pt>
                <c:pt idx="7">
                  <c:v>41275</c:v>
                </c:pt>
                <c:pt idx="8">
                  <c:v>41306</c:v>
                </c:pt>
                <c:pt idx="9">
                  <c:v>41334</c:v>
                </c:pt>
                <c:pt idx="10">
                  <c:v>41365</c:v>
                </c:pt>
                <c:pt idx="11">
                  <c:v>41395</c:v>
                </c:pt>
                <c:pt idx="12">
                  <c:v>41426</c:v>
                </c:pt>
                <c:pt idx="13">
                  <c:v>41456</c:v>
                </c:pt>
                <c:pt idx="14">
                  <c:v>41487</c:v>
                </c:pt>
                <c:pt idx="15">
                  <c:v>41518</c:v>
                </c:pt>
                <c:pt idx="16">
                  <c:v>41548</c:v>
                </c:pt>
                <c:pt idx="17">
                  <c:v>41579</c:v>
                </c:pt>
                <c:pt idx="18">
                  <c:v>41609</c:v>
                </c:pt>
                <c:pt idx="19">
                  <c:v>41640</c:v>
                </c:pt>
                <c:pt idx="20">
                  <c:v>41671</c:v>
                </c:pt>
                <c:pt idx="21">
                  <c:v>41699</c:v>
                </c:pt>
                <c:pt idx="22">
                  <c:v>41730</c:v>
                </c:pt>
                <c:pt idx="23">
                  <c:v>41760</c:v>
                </c:pt>
                <c:pt idx="24">
                  <c:v>41791</c:v>
                </c:pt>
                <c:pt idx="25">
                  <c:v>41821</c:v>
                </c:pt>
                <c:pt idx="26">
                  <c:v>41852</c:v>
                </c:pt>
                <c:pt idx="27">
                  <c:v>41883</c:v>
                </c:pt>
                <c:pt idx="28">
                  <c:v>41913</c:v>
                </c:pt>
                <c:pt idx="29">
                  <c:v>41944</c:v>
                </c:pt>
                <c:pt idx="30">
                  <c:v>41974</c:v>
                </c:pt>
                <c:pt idx="31">
                  <c:v>42005</c:v>
                </c:pt>
                <c:pt idx="32">
                  <c:v>42036</c:v>
                </c:pt>
                <c:pt idx="33">
                  <c:v>42064</c:v>
                </c:pt>
                <c:pt idx="34">
                  <c:v>42095</c:v>
                </c:pt>
                <c:pt idx="35">
                  <c:v>42125</c:v>
                </c:pt>
                <c:pt idx="36">
                  <c:v>42156</c:v>
                </c:pt>
                <c:pt idx="37">
                  <c:v>42186</c:v>
                </c:pt>
                <c:pt idx="38">
                  <c:v>42217</c:v>
                </c:pt>
                <c:pt idx="39">
                  <c:v>42248</c:v>
                </c:pt>
                <c:pt idx="40">
                  <c:v>42278</c:v>
                </c:pt>
                <c:pt idx="41">
                  <c:v>42309</c:v>
                </c:pt>
                <c:pt idx="42">
                  <c:v>42339</c:v>
                </c:pt>
                <c:pt idx="43">
                  <c:v>42370</c:v>
                </c:pt>
                <c:pt idx="44">
                  <c:v>42401</c:v>
                </c:pt>
                <c:pt idx="45">
                  <c:v>42430</c:v>
                </c:pt>
                <c:pt idx="46">
                  <c:v>42461</c:v>
                </c:pt>
                <c:pt idx="47">
                  <c:v>42491</c:v>
                </c:pt>
                <c:pt idx="48">
                  <c:v>42522</c:v>
                </c:pt>
                <c:pt idx="49">
                  <c:v>42552</c:v>
                </c:pt>
                <c:pt idx="50">
                  <c:v>42583</c:v>
                </c:pt>
                <c:pt idx="51">
                  <c:v>42614</c:v>
                </c:pt>
                <c:pt idx="52">
                  <c:v>42644</c:v>
                </c:pt>
                <c:pt idx="53">
                  <c:v>42675</c:v>
                </c:pt>
                <c:pt idx="54">
                  <c:v>42705</c:v>
                </c:pt>
                <c:pt idx="55">
                  <c:v>42736</c:v>
                </c:pt>
                <c:pt idx="56">
                  <c:v>42767</c:v>
                </c:pt>
                <c:pt idx="57">
                  <c:v>42795</c:v>
                </c:pt>
                <c:pt idx="58">
                  <c:v>42826</c:v>
                </c:pt>
                <c:pt idx="59">
                  <c:v>42856</c:v>
                </c:pt>
                <c:pt idx="60">
                  <c:v>42887</c:v>
                </c:pt>
                <c:pt idx="61">
                  <c:v>42917</c:v>
                </c:pt>
                <c:pt idx="62">
                  <c:v>42948</c:v>
                </c:pt>
                <c:pt idx="63">
                  <c:v>42979</c:v>
                </c:pt>
                <c:pt idx="64">
                  <c:v>43009</c:v>
                </c:pt>
                <c:pt idx="65">
                  <c:v>43040</c:v>
                </c:pt>
                <c:pt idx="66">
                  <c:v>43070</c:v>
                </c:pt>
                <c:pt idx="67">
                  <c:v>43101</c:v>
                </c:pt>
                <c:pt idx="68">
                  <c:v>43132</c:v>
                </c:pt>
                <c:pt idx="69">
                  <c:v>43160</c:v>
                </c:pt>
                <c:pt idx="70">
                  <c:v>43191</c:v>
                </c:pt>
                <c:pt idx="71">
                  <c:v>43221</c:v>
                </c:pt>
                <c:pt idx="72">
                  <c:v>43252</c:v>
                </c:pt>
                <c:pt idx="73">
                  <c:v>43282</c:v>
                </c:pt>
                <c:pt idx="74">
                  <c:v>43313</c:v>
                </c:pt>
                <c:pt idx="75">
                  <c:v>43344</c:v>
                </c:pt>
                <c:pt idx="76">
                  <c:v>43374</c:v>
                </c:pt>
                <c:pt idx="77">
                  <c:v>43405</c:v>
                </c:pt>
                <c:pt idx="78">
                  <c:v>43435</c:v>
                </c:pt>
                <c:pt idx="79">
                  <c:v>43466</c:v>
                </c:pt>
                <c:pt idx="80">
                  <c:v>43497</c:v>
                </c:pt>
                <c:pt idx="81">
                  <c:v>43525</c:v>
                </c:pt>
                <c:pt idx="82">
                  <c:v>43556</c:v>
                </c:pt>
                <c:pt idx="83">
                  <c:v>43586</c:v>
                </c:pt>
                <c:pt idx="84">
                  <c:v>43617</c:v>
                </c:pt>
                <c:pt idx="85">
                  <c:v>43647</c:v>
                </c:pt>
                <c:pt idx="86">
                  <c:v>43678</c:v>
                </c:pt>
                <c:pt idx="87">
                  <c:v>43709</c:v>
                </c:pt>
                <c:pt idx="88">
                  <c:v>43739</c:v>
                </c:pt>
                <c:pt idx="89">
                  <c:v>43770</c:v>
                </c:pt>
                <c:pt idx="90">
                  <c:v>43800</c:v>
                </c:pt>
                <c:pt idx="91">
                  <c:v>43831</c:v>
                </c:pt>
                <c:pt idx="92">
                  <c:v>43862</c:v>
                </c:pt>
                <c:pt idx="93">
                  <c:v>43891</c:v>
                </c:pt>
                <c:pt idx="94">
                  <c:v>43922</c:v>
                </c:pt>
                <c:pt idx="95">
                  <c:v>43952</c:v>
                </c:pt>
                <c:pt idx="96">
                  <c:v>43983</c:v>
                </c:pt>
                <c:pt idx="97">
                  <c:v>44013</c:v>
                </c:pt>
                <c:pt idx="98">
                  <c:v>44044</c:v>
                </c:pt>
                <c:pt idx="99">
                  <c:v>44075</c:v>
                </c:pt>
                <c:pt idx="100">
                  <c:v>44105</c:v>
                </c:pt>
                <c:pt idx="101">
                  <c:v>44136</c:v>
                </c:pt>
                <c:pt idx="102">
                  <c:v>44166</c:v>
                </c:pt>
                <c:pt idx="103">
                  <c:v>44197</c:v>
                </c:pt>
                <c:pt idx="104">
                  <c:v>44228</c:v>
                </c:pt>
                <c:pt idx="105">
                  <c:v>44256</c:v>
                </c:pt>
                <c:pt idx="106">
                  <c:v>44287</c:v>
                </c:pt>
                <c:pt idx="107">
                  <c:v>44317</c:v>
                </c:pt>
                <c:pt idx="108">
                  <c:v>44348</c:v>
                </c:pt>
                <c:pt idx="109">
                  <c:v>44378</c:v>
                </c:pt>
                <c:pt idx="110">
                  <c:v>44409</c:v>
                </c:pt>
                <c:pt idx="111">
                  <c:v>44440</c:v>
                </c:pt>
                <c:pt idx="112">
                  <c:v>44470</c:v>
                </c:pt>
                <c:pt idx="113">
                  <c:v>44501</c:v>
                </c:pt>
                <c:pt idx="114">
                  <c:v>44531</c:v>
                </c:pt>
                <c:pt idx="115">
                  <c:v>44562</c:v>
                </c:pt>
                <c:pt idx="116">
                  <c:v>44593</c:v>
                </c:pt>
                <c:pt idx="117">
                  <c:v>44621</c:v>
                </c:pt>
                <c:pt idx="118">
                  <c:v>44652</c:v>
                </c:pt>
                <c:pt idx="119">
                  <c:v>44682</c:v>
                </c:pt>
                <c:pt idx="120">
                  <c:v>44713</c:v>
                </c:pt>
                <c:pt idx="121">
                  <c:v>44743</c:v>
                </c:pt>
                <c:pt idx="122">
                  <c:v>44774</c:v>
                </c:pt>
                <c:pt idx="123">
                  <c:v>44805</c:v>
                </c:pt>
                <c:pt idx="124">
                  <c:v>44835</c:v>
                </c:pt>
                <c:pt idx="125">
                  <c:v>44866</c:v>
                </c:pt>
                <c:pt idx="126">
                  <c:v>44896</c:v>
                </c:pt>
                <c:pt idx="127">
                  <c:v>44927</c:v>
                </c:pt>
                <c:pt idx="128">
                  <c:v>44958</c:v>
                </c:pt>
                <c:pt idx="129">
                  <c:v>44986</c:v>
                </c:pt>
                <c:pt idx="130">
                  <c:v>45017</c:v>
                </c:pt>
                <c:pt idx="131">
                  <c:v>45047</c:v>
                </c:pt>
                <c:pt idx="132">
                  <c:v>45078</c:v>
                </c:pt>
                <c:pt idx="133">
                  <c:v>45108</c:v>
                </c:pt>
                <c:pt idx="134">
                  <c:v>45139</c:v>
                </c:pt>
                <c:pt idx="135">
                  <c:v>45170</c:v>
                </c:pt>
                <c:pt idx="136">
                  <c:v>45200</c:v>
                </c:pt>
                <c:pt idx="137">
                  <c:v>45231</c:v>
                </c:pt>
                <c:pt idx="138">
                  <c:v>45261</c:v>
                </c:pt>
                <c:pt idx="139">
                  <c:v>45292</c:v>
                </c:pt>
                <c:pt idx="140">
                  <c:v>45323</c:v>
                </c:pt>
                <c:pt idx="141">
                  <c:v>45352</c:v>
                </c:pt>
                <c:pt idx="142">
                  <c:v>45383</c:v>
                </c:pt>
                <c:pt idx="143">
                  <c:v>45413</c:v>
                </c:pt>
                <c:pt idx="144">
                  <c:v>45444</c:v>
                </c:pt>
                <c:pt idx="145">
                  <c:v>45474</c:v>
                </c:pt>
                <c:pt idx="146">
                  <c:v>45505</c:v>
                </c:pt>
                <c:pt idx="147">
                  <c:v>45536</c:v>
                </c:pt>
                <c:pt idx="148">
                  <c:v>45566</c:v>
                </c:pt>
                <c:pt idx="149">
                  <c:v>45597</c:v>
                </c:pt>
                <c:pt idx="150">
                  <c:v>45627</c:v>
                </c:pt>
                <c:pt idx="151">
                  <c:v>45658</c:v>
                </c:pt>
                <c:pt idx="152">
                  <c:v>45689</c:v>
                </c:pt>
                <c:pt idx="153">
                  <c:v>45717</c:v>
                </c:pt>
                <c:pt idx="154">
                  <c:v>45748</c:v>
                </c:pt>
                <c:pt idx="155">
                  <c:v>45778</c:v>
                </c:pt>
                <c:pt idx="156">
                  <c:v>45809</c:v>
                </c:pt>
                <c:pt idx="157">
                  <c:v>45839</c:v>
                </c:pt>
                <c:pt idx="158">
                  <c:v>45870</c:v>
                </c:pt>
                <c:pt idx="159">
                  <c:v>45901</c:v>
                </c:pt>
                <c:pt idx="160">
                  <c:v>45931</c:v>
                </c:pt>
                <c:pt idx="161">
                  <c:v>45962</c:v>
                </c:pt>
                <c:pt idx="162">
                  <c:v>45992</c:v>
                </c:pt>
              </c:numCache>
            </c:numRef>
          </c:cat>
          <c:val>
            <c:numRef>
              <c:f>'Industry Data'!$T$19:$T$181</c:f>
              <c:numCache>
                <c:formatCode>0.00</c:formatCode>
                <c:ptCount val="163"/>
                <c:pt idx="0">
                  <c:v>757</c:v>
                </c:pt>
                <c:pt idx="1">
                  <c:v>740</c:v>
                </c:pt>
                <c:pt idx="2">
                  <c:v>754</c:v>
                </c:pt>
                <c:pt idx="3">
                  <c:v>847</c:v>
                </c:pt>
                <c:pt idx="4">
                  <c:v>915</c:v>
                </c:pt>
                <c:pt idx="5">
                  <c:v>833</c:v>
                </c:pt>
                <c:pt idx="6">
                  <c:v>976</c:v>
                </c:pt>
                <c:pt idx="7">
                  <c:v>888</c:v>
                </c:pt>
                <c:pt idx="8">
                  <c:v>962</c:v>
                </c:pt>
                <c:pt idx="9">
                  <c:v>1010</c:v>
                </c:pt>
                <c:pt idx="10">
                  <c:v>835</c:v>
                </c:pt>
                <c:pt idx="11">
                  <c:v>930</c:v>
                </c:pt>
                <c:pt idx="12">
                  <c:v>839</c:v>
                </c:pt>
                <c:pt idx="13">
                  <c:v>880</c:v>
                </c:pt>
                <c:pt idx="14">
                  <c:v>917</c:v>
                </c:pt>
                <c:pt idx="15">
                  <c:v>850</c:v>
                </c:pt>
                <c:pt idx="16">
                  <c:v>925</c:v>
                </c:pt>
                <c:pt idx="17">
                  <c:v>1100</c:v>
                </c:pt>
                <c:pt idx="18">
                  <c:v>1002</c:v>
                </c:pt>
                <c:pt idx="19">
                  <c:v>888</c:v>
                </c:pt>
                <c:pt idx="20">
                  <c:v>944</c:v>
                </c:pt>
                <c:pt idx="21">
                  <c:v>970</c:v>
                </c:pt>
                <c:pt idx="22">
                  <c:v>1043</c:v>
                </c:pt>
                <c:pt idx="23">
                  <c:v>1007</c:v>
                </c:pt>
                <c:pt idx="24">
                  <c:v>911</c:v>
                </c:pt>
                <c:pt idx="25">
                  <c:v>1085</c:v>
                </c:pt>
                <c:pt idx="26">
                  <c:v>984</c:v>
                </c:pt>
                <c:pt idx="27">
                  <c:v>1023</c:v>
                </c:pt>
                <c:pt idx="28">
                  <c:v>1074</c:v>
                </c:pt>
                <c:pt idx="29">
                  <c:v>1001</c:v>
                </c:pt>
                <c:pt idx="30">
                  <c:v>1073</c:v>
                </c:pt>
                <c:pt idx="31">
                  <c:v>1085</c:v>
                </c:pt>
                <c:pt idx="32">
                  <c:v>886</c:v>
                </c:pt>
                <c:pt idx="33">
                  <c:v>960</c:v>
                </c:pt>
                <c:pt idx="34">
                  <c:v>1190</c:v>
                </c:pt>
                <c:pt idx="35">
                  <c:v>1079</c:v>
                </c:pt>
                <c:pt idx="36">
                  <c:v>1205</c:v>
                </c:pt>
                <c:pt idx="37">
                  <c:v>1146</c:v>
                </c:pt>
                <c:pt idx="38">
                  <c:v>1130</c:v>
                </c:pt>
                <c:pt idx="39">
                  <c:v>1224</c:v>
                </c:pt>
                <c:pt idx="40">
                  <c:v>1058</c:v>
                </c:pt>
                <c:pt idx="41">
                  <c:v>1172</c:v>
                </c:pt>
                <c:pt idx="42">
                  <c:v>1146</c:v>
                </c:pt>
                <c:pt idx="43">
                  <c:v>1092</c:v>
                </c:pt>
                <c:pt idx="44">
                  <c:v>1225</c:v>
                </c:pt>
                <c:pt idx="45">
                  <c:v>1111</c:v>
                </c:pt>
                <c:pt idx="46">
                  <c:v>1163</c:v>
                </c:pt>
                <c:pt idx="47">
                  <c:v>1148</c:v>
                </c:pt>
                <c:pt idx="48">
                  <c:v>1203</c:v>
                </c:pt>
                <c:pt idx="49">
                  <c:v>1239</c:v>
                </c:pt>
                <c:pt idx="50">
                  <c:v>1171</c:v>
                </c:pt>
                <c:pt idx="51">
                  <c:v>1068</c:v>
                </c:pt>
                <c:pt idx="52">
                  <c:v>1313</c:v>
                </c:pt>
                <c:pt idx="53">
                  <c:v>1140</c:v>
                </c:pt>
                <c:pt idx="54">
                  <c:v>1252</c:v>
                </c:pt>
                <c:pt idx="55">
                  <c:v>1190</c:v>
                </c:pt>
                <c:pt idx="56">
                  <c:v>1271</c:v>
                </c:pt>
                <c:pt idx="57">
                  <c:v>1190</c:v>
                </c:pt>
                <c:pt idx="58">
                  <c:v>1146</c:v>
                </c:pt>
                <c:pt idx="59">
                  <c:v>1157</c:v>
                </c:pt>
                <c:pt idx="60">
                  <c:v>1249</c:v>
                </c:pt>
                <c:pt idx="61">
                  <c:v>1206</c:v>
                </c:pt>
                <c:pt idx="62">
                  <c:v>1159</c:v>
                </c:pt>
                <c:pt idx="63">
                  <c:v>1181</c:v>
                </c:pt>
                <c:pt idx="64">
                  <c:v>1257</c:v>
                </c:pt>
                <c:pt idx="65">
                  <c:v>1273</c:v>
                </c:pt>
                <c:pt idx="66">
                  <c:v>1177</c:v>
                </c:pt>
                <c:pt idx="67">
                  <c:v>1299</c:v>
                </c:pt>
                <c:pt idx="68">
                  <c:v>1277</c:v>
                </c:pt>
                <c:pt idx="69">
                  <c:v>1318</c:v>
                </c:pt>
                <c:pt idx="70">
                  <c:v>1276</c:v>
                </c:pt>
                <c:pt idx="71">
                  <c:v>1357</c:v>
                </c:pt>
                <c:pt idx="72">
                  <c:v>1192</c:v>
                </c:pt>
                <c:pt idx="73">
                  <c:v>1208</c:v>
                </c:pt>
                <c:pt idx="74">
                  <c:v>1288</c:v>
                </c:pt>
                <c:pt idx="75">
                  <c:v>1250</c:v>
                </c:pt>
                <c:pt idx="76">
                  <c:v>1221</c:v>
                </c:pt>
                <c:pt idx="77">
                  <c:v>1181</c:v>
                </c:pt>
                <c:pt idx="78">
                  <c:v>1095</c:v>
                </c:pt>
                <c:pt idx="79">
                  <c:v>1226</c:v>
                </c:pt>
                <c:pt idx="80">
                  <c:v>1121</c:v>
                </c:pt>
                <c:pt idx="81">
                  <c:v>1191</c:v>
                </c:pt>
                <c:pt idx="82">
                  <c:v>1272</c:v>
                </c:pt>
                <c:pt idx="83">
                  <c:v>1293</c:v>
                </c:pt>
                <c:pt idx="84">
                  <c:v>1243</c:v>
                </c:pt>
                <c:pt idx="85">
                  <c:v>1240</c:v>
                </c:pt>
                <c:pt idx="86">
                  <c:v>1375</c:v>
                </c:pt>
                <c:pt idx="87">
                  <c:v>1311</c:v>
                </c:pt>
                <c:pt idx="88">
                  <c:v>1325</c:v>
                </c:pt>
                <c:pt idx="89">
                  <c:v>1353</c:v>
                </c:pt>
                <c:pt idx="90">
                  <c:v>1548</c:v>
                </c:pt>
                <c:pt idx="91">
                  <c:v>1581</c:v>
                </c:pt>
                <c:pt idx="92">
                  <c:v>1549</c:v>
                </c:pt>
                <c:pt idx="93">
                  <c:v>1266</c:v>
                </c:pt>
                <c:pt idx="94">
                  <c:v>936</c:v>
                </c:pt>
                <c:pt idx="95">
                  <c:v>1039</c:v>
                </c:pt>
                <c:pt idx="96">
                  <c:v>1266</c:v>
                </c:pt>
                <c:pt idx="97">
                  <c:v>1526</c:v>
                </c:pt>
                <c:pt idx="98">
                  <c:v>1396</c:v>
                </c:pt>
                <c:pt idx="99">
                  <c:v>1473</c:v>
                </c:pt>
                <c:pt idx="100">
                  <c:v>1543</c:v>
                </c:pt>
                <c:pt idx="101">
                  <c:v>1543</c:v>
                </c:pt>
                <c:pt idx="102">
                  <c:v>1614</c:v>
                </c:pt>
                <c:pt idx="103">
                  <c:v>1630</c:v>
                </c:pt>
                <c:pt idx="104">
                  <c:v>1404</c:v>
                </c:pt>
                <c:pt idx="105">
                  <c:v>1696</c:v>
                </c:pt>
                <c:pt idx="106">
                  <c:v>1495</c:v>
                </c:pt>
                <c:pt idx="107">
                  <c:v>1589</c:v>
                </c:pt>
                <c:pt idx="108">
                  <c:v>1650</c:v>
                </c:pt>
                <c:pt idx="109">
                  <c:v>1597</c:v>
                </c:pt>
                <c:pt idx="110">
                  <c:v>1594</c:v>
                </c:pt>
                <c:pt idx="111">
                  <c:v>1577</c:v>
                </c:pt>
                <c:pt idx="112">
                  <c:v>1579</c:v>
                </c:pt>
                <c:pt idx="113">
                  <c:v>1705</c:v>
                </c:pt>
                <c:pt idx="114">
                  <c:v>1722</c:v>
                </c:pt>
                <c:pt idx="115">
                  <c:v>1702</c:v>
                </c:pt>
                <c:pt idx="116">
                  <c:v>1735</c:v>
                </c:pt>
                <c:pt idx="117">
                  <c:v>1712</c:v>
                </c:pt>
                <c:pt idx="118">
                  <c:v>1820</c:v>
                </c:pt>
                <c:pt idx="119">
                  <c:v>1531</c:v>
                </c:pt>
                <c:pt idx="120">
                  <c:v>1551</c:v>
                </c:pt>
                <c:pt idx="121">
                  <c:v>1381</c:v>
                </c:pt>
                <c:pt idx="122">
                  <c:v>1531</c:v>
                </c:pt>
                <c:pt idx="123">
                  <c:v>1488</c:v>
                </c:pt>
                <c:pt idx="124">
                  <c:v>1435</c:v>
                </c:pt>
                <c:pt idx="125">
                  <c:v>1424</c:v>
                </c:pt>
                <c:pt idx="126">
                  <c:v>1308</c:v>
                </c:pt>
                <c:pt idx="127">
                  <c:v>1361</c:v>
                </c:pt>
                <c:pt idx="128">
                  <c:v>1399</c:v>
                </c:pt>
                <c:pt idx="129">
                  <c:v>1377</c:v>
                </c:pt>
                <c:pt idx="130">
                  <c:v>1354</c:v>
                </c:pt>
                <c:pt idx="131">
                  <c:v>1584</c:v>
                </c:pt>
                <c:pt idx="132">
                  <c:v>1421</c:v>
                </c:pt>
                <c:pt idx="133">
                  <c:v>1460</c:v>
                </c:pt>
                <c:pt idx="134">
                  <c:v>1317</c:v>
                </c:pt>
                <c:pt idx="135">
                  <c:v>1371</c:v>
                </c:pt>
                <c:pt idx="136">
                  <c:v>1368</c:v>
                </c:pt>
                <c:pt idx="137">
                  <c:v>1514</c:v>
                </c:pt>
                <c:pt idx="138">
                  <c:v>1521</c:v>
                </c:pt>
                <c:pt idx="139">
                  <c:v>1381</c:v>
                </c:pt>
                <c:pt idx="140">
                  <c:v>1552</c:v>
                </c:pt>
                <c:pt idx="141">
                  <c:v>1312</c:v>
                </c:pt>
                <c:pt idx="142">
                  <c:v>1385</c:v>
                </c:pt>
                <c:pt idx="143">
                  <c:v>1316</c:v>
                </c:pt>
                <c:pt idx="144">
                  <c:v>1327</c:v>
                </c:pt>
                <c:pt idx="145">
                  <c:v>1265</c:v>
                </c:pt>
                <c:pt idx="146">
                  <c:v>1391</c:v>
                </c:pt>
                <c:pt idx="147">
                  <c:v>1357</c:v>
                </c:pt>
                <c:pt idx="148">
                  <c:v>1352</c:v>
                </c:pt>
                <c:pt idx="149">
                  <c:v>1295</c:v>
                </c:pt>
                <c:pt idx="150">
                  <c:v>1514</c:v>
                </c:pt>
                <c:pt idx="151">
                  <c:v>1358</c:v>
                </c:pt>
                <c:pt idx="152">
                  <c:v>1490</c:v>
                </c:pt>
                <c:pt idx="153">
                  <c:v>1355</c:v>
                </c:pt>
                <c:pt idx="154">
                  <c:v>1398</c:v>
                </c:pt>
                <c:pt idx="155">
                  <c:v>1282</c:v>
                </c:pt>
                <c:pt idx="156">
                  <c:v>1382</c:v>
                </c:pt>
                <c:pt idx="157">
                  <c:v>1420</c:v>
                </c:pt>
                <c:pt idx="158">
                  <c:v>1291</c:v>
                </c:pt>
                <c:pt idx="159">
                  <c:v>1328</c:v>
                </c:pt>
                <c:pt idx="160">
                  <c:v>1272</c:v>
                </c:pt>
                <c:pt idx="161">
                  <c:v>1322</c:v>
                </c:pt>
                <c:pt idx="162">
                  <c:v>1404</c:v>
                </c:pt>
              </c:numCache>
            </c:numRef>
          </c:val>
          <c:smooth val="0"/>
          <c:extLst>
            <c:ext xmlns:c16="http://schemas.microsoft.com/office/drawing/2014/chart" uri="{C3380CC4-5D6E-409C-BE32-E72D297353CC}">
              <c16:uniqueId val="{00000000-7884-4B59-B8F5-67A0C7C0D329}"/>
            </c:ext>
          </c:extLst>
        </c:ser>
        <c:dLbls>
          <c:showLegendKey val="0"/>
          <c:showVal val="0"/>
          <c:showCatName val="0"/>
          <c:showSerName val="0"/>
          <c:showPercent val="0"/>
          <c:showBubbleSize val="0"/>
        </c:dLbls>
        <c:smooth val="0"/>
        <c:axId val="2124649103"/>
        <c:axId val="1537499807"/>
      </c:lineChart>
      <c:catAx>
        <c:axId val="2124649103"/>
        <c:scaling>
          <c:orientation val="minMax"/>
          <c:max val="45992"/>
          <c:min val="41244"/>
        </c:scaling>
        <c:delete val="0"/>
        <c:axPos val="b"/>
        <c:numFmt formatCode="[$-409]mmm\-yy;@" sourceLinked="0"/>
        <c:majorTickMark val="none"/>
        <c:minorTickMark val="none"/>
        <c:tickLblPos val="nextTo"/>
        <c:spPr>
          <a:noFill/>
          <a:ln w="9525" cap="flat" cmpd="sng" algn="ctr">
            <a:solidFill>
              <a:schemeClr val="accent2"/>
            </a:solidFill>
            <a:round/>
          </a:ln>
          <a:effectLst/>
        </c:spPr>
        <c:txPr>
          <a:bodyPr rot="-2700000" spcFirstLastPara="1" vertOverflow="ellipsis" wrap="square" anchor="ctr" anchorCtr="1"/>
          <a:lstStyle/>
          <a:p>
            <a:pPr>
              <a:defRPr sz="900" b="0" i="0" u="none" strike="noStrike" kern="1200" baseline="0">
                <a:solidFill>
                  <a:schemeClr val="tx1">
                    <a:lumMod val="50000"/>
                  </a:schemeClr>
                </a:solidFill>
                <a:latin typeface="+mn-lt"/>
                <a:ea typeface="+mn-ea"/>
                <a:cs typeface="+mn-cs"/>
              </a:defRPr>
            </a:pPr>
            <a:endParaRPr lang="en-US"/>
          </a:p>
        </c:txPr>
        <c:crossAx val="1537499807"/>
        <c:crosses val="autoZero"/>
        <c:auto val="1"/>
        <c:lblAlgn val="ctr"/>
        <c:lblOffset val="100"/>
        <c:tickLblSkip val="12"/>
        <c:noMultiLvlLbl val="1"/>
      </c:catAx>
      <c:valAx>
        <c:axId val="1537499807"/>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schemeClr>
                </a:solidFill>
                <a:latin typeface="+mn-lt"/>
                <a:ea typeface="+mn-ea"/>
                <a:cs typeface="+mn-cs"/>
              </a:defRPr>
            </a:pPr>
            <a:endParaRPr lang="en-US"/>
          </a:p>
        </c:txPr>
        <c:crossAx val="2124649103"/>
        <c:crosses val="autoZero"/>
        <c:crossBetween val="midCat"/>
        <c:majorUnit val="4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094903747038466E-2"/>
          <c:y val="0.11845451576617441"/>
          <c:w val="0.87260144908232207"/>
          <c:h val="0.76832802351319007"/>
        </c:manualLayout>
      </c:layout>
      <c:lineChart>
        <c:grouping val="standard"/>
        <c:varyColors val="0"/>
        <c:ser>
          <c:idx val="0"/>
          <c:order val="0"/>
          <c:tx>
            <c:strRef>
              <c:f>'Steel Pricing'!$U$7</c:f>
              <c:strCache>
                <c:ptCount val="1"/>
                <c:pt idx="0">
                  <c:v>Steel Coil Commodity Pricing</c:v>
                </c:pt>
              </c:strCache>
            </c:strRef>
          </c:tx>
          <c:spPr>
            <a:ln w="19050" cap="rnd" cmpd="sng" algn="ctr">
              <a:solidFill>
                <a:srgbClr val="508BC9"/>
              </a:solidFill>
              <a:prstDash val="solid"/>
              <a:round/>
              <a:headEnd type="none" w="med" len="med"/>
              <a:tailEnd type="none" w="med" len="med"/>
            </a:ln>
            <a:effectLst/>
          </c:spPr>
          <c:marker>
            <c:symbol val="none"/>
          </c:marker>
          <c:dLbls>
            <c:dLbl>
              <c:idx val="2"/>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'Steel Pricing'!$T$8:$T$1119</c:f>
              <c:numCache>
                <c:formatCode>0.00</c:formatCode>
                <c:ptCount val="1112"/>
                <c:pt idx="0">
                  <c:v>45810</c:v>
                </c:pt>
                <c:pt idx="1">
                  <c:v>45807</c:v>
                </c:pt>
                <c:pt idx="2">
                  <c:v>45806</c:v>
                </c:pt>
                <c:pt idx="3">
                  <c:v>45805</c:v>
                </c:pt>
                <c:pt idx="4">
                  <c:v>45804</c:v>
                </c:pt>
                <c:pt idx="5">
                  <c:v>45800</c:v>
                </c:pt>
                <c:pt idx="6">
                  <c:v>45799</c:v>
                </c:pt>
                <c:pt idx="7">
                  <c:v>45798</c:v>
                </c:pt>
                <c:pt idx="8">
                  <c:v>45797</c:v>
                </c:pt>
                <c:pt idx="9">
                  <c:v>45796</c:v>
                </c:pt>
                <c:pt idx="10">
                  <c:v>45793</c:v>
                </c:pt>
                <c:pt idx="11">
                  <c:v>45792</c:v>
                </c:pt>
                <c:pt idx="12">
                  <c:v>45791</c:v>
                </c:pt>
                <c:pt idx="13">
                  <c:v>45790</c:v>
                </c:pt>
                <c:pt idx="14">
                  <c:v>45789</c:v>
                </c:pt>
                <c:pt idx="15">
                  <c:v>45786</c:v>
                </c:pt>
                <c:pt idx="16">
                  <c:v>45785</c:v>
                </c:pt>
                <c:pt idx="17">
                  <c:v>45784</c:v>
                </c:pt>
                <c:pt idx="18">
                  <c:v>45783</c:v>
                </c:pt>
                <c:pt idx="19">
                  <c:v>45782</c:v>
                </c:pt>
                <c:pt idx="20">
                  <c:v>45779</c:v>
                </c:pt>
                <c:pt idx="21">
                  <c:v>45778</c:v>
                </c:pt>
                <c:pt idx="22">
                  <c:v>45777</c:v>
                </c:pt>
                <c:pt idx="23">
                  <c:v>45776</c:v>
                </c:pt>
                <c:pt idx="24">
                  <c:v>45775</c:v>
                </c:pt>
                <c:pt idx="25">
                  <c:v>45772</c:v>
                </c:pt>
                <c:pt idx="26">
                  <c:v>45771</c:v>
                </c:pt>
                <c:pt idx="27">
                  <c:v>45770</c:v>
                </c:pt>
                <c:pt idx="28">
                  <c:v>45769</c:v>
                </c:pt>
                <c:pt idx="29">
                  <c:v>45768</c:v>
                </c:pt>
                <c:pt idx="30">
                  <c:v>45764</c:v>
                </c:pt>
                <c:pt idx="31">
                  <c:v>45763</c:v>
                </c:pt>
                <c:pt idx="32">
                  <c:v>45762</c:v>
                </c:pt>
                <c:pt idx="33">
                  <c:v>45761</c:v>
                </c:pt>
                <c:pt idx="34">
                  <c:v>45758</c:v>
                </c:pt>
                <c:pt idx="35">
                  <c:v>45757</c:v>
                </c:pt>
                <c:pt idx="36">
                  <c:v>45756</c:v>
                </c:pt>
                <c:pt idx="37">
                  <c:v>45755</c:v>
                </c:pt>
                <c:pt idx="38">
                  <c:v>45754</c:v>
                </c:pt>
                <c:pt idx="39">
                  <c:v>45751</c:v>
                </c:pt>
                <c:pt idx="40">
                  <c:v>45750</c:v>
                </c:pt>
                <c:pt idx="41">
                  <c:v>45749</c:v>
                </c:pt>
                <c:pt idx="42">
                  <c:v>45748</c:v>
                </c:pt>
                <c:pt idx="43">
                  <c:v>45747</c:v>
                </c:pt>
                <c:pt idx="44">
                  <c:v>45744</c:v>
                </c:pt>
                <c:pt idx="45">
                  <c:v>45743</c:v>
                </c:pt>
                <c:pt idx="46">
                  <c:v>45742</c:v>
                </c:pt>
                <c:pt idx="47">
                  <c:v>45741</c:v>
                </c:pt>
                <c:pt idx="48">
                  <c:v>45740</c:v>
                </c:pt>
                <c:pt idx="49">
                  <c:v>45737</c:v>
                </c:pt>
                <c:pt idx="50">
                  <c:v>45736</c:v>
                </c:pt>
                <c:pt idx="51">
                  <c:v>45735</c:v>
                </c:pt>
                <c:pt idx="52">
                  <c:v>45734</c:v>
                </c:pt>
                <c:pt idx="53">
                  <c:v>45733</c:v>
                </c:pt>
                <c:pt idx="54">
                  <c:v>45730</c:v>
                </c:pt>
                <c:pt idx="55">
                  <c:v>45729</c:v>
                </c:pt>
                <c:pt idx="56">
                  <c:v>45728</c:v>
                </c:pt>
                <c:pt idx="57">
                  <c:v>45727</c:v>
                </c:pt>
                <c:pt idx="58">
                  <c:v>45726</c:v>
                </c:pt>
                <c:pt idx="59">
                  <c:v>45723</c:v>
                </c:pt>
                <c:pt idx="60">
                  <c:v>45722</c:v>
                </c:pt>
                <c:pt idx="61">
                  <c:v>45721</c:v>
                </c:pt>
                <c:pt idx="62">
                  <c:v>45720</c:v>
                </c:pt>
                <c:pt idx="63">
                  <c:v>45719</c:v>
                </c:pt>
                <c:pt idx="64">
                  <c:v>45716</c:v>
                </c:pt>
                <c:pt idx="65">
                  <c:v>45715</c:v>
                </c:pt>
                <c:pt idx="66">
                  <c:v>45714</c:v>
                </c:pt>
                <c:pt idx="67">
                  <c:v>45713</c:v>
                </c:pt>
                <c:pt idx="68">
                  <c:v>45712</c:v>
                </c:pt>
                <c:pt idx="69">
                  <c:v>45709</c:v>
                </c:pt>
                <c:pt idx="70">
                  <c:v>45708</c:v>
                </c:pt>
                <c:pt idx="71">
                  <c:v>45707</c:v>
                </c:pt>
                <c:pt idx="72">
                  <c:v>45706</c:v>
                </c:pt>
                <c:pt idx="73">
                  <c:v>45702</c:v>
                </c:pt>
                <c:pt idx="74">
                  <c:v>45701</c:v>
                </c:pt>
                <c:pt idx="75">
                  <c:v>45700</c:v>
                </c:pt>
                <c:pt idx="76">
                  <c:v>45699</c:v>
                </c:pt>
                <c:pt idx="77">
                  <c:v>45698</c:v>
                </c:pt>
                <c:pt idx="78">
                  <c:v>45695</c:v>
                </c:pt>
                <c:pt idx="79">
                  <c:v>45694</c:v>
                </c:pt>
                <c:pt idx="80">
                  <c:v>45693</c:v>
                </c:pt>
                <c:pt idx="81">
                  <c:v>45692</c:v>
                </c:pt>
                <c:pt idx="82">
                  <c:v>45691</c:v>
                </c:pt>
                <c:pt idx="83">
                  <c:v>45688</c:v>
                </c:pt>
                <c:pt idx="84">
                  <c:v>45687</c:v>
                </c:pt>
                <c:pt idx="85">
                  <c:v>45686</c:v>
                </c:pt>
                <c:pt idx="86">
                  <c:v>45685</c:v>
                </c:pt>
                <c:pt idx="87">
                  <c:v>45684</c:v>
                </c:pt>
                <c:pt idx="88">
                  <c:v>45681</c:v>
                </c:pt>
                <c:pt idx="89">
                  <c:v>45680</c:v>
                </c:pt>
                <c:pt idx="90">
                  <c:v>45679</c:v>
                </c:pt>
                <c:pt idx="91">
                  <c:v>45678</c:v>
                </c:pt>
                <c:pt idx="92">
                  <c:v>45674</c:v>
                </c:pt>
                <c:pt idx="93">
                  <c:v>45673</c:v>
                </c:pt>
                <c:pt idx="94">
                  <c:v>45672</c:v>
                </c:pt>
                <c:pt idx="95">
                  <c:v>45671</c:v>
                </c:pt>
                <c:pt idx="96">
                  <c:v>45670</c:v>
                </c:pt>
                <c:pt idx="97">
                  <c:v>45667</c:v>
                </c:pt>
                <c:pt idx="98">
                  <c:v>45666</c:v>
                </c:pt>
                <c:pt idx="99">
                  <c:v>45665</c:v>
                </c:pt>
                <c:pt idx="100">
                  <c:v>45664</c:v>
                </c:pt>
                <c:pt idx="101">
                  <c:v>45663</c:v>
                </c:pt>
                <c:pt idx="102">
                  <c:v>45660</c:v>
                </c:pt>
                <c:pt idx="103">
                  <c:v>45659</c:v>
                </c:pt>
                <c:pt idx="104">
                  <c:v>45657</c:v>
                </c:pt>
                <c:pt idx="105">
                  <c:v>45656</c:v>
                </c:pt>
                <c:pt idx="106">
                  <c:v>45653</c:v>
                </c:pt>
                <c:pt idx="107">
                  <c:v>45652</c:v>
                </c:pt>
                <c:pt idx="108">
                  <c:v>45650</c:v>
                </c:pt>
                <c:pt idx="109">
                  <c:v>45649</c:v>
                </c:pt>
                <c:pt idx="110">
                  <c:v>45646</c:v>
                </c:pt>
                <c:pt idx="111">
                  <c:v>45645</c:v>
                </c:pt>
                <c:pt idx="112">
                  <c:v>45644</c:v>
                </c:pt>
                <c:pt idx="113">
                  <c:v>45643</c:v>
                </c:pt>
                <c:pt idx="114">
                  <c:v>45642</c:v>
                </c:pt>
                <c:pt idx="115">
                  <c:v>45639</c:v>
                </c:pt>
                <c:pt idx="116">
                  <c:v>45638</c:v>
                </c:pt>
                <c:pt idx="117">
                  <c:v>45637</c:v>
                </c:pt>
                <c:pt idx="118">
                  <c:v>45636</c:v>
                </c:pt>
                <c:pt idx="119">
                  <c:v>45635</c:v>
                </c:pt>
                <c:pt idx="120">
                  <c:v>45632</c:v>
                </c:pt>
                <c:pt idx="121">
                  <c:v>45631</c:v>
                </c:pt>
                <c:pt idx="122">
                  <c:v>45630</c:v>
                </c:pt>
                <c:pt idx="123">
                  <c:v>45629</c:v>
                </c:pt>
                <c:pt idx="124">
                  <c:v>45628</c:v>
                </c:pt>
                <c:pt idx="125">
                  <c:v>45625</c:v>
                </c:pt>
                <c:pt idx="126">
                  <c:v>45623</c:v>
                </c:pt>
                <c:pt idx="127">
                  <c:v>45622</c:v>
                </c:pt>
                <c:pt idx="128">
                  <c:v>45621</c:v>
                </c:pt>
                <c:pt idx="129">
                  <c:v>45618</c:v>
                </c:pt>
                <c:pt idx="130">
                  <c:v>45617</c:v>
                </c:pt>
                <c:pt idx="131">
                  <c:v>45616</c:v>
                </c:pt>
                <c:pt idx="132">
                  <c:v>45615</c:v>
                </c:pt>
                <c:pt idx="133">
                  <c:v>45614</c:v>
                </c:pt>
                <c:pt idx="134">
                  <c:v>45611</c:v>
                </c:pt>
                <c:pt idx="135">
                  <c:v>45610</c:v>
                </c:pt>
                <c:pt idx="136">
                  <c:v>45609</c:v>
                </c:pt>
                <c:pt idx="137">
                  <c:v>45608</c:v>
                </c:pt>
                <c:pt idx="138">
                  <c:v>45607</c:v>
                </c:pt>
                <c:pt idx="139">
                  <c:v>45604</c:v>
                </c:pt>
                <c:pt idx="140">
                  <c:v>45603</c:v>
                </c:pt>
                <c:pt idx="141">
                  <c:v>45602</c:v>
                </c:pt>
                <c:pt idx="142">
                  <c:v>45601</c:v>
                </c:pt>
                <c:pt idx="143">
                  <c:v>45600</c:v>
                </c:pt>
                <c:pt idx="144">
                  <c:v>45597</c:v>
                </c:pt>
                <c:pt idx="145">
                  <c:v>45596</c:v>
                </c:pt>
                <c:pt idx="146">
                  <c:v>45595</c:v>
                </c:pt>
                <c:pt idx="147">
                  <c:v>45594</c:v>
                </c:pt>
                <c:pt idx="148">
                  <c:v>45593</c:v>
                </c:pt>
                <c:pt idx="149">
                  <c:v>45590</c:v>
                </c:pt>
                <c:pt idx="150">
                  <c:v>45589</c:v>
                </c:pt>
                <c:pt idx="151">
                  <c:v>45588</c:v>
                </c:pt>
                <c:pt idx="152">
                  <c:v>45587</c:v>
                </c:pt>
                <c:pt idx="153">
                  <c:v>45586</c:v>
                </c:pt>
                <c:pt idx="154">
                  <c:v>45583</c:v>
                </c:pt>
                <c:pt idx="155">
                  <c:v>45582</c:v>
                </c:pt>
                <c:pt idx="156">
                  <c:v>45581</c:v>
                </c:pt>
                <c:pt idx="157">
                  <c:v>45580</c:v>
                </c:pt>
                <c:pt idx="158">
                  <c:v>45579</c:v>
                </c:pt>
                <c:pt idx="159">
                  <c:v>45576</c:v>
                </c:pt>
                <c:pt idx="160">
                  <c:v>45575</c:v>
                </c:pt>
                <c:pt idx="161">
                  <c:v>45574</c:v>
                </c:pt>
                <c:pt idx="162">
                  <c:v>45573</c:v>
                </c:pt>
                <c:pt idx="163">
                  <c:v>45572</c:v>
                </c:pt>
                <c:pt idx="164">
                  <c:v>45569</c:v>
                </c:pt>
                <c:pt idx="165">
                  <c:v>45568</c:v>
                </c:pt>
                <c:pt idx="166">
                  <c:v>45567</c:v>
                </c:pt>
                <c:pt idx="167">
                  <c:v>45566</c:v>
                </c:pt>
                <c:pt idx="168">
                  <c:v>45565</c:v>
                </c:pt>
                <c:pt idx="169">
                  <c:v>45562</c:v>
                </c:pt>
                <c:pt idx="170">
                  <c:v>45561</c:v>
                </c:pt>
                <c:pt idx="171">
                  <c:v>45560</c:v>
                </c:pt>
                <c:pt idx="172">
                  <c:v>45559</c:v>
                </c:pt>
                <c:pt idx="173">
                  <c:v>45558</c:v>
                </c:pt>
                <c:pt idx="174">
                  <c:v>45555</c:v>
                </c:pt>
                <c:pt idx="175">
                  <c:v>45554</c:v>
                </c:pt>
                <c:pt idx="176">
                  <c:v>45553</c:v>
                </c:pt>
                <c:pt idx="177">
                  <c:v>45552</c:v>
                </c:pt>
                <c:pt idx="178">
                  <c:v>45551</c:v>
                </c:pt>
                <c:pt idx="179">
                  <c:v>45548</c:v>
                </c:pt>
                <c:pt idx="180">
                  <c:v>45547</c:v>
                </c:pt>
                <c:pt idx="181">
                  <c:v>45546</c:v>
                </c:pt>
                <c:pt idx="182">
                  <c:v>45545</c:v>
                </c:pt>
                <c:pt idx="183">
                  <c:v>45544</c:v>
                </c:pt>
                <c:pt idx="184">
                  <c:v>45541</c:v>
                </c:pt>
                <c:pt idx="185">
                  <c:v>45540</c:v>
                </c:pt>
                <c:pt idx="186">
                  <c:v>45539</c:v>
                </c:pt>
                <c:pt idx="187">
                  <c:v>45538</c:v>
                </c:pt>
                <c:pt idx="188">
                  <c:v>45534</c:v>
                </c:pt>
                <c:pt idx="189">
                  <c:v>45533</c:v>
                </c:pt>
                <c:pt idx="190">
                  <c:v>45532</c:v>
                </c:pt>
                <c:pt idx="191">
                  <c:v>45531</c:v>
                </c:pt>
                <c:pt idx="192">
                  <c:v>45530</c:v>
                </c:pt>
                <c:pt idx="193">
                  <c:v>45527</c:v>
                </c:pt>
                <c:pt idx="194">
                  <c:v>45526</c:v>
                </c:pt>
                <c:pt idx="195">
                  <c:v>45525</c:v>
                </c:pt>
                <c:pt idx="196">
                  <c:v>45524</c:v>
                </c:pt>
                <c:pt idx="197">
                  <c:v>45523</c:v>
                </c:pt>
                <c:pt idx="198">
                  <c:v>45520</c:v>
                </c:pt>
                <c:pt idx="199">
                  <c:v>45519</c:v>
                </c:pt>
                <c:pt idx="200">
                  <c:v>45518</c:v>
                </c:pt>
                <c:pt idx="201">
                  <c:v>45517</c:v>
                </c:pt>
                <c:pt idx="202">
                  <c:v>45516</c:v>
                </c:pt>
                <c:pt idx="203">
                  <c:v>45513</c:v>
                </c:pt>
                <c:pt idx="204">
                  <c:v>45512</c:v>
                </c:pt>
                <c:pt idx="205">
                  <c:v>45511</c:v>
                </c:pt>
                <c:pt idx="206">
                  <c:v>45510</c:v>
                </c:pt>
                <c:pt idx="207">
                  <c:v>45509</c:v>
                </c:pt>
                <c:pt idx="208">
                  <c:v>45506</c:v>
                </c:pt>
                <c:pt idx="209">
                  <c:v>45505</c:v>
                </c:pt>
                <c:pt idx="210">
                  <c:v>45504</c:v>
                </c:pt>
                <c:pt idx="211">
                  <c:v>45503</c:v>
                </c:pt>
                <c:pt idx="212">
                  <c:v>45502</c:v>
                </c:pt>
                <c:pt idx="213">
                  <c:v>45499</c:v>
                </c:pt>
                <c:pt idx="214">
                  <c:v>45498</c:v>
                </c:pt>
                <c:pt idx="215">
                  <c:v>45497</c:v>
                </c:pt>
                <c:pt idx="216">
                  <c:v>45496</c:v>
                </c:pt>
                <c:pt idx="217">
                  <c:v>45495</c:v>
                </c:pt>
                <c:pt idx="218">
                  <c:v>45492</c:v>
                </c:pt>
                <c:pt idx="219">
                  <c:v>45491</c:v>
                </c:pt>
                <c:pt idx="220">
                  <c:v>45490</c:v>
                </c:pt>
                <c:pt idx="221">
                  <c:v>45489</c:v>
                </c:pt>
                <c:pt idx="222">
                  <c:v>45488</c:v>
                </c:pt>
                <c:pt idx="223">
                  <c:v>45485</c:v>
                </c:pt>
                <c:pt idx="224">
                  <c:v>45484</c:v>
                </c:pt>
                <c:pt idx="225">
                  <c:v>45483</c:v>
                </c:pt>
                <c:pt idx="226">
                  <c:v>45482</c:v>
                </c:pt>
                <c:pt idx="227">
                  <c:v>45481</c:v>
                </c:pt>
                <c:pt idx="228">
                  <c:v>45478</c:v>
                </c:pt>
                <c:pt idx="229">
                  <c:v>45476</c:v>
                </c:pt>
                <c:pt idx="230">
                  <c:v>45475</c:v>
                </c:pt>
                <c:pt idx="231">
                  <c:v>45474</c:v>
                </c:pt>
                <c:pt idx="232">
                  <c:v>45471</c:v>
                </c:pt>
                <c:pt idx="233">
                  <c:v>45470</c:v>
                </c:pt>
                <c:pt idx="234">
                  <c:v>45469</c:v>
                </c:pt>
                <c:pt idx="235">
                  <c:v>45468</c:v>
                </c:pt>
                <c:pt idx="236">
                  <c:v>45467</c:v>
                </c:pt>
                <c:pt idx="237">
                  <c:v>45464</c:v>
                </c:pt>
                <c:pt idx="238">
                  <c:v>45463</c:v>
                </c:pt>
                <c:pt idx="239">
                  <c:v>45461</c:v>
                </c:pt>
                <c:pt idx="240">
                  <c:v>45460</c:v>
                </c:pt>
                <c:pt idx="241">
                  <c:v>45457</c:v>
                </c:pt>
                <c:pt idx="242">
                  <c:v>45456</c:v>
                </c:pt>
                <c:pt idx="243">
                  <c:v>45455</c:v>
                </c:pt>
                <c:pt idx="244">
                  <c:v>45454</c:v>
                </c:pt>
                <c:pt idx="245">
                  <c:v>45453</c:v>
                </c:pt>
                <c:pt idx="246">
                  <c:v>45450</c:v>
                </c:pt>
                <c:pt idx="247">
                  <c:v>45449</c:v>
                </c:pt>
                <c:pt idx="248">
                  <c:v>45448</c:v>
                </c:pt>
                <c:pt idx="249">
                  <c:v>45447</c:v>
                </c:pt>
                <c:pt idx="250">
                  <c:v>45446</c:v>
                </c:pt>
                <c:pt idx="251">
                  <c:v>45443</c:v>
                </c:pt>
                <c:pt idx="252">
                  <c:v>45442</c:v>
                </c:pt>
                <c:pt idx="253">
                  <c:v>45441</c:v>
                </c:pt>
                <c:pt idx="254">
                  <c:v>45440</c:v>
                </c:pt>
                <c:pt idx="255">
                  <c:v>45436</c:v>
                </c:pt>
                <c:pt idx="256">
                  <c:v>45435</c:v>
                </c:pt>
                <c:pt idx="257">
                  <c:v>45434</c:v>
                </c:pt>
                <c:pt idx="258">
                  <c:v>45433</c:v>
                </c:pt>
                <c:pt idx="259">
                  <c:v>45432</c:v>
                </c:pt>
                <c:pt idx="260">
                  <c:v>45429</c:v>
                </c:pt>
                <c:pt idx="261">
                  <c:v>45428</c:v>
                </c:pt>
                <c:pt idx="262">
                  <c:v>45427</c:v>
                </c:pt>
                <c:pt idx="263">
                  <c:v>45426</c:v>
                </c:pt>
                <c:pt idx="264">
                  <c:v>45425</c:v>
                </c:pt>
                <c:pt idx="265">
                  <c:v>45422</c:v>
                </c:pt>
                <c:pt idx="266">
                  <c:v>45421</c:v>
                </c:pt>
                <c:pt idx="267">
                  <c:v>45420</c:v>
                </c:pt>
                <c:pt idx="268">
                  <c:v>45419</c:v>
                </c:pt>
                <c:pt idx="269">
                  <c:v>45418</c:v>
                </c:pt>
                <c:pt idx="270">
                  <c:v>45415</c:v>
                </c:pt>
                <c:pt idx="271">
                  <c:v>45414</c:v>
                </c:pt>
                <c:pt idx="272">
                  <c:v>45413</c:v>
                </c:pt>
                <c:pt idx="273">
                  <c:v>45412</c:v>
                </c:pt>
                <c:pt idx="274">
                  <c:v>45411</c:v>
                </c:pt>
                <c:pt idx="275">
                  <c:v>45408</c:v>
                </c:pt>
                <c:pt idx="276">
                  <c:v>45407</c:v>
                </c:pt>
                <c:pt idx="277">
                  <c:v>45406</c:v>
                </c:pt>
                <c:pt idx="278">
                  <c:v>45405</c:v>
                </c:pt>
                <c:pt idx="279">
                  <c:v>45404</c:v>
                </c:pt>
                <c:pt idx="280">
                  <c:v>45401</c:v>
                </c:pt>
                <c:pt idx="281">
                  <c:v>45400</c:v>
                </c:pt>
                <c:pt idx="282">
                  <c:v>45399</c:v>
                </c:pt>
                <c:pt idx="283">
                  <c:v>45398</c:v>
                </c:pt>
                <c:pt idx="284">
                  <c:v>45397</c:v>
                </c:pt>
                <c:pt idx="285">
                  <c:v>45394</c:v>
                </c:pt>
                <c:pt idx="286">
                  <c:v>45393</c:v>
                </c:pt>
                <c:pt idx="287">
                  <c:v>45392</c:v>
                </c:pt>
                <c:pt idx="288">
                  <c:v>45391</c:v>
                </c:pt>
                <c:pt idx="289">
                  <c:v>45390</c:v>
                </c:pt>
                <c:pt idx="290">
                  <c:v>45387</c:v>
                </c:pt>
                <c:pt idx="291">
                  <c:v>45386</c:v>
                </c:pt>
                <c:pt idx="292">
                  <c:v>45385</c:v>
                </c:pt>
                <c:pt idx="293">
                  <c:v>45384</c:v>
                </c:pt>
                <c:pt idx="294">
                  <c:v>45383</c:v>
                </c:pt>
                <c:pt idx="295">
                  <c:v>45379</c:v>
                </c:pt>
                <c:pt idx="296">
                  <c:v>45378</c:v>
                </c:pt>
                <c:pt idx="297">
                  <c:v>45377</c:v>
                </c:pt>
                <c:pt idx="298">
                  <c:v>45376</c:v>
                </c:pt>
                <c:pt idx="299">
                  <c:v>45373</c:v>
                </c:pt>
                <c:pt idx="300">
                  <c:v>45372</c:v>
                </c:pt>
                <c:pt idx="301">
                  <c:v>45371</c:v>
                </c:pt>
                <c:pt idx="302">
                  <c:v>45370</c:v>
                </c:pt>
                <c:pt idx="303">
                  <c:v>45369</c:v>
                </c:pt>
                <c:pt idx="304">
                  <c:v>45366</c:v>
                </c:pt>
                <c:pt idx="305">
                  <c:v>45365</c:v>
                </c:pt>
                <c:pt idx="306">
                  <c:v>45364</c:v>
                </c:pt>
                <c:pt idx="307">
                  <c:v>45363</c:v>
                </c:pt>
                <c:pt idx="308">
                  <c:v>45362</c:v>
                </c:pt>
                <c:pt idx="309">
                  <c:v>45359</c:v>
                </c:pt>
                <c:pt idx="310">
                  <c:v>45358</c:v>
                </c:pt>
                <c:pt idx="311">
                  <c:v>45357</c:v>
                </c:pt>
                <c:pt idx="312">
                  <c:v>45356</c:v>
                </c:pt>
                <c:pt idx="313">
                  <c:v>45355</c:v>
                </c:pt>
                <c:pt idx="314">
                  <c:v>45352</c:v>
                </c:pt>
                <c:pt idx="315">
                  <c:v>45351</c:v>
                </c:pt>
                <c:pt idx="316">
                  <c:v>45350</c:v>
                </c:pt>
                <c:pt idx="317">
                  <c:v>45349</c:v>
                </c:pt>
                <c:pt idx="318">
                  <c:v>45348</c:v>
                </c:pt>
                <c:pt idx="319">
                  <c:v>45345</c:v>
                </c:pt>
                <c:pt idx="320">
                  <c:v>45344</c:v>
                </c:pt>
                <c:pt idx="321">
                  <c:v>45343</c:v>
                </c:pt>
                <c:pt idx="322">
                  <c:v>45342</c:v>
                </c:pt>
                <c:pt idx="323">
                  <c:v>45338</c:v>
                </c:pt>
                <c:pt idx="324">
                  <c:v>45337</c:v>
                </c:pt>
                <c:pt idx="325">
                  <c:v>45336</c:v>
                </c:pt>
                <c:pt idx="326">
                  <c:v>45335</c:v>
                </c:pt>
                <c:pt idx="327">
                  <c:v>45334</c:v>
                </c:pt>
                <c:pt idx="328">
                  <c:v>45331</c:v>
                </c:pt>
                <c:pt idx="329">
                  <c:v>45330</c:v>
                </c:pt>
                <c:pt idx="330">
                  <c:v>45329</c:v>
                </c:pt>
                <c:pt idx="331">
                  <c:v>45328</c:v>
                </c:pt>
                <c:pt idx="332">
                  <c:v>45327</c:v>
                </c:pt>
                <c:pt idx="333">
                  <c:v>45324</c:v>
                </c:pt>
                <c:pt idx="334">
                  <c:v>45323</c:v>
                </c:pt>
                <c:pt idx="335">
                  <c:v>45322</c:v>
                </c:pt>
                <c:pt idx="336">
                  <c:v>45321</c:v>
                </c:pt>
                <c:pt idx="337">
                  <c:v>45320</c:v>
                </c:pt>
                <c:pt idx="338">
                  <c:v>45317</c:v>
                </c:pt>
                <c:pt idx="339">
                  <c:v>45316</c:v>
                </c:pt>
                <c:pt idx="340">
                  <c:v>45315</c:v>
                </c:pt>
                <c:pt idx="341">
                  <c:v>45314</c:v>
                </c:pt>
                <c:pt idx="342">
                  <c:v>45313</c:v>
                </c:pt>
                <c:pt idx="343">
                  <c:v>45310</c:v>
                </c:pt>
                <c:pt idx="344">
                  <c:v>45309</c:v>
                </c:pt>
                <c:pt idx="345">
                  <c:v>45308</c:v>
                </c:pt>
                <c:pt idx="346">
                  <c:v>45307</c:v>
                </c:pt>
                <c:pt idx="347">
                  <c:v>45303</c:v>
                </c:pt>
                <c:pt idx="348">
                  <c:v>45302</c:v>
                </c:pt>
                <c:pt idx="349">
                  <c:v>45301</c:v>
                </c:pt>
                <c:pt idx="350">
                  <c:v>45300</c:v>
                </c:pt>
                <c:pt idx="351">
                  <c:v>45299</c:v>
                </c:pt>
                <c:pt idx="352">
                  <c:v>45296</c:v>
                </c:pt>
                <c:pt idx="353">
                  <c:v>45295</c:v>
                </c:pt>
                <c:pt idx="354">
                  <c:v>45294</c:v>
                </c:pt>
                <c:pt idx="355">
                  <c:v>45293</c:v>
                </c:pt>
                <c:pt idx="356">
                  <c:v>45289</c:v>
                </c:pt>
                <c:pt idx="357">
                  <c:v>45288</c:v>
                </c:pt>
                <c:pt idx="358">
                  <c:v>45287</c:v>
                </c:pt>
                <c:pt idx="359">
                  <c:v>45286</c:v>
                </c:pt>
                <c:pt idx="360">
                  <c:v>45282</c:v>
                </c:pt>
                <c:pt idx="361">
                  <c:v>45281</c:v>
                </c:pt>
                <c:pt idx="362">
                  <c:v>45280</c:v>
                </c:pt>
                <c:pt idx="363">
                  <c:v>45279</c:v>
                </c:pt>
                <c:pt idx="364">
                  <c:v>45278</c:v>
                </c:pt>
                <c:pt idx="365">
                  <c:v>45275</c:v>
                </c:pt>
                <c:pt idx="366">
                  <c:v>45274</c:v>
                </c:pt>
                <c:pt idx="367">
                  <c:v>45273</c:v>
                </c:pt>
                <c:pt idx="368">
                  <c:v>45272</c:v>
                </c:pt>
                <c:pt idx="369">
                  <c:v>45271</c:v>
                </c:pt>
                <c:pt idx="370">
                  <c:v>45268</c:v>
                </c:pt>
                <c:pt idx="371">
                  <c:v>45267</c:v>
                </c:pt>
                <c:pt idx="372">
                  <c:v>45266</c:v>
                </c:pt>
                <c:pt idx="373">
                  <c:v>45265</c:v>
                </c:pt>
                <c:pt idx="374">
                  <c:v>45264</c:v>
                </c:pt>
                <c:pt idx="375">
                  <c:v>45261</c:v>
                </c:pt>
                <c:pt idx="376">
                  <c:v>45260</c:v>
                </c:pt>
                <c:pt idx="377">
                  <c:v>45259</c:v>
                </c:pt>
                <c:pt idx="378">
                  <c:v>45258</c:v>
                </c:pt>
                <c:pt idx="379">
                  <c:v>45257</c:v>
                </c:pt>
                <c:pt idx="380">
                  <c:v>45254</c:v>
                </c:pt>
                <c:pt idx="381">
                  <c:v>45252</c:v>
                </c:pt>
                <c:pt idx="382">
                  <c:v>45251</c:v>
                </c:pt>
                <c:pt idx="383">
                  <c:v>45250</c:v>
                </c:pt>
                <c:pt idx="384">
                  <c:v>45247</c:v>
                </c:pt>
                <c:pt idx="385">
                  <c:v>45246</c:v>
                </c:pt>
                <c:pt idx="386">
                  <c:v>45245</c:v>
                </c:pt>
                <c:pt idx="387">
                  <c:v>45244</c:v>
                </c:pt>
                <c:pt idx="388">
                  <c:v>45243</c:v>
                </c:pt>
                <c:pt idx="389">
                  <c:v>45240</c:v>
                </c:pt>
                <c:pt idx="390">
                  <c:v>45239</c:v>
                </c:pt>
                <c:pt idx="391">
                  <c:v>45238</c:v>
                </c:pt>
                <c:pt idx="392">
                  <c:v>45237</c:v>
                </c:pt>
                <c:pt idx="393">
                  <c:v>45236</c:v>
                </c:pt>
                <c:pt idx="394">
                  <c:v>45233</c:v>
                </c:pt>
                <c:pt idx="395">
                  <c:v>45232</c:v>
                </c:pt>
                <c:pt idx="396">
                  <c:v>45231</c:v>
                </c:pt>
                <c:pt idx="397">
                  <c:v>45230</c:v>
                </c:pt>
                <c:pt idx="398">
                  <c:v>45229</c:v>
                </c:pt>
                <c:pt idx="399">
                  <c:v>45226</c:v>
                </c:pt>
                <c:pt idx="400">
                  <c:v>45225</c:v>
                </c:pt>
                <c:pt idx="401">
                  <c:v>45224</c:v>
                </c:pt>
                <c:pt idx="402">
                  <c:v>45223</c:v>
                </c:pt>
                <c:pt idx="403">
                  <c:v>45222</c:v>
                </c:pt>
                <c:pt idx="404">
                  <c:v>45219</c:v>
                </c:pt>
                <c:pt idx="405">
                  <c:v>45218</c:v>
                </c:pt>
                <c:pt idx="406">
                  <c:v>45217</c:v>
                </c:pt>
                <c:pt idx="407">
                  <c:v>45216</c:v>
                </c:pt>
                <c:pt idx="408">
                  <c:v>45215</c:v>
                </c:pt>
                <c:pt idx="409">
                  <c:v>45212</c:v>
                </c:pt>
                <c:pt idx="410">
                  <c:v>45211</c:v>
                </c:pt>
                <c:pt idx="411">
                  <c:v>45210</c:v>
                </c:pt>
                <c:pt idx="412">
                  <c:v>45209</c:v>
                </c:pt>
                <c:pt idx="413">
                  <c:v>45208</c:v>
                </c:pt>
                <c:pt idx="414">
                  <c:v>45205</c:v>
                </c:pt>
                <c:pt idx="415">
                  <c:v>45204</c:v>
                </c:pt>
                <c:pt idx="416">
                  <c:v>45203</c:v>
                </c:pt>
                <c:pt idx="417">
                  <c:v>45202</c:v>
                </c:pt>
                <c:pt idx="418">
                  <c:v>45201</c:v>
                </c:pt>
                <c:pt idx="419">
                  <c:v>45198</c:v>
                </c:pt>
                <c:pt idx="420">
                  <c:v>45197</c:v>
                </c:pt>
                <c:pt idx="421">
                  <c:v>45196</c:v>
                </c:pt>
                <c:pt idx="422">
                  <c:v>45195</c:v>
                </c:pt>
                <c:pt idx="423">
                  <c:v>45194</c:v>
                </c:pt>
                <c:pt idx="424">
                  <c:v>45191</c:v>
                </c:pt>
                <c:pt idx="425">
                  <c:v>45190</c:v>
                </c:pt>
                <c:pt idx="426">
                  <c:v>45189</c:v>
                </c:pt>
                <c:pt idx="427">
                  <c:v>45188</c:v>
                </c:pt>
                <c:pt idx="428">
                  <c:v>45187</c:v>
                </c:pt>
                <c:pt idx="429">
                  <c:v>45184</c:v>
                </c:pt>
                <c:pt idx="430">
                  <c:v>45183</c:v>
                </c:pt>
                <c:pt idx="431">
                  <c:v>45182</c:v>
                </c:pt>
                <c:pt idx="432">
                  <c:v>45181</c:v>
                </c:pt>
                <c:pt idx="433">
                  <c:v>45180</c:v>
                </c:pt>
                <c:pt idx="434">
                  <c:v>45177</c:v>
                </c:pt>
                <c:pt idx="435">
                  <c:v>45176</c:v>
                </c:pt>
                <c:pt idx="436">
                  <c:v>45175</c:v>
                </c:pt>
                <c:pt idx="437">
                  <c:v>45174</c:v>
                </c:pt>
                <c:pt idx="438">
                  <c:v>45170</c:v>
                </c:pt>
                <c:pt idx="439">
                  <c:v>45169</c:v>
                </c:pt>
                <c:pt idx="440">
                  <c:v>45168</c:v>
                </c:pt>
                <c:pt idx="441">
                  <c:v>45167</c:v>
                </c:pt>
                <c:pt idx="442">
                  <c:v>45166</c:v>
                </c:pt>
                <c:pt idx="443">
                  <c:v>45163</c:v>
                </c:pt>
                <c:pt idx="444">
                  <c:v>45162</c:v>
                </c:pt>
                <c:pt idx="445">
                  <c:v>45161</c:v>
                </c:pt>
                <c:pt idx="446">
                  <c:v>45160</c:v>
                </c:pt>
                <c:pt idx="447">
                  <c:v>45159</c:v>
                </c:pt>
                <c:pt idx="448">
                  <c:v>45156</c:v>
                </c:pt>
                <c:pt idx="449">
                  <c:v>45155</c:v>
                </c:pt>
                <c:pt idx="450">
                  <c:v>45154</c:v>
                </c:pt>
                <c:pt idx="451">
                  <c:v>45153</c:v>
                </c:pt>
                <c:pt idx="452">
                  <c:v>45152</c:v>
                </c:pt>
                <c:pt idx="453">
                  <c:v>45149</c:v>
                </c:pt>
                <c:pt idx="454">
                  <c:v>45148</c:v>
                </c:pt>
                <c:pt idx="455">
                  <c:v>45147</c:v>
                </c:pt>
                <c:pt idx="456">
                  <c:v>45146</c:v>
                </c:pt>
                <c:pt idx="457">
                  <c:v>45145</c:v>
                </c:pt>
                <c:pt idx="458">
                  <c:v>45142</c:v>
                </c:pt>
                <c:pt idx="459">
                  <c:v>45141</c:v>
                </c:pt>
                <c:pt idx="460">
                  <c:v>45140</c:v>
                </c:pt>
                <c:pt idx="461">
                  <c:v>45139</c:v>
                </c:pt>
                <c:pt idx="462">
                  <c:v>45138</c:v>
                </c:pt>
                <c:pt idx="463">
                  <c:v>45135</c:v>
                </c:pt>
                <c:pt idx="464">
                  <c:v>45134</c:v>
                </c:pt>
                <c:pt idx="465">
                  <c:v>45133</c:v>
                </c:pt>
                <c:pt idx="466">
                  <c:v>45132</c:v>
                </c:pt>
                <c:pt idx="467">
                  <c:v>45131</c:v>
                </c:pt>
                <c:pt idx="468">
                  <c:v>45128</c:v>
                </c:pt>
                <c:pt idx="469">
                  <c:v>45127</c:v>
                </c:pt>
                <c:pt idx="470">
                  <c:v>45126</c:v>
                </c:pt>
                <c:pt idx="471">
                  <c:v>45125</c:v>
                </c:pt>
                <c:pt idx="472">
                  <c:v>45124</c:v>
                </c:pt>
                <c:pt idx="473">
                  <c:v>45121</c:v>
                </c:pt>
                <c:pt idx="474">
                  <c:v>45120</c:v>
                </c:pt>
                <c:pt idx="475">
                  <c:v>45119</c:v>
                </c:pt>
                <c:pt idx="476">
                  <c:v>45118</c:v>
                </c:pt>
                <c:pt idx="477">
                  <c:v>45117</c:v>
                </c:pt>
                <c:pt idx="478">
                  <c:v>45114</c:v>
                </c:pt>
                <c:pt idx="479">
                  <c:v>45113</c:v>
                </c:pt>
                <c:pt idx="480">
                  <c:v>45112</c:v>
                </c:pt>
                <c:pt idx="481">
                  <c:v>45110</c:v>
                </c:pt>
                <c:pt idx="482">
                  <c:v>45107</c:v>
                </c:pt>
                <c:pt idx="483">
                  <c:v>45106</c:v>
                </c:pt>
                <c:pt idx="484">
                  <c:v>45105</c:v>
                </c:pt>
                <c:pt idx="485">
                  <c:v>45104</c:v>
                </c:pt>
                <c:pt idx="486">
                  <c:v>45103</c:v>
                </c:pt>
                <c:pt idx="487">
                  <c:v>45100</c:v>
                </c:pt>
                <c:pt idx="488">
                  <c:v>45099</c:v>
                </c:pt>
                <c:pt idx="489">
                  <c:v>45098</c:v>
                </c:pt>
                <c:pt idx="490">
                  <c:v>45097</c:v>
                </c:pt>
                <c:pt idx="491">
                  <c:v>45093</c:v>
                </c:pt>
                <c:pt idx="492">
                  <c:v>45092</c:v>
                </c:pt>
                <c:pt idx="493">
                  <c:v>45091</c:v>
                </c:pt>
                <c:pt idx="494">
                  <c:v>45090</c:v>
                </c:pt>
                <c:pt idx="495">
                  <c:v>45089</c:v>
                </c:pt>
                <c:pt idx="496">
                  <c:v>45086</c:v>
                </c:pt>
                <c:pt idx="497">
                  <c:v>45085</c:v>
                </c:pt>
                <c:pt idx="498">
                  <c:v>45084</c:v>
                </c:pt>
                <c:pt idx="499">
                  <c:v>45083</c:v>
                </c:pt>
                <c:pt idx="500">
                  <c:v>45082</c:v>
                </c:pt>
                <c:pt idx="501">
                  <c:v>45079</c:v>
                </c:pt>
                <c:pt idx="502">
                  <c:v>45078</c:v>
                </c:pt>
                <c:pt idx="503">
                  <c:v>45077</c:v>
                </c:pt>
                <c:pt idx="504">
                  <c:v>45076</c:v>
                </c:pt>
                <c:pt idx="505">
                  <c:v>45072</c:v>
                </c:pt>
                <c:pt idx="506">
                  <c:v>45071</c:v>
                </c:pt>
                <c:pt idx="507">
                  <c:v>45070</c:v>
                </c:pt>
                <c:pt idx="508">
                  <c:v>45069</c:v>
                </c:pt>
                <c:pt idx="509">
                  <c:v>45068</c:v>
                </c:pt>
                <c:pt idx="510">
                  <c:v>45065</c:v>
                </c:pt>
                <c:pt idx="511">
                  <c:v>45064</c:v>
                </c:pt>
                <c:pt idx="512">
                  <c:v>45063</c:v>
                </c:pt>
                <c:pt idx="513">
                  <c:v>45062</c:v>
                </c:pt>
                <c:pt idx="514">
                  <c:v>45061</c:v>
                </c:pt>
                <c:pt idx="515">
                  <c:v>45058</c:v>
                </c:pt>
                <c:pt idx="516">
                  <c:v>45057</c:v>
                </c:pt>
                <c:pt idx="517">
                  <c:v>45056</c:v>
                </c:pt>
                <c:pt idx="518">
                  <c:v>45055</c:v>
                </c:pt>
                <c:pt idx="519">
                  <c:v>45054</c:v>
                </c:pt>
                <c:pt idx="520">
                  <c:v>45051</c:v>
                </c:pt>
                <c:pt idx="521">
                  <c:v>45050</c:v>
                </c:pt>
                <c:pt idx="522">
                  <c:v>45049</c:v>
                </c:pt>
                <c:pt idx="523">
                  <c:v>45048</c:v>
                </c:pt>
                <c:pt idx="524">
                  <c:v>45047</c:v>
                </c:pt>
                <c:pt idx="525">
                  <c:v>45044</c:v>
                </c:pt>
                <c:pt idx="526">
                  <c:v>45043</c:v>
                </c:pt>
                <c:pt idx="527">
                  <c:v>45042</c:v>
                </c:pt>
                <c:pt idx="528">
                  <c:v>45041</c:v>
                </c:pt>
                <c:pt idx="529">
                  <c:v>45040</c:v>
                </c:pt>
                <c:pt idx="530">
                  <c:v>45037</c:v>
                </c:pt>
                <c:pt idx="531">
                  <c:v>45036</c:v>
                </c:pt>
                <c:pt idx="532">
                  <c:v>45035</c:v>
                </c:pt>
                <c:pt idx="533">
                  <c:v>45034</c:v>
                </c:pt>
                <c:pt idx="534">
                  <c:v>45033</c:v>
                </c:pt>
                <c:pt idx="535">
                  <c:v>45030</c:v>
                </c:pt>
                <c:pt idx="536">
                  <c:v>45029</c:v>
                </c:pt>
                <c:pt idx="537">
                  <c:v>45028</c:v>
                </c:pt>
                <c:pt idx="538">
                  <c:v>45027</c:v>
                </c:pt>
                <c:pt idx="539">
                  <c:v>45026</c:v>
                </c:pt>
                <c:pt idx="540">
                  <c:v>45023</c:v>
                </c:pt>
                <c:pt idx="541">
                  <c:v>45022</c:v>
                </c:pt>
                <c:pt idx="542">
                  <c:v>45021</c:v>
                </c:pt>
                <c:pt idx="543">
                  <c:v>45020</c:v>
                </c:pt>
                <c:pt idx="544">
                  <c:v>45019</c:v>
                </c:pt>
                <c:pt idx="545">
                  <c:v>45016</c:v>
                </c:pt>
                <c:pt idx="546">
                  <c:v>45015</c:v>
                </c:pt>
                <c:pt idx="547">
                  <c:v>45014</c:v>
                </c:pt>
                <c:pt idx="548">
                  <c:v>45013</c:v>
                </c:pt>
                <c:pt idx="549">
                  <c:v>45012</c:v>
                </c:pt>
                <c:pt idx="550">
                  <c:v>45009</c:v>
                </c:pt>
                <c:pt idx="551">
                  <c:v>45008</c:v>
                </c:pt>
                <c:pt idx="552">
                  <c:v>45007</c:v>
                </c:pt>
                <c:pt idx="553">
                  <c:v>45006</c:v>
                </c:pt>
                <c:pt idx="554">
                  <c:v>45005</c:v>
                </c:pt>
                <c:pt idx="555">
                  <c:v>45002</c:v>
                </c:pt>
                <c:pt idx="556">
                  <c:v>45001</c:v>
                </c:pt>
                <c:pt idx="557">
                  <c:v>45000</c:v>
                </c:pt>
                <c:pt idx="558">
                  <c:v>44999</c:v>
                </c:pt>
                <c:pt idx="559">
                  <c:v>44998</c:v>
                </c:pt>
                <c:pt idx="560">
                  <c:v>44995</c:v>
                </c:pt>
                <c:pt idx="561">
                  <c:v>44994</c:v>
                </c:pt>
                <c:pt idx="562">
                  <c:v>44993</c:v>
                </c:pt>
                <c:pt idx="563">
                  <c:v>44992</c:v>
                </c:pt>
                <c:pt idx="564">
                  <c:v>44991</c:v>
                </c:pt>
                <c:pt idx="565">
                  <c:v>44988</c:v>
                </c:pt>
                <c:pt idx="566">
                  <c:v>44987</c:v>
                </c:pt>
                <c:pt idx="567">
                  <c:v>44986</c:v>
                </c:pt>
                <c:pt idx="568">
                  <c:v>44985</c:v>
                </c:pt>
                <c:pt idx="569">
                  <c:v>44984</c:v>
                </c:pt>
                <c:pt idx="570">
                  <c:v>44981</c:v>
                </c:pt>
                <c:pt idx="571">
                  <c:v>44980</c:v>
                </c:pt>
                <c:pt idx="572">
                  <c:v>44979</c:v>
                </c:pt>
                <c:pt idx="573">
                  <c:v>44978</c:v>
                </c:pt>
                <c:pt idx="574">
                  <c:v>44974</c:v>
                </c:pt>
                <c:pt idx="575">
                  <c:v>44973</c:v>
                </c:pt>
                <c:pt idx="576">
                  <c:v>44972</c:v>
                </c:pt>
                <c:pt idx="577">
                  <c:v>44971</c:v>
                </c:pt>
                <c:pt idx="578">
                  <c:v>44970</c:v>
                </c:pt>
                <c:pt idx="579">
                  <c:v>44967</c:v>
                </c:pt>
                <c:pt idx="580">
                  <c:v>44966</c:v>
                </c:pt>
                <c:pt idx="581">
                  <c:v>44965</c:v>
                </c:pt>
                <c:pt idx="582">
                  <c:v>44964</c:v>
                </c:pt>
                <c:pt idx="583">
                  <c:v>44963</c:v>
                </c:pt>
                <c:pt idx="584">
                  <c:v>44960</c:v>
                </c:pt>
                <c:pt idx="585">
                  <c:v>44959</c:v>
                </c:pt>
                <c:pt idx="586">
                  <c:v>44958</c:v>
                </c:pt>
                <c:pt idx="587">
                  <c:v>44957</c:v>
                </c:pt>
                <c:pt idx="588">
                  <c:v>44956</c:v>
                </c:pt>
                <c:pt idx="589">
                  <c:v>44953</c:v>
                </c:pt>
                <c:pt idx="590">
                  <c:v>44952</c:v>
                </c:pt>
                <c:pt idx="591">
                  <c:v>44951</c:v>
                </c:pt>
                <c:pt idx="592">
                  <c:v>44950</c:v>
                </c:pt>
                <c:pt idx="593">
                  <c:v>44949</c:v>
                </c:pt>
                <c:pt idx="594">
                  <c:v>44946</c:v>
                </c:pt>
                <c:pt idx="595">
                  <c:v>44945</c:v>
                </c:pt>
                <c:pt idx="596">
                  <c:v>44944</c:v>
                </c:pt>
                <c:pt idx="597">
                  <c:v>44943</c:v>
                </c:pt>
                <c:pt idx="598">
                  <c:v>44939</c:v>
                </c:pt>
                <c:pt idx="599">
                  <c:v>44938</c:v>
                </c:pt>
                <c:pt idx="600">
                  <c:v>44937</c:v>
                </c:pt>
                <c:pt idx="601">
                  <c:v>44936</c:v>
                </c:pt>
                <c:pt idx="602">
                  <c:v>44935</c:v>
                </c:pt>
                <c:pt idx="603">
                  <c:v>44932</c:v>
                </c:pt>
                <c:pt idx="604">
                  <c:v>44931</c:v>
                </c:pt>
                <c:pt idx="605">
                  <c:v>44930</c:v>
                </c:pt>
                <c:pt idx="606">
                  <c:v>44929</c:v>
                </c:pt>
                <c:pt idx="607">
                  <c:v>44925</c:v>
                </c:pt>
                <c:pt idx="608">
                  <c:v>44924</c:v>
                </c:pt>
                <c:pt idx="609">
                  <c:v>44923</c:v>
                </c:pt>
                <c:pt idx="610">
                  <c:v>44922</c:v>
                </c:pt>
                <c:pt idx="611">
                  <c:v>44918</c:v>
                </c:pt>
                <c:pt idx="612">
                  <c:v>44917</c:v>
                </c:pt>
                <c:pt idx="613">
                  <c:v>44916</c:v>
                </c:pt>
                <c:pt idx="614">
                  <c:v>44915</c:v>
                </c:pt>
                <c:pt idx="615">
                  <c:v>44914</c:v>
                </c:pt>
                <c:pt idx="616">
                  <c:v>44911</c:v>
                </c:pt>
                <c:pt idx="617">
                  <c:v>44910</c:v>
                </c:pt>
                <c:pt idx="618">
                  <c:v>44909</c:v>
                </c:pt>
                <c:pt idx="619">
                  <c:v>44908</c:v>
                </c:pt>
                <c:pt idx="620">
                  <c:v>44907</c:v>
                </c:pt>
                <c:pt idx="621">
                  <c:v>44904</c:v>
                </c:pt>
                <c:pt idx="622">
                  <c:v>44903</c:v>
                </c:pt>
                <c:pt idx="623">
                  <c:v>44902</c:v>
                </c:pt>
                <c:pt idx="624">
                  <c:v>44901</c:v>
                </c:pt>
                <c:pt idx="625">
                  <c:v>44900</c:v>
                </c:pt>
                <c:pt idx="626">
                  <c:v>44897</c:v>
                </c:pt>
                <c:pt idx="627">
                  <c:v>44896</c:v>
                </c:pt>
                <c:pt idx="628">
                  <c:v>44895</c:v>
                </c:pt>
                <c:pt idx="629">
                  <c:v>44894</c:v>
                </c:pt>
                <c:pt idx="630">
                  <c:v>44893</c:v>
                </c:pt>
                <c:pt idx="631">
                  <c:v>44890</c:v>
                </c:pt>
                <c:pt idx="632">
                  <c:v>44888</c:v>
                </c:pt>
                <c:pt idx="633">
                  <c:v>44887</c:v>
                </c:pt>
                <c:pt idx="634">
                  <c:v>44886</c:v>
                </c:pt>
                <c:pt idx="635">
                  <c:v>44883</c:v>
                </c:pt>
                <c:pt idx="636">
                  <c:v>44882</c:v>
                </c:pt>
                <c:pt idx="637">
                  <c:v>44881</c:v>
                </c:pt>
                <c:pt idx="638">
                  <c:v>44880</c:v>
                </c:pt>
                <c:pt idx="639">
                  <c:v>44879</c:v>
                </c:pt>
                <c:pt idx="640">
                  <c:v>44876</c:v>
                </c:pt>
                <c:pt idx="641">
                  <c:v>44875</c:v>
                </c:pt>
                <c:pt idx="642">
                  <c:v>44874</c:v>
                </c:pt>
                <c:pt idx="643">
                  <c:v>44873</c:v>
                </c:pt>
                <c:pt idx="644">
                  <c:v>44872</c:v>
                </c:pt>
                <c:pt idx="645">
                  <c:v>44869</c:v>
                </c:pt>
                <c:pt idx="646">
                  <c:v>44868</c:v>
                </c:pt>
                <c:pt idx="647">
                  <c:v>44867</c:v>
                </c:pt>
                <c:pt idx="648">
                  <c:v>44866</c:v>
                </c:pt>
                <c:pt idx="649">
                  <c:v>44865</c:v>
                </c:pt>
                <c:pt idx="650">
                  <c:v>44862</c:v>
                </c:pt>
                <c:pt idx="651">
                  <c:v>44861</c:v>
                </c:pt>
                <c:pt idx="652">
                  <c:v>44860</c:v>
                </c:pt>
                <c:pt idx="653">
                  <c:v>44859</c:v>
                </c:pt>
                <c:pt idx="654">
                  <c:v>44858</c:v>
                </c:pt>
                <c:pt idx="655">
                  <c:v>44855</c:v>
                </c:pt>
                <c:pt idx="656">
                  <c:v>44854</c:v>
                </c:pt>
                <c:pt idx="657">
                  <c:v>44853</c:v>
                </c:pt>
                <c:pt idx="658">
                  <c:v>44852</c:v>
                </c:pt>
                <c:pt idx="659">
                  <c:v>44851</c:v>
                </c:pt>
                <c:pt idx="660">
                  <c:v>44848</c:v>
                </c:pt>
                <c:pt idx="661">
                  <c:v>44847</c:v>
                </c:pt>
                <c:pt idx="662">
                  <c:v>44846</c:v>
                </c:pt>
                <c:pt idx="663">
                  <c:v>44845</c:v>
                </c:pt>
                <c:pt idx="664">
                  <c:v>44844</c:v>
                </c:pt>
                <c:pt idx="665">
                  <c:v>44841</c:v>
                </c:pt>
                <c:pt idx="666">
                  <c:v>44840</c:v>
                </c:pt>
                <c:pt idx="667">
                  <c:v>44839</c:v>
                </c:pt>
                <c:pt idx="668">
                  <c:v>44838</c:v>
                </c:pt>
                <c:pt idx="669">
                  <c:v>44837</c:v>
                </c:pt>
                <c:pt idx="670">
                  <c:v>44834</c:v>
                </c:pt>
                <c:pt idx="671">
                  <c:v>44833</c:v>
                </c:pt>
                <c:pt idx="672">
                  <c:v>44832</c:v>
                </c:pt>
                <c:pt idx="673">
                  <c:v>44831</c:v>
                </c:pt>
                <c:pt idx="674">
                  <c:v>44830</c:v>
                </c:pt>
                <c:pt idx="675">
                  <c:v>44827</c:v>
                </c:pt>
                <c:pt idx="676">
                  <c:v>44826</c:v>
                </c:pt>
                <c:pt idx="677">
                  <c:v>44825</c:v>
                </c:pt>
                <c:pt idx="678">
                  <c:v>44824</c:v>
                </c:pt>
                <c:pt idx="679">
                  <c:v>44823</c:v>
                </c:pt>
                <c:pt idx="680">
                  <c:v>44820</c:v>
                </c:pt>
                <c:pt idx="681">
                  <c:v>44819</c:v>
                </c:pt>
                <c:pt idx="682">
                  <c:v>44818</c:v>
                </c:pt>
                <c:pt idx="683">
                  <c:v>44817</c:v>
                </c:pt>
                <c:pt idx="684">
                  <c:v>44816</c:v>
                </c:pt>
                <c:pt idx="685">
                  <c:v>44813</c:v>
                </c:pt>
                <c:pt idx="686">
                  <c:v>44812</c:v>
                </c:pt>
                <c:pt idx="687">
                  <c:v>44811</c:v>
                </c:pt>
                <c:pt idx="688">
                  <c:v>44810</c:v>
                </c:pt>
                <c:pt idx="689">
                  <c:v>44806</c:v>
                </c:pt>
                <c:pt idx="690">
                  <c:v>44805</c:v>
                </c:pt>
                <c:pt idx="691">
                  <c:v>44804</c:v>
                </c:pt>
                <c:pt idx="692">
                  <c:v>44803</c:v>
                </c:pt>
                <c:pt idx="693">
                  <c:v>44802</c:v>
                </c:pt>
                <c:pt idx="694">
                  <c:v>44799</c:v>
                </c:pt>
                <c:pt idx="695">
                  <c:v>44798</c:v>
                </c:pt>
                <c:pt idx="696">
                  <c:v>44797</c:v>
                </c:pt>
                <c:pt idx="697">
                  <c:v>44796</c:v>
                </c:pt>
                <c:pt idx="698">
                  <c:v>44795</c:v>
                </c:pt>
                <c:pt idx="699">
                  <c:v>44792</c:v>
                </c:pt>
                <c:pt idx="700">
                  <c:v>44791</c:v>
                </c:pt>
                <c:pt idx="701">
                  <c:v>44790</c:v>
                </c:pt>
                <c:pt idx="702">
                  <c:v>44789</c:v>
                </c:pt>
                <c:pt idx="703">
                  <c:v>44788</c:v>
                </c:pt>
                <c:pt idx="704">
                  <c:v>44785</c:v>
                </c:pt>
                <c:pt idx="705">
                  <c:v>44784</c:v>
                </c:pt>
                <c:pt idx="706">
                  <c:v>44783</c:v>
                </c:pt>
                <c:pt idx="707">
                  <c:v>44782</c:v>
                </c:pt>
                <c:pt idx="708">
                  <c:v>44781</c:v>
                </c:pt>
                <c:pt idx="709">
                  <c:v>44778</c:v>
                </c:pt>
                <c:pt idx="710">
                  <c:v>44777</c:v>
                </c:pt>
                <c:pt idx="711">
                  <c:v>44776</c:v>
                </c:pt>
                <c:pt idx="712">
                  <c:v>44775</c:v>
                </c:pt>
                <c:pt idx="713">
                  <c:v>44774</c:v>
                </c:pt>
                <c:pt idx="714">
                  <c:v>44771</c:v>
                </c:pt>
                <c:pt idx="715">
                  <c:v>44770</c:v>
                </c:pt>
                <c:pt idx="716">
                  <c:v>44769</c:v>
                </c:pt>
                <c:pt idx="717">
                  <c:v>44768</c:v>
                </c:pt>
                <c:pt idx="718">
                  <c:v>44767</c:v>
                </c:pt>
                <c:pt idx="719">
                  <c:v>44764</c:v>
                </c:pt>
                <c:pt idx="720">
                  <c:v>44763</c:v>
                </c:pt>
                <c:pt idx="721">
                  <c:v>44762</c:v>
                </c:pt>
                <c:pt idx="722">
                  <c:v>44761</c:v>
                </c:pt>
                <c:pt idx="723">
                  <c:v>44760</c:v>
                </c:pt>
                <c:pt idx="724">
                  <c:v>44757</c:v>
                </c:pt>
                <c:pt idx="725">
                  <c:v>44756</c:v>
                </c:pt>
                <c:pt idx="726">
                  <c:v>44755</c:v>
                </c:pt>
                <c:pt idx="727">
                  <c:v>44754</c:v>
                </c:pt>
                <c:pt idx="728">
                  <c:v>44753</c:v>
                </c:pt>
                <c:pt idx="729">
                  <c:v>44750</c:v>
                </c:pt>
                <c:pt idx="730">
                  <c:v>44749</c:v>
                </c:pt>
                <c:pt idx="731">
                  <c:v>44748</c:v>
                </c:pt>
                <c:pt idx="732">
                  <c:v>44747</c:v>
                </c:pt>
                <c:pt idx="733">
                  <c:v>44743</c:v>
                </c:pt>
                <c:pt idx="734">
                  <c:v>44742</c:v>
                </c:pt>
                <c:pt idx="735">
                  <c:v>44741</c:v>
                </c:pt>
                <c:pt idx="736">
                  <c:v>44740</c:v>
                </c:pt>
                <c:pt idx="737">
                  <c:v>44739</c:v>
                </c:pt>
                <c:pt idx="738">
                  <c:v>44736</c:v>
                </c:pt>
                <c:pt idx="739">
                  <c:v>44735</c:v>
                </c:pt>
                <c:pt idx="740">
                  <c:v>44734</c:v>
                </c:pt>
                <c:pt idx="741">
                  <c:v>44733</c:v>
                </c:pt>
                <c:pt idx="742">
                  <c:v>44729</c:v>
                </c:pt>
                <c:pt idx="743">
                  <c:v>44728</c:v>
                </c:pt>
                <c:pt idx="744">
                  <c:v>44727</c:v>
                </c:pt>
                <c:pt idx="745">
                  <c:v>44726</c:v>
                </c:pt>
                <c:pt idx="746">
                  <c:v>44725</c:v>
                </c:pt>
                <c:pt idx="747">
                  <c:v>44722</c:v>
                </c:pt>
                <c:pt idx="748">
                  <c:v>44721</c:v>
                </c:pt>
                <c:pt idx="749">
                  <c:v>44720</c:v>
                </c:pt>
                <c:pt idx="750">
                  <c:v>44719</c:v>
                </c:pt>
                <c:pt idx="751">
                  <c:v>44718</c:v>
                </c:pt>
                <c:pt idx="752">
                  <c:v>44715</c:v>
                </c:pt>
                <c:pt idx="753">
                  <c:v>44714</c:v>
                </c:pt>
                <c:pt idx="754">
                  <c:v>44713</c:v>
                </c:pt>
                <c:pt idx="755">
                  <c:v>44712</c:v>
                </c:pt>
                <c:pt idx="756">
                  <c:v>44708</c:v>
                </c:pt>
                <c:pt idx="757">
                  <c:v>44707</c:v>
                </c:pt>
                <c:pt idx="758">
                  <c:v>44706</c:v>
                </c:pt>
                <c:pt idx="759">
                  <c:v>44705</c:v>
                </c:pt>
                <c:pt idx="760">
                  <c:v>44704</c:v>
                </c:pt>
                <c:pt idx="761">
                  <c:v>44701</c:v>
                </c:pt>
                <c:pt idx="762">
                  <c:v>44700</c:v>
                </c:pt>
                <c:pt idx="763">
                  <c:v>44699</c:v>
                </c:pt>
                <c:pt idx="764">
                  <c:v>44698</c:v>
                </c:pt>
                <c:pt idx="765">
                  <c:v>44697</c:v>
                </c:pt>
                <c:pt idx="766">
                  <c:v>44694</c:v>
                </c:pt>
                <c:pt idx="767">
                  <c:v>44693</c:v>
                </c:pt>
                <c:pt idx="768">
                  <c:v>44692</c:v>
                </c:pt>
                <c:pt idx="769">
                  <c:v>44691</c:v>
                </c:pt>
                <c:pt idx="770">
                  <c:v>44690</c:v>
                </c:pt>
                <c:pt idx="771">
                  <c:v>44687</c:v>
                </c:pt>
                <c:pt idx="772">
                  <c:v>44686</c:v>
                </c:pt>
                <c:pt idx="773">
                  <c:v>44685</c:v>
                </c:pt>
                <c:pt idx="774">
                  <c:v>44684</c:v>
                </c:pt>
                <c:pt idx="775">
                  <c:v>44683</c:v>
                </c:pt>
                <c:pt idx="776">
                  <c:v>44680</c:v>
                </c:pt>
                <c:pt idx="777">
                  <c:v>44679</c:v>
                </c:pt>
                <c:pt idx="778">
                  <c:v>44678</c:v>
                </c:pt>
                <c:pt idx="779">
                  <c:v>44677</c:v>
                </c:pt>
                <c:pt idx="780">
                  <c:v>44676</c:v>
                </c:pt>
                <c:pt idx="781">
                  <c:v>44673</c:v>
                </c:pt>
                <c:pt idx="782">
                  <c:v>44672</c:v>
                </c:pt>
                <c:pt idx="783">
                  <c:v>44671</c:v>
                </c:pt>
                <c:pt idx="784">
                  <c:v>44670</c:v>
                </c:pt>
                <c:pt idx="785">
                  <c:v>44669</c:v>
                </c:pt>
                <c:pt idx="786">
                  <c:v>44665</c:v>
                </c:pt>
                <c:pt idx="787">
                  <c:v>44664</c:v>
                </c:pt>
                <c:pt idx="788">
                  <c:v>44663</c:v>
                </c:pt>
                <c:pt idx="789">
                  <c:v>44662</c:v>
                </c:pt>
                <c:pt idx="790">
                  <c:v>44659</c:v>
                </c:pt>
                <c:pt idx="791">
                  <c:v>44658</c:v>
                </c:pt>
                <c:pt idx="792">
                  <c:v>44657</c:v>
                </c:pt>
                <c:pt idx="793">
                  <c:v>44656</c:v>
                </c:pt>
                <c:pt idx="794">
                  <c:v>44655</c:v>
                </c:pt>
                <c:pt idx="795">
                  <c:v>44652</c:v>
                </c:pt>
                <c:pt idx="796">
                  <c:v>44651</c:v>
                </c:pt>
                <c:pt idx="797">
                  <c:v>44650</c:v>
                </c:pt>
                <c:pt idx="798">
                  <c:v>44649</c:v>
                </c:pt>
                <c:pt idx="799">
                  <c:v>44648</c:v>
                </c:pt>
                <c:pt idx="800">
                  <c:v>44645</c:v>
                </c:pt>
                <c:pt idx="801">
                  <c:v>44644</c:v>
                </c:pt>
                <c:pt idx="802">
                  <c:v>44643</c:v>
                </c:pt>
                <c:pt idx="803">
                  <c:v>44642</c:v>
                </c:pt>
                <c:pt idx="804">
                  <c:v>44641</c:v>
                </c:pt>
                <c:pt idx="805">
                  <c:v>44638</c:v>
                </c:pt>
                <c:pt idx="806">
                  <c:v>44637</c:v>
                </c:pt>
                <c:pt idx="807">
                  <c:v>44636</c:v>
                </c:pt>
                <c:pt idx="808">
                  <c:v>44635</c:v>
                </c:pt>
                <c:pt idx="809">
                  <c:v>44634</c:v>
                </c:pt>
                <c:pt idx="810">
                  <c:v>44631</c:v>
                </c:pt>
                <c:pt idx="811">
                  <c:v>44630</c:v>
                </c:pt>
                <c:pt idx="812">
                  <c:v>44629</c:v>
                </c:pt>
                <c:pt idx="813">
                  <c:v>44628</c:v>
                </c:pt>
                <c:pt idx="814">
                  <c:v>44627</c:v>
                </c:pt>
                <c:pt idx="815">
                  <c:v>44624</c:v>
                </c:pt>
                <c:pt idx="816">
                  <c:v>44623</c:v>
                </c:pt>
                <c:pt idx="817">
                  <c:v>44622</c:v>
                </c:pt>
                <c:pt idx="818">
                  <c:v>44621</c:v>
                </c:pt>
                <c:pt idx="819">
                  <c:v>44620</c:v>
                </c:pt>
                <c:pt idx="820">
                  <c:v>44617</c:v>
                </c:pt>
                <c:pt idx="821">
                  <c:v>44616</c:v>
                </c:pt>
                <c:pt idx="822">
                  <c:v>44615</c:v>
                </c:pt>
                <c:pt idx="823">
                  <c:v>44614</c:v>
                </c:pt>
                <c:pt idx="824">
                  <c:v>44610</c:v>
                </c:pt>
                <c:pt idx="825">
                  <c:v>44609</c:v>
                </c:pt>
                <c:pt idx="826">
                  <c:v>44608</c:v>
                </c:pt>
                <c:pt idx="827">
                  <c:v>44607</c:v>
                </c:pt>
                <c:pt idx="828">
                  <c:v>44606</c:v>
                </c:pt>
                <c:pt idx="829">
                  <c:v>44603</c:v>
                </c:pt>
                <c:pt idx="830">
                  <c:v>44602</c:v>
                </c:pt>
                <c:pt idx="831">
                  <c:v>44601</c:v>
                </c:pt>
                <c:pt idx="832">
                  <c:v>44600</c:v>
                </c:pt>
                <c:pt idx="833">
                  <c:v>44599</c:v>
                </c:pt>
                <c:pt idx="834">
                  <c:v>44596</c:v>
                </c:pt>
                <c:pt idx="835">
                  <c:v>44595</c:v>
                </c:pt>
                <c:pt idx="836">
                  <c:v>44594</c:v>
                </c:pt>
                <c:pt idx="837">
                  <c:v>44593</c:v>
                </c:pt>
                <c:pt idx="838">
                  <c:v>44592</c:v>
                </c:pt>
                <c:pt idx="839">
                  <c:v>44589</c:v>
                </c:pt>
                <c:pt idx="840">
                  <c:v>44588</c:v>
                </c:pt>
                <c:pt idx="841">
                  <c:v>44587</c:v>
                </c:pt>
                <c:pt idx="842">
                  <c:v>44586</c:v>
                </c:pt>
                <c:pt idx="843">
                  <c:v>44585</c:v>
                </c:pt>
                <c:pt idx="844">
                  <c:v>44582</c:v>
                </c:pt>
                <c:pt idx="845">
                  <c:v>44581</c:v>
                </c:pt>
                <c:pt idx="846">
                  <c:v>44580</c:v>
                </c:pt>
                <c:pt idx="847">
                  <c:v>44579</c:v>
                </c:pt>
                <c:pt idx="848">
                  <c:v>44575</c:v>
                </c:pt>
                <c:pt idx="849">
                  <c:v>44574</c:v>
                </c:pt>
                <c:pt idx="850">
                  <c:v>44573</c:v>
                </c:pt>
                <c:pt idx="851">
                  <c:v>44572</c:v>
                </c:pt>
                <c:pt idx="852">
                  <c:v>44571</c:v>
                </c:pt>
                <c:pt idx="853">
                  <c:v>44568</c:v>
                </c:pt>
                <c:pt idx="854">
                  <c:v>44567</c:v>
                </c:pt>
                <c:pt idx="855">
                  <c:v>44566</c:v>
                </c:pt>
                <c:pt idx="856">
                  <c:v>44565</c:v>
                </c:pt>
                <c:pt idx="857">
                  <c:v>44564</c:v>
                </c:pt>
                <c:pt idx="858">
                  <c:v>44561</c:v>
                </c:pt>
                <c:pt idx="859">
                  <c:v>44560</c:v>
                </c:pt>
                <c:pt idx="860">
                  <c:v>44559</c:v>
                </c:pt>
                <c:pt idx="861">
                  <c:v>44558</c:v>
                </c:pt>
                <c:pt idx="862">
                  <c:v>44557</c:v>
                </c:pt>
                <c:pt idx="863">
                  <c:v>44553</c:v>
                </c:pt>
                <c:pt idx="864">
                  <c:v>44552</c:v>
                </c:pt>
                <c:pt idx="865">
                  <c:v>44551</c:v>
                </c:pt>
                <c:pt idx="866">
                  <c:v>44550</c:v>
                </c:pt>
                <c:pt idx="867">
                  <c:v>44547</c:v>
                </c:pt>
                <c:pt idx="868">
                  <c:v>44546</c:v>
                </c:pt>
                <c:pt idx="869">
                  <c:v>44545</c:v>
                </c:pt>
                <c:pt idx="870">
                  <c:v>44544</c:v>
                </c:pt>
                <c:pt idx="871">
                  <c:v>44543</c:v>
                </c:pt>
                <c:pt idx="872">
                  <c:v>44540</c:v>
                </c:pt>
                <c:pt idx="873">
                  <c:v>44539</c:v>
                </c:pt>
                <c:pt idx="874">
                  <c:v>44538</c:v>
                </c:pt>
                <c:pt idx="875">
                  <c:v>44537</c:v>
                </c:pt>
                <c:pt idx="876">
                  <c:v>44536</c:v>
                </c:pt>
                <c:pt idx="877">
                  <c:v>44533</c:v>
                </c:pt>
                <c:pt idx="878">
                  <c:v>44532</c:v>
                </c:pt>
                <c:pt idx="879">
                  <c:v>44531</c:v>
                </c:pt>
                <c:pt idx="880">
                  <c:v>44530</c:v>
                </c:pt>
                <c:pt idx="881">
                  <c:v>44529</c:v>
                </c:pt>
                <c:pt idx="882">
                  <c:v>44526</c:v>
                </c:pt>
                <c:pt idx="883">
                  <c:v>44524</c:v>
                </c:pt>
                <c:pt idx="884">
                  <c:v>44523</c:v>
                </c:pt>
                <c:pt idx="885">
                  <c:v>44522</c:v>
                </c:pt>
                <c:pt idx="886">
                  <c:v>44519</c:v>
                </c:pt>
                <c:pt idx="887">
                  <c:v>44518</c:v>
                </c:pt>
                <c:pt idx="888">
                  <c:v>44517</c:v>
                </c:pt>
                <c:pt idx="889">
                  <c:v>44516</c:v>
                </c:pt>
                <c:pt idx="890">
                  <c:v>44515</c:v>
                </c:pt>
                <c:pt idx="891">
                  <c:v>44512</c:v>
                </c:pt>
                <c:pt idx="892">
                  <c:v>44511</c:v>
                </c:pt>
                <c:pt idx="893">
                  <c:v>44510</c:v>
                </c:pt>
                <c:pt idx="894">
                  <c:v>44509</c:v>
                </c:pt>
                <c:pt idx="895">
                  <c:v>44508</c:v>
                </c:pt>
                <c:pt idx="896">
                  <c:v>44505</c:v>
                </c:pt>
                <c:pt idx="897">
                  <c:v>44504</c:v>
                </c:pt>
                <c:pt idx="898">
                  <c:v>44503</c:v>
                </c:pt>
                <c:pt idx="899">
                  <c:v>44502</c:v>
                </c:pt>
                <c:pt idx="900">
                  <c:v>44501</c:v>
                </c:pt>
                <c:pt idx="901">
                  <c:v>44498</c:v>
                </c:pt>
                <c:pt idx="902">
                  <c:v>44497</c:v>
                </c:pt>
                <c:pt idx="903">
                  <c:v>44496</c:v>
                </c:pt>
                <c:pt idx="904">
                  <c:v>44495</c:v>
                </c:pt>
                <c:pt idx="905">
                  <c:v>44494</c:v>
                </c:pt>
                <c:pt idx="906">
                  <c:v>44491</c:v>
                </c:pt>
                <c:pt idx="907">
                  <c:v>44490</c:v>
                </c:pt>
                <c:pt idx="908">
                  <c:v>44489</c:v>
                </c:pt>
                <c:pt idx="909">
                  <c:v>44488</c:v>
                </c:pt>
                <c:pt idx="910">
                  <c:v>44487</c:v>
                </c:pt>
                <c:pt idx="911">
                  <c:v>44484</c:v>
                </c:pt>
                <c:pt idx="912">
                  <c:v>44483</c:v>
                </c:pt>
                <c:pt idx="913">
                  <c:v>44482</c:v>
                </c:pt>
                <c:pt idx="914">
                  <c:v>44481</c:v>
                </c:pt>
                <c:pt idx="915">
                  <c:v>44480</c:v>
                </c:pt>
                <c:pt idx="916">
                  <c:v>44477</c:v>
                </c:pt>
                <c:pt idx="917">
                  <c:v>44476</c:v>
                </c:pt>
                <c:pt idx="918">
                  <c:v>44475</c:v>
                </c:pt>
                <c:pt idx="919">
                  <c:v>44474</c:v>
                </c:pt>
                <c:pt idx="920">
                  <c:v>44473</c:v>
                </c:pt>
                <c:pt idx="921">
                  <c:v>44470</c:v>
                </c:pt>
                <c:pt idx="922">
                  <c:v>44469</c:v>
                </c:pt>
                <c:pt idx="923">
                  <c:v>44468</c:v>
                </c:pt>
                <c:pt idx="924">
                  <c:v>44467</c:v>
                </c:pt>
                <c:pt idx="925">
                  <c:v>44466</c:v>
                </c:pt>
                <c:pt idx="926">
                  <c:v>44463</c:v>
                </c:pt>
                <c:pt idx="927">
                  <c:v>44462</c:v>
                </c:pt>
                <c:pt idx="928">
                  <c:v>44461</c:v>
                </c:pt>
                <c:pt idx="929">
                  <c:v>44460</c:v>
                </c:pt>
                <c:pt idx="930">
                  <c:v>44459</c:v>
                </c:pt>
                <c:pt idx="931">
                  <c:v>44456</c:v>
                </c:pt>
                <c:pt idx="932">
                  <c:v>44455</c:v>
                </c:pt>
                <c:pt idx="933">
                  <c:v>44454</c:v>
                </c:pt>
                <c:pt idx="934">
                  <c:v>44453</c:v>
                </c:pt>
                <c:pt idx="935">
                  <c:v>44452</c:v>
                </c:pt>
                <c:pt idx="936">
                  <c:v>44449</c:v>
                </c:pt>
                <c:pt idx="937">
                  <c:v>44448</c:v>
                </c:pt>
                <c:pt idx="938">
                  <c:v>44447</c:v>
                </c:pt>
                <c:pt idx="939">
                  <c:v>44446</c:v>
                </c:pt>
                <c:pt idx="940">
                  <c:v>44442</c:v>
                </c:pt>
                <c:pt idx="941">
                  <c:v>44441</c:v>
                </c:pt>
                <c:pt idx="942">
                  <c:v>44440</c:v>
                </c:pt>
                <c:pt idx="943">
                  <c:v>44439</c:v>
                </c:pt>
                <c:pt idx="944">
                  <c:v>44438</c:v>
                </c:pt>
                <c:pt idx="945">
                  <c:v>44435</c:v>
                </c:pt>
                <c:pt idx="946">
                  <c:v>44434</c:v>
                </c:pt>
                <c:pt idx="947">
                  <c:v>44433</c:v>
                </c:pt>
                <c:pt idx="948">
                  <c:v>44432</c:v>
                </c:pt>
                <c:pt idx="949">
                  <c:v>44431</c:v>
                </c:pt>
                <c:pt idx="950">
                  <c:v>44428</c:v>
                </c:pt>
                <c:pt idx="951">
                  <c:v>44427</c:v>
                </c:pt>
                <c:pt idx="952">
                  <c:v>44426</c:v>
                </c:pt>
                <c:pt idx="953">
                  <c:v>44425</c:v>
                </c:pt>
                <c:pt idx="954">
                  <c:v>44424</c:v>
                </c:pt>
                <c:pt idx="955">
                  <c:v>44421</c:v>
                </c:pt>
                <c:pt idx="956">
                  <c:v>44420</c:v>
                </c:pt>
                <c:pt idx="957">
                  <c:v>44419</c:v>
                </c:pt>
                <c:pt idx="958">
                  <c:v>44418</c:v>
                </c:pt>
                <c:pt idx="959">
                  <c:v>44417</c:v>
                </c:pt>
                <c:pt idx="960">
                  <c:v>44414</c:v>
                </c:pt>
                <c:pt idx="961">
                  <c:v>44413</c:v>
                </c:pt>
                <c:pt idx="962">
                  <c:v>44412</c:v>
                </c:pt>
                <c:pt idx="963">
                  <c:v>44411</c:v>
                </c:pt>
                <c:pt idx="964">
                  <c:v>44410</c:v>
                </c:pt>
                <c:pt idx="965">
                  <c:v>44407</c:v>
                </c:pt>
                <c:pt idx="966">
                  <c:v>44406</c:v>
                </c:pt>
                <c:pt idx="967">
                  <c:v>44405</c:v>
                </c:pt>
                <c:pt idx="968">
                  <c:v>44404</c:v>
                </c:pt>
                <c:pt idx="969">
                  <c:v>44403</c:v>
                </c:pt>
                <c:pt idx="970">
                  <c:v>44400</c:v>
                </c:pt>
                <c:pt idx="971">
                  <c:v>44399</c:v>
                </c:pt>
                <c:pt idx="972">
                  <c:v>44398</c:v>
                </c:pt>
                <c:pt idx="973">
                  <c:v>44397</c:v>
                </c:pt>
                <c:pt idx="974">
                  <c:v>44396</c:v>
                </c:pt>
                <c:pt idx="975">
                  <c:v>44393</c:v>
                </c:pt>
                <c:pt idx="976">
                  <c:v>44392</c:v>
                </c:pt>
                <c:pt idx="977">
                  <c:v>44391</c:v>
                </c:pt>
                <c:pt idx="978">
                  <c:v>44390</c:v>
                </c:pt>
                <c:pt idx="979">
                  <c:v>44389</c:v>
                </c:pt>
                <c:pt idx="980">
                  <c:v>44386</c:v>
                </c:pt>
                <c:pt idx="981">
                  <c:v>44385</c:v>
                </c:pt>
                <c:pt idx="982">
                  <c:v>44384</c:v>
                </c:pt>
                <c:pt idx="983">
                  <c:v>44383</c:v>
                </c:pt>
                <c:pt idx="984">
                  <c:v>44379</c:v>
                </c:pt>
                <c:pt idx="985">
                  <c:v>44378</c:v>
                </c:pt>
                <c:pt idx="986">
                  <c:v>44377</c:v>
                </c:pt>
                <c:pt idx="987">
                  <c:v>44376</c:v>
                </c:pt>
                <c:pt idx="988">
                  <c:v>44375</c:v>
                </c:pt>
                <c:pt idx="989">
                  <c:v>44372</c:v>
                </c:pt>
                <c:pt idx="990">
                  <c:v>44371</c:v>
                </c:pt>
                <c:pt idx="991">
                  <c:v>44370</c:v>
                </c:pt>
                <c:pt idx="992">
                  <c:v>44369</c:v>
                </c:pt>
                <c:pt idx="993">
                  <c:v>44368</c:v>
                </c:pt>
                <c:pt idx="994">
                  <c:v>44365</c:v>
                </c:pt>
                <c:pt idx="995">
                  <c:v>44364</c:v>
                </c:pt>
                <c:pt idx="996">
                  <c:v>44363</c:v>
                </c:pt>
                <c:pt idx="997">
                  <c:v>44362</c:v>
                </c:pt>
                <c:pt idx="998">
                  <c:v>44361</c:v>
                </c:pt>
                <c:pt idx="999">
                  <c:v>44358</c:v>
                </c:pt>
                <c:pt idx="1000">
                  <c:v>44357</c:v>
                </c:pt>
                <c:pt idx="1001">
                  <c:v>44356</c:v>
                </c:pt>
                <c:pt idx="1002">
                  <c:v>44355</c:v>
                </c:pt>
                <c:pt idx="1003">
                  <c:v>44354</c:v>
                </c:pt>
                <c:pt idx="1004">
                  <c:v>44351</c:v>
                </c:pt>
                <c:pt idx="1005">
                  <c:v>44350</c:v>
                </c:pt>
                <c:pt idx="1006">
                  <c:v>44349</c:v>
                </c:pt>
                <c:pt idx="1007">
                  <c:v>44348</c:v>
                </c:pt>
                <c:pt idx="1008">
                  <c:v>44344</c:v>
                </c:pt>
                <c:pt idx="1009">
                  <c:v>44343</c:v>
                </c:pt>
                <c:pt idx="1010">
                  <c:v>44342</c:v>
                </c:pt>
                <c:pt idx="1011">
                  <c:v>44341</c:v>
                </c:pt>
                <c:pt idx="1012">
                  <c:v>44340</c:v>
                </c:pt>
                <c:pt idx="1013">
                  <c:v>44337</c:v>
                </c:pt>
                <c:pt idx="1014">
                  <c:v>44336</c:v>
                </c:pt>
                <c:pt idx="1015">
                  <c:v>44335</c:v>
                </c:pt>
                <c:pt idx="1016">
                  <c:v>44334</c:v>
                </c:pt>
                <c:pt idx="1017">
                  <c:v>44333</c:v>
                </c:pt>
                <c:pt idx="1018">
                  <c:v>44330</c:v>
                </c:pt>
                <c:pt idx="1019">
                  <c:v>44329</c:v>
                </c:pt>
                <c:pt idx="1020">
                  <c:v>44328</c:v>
                </c:pt>
                <c:pt idx="1021">
                  <c:v>44327</c:v>
                </c:pt>
                <c:pt idx="1022">
                  <c:v>44326</c:v>
                </c:pt>
                <c:pt idx="1023">
                  <c:v>44323</c:v>
                </c:pt>
                <c:pt idx="1024">
                  <c:v>44322</c:v>
                </c:pt>
                <c:pt idx="1025">
                  <c:v>44321</c:v>
                </c:pt>
                <c:pt idx="1026">
                  <c:v>44320</c:v>
                </c:pt>
                <c:pt idx="1027">
                  <c:v>44319</c:v>
                </c:pt>
                <c:pt idx="1028">
                  <c:v>44316</c:v>
                </c:pt>
                <c:pt idx="1029">
                  <c:v>44315</c:v>
                </c:pt>
                <c:pt idx="1030">
                  <c:v>44314</c:v>
                </c:pt>
                <c:pt idx="1031">
                  <c:v>44313</c:v>
                </c:pt>
                <c:pt idx="1032">
                  <c:v>44312</c:v>
                </c:pt>
                <c:pt idx="1033">
                  <c:v>44309</c:v>
                </c:pt>
                <c:pt idx="1034">
                  <c:v>44308</c:v>
                </c:pt>
                <c:pt idx="1035">
                  <c:v>44307</c:v>
                </c:pt>
                <c:pt idx="1036">
                  <c:v>44306</c:v>
                </c:pt>
                <c:pt idx="1037">
                  <c:v>44305</c:v>
                </c:pt>
                <c:pt idx="1038">
                  <c:v>44302</c:v>
                </c:pt>
                <c:pt idx="1039">
                  <c:v>44301</c:v>
                </c:pt>
                <c:pt idx="1040">
                  <c:v>44300</c:v>
                </c:pt>
                <c:pt idx="1041">
                  <c:v>44299</c:v>
                </c:pt>
                <c:pt idx="1042">
                  <c:v>44298</c:v>
                </c:pt>
                <c:pt idx="1043">
                  <c:v>44295</c:v>
                </c:pt>
                <c:pt idx="1044">
                  <c:v>44294</c:v>
                </c:pt>
                <c:pt idx="1045">
                  <c:v>44293</c:v>
                </c:pt>
                <c:pt idx="1046">
                  <c:v>44292</c:v>
                </c:pt>
                <c:pt idx="1047">
                  <c:v>44291</c:v>
                </c:pt>
                <c:pt idx="1048">
                  <c:v>44288</c:v>
                </c:pt>
                <c:pt idx="1049">
                  <c:v>44287</c:v>
                </c:pt>
                <c:pt idx="1050">
                  <c:v>44286</c:v>
                </c:pt>
                <c:pt idx="1051">
                  <c:v>44285</c:v>
                </c:pt>
                <c:pt idx="1052">
                  <c:v>44284</c:v>
                </c:pt>
                <c:pt idx="1053">
                  <c:v>44281</c:v>
                </c:pt>
                <c:pt idx="1054">
                  <c:v>44280</c:v>
                </c:pt>
                <c:pt idx="1055">
                  <c:v>44279</c:v>
                </c:pt>
                <c:pt idx="1056">
                  <c:v>44278</c:v>
                </c:pt>
                <c:pt idx="1057">
                  <c:v>44277</c:v>
                </c:pt>
                <c:pt idx="1058">
                  <c:v>44274</c:v>
                </c:pt>
                <c:pt idx="1059">
                  <c:v>44273</c:v>
                </c:pt>
                <c:pt idx="1060">
                  <c:v>44272</c:v>
                </c:pt>
                <c:pt idx="1061">
                  <c:v>44271</c:v>
                </c:pt>
                <c:pt idx="1062">
                  <c:v>44270</c:v>
                </c:pt>
                <c:pt idx="1063">
                  <c:v>44267</c:v>
                </c:pt>
                <c:pt idx="1064">
                  <c:v>44266</c:v>
                </c:pt>
                <c:pt idx="1065">
                  <c:v>44265</c:v>
                </c:pt>
                <c:pt idx="1066">
                  <c:v>44264</c:v>
                </c:pt>
                <c:pt idx="1067">
                  <c:v>44263</c:v>
                </c:pt>
                <c:pt idx="1068">
                  <c:v>44260</c:v>
                </c:pt>
                <c:pt idx="1069">
                  <c:v>44259</c:v>
                </c:pt>
                <c:pt idx="1070">
                  <c:v>44258</c:v>
                </c:pt>
                <c:pt idx="1071">
                  <c:v>44257</c:v>
                </c:pt>
                <c:pt idx="1072">
                  <c:v>44256</c:v>
                </c:pt>
                <c:pt idx="1073">
                  <c:v>44253</c:v>
                </c:pt>
                <c:pt idx="1074">
                  <c:v>44252</c:v>
                </c:pt>
                <c:pt idx="1075">
                  <c:v>44251</c:v>
                </c:pt>
                <c:pt idx="1076">
                  <c:v>44250</c:v>
                </c:pt>
                <c:pt idx="1077">
                  <c:v>44249</c:v>
                </c:pt>
                <c:pt idx="1078">
                  <c:v>44246</c:v>
                </c:pt>
                <c:pt idx="1079">
                  <c:v>44245</c:v>
                </c:pt>
                <c:pt idx="1080">
                  <c:v>44244</c:v>
                </c:pt>
                <c:pt idx="1081">
                  <c:v>44243</c:v>
                </c:pt>
                <c:pt idx="1082">
                  <c:v>44239</c:v>
                </c:pt>
                <c:pt idx="1083">
                  <c:v>44238</c:v>
                </c:pt>
                <c:pt idx="1084">
                  <c:v>44237</c:v>
                </c:pt>
                <c:pt idx="1085">
                  <c:v>44236</c:v>
                </c:pt>
                <c:pt idx="1086">
                  <c:v>44235</c:v>
                </c:pt>
                <c:pt idx="1087">
                  <c:v>44232</c:v>
                </c:pt>
                <c:pt idx="1088">
                  <c:v>44231</c:v>
                </c:pt>
                <c:pt idx="1089">
                  <c:v>44230</c:v>
                </c:pt>
                <c:pt idx="1090">
                  <c:v>44229</c:v>
                </c:pt>
                <c:pt idx="1091">
                  <c:v>44228</c:v>
                </c:pt>
                <c:pt idx="1092">
                  <c:v>44225</c:v>
                </c:pt>
                <c:pt idx="1093">
                  <c:v>44224</c:v>
                </c:pt>
                <c:pt idx="1094">
                  <c:v>44223</c:v>
                </c:pt>
                <c:pt idx="1095">
                  <c:v>44222</c:v>
                </c:pt>
                <c:pt idx="1096">
                  <c:v>44221</c:v>
                </c:pt>
                <c:pt idx="1097">
                  <c:v>44218</c:v>
                </c:pt>
                <c:pt idx="1098">
                  <c:v>44217</c:v>
                </c:pt>
                <c:pt idx="1099">
                  <c:v>44216</c:v>
                </c:pt>
                <c:pt idx="1100">
                  <c:v>44215</c:v>
                </c:pt>
                <c:pt idx="1101">
                  <c:v>44211</c:v>
                </c:pt>
                <c:pt idx="1102">
                  <c:v>44210</c:v>
                </c:pt>
                <c:pt idx="1103">
                  <c:v>44209</c:v>
                </c:pt>
                <c:pt idx="1104">
                  <c:v>44208</c:v>
                </c:pt>
                <c:pt idx="1105">
                  <c:v>44207</c:v>
                </c:pt>
                <c:pt idx="1106">
                  <c:v>44204</c:v>
                </c:pt>
                <c:pt idx="1107">
                  <c:v>44203</c:v>
                </c:pt>
                <c:pt idx="1108">
                  <c:v>44202</c:v>
                </c:pt>
                <c:pt idx="1109">
                  <c:v>44201</c:v>
                </c:pt>
                <c:pt idx="1110">
                  <c:v>44200</c:v>
                </c:pt>
                <c:pt idx="1111">
                  <c:v>44196</c:v>
                </c:pt>
              </c:numCache>
            </c:numRef>
          </c:cat>
          <c:val>
            <c:numRef>
              <c:f>'Steel Pricing'!$U$8:$U$1119</c:f>
              <c:numCache>
                <c:formatCode>0.00</c:formatCode>
                <c:ptCount val="1112"/>
                <c:pt idx="0">
                  <c:v>890</c:v>
                </c:pt>
                <c:pt idx="1">
                  <c:v>840</c:v>
                </c:pt>
                <c:pt idx="2">
                  <c:v>842</c:v>
                </c:pt>
                <c:pt idx="3">
                  <c:v>835</c:v>
                </c:pt>
                <c:pt idx="4">
                  <c:v>903</c:v>
                </c:pt>
                <c:pt idx="5">
                  <c:v>903</c:v>
                </c:pt>
                <c:pt idx="6">
                  <c:v>903</c:v>
                </c:pt>
                <c:pt idx="7">
                  <c:v>903</c:v>
                </c:pt>
                <c:pt idx="8">
                  <c:v>893</c:v>
                </c:pt>
                <c:pt idx="9">
                  <c:v>895</c:v>
                </c:pt>
                <c:pt idx="10">
                  <c:v>895</c:v>
                </c:pt>
                <c:pt idx="11">
                  <c:v>900</c:v>
                </c:pt>
                <c:pt idx="12">
                  <c:v>891</c:v>
                </c:pt>
                <c:pt idx="13">
                  <c:v>885</c:v>
                </c:pt>
                <c:pt idx="14">
                  <c:v>890</c:v>
                </c:pt>
                <c:pt idx="15">
                  <c:v>890</c:v>
                </c:pt>
                <c:pt idx="16">
                  <c:v>890</c:v>
                </c:pt>
                <c:pt idx="17">
                  <c:v>890</c:v>
                </c:pt>
                <c:pt idx="18">
                  <c:v>872</c:v>
                </c:pt>
                <c:pt idx="19">
                  <c:v>875</c:v>
                </c:pt>
                <c:pt idx="20">
                  <c:v>874</c:v>
                </c:pt>
                <c:pt idx="21">
                  <c:v>867</c:v>
                </c:pt>
                <c:pt idx="22">
                  <c:v>866</c:v>
                </c:pt>
                <c:pt idx="23">
                  <c:v>944</c:v>
                </c:pt>
                <c:pt idx="24">
                  <c:v>944</c:v>
                </c:pt>
                <c:pt idx="25">
                  <c:v>944</c:v>
                </c:pt>
                <c:pt idx="26">
                  <c:v>944</c:v>
                </c:pt>
                <c:pt idx="27">
                  <c:v>942</c:v>
                </c:pt>
                <c:pt idx="28">
                  <c:v>940</c:v>
                </c:pt>
                <c:pt idx="29">
                  <c:v>940</c:v>
                </c:pt>
                <c:pt idx="30">
                  <c:v>940</c:v>
                </c:pt>
                <c:pt idx="31">
                  <c:v>940</c:v>
                </c:pt>
                <c:pt idx="32">
                  <c:v>939</c:v>
                </c:pt>
                <c:pt idx="33">
                  <c:v>938</c:v>
                </c:pt>
                <c:pt idx="34">
                  <c:v>938</c:v>
                </c:pt>
                <c:pt idx="35">
                  <c:v>930</c:v>
                </c:pt>
                <c:pt idx="36">
                  <c:v>920</c:v>
                </c:pt>
                <c:pt idx="37">
                  <c:v>920</c:v>
                </c:pt>
                <c:pt idx="38">
                  <c:v>930</c:v>
                </c:pt>
                <c:pt idx="39">
                  <c:v>932</c:v>
                </c:pt>
                <c:pt idx="40">
                  <c:v>913</c:v>
                </c:pt>
                <c:pt idx="41">
                  <c:v>915</c:v>
                </c:pt>
                <c:pt idx="42">
                  <c:v>895</c:v>
                </c:pt>
                <c:pt idx="43">
                  <c:v>890</c:v>
                </c:pt>
                <c:pt idx="44">
                  <c:v>890</c:v>
                </c:pt>
                <c:pt idx="45">
                  <c:v>890</c:v>
                </c:pt>
                <c:pt idx="46">
                  <c:v>905</c:v>
                </c:pt>
                <c:pt idx="47">
                  <c:v>934</c:v>
                </c:pt>
                <c:pt idx="48">
                  <c:v>934</c:v>
                </c:pt>
                <c:pt idx="49">
                  <c:v>937</c:v>
                </c:pt>
                <c:pt idx="50">
                  <c:v>938</c:v>
                </c:pt>
                <c:pt idx="51">
                  <c:v>937</c:v>
                </c:pt>
                <c:pt idx="52">
                  <c:v>940</c:v>
                </c:pt>
                <c:pt idx="53">
                  <c:v>940</c:v>
                </c:pt>
                <c:pt idx="54">
                  <c:v>939</c:v>
                </c:pt>
                <c:pt idx="55">
                  <c:v>940</c:v>
                </c:pt>
                <c:pt idx="56">
                  <c:v>944</c:v>
                </c:pt>
                <c:pt idx="57">
                  <c:v>927</c:v>
                </c:pt>
                <c:pt idx="58">
                  <c:v>925</c:v>
                </c:pt>
                <c:pt idx="59">
                  <c:v>925</c:v>
                </c:pt>
                <c:pt idx="60">
                  <c:v>922</c:v>
                </c:pt>
                <c:pt idx="61">
                  <c:v>926</c:v>
                </c:pt>
                <c:pt idx="62">
                  <c:v>914</c:v>
                </c:pt>
                <c:pt idx="63">
                  <c:v>914</c:v>
                </c:pt>
                <c:pt idx="64">
                  <c:v>912</c:v>
                </c:pt>
                <c:pt idx="65">
                  <c:v>905</c:v>
                </c:pt>
                <c:pt idx="66">
                  <c:v>907</c:v>
                </c:pt>
                <c:pt idx="67">
                  <c:v>779</c:v>
                </c:pt>
                <c:pt idx="68">
                  <c:v>779</c:v>
                </c:pt>
                <c:pt idx="69">
                  <c:v>778</c:v>
                </c:pt>
                <c:pt idx="70">
                  <c:v>779</c:v>
                </c:pt>
                <c:pt idx="71">
                  <c:v>777</c:v>
                </c:pt>
                <c:pt idx="72">
                  <c:v>773</c:v>
                </c:pt>
                <c:pt idx="73">
                  <c:v>768</c:v>
                </c:pt>
                <c:pt idx="74">
                  <c:v>767</c:v>
                </c:pt>
                <c:pt idx="75">
                  <c:v>765</c:v>
                </c:pt>
                <c:pt idx="76">
                  <c:v>760</c:v>
                </c:pt>
                <c:pt idx="77">
                  <c:v>759</c:v>
                </c:pt>
                <c:pt idx="78">
                  <c:v>755</c:v>
                </c:pt>
                <c:pt idx="79">
                  <c:v>740</c:v>
                </c:pt>
                <c:pt idx="80">
                  <c:v>742</c:v>
                </c:pt>
                <c:pt idx="81">
                  <c:v>735</c:v>
                </c:pt>
                <c:pt idx="82">
                  <c:v>742</c:v>
                </c:pt>
                <c:pt idx="83">
                  <c:v>740</c:v>
                </c:pt>
                <c:pt idx="84">
                  <c:v>732</c:v>
                </c:pt>
                <c:pt idx="85">
                  <c:v>735</c:v>
                </c:pt>
                <c:pt idx="86">
                  <c:v>689</c:v>
                </c:pt>
                <c:pt idx="87">
                  <c:v>689</c:v>
                </c:pt>
                <c:pt idx="88">
                  <c:v>688</c:v>
                </c:pt>
                <c:pt idx="89">
                  <c:v>688</c:v>
                </c:pt>
                <c:pt idx="90">
                  <c:v>688</c:v>
                </c:pt>
                <c:pt idx="91">
                  <c:v>691</c:v>
                </c:pt>
                <c:pt idx="92">
                  <c:v>695</c:v>
                </c:pt>
                <c:pt idx="93">
                  <c:v>696</c:v>
                </c:pt>
                <c:pt idx="94">
                  <c:v>699</c:v>
                </c:pt>
                <c:pt idx="95">
                  <c:v>707</c:v>
                </c:pt>
                <c:pt idx="96">
                  <c:v>705</c:v>
                </c:pt>
                <c:pt idx="97">
                  <c:v>704</c:v>
                </c:pt>
                <c:pt idx="98">
                  <c:v>702</c:v>
                </c:pt>
                <c:pt idx="99">
                  <c:v>702</c:v>
                </c:pt>
                <c:pt idx="100">
                  <c:v>710</c:v>
                </c:pt>
                <c:pt idx="101">
                  <c:v>718</c:v>
                </c:pt>
                <c:pt idx="102">
                  <c:v>708</c:v>
                </c:pt>
                <c:pt idx="103">
                  <c:v>708</c:v>
                </c:pt>
                <c:pt idx="104">
                  <c:v>709</c:v>
                </c:pt>
                <c:pt idx="105">
                  <c:v>725</c:v>
                </c:pt>
                <c:pt idx="106">
                  <c:v>730</c:v>
                </c:pt>
                <c:pt idx="107">
                  <c:v>720</c:v>
                </c:pt>
                <c:pt idx="108">
                  <c:v>681</c:v>
                </c:pt>
                <c:pt idx="109">
                  <c:v>683</c:v>
                </c:pt>
                <c:pt idx="110">
                  <c:v>679</c:v>
                </c:pt>
                <c:pt idx="111">
                  <c:v>679</c:v>
                </c:pt>
                <c:pt idx="112">
                  <c:v>680</c:v>
                </c:pt>
                <c:pt idx="113">
                  <c:v>675</c:v>
                </c:pt>
                <c:pt idx="114">
                  <c:v>675</c:v>
                </c:pt>
                <c:pt idx="115">
                  <c:v>675</c:v>
                </c:pt>
                <c:pt idx="116">
                  <c:v>675</c:v>
                </c:pt>
                <c:pt idx="117">
                  <c:v>677</c:v>
                </c:pt>
                <c:pt idx="118">
                  <c:v>675</c:v>
                </c:pt>
                <c:pt idx="119">
                  <c:v>675</c:v>
                </c:pt>
                <c:pt idx="120">
                  <c:v>689</c:v>
                </c:pt>
                <c:pt idx="121">
                  <c:v>689</c:v>
                </c:pt>
                <c:pt idx="122">
                  <c:v>686</c:v>
                </c:pt>
                <c:pt idx="123">
                  <c:v>690</c:v>
                </c:pt>
                <c:pt idx="124">
                  <c:v>700</c:v>
                </c:pt>
                <c:pt idx="125">
                  <c:v>700</c:v>
                </c:pt>
                <c:pt idx="126">
                  <c:v>702</c:v>
                </c:pt>
                <c:pt idx="127">
                  <c:v>677</c:v>
                </c:pt>
                <c:pt idx="128">
                  <c:v>676</c:v>
                </c:pt>
                <c:pt idx="129">
                  <c:v>680</c:v>
                </c:pt>
                <c:pt idx="130">
                  <c:v>680</c:v>
                </c:pt>
                <c:pt idx="131">
                  <c:v>680</c:v>
                </c:pt>
                <c:pt idx="132">
                  <c:v>686</c:v>
                </c:pt>
                <c:pt idx="133">
                  <c:v>691</c:v>
                </c:pt>
                <c:pt idx="134">
                  <c:v>691</c:v>
                </c:pt>
                <c:pt idx="135">
                  <c:v>692</c:v>
                </c:pt>
                <c:pt idx="136">
                  <c:v>685</c:v>
                </c:pt>
                <c:pt idx="137">
                  <c:v>697</c:v>
                </c:pt>
                <c:pt idx="138">
                  <c:v>698</c:v>
                </c:pt>
                <c:pt idx="139">
                  <c:v>707</c:v>
                </c:pt>
                <c:pt idx="140">
                  <c:v>707</c:v>
                </c:pt>
                <c:pt idx="141">
                  <c:v>706</c:v>
                </c:pt>
                <c:pt idx="142">
                  <c:v>702</c:v>
                </c:pt>
                <c:pt idx="143">
                  <c:v>702</c:v>
                </c:pt>
                <c:pt idx="144">
                  <c:v>714</c:v>
                </c:pt>
                <c:pt idx="145">
                  <c:v>715</c:v>
                </c:pt>
                <c:pt idx="146">
                  <c:v>701</c:v>
                </c:pt>
                <c:pt idx="147">
                  <c:v>709</c:v>
                </c:pt>
                <c:pt idx="148">
                  <c:v>710</c:v>
                </c:pt>
                <c:pt idx="149">
                  <c:v>704</c:v>
                </c:pt>
                <c:pt idx="150">
                  <c:v>704</c:v>
                </c:pt>
                <c:pt idx="151">
                  <c:v>704</c:v>
                </c:pt>
                <c:pt idx="152">
                  <c:v>705</c:v>
                </c:pt>
                <c:pt idx="153">
                  <c:v>705</c:v>
                </c:pt>
                <c:pt idx="154">
                  <c:v>705</c:v>
                </c:pt>
                <c:pt idx="155">
                  <c:v>705</c:v>
                </c:pt>
                <c:pt idx="156">
                  <c:v>705</c:v>
                </c:pt>
                <c:pt idx="157">
                  <c:v>698</c:v>
                </c:pt>
                <c:pt idx="158">
                  <c:v>698</c:v>
                </c:pt>
                <c:pt idx="159">
                  <c:v>705</c:v>
                </c:pt>
                <c:pt idx="160">
                  <c:v>701</c:v>
                </c:pt>
                <c:pt idx="161">
                  <c:v>700</c:v>
                </c:pt>
                <c:pt idx="162">
                  <c:v>711</c:v>
                </c:pt>
                <c:pt idx="163">
                  <c:v>721</c:v>
                </c:pt>
                <c:pt idx="164">
                  <c:v>724</c:v>
                </c:pt>
                <c:pt idx="165">
                  <c:v>724</c:v>
                </c:pt>
                <c:pt idx="166">
                  <c:v>715</c:v>
                </c:pt>
                <c:pt idx="167">
                  <c:v>727</c:v>
                </c:pt>
                <c:pt idx="168">
                  <c:v>735</c:v>
                </c:pt>
                <c:pt idx="169">
                  <c:v>734</c:v>
                </c:pt>
                <c:pt idx="170">
                  <c:v>735</c:v>
                </c:pt>
                <c:pt idx="171">
                  <c:v>726</c:v>
                </c:pt>
                <c:pt idx="172">
                  <c:v>704</c:v>
                </c:pt>
                <c:pt idx="173">
                  <c:v>704</c:v>
                </c:pt>
                <c:pt idx="174">
                  <c:v>704</c:v>
                </c:pt>
                <c:pt idx="175">
                  <c:v>705</c:v>
                </c:pt>
                <c:pt idx="176">
                  <c:v>703</c:v>
                </c:pt>
                <c:pt idx="177">
                  <c:v>700</c:v>
                </c:pt>
                <c:pt idx="178">
                  <c:v>698</c:v>
                </c:pt>
                <c:pt idx="179">
                  <c:v>698</c:v>
                </c:pt>
                <c:pt idx="180">
                  <c:v>698</c:v>
                </c:pt>
                <c:pt idx="181">
                  <c:v>700</c:v>
                </c:pt>
                <c:pt idx="182">
                  <c:v>700</c:v>
                </c:pt>
                <c:pt idx="183">
                  <c:v>700</c:v>
                </c:pt>
                <c:pt idx="184">
                  <c:v>700</c:v>
                </c:pt>
                <c:pt idx="185">
                  <c:v>699</c:v>
                </c:pt>
                <c:pt idx="186">
                  <c:v>689</c:v>
                </c:pt>
                <c:pt idx="187">
                  <c:v>700</c:v>
                </c:pt>
                <c:pt idx="188">
                  <c:v>714</c:v>
                </c:pt>
                <c:pt idx="189">
                  <c:v>725</c:v>
                </c:pt>
                <c:pt idx="190">
                  <c:v>730</c:v>
                </c:pt>
                <c:pt idx="191">
                  <c:v>671</c:v>
                </c:pt>
                <c:pt idx="192">
                  <c:v>670</c:v>
                </c:pt>
                <c:pt idx="193">
                  <c:v>672</c:v>
                </c:pt>
                <c:pt idx="194">
                  <c:v>672</c:v>
                </c:pt>
                <c:pt idx="195">
                  <c:v>672</c:v>
                </c:pt>
                <c:pt idx="196">
                  <c:v>662</c:v>
                </c:pt>
                <c:pt idx="197">
                  <c:v>662</c:v>
                </c:pt>
                <c:pt idx="198">
                  <c:v>656</c:v>
                </c:pt>
                <c:pt idx="199">
                  <c:v>660</c:v>
                </c:pt>
                <c:pt idx="200">
                  <c:v>660</c:v>
                </c:pt>
                <c:pt idx="201">
                  <c:v>676</c:v>
                </c:pt>
                <c:pt idx="202">
                  <c:v>678</c:v>
                </c:pt>
                <c:pt idx="203">
                  <c:v>680</c:v>
                </c:pt>
                <c:pt idx="204">
                  <c:v>678</c:v>
                </c:pt>
                <c:pt idx="205">
                  <c:v>684</c:v>
                </c:pt>
                <c:pt idx="206">
                  <c:v>685</c:v>
                </c:pt>
                <c:pt idx="207">
                  <c:v>687</c:v>
                </c:pt>
                <c:pt idx="208">
                  <c:v>681</c:v>
                </c:pt>
                <c:pt idx="209">
                  <c:v>688</c:v>
                </c:pt>
                <c:pt idx="210">
                  <c:v>704</c:v>
                </c:pt>
                <c:pt idx="211">
                  <c:v>666</c:v>
                </c:pt>
                <c:pt idx="212">
                  <c:v>664</c:v>
                </c:pt>
                <c:pt idx="213">
                  <c:v>664</c:v>
                </c:pt>
                <c:pt idx="214">
                  <c:v>664</c:v>
                </c:pt>
                <c:pt idx="215">
                  <c:v>658</c:v>
                </c:pt>
                <c:pt idx="216">
                  <c:v>655</c:v>
                </c:pt>
                <c:pt idx="217">
                  <c:v>657</c:v>
                </c:pt>
                <c:pt idx="218">
                  <c:v>657</c:v>
                </c:pt>
                <c:pt idx="219">
                  <c:v>659</c:v>
                </c:pt>
                <c:pt idx="220">
                  <c:v>659</c:v>
                </c:pt>
                <c:pt idx="221">
                  <c:v>660</c:v>
                </c:pt>
                <c:pt idx="222">
                  <c:v>662</c:v>
                </c:pt>
                <c:pt idx="223">
                  <c:v>665</c:v>
                </c:pt>
                <c:pt idx="224">
                  <c:v>666</c:v>
                </c:pt>
                <c:pt idx="225">
                  <c:v>669</c:v>
                </c:pt>
                <c:pt idx="226">
                  <c:v>670</c:v>
                </c:pt>
                <c:pt idx="227">
                  <c:v>673</c:v>
                </c:pt>
                <c:pt idx="228">
                  <c:v>675</c:v>
                </c:pt>
                <c:pt idx="229">
                  <c:v>669</c:v>
                </c:pt>
                <c:pt idx="230">
                  <c:v>670</c:v>
                </c:pt>
                <c:pt idx="231">
                  <c:v>674</c:v>
                </c:pt>
                <c:pt idx="232">
                  <c:v>674</c:v>
                </c:pt>
                <c:pt idx="233">
                  <c:v>676</c:v>
                </c:pt>
                <c:pt idx="234">
                  <c:v>675</c:v>
                </c:pt>
                <c:pt idx="235">
                  <c:v>717</c:v>
                </c:pt>
                <c:pt idx="236">
                  <c:v>717</c:v>
                </c:pt>
                <c:pt idx="237">
                  <c:v>721</c:v>
                </c:pt>
                <c:pt idx="238">
                  <c:v>725</c:v>
                </c:pt>
                <c:pt idx="239">
                  <c:v>732</c:v>
                </c:pt>
                <c:pt idx="240">
                  <c:v>735</c:v>
                </c:pt>
                <c:pt idx="241">
                  <c:v>735</c:v>
                </c:pt>
                <c:pt idx="242">
                  <c:v>735</c:v>
                </c:pt>
                <c:pt idx="243">
                  <c:v>733</c:v>
                </c:pt>
                <c:pt idx="244">
                  <c:v>728</c:v>
                </c:pt>
                <c:pt idx="245">
                  <c:v>725</c:v>
                </c:pt>
                <c:pt idx="246">
                  <c:v>728</c:v>
                </c:pt>
                <c:pt idx="247">
                  <c:v>730</c:v>
                </c:pt>
                <c:pt idx="248">
                  <c:v>742</c:v>
                </c:pt>
                <c:pt idx="249">
                  <c:v>741</c:v>
                </c:pt>
                <c:pt idx="250">
                  <c:v>751</c:v>
                </c:pt>
                <c:pt idx="251">
                  <c:v>761</c:v>
                </c:pt>
                <c:pt idx="252">
                  <c:v>772</c:v>
                </c:pt>
                <c:pt idx="253">
                  <c:v>779</c:v>
                </c:pt>
                <c:pt idx="254">
                  <c:v>791</c:v>
                </c:pt>
                <c:pt idx="255">
                  <c:v>789</c:v>
                </c:pt>
                <c:pt idx="256">
                  <c:v>789</c:v>
                </c:pt>
                <c:pt idx="257">
                  <c:v>789</c:v>
                </c:pt>
                <c:pt idx="258">
                  <c:v>791</c:v>
                </c:pt>
                <c:pt idx="259">
                  <c:v>789</c:v>
                </c:pt>
                <c:pt idx="260">
                  <c:v>787</c:v>
                </c:pt>
                <c:pt idx="261">
                  <c:v>786</c:v>
                </c:pt>
                <c:pt idx="262">
                  <c:v>783</c:v>
                </c:pt>
                <c:pt idx="263">
                  <c:v>783</c:v>
                </c:pt>
                <c:pt idx="264">
                  <c:v>781</c:v>
                </c:pt>
                <c:pt idx="265">
                  <c:v>780</c:v>
                </c:pt>
                <c:pt idx="266">
                  <c:v>785</c:v>
                </c:pt>
                <c:pt idx="267">
                  <c:v>780</c:v>
                </c:pt>
                <c:pt idx="268">
                  <c:v>785</c:v>
                </c:pt>
                <c:pt idx="269">
                  <c:v>779</c:v>
                </c:pt>
                <c:pt idx="270">
                  <c:v>813</c:v>
                </c:pt>
                <c:pt idx="271">
                  <c:v>810</c:v>
                </c:pt>
                <c:pt idx="272">
                  <c:v>810</c:v>
                </c:pt>
                <c:pt idx="273">
                  <c:v>813</c:v>
                </c:pt>
                <c:pt idx="274">
                  <c:v>828</c:v>
                </c:pt>
                <c:pt idx="275">
                  <c:v>821</c:v>
                </c:pt>
                <c:pt idx="276">
                  <c:v>812</c:v>
                </c:pt>
                <c:pt idx="277">
                  <c:v>810</c:v>
                </c:pt>
                <c:pt idx="278">
                  <c:v>843</c:v>
                </c:pt>
                <c:pt idx="279">
                  <c:v>843</c:v>
                </c:pt>
                <c:pt idx="280">
                  <c:v>843</c:v>
                </c:pt>
                <c:pt idx="281">
                  <c:v>840</c:v>
                </c:pt>
                <c:pt idx="282">
                  <c:v>840</c:v>
                </c:pt>
                <c:pt idx="283">
                  <c:v>845</c:v>
                </c:pt>
                <c:pt idx="284">
                  <c:v>845</c:v>
                </c:pt>
                <c:pt idx="285">
                  <c:v>845</c:v>
                </c:pt>
                <c:pt idx="286">
                  <c:v>850</c:v>
                </c:pt>
                <c:pt idx="287">
                  <c:v>845</c:v>
                </c:pt>
                <c:pt idx="288">
                  <c:v>845</c:v>
                </c:pt>
                <c:pt idx="289">
                  <c:v>847</c:v>
                </c:pt>
                <c:pt idx="290">
                  <c:v>853</c:v>
                </c:pt>
                <c:pt idx="291">
                  <c:v>853</c:v>
                </c:pt>
                <c:pt idx="292">
                  <c:v>860</c:v>
                </c:pt>
                <c:pt idx="293">
                  <c:v>879</c:v>
                </c:pt>
                <c:pt idx="294">
                  <c:v>863</c:v>
                </c:pt>
                <c:pt idx="295">
                  <c:v>860</c:v>
                </c:pt>
                <c:pt idx="296">
                  <c:v>865</c:v>
                </c:pt>
                <c:pt idx="297">
                  <c:v>789</c:v>
                </c:pt>
                <c:pt idx="298">
                  <c:v>789</c:v>
                </c:pt>
                <c:pt idx="299">
                  <c:v>794</c:v>
                </c:pt>
                <c:pt idx="300">
                  <c:v>794</c:v>
                </c:pt>
                <c:pt idx="301">
                  <c:v>794</c:v>
                </c:pt>
                <c:pt idx="302">
                  <c:v>795</c:v>
                </c:pt>
                <c:pt idx="303">
                  <c:v>799</c:v>
                </c:pt>
                <c:pt idx="304">
                  <c:v>792</c:v>
                </c:pt>
                <c:pt idx="305">
                  <c:v>793</c:v>
                </c:pt>
                <c:pt idx="306">
                  <c:v>787</c:v>
                </c:pt>
                <c:pt idx="307">
                  <c:v>800</c:v>
                </c:pt>
                <c:pt idx="308">
                  <c:v>808</c:v>
                </c:pt>
                <c:pt idx="309">
                  <c:v>814</c:v>
                </c:pt>
                <c:pt idx="310">
                  <c:v>813</c:v>
                </c:pt>
                <c:pt idx="311">
                  <c:v>802</c:v>
                </c:pt>
                <c:pt idx="312">
                  <c:v>785</c:v>
                </c:pt>
                <c:pt idx="313">
                  <c:v>789</c:v>
                </c:pt>
                <c:pt idx="314">
                  <c:v>790</c:v>
                </c:pt>
                <c:pt idx="315">
                  <c:v>795</c:v>
                </c:pt>
                <c:pt idx="316">
                  <c:v>801</c:v>
                </c:pt>
                <c:pt idx="317">
                  <c:v>922</c:v>
                </c:pt>
                <c:pt idx="318">
                  <c:v>922</c:v>
                </c:pt>
                <c:pt idx="319">
                  <c:v>922</c:v>
                </c:pt>
                <c:pt idx="320">
                  <c:v>922</c:v>
                </c:pt>
                <c:pt idx="321">
                  <c:v>922</c:v>
                </c:pt>
                <c:pt idx="322">
                  <c:v>925</c:v>
                </c:pt>
                <c:pt idx="323">
                  <c:v>929</c:v>
                </c:pt>
                <c:pt idx="324">
                  <c:v>929</c:v>
                </c:pt>
                <c:pt idx="325">
                  <c:v>926</c:v>
                </c:pt>
                <c:pt idx="326">
                  <c:v>933</c:v>
                </c:pt>
                <c:pt idx="327">
                  <c:v>933</c:v>
                </c:pt>
                <c:pt idx="328">
                  <c:v>945</c:v>
                </c:pt>
                <c:pt idx="329">
                  <c:v>945</c:v>
                </c:pt>
                <c:pt idx="330">
                  <c:v>953</c:v>
                </c:pt>
                <c:pt idx="331">
                  <c:v>969</c:v>
                </c:pt>
                <c:pt idx="332">
                  <c:v>967</c:v>
                </c:pt>
                <c:pt idx="333">
                  <c:v>967</c:v>
                </c:pt>
                <c:pt idx="334">
                  <c:v>970</c:v>
                </c:pt>
                <c:pt idx="335">
                  <c:v>963</c:v>
                </c:pt>
                <c:pt idx="336">
                  <c:v>1079</c:v>
                </c:pt>
                <c:pt idx="337">
                  <c:v>1077</c:v>
                </c:pt>
                <c:pt idx="338">
                  <c:v>1077</c:v>
                </c:pt>
                <c:pt idx="339">
                  <c:v>1077</c:v>
                </c:pt>
                <c:pt idx="340">
                  <c:v>1083</c:v>
                </c:pt>
                <c:pt idx="341">
                  <c:v>1070</c:v>
                </c:pt>
                <c:pt idx="342">
                  <c:v>1070</c:v>
                </c:pt>
                <c:pt idx="343">
                  <c:v>1070</c:v>
                </c:pt>
                <c:pt idx="344">
                  <c:v>1070</c:v>
                </c:pt>
                <c:pt idx="345">
                  <c:v>1070</c:v>
                </c:pt>
                <c:pt idx="346">
                  <c:v>1073</c:v>
                </c:pt>
                <c:pt idx="347">
                  <c:v>1076</c:v>
                </c:pt>
                <c:pt idx="348">
                  <c:v>1075</c:v>
                </c:pt>
                <c:pt idx="349">
                  <c:v>1078</c:v>
                </c:pt>
                <c:pt idx="350">
                  <c:v>1083</c:v>
                </c:pt>
                <c:pt idx="351">
                  <c:v>1080</c:v>
                </c:pt>
                <c:pt idx="352">
                  <c:v>1090</c:v>
                </c:pt>
                <c:pt idx="353">
                  <c:v>1099</c:v>
                </c:pt>
                <c:pt idx="354">
                  <c:v>1120</c:v>
                </c:pt>
                <c:pt idx="355">
                  <c:v>1127</c:v>
                </c:pt>
                <c:pt idx="356">
                  <c:v>1135</c:v>
                </c:pt>
                <c:pt idx="357">
                  <c:v>1149</c:v>
                </c:pt>
                <c:pt idx="358">
                  <c:v>1146</c:v>
                </c:pt>
                <c:pt idx="359">
                  <c:v>1078</c:v>
                </c:pt>
                <c:pt idx="360">
                  <c:v>1074</c:v>
                </c:pt>
                <c:pt idx="361">
                  <c:v>1074</c:v>
                </c:pt>
                <c:pt idx="362">
                  <c:v>1074</c:v>
                </c:pt>
                <c:pt idx="363">
                  <c:v>1065</c:v>
                </c:pt>
                <c:pt idx="364">
                  <c:v>1070</c:v>
                </c:pt>
                <c:pt idx="365">
                  <c:v>1068</c:v>
                </c:pt>
                <c:pt idx="366">
                  <c:v>1068</c:v>
                </c:pt>
                <c:pt idx="367">
                  <c:v>1067</c:v>
                </c:pt>
                <c:pt idx="368">
                  <c:v>1067</c:v>
                </c:pt>
                <c:pt idx="369">
                  <c:v>1072</c:v>
                </c:pt>
                <c:pt idx="370">
                  <c:v>1070</c:v>
                </c:pt>
                <c:pt idx="371">
                  <c:v>1070</c:v>
                </c:pt>
                <c:pt idx="372">
                  <c:v>1061</c:v>
                </c:pt>
                <c:pt idx="373">
                  <c:v>1028</c:v>
                </c:pt>
                <c:pt idx="374">
                  <c:v>1039</c:v>
                </c:pt>
                <c:pt idx="375">
                  <c:v>1039</c:v>
                </c:pt>
                <c:pt idx="376">
                  <c:v>1044</c:v>
                </c:pt>
                <c:pt idx="377">
                  <c:v>1044</c:v>
                </c:pt>
                <c:pt idx="378">
                  <c:v>901</c:v>
                </c:pt>
                <c:pt idx="379">
                  <c:v>900</c:v>
                </c:pt>
                <c:pt idx="380">
                  <c:v>901</c:v>
                </c:pt>
                <c:pt idx="381">
                  <c:v>898</c:v>
                </c:pt>
                <c:pt idx="382">
                  <c:v>890</c:v>
                </c:pt>
                <c:pt idx="383">
                  <c:v>890</c:v>
                </c:pt>
                <c:pt idx="384">
                  <c:v>890</c:v>
                </c:pt>
                <c:pt idx="385">
                  <c:v>890</c:v>
                </c:pt>
                <c:pt idx="386">
                  <c:v>890</c:v>
                </c:pt>
                <c:pt idx="387">
                  <c:v>895</c:v>
                </c:pt>
                <c:pt idx="388">
                  <c:v>895</c:v>
                </c:pt>
                <c:pt idx="389">
                  <c:v>893</c:v>
                </c:pt>
                <c:pt idx="390">
                  <c:v>889</c:v>
                </c:pt>
                <c:pt idx="391">
                  <c:v>892</c:v>
                </c:pt>
                <c:pt idx="392">
                  <c:v>885</c:v>
                </c:pt>
                <c:pt idx="393">
                  <c:v>890</c:v>
                </c:pt>
                <c:pt idx="394">
                  <c:v>873</c:v>
                </c:pt>
                <c:pt idx="395">
                  <c:v>882</c:v>
                </c:pt>
                <c:pt idx="396">
                  <c:v>883</c:v>
                </c:pt>
                <c:pt idx="397">
                  <c:v>871</c:v>
                </c:pt>
                <c:pt idx="398">
                  <c:v>871</c:v>
                </c:pt>
                <c:pt idx="399">
                  <c:v>866</c:v>
                </c:pt>
                <c:pt idx="400">
                  <c:v>855</c:v>
                </c:pt>
                <c:pt idx="401">
                  <c:v>827</c:v>
                </c:pt>
                <c:pt idx="402">
                  <c:v>702</c:v>
                </c:pt>
                <c:pt idx="403">
                  <c:v>701</c:v>
                </c:pt>
                <c:pt idx="404">
                  <c:v>703</c:v>
                </c:pt>
                <c:pt idx="405">
                  <c:v>704</c:v>
                </c:pt>
                <c:pt idx="406">
                  <c:v>703</c:v>
                </c:pt>
                <c:pt idx="407">
                  <c:v>705</c:v>
                </c:pt>
                <c:pt idx="408">
                  <c:v>698</c:v>
                </c:pt>
                <c:pt idx="409">
                  <c:v>695</c:v>
                </c:pt>
                <c:pt idx="410">
                  <c:v>696</c:v>
                </c:pt>
                <c:pt idx="411">
                  <c:v>700</c:v>
                </c:pt>
                <c:pt idx="412">
                  <c:v>701</c:v>
                </c:pt>
                <c:pt idx="413">
                  <c:v>701</c:v>
                </c:pt>
                <c:pt idx="414">
                  <c:v>705</c:v>
                </c:pt>
                <c:pt idx="415">
                  <c:v>705</c:v>
                </c:pt>
                <c:pt idx="416">
                  <c:v>691</c:v>
                </c:pt>
                <c:pt idx="417">
                  <c:v>686</c:v>
                </c:pt>
                <c:pt idx="418">
                  <c:v>695</c:v>
                </c:pt>
                <c:pt idx="419">
                  <c:v>704</c:v>
                </c:pt>
                <c:pt idx="420">
                  <c:v>715</c:v>
                </c:pt>
                <c:pt idx="421">
                  <c:v>712</c:v>
                </c:pt>
                <c:pt idx="422">
                  <c:v>702</c:v>
                </c:pt>
                <c:pt idx="423">
                  <c:v>705</c:v>
                </c:pt>
                <c:pt idx="424">
                  <c:v>705</c:v>
                </c:pt>
                <c:pt idx="425">
                  <c:v>704</c:v>
                </c:pt>
                <c:pt idx="426">
                  <c:v>704</c:v>
                </c:pt>
                <c:pt idx="427">
                  <c:v>706</c:v>
                </c:pt>
                <c:pt idx="428">
                  <c:v>706</c:v>
                </c:pt>
                <c:pt idx="429">
                  <c:v>704</c:v>
                </c:pt>
                <c:pt idx="430">
                  <c:v>706</c:v>
                </c:pt>
                <c:pt idx="431">
                  <c:v>707</c:v>
                </c:pt>
                <c:pt idx="432">
                  <c:v>719</c:v>
                </c:pt>
                <c:pt idx="433">
                  <c:v>720</c:v>
                </c:pt>
                <c:pt idx="434">
                  <c:v>720</c:v>
                </c:pt>
                <c:pt idx="435">
                  <c:v>725</c:v>
                </c:pt>
                <c:pt idx="436">
                  <c:v>717</c:v>
                </c:pt>
                <c:pt idx="437">
                  <c:v>711</c:v>
                </c:pt>
                <c:pt idx="438">
                  <c:v>720</c:v>
                </c:pt>
                <c:pt idx="439">
                  <c:v>729</c:v>
                </c:pt>
                <c:pt idx="440">
                  <c:v>729</c:v>
                </c:pt>
                <c:pt idx="441">
                  <c:v>801</c:v>
                </c:pt>
                <c:pt idx="442">
                  <c:v>801</c:v>
                </c:pt>
                <c:pt idx="443">
                  <c:v>803</c:v>
                </c:pt>
                <c:pt idx="444">
                  <c:v>803</c:v>
                </c:pt>
                <c:pt idx="445">
                  <c:v>802</c:v>
                </c:pt>
                <c:pt idx="446">
                  <c:v>807</c:v>
                </c:pt>
                <c:pt idx="447">
                  <c:v>807</c:v>
                </c:pt>
                <c:pt idx="448">
                  <c:v>807</c:v>
                </c:pt>
                <c:pt idx="449">
                  <c:v>810</c:v>
                </c:pt>
                <c:pt idx="450">
                  <c:v>811</c:v>
                </c:pt>
                <c:pt idx="451">
                  <c:v>804</c:v>
                </c:pt>
                <c:pt idx="452">
                  <c:v>804</c:v>
                </c:pt>
                <c:pt idx="453">
                  <c:v>806</c:v>
                </c:pt>
                <c:pt idx="454">
                  <c:v>806</c:v>
                </c:pt>
                <c:pt idx="455">
                  <c:v>801</c:v>
                </c:pt>
                <c:pt idx="456">
                  <c:v>802</c:v>
                </c:pt>
                <c:pt idx="457">
                  <c:v>804</c:v>
                </c:pt>
                <c:pt idx="458">
                  <c:v>803</c:v>
                </c:pt>
                <c:pt idx="459">
                  <c:v>815</c:v>
                </c:pt>
                <c:pt idx="460">
                  <c:v>825</c:v>
                </c:pt>
                <c:pt idx="461">
                  <c:v>820</c:v>
                </c:pt>
                <c:pt idx="462">
                  <c:v>825</c:v>
                </c:pt>
                <c:pt idx="463">
                  <c:v>824</c:v>
                </c:pt>
                <c:pt idx="464">
                  <c:v>826</c:v>
                </c:pt>
                <c:pt idx="465">
                  <c:v>835</c:v>
                </c:pt>
                <c:pt idx="466">
                  <c:v>858</c:v>
                </c:pt>
                <c:pt idx="467">
                  <c:v>858</c:v>
                </c:pt>
                <c:pt idx="468">
                  <c:v>858</c:v>
                </c:pt>
                <c:pt idx="469">
                  <c:v>858</c:v>
                </c:pt>
                <c:pt idx="470">
                  <c:v>861</c:v>
                </c:pt>
                <c:pt idx="471">
                  <c:v>887</c:v>
                </c:pt>
                <c:pt idx="472">
                  <c:v>892</c:v>
                </c:pt>
                <c:pt idx="473">
                  <c:v>897</c:v>
                </c:pt>
                <c:pt idx="474">
                  <c:v>899</c:v>
                </c:pt>
                <c:pt idx="475">
                  <c:v>896</c:v>
                </c:pt>
                <c:pt idx="476">
                  <c:v>907</c:v>
                </c:pt>
                <c:pt idx="477">
                  <c:v>901</c:v>
                </c:pt>
                <c:pt idx="478">
                  <c:v>905</c:v>
                </c:pt>
                <c:pt idx="479">
                  <c:v>895</c:v>
                </c:pt>
                <c:pt idx="480">
                  <c:v>874</c:v>
                </c:pt>
                <c:pt idx="481">
                  <c:v>865</c:v>
                </c:pt>
                <c:pt idx="482">
                  <c:v>881</c:v>
                </c:pt>
                <c:pt idx="483">
                  <c:v>885</c:v>
                </c:pt>
                <c:pt idx="484">
                  <c:v>894</c:v>
                </c:pt>
                <c:pt idx="485">
                  <c:v>910</c:v>
                </c:pt>
                <c:pt idx="486">
                  <c:v>910</c:v>
                </c:pt>
                <c:pt idx="487">
                  <c:v>910</c:v>
                </c:pt>
                <c:pt idx="488">
                  <c:v>912</c:v>
                </c:pt>
                <c:pt idx="489">
                  <c:v>912</c:v>
                </c:pt>
                <c:pt idx="490">
                  <c:v>927</c:v>
                </c:pt>
                <c:pt idx="491">
                  <c:v>927</c:v>
                </c:pt>
                <c:pt idx="492">
                  <c:v>927</c:v>
                </c:pt>
                <c:pt idx="493">
                  <c:v>923</c:v>
                </c:pt>
                <c:pt idx="494">
                  <c:v>929</c:v>
                </c:pt>
                <c:pt idx="495">
                  <c:v>930</c:v>
                </c:pt>
                <c:pt idx="496">
                  <c:v>928</c:v>
                </c:pt>
                <c:pt idx="497">
                  <c:v>928</c:v>
                </c:pt>
                <c:pt idx="498">
                  <c:v>930</c:v>
                </c:pt>
                <c:pt idx="499">
                  <c:v>935</c:v>
                </c:pt>
                <c:pt idx="500">
                  <c:v>945</c:v>
                </c:pt>
                <c:pt idx="501">
                  <c:v>940</c:v>
                </c:pt>
                <c:pt idx="502">
                  <c:v>935</c:v>
                </c:pt>
                <c:pt idx="503">
                  <c:v>934</c:v>
                </c:pt>
                <c:pt idx="504">
                  <c:v>1099</c:v>
                </c:pt>
                <c:pt idx="505">
                  <c:v>1099</c:v>
                </c:pt>
                <c:pt idx="506">
                  <c:v>1099</c:v>
                </c:pt>
                <c:pt idx="507">
                  <c:v>1099</c:v>
                </c:pt>
                <c:pt idx="508">
                  <c:v>1090</c:v>
                </c:pt>
                <c:pt idx="509">
                  <c:v>1090</c:v>
                </c:pt>
                <c:pt idx="510">
                  <c:v>1094</c:v>
                </c:pt>
                <c:pt idx="511">
                  <c:v>1096</c:v>
                </c:pt>
                <c:pt idx="512">
                  <c:v>1092</c:v>
                </c:pt>
                <c:pt idx="513">
                  <c:v>1093</c:v>
                </c:pt>
                <c:pt idx="514">
                  <c:v>1093</c:v>
                </c:pt>
                <c:pt idx="515">
                  <c:v>1096</c:v>
                </c:pt>
                <c:pt idx="516">
                  <c:v>1095</c:v>
                </c:pt>
                <c:pt idx="517">
                  <c:v>1095</c:v>
                </c:pt>
                <c:pt idx="518">
                  <c:v>1099</c:v>
                </c:pt>
                <c:pt idx="519">
                  <c:v>1105</c:v>
                </c:pt>
                <c:pt idx="520">
                  <c:v>1101</c:v>
                </c:pt>
                <c:pt idx="521">
                  <c:v>1096</c:v>
                </c:pt>
                <c:pt idx="522">
                  <c:v>1105</c:v>
                </c:pt>
                <c:pt idx="523">
                  <c:v>1086</c:v>
                </c:pt>
                <c:pt idx="524">
                  <c:v>1070</c:v>
                </c:pt>
                <c:pt idx="525">
                  <c:v>1069</c:v>
                </c:pt>
                <c:pt idx="526">
                  <c:v>1074</c:v>
                </c:pt>
                <c:pt idx="527">
                  <c:v>1073</c:v>
                </c:pt>
                <c:pt idx="528">
                  <c:v>1176</c:v>
                </c:pt>
                <c:pt idx="529">
                  <c:v>1177</c:v>
                </c:pt>
                <c:pt idx="530">
                  <c:v>1178</c:v>
                </c:pt>
                <c:pt idx="531">
                  <c:v>1176</c:v>
                </c:pt>
                <c:pt idx="532">
                  <c:v>1176</c:v>
                </c:pt>
                <c:pt idx="533">
                  <c:v>1175</c:v>
                </c:pt>
                <c:pt idx="534">
                  <c:v>1175</c:v>
                </c:pt>
                <c:pt idx="535">
                  <c:v>1175</c:v>
                </c:pt>
                <c:pt idx="536">
                  <c:v>1180</c:v>
                </c:pt>
                <c:pt idx="537">
                  <c:v>1184</c:v>
                </c:pt>
                <c:pt idx="538">
                  <c:v>1165</c:v>
                </c:pt>
                <c:pt idx="539">
                  <c:v>1166</c:v>
                </c:pt>
                <c:pt idx="540">
                  <c:v>1166</c:v>
                </c:pt>
                <c:pt idx="541">
                  <c:v>1166</c:v>
                </c:pt>
                <c:pt idx="542">
                  <c:v>1162</c:v>
                </c:pt>
                <c:pt idx="543">
                  <c:v>1171</c:v>
                </c:pt>
                <c:pt idx="544">
                  <c:v>1175</c:v>
                </c:pt>
                <c:pt idx="545">
                  <c:v>1164</c:v>
                </c:pt>
                <c:pt idx="546">
                  <c:v>1165</c:v>
                </c:pt>
                <c:pt idx="547">
                  <c:v>1170</c:v>
                </c:pt>
                <c:pt idx="548">
                  <c:v>1036</c:v>
                </c:pt>
                <c:pt idx="549">
                  <c:v>1060</c:v>
                </c:pt>
                <c:pt idx="550">
                  <c:v>1057</c:v>
                </c:pt>
                <c:pt idx="551">
                  <c:v>1056</c:v>
                </c:pt>
                <c:pt idx="552">
                  <c:v>1058</c:v>
                </c:pt>
                <c:pt idx="553">
                  <c:v>1056</c:v>
                </c:pt>
                <c:pt idx="554">
                  <c:v>1055</c:v>
                </c:pt>
                <c:pt idx="555">
                  <c:v>1056</c:v>
                </c:pt>
                <c:pt idx="556">
                  <c:v>1056</c:v>
                </c:pt>
                <c:pt idx="557">
                  <c:v>1062</c:v>
                </c:pt>
                <c:pt idx="558">
                  <c:v>1075</c:v>
                </c:pt>
                <c:pt idx="559">
                  <c:v>1055</c:v>
                </c:pt>
                <c:pt idx="560">
                  <c:v>1056</c:v>
                </c:pt>
                <c:pt idx="561">
                  <c:v>1060</c:v>
                </c:pt>
                <c:pt idx="562">
                  <c:v>1065</c:v>
                </c:pt>
                <c:pt idx="563">
                  <c:v>1050</c:v>
                </c:pt>
                <c:pt idx="564">
                  <c:v>1060</c:v>
                </c:pt>
                <c:pt idx="565">
                  <c:v>1050</c:v>
                </c:pt>
                <c:pt idx="566">
                  <c:v>1049</c:v>
                </c:pt>
                <c:pt idx="567">
                  <c:v>1028</c:v>
                </c:pt>
                <c:pt idx="568">
                  <c:v>1054</c:v>
                </c:pt>
                <c:pt idx="569">
                  <c:v>1044</c:v>
                </c:pt>
                <c:pt idx="570">
                  <c:v>1020</c:v>
                </c:pt>
                <c:pt idx="571">
                  <c:v>986</c:v>
                </c:pt>
                <c:pt idx="572">
                  <c:v>962</c:v>
                </c:pt>
                <c:pt idx="573">
                  <c:v>787</c:v>
                </c:pt>
                <c:pt idx="574">
                  <c:v>798</c:v>
                </c:pt>
                <c:pt idx="575">
                  <c:v>804</c:v>
                </c:pt>
                <c:pt idx="576">
                  <c:v>802</c:v>
                </c:pt>
                <c:pt idx="577">
                  <c:v>804</c:v>
                </c:pt>
                <c:pt idx="578">
                  <c:v>805</c:v>
                </c:pt>
                <c:pt idx="579">
                  <c:v>798</c:v>
                </c:pt>
                <c:pt idx="580">
                  <c:v>803</c:v>
                </c:pt>
                <c:pt idx="581">
                  <c:v>800</c:v>
                </c:pt>
                <c:pt idx="582">
                  <c:v>802</c:v>
                </c:pt>
                <c:pt idx="583">
                  <c:v>793</c:v>
                </c:pt>
                <c:pt idx="584">
                  <c:v>797</c:v>
                </c:pt>
                <c:pt idx="585">
                  <c:v>795</c:v>
                </c:pt>
                <c:pt idx="586">
                  <c:v>788</c:v>
                </c:pt>
                <c:pt idx="587">
                  <c:v>788</c:v>
                </c:pt>
                <c:pt idx="588">
                  <c:v>788</c:v>
                </c:pt>
                <c:pt idx="589">
                  <c:v>775</c:v>
                </c:pt>
                <c:pt idx="590">
                  <c:v>775</c:v>
                </c:pt>
                <c:pt idx="591">
                  <c:v>780</c:v>
                </c:pt>
                <c:pt idx="592">
                  <c:v>705</c:v>
                </c:pt>
                <c:pt idx="593">
                  <c:v>714</c:v>
                </c:pt>
                <c:pt idx="594">
                  <c:v>715</c:v>
                </c:pt>
                <c:pt idx="595">
                  <c:v>718</c:v>
                </c:pt>
                <c:pt idx="596">
                  <c:v>715</c:v>
                </c:pt>
                <c:pt idx="597">
                  <c:v>730</c:v>
                </c:pt>
                <c:pt idx="598">
                  <c:v>725</c:v>
                </c:pt>
                <c:pt idx="599">
                  <c:v>728</c:v>
                </c:pt>
                <c:pt idx="600">
                  <c:v>729</c:v>
                </c:pt>
                <c:pt idx="601">
                  <c:v>730</c:v>
                </c:pt>
                <c:pt idx="602">
                  <c:v>730</c:v>
                </c:pt>
                <c:pt idx="603">
                  <c:v>730</c:v>
                </c:pt>
                <c:pt idx="604">
                  <c:v>725</c:v>
                </c:pt>
                <c:pt idx="605">
                  <c:v>723</c:v>
                </c:pt>
                <c:pt idx="606">
                  <c:v>722</c:v>
                </c:pt>
                <c:pt idx="607">
                  <c:v>744</c:v>
                </c:pt>
                <c:pt idx="608">
                  <c:v>742</c:v>
                </c:pt>
                <c:pt idx="609">
                  <c:v>741</c:v>
                </c:pt>
                <c:pt idx="610">
                  <c:v>650</c:v>
                </c:pt>
                <c:pt idx="611">
                  <c:v>661</c:v>
                </c:pt>
                <c:pt idx="612">
                  <c:v>659</c:v>
                </c:pt>
                <c:pt idx="613">
                  <c:v>660</c:v>
                </c:pt>
                <c:pt idx="614">
                  <c:v>670</c:v>
                </c:pt>
                <c:pt idx="615">
                  <c:v>671</c:v>
                </c:pt>
                <c:pt idx="616">
                  <c:v>675</c:v>
                </c:pt>
                <c:pt idx="617">
                  <c:v>677</c:v>
                </c:pt>
                <c:pt idx="618">
                  <c:v>670</c:v>
                </c:pt>
                <c:pt idx="619">
                  <c:v>665</c:v>
                </c:pt>
                <c:pt idx="620">
                  <c:v>670</c:v>
                </c:pt>
                <c:pt idx="621">
                  <c:v>667</c:v>
                </c:pt>
                <c:pt idx="622">
                  <c:v>662</c:v>
                </c:pt>
                <c:pt idx="623">
                  <c:v>656</c:v>
                </c:pt>
                <c:pt idx="624">
                  <c:v>671</c:v>
                </c:pt>
                <c:pt idx="625">
                  <c:v>666</c:v>
                </c:pt>
                <c:pt idx="626">
                  <c:v>672</c:v>
                </c:pt>
                <c:pt idx="627">
                  <c:v>660</c:v>
                </c:pt>
                <c:pt idx="628">
                  <c:v>655</c:v>
                </c:pt>
                <c:pt idx="629">
                  <c:v>655</c:v>
                </c:pt>
                <c:pt idx="630">
                  <c:v>655</c:v>
                </c:pt>
                <c:pt idx="631">
                  <c:v>656</c:v>
                </c:pt>
                <c:pt idx="632">
                  <c:v>658</c:v>
                </c:pt>
                <c:pt idx="633">
                  <c:v>663</c:v>
                </c:pt>
                <c:pt idx="634">
                  <c:v>665</c:v>
                </c:pt>
                <c:pt idx="635">
                  <c:v>663</c:v>
                </c:pt>
                <c:pt idx="636">
                  <c:v>662</c:v>
                </c:pt>
                <c:pt idx="637">
                  <c:v>662</c:v>
                </c:pt>
                <c:pt idx="638">
                  <c:v>666</c:v>
                </c:pt>
                <c:pt idx="639">
                  <c:v>673</c:v>
                </c:pt>
                <c:pt idx="640">
                  <c:v>662</c:v>
                </c:pt>
                <c:pt idx="641">
                  <c:v>658</c:v>
                </c:pt>
                <c:pt idx="642">
                  <c:v>664</c:v>
                </c:pt>
                <c:pt idx="643">
                  <c:v>664</c:v>
                </c:pt>
                <c:pt idx="644">
                  <c:v>669</c:v>
                </c:pt>
                <c:pt idx="645">
                  <c:v>678</c:v>
                </c:pt>
                <c:pt idx="646">
                  <c:v>680</c:v>
                </c:pt>
                <c:pt idx="647">
                  <c:v>676</c:v>
                </c:pt>
                <c:pt idx="648">
                  <c:v>709</c:v>
                </c:pt>
                <c:pt idx="649">
                  <c:v>713</c:v>
                </c:pt>
                <c:pt idx="650">
                  <c:v>710</c:v>
                </c:pt>
                <c:pt idx="651">
                  <c:v>697</c:v>
                </c:pt>
                <c:pt idx="652">
                  <c:v>700</c:v>
                </c:pt>
                <c:pt idx="653">
                  <c:v>763</c:v>
                </c:pt>
                <c:pt idx="654">
                  <c:v>757</c:v>
                </c:pt>
                <c:pt idx="655">
                  <c:v>762</c:v>
                </c:pt>
                <c:pt idx="656">
                  <c:v>757</c:v>
                </c:pt>
                <c:pt idx="657">
                  <c:v>758</c:v>
                </c:pt>
                <c:pt idx="658">
                  <c:v>752</c:v>
                </c:pt>
                <c:pt idx="659">
                  <c:v>755</c:v>
                </c:pt>
                <c:pt idx="660">
                  <c:v>751</c:v>
                </c:pt>
                <c:pt idx="661">
                  <c:v>753</c:v>
                </c:pt>
                <c:pt idx="662">
                  <c:v>751</c:v>
                </c:pt>
                <c:pt idx="663">
                  <c:v>736</c:v>
                </c:pt>
                <c:pt idx="664">
                  <c:v>750</c:v>
                </c:pt>
                <c:pt idx="665">
                  <c:v>748</c:v>
                </c:pt>
                <c:pt idx="666">
                  <c:v>750</c:v>
                </c:pt>
                <c:pt idx="667">
                  <c:v>757</c:v>
                </c:pt>
                <c:pt idx="668">
                  <c:v>774</c:v>
                </c:pt>
                <c:pt idx="669">
                  <c:v>770</c:v>
                </c:pt>
                <c:pt idx="670">
                  <c:v>776</c:v>
                </c:pt>
                <c:pt idx="671">
                  <c:v>783</c:v>
                </c:pt>
                <c:pt idx="672">
                  <c:v>786</c:v>
                </c:pt>
                <c:pt idx="673">
                  <c:v>802</c:v>
                </c:pt>
                <c:pt idx="674">
                  <c:v>799</c:v>
                </c:pt>
                <c:pt idx="675">
                  <c:v>802</c:v>
                </c:pt>
                <c:pt idx="676">
                  <c:v>798</c:v>
                </c:pt>
                <c:pt idx="677">
                  <c:v>798</c:v>
                </c:pt>
                <c:pt idx="678">
                  <c:v>798</c:v>
                </c:pt>
                <c:pt idx="679">
                  <c:v>787</c:v>
                </c:pt>
                <c:pt idx="680">
                  <c:v>789</c:v>
                </c:pt>
                <c:pt idx="681">
                  <c:v>800</c:v>
                </c:pt>
                <c:pt idx="682">
                  <c:v>793</c:v>
                </c:pt>
                <c:pt idx="683">
                  <c:v>805</c:v>
                </c:pt>
                <c:pt idx="684">
                  <c:v>805</c:v>
                </c:pt>
                <c:pt idx="685">
                  <c:v>818</c:v>
                </c:pt>
                <c:pt idx="686">
                  <c:v>812</c:v>
                </c:pt>
                <c:pt idx="687">
                  <c:v>800</c:v>
                </c:pt>
                <c:pt idx="688">
                  <c:v>775</c:v>
                </c:pt>
                <c:pt idx="689">
                  <c:v>780</c:v>
                </c:pt>
                <c:pt idx="690">
                  <c:v>781</c:v>
                </c:pt>
                <c:pt idx="691">
                  <c:v>780</c:v>
                </c:pt>
                <c:pt idx="692">
                  <c:v>790</c:v>
                </c:pt>
                <c:pt idx="693">
                  <c:v>792</c:v>
                </c:pt>
                <c:pt idx="694">
                  <c:v>794</c:v>
                </c:pt>
                <c:pt idx="695">
                  <c:v>793</c:v>
                </c:pt>
                <c:pt idx="696">
                  <c:v>792</c:v>
                </c:pt>
                <c:pt idx="697">
                  <c:v>784</c:v>
                </c:pt>
                <c:pt idx="698">
                  <c:v>785</c:v>
                </c:pt>
                <c:pt idx="699">
                  <c:v>787</c:v>
                </c:pt>
                <c:pt idx="700">
                  <c:v>790</c:v>
                </c:pt>
                <c:pt idx="701">
                  <c:v>795</c:v>
                </c:pt>
                <c:pt idx="702">
                  <c:v>795</c:v>
                </c:pt>
                <c:pt idx="703">
                  <c:v>803</c:v>
                </c:pt>
                <c:pt idx="704">
                  <c:v>812</c:v>
                </c:pt>
                <c:pt idx="705">
                  <c:v>815</c:v>
                </c:pt>
                <c:pt idx="706">
                  <c:v>822</c:v>
                </c:pt>
                <c:pt idx="707">
                  <c:v>827</c:v>
                </c:pt>
                <c:pt idx="708">
                  <c:v>818</c:v>
                </c:pt>
                <c:pt idx="709">
                  <c:v>818</c:v>
                </c:pt>
                <c:pt idx="710">
                  <c:v>813</c:v>
                </c:pt>
                <c:pt idx="711">
                  <c:v>819</c:v>
                </c:pt>
                <c:pt idx="712">
                  <c:v>823</c:v>
                </c:pt>
                <c:pt idx="713">
                  <c:v>832</c:v>
                </c:pt>
                <c:pt idx="714">
                  <c:v>855</c:v>
                </c:pt>
                <c:pt idx="715">
                  <c:v>854</c:v>
                </c:pt>
                <c:pt idx="716">
                  <c:v>850</c:v>
                </c:pt>
                <c:pt idx="717">
                  <c:v>918</c:v>
                </c:pt>
                <c:pt idx="718">
                  <c:v>923</c:v>
                </c:pt>
                <c:pt idx="719">
                  <c:v>923</c:v>
                </c:pt>
                <c:pt idx="720">
                  <c:v>915</c:v>
                </c:pt>
                <c:pt idx="721">
                  <c:v>915</c:v>
                </c:pt>
                <c:pt idx="722">
                  <c:v>915</c:v>
                </c:pt>
                <c:pt idx="723">
                  <c:v>915</c:v>
                </c:pt>
                <c:pt idx="724">
                  <c:v>915</c:v>
                </c:pt>
                <c:pt idx="725">
                  <c:v>917</c:v>
                </c:pt>
                <c:pt idx="726">
                  <c:v>923</c:v>
                </c:pt>
                <c:pt idx="727">
                  <c:v>910</c:v>
                </c:pt>
                <c:pt idx="728">
                  <c:v>915</c:v>
                </c:pt>
                <c:pt idx="729">
                  <c:v>917</c:v>
                </c:pt>
                <c:pt idx="730">
                  <c:v>921</c:v>
                </c:pt>
                <c:pt idx="731">
                  <c:v>923</c:v>
                </c:pt>
                <c:pt idx="732">
                  <c:v>921</c:v>
                </c:pt>
                <c:pt idx="733">
                  <c:v>930</c:v>
                </c:pt>
                <c:pt idx="734">
                  <c:v>930</c:v>
                </c:pt>
                <c:pt idx="735">
                  <c:v>945</c:v>
                </c:pt>
                <c:pt idx="736">
                  <c:v>1126</c:v>
                </c:pt>
                <c:pt idx="737">
                  <c:v>1127</c:v>
                </c:pt>
                <c:pt idx="738">
                  <c:v>1127</c:v>
                </c:pt>
                <c:pt idx="739">
                  <c:v>1127</c:v>
                </c:pt>
                <c:pt idx="740">
                  <c:v>1118</c:v>
                </c:pt>
                <c:pt idx="741">
                  <c:v>1127</c:v>
                </c:pt>
                <c:pt idx="742">
                  <c:v>1126</c:v>
                </c:pt>
                <c:pt idx="743">
                  <c:v>1126</c:v>
                </c:pt>
                <c:pt idx="744">
                  <c:v>1135</c:v>
                </c:pt>
                <c:pt idx="745">
                  <c:v>1135</c:v>
                </c:pt>
                <c:pt idx="746">
                  <c:v>1138</c:v>
                </c:pt>
                <c:pt idx="747">
                  <c:v>1160</c:v>
                </c:pt>
                <c:pt idx="748">
                  <c:v>1150</c:v>
                </c:pt>
                <c:pt idx="749">
                  <c:v>1150</c:v>
                </c:pt>
                <c:pt idx="750">
                  <c:v>1151</c:v>
                </c:pt>
                <c:pt idx="751">
                  <c:v>1155</c:v>
                </c:pt>
                <c:pt idx="752">
                  <c:v>1155</c:v>
                </c:pt>
                <c:pt idx="753">
                  <c:v>1160</c:v>
                </c:pt>
                <c:pt idx="754">
                  <c:v>1161</c:v>
                </c:pt>
                <c:pt idx="755">
                  <c:v>1190</c:v>
                </c:pt>
                <c:pt idx="756">
                  <c:v>1195</c:v>
                </c:pt>
                <c:pt idx="757">
                  <c:v>1200</c:v>
                </c:pt>
                <c:pt idx="758">
                  <c:v>1200</c:v>
                </c:pt>
                <c:pt idx="759">
                  <c:v>1385</c:v>
                </c:pt>
                <c:pt idx="760">
                  <c:v>1385</c:v>
                </c:pt>
                <c:pt idx="761">
                  <c:v>1385</c:v>
                </c:pt>
                <c:pt idx="762">
                  <c:v>1377</c:v>
                </c:pt>
                <c:pt idx="763">
                  <c:v>1380</c:v>
                </c:pt>
                <c:pt idx="764">
                  <c:v>1377</c:v>
                </c:pt>
                <c:pt idx="765">
                  <c:v>1376</c:v>
                </c:pt>
                <c:pt idx="766">
                  <c:v>1382</c:v>
                </c:pt>
                <c:pt idx="767">
                  <c:v>1380</c:v>
                </c:pt>
                <c:pt idx="768">
                  <c:v>1390</c:v>
                </c:pt>
                <c:pt idx="769">
                  <c:v>1363</c:v>
                </c:pt>
                <c:pt idx="770">
                  <c:v>1365</c:v>
                </c:pt>
                <c:pt idx="771">
                  <c:v>1378</c:v>
                </c:pt>
                <c:pt idx="772">
                  <c:v>1395</c:v>
                </c:pt>
                <c:pt idx="773">
                  <c:v>1390</c:v>
                </c:pt>
                <c:pt idx="774">
                  <c:v>1370</c:v>
                </c:pt>
                <c:pt idx="775">
                  <c:v>1400</c:v>
                </c:pt>
                <c:pt idx="776">
                  <c:v>1400</c:v>
                </c:pt>
                <c:pt idx="777">
                  <c:v>1390</c:v>
                </c:pt>
                <c:pt idx="778">
                  <c:v>1370</c:v>
                </c:pt>
                <c:pt idx="779">
                  <c:v>1466</c:v>
                </c:pt>
                <c:pt idx="780">
                  <c:v>1466</c:v>
                </c:pt>
                <c:pt idx="781">
                  <c:v>1465</c:v>
                </c:pt>
                <c:pt idx="782">
                  <c:v>1465</c:v>
                </c:pt>
                <c:pt idx="783">
                  <c:v>1467</c:v>
                </c:pt>
                <c:pt idx="784">
                  <c:v>1465</c:v>
                </c:pt>
                <c:pt idx="785">
                  <c:v>1480</c:v>
                </c:pt>
                <c:pt idx="786">
                  <c:v>1479</c:v>
                </c:pt>
                <c:pt idx="787">
                  <c:v>1469</c:v>
                </c:pt>
                <c:pt idx="788">
                  <c:v>1470</c:v>
                </c:pt>
                <c:pt idx="789">
                  <c:v>1475</c:v>
                </c:pt>
                <c:pt idx="790">
                  <c:v>1490</c:v>
                </c:pt>
                <c:pt idx="791">
                  <c:v>1514</c:v>
                </c:pt>
                <c:pt idx="792">
                  <c:v>1516</c:v>
                </c:pt>
                <c:pt idx="793">
                  <c:v>1530</c:v>
                </c:pt>
                <c:pt idx="794">
                  <c:v>1526</c:v>
                </c:pt>
                <c:pt idx="795">
                  <c:v>1540</c:v>
                </c:pt>
                <c:pt idx="796">
                  <c:v>1541</c:v>
                </c:pt>
                <c:pt idx="797">
                  <c:v>1535</c:v>
                </c:pt>
                <c:pt idx="798">
                  <c:v>1122</c:v>
                </c:pt>
                <c:pt idx="799">
                  <c:v>1120</c:v>
                </c:pt>
                <c:pt idx="800">
                  <c:v>1123</c:v>
                </c:pt>
                <c:pt idx="801">
                  <c:v>1117</c:v>
                </c:pt>
                <c:pt idx="802">
                  <c:v>1130</c:v>
                </c:pt>
                <c:pt idx="803">
                  <c:v>1138</c:v>
                </c:pt>
                <c:pt idx="804">
                  <c:v>1135</c:v>
                </c:pt>
                <c:pt idx="805">
                  <c:v>1134</c:v>
                </c:pt>
                <c:pt idx="806">
                  <c:v>1120</c:v>
                </c:pt>
                <c:pt idx="807">
                  <c:v>1100</c:v>
                </c:pt>
                <c:pt idx="808">
                  <c:v>1125</c:v>
                </c:pt>
                <c:pt idx="809">
                  <c:v>1125</c:v>
                </c:pt>
                <c:pt idx="810">
                  <c:v>1125</c:v>
                </c:pt>
                <c:pt idx="811">
                  <c:v>1102</c:v>
                </c:pt>
                <c:pt idx="812">
                  <c:v>1090</c:v>
                </c:pt>
                <c:pt idx="813">
                  <c:v>1065</c:v>
                </c:pt>
                <c:pt idx="814">
                  <c:v>1080</c:v>
                </c:pt>
                <c:pt idx="815">
                  <c:v>1175</c:v>
                </c:pt>
                <c:pt idx="816">
                  <c:v>1085</c:v>
                </c:pt>
                <c:pt idx="817">
                  <c:v>1057</c:v>
                </c:pt>
                <c:pt idx="818">
                  <c:v>1060</c:v>
                </c:pt>
                <c:pt idx="819">
                  <c:v>1056</c:v>
                </c:pt>
                <c:pt idx="820">
                  <c:v>1010</c:v>
                </c:pt>
                <c:pt idx="821">
                  <c:v>994</c:v>
                </c:pt>
                <c:pt idx="822">
                  <c:v>990</c:v>
                </c:pt>
                <c:pt idx="823">
                  <c:v>1117</c:v>
                </c:pt>
                <c:pt idx="824">
                  <c:v>1117</c:v>
                </c:pt>
                <c:pt idx="825">
                  <c:v>1117</c:v>
                </c:pt>
                <c:pt idx="826">
                  <c:v>1117</c:v>
                </c:pt>
                <c:pt idx="827">
                  <c:v>1125</c:v>
                </c:pt>
                <c:pt idx="828">
                  <c:v>1131</c:v>
                </c:pt>
                <c:pt idx="829">
                  <c:v>1131</c:v>
                </c:pt>
                <c:pt idx="830">
                  <c:v>1145</c:v>
                </c:pt>
                <c:pt idx="831">
                  <c:v>1143</c:v>
                </c:pt>
                <c:pt idx="832">
                  <c:v>1164</c:v>
                </c:pt>
                <c:pt idx="833">
                  <c:v>1180</c:v>
                </c:pt>
                <c:pt idx="834">
                  <c:v>1190</c:v>
                </c:pt>
                <c:pt idx="835">
                  <c:v>1186</c:v>
                </c:pt>
                <c:pt idx="836">
                  <c:v>1195</c:v>
                </c:pt>
                <c:pt idx="837">
                  <c:v>1180</c:v>
                </c:pt>
                <c:pt idx="838">
                  <c:v>1165</c:v>
                </c:pt>
                <c:pt idx="839">
                  <c:v>1170</c:v>
                </c:pt>
                <c:pt idx="840">
                  <c:v>1175</c:v>
                </c:pt>
                <c:pt idx="841">
                  <c:v>1195</c:v>
                </c:pt>
                <c:pt idx="842">
                  <c:v>1430</c:v>
                </c:pt>
                <c:pt idx="843">
                  <c:v>1426</c:v>
                </c:pt>
                <c:pt idx="844">
                  <c:v>1425</c:v>
                </c:pt>
                <c:pt idx="845">
                  <c:v>1438</c:v>
                </c:pt>
                <c:pt idx="846">
                  <c:v>1438</c:v>
                </c:pt>
                <c:pt idx="847">
                  <c:v>1428</c:v>
                </c:pt>
                <c:pt idx="848">
                  <c:v>1437</c:v>
                </c:pt>
                <c:pt idx="849">
                  <c:v>1439</c:v>
                </c:pt>
                <c:pt idx="850">
                  <c:v>1435</c:v>
                </c:pt>
                <c:pt idx="851">
                  <c:v>1400</c:v>
                </c:pt>
                <c:pt idx="852">
                  <c:v>1406</c:v>
                </c:pt>
                <c:pt idx="853">
                  <c:v>1415</c:v>
                </c:pt>
                <c:pt idx="854">
                  <c:v>1420</c:v>
                </c:pt>
                <c:pt idx="855">
                  <c:v>1426</c:v>
                </c:pt>
                <c:pt idx="856">
                  <c:v>1435</c:v>
                </c:pt>
                <c:pt idx="857">
                  <c:v>1438</c:v>
                </c:pt>
                <c:pt idx="858">
                  <c:v>1435</c:v>
                </c:pt>
                <c:pt idx="859">
                  <c:v>1427</c:v>
                </c:pt>
                <c:pt idx="860">
                  <c:v>1421</c:v>
                </c:pt>
                <c:pt idx="861">
                  <c:v>1615</c:v>
                </c:pt>
                <c:pt idx="862">
                  <c:v>1615</c:v>
                </c:pt>
                <c:pt idx="863">
                  <c:v>1616</c:v>
                </c:pt>
                <c:pt idx="864">
                  <c:v>1615</c:v>
                </c:pt>
                <c:pt idx="865">
                  <c:v>1638</c:v>
                </c:pt>
                <c:pt idx="866">
                  <c:v>1636</c:v>
                </c:pt>
                <c:pt idx="867">
                  <c:v>1647</c:v>
                </c:pt>
                <c:pt idx="868">
                  <c:v>1640</c:v>
                </c:pt>
                <c:pt idx="869">
                  <c:v>1630</c:v>
                </c:pt>
                <c:pt idx="870">
                  <c:v>1608</c:v>
                </c:pt>
                <c:pt idx="871">
                  <c:v>1607</c:v>
                </c:pt>
                <c:pt idx="872">
                  <c:v>1606</c:v>
                </c:pt>
                <c:pt idx="873">
                  <c:v>1610</c:v>
                </c:pt>
                <c:pt idx="874">
                  <c:v>1616</c:v>
                </c:pt>
                <c:pt idx="875">
                  <c:v>1620</c:v>
                </c:pt>
                <c:pt idx="876">
                  <c:v>1616</c:v>
                </c:pt>
                <c:pt idx="877">
                  <c:v>1615</c:v>
                </c:pt>
                <c:pt idx="878">
                  <c:v>1600</c:v>
                </c:pt>
                <c:pt idx="879">
                  <c:v>1594</c:v>
                </c:pt>
                <c:pt idx="880">
                  <c:v>1610</c:v>
                </c:pt>
                <c:pt idx="881">
                  <c:v>1606</c:v>
                </c:pt>
                <c:pt idx="882">
                  <c:v>1605</c:v>
                </c:pt>
                <c:pt idx="883">
                  <c:v>1661</c:v>
                </c:pt>
                <c:pt idx="884">
                  <c:v>1805</c:v>
                </c:pt>
                <c:pt idx="885">
                  <c:v>1802</c:v>
                </c:pt>
                <c:pt idx="886">
                  <c:v>1800</c:v>
                </c:pt>
                <c:pt idx="887">
                  <c:v>1798</c:v>
                </c:pt>
                <c:pt idx="888">
                  <c:v>1798</c:v>
                </c:pt>
                <c:pt idx="889">
                  <c:v>1802</c:v>
                </c:pt>
                <c:pt idx="890">
                  <c:v>1801</c:v>
                </c:pt>
                <c:pt idx="891">
                  <c:v>1812</c:v>
                </c:pt>
                <c:pt idx="892">
                  <c:v>1813</c:v>
                </c:pt>
                <c:pt idx="893">
                  <c:v>1809</c:v>
                </c:pt>
                <c:pt idx="894">
                  <c:v>1805</c:v>
                </c:pt>
                <c:pt idx="895">
                  <c:v>1805</c:v>
                </c:pt>
                <c:pt idx="896">
                  <c:v>1790</c:v>
                </c:pt>
                <c:pt idx="897">
                  <c:v>1790</c:v>
                </c:pt>
                <c:pt idx="898">
                  <c:v>1785</c:v>
                </c:pt>
                <c:pt idx="899">
                  <c:v>1780</c:v>
                </c:pt>
                <c:pt idx="900">
                  <c:v>1798</c:v>
                </c:pt>
                <c:pt idx="901">
                  <c:v>1803</c:v>
                </c:pt>
                <c:pt idx="902">
                  <c:v>1798</c:v>
                </c:pt>
                <c:pt idx="903">
                  <c:v>1776</c:v>
                </c:pt>
                <c:pt idx="904">
                  <c:v>1911</c:v>
                </c:pt>
                <c:pt idx="905">
                  <c:v>1903</c:v>
                </c:pt>
                <c:pt idx="906">
                  <c:v>1904</c:v>
                </c:pt>
                <c:pt idx="907">
                  <c:v>1902</c:v>
                </c:pt>
                <c:pt idx="908">
                  <c:v>1900</c:v>
                </c:pt>
                <c:pt idx="909">
                  <c:v>1895</c:v>
                </c:pt>
                <c:pt idx="910">
                  <c:v>1893</c:v>
                </c:pt>
                <c:pt idx="911">
                  <c:v>1898</c:v>
                </c:pt>
                <c:pt idx="912">
                  <c:v>1897</c:v>
                </c:pt>
                <c:pt idx="913">
                  <c:v>1895</c:v>
                </c:pt>
                <c:pt idx="914">
                  <c:v>1899</c:v>
                </c:pt>
                <c:pt idx="915">
                  <c:v>1898</c:v>
                </c:pt>
                <c:pt idx="916">
                  <c:v>1882</c:v>
                </c:pt>
                <c:pt idx="917">
                  <c:v>1881</c:v>
                </c:pt>
                <c:pt idx="918">
                  <c:v>1889</c:v>
                </c:pt>
                <c:pt idx="919">
                  <c:v>1910</c:v>
                </c:pt>
                <c:pt idx="920">
                  <c:v>1917</c:v>
                </c:pt>
                <c:pt idx="921">
                  <c:v>1916</c:v>
                </c:pt>
                <c:pt idx="922">
                  <c:v>1900</c:v>
                </c:pt>
                <c:pt idx="923">
                  <c:v>1900</c:v>
                </c:pt>
                <c:pt idx="924">
                  <c:v>1929</c:v>
                </c:pt>
                <c:pt idx="925">
                  <c:v>1935</c:v>
                </c:pt>
                <c:pt idx="926">
                  <c:v>1933</c:v>
                </c:pt>
                <c:pt idx="927">
                  <c:v>1930</c:v>
                </c:pt>
                <c:pt idx="928">
                  <c:v>1935</c:v>
                </c:pt>
                <c:pt idx="929">
                  <c:v>1935</c:v>
                </c:pt>
                <c:pt idx="930">
                  <c:v>1935</c:v>
                </c:pt>
                <c:pt idx="931">
                  <c:v>1936</c:v>
                </c:pt>
                <c:pt idx="932">
                  <c:v>1923</c:v>
                </c:pt>
                <c:pt idx="933">
                  <c:v>1923</c:v>
                </c:pt>
                <c:pt idx="934">
                  <c:v>1930</c:v>
                </c:pt>
                <c:pt idx="935">
                  <c:v>1925</c:v>
                </c:pt>
                <c:pt idx="936">
                  <c:v>1927</c:v>
                </c:pt>
                <c:pt idx="937">
                  <c:v>1927</c:v>
                </c:pt>
                <c:pt idx="938">
                  <c:v>1923</c:v>
                </c:pt>
                <c:pt idx="939">
                  <c:v>1923</c:v>
                </c:pt>
                <c:pt idx="940">
                  <c:v>1941</c:v>
                </c:pt>
                <c:pt idx="941">
                  <c:v>1943</c:v>
                </c:pt>
                <c:pt idx="942">
                  <c:v>1939</c:v>
                </c:pt>
                <c:pt idx="943">
                  <c:v>1945</c:v>
                </c:pt>
                <c:pt idx="944">
                  <c:v>1939</c:v>
                </c:pt>
                <c:pt idx="945">
                  <c:v>1941</c:v>
                </c:pt>
                <c:pt idx="946">
                  <c:v>1936</c:v>
                </c:pt>
                <c:pt idx="947">
                  <c:v>1935</c:v>
                </c:pt>
                <c:pt idx="948">
                  <c:v>1881</c:v>
                </c:pt>
                <c:pt idx="949">
                  <c:v>1884</c:v>
                </c:pt>
                <c:pt idx="950">
                  <c:v>1880</c:v>
                </c:pt>
                <c:pt idx="951">
                  <c:v>1880</c:v>
                </c:pt>
                <c:pt idx="952">
                  <c:v>1887</c:v>
                </c:pt>
                <c:pt idx="953">
                  <c:v>1885</c:v>
                </c:pt>
                <c:pt idx="954">
                  <c:v>1895</c:v>
                </c:pt>
                <c:pt idx="955">
                  <c:v>1880</c:v>
                </c:pt>
                <c:pt idx="956">
                  <c:v>1880</c:v>
                </c:pt>
                <c:pt idx="957">
                  <c:v>1881</c:v>
                </c:pt>
                <c:pt idx="958">
                  <c:v>1883</c:v>
                </c:pt>
                <c:pt idx="959">
                  <c:v>1885</c:v>
                </c:pt>
                <c:pt idx="960">
                  <c:v>1885</c:v>
                </c:pt>
                <c:pt idx="961">
                  <c:v>1870</c:v>
                </c:pt>
                <c:pt idx="962">
                  <c:v>1870</c:v>
                </c:pt>
                <c:pt idx="963">
                  <c:v>1840</c:v>
                </c:pt>
                <c:pt idx="964">
                  <c:v>1859</c:v>
                </c:pt>
                <c:pt idx="965">
                  <c:v>1888</c:v>
                </c:pt>
                <c:pt idx="966">
                  <c:v>1888</c:v>
                </c:pt>
                <c:pt idx="967">
                  <c:v>1880</c:v>
                </c:pt>
                <c:pt idx="968">
                  <c:v>1786</c:v>
                </c:pt>
                <c:pt idx="969">
                  <c:v>1781</c:v>
                </c:pt>
                <c:pt idx="970">
                  <c:v>1780</c:v>
                </c:pt>
                <c:pt idx="971">
                  <c:v>1780</c:v>
                </c:pt>
                <c:pt idx="972">
                  <c:v>1780</c:v>
                </c:pt>
                <c:pt idx="973">
                  <c:v>1780</c:v>
                </c:pt>
                <c:pt idx="974">
                  <c:v>1775</c:v>
                </c:pt>
                <c:pt idx="975">
                  <c:v>1780</c:v>
                </c:pt>
                <c:pt idx="976">
                  <c:v>1780</c:v>
                </c:pt>
                <c:pt idx="977">
                  <c:v>1780</c:v>
                </c:pt>
                <c:pt idx="978">
                  <c:v>1792</c:v>
                </c:pt>
                <c:pt idx="979">
                  <c:v>1790</c:v>
                </c:pt>
                <c:pt idx="980">
                  <c:v>1790</c:v>
                </c:pt>
                <c:pt idx="981">
                  <c:v>1780</c:v>
                </c:pt>
                <c:pt idx="982">
                  <c:v>1785</c:v>
                </c:pt>
                <c:pt idx="983">
                  <c:v>1800</c:v>
                </c:pt>
                <c:pt idx="984">
                  <c:v>1789</c:v>
                </c:pt>
                <c:pt idx="985">
                  <c:v>1808</c:v>
                </c:pt>
                <c:pt idx="986">
                  <c:v>1810</c:v>
                </c:pt>
                <c:pt idx="987">
                  <c:v>1662</c:v>
                </c:pt>
                <c:pt idx="988">
                  <c:v>1664</c:v>
                </c:pt>
                <c:pt idx="989">
                  <c:v>1664</c:v>
                </c:pt>
                <c:pt idx="990">
                  <c:v>1664</c:v>
                </c:pt>
                <c:pt idx="991">
                  <c:v>1658</c:v>
                </c:pt>
                <c:pt idx="992">
                  <c:v>1658</c:v>
                </c:pt>
                <c:pt idx="993">
                  <c:v>1661</c:v>
                </c:pt>
                <c:pt idx="994">
                  <c:v>1661</c:v>
                </c:pt>
                <c:pt idx="995">
                  <c:v>1660</c:v>
                </c:pt>
                <c:pt idx="996">
                  <c:v>1660</c:v>
                </c:pt>
                <c:pt idx="997">
                  <c:v>1658</c:v>
                </c:pt>
                <c:pt idx="998">
                  <c:v>1655</c:v>
                </c:pt>
                <c:pt idx="999">
                  <c:v>1647</c:v>
                </c:pt>
                <c:pt idx="1000">
                  <c:v>1647</c:v>
                </c:pt>
                <c:pt idx="1001">
                  <c:v>1650</c:v>
                </c:pt>
                <c:pt idx="1002">
                  <c:v>1650</c:v>
                </c:pt>
                <c:pt idx="1003">
                  <c:v>1648</c:v>
                </c:pt>
                <c:pt idx="1004">
                  <c:v>1653</c:v>
                </c:pt>
                <c:pt idx="1005">
                  <c:v>1650</c:v>
                </c:pt>
                <c:pt idx="1006">
                  <c:v>1658</c:v>
                </c:pt>
                <c:pt idx="1007">
                  <c:v>1654</c:v>
                </c:pt>
                <c:pt idx="1008">
                  <c:v>1665</c:v>
                </c:pt>
                <c:pt idx="1009">
                  <c:v>1665</c:v>
                </c:pt>
                <c:pt idx="1010">
                  <c:v>1670</c:v>
                </c:pt>
                <c:pt idx="1011">
                  <c:v>1515</c:v>
                </c:pt>
                <c:pt idx="1012">
                  <c:v>1512</c:v>
                </c:pt>
                <c:pt idx="1013">
                  <c:v>1512</c:v>
                </c:pt>
                <c:pt idx="1014">
                  <c:v>1512</c:v>
                </c:pt>
                <c:pt idx="1015">
                  <c:v>1509</c:v>
                </c:pt>
                <c:pt idx="1016">
                  <c:v>1496</c:v>
                </c:pt>
                <c:pt idx="1017">
                  <c:v>1490</c:v>
                </c:pt>
                <c:pt idx="1018">
                  <c:v>1505</c:v>
                </c:pt>
                <c:pt idx="1019">
                  <c:v>1500</c:v>
                </c:pt>
                <c:pt idx="1020">
                  <c:v>1510</c:v>
                </c:pt>
                <c:pt idx="1021">
                  <c:v>1519</c:v>
                </c:pt>
                <c:pt idx="1022">
                  <c:v>1519</c:v>
                </c:pt>
                <c:pt idx="1023">
                  <c:v>1519</c:v>
                </c:pt>
                <c:pt idx="1024">
                  <c:v>1519</c:v>
                </c:pt>
                <c:pt idx="1025">
                  <c:v>1508</c:v>
                </c:pt>
                <c:pt idx="1026">
                  <c:v>1504</c:v>
                </c:pt>
                <c:pt idx="1027">
                  <c:v>1492</c:v>
                </c:pt>
                <c:pt idx="1028">
                  <c:v>1505</c:v>
                </c:pt>
                <c:pt idx="1029">
                  <c:v>1500</c:v>
                </c:pt>
                <c:pt idx="1030">
                  <c:v>1500</c:v>
                </c:pt>
                <c:pt idx="1031">
                  <c:v>1360</c:v>
                </c:pt>
                <c:pt idx="1032">
                  <c:v>1360</c:v>
                </c:pt>
                <c:pt idx="1033">
                  <c:v>1363</c:v>
                </c:pt>
                <c:pt idx="1034">
                  <c:v>1363</c:v>
                </c:pt>
                <c:pt idx="1035">
                  <c:v>1360</c:v>
                </c:pt>
                <c:pt idx="1036">
                  <c:v>1354</c:v>
                </c:pt>
                <c:pt idx="1037">
                  <c:v>1364</c:v>
                </c:pt>
                <c:pt idx="1038">
                  <c:v>1359</c:v>
                </c:pt>
                <c:pt idx="1039">
                  <c:v>1359</c:v>
                </c:pt>
                <c:pt idx="1040">
                  <c:v>1358</c:v>
                </c:pt>
                <c:pt idx="1041">
                  <c:v>1357</c:v>
                </c:pt>
                <c:pt idx="1042">
                  <c:v>1354</c:v>
                </c:pt>
                <c:pt idx="1043">
                  <c:v>1350</c:v>
                </c:pt>
                <c:pt idx="1044">
                  <c:v>1350</c:v>
                </c:pt>
                <c:pt idx="1045">
                  <c:v>1355</c:v>
                </c:pt>
                <c:pt idx="1046">
                  <c:v>1360</c:v>
                </c:pt>
                <c:pt idx="1047">
                  <c:v>1345</c:v>
                </c:pt>
                <c:pt idx="1048">
                  <c:v>1345</c:v>
                </c:pt>
                <c:pt idx="1049">
                  <c:v>1345</c:v>
                </c:pt>
                <c:pt idx="1050">
                  <c:v>1348</c:v>
                </c:pt>
                <c:pt idx="1051">
                  <c:v>1277</c:v>
                </c:pt>
                <c:pt idx="1052">
                  <c:v>1271</c:v>
                </c:pt>
                <c:pt idx="1053">
                  <c:v>1271</c:v>
                </c:pt>
                <c:pt idx="1054">
                  <c:v>1272</c:v>
                </c:pt>
                <c:pt idx="1055">
                  <c:v>1272</c:v>
                </c:pt>
                <c:pt idx="1056">
                  <c:v>1268</c:v>
                </c:pt>
                <c:pt idx="1057">
                  <c:v>1265</c:v>
                </c:pt>
                <c:pt idx="1058">
                  <c:v>1266</c:v>
                </c:pt>
                <c:pt idx="1059">
                  <c:v>1258</c:v>
                </c:pt>
                <c:pt idx="1060">
                  <c:v>1258</c:v>
                </c:pt>
                <c:pt idx="1061">
                  <c:v>1258</c:v>
                </c:pt>
                <c:pt idx="1062">
                  <c:v>1258</c:v>
                </c:pt>
                <c:pt idx="1063">
                  <c:v>1258</c:v>
                </c:pt>
                <c:pt idx="1064">
                  <c:v>1258</c:v>
                </c:pt>
                <c:pt idx="1065">
                  <c:v>1258</c:v>
                </c:pt>
                <c:pt idx="1066">
                  <c:v>1260</c:v>
                </c:pt>
                <c:pt idx="1067">
                  <c:v>1264</c:v>
                </c:pt>
                <c:pt idx="1068">
                  <c:v>1260</c:v>
                </c:pt>
                <c:pt idx="1069">
                  <c:v>1268</c:v>
                </c:pt>
                <c:pt idx="1070">
                  <c:v>1266</c:v>
                </c:pt>
                <c:pt idx="1071">
                  <c:v>1270</c:v>
                </c:pt>
                <c:pt idx="1072">
                  <c:v>1260</c:v>
                </c:pt>
                <c:pt idx="1073">
                  <c:v>1264</c:v>
                </c:pt>
                <c:pt idx="1074">
                  <c:v>1260</c:v>
                </c:pt>
                <c:pt idx="1075">
                  <c:v>1263</c:v>
                </c:pt>
                <c:pt idx="1076">
                  <c:v>1165</c:v>
                </c:pt>
                <c:pt idx="1077">
                  <c:v>1165</c:v>
                </c:pt>
                <c:pt idx="1078">
                  <c:v>1162</c:v>
                </c:pt>
                <c:pt idx="1079">
                  <c:v>1162</c:v>
                </c:pt>
                <c:pt idx="1080">
                  <c:v>1162</c:v>
                </c:pt>
                <c:pt idx="1081">
                  <c:v>1170</c:v>
                </c:pt>
                <c:pt idx="1082">
                  <c:v>1170</c:v>
                </c:pt>
                <c:pt idx="1083">
                  <c:v>1175</c:v>
                </c:pt>
                <c:pt idx="1084">
                  <c:v>1173</c:v>
                </c:pt>
                <c:pt idx="1085">
                  <c:v>1172</c:v>
                </c:pt>
                <c:pt idx="1086">
                  <c:v>1160</c:v>
                </c:pt>
                <c:pt idx="1087">
                  <c:v>1157</c:v>
                </c:pt>
                <c:pt idx="1088">
                  <c:v>1151</c:v>
                </c:pt>
                <c:pt idx="1089">
                  <c:v>1148</c:v>
                </c:pt>
                <c:pt idx="1090">
                  <c:v>1157</c:v>
                </c:pt>
                <c:pt idx="1091">
                  <c:v>1152</c:v>
                </c:pt>
                <c:pt idx="1092">
                  <c:v>1149</c:v>
                </c:pt>
                <c:pt idx="1093">
                  <c:v>1138</c:v>
                </c:pt>
                <c:pt idx="1094">
                  <c:v>1115</c:v>
                </c:pt>
                <c:pt idx="1095">
                  <c:v>1063</c:v>
                </c:pt>
                <c:pt idx="1096">
                  <c:v>1063</c:v>
                </c:pt>
                <c:pt idx="1097">
                  <c:v>1058</c:v>
                </c:pt>
                <c:pt idx="1098">
                  <c:v>1063</c:v>
                </c:pt>
                <c:pt idx="1099">
                  <c:v>1060</c:v>
                </c:pt>
                <c:pt idx="1100">
                  <c:v>1065</c:v>
                </c:pt>
                <c:pt idx="1101">
                  <c:v>1066</c:v>
                </c:pt>
                <c:pt idx="1102">
                  <c:v>1060</c:v>
                </c:pt>
                <c:pt idx="1103">
                  <c:v>1060</c:v>
                </c:pt>
                <c:pt idx="1104">
                  <c:v>1064</c:v>
                </c:pt>
                <c:pt idx="1105">
                  <c:v>1065</c:v>
                </c:pt>
                <c:pt idx="1106">
                  <c:v>1070</c:v>
                </c:pt>
                <c:pt idx="1107">
                  <c:v>1066</c:v>
                </c:pt>
                <c:pt idx="1108">
                  <c:v>1053</c:v>
                </c:pt>
                <c:pt idx="1109">
                  <c:v>1072</c:v>
                </c:pt>
                <c:pt idx="1110">
                  <c:v>1023</c:v>
                </c:pt>
                <c:pt idx="1111">
                  <c:v>1005</c:v>
                </c:pt>
              </c:numCache>
            </c:numRef>
          </c:val>
          <c:smooth val="0"/>
          <c:extLst>
            <c:ext xmlns:c16="http://schemas.microsoft.com/office/drawing/2014/chart" uri="{C3380CC4-5D6E-409C-BE32-E72D297353CC}">
              <c16:uniqueId val="{00000001-99B2-4216-B709-767CC145895C}"/>
            </c:ext>
          </c:extLst>
        </c:ser>
        <c:dLbls>
          <c:showLegendKey val="0"/>
          <c:showVal val="0"/>
          <c:showCatName val="0"/>
          <c:showSerName val="0"/>
          <c:showPercent val="0"/>
          <c:showBubbleSize val="0"/>
        </c:dLbls>
        <c:marker val="1"/>
        <c:smooth val="0"/>
        <c:axId val="1440562368"/>
        <c:axId val="1440563328"/>
      </c:lineChart>
      <c:lineChart>
        <c:grouping val="standard"/>
        <c:varyColors val="0"/>
        <c:ser>
          <c:idx val="1"/>
          <c:order val="1"/>
          <c:tx>
            <c:strRef>
              <c:f>'Steel Pricing'!$V$7</c:f>
              <c:strCache>
                <c:ptCount val="1"/>
                <c:pt idx="0">
                  <c:v>Traeger Gross Margin</c:v>
                </c:pt>
              </c:strCache>
            </c:strRef>
          </c:tx>
          <c:spPr>
            <a:ln w="19050" cap="rnd">
              <a:solidFill>
                <a:schemeClr val="accent2"/>
              </a:solidFill>
              <a:prstDash val="dash"/>
              <a:round/>
            </a:ln>
            <a:effectLst/>
          </c:spPr>
          <c:marker>
            <c:symbol val="triangle"/>
            <c:size val="10"/>
            <c:spPr>
              <a:solidFill>
                <a:srgbClr val="FFC000"/>
              </a:solidFill>
              <a:ln w="19050">
                <a:noFill/>
                <a:prstDash val="dash"/>
              </a:ln>
              <a:effectLst/>
            </c:spPr>
          </c:marker>
          <c:dLbls>
            <c:spPr>
              <a:solidFill>
                <a:srgbClr val="FFFFCC"/>
              </a:solidFill>
              <a:ln>
                <a:solidFill>
                  <a:srgbClr val="FFC000"/>
                </a:solidFill>
                <a:prstDash val="dash"/>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'Steel Pricing'!$C$9:$C$1120</c:f>
              <c:strCache>
                <c:ptCount val="1051"/>
                <c:pt idx="43">
                  <c:v>1Q25</c:v>
                </c:pt>
                <c:pt idx="104">
                  <c:v>4Q24</c:v>
                </c:pt>
                <c:pt idx="168">
                  <c:v>3Q24</c:v>
                </c:pt>
                <c:pt idx="232">
                  <c:v>2Q24</c:v>
                </c:pt>
                <c:pt idx="295">
                  <c:v>1Q24</c:v>
                </c:pt>
                <c:pt idx="356">
                  <c:v>4Q23</c:v>
                </c:pt>
                <c:pt idx="419">
                  <c:v>3Q23</c:v>
                </c:pt>
                <c:pt idx="482">
                  <c:v>2Q23</c:v>
                </c:pt>
                <c:pt idx="545">
                  <c:v>1Q23</c:v>
                </c:pt>
                <c:pt idx="607">
                  <c:v>4Q22</c:v>
                </c:pt>
                <c:pt idx="670">
                  <c:v>3Q22</c:v>
                </c:pt>
                <c:pt idx="734">
                  <c:v>2Q22</c:v>
                </c:pt>
                <c:pt idx="796">
                  <c:v>1Q22</c:v>
                </c:pt>
                <c:pt idx="858">
                  <c:v>4Q21</c:v>
                </c:pt>
                <c:pt idx="922">
                  <c:v>3Q21</c:v>
                </c:pt>
                <c:pt idx="986">
                  <c:v>2Q21</c:v>
                </c:pt>
                <c:pt idx="1050">
                  <c:v>1Q21</c:v>
                </c:pt>
              </c:strCache>
            </c:strRef>
          </c:cat>
          <c:val>
            <c:numRef>
              <c:f>'Steel Pricing'!$V$8:$V$1119</c:f>
              <c:numCache>
                <c:formatCode>0.00</c:formatCode>
                <c:ptCount val="1112"/>
                <c:pt idx="43">
                  <c:v>0.41497595667315729</c:v>
                </c:pt>
                <c:pt idx="104">
                  <c:v>0.40851058783066579</c:v>
                </c:pt>
                <c:pt idx="168">
                  <c:v>0.42349856616140924</c:v>
                </c:pt>
                <c:pt idx="232">
                  <c:v>0.42932017973419756</c:v>
                </c:pt>
                <c:pt idx="295">
                  <c:v>0.4317250231171591</c:v>
                </c:pt>
                <c:pt idx="356">
                  <c:v>0.36793883792048931</c:v>
                </c:pt>
                <c:pt idx="419">
                  <c:v>0.37939352756306804</c:v>
                </c:pt>
                <c:pt idx="482">
                  <c:v>0.36703450342038252</c:v>
                </c:pt>
                <c:pt idx="545">
                  <c:v>0.36186104817806103</c:v>
                </c:pt>
                <c:pt idx="607">
                  <c:v>0.34466058074464467</c:v>
                </c:pt>
                <c:pt idx="670">
                  <c:v>0.27699410378615819</c:v>
                </c:pt>
                <c:pt idx="734">
                  <c:v>0.36703450342038252</c:v>
                </c:pt>
                <c:pt idx="796">
                  <c:v>0.37354163872871132</c:v>
                </c:pt>
                <c:pt idx="858">
                  <c:v>0.37415109871264346</c:v>
                </c:pt>
                <c:pt idx="922">
                  <c:v>0.33528373390610922</c:v>
                </c:pt>
                <c:pt idx="986">
                  <c:v>0.39107228361389901</c:v>
                </c:pt>
                <c:pt idx="1050">
                  <c:v>0.42717544030937332</c:v>
                </c:pt>
              </c:numCache>
            </c:numRef>
          </c:val>
          <c:smooth val="0"/>
          <c:extLst>
            <c:ext xmlns:c16="http://schemas.microsoft.com/office/drawing/2014/chart" uri="{C3380CC4-5D6E-409C-BE32-E72D297353CC}">
              <c16:uniqueId val="{00000002-99B2-4216-B709-767CC145895C}"/>
            </c:ext>
          </c:extLst>
        </c:ser>
        <c:dLbls>
          <c:showLegendKey val="0"/>
          <c:showVal val="0"/>
          <c:showCatName val="0"/>
          <c:showSerName val="0"/>
          <c:showPercent val="0"/>
          <c:showBubbleSize val="0"/>
        </c:dLbls>
        <c:marker val="1"/>
        <c:smooth val="0"/>
        <c:axId val="1864857600"/>
        <c:axId val="1864858080"/>
      </c:lineChart>
      <c:catAx>
        <c:axId val="1440562368"/>
        <c:scaling>
          <c:orientation val="minMax"/>
          <c:min val="44286"/>
        </c:scaling>
        <c:delete val="0"/>
        <c:axPos val="b"/>
        <c:numFmt formatCode="mmm\-yy" sourceLinked="0"/>
        <c:majorTickMark val="none"/>
        <c:minorTickMark val="none"/>
        <c:tickLblPos val="none"/>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40563328"/>
        <c:crosses val="autoZero"/>
        <c:auto val="1"/>
        <c:lblAlgn val="ctr"/>
        <c:lblOffset val="100"/>
        <c:tickLblSkip val="12"/>
        <c:noMultiLvlLbl val="1"/>
      </c:catAx>
      <c:valAx>
        <c:axId val="1440563328"/>
        <c:scaling>
          <c:orientation val="minMax"/>
        </c:scaling>
        <c:delete val="0"/>
        <c:axPos val="l"/>
        <c:majorGridlines>
          <c:spPr>
            <a:ln w="3175" cap="flat" cmpd="sng" algn="ctr">
              <a:solidFill>
                <a:schemeClr val="tx1">
                  <a:lumMod val="15000"/>
                  <a:lumOff val="85000"/>
                </a:schemeClr>
              </a:solidFill>
              <a:round/>
            </a:ln>
            <a:effectLst/>
          </c:spPr>
        </c:majorGridlines>
        <c:numFmt formatCode="#,##0_);\(#,##0\);\-\ \ \ " sourceLinked="0"/>
        <c:majorTickMark val="out"/>
        <c:minorTickMark val="none"/>
        <c:tickLblPos val="nextTo"/>
        <c:spPr>
          <a:noFill/>
          <a:ln w="9525">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440562368"/>
        <c:crosses val="autoZero"/>
        <c:crossBetween val="between"/>
      </c:valAx>
      <c:valAx>
        <c:axId val="1864858080"/>
        <c:scaling>
          <c:orientation val="minMax"/>
          <c:min val="0.25"/>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64857600"/>
        <c:crosses val="max"/>
        <c:crossBetween val="between"/>
        <c:majorUnit val="5.000000000000001E-2"/>
      </c:valAx>
      <c:catAx>
        <c:axId val="1864857600"/>
        <c:scaling>
          <c:orientation val="maxMin"/>
        </c:scaling>
        <c:delete val="0"/>
        <c:axPos val="t"/>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64858080"/>
        <c:crosses val="max"/>
        <c:auto val="1"/>
        <c:lblAlgn val="ctr"/>
        <c:lblOffset val="100"/>
        <c:tickLblSkip val="1"/>
        <c:tickMarkSkip val="1"/>
        <c:noMultiLvlLbl val="0"/>
      </c:catAx>
      <c:spPr>
        <a:noFill/>
        <a:ln>
          <a:noFill/>
        </a:ln>
        <a:effectLst/>
      </c:spPr>
    </c:plotArea>
    <c:legend>
      <c:legendPos val="t"/>
      <c:layout>
        <c:manualLayout>
          <c:xMode val="edge"/>
          <c:yMode val="edge"/>
          <c:x val="2.0000755560110848E-4"/>
          <c:y val="0"/>
          <c:w val="0.43490450259858704"/>
          <c:h val="6.21417974844822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51604814256932"/>
          <c:y val="8.9277456280699538E-2"/>
          <c:w val="0.83606049215476719"/>
          <c:h val="0.81637521924729872"/>
        </c:manualLayout>
      </c:layout>
      <c:lineChart>
        <c:grouping val="standard"/>
        <c:varyColors val="0"/>
        <c:ser>
          <c:idx val="0"/>
          <c:order val="0"/>
          <c:spPr>
            <a:ln w="28575" cap="rnd">
              <a:solidFill>
                <a:schemeClr val="accent1"/>
              </a:solidFill>
              <a:round/>
            </a:ln>
            <a:effectLst/>
          </c:spPr>
          <c:marker>
            <c:symbol val="none"/>
          </c:marker>
          <c:cat>
            <c:numRef>
              <c:f>Pricing!$M$10:$M$345</c:f>
              <c:numCache>
                <c:formatCode>0.00</c:formatCode>
                <c:ptCount val="336"/>
                <c:pt idx="0">
                  <c:v>45601</c:v>
                </c:pt>
                <c:pt idx="1">
                  <c:v>45602</c:v>
                </c:pt>
                <c:pt idx="2">
                  <c:v>45603</c:v>
                </c:pt>
                <c:pt idx="3">
                  <c:v>45604</c:v>
                </c:pt>
                <c:pt idx="4">
                  <c:v>45607</c:v>
                </c:pt>
                <c:pt idx="5">
                  <c:v>45608</c:v>
                </c:pt>
                <c:pt idx="6">
                  <c:v>45609</c:v>
                </c:pt>
                <c:pt idx="7">
                  <c:v>45610</c:v>
                </c:pt>
                <c:pt idx="8">
                  <c:v>45611</c:v>
                </c:pt>
                <c:pt idx="9">
                  <c:v>45614</c:v>
                </c:pt>
                <c:pt idx="10">
                  <c:v>45615</c:v>
                </c:pt>
                <c:pt idx="11">
                  <c:v>45616</c:v>
                </c:pt>
                <c:pt idx="12">
                  <c:v>45617</c:v>
                </c:pt>
                <c:pt idx="13">
                  <c:v>45618</c:v>
                </c:pt>
                <c:pt idx="14">
                  <c:v>45621</c:v>
                </c:pt>
                <c:pt idx="15">
                  <c:v>45622</c:v>
                </c:pt>
                <c:pt idx="16">
                  <c:v>45623</c:v>
                </c:pt>
                <c:pt idx="17">
                  <c:v>45624</c:v>
                </c:pt>
                <c:pt idx="18">
                  <c:v>45625</c:v>
                </c:pt>
                <c:pt idx="19">
                  <c:v>45628</c:v>
                </c:pt>
                <c:pt idx="20">
                  <c:v>45629</c:v>
                </c:pt>
                <c:pt idx="21">
                  <c:v>45630</c:v>
                </c:pt>
                <c:pt idx="22">
                  <c:v>45631</c:v>
                </c:pt>
                <c:pt idx="23">
                  <c:v>45632</c:v>
                </c:pt>
                <c:pt idx="24">
                  <c:v>45635</c:v>
                </c:pt>
                <c:pt idx="25">
                  <c:v>45636</c:v>
                </c:pt>
                <c:pt idx="26">
                  <c:v>45637</c:v>
                </c:pt>
                <c:pt idx="27">
                  <c:v>45638</c:v>
                </c:pt>
                <c:pt idx="28">
                  <c:v>45639</c:v>
                </c:pt>
                <c:pt idx="29">
                  <c:v>45642</c:v>
                </c:pt>
                <c:pt idx="30">
                  <c:v>45643</c:v>
                </c:pt>
                <c:pt idx="31">
                  <c:v>45644</c:v>
                </c:pt>
                <c:pt idx="32">
                  <c:v>45645</c:v>
                </c:pt>
                <c:pt idx="33">
                  <c:v>45646</c:v>
                </c:pt>
                <c:pt idx="34">
                  <c:v>45649</c:v>
                </c:pt>
                <c:pt idx="35">
                  <c:v>45650</c:v>
                </c:pt>
                <c:pt idx="36">
                  <c:v>45651</c:v>
                </c:pt>
                <c:pt idx="37">
                  <c:v>45652</c:v>
                </c:pt>
                <c:pt idx="38">
                  <c:v>45653</c:v>
                </c:pt>
                <c:pt idx="39">
                  <c:v>45656</c:v>
                </c:pt>
                <c:pt idx="40">
                  <c:v>45657</c:v>
                </c:pt>
                <c:pt idx="41">
                  <c:v>45658</c:v>
                </c:pt>
                <c:pt idx="42">
                  <c:v>45659</c:v>
                </c:pt>
                <c:pt idx="43">
                  <c:v>45660</c:v>
                </c:pt>
                <c:pt idx="44">
                  <c:v>45663</c:v>
                </c:pt>
                <c:pt idx="45">
                  <c:v>45664</c:v>
                </c:pt>
                <c:pt idx="46">
                  <c:v>45665</c:v>
                </c:pt>
                <c:pt idx="47">
                  <c:v>45666</c:v>
                </c:pt>
                <c:pt idx="48">
                  <c:v>45667</c:v>
                </c:pt>
                <c:pt idx="49">
                  <c:v>45670</c:v>
                </c:pt>
                <c:pt idx="50">
                  <c:v>45671</c:v>
                </c:pt>
                <c:pt idx="51">
                  <c:v>45672</c:v>
                </c:pt>
                <c:pt idx="52">
                  <c:v>45673</c:v>
                </c:pt>
                <c:pt idx="53">
                  <c:v>45674</c:v>
                </c:pt>
                <c:pt idx="54">
                  <c:v>45677</c:v>
                </c:pt>
                <c:pt idx="55">
                  <c:v>45678</c:v>
                </c:pt>
                <c:pt idx="56">
                  <c:v>45679</c:v>
                </c:pt>
                <c:pt idx="57">
                  <c:v>45680</c:v>
                </c:pt>
                <c:pt idx="58">
                  <c:v>45681</c:v>
                </c:pt>
                <c:pt idx="59">
                  <c:v>45684</c:v>
                </c:pt>
                <c:pt idx="60">
                  <c:v>45685</c:v>
                </c:pt>
                <c:pt idx="61">
                  <c:v>45686</c:v>
                </c:pt>
                <c:pt idx="62">
                  <c:v>45687</c:v>
                </c:pt>
                <c:pt idx="63">
                  <c:v>45688</c:v>
                </c:pt>
                <c:pt idx="64">
                  <c:v>45691</c:v>
                </c:pt>
                <c:pt idx="65">
                  <c:v>45692</c:v>
                </c:pt>
                <c:pt idx="66">
                  <c:v>45693</c:v>
                </c:pt>
                <c:pt idx="67">
                  <c:v>45694</c:v>
                </c:pt>
                <c:pt idx="68">
                  <c:v>45695</c:v>
                </c:pt>
                <c:pt idx="69">
                  <c:v>45698</c:v>
                </c:pt>
                <c:pt idx="70">
                  <c:v>45699</c:v>
                </c:pt>
                <c:pt idx="71">
                  <c:v>45700</c:v>
                </c:pt>
                <c:pt idx="72">
                  <c:v>45701</c:v>
                </c:pt>
                <c:pt idx="73">
                  <c:v>45702</c:v>
                </c:pt>
                <c:pt idx="74">
                  <c:v>45705</c:v>
                </c:pt>
                <c:pt idx="75">
                  <c:v>45706</c:v>
                </c:pt>
                <c:pt idx="76">
                  <c:v>45707</c:v>
                </c:pt>
                <c:pt idx="77">
                  <c:v>45708</c:v>
                </c:pt>
                <c:pt idx="78">
                  <c:v>45709</c:v>
                </c:pt>
                <c:pt idx="79">
                  <c:v>45712</c:v>
                </c:pt>
                <c:pt idx="80">
                  <c:v>45713</c:v>
                </c:pt>
                <c:pt idx="81">
                  <c:v>45714</c:v>
                </c:pt>
                <c:pt idx="82">
                  <c:v>45715</c:v>
                </c:pt>
                <c:pt idx="83">
                  <c:v>45716</c:v>
                </c:pt>
                <c:pt idx="84">
                  <c:v>45719</c:v>
                </c:pt>
                <c:pt idx="85">
                  <c:v>45720</c:v>
                </c:pt>
                <c:pt idx="86">
                  <c:v>45721</c:v>
                </c:pt>
                <c:pt idx="87">
                  <c:v>45722</c:v>
                </c:pt>
                <c:pt idx="88">
                  <c:v>45723</c:v>
                </c:pt>
                <c:pt idx="89">
                  <c:v>45726</c:v>
                </c:pt>
                <c:pt idx="90">
                  <c:v>45727</c:v>
                </c:pt>
                <c:pt idx="91">
                  <c:v>45728</c:v>
                </c:pt>
                <c:pt idx="92">
                  <c:v>45729</c:v>
                </c:pt>
                <c:pt idx="93">
                  <c:v>45730</c:v>
                </c:pt>
                <c:pt idx="94">
                  <c:v>45733</c:v>
                </c:pt>
                <c:pt idx="95">
                  <c:v>45734</c:v>
                </c:pt>
                <c:pt idx="96">
                  <c:v>45735</c:v>
                </c:pt>
                <c:pt idx="97">
                  <c:v>45736</c:v>
                </c:pt>
                <c:pt idx="98">
                  <c:v>45737</c:v>
                </c:pt>
                <c:pt idx="99">
                  <c:v>45740</c:v>
                </c:pt>
                <c:pt idx="100">
                  <c:v>45741</c:v>
                </c:pt>
                <c:pt idx="101">
                  <c:v>45742</c:v>
                </c:pt>
                <c:pt idx="102">
                  <c:v>45743</c:v>
                </c:pt>
                <c:pt idx="103">
                  <c:v>45744</c:v>
                </c:pt>
                <c:pt idx="104">
                  <c:v>45747</c:v>
                </c:pt>
                <c:pt idx="105">
                  <c:v>45748</c:v>
                </c:pt>
                <c:pt idx="106">
                  <c:v>45749</c:v>
                </c:pt>
                <c:pt idx="107">
                  <c:v>45750</c:v>
                </c:pt>
                <c:pt idx="108">
                  <c:v>45751</c:v>
                </c:pt>
                <c:pt idx="109">
                  <c:v>45754</c:v>
                </c:pt>
                <c:pt idx="110">
                  <c:v>45755</c:v>
                </c:pt>
                <c:pt idx="111">
                  <c:v>45756</c:v>
                </c:pt>
                <c:pt idx="112">
                  <c:v>45757</c:v>
                </c:pt>
                <c:pt idx="113">
                  <c:v>45758</c:v>
                </c:pt>
                <c:pt idx="114">
                  <c:v>45761</c:v>
                </c:pt>
                <c:pt idx="115">
                  <c:v>45762</c:v>
                </c:pt>
                <c:pt idx="116">
                  <c:v>45763</c:v>
                </c:pt>
                <c:pt idx="117">
                  <c:v>45764</c:v>
                </c:pt>
                <c:pt idx="118">
                  <c:v>45765</c:v>
                </c:pt>
                <c:pt idx="119">
                  <c:v>45768</c:v>
                </c:pt>
                <c:pt idx="120">
                  <c:v>45769</c:v>
                </c:pt>
                <c:pt idx="121">
                  <c:v>45770</c:v>
                </c:pt>
                <c:pt idx="122">
                  <c:v>45771</c:v>
                </c:pt>
                <c:pt idx="123">
                  <c:v>45772</c:v>
                </c:pt>
                <c:pt idx="124">
                  <c:v>45775</c:v>
                </c:pt>
                <c:pt idx="125">
                  <c:v>45776</c:v>
                </c:pt>
                <c:pt idx="126">
                  <c:v>45777</c:v>
                </c:pt>
                <c:pt idx="127">
                  <c:v>45778</c:v>
                </c:pt>
                <c:pt idx="128">
                  <c:v>45779</c:v>
                </c:pt>
                <c:pt idx="129">
                  <c:v>45782</c:v>
                </c:pt>
                <c:pt idx="130">
                  <c:v>45783</c:v>
                </c:pt>
                <c:pt idx="131">
                  <c:v>45784</c:v>
                </c:pt>
                <c:pt idx="132">
                  <c:v>45785</c:v>
                </c:pt>
                <c:pt idx="133">
                  <c:v>45786</c:v>
                </c:pt>
                <c:pt idx="134">
                  <c:v>45789</c:v>
                </c:pt>
                <c:pt idx="135">
                  <c:v>45790</c:v>
                </c:pt>
                <c:pt idx="136">
                  <c:v>45791</c:v>
                </c:pt>
                <c:pt idx="137">
                  <c:v>45792</c:v>
                </c:pt>
                <c:pt idx="138">
                  <c:v>45793</c:v>
                </c:pt>
                <c:pt idx="139">
                  <c:v>45796</c:v>
                </c:pt>
                <c:pt idx="140">
                  <c:v>45797</c:v>
                </c:pt>
                <c:pt idx="141">
                  <c:v>45798</c:v>
                </c:pt>
                <c:pt idx="142">
                  <c:v>45799</c:v>
                </c:pt>
                <c:pt idx="143">
                  <c:v>45800</c:v>
                </c:pt>
                <c:pt idx="144">
                  <c:v>45803</c:v>
                </c:pt>
                <c:pt idx="145">
                  <c:v>45804</c:v>
                </c:pt>
                <c:pt idx="146">
                  <c:v>45805</c:v>
                </c:pt>
                <c:pt idx="147">
                  <c:v>45806</c:v>
                </c:pt>
                <c:pt idx="148">
                  <c:v>45807</c:v>
                </c:pt>
                <c:pt idx="149">
                  <c:v>45810</c:v>
                </c:pt>
                <c:pt idx="150">
                  <c:v>45811</c:v>
                </c:pt>
                <c:pt idx="151">
                  <c:v>45812</c:v>
                </c:pt>
                <c:pt idx="152">
                  <c:v>45813</c:v>
                </c:pt>
                <c:pt idx="153">
                  <c:v>45814</c:v>
                </c:pt>
                <c:pt idx="154">
                  <c:v>45817</c:v>
                </c:pt>
                <c:pt idx="155">
                  <c:v>45818</c:v>
                </c:pt>
                <c:pt idx="156">
                  <c:v>45819</c:v>
                </c:pt>
                <c:pt idx="157">
                  <c:v>45820</c:v>
                </c:pt>
                <c:pt idx="158">
                  <c:v>45821</c:v>
                </c:pt>
                <c:pt idx="159">
                  <c:v>45824</c:v>
                </c:pt>
                <c:pt idx="160">
                  <c:v>45825</c:v>
                </c:pt>
                <c:pt idx="161">
                  <c:v>45826</c:v>
                </c:pt>
                <c:pt idx="162">
                  <c:v>45827</c:v>
                </c:pt>
                <c:pt idx="163">
                  <c:v>45828</c:v>
                </c:pt>
                <c:pt idx="164">
                  <c:v>45831</c:v>
                </c:pt>
                <c:pt idx="165">
                  <c:v>45832</c:v>
                </c:pt>
                <c:pt idx="166">
                  <c:v>45833</c:v>
                </c:pt>
                <c:pt idx="167">
                  <c:v>45834</c:v>
                </c:pt>
                <c:pt idx="168">
                  <c:v>45835</c:v>
                </c:pt>
                <c:pt idx="169">
                  <c:v>45838</c:v>
                </c:pt>
                <c:pt idx="170">
                  <c:v>45839</c:v>
                </c:pt>
                <c:pt idx="171">
                  <c:v>45840</c:v>
                </c:pt>
                <c:pt idx="172">
                  <c:v>45841</c:v>
                </c:pt>
                <c:pt idx="173">
                  <c:v>45842</c:v>
                </c:pt>
                <c:pt idx="174">
                  <c:v>45845</c:v>
                </c:pt>
                <c:pt idx="175">
                  <c:v>45846</c:v>
                </c:pt>
                <c:pt idx="176">
                  <c:v>45847</c:v>
                </c:pt>
                <c:pt idx="177">
                  <c:v>45848</c:v>
                </c:pt>
                <c:pt idx="178">
                  <c:v>45849</c:v>
                </c:pt>
                <c:pt idx="179">
                  <c:v>45852</c:v>
                </c:pt>
                <c:pt idx="180">
                  <c:v>45853</c:v>
                </c:pt>
                <c:pt idx="181">
                  <c:v>45854</c:v>
                </c:pt>
                <c:pt idx="182">
                  <c:v>45855</c:v>
                </c:pt>
                <c:pt idx="183">
                  <c:v>45856</c:v>
                </c:pt>
                <c:pt idx="184">
                  <c:v>45859</c:v>
                </c:pt>
                <c:pt idx="185">
                  <c:v>45860</c:v>
                </c:pt>
                <c:pt idx="186">
                  <c:v>45861</c:v>
                </c:pt>
                <c:pt idx="187">
                  <c:v>45862</c:v>
                </c:pt>
                <c:pt idx="188">
                  <c:v>45863</c:v>
                </c:pt>
                <c:pt idx="189">
                  <c:v>45866</c:v>
                </c:pt>
                <c:pt idx="190">
                  <c:v>45867</c:v>
                </c:pt>
                <c:pt idx="191">
                  <c:v>45868</c:v>
                </c:pt>
                <c:pt idx="192">
                  <c:v>45869</c:v>
                </c:pt>
                <c:pt idx="193">
                  <c:v>45870</c:v>
                </c:pt>
                <c:pt idx="194">
                  <c:v>45873</c:v>
                </c:pt>
                <c:pt idx="195">
                  <c:v>45874</c:v>
                </c:pt>
                <c:pt idx="196">
                  <c:v>45875</c:v>
                </c:pt>
                <c:pt idx="197">
                  <c:v>45876</c:v>
                </c:pt>
                <c:pt idx="198">
                  <c:v>45877</c:v>
                </c:pt>
                <c:pt idx="199">
                  <c:v>45880</c:v>
                </c:pt>
                <c:pt idx="200">
                  <c:v>45881</c:v>
                </c:pt>
                <c:pt idx="201">
                  <c:v>45882</c:v>
                </c:pt>
                <c:pt idx="202">
                  <c:v>45883</c:v>
                </c:pt>
                <c:pt idx="203">
                  <c:v>45884</c:v>
                </c:pt>
                <c:pt idx="204">
                  <c:v>45887</c:v>
                </c:pt>
                <c:pt idx="205">
                  <c:v>45888</c:v>
                </c:pt>
                <c:pt idx="206">
                  <c:v>45889</c:v>
                </c:pt>
                <c:pt idx="207">
                  <c:v>45890</c:v>
                </c:pt>
                <c:pt idx="208">
                  <c:v>45891</c:v>
                </c:pt>
                <c:pt idx="209">
                  <c:v>45894</c:v>
                </c:pt>
                <c:pt idx="210">
                  <c:v>45895</c:v>
                </c:pt>
                <c:pt idx="211">
                  <c:v>45896</c:v>
                </c:pt>
                <c:pt idx="212">
                  <c:v>45897</c:v>
                </c:pt>
                <c:pt idx="213">
                  <c:v>45898</c:v>
                </c:pt>
                <c:pt idx="214">
                  <c:v>45901</c:v>
                </c:pt>
                <c:pt idx="215">
                  <c:v>45902</c:v>
                </c:pt>
                <c:pt idx="216">
                  <c:v>45903</c:v>
                </c:pt>
                <c:pt idx="217">
                  <c:v>45904</c:v>
                </c:pt>
                <c:pt idx="218">
                  <c:v>45905</c:v>
                </c:pt>
                <c:pt idx="219">
                  <c:v>45908</c:v>
                </c:pt>
                <c:pt idx="220">
                  <c:v>45909</c:v>
                </c:pt>
                <c:pt idx="221">
                  <c:v>45910</c:v>
                </c:pt>
                <c:pt idx="222">
                  <c:v>45911</c:v>
                </c:pt>
                <c:pt idx="223">
                  <c:v>45912</c:v>
                </c:pt>
                <c:pt idx="224">
                  <c:v>45915</c:v>
                </c:pt>
                <c:pt idx="225">
                  <c:v>45916</c:v>
                </c:pt>
                <c:pt idx="226">
                  <c:v>45917</c:v>
                </c:pt>
                <c:pt idx="227">
                  <c:v>45918</c:v>
                </c:pt>
                <c:pt idx="228">
                  <c:v>45919</c:v>
                </c:pt>
                <c:pt idx="229">
                  <c:v>45922</c:v>
                </c:pt>
                <c:pt idx="230">
                  <c:v>45923</c:v>
                </c:pt>
                <c:pt idx="231">
                  <c:v>45924</c:v>
                </c:pt>
                <c:pt idx="232">
                  <c:v>45925</c:v>
                </c:pt>
                <c:pt idx="233">
                  <c:v>45926</c:v>
                </c:pt>
                <c:pt idx="234">
                  <c:v>45929</c:v>
                </c:pt>
                <c:pt idx="235">
                  <c:v>45930</c:v>
                </c:pt>
                <c:pt idx="236">
                  <c:v>45931</c:v>
                </c:pt>
                <c:pt idx="237">
                  <c:v>45932</c:v>
                </c:pt>
                <c:pt idx="238">
                  <c:v>45933</c:v>
                </c:pt>
                <c:pt idx="239">
                  <c:v>45936</c:v>
                </c:pt>
                <c:pt idx="240">
                  <c:v>45937</c:v>
                </c:pt>
                <c:pt idx="241">
                  <c:v>45938</c:v>
                </c:pt>
                <c:pt idx="242">
                  <c:v>45939</c:v>
                </c:pt>
                <c:pt idx="243">
                  <c:v>45940</c:v>
                </c:pt>
                <c:pt idx="244">
                  <c:v>45943</c:v>
                </c:pt>
                <c:pt idx="245">
                  <c:v>45944</c:v>
                </c:pt>
                <c:pt idx="246">
                  <c:v>45945</c:v>
                </c:pt>
                <c:pt idx="247">
                  <c:v>45946</c:v>
                </c:pt>
                <c:pt idx="248">
                  <c:v>45947</c:v>
                </c:pt>
                <c:pt idx="249">
                  <c:v>45950</c:v>
                </c:pt>
                <c:pt idx="250">
                  <c:v>45951</c:v>
                </c:pt>
                <c:pt idx="251">
                  <c:v>45952</c:v>
                </c:pt>
                <c:pt idx="252">
                  <c:v>45953</c:v>
                </c:pt>
                <c:pt idx="253">
                  <c:v>45954</c:v>
                </c:pt>
                <c:pt idx="254">
                  <c:v>45957</c:v>
                </c:pt>
                <c:pt idx="255">
                  <c:v>45958</c:v>
                </c:pt>
                <c:pt idx="256">
                  <c:v>45959</c:v>
                </c:pt>
                <c:pt idx="257">
                  <c:v>45960</c:v>
                </c:pt>
                <c:pt idx="258">
                  <c:v>45961</c:v>
                </c:pt>
                <c:pt idx="259">
                  <c:v>45964</c:v>
                </c:pt>
                <c:pt idx="260">
                  <c:v>45965</c:v>
                </c:pt>
                <c:pt idx="261">
                  <c:v>45966</c:v>
                </c:pt>
                <c:pt idx="262">
                  <c:v>45967</c:v>
                </c:pt>
                <c:pt idx="263">
                  <c:v>45968</c:v>
                </c:pt>
                <c:pt idx="264">
                  <c:v>45971</c:v>
                </c:pt>
                <c:pt idx="265">
                  <c:v>45972</c:v>
                </c:pt>
                <c:pt idx="266">
                  <c:v>45973</c:v>
                </c:pt>
                <c:pt idx="267">
                  <c:v>45974</c:v>
                </c:pt>
                <c:pt idx="268">
                  <c:v>45975</c:v>
                </c:pt>
                <c:pt idx="269">
                  <c:v>45978</c:v>
                </c:pt>
                <c:pt idx="270">
                  <c:v>45979</c:v>
                </c:pt>
                <c:pt idx="271">
                  <c:v>45980</c:v>
                </c:pt>
                <c:pt idx="272">
                  <c:v>45981</c:v>
                </c:pt>
                <c:pt idx="273">
                  <c:v>45982</c:v>
                </c:pt>
                <c:pt idx="274">
                  <c:v>45985</c:v>
                </c:pt>
                <c:pt idx="275">
                  <c:v>45986</c:v>
                </c:pt>
                <c:pt idx="276">
                  <c:v>45987</c:v>
                </c:pt>
                <c:pt idx="277">
                  <c:v>45988</c:v>
                </c:pt>
                <c:pt idx="278">
                  <c:v>45989</c:v>
                </c:pt>
                <c:pt idx="279">
                  <c:v>45992</c:v>
                </c:pt>
                <c:pt idx="280">
                  <c:v>45993</c:v>
                </c:pt>
                <c:pt idx="281">
                  <c:v>45994</c:v>
                </c:pt>
                <c:pt idx="282">
                  <c:v>45995</c:v>
                </c:pt>
                <c:pt idx="283">
                  <c:v>45996</c:v>
                </c:pt>
                <c:pt idx="284">
                  <c:v>45999</c:v>
                </c:pt>
                <c:pt idx="285">
                  <c:v>46000</c:v>
                </c:pt>
                <c:pt idx="286">
                  <c:v>46001</c:v>
                </c:pt>
                <c:pt idx="287">
                  <c:v>46002</c:v>
                </c:pt>
                <c:pt idx="288">
                  <c:v>46003</c:v>
                </c:pt>
                <c:pt idx="289">
                  <c:v>46006</c:v>
                </c:pt>
                <c:pt idx="290">
                  <c:v>46007</c:v>
                </c:pt>
                <c:pt idx="291">
                  <c:v>46008</c:v>
                </c:pt>
                <c:pt idx="292">
                  <c:v>46009</c:v>
                </c:pt>
                <c:pt idx="293">
                  <c:v>46010</c:v>
                </c:pt>
                <c:pt idx="294">
                  <c:v>46013</c:v>
                </c:pt>
                <c:pt idx="295">
                  <c:v>46014</c:v>
                </c:pt>
                <c:pt idx="296">
                  <c:v>46015</c:v>
                </c:pt>
                <c:pt idx="297">
                  <c:v>46016</c:v>
                </c:pt>
                <c:pt idx="298">
                  <c:v>46017</c:v>
                </c:pt>
                <c:pt idx="299">
                  <c:v>46020</c:v>
                </c:pt>
                <c:pt idx="300">
                  <c:v>46021</c:v>
                </c:pt>
                <c:pt idx="301">
                  <c:v>46022</c:v>
                </c:pt>
                <c:pt idx="302">
                  <c:v>46023</c:v>
                </c:pt>
                <c:pt idx="303">
                  <c:v>46024</c:v>
                </c:pt>
                <c:pt idx="304">
                  <c:v>46027</c:v>
                </c:pt>
                <c:pt idx="305">
                  <c:v>46028</c:v>
                </c:pt>
                <c:pt idx="306">
                  <c:v>46029</c:v>
                </c:pt>
                <c:pt idx="307">
                  <c:v>46030</c:v>
                </c:pt>
                <c:pt idx="308">
                  <c:v>46031</c:v>
                </c:pt>
                <c:pt idx="309">
                  <c:v>46034</c:v>
                </c:pt>
                <c:pt idx="310">
                  <c:v>46035</c:v>
                </c:pt>
                <c:pt idx="311">
                  <c:v>46036</c:v>
                </c:pt>
                <c:pt idx="312">
                  <c:v>46037</c:v>
                </c:pt>
                <c:pt idx="313">
                  <c:v>46038</c:v>
                </c:pt>
                <c:pt idx="314">
                  <c:v>46041</c:v>
                </c:pt>
                <c:pt idx="315">
                  <c:v>46042</c:v>
                </c:pt>
                <c:pt idx="316">
                  <c:v>46043</c:v>
                </c:pt>
                <c:pt idx="317">
                  <c:v>46044</c:v>
                </c:pt>
                <c:pt idx="318">
                  <c:v>46045</c:v>
                </c:pt>
                <c:pt idx="319">
                  <c:v>46048</c:v>
                </c:pt>
                <c:pt idx="320">
                  <c:v>46049</c:v>
                </c:pt>
                <c:pt idx="321">
                  <c:v>46050</c:v>
                </c:pt>
                <c:pt idx="322">
                  <c:v>46051</c:v>
                </c:pt>
                <c:pt idx="323">
                  <c:v>46052</c:v>
                </c:pt>
                <c:pt idx="324">
                  <c:v>46055</c:v>
                </c:pt>
                <c:pt idx="325">
                  <c:v>46056</c:v>
                </c:pt>
                <c:pt idx="326">
                  <c:v>46057</c:v>
                </c:pt>
                <c:pt idx="327">
                  <c:v>46058</c:v>
                </c:pt>
                <c:pt idx="328">
                  <c:v>46059</c:v>
                </c:pt>
                <c:pt idx="329">
                  <c:v>46062</c:v>
                </c:pt>
                <c:pt idx="330">
                  <c:v>46063</c:v>
                </c:pt>
                <c:pt idx="331">
                  <c:v>46064</c:v>
                </c:pt>
                <c:pt idx="332">
                  <c:v>46065</c:v>
                </c:pt>
                <c:pt idx="333">
                  <c:v>46066</c:v>
                </c:pt>
                <c:pt idx="334">
                  <c:v>46069</c:v>
                </c:pt>
                <c:pt idx="335">
                  <c:v>46070</c:v>
                </c:pt>
              </c:numCache>
            </c:numRef>
          </c:cat>
          <c:val>
            <c:numRef>
              <c:f>Pricing!$P$10:$P$345</c:f>
              <c:numCache>
                <c:formatCode>0.00</c:formatCode>
                <c:ptCount val="336"/>
                <c:pt idx="0">
                  <c:v>3.17</c:v>
                </c:pt>
                <c:pt idx="1">
                  <c:v>3.27</c:v>
                </c:pt>
                <c:pt idx="2">
                  <c:v>3.14</c:v>
                </c:pt>
                <c:pt idx="3">
                  <c:v>3.14</c:v>
                </c:pt>
                <c:pt idx="4">
                  <c:v>2.97</c:v>
                </c:pt>
                <c:pt idx="5">
                  <c:v>2.94</c:v>
                </c:pt>
                <c:pt idx="6">
                  <c:v>2.95</c:v>
                </c:pt>
                <c:pt idx="7">
                  <c:v>2.97</c:v>
                </c:pt>
                <c:pt idx="8">
                  <c:v>2.97</c:v>
                </c:pt>
                <c:pt idx="9">
                  <c:v>2.88</c:v>
                </c:pt>
                <c:pt idx="10">
                  <c:v>2.87</c:v>
                </c:pt>
                <c:pt idx="11">
                  <c:v>2.91</c:v>
                </c:pt>
                <c:pt idx="12">
                  <c:v>2.95</c:v>
                </c:pt>
                <c:pt idx="13">
                  <c:v>2.95</c:v>
                </c:pt>
                <c:pt idx="14">
                  <c:v>3.19</c:v>
                </c:pt>
                <c:pt idx="15">
                  <c:v>3.23</c:v>
                </c:pt>
                <c:pt idx="16">
                  <c:v>3.23</c:v>
                </c:pt>
                <c:pt idx="17">
                  <c:v>3.21</c:v>
                </c:pt>
                <c:pt idx="18">
                  <c:v>3.21</c:v>
                </c:pt>
                <c:pt idx="19">
                  <c:v>3.36</c:v>
                </c:pt>
                <c:pt idx="20">
                  <c:v>3.34</c:v>
                </c:pt>
                <c:pt idx="21">
                  <c:v>3.09</c:v>
                </c:pt>
                <c:pt idx="22">
                  <c:v>3.15</c:v>
                </c:pt>
                <c:pt idx="23">
                  <c:v>3.15</c:v>
                </c:pt>
                <c:pt idx="24">
                  <c:v>3.08</c:v>
                </c:pt>
                <c:pt idx="25">
                  <c:v>3.05</c:v>
                </c:pt>
                <c:pt idx="26">
                  <c:v>3.05</c:v>
                </c:pt>
                <c:pt idx="27">
                  <c:v>3.03</c:v>
                </c:pt>
                <c:pt idx="28">
                  <c:v>3.03</c:v>
                </c:pt>
                <c:pt idx="29">
                  <c:v>3.01</c:v>
                </c:pt>
                <c:pt idx="30">
                  <c:v>2.76</c:v>
                </c:pt>
                <c:pt idx="31">
                  <c:v>2.56</c:v>
                </c:pt>
                <c:pt idx="32">
                  <c:v>2.59</c:v>
                </c:pt>
                <c:pt idx="33">
                  <c:v>2.59</c:v>
                </c:pt>
                <c:pt idx="34">
                  <c:v>2.4700000000000002</c:v>
                </c:pt>
                <c:pt idx="35">
                  <c:v>2.4700000000000002</c:v>
                </c:pt>
                <c:pt idx="36">
                  <c:v>2.46</c:v>
                </c:pt>
                <c:pt idx="37">
                  <c:v>2.4</c:v>
                </c:pt>
                <c:pt idx="38">
                  <c:v>2.4</c:v>
                </c:pt>
                <c:pt idx="39">
                  <c:v>2.39</c:v>
                </c:pt>
                <c:pt idx="40">
                  <c:v>2.39</c:v>
                </c:pt>
                <c:pt idx="41">
                  <c:v>2.38</c:v>
                </c:pt>
                <c:pt idx="42">
                  <c:v>2.4500000000000002</c:v>
                </c:pt>
                <c:pt idx="43">
                  <c:v>2.4500000000000002</c:v>
                </c:pt>
                <c:pt idx="44">
                  <c:v>2.35</c:v>
                </c:pt>
                <c:pt idx="45">
                  <c:v>2.31</c:v>
                </c:pt>
                <c:pt idx="46">
                  <c:v>2.31</c:v>
                </c:pt>
                <c:pt idx="47">
                  <c:v>2.27</c:v>
                </c:pt>
                <c:pt idx="48">
                  <c:v>2.27</c:v>
                </c:pt>
                <c:pt idx="49">
                  <c:v>2.2999999999999998</c:v>
                </c:pt>
                <c:pt idx="50">
                  <c:v>2.44</c:v>
                </c:pt>
                <c:pt idx="51">
                  <c:v>2.44</c:v>
                </c:pt>
                <c:pt idx="52">
                  <c:v>2.56</c:v>
                </c:pt>
                <c:pt idx="53">
                  <c:v>2.56</c:v>
                </c:pt>
                <c:pt idx="54">
                  <c:v>2.5499999999999998</c:v>
                </c:pt>
                <c:pt idx="55">
                  <c:v>2.5299999999999998</c:v>
                </c:pt>
                <c:pt idx="56">
                  <c:v>2.4900000000000002</c:v>
                </c:pt>
                <c:pt idx="57">
                  <c:v>2.44</c:v>
                </c:pt>
                <c:pt idx="58">
                  <c:v>2.44</c:v>
                </c:pt>
                <c:pt idx="59">
                  <c:v>2.5</c:v>
                </c:pt>
                <c:pt idx="60">
                  <c:v>2.52</c:v>
                </c:pt>
                <c:pt idx="61">
                  <c:v>2.52</c:v>
                </c:pt>
                <c:pt idx="62">
                  <c:v>2.44</c:v>
                </c:pt>
                <c:pt idx="63">
                  <c:v>2.44</c:v>
                </c:pt>
                <c:pt idx="64">
                  <c:v>2.37</c:v>
                </c:pt>
                <c:pt idx="65">
                  <c:v>2.41</c:v>
                </c:pt>
                <c:pt idx="66">
                  <c:v>2.4500000000000002</c:v>
                </c:pt>
                <c:pt idx="67">
                  <c:v>2.38</c:v>
                </c:pt>
                <c:pt idx="68">
                  <c:v>2.38</c:v>
                </c:pt>
                <c:pt idx="69">
                  <c:v>2.48</c:v>
                </c:pt>
                <c:pt idx="70">
                  <c:v>2.4500000000000002</c:v>
                </c:pt>
                <c:pt idx="71">
                  <c:v>2.46</c:v>
                </c:pt>
                <c:pt idx="72">
                  <c:v>2.4500000000000002</c:v>
                </c:pt>
                <c:pt idx="73">
                  <c:v>2.4500000000000002</c:v>
                </c:pt>
                <c:pt idx="74">
                  <c:v>2.4500000000000002</c:v>
                </c:pt>
                <c:pt idx="75">
                  <c:v>2.38</c:v>
                </c:pt>
                <c:pt idx="76">
                  <c:v>2.25</c:v>
                </c:pt>
                <c:pt idx="77">
                  <c:v>2.2599999999999998</c:v>
                </c:pt>
                <c:pt idx="78">
                  <c:v>2.2599999999999998</c:v>
                </c:pt>
                <c:pt idx="79">
                  <c:v>2.23</c:v>
                </c:pt>
                <c:pt idx="80">
                  <c:v>2.31</c:v>
                </c:pt>
                <c:pt idx="81">
                  <c:v>2.2599999999999998</c:v>
                </c:pt>
                <c:pt idx="82">
                  <c:v>2.3199999999999998</c:v>
                </c:pt>
                <c:pt idx="83">
                  <c:v>2.3199999999999998</c:v>
                </c:pt>
                <c:pt idx="84">
                  <c:v>2.3199999999999998</c:v>
                </c:pt>
                <c:pt idx="85">
                  <c:v>2.2400000000000002</c:v>
                </c:pt>
                <c:pt idx="86">
                  <c:v>2.16</c:v>
                </c:pt>
                <c:pt idx="87">
                  <c:v>2.1800000000000002</c:v>
                </c:pt>
                <c:pt idx="88">
                  <c:v>2.1800000000000002</c:v>
                </c:pt>
                <c:pt idx="89">
                  <c:v>1.82</c:v>
                </c:pt>
                <c:pt idx="90">
                  <c:v>1.82</c:v>
                </c:pt>
                <c:pt idx="91">
                  <c:v>1.77</c:v>
                </c:pt>
                <c:pt idx="92">
                  <c:v>1.78</c:v>
                </c:pt>
                <c:pt idx="93">
                  <c:v>1.78</c:v>
                </c:pt>
                <c:pt idx="94">
                  <c:v>1.68</c:v>
                </c:pt>
                <c:pt idx="95">
                  <c:v>1.75</c:v>
                </c:pt>
                <c:pt idx="96">
                  <c:v>1.76</c:v>
                </c:pt>
                <c:pt idx="97">
                  <c:v>1.78</c:v>
                </c:pt>
                <c:pt idx="98">
                  <c:v>1.78</c:v>
                </c:pt>
                <c:pt idx="99">
                  <c:v>1.74</c:v>
                </c:pt>
                <c:pt idx="100">
                  <c:v>1.71</c:v>
                </c:pt>
                <c:pt idx="101">
                  <c:v>1.68</c:v>
                </c:pt>
                <c:pt idx="102">
                  <c:v>1.69</c:v>
                </c:pt>
                <c:pt idx="103">
                  <c:v>1.69</c:v>
                </c:pt>
                <c:pt idx="104">
                  <c:v>1.65</c:v>
                </c:pt>
                <c:pt idx="105">
                  <c:v>1.69</c:v>
                </c:pt>
                <c:pt idx="106">
                  <c:v>1.52</c:v>
                </c:pt>
                <c:pt idx="107">
                  <c:v>1.49</c:v>
                </c:pt>
                <c:pt idx="108">
                  <c:v>1.49</c:v>
                </c:pt>
                <c:pt idx="109">
                  <c:v>1.4</c:v>
                </c:pt>
                <c:pt idx="110">
                  <c:v>1.51</c:v>
                </c:pt>
                <c:pt idx="111">
                  <c:v>1.39</c:v>
                </c:pt>
                <c:pt idx="112">
                  <c:v>1.41</c:v>
                </c:pt>
                <c:pt idx="113">
                  <c:v>1.41</c:v>
                </c:pt>
                <c:pt idx="114">
                  <c:v>1.41</c:v>
                </c:pt>
                <c:pt idx="115">
                  <c:v>1.49</c:v>
                </c:pt>
                <c:pt idx="116">
                  <c:v>1.48</c:v>
                </c:pt>
                <c:pt idx="117">
                  <c:v>1.48</c:v>
                </c:pt>
                <c:pt idx="118">
                  <c:v>1.48</c:v>
                </c:pt>
                <c:pt idx="119">
                  <c:v>1.49</c:v>
                </c:pt>
                <c:pt idx="120">
                  <c:v>1.5</c:v>
                </c:pt>
                <c:pt idx="121">
                  <c:v>1.49</c:v>
                </c:pt>
                <c:pt idx="122">
                  <c:v>1.48</c:v>
                </c:pt>
                <c:pt idx="123">
                  <c:v>1.48</c:v>
                </c:pt>
                <c:pt idx="124">
                  <c:v>1.47</c:v>
                </c:pt>
                <c:pt idx="125">
                  <c:v>1.46</c:v>
                </c:pt>
                <c:pt idx="126">
                  <c:v>1.48</c:v>
                </c:pt>
                <c:pt idx="127">
                  <c:v>1.46</c:v>
                </c:pt>
                <c:pt idx="128">
                  <c:v>1.46</c:v>
                </c:pt>
                <c:pt idx="129">
                  <c:v>1.35</c:v>
                </c:pt>
                <c:pt idx="130">
                  <c:v>1.33</c:v>
                </c:pt>
                <c:pt idx="131">
                  <c:v>1.39</c:v>
                </c:pt>
                <c:pt idx="132">
                  <c:v>1.39</c:v>
                </c:pt>
                <c:pt idx="133">
                  <c:v>1.39</c:v>
                </c:pt>
                <c:pt idx="134">
                  <c:v>1.63</c:v>
                </c:pt>
                <c:pt idx="135">
                  <c:v>1.51</c:v>
                </c:pt>
                <c:pt idx="136">
                  <c:v>1.48</c:v>
                </c:pt>
                <c:pt idx="137">
                  <c:v>1.48</c:v>
                </c:pt>
                <c:pt idx="138">
                  <c:v>1.48</c:v>
                </c:pt>
                <c:pt idx="139">
                  <c:v>1.46</c:v>
                </c:pt>
                <c:pt idx="140">
                  <c:v>1.38</c:v>
                </c:pt>
                <c:pt idx="141">
                  <c:v>1.34</c:v>
                </c:pt>
                <c:pt idx="142">
                  <c:v>1.3</c:v>
                </c:pt>
                <c:pt idx="143">
                  <c:v>1.3</c:v>
                </c:pt>
                <c:pt idx="144">
                  <c:v>1.33</c:v>
                </c:pt>
                <c:pt idx="145">
                  <c:v>1.35</c:v>
                </c:pt>
                <c:pt idx="146">
                  <c:v>1.45</c:v>
                </c:pt>
                <c:pt idx="147">
                  <c:v>1.38</c:v>
                </c:pt>
                <c:pt idx="148">
                  <c:v>1.38</c:v>
                </c:pt>
                <c:pt idx="149">
                  <c:v>1.32</c:v>
                </c:pt>
                <c:pt idx="150">
                  <c:v>1.34</c:v>
                </c:pt>
                <c:pt idx="151">
                  <c:v>1.35</c:v>
                </c:pt>
                <c:pt idx="152">
                  <c:v>1.47</c:v>
                </c:pt>
                <c:pt idx="153">
                  <c:v>1.47</c:v>
                </c:pt>
                <c:pt idx="154">
                  <c:v>1.85</c:v>
                </c:pt>
                <c:pt idx="155">
                  <c:v>1.74</c:v>
                </c:pt>
                <c:pt idx="156">
                  <c:v>1.88</c:v>
                </c:pt>
                <c:pt idx="157">
                  <c:v>1.8</c:v>
                </c:pt>
                <c:pt idx="158">
                  <c:v>1.8</c:v>
                </c:pt>
                <c:pt idx="159">
                  <c:v>1.8</c:v>
                </c:pt>
                <c:pt idx="160">
                  <c:v>1.87</c:v>
                </c:pt>
                <c:pt idx="161">
                  <c:v>1.87</c:v>
                </c:pt>
                <c:pt idx="162">
                  <c:v>1.8</c:v>
                </c:pt>
                <c:pt idx="163">
                  <c:v>1.8</c:v>
                </c:pt>
                <c:pt idx="164">
                  <c:v>1.84</c:v>
                </c:pt>
                <c:pt idx="165">
                  <c:v>1.74</c:v>
                </c:pt>
                <c:pt idx="166">
                  <c:v>1.76</c:v>
                </c:pt>
                <c:pt idx="167">
                  <c:v>1.69</c:v>
                </c:pt>
                <c:pt idx="168">
                  <c:v>1.69</c:v>
                </c:pt>
                <c:pt idx="169">
                  <c:v>1.75</c:v>
                </c:pt>
                <c:pt idx="170">
                  <c:v>1.86</c:v>
                </c:pt>
                <c:pt idx="171">
                  <c:v>1.86</c:v>
                </c:pt>
                <c:pt idx="172">
                  <c:v>1.86</c:v>
                </c:pt>
                <c:pt idx="173">
                  <c:v>1.86</c:v>
                </c:pt>
                <c:pt idx="174">
                  <c:v>1.95</c:v>
                </c:pt>
                <c:pt idx="175">
                  <c:v>1.94</c:v>
                </c:pt>
                <c:pt idx="176">
                  <c:v>2</c:v>
                </c:pt>
                <c:pt idx="177">
                  <c:v>1.94</c:v>
                </c:pt>
                <c:pt idx="178">
                  <c:v>1.94</c:v>
                </c:pt>
                <c:pt idx="179">
                  <c:v>2</c:v>
                </c:pt>
                <c:pt idx="180">
                  <c:v>1.95</c:v>
                </c:pt>
                <c:pt idx="181">
                  <c:v>1.96</c:v>
                </c:pt>
                <c:pt idx="182">
                  <c:v>1.88</c:v>
                </c:pt>
                <c:pt idx="183">
                  <c:v>1.88</c:v>
                </c:pt>
                <c:pt idx="184">
                  <c:v>1.98</c:v>
                </c:pt>
                <c:pt idx="185">
                  <c:v>2.0099999999999998</c:v>
                </c:pt>
                <c:pt idx="186">
                  <c:v>1.95</c:v>
                </c:pt>
                <c:pt idx="187">
                  <c:v>1.83</c:v>
                </c:pt>
                <c:pt idx="188">
                  <c:v>1.83</c:v>
                </c:pt>
                <c:pt idx="189">
                  <c:v>1.8</c:v>
                </c:pt>
                <c:pt idx="190">
                  <c:v>1.66</c:v>
                </c:pt>
                <c:pt idx="191">
                  <c:v>1.62</c:v>
                </c:pt>
                <c:pt idx="192">
                  <c:v>1.54</c:v>
                </c:pt>
                <c:pt idx="193">
                  <c:v>1.54</c:v>
                </c:pt>
                <c:pt idx="194">
                  <c:v>1.65</c:v>
                </c:pt>
                <c:pt idx="195">
                  <c:v>1.7</c:v>
                </c:pt>
                <c:pt idx="196">
                  <c:v>1.4</c:v>
                </c:pt>
                <c:pt idx="197">
                  <c:v>1.41</c:v>
                </c:pt>
                <c:pt idx="198">
                  <c:v>1.41</c:v>
                </c:pt>
                <c:pt idx="199">
                  <c:v>1.38</c:v>
                </c:pt>
                <c:pt idx="200">
                  <c:v>1.36</c:v>
                </c:pt>
                <c:pt idx="201">
                  <c:v>1.3</c:v>
                </c:pt>
                <c:pt idx="202">
                  <c:v>1.32</c:v>
                </c:pt>
                <c:pt idx="203">
                  <c:v>1.32</c:v>
                </c:pt>
                <c:pt idx="204">
                  <c:v>1.32</c:v>
                </c:pt>
                <c:pt idx="205">
                  <c:v>1.28</c:v>
                </c:pt>
                <c:pt idx="206">
                  <c:v>1.27</c:v>
                </c:pt>
                <c:pt idx="207">
                  <c:v>1.33</c:v>
                </c:pt>
                <c:pt idx="208">
                  <c:v>1.33</c:v>
                </c:pt>
                <c:pt idx="209">
                  <c:v>1.26</c:v>
                </c:pt>
                <c:pt idx="210">
                  <c:v>1.26</c:v>
                </c:pt>
                <c:pt idx="211">
                  <c:v>1.25</c:v>
                </c:pt>
                <c:pt idx="212">
                  <c:v>1.26</c:v>
                </c:pt>
                <c:pt idx="213">
                  <c:v>1.26</c:v>
                </c:pt>
                <c:pt idx="214">
                  <c:v>1.25</c:v>
                </c:pt>
                <c:pt idx="215">
                  <c:v>1.25</c:v>
                </c:pt>
                <c:pt idx="216">
                  <c:v>1.4</c:v>
                </c:pt>
                <c:pt idx="217">
                  <c:v>1.47</c:v>
                </c:pt>
                <c:pt idx="218">
                  <c:v>1.47</c:v>
                </c:pt>
                <c:pt idx="219">
                  <c:v>1.38</c:v>
                </c:pt>
                <c:pt idx="220">
                  <c:v>1.31</c:v>
                </c:pt>
                <c:pt idx="221">
                  <c:v>1.38</c:v>
                </c:pt>
                <c:pt idx="222">
                  <c:v>1.3</c:v>
                </c:pt>
                <c:pt idx="223">
                  <c:v>1.3</c:v>
                </c:pt>
                <c:pt idx="224">
                  <c:v>1.3</c:v>
                </c:pt>
                <c:pt idx="225">
                  <c:v>1.29</c:v>
                </c:pt>
                <c:pt idx="226">
                  <c:v>1.35</c:v>
                </c:pt>
                <c:pt idx="227">
                  <c:v>1.3</c:v>
                </c:pt>
                <c:pt idx="228">
                  <c:v>1.3</c:v>
                </c:pt>
                <c:pt idx="229">
                  <c:v>1.3</c:v>
                </c:pt>
                <c:pt idx="230">
                  <c:v>1.27</c:v>
                </c:pt>
                <c:pt idx="231">
                  <c:v>1.26</c:v>
                </c:pt>
                <c:pt idx="232">
                  <c:v>1.26</c:v>
                </c:pt>
                <c:pt idx="233">
                  <c:v>1.26</c:v>
                </c:pt>
                <c:pt idx="234">
                  <c:v>1.22</c:v>
                </c:pt>
                <c:pt idx="235">
                  <c:v>1.21</c:v>
                </c:pt>
                <c:pt idx="236">
                  <c:v>1.21</c:v>
                </c:pt>
                <c:pt idx="237">
                  <c:v>1.2</c:v>
                </c:pt>
                <c:pt idx="238">
                  <c:v>1.2</c:v>
                </c:pt>
                <c:pt idx="239">
                  <c:v>1.07</c:v>
                </c:pt>
                <c:pt idx="240">
                  <c:v>1.0900000000000001</c:v>
                </c:pt>
                <c:pt idx="241">
                  <c:v>1.07</c:v>
                </c:pt>
                <c:pt idx="242">
                  <c:v>0.99</c:v>
                </c:pt>
                <c:pt idx="243">
                  <c:v>0.99</c:v>
                </c:pt>
                <c:pt idx="244">
                  <c:v>1.04</c:v>
                </c:pt>
                <c:pt idx="245">
                  <c:v>1.1000000000000001</c:v>
                </c:pt>
                <c:pt idx="246">
                  <c:v>1.1000000000000001</c:v>
                </c:pt>
                <c:pt idx="247">
                  <c:v>1.01</c:v>
                </c:pt>
                <c:pt idx="248">
                  <c:v>1.01</c:v>
                </c:pt>
                <c:pt idx="249">
                  <c:v>1.06</c:v>
                </c:pt>
                <c:pt idx="250">
                  <c:v>1.04</c:v>
                </c:pt>
                <c:pt idx="251">
                  <c:v>1.02</c:v>
                </c:pt>
                <c:pt idx="252">
                  <c:v>1.05</c:v>
                </c:pt>
                <c:pt idx="253">
                  <c:v>1.05</c:v>
                </c:pt>
                <c:pt idx="254">
                  <c:v>0.99</c:v>
                </c:pt>
                <c:pt idx="255">
                  <c:v>0.96</c:v>
                </c:pt>
                <c:pt idx="256">
                  <c:v>0.91</c:v>
                </c:pt>
                <c:pt idx="257">
                  <c:v>0.92</c:v>
                </c:pt>
                <c:pt idx="258">
                  <c:v>0.92</c:v>
                </c:pt>
                <c:pt idx="259">
                  <c:v>0.91</c:v>
                </c:pt>
                <c:pt idx="260">
                  <c:v>1.01</c:v>
                </c:pt>
                <c:pt idx="261">
                  <c:v>0.86</c:v>
                </c:pt>
                <c:pt idx="262">
                  <c:v>0.81</c:v>
                </c:pt>
                <c:pt idx="263">
                  <c:v>0.81</c:v>
                </c:pt>
                <c:pt idx="264">
                  <c:v>0.99</c:v>
                </c:pt>
                <c:pt idx="265">
                  <c:v>0.95</c:v>
                </c:pt>
                <c:pt idx="266">
                  <c:v>0.93</c:v>
                </c:pt>
                <c:pt idx="267">
                  <c:v>0.91</c:v>
                </c:pt>
                <c:pt idx="268">
                  <c:v>0.91</c:v>
                </c:pt>
                <c:pt idx="269">
                  <c:v>0.81</c:v>
                </c:pt>
                <c:pt idx="270">
                  <c:v>0.79</c:v>
                </c:pt>
                <c:pt idx="271">
                  <c:v>0.76</c:v>
                </c:pt>
                <c:pt idx="272">
                  <c:v>0.78</c:v>
                </c:pt>
                <c:pt idx="273">
                  <c:v>0.78</c:v>
                </c:pt>
                <c:pt idx="274">
                  <c:v>0.78</c:v>
                </c:pt>
                <c:pt idx="275">
                  <c:v>0.82</c:v>
                </c:pt>
                <c:pt idx="276">
                  <c:v>0.82</c:v>
                </c:pt>
                <c:pt idx="277">
                  <c:v>0.91</c:v>
                </c:pt>
                <c:pt idx="278">
                  <c:v>0.91</c:v>
                </c:pt>
                <c:pt idx="279">
                  <c:v>0.81</c:v>
                </c:pt>
                <c:pt idx="280">
                  <c:v>0.84</c:v>
                </c:pt>
                <c:pt idx="281">
                  <c:v>0.82</c:v>
                </c:pt>
                <c:pt idx="282">
                  <c:v>0.8</c:v>
                </c:pt>
                <c:pt idx="283">
                  <c:v>0.8</c:v>
                </c:pt>
                <c:pt idx="284">
                  <c:v>0.92</c:v>
                </c:pt>
                <c:pt idx="285">
                  <c:v>1.05</c:v>
                </c:pt>
                <c:pt idx="286">
                  <c:v>1.1200000000000001</c:v>
                </c:pt>
                <c:pt idx="287">
                  <c:v>1.1100000000000001</c:v>
                </c:pt>
                <c:pt idx="288">
                  <c:v>1.1100000000000001</c:v>
                </c:pt>
                <c:pt idx="289">
                  <c:v>1.08</c:v>
                </c:pt>
                <c:pt idx="290">
                  <c:v>1.02</c:v>
                </c:pt>
                <c:pt idx="291">
                  <c:v>1.07</c:v>
                </c:pt>
                <c:pt idx="292">
                  <c:v>1.03</c:v>
                </c:pt>
                <c:pt idx="293">
                  <c:v>1.03</c:v>
                </c:pt>
                <c:pt idx="294">
                  <c:v>1.06</c:v>
                </c:pt>
                <c:pt idx="295">
                  <c:v>1.06</c:v>
                </c:pt>
                <c:pt idx="296">
                  <c:v>1.06</c:v>
                </c:pt>
                <c:pt idx="297">
                  <c:v>1.05</c:v>
                </c:pt>
                <c:pt idx="298">
                  <c:v>1.05</c:v>
                </c:pt>
                <c:pt idx="299">
                  <c:v>1.04</c:v>
                </c:pt>
                <c:pt idx="300">
                  <c:v>1.08</c:v>
                </c:pt>
                <c:pt idx="301">
                  <c:v>1.08</c:v>
                </c:pt>
                <c:pt idx="302">
                  <c:v>1.06</c:v>
                </c:pt>
                <c:pt idx="303">
                  <c:v>1.06</c:v>
                </c:pt>
                <c:pt idx="304">
                  <c:v>0.92</c:v>
                </c:pt>
                <c:pt idx="305">
                  <c:v>0.89</c:v>
                </c:pt>
                <c:pt idx="306">
                  <c:v>0.89</c:v>
                </c:pt>
                <c:pt idx="307">
                  <c:v>0.97</c:v>
                </c:pt>
                <c:pt idx="308">
                  <c:v>0.97</c:v>
                </c:pt>
                <c:pt idx="309">
                  <c:v>0.99</c:v>
                </c:pt>
                <c:pt idx="310">
                  <c:v>1.01</c:v>
                </c:pt>
                <c:pt idx="311">
                  <c:v>1.06</c:v>
                </c:pt>
                <c:pt idx="312">
                  <c:v>1.1100000000000001</c:v>
                </c:pt>
                <c:pt idx="313">
                  <c:v>1.1100000000000001</c:v>
                </c:pt>
                <c:pt idx="314">
                  <c:v>1.03</c:v>
                </c:pt>
                <c:pt idx="315">
                  <c:v>1.08</c:v>
                </c:pt>
                <c:pt idx="316">
                  <c:v>1.1399999999999999</c:v>
                </c:pt>
                <c:pt idx="317">
                  <c:v>1.1599999999999999</c:v>
                </c:pt>
                <c:pt idx="318">
                  <c:v>1.1599999999999999</c:v>
                </c:pt>
                <c:pt idx="319">
                  <c:v>1.07</c:v>
                </c:pt>
                <c:pt idx="320">
                  <c:v>1.06</c:v>
                </c:pt>
                <c:pt idx="321">
                  <c:v>1.07</c:v>
                </c:pt>
                <c:pt idx="322">
                  <c:v>1.1000000000000001</c:v>
                </c:pt>
                <c:pt idx="323">
                  <c:v>1.1000000000000001</c:v>
                </c:pt>
                <c:pt idx="324">
                  <c:v>1.08</c:v>
                </c:pt>
                <c:pt idx="325">
                  <c:v>1.08</c:v>
                </c:pt>
                <c:pt idx="326">
                  <c:v>0.99</c:v>
                </c:pt>
                <c:pt idx="327">
                  <c:v>0.97</c:v>
                </c:pt>
                <c:pt idx="328">
                  <c:v>0.97</c:v>
                </c:pt>
                <c:pt idx="329">
                  <c:v>0.77</c:v>
                </c:pt>
                <c:pt idx="330">
                  <c:v>0.85</c:v>
                </c:pt>
                <c:pt idx="331">
                  <c:v>0.85</c:v>
                </c:pt>
                <c:pt idx="332">
                  <c:v>0.89</c:v>
                </c:pt>
                <c:pt idx="333">
                  <c:v>0.89</c:v>
                </c:pt>
                <c:pt idx="334">
                  <c:v>0.89</c:v>
                </c:pt>
                <c:pt idx="335">
                  <c:v>0.86</c:v>
                </c:pt>
              </c:numCache>
            </c:numRef>
          </c:val>
          <c:smooth val="0"/>
          <c:extLst>
            <c:ext xmlns:c16="http://schemas.microsoft.com/office/drawing/2014/chart" uri="{C3380CC4-5D6E-409C-BE32-E72D297353CC}">
              <c16:uniqueId val="{00000000-EBF4-4875-91C9-293DA6571938}"/>
            </c:ext>
          </c:extLst>
        </c:ser>
        <c:dLbls>
          <c:showLegendKey val="0"/>
          <c:showVal val="0"/>
          <c:showCatName val="0"/>
          <c:showSerName val="0"/>
          <c:showPercent val="0"/>
          <c:showBubbleSize val="0"/>
        </c:dLbls>
        <c:smooth val="0"/>
        <c:axId val="376294623"/>
        <c:axId val="2041828559"/>
      </c:lineChart>
      <c:catAx>
        <c:axId val="376294623"/>
        <c:scaling>
          <c:orientation val="minMax"/>
          <c:max val="46065"/>
          <c:min val="45700"/>
        </c:scaling>
        <c:delete val="0"/>
        <c:axPos val="b"/>
        <c:numFmt formatCode="[$-409]mmm\-yy;@" sourceLinked="0"/>
        <c:majorTickMark val="none"/>
        <c:minorTickMark val="none"/>
        <c:tickLblPos val="nextTo"/>
        <c:spPr>
          <a:noFill/>
          <a:ln w="9525" cap="flat" cmpd="sng" algn="ctr">
            <a:solidFill>
              <a:schemeClr val="accent3"/>
            </a:solidFill>
            <a:round/>
          </a:ln>
          <a:effectLst/>
        </c:spPr>
        <c:txPr>
          <a:bodyPr rot="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41828559"/>
        <c:crosses val="autoZero"/>
        <c:auto val="1"/>
        <c:lblAlgn val="ctr"/>
        <c:lblOffset val="100"/>
        <c:tickLblSkip val="2"/>
        <c:noMultiLvlLbl val="1"/>
      </c:catAx>
      <c:valAx>
        <c:axId val="20418285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0"/>
        <c:majorTickMark val="none"/>
        <c:minorTickMark val="none"/>
        <c:tickLblPos val="nextTo"/>
        <c:spPr>
          <a:noFill/>
          <a:ln>
            <a:noFill/>
          </a:ln>
          <a:effectLst/>
          <a:extLst>
            <a:ext uri="{91240B29-F687-4F45-9708-019B960494DF}">
              <a14:hiddenLine xmlns:a14="http://schemas.microsoft.com/office/drawing/2010/main">
                <a:solidFill>
                  <a:srgbClr val="B7B7B7"/>
                </a:solidFill>
              </a14:hiddenLine>
            </a:ext>
          </a:ex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6294623"/>
        <c:crosses val="autoZero"/>
        <c:crossBetween val="between"/>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33202099737532"/>
          <c:y val="0.15284772816927461"/>
          <c:w val="0.74282570716604923"/>
          <c:h val="0.71779732890531545"/>
        </c:manualLayout>
      </c:layout>
      <c:lineChart>
        <c:grouping val="standard"/>
        <c:varyColors val="0"/>
        <c:ser>
          <c:idx val="0"/>
          <c:order val="0"/>
          <c:tx>
            <c:strRef>
              <c:f>Pricing!$N$9</c:f>
              <c:strCache>
                <c:ptCount val="1"/>
                <c:pt idx="0">
                  <c:v>RCF Facility</c:v>
                </c:pt>
              </c:strCache>
            </c:strRef>
          </c:tx>
          <c:spPr>
            <a:ln w="19050" cap="rnd" cmpd="sng" algn="ctr">
              <a:solidFill>
                <a:schemeClr val="accent2"/>
              </a:solidFill>
              <a:prstDash val="solid"/>
              <a:round/>
              <a:headEnd type="none" w="med" len="med"/>
              <a:tailEnd type="none" w="med" len="med"/>
            </a:ln>
            <a:effectLst/>
          </c:spPr>
          <c:marker>
            <c:symbol val="none"/>
          </c:marker>
          <c:dLbls>
            <c:dLbl>
              <c:idx val="258"/>
              <c:layout>
                <c:manualLayout>
                  <c:x val="6.5146059974272155E-2"/>
                  <c:y val="1.19911265663409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DF-4ABB-A200-3A049AB1B89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08BC9"/>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Pricing!$M$10:$M$357</c:f>
              <c:numCache>
                <c:formatCode>0.00</c:formatCode>
                <c:ptCount val="348"/>
                <c:pt idx="0">
                  <c:v>45601</c:v>
                </c:pt>
                <c:pt idx="1">
                  <c:v>45602</c:v>
                </c:pt>
                <c:pt idx="2">
                  <c:v>45603</c:v>
                </c:pt>
                <c:pt idx="3">
                  <c:v>45604</c:v>
                </c:pt>
                <c:pt idx="4">
                  <c:v>45607</c:v>
                </c:pt>
                <c:pt idx="5">
                  <c:v>45608</c:v>
                </c:pt>
                <c:pt idx="6">
                  <c:v>45609</c:v>
                </c:pt>
                <c:pt idx="7">
                  <c:v>45610</c:v>
                </c:pt>
                <c:pt idx="8">
                  <c:v>45611</c:v>
                </c:pt>
                <c:pt idx="9">
                  <c:v>45614</c:v>
                </c:pt>
                <c:pt idx="10">
                  <c:v>45615</c:v>
                </c:pt>
                <c:pt idx="11">
                  <c:v>45616</c:v>
                </c:pt>
                <c:pt idx="12">
                  <c:v>45617</c:v>
                </c:pt>
                <c:pt idx="13">
                  <c:v>45618</c:v>
                </c:pt>
                <c:pt idx="14">
                  <c:v>45621</c:v>
                </c:pt>
                <c:pt idx="15">
                  <c:v>45622</c:v>
                </c:pt>
                <c:pt idx="16">
                  <c:v>45623</c:v>
                </c:pt>
                <c:pt idx="17">
                  <c:v>45624</c:v>
                </c:pt>
                <c:pt idx="18">
                  <c:v>45625</c:v>
                </c:pt>
                <c:pt idx="19">
                  <c:v>45628</c:v>
                </c:pt>
                <c:pt idx="20">
                  <c:v>45629</c:v>
                </c:pt>
                <c:pt idx="21">
                  <c:v>45630</c:v>
                </c:pt>
                <c:pt idx="22">
                  <c:v>45631</c:v>
                </c:pt>
                <c:pt idx="23">
                  <c:v>45632</c:v>
                </c:pt>
                <c:pt idx="24">
                  <c:v>45635</c:v>
                </c:pt>
                <c:pt idx="25">
                  <c:v>45636</c:v>
                </c:pt>
                <c:pt idx="26">
                  <c:v>45637</c:v>
                </c:pt>
                <c:pt idx="27">
                  <c:v>45638</c:v>
                </c:pt>
                <c:pt idx="28">
                  <c:v>45639</c:v>
                </c:pt>
                <c:pt idx="29">
                  <c:v>45642</c:v>
                </c:pt>
                <c:pt idx="30">
                  <c:v>45643</c:v>
                </c:pt>
                <c:pt idx="31">
                  <c:v>45644</c:v>
                </c:pt>
                <c:pt idx="32">
                  <c:v>45645</c:v>
                </c:pt>
                <c:pt idx="33">
                  <c:v>45646</c:v>
                </c:pt>
                <c:pt idx="34">
                  <c:v>45649</c:v>
                </c:pt>
                <c:pt idx="35">
                  <c:v>45650</c:v>
                </c:pt>
                <c:pt idx="36">
                  <c:v>45651</c:v>
                </c:pt>
                <c:pt idx="37">
                  <c:v>45652</c:v>
                </c:pt>
                <c:pt idx="38">
                  <c:v>45653</c:v>
                </c:pt>
                <c:pt idx="39">
                  <c:v>45656</c:v>
                </c:pt>
                <c:pt idx="40">
                  <c:v>45657</c:v>
                </c:pt>
                <c:pt idx="41">
                  <c:v>45658</c:v>
                </c:pt>
                <c:pt idx="42">
                  <c:v>45659</c:v>
                </c:pt>
                <c:pt idx="43">
                  <c:v>45660</c:v>
                </c:pt>
                <c:pt idx="44">
                  <c:v>45663</c:v>
                </c:pt>
                <c:pt idx="45">
                  <c:v>45664</c:v>
                </c:pt>
                <c:pt idx="46">
                  <c:v>45665</c:v>
                </c:pt>
                <c:pt idx="47">
                  <c:v>45666</c:v>
                </c:pt>
                <c:pt idx="48">
                  <c:v>45667</c:v>
                </c:pt>
                <c:pt idx="49">
                  <c:v>45670</c:v>
                </c:pt>
                <c:pt idx="50">
                  <c:v>45671</c:v>
                </c:pt>
                <c:pt idx="51">
                  <c:v>45672</c:v>
                </c:pt>
                <c:pt idx="52">
                  <c:v>45673</c:v>
                </c:pt>
                <c:pt idx="53">
                  <c:v>45674</c:v>
                </c:pt>
                <c:pt idx="54">
                  <c:v>45677</c:v>
                </c:pt>
                <c:pt idx="55">
                  <c:v>45678</c:v>
                </c:pt>
                <c:pt idx="56">
                  <c:v>45679</c:v>
                </c:pt>
                <c:pt idx="57">
                  <c:v>45680</c:v>
                </c:pt>
                <c:pt idx="58">
                  <c:v>45681</c:v>
                </c:pt>
                <c:pt idx="59">
                  <c:v>45684</c:v>
                </c:pt>
                <c:pt idx="60">
                  <c:v>45685</c:v>
                </c:pt>
                <c:pt idx="61">
                  <c:v>45686</c:v>
                </c:pt>
                <c:pt idx="62">
                  <c:v>45687</c:v>
                </c:pt>
                <c:pt idx="63">
                  <c:v>45688</c:v>
                </c:pt>
                <c:pt idx="64">
                  <c:v>45691</c:v>
                </c:pt>
                <c:pt idx="65">
                  <c:v>45692</c:v>
                </c:pt>
                <c:pt idx="66">
                  <c:v>45693</c:v>
                </c:pt>
                <c:pt idx="67">
                  <c:v>45694</c:v>
                </c:pt>
                <c:pt idx="68">
                  <c:v>45695</c:v>
                </c:pt>
                <c:pt idx="69">
                  <c:v>45698</c:v>
                </c:pt>
                <c:pt idx="70">
                  <c:v>45699</c:v>
                </c:pt>
                <c:pt idx="71">
                  <c:v>45700</c:v>
                </c:pt>
                <c:pt idx="72">
                  <c:v>45701</c:v>
                </c:pt>
                <c:pt idx="73">
                  <c:v>45702</c:v>
                </c:pt>
                <c:pt idx="74">
                  <c:v>45705</c:v>
                </c:pt>
                <c:pt idx="75">
                  <c:v>45706</c:v>
                </c:pt>
                <c:pt idx="76">
                  <c:v>45707</c:v>
                </c:pt>
                <c:pt idx="77">
                  <c:v>45708</c:v>
                </c:pt>
                <c:pt idx="78">
                  <c:v>45709</c:v>
                </c:pt>
                <c:pt idx="79">
                  <c:v>45712</c:v>
                </c:pt>
                <c:pt idx="80">
                  <c:v>45713</c:v>
                </c:pt>
                <c:pt idx="81">
                  <c:v>45714</c:v>
                </c:pt>
                <c:pt idx="82">
                  <c:v>45715</c:v>
                </c:pt>
                <c:pt idx="83">
                  <c:v>45716</c:v>
                </c:pt>
                <c:pt idx="84">
                  <c:v>45719</c:v>
                </c:pt>
                <c:pt idx="85">
                  <c:v>45720</c:v>
                </c:pt>
                <c:pt idx="86">
                  <c:v>45721</c:v>
                </c:pt>
                <c:pt idx="87">
                  <c:v>45722</c:v>
                </c:pt>
                <c:pt idx="88">
                  <c:v>45723</c:v>
                </c:pt>
                <c:pt idx="89">
                  <c:v>45726</c:v>
                </c:pt>
                <c:pt idx="90">
                  <c:v>45727</c:v>
                </c:pt>
                <c:pt idx="91">
                  <c:v>45728</c:v>
                </c:pt>
                <c:pt idx="92">
                  <c:v>45729</c:v>
                </c:pt>
                <c:pt idx="93">
                  <c:v>45730</c:v>
                </c:pt>
                <c:pt idx="94">
                  <c:v>45733</c:v>
                </c:pt>
                <c:pt idx="95">
                  <c:v>45734</c:v>
                </c:pt>
                <c:pt idx="96">
                  <c:v>45735</c:v>
                </c:pt>
                <c:pt idx="97">
                  <c:v>45736</c:v>
                </c:pt>
                <c:pt idx="98">
                  <c:v>45737</c:v>
                </c:pt>
                <c:pt idx="99">
                  <c:v>45740</c:v>
                </c:pt>
                <c:pt idx="100">
                  <c:v>45741</c:v>
                </c:pt>
                <c:pt idx="101">
                  <c:v>45742</c:v>
                </c:pt>
                <c:pt idx="102">
                  <c:v>45743</c:v>
                </c:pt>
                <c:pt idx="103">
                  <c:v>45744</c:v>
                </c:pt>
                <c:pt idx="104">
                  <c:v>45747</c:v>
                </c:pt>
                <c:pt idx="105">
                  <c:v>45748</c:v>
                </c:pt>
                <c:pt idx="106">
                  <c:v>45749</c:v>
                </c:pt>
                <c:pt idx="107">
                  <c:v>45750</c:v>
                </c:pt>
                <c:pt idx="108">
                  <c:v>45751</c:v>
                </c:pt>
                <c:pt idx="109">
                  <c:v>45754</c:v>
                </c:pt>
                <c:pt idx="110">
                  <c:v>45755</c:v>
                </c:pt>
                <c:pt idx="111">
                  <c:v>45756</c:v>
                </c:pt>
                <c:pt idx="112">
                  <c:v>45757</c:v>
                </c:pt>
                <c:pt idx="113">
                  <c:v>45758</c:v>
                </c:pt>
                <c:pt idx="114">
                  <c:v>45761</c:v>
                </c:pt>
                <c:pt idx="115">
                  <c:v>45762</c:v>
                </c:pt>
                <c:pt idx="116">
                  <c:v>45763</c:v>
                </c:pt>
                <c:pt idx="117">
                  <c:v>45764</c:v>
                </c:pt>
                <c:pt idx="118">
                  <c:v>45765</c:v>
                </c:pt>
                <c:pt idx="119">
                  <c:v>45768</c:v>
                </c:pt>
                <c:pt idx="120">
                  <c:v>45769</c:v>
                </c:pt>
                <c:pt idx="121">
                  <c:v>45770</c:v>
                </c:pt>
                <c:pt idx="122">
                  <c:v>45771</c:v>
                </c:pt>
                <c:pt idx="123">
                  <c:v>45772</c:v>
                </c:pt>
                <c:pt idx="124">
                  <c:v>45775</c:v>
                </c:pt>
                <c:pt idx="125">
                  <c:v>45776</c:v>
                </c:pt>
                <c:pt idx="126">
                  <c:v>45777</c:v>
                </c:pt>
                <c:pt idx="127">
                  <c:v>45778</c:v>
                </c:pt>
                <c:pt idx="128">
                  <c:v>45779</c:v>
                </c:pt>
                <c:pt idx="129">
                  <c:v>45782</c:v>
                </c:pt>
                <c:pt idx="130">
                  <c:v>45783</c:v>
                </c:pt>
                <c:pt idx="131">
                  <c:v>45784</c:v>
                </c:pt>
                <c:pt idx="132">
                  <c:v>45785</c:v>
                </c:pt>
                <c:pt idx="133">
                  <c:v>45786</c:v>
                </c:pt>
                <c:pt idx="134">
                  <c:v>45789</c:v>
                </c:pt>
                <c:pt idx="135">
                  <c:v>45790</c:v>
                </c:pt>
                <c:pt idx="136">
                  <c:v>45791</c:v>
                </c:pt>
                <c:pt idx="137">
                  <c:v>45792</c:v>
                </c:pt>
                <c:pt idx="138">
                  <c:v>45793</c:v>
                </c:pt>
                <c:pt idx="139">
                  <c:v>45796</c:v>
                </c:pt>
                <c:pt idx="140">
                  <c:v>45797</c:v>
                </c:pt>
                <c:pt idx="141">
                  <c:v>45798</c:v>
                </c:pt>
                <c:pt idx="142">
                  <c:v>45799</c:v>
                </c:pt>
                <c:pt idx="143">
                  <c:v>45800</c:v>
                </c:pt>
                <c:pt idx="144">
                  <c:v>45803</c:v>
                </c:pt>
                <c:pt idx="145">
                  <c:v>45804</c:v>
                </c:pt>
                <c:pt idx="146">
                  <c:v>45805</c:v>
                </c:pt>
                <c:pt idx="147">
                  <c:v>45806</c:v>
                </c:pt>
                <c:pt idx="148">
                  <c:v>45807</c:v>
                </c:pt>
                <c:pt idx="149">
                  <c:v>45810</c:v>
                </c:pt>
                <c:pt idx="150">
                  <c:v>45811</c:v>
                </c:pt>
                <c:pt idx="151">
                  <c:v>45812</c:v>
                </c:pt>
                <c:pt idx="152">
                  <c:v>45813</c:v>
                </c:pt>
                <c:pt idx="153">
                  <c:v>45814</c:v>
                </c:pt>
                <c:pt idx="154">
                  <c:v>45817</c:v>
                </c:pt>
                <c:pt idx="155">
                  <c:v>45818</c:v>
                </c:pt>
                <c:pt idx="156">
                  <c:v>45819</c:v>
                </c:pt>
                <c:pt idx="157">
                  <c:v>45820</c:v>
                </c:pt>
                <c:pt idx="158">
                  <c:v>45821</c:v>
                </c:pt>
                <c:pt idx="159">
                  <c:v>45824</c:v>
                </c:pt>
                <c:pt idx="160">
                  <c:v>45825</c:v>
                </c:pt>
                <c:pt idx="161">
                  <c:v>45826</c:v>
                </c:pt>
                <c:pt idx="162">
                  <c:v>45827</c:v>
                </c:pt>
                <c:pt idx="163">
                  <c:v>45828</c:v>
                </c:pt>
                <c:pt idx="164">
                  <c:v>45831</c:v>
                </c:pt>
                <c:pt idx="165">
                  <c:v>45832</c:v>
                </c:pt>
                <c:pt idx="166">
                  <c:v>45833</c:v>
                </c:pt>
                <c:pt idx="167">
                  <c:v>45834</c:v>
                </c:pt>
                <c:pt idx="168">
                  <c:v>45835</c:v>
                </c:pt>
                <c:pt idx="169">
                  <c:v>45838</c:v>
                </c:pt>
                <c:pt idx="170">
                  <c:v>45839</c:v>
                </c:pt>
                <c:pt idx="171">
                  <c:v>45840</c:v>
                </c:pt>
                <c:pt idx="172">
                  <c:v>45841</c:v>
                </c:pt>
                <c:pt idx="173">
                  <c:v>45842</c:v>
                </c:pt>
                <c:pt idx="174">
                  <c:v>45845</c:v>
                </c:pt>
                <c:pt idx="175">
                  <c:v>45846</c:v>
                </c:pt>
                <c:pt idx="176">
                  <c:v>45847</c:v>
                </c:pt>
                <c:pt idx="177">
                  <c:v>45848</c:v>
                </c:pt>
                <c:pt idx="178">
                  <c:v>45849</c:v>
                </c:pt>
                <c:pt idx="179">
                  <c:v>45852</c:v>
                </c:pt>
                <c:pt idx="180">
                  <c:v>45853</c:v>
                </c:pt>
                <c:pt idx="181">
                  <c:v>45854</c:v>
                </c:pt>
                <c:pt idx="182">
                  <c:v>45855</c:v>
                </c:pt>
                <c:pt idx="183">
                  <c:v>45856</c:v>
                </c:pt>
                <c:pt idx="184">
                  <c:v>45859</c:v>
                </c:pt>
                <c:pt idx="185">
                  <c:v>45860</c:v>
                </c:pt>
                <c:pt idx="186">
                  <c:v>45861</c:v>
                </c:pt>
                <c:pt idx="187">
                  <c:v>45862</c:v>
                </c:pt>
                <c:pt idx="188">
                  <c:v>45863</c:v>
                </c:pt>
                <c:pt idx="189">
                  <c:v>45866</c:v>
                </c:pt>
                <c:pt idx="190">
                  <c:v>45867</c:v>
                </c:pt>
                <c:pt idx="191">
                  <c:v>45868</c:v>
                </c:pt>
                <c:pt idx="192">
                  <c:v>45869</c:v>
                </c:pt>
                <c:pt idx="193">
                  <c:v>45870</c:v>
                </c:pt>
                <c:pt idx="194">
                  <c:v>45873</c:v>
                </c:pt>
                <c:pt idx="195">
                  <c:v>45874</c:v>
                </c:pt>
                <c:pt idx="196">
                  <c:v>45875</c:v>
                </c:pt>
                <c:pt idx="197">
                  <c:v>45876</c:v>
                </c:pt>
                <c:pt idx="198">
                  <c:v>45877</c:v>
                </c:pt>
                <c:pt idx="199">
                  <c:v>45880</c:v>
                </c:pt>
                <c:pt idx="200">
                  <c:v>45881</c:v>
                </c:pt>
                <c:pt idx="201">
                  <c:v>45882</c:v>
                </c:pt>
                <c:pt idx="202">
                  <c:v>45883</c:v>
                </c:pt>
                <c:pt idx="203">
                  <c:v>45884</c:v>
                </c:pt>
                <c:pt idx="204">
                  <c:v>45887</c:v>
                </c:pt>
                <c:pt idx="205">
                  <c:v>45888</c:v>
                </c:pt>
                <c:pt idx="206">
                  <c:v>45889</c:v>
                </c:pt>
                <c:pt idx="207">
                  <c:v>45890</c:v>
                </c:pt>
                <c:pt idx="208">
                  <c:v>45891</c:v>
                </c:pt>
                <c:pt idx="209">
                  <c:v>45894</c:v>
                </c:pt>
                <c:pt idx="210">
                  <c:v>45895</c:v>
                </c:pt>
                <c:pt idx="211">
                  <c:v>45896</c:v>
                </c:pt>
                <c:pt idx="212">
                  <c:v>45897</c:v>
                </c:pt>
                <c:pt idx="213">
                  <c:v>45898</c:v>
                </c:pt>
                <c:pt idx="214">
                  <c:v>45901</c:v>
                </c:pt>
                <c:pt idx="215">
                  <c:v>45902</c:v>
                </c:pt>
                <c:pt idx="216">
                  <c:v>45903</c:v>
                </c:pt>
                <c:pt idx="217">
                  <c:v>45904</c:v>
                </c:pt>
                <c:pt idx="218">
                  <c:v>45905</c:v>
                </c:pt>
                <c:pt idx="219">
                  <c:v>45908</c:v>
                </c:pt>
                <c:pt idx="220">
                  <c:v>45909</c:v>
                </c:pt>
                <c:pt idx="221">
                  <c:v>45910</c:v>
                </c:pt>
                <c:pt idx="222">
                  <c:v>45911</c:v>
                </c:pt>
                <c:pt idx="223">
                  <c:v>45912</c:v>
                </c:pt>
                <c:pt idx="224">
                  <c:v>45915</c:v>
                </c:pt>
                <c:pt idx="225">
                  <c:v>45916</c:v>
                </c:pt>
                <c:pt idx="226">
                  <c:v>45917</c:v>
                </c:pt>
                <c:pt idx="227">
                  <c:v>45918</c:v>
                </c:pt>
                <c:pt idx="228">
                  <c:v>45919</c:v>
                </c:pt>
                <c:pt idx="229">
                  <c:v>45922</c:v>
                </c:pt>
                <c:pt idx="230">
                  <c:v>45923</c:v>
                </c:pt>
                <c:pt idx="231">
                  <c:v>45924</c:v>
                </c:pt>
                <c:pt idx="232">
                  <c:v>45925</c:v>
                </c:pt>
                <c:pt idx="233">
                  <c:v>45926</c:v>
                </c:pt>
                <c:pt idx="234">
                  <c:v>45929</c:v>
                </c:pt>
                <c:pt idx="235">
                  <c:v>45930</c:v>
                </c:pt>
                <c:pt idx="236">
                  <c:v>45931</c:v>
                </c:pt>
                <c:pt idx="237">
                  <c:v>45932</c:v>
                </c:pt>
                <c:pt idx="238">
                  <c:v>45933</c:v>
                </c:pt>
                <c:pt idx="239">
                  <c:v>45936</c:v>
                </c:pt>
                <c:pt idx="240">
                  <c:v>45937</c:v>
                </c:pt>
                <c:pt idx="241">
                  <c:v>45938</c:v>
                </c:pt>
                <c:pt idx="242">
                  <c:v>45939</c:v>
                </c:pt>
                <c:pt idx="243">
                  <c:v>45940</c:v>
                </c:pt>
                <c:pt idx="244">
                  <c:v>45943</c:v>
                </c:pt>
                <c:pt idx="245">
                  <c:v>45944</c:v>
                </c:pt>
                <c:pt idx="246">
                  <c:v>45945</c:v>
                </c:pt>
                <c:pt idx="247">
                  <c:v>45946</c:v>
                </c:pt>
                <c:pt idx="248">
                  <c:v>45947</c:v>
                </c:pt>
                <c:pt idx="249">
                  <c:v>45950</c:v>
                </c:pt>
                <c:pt idx="250">
                  <c:v>45951</c:v>
                </c:pt>
                <c:pt idx="251">
                  <c:v>45952</c:v>
                </c:pt>
                <c:pt idx="252">
                  <c:v>45953</c:v>
                </c:pt>
                <c:pt idx="253">
                  <c:v>45954</c:v>
                </c:pt>
                <c:pt idx="254">
                  <c:v>45957</c:v>
                </c:pt>
                <c:pt idx="255">
                  <c:v>45958</c:v>
                </c:pt>
                <c:pt idx="256">
                  <c:v>45959</c:v>
                </c:pt>
                <c:pt idx="257">
                  <c:v>45960</c:v>
                </c:pt>
                <c:pt idx="258">
                  <c:v>45961</c:v>
                </c:pt>
                <c:pt idx="259">
                  <c:v>45964</c:v>
                </c:pt>
                <c:pt idx="260">
                  <c:v>45965</c:v>
                </c:pt>
                <c:pt idx="261">
                  <c:v>45966</c:v>
                </c:pt>
                <c:pt idx="262">
                  <c:v>45967</c:v>
                </c:pt>
                <c:pt idx="263">
                  <c:v>45968</c:v>
                </c:pt>
                <c:pt idx="264">
                  <c:v>45971</c:v>
                </c:pt>
                <c:pt idx="265">
                  <c:v>45972</c:v>
                </c:pt>
                <c:pt idx="266">
                  <c:v>45973</c:v>
                </c:pt>
                <c:pt idx="267">
                  <c:v>45974</c:v>
                </c:pt>
                <c:pt idx="268">
                  <c:v>45975</c:v>
                </c:pt>
                <c:pt idx="269">
                  <c:v>45978</c:v>
                </c:pt>
                <c:pt idx="270">
                  <c:v>45979</c:v>
                </c:pt>
                <c:pt idx="271">
                  <c:v>45980</c:v>
                </c:pt>
                <c:pt idx="272">
                  <c:v>45981</c:v>
                </c:pt>
                <c:pt idx="273">
                  <c:v>45982</c:v>
                </c:pt>
                <c:pt idx="274">
                  <c:v>45985</c:v>
                </c:pt>
                <c:pt idx="275">
                  <c:v>45986</c:v>
                </c:pt>
                <c:pt idx="276">
                  <c:v>45987</c:v>
                </c:pt>
                <c:pt idx="277">
                  <c:v>45988</c:v>
                </c:pt>
                <c:pt idx="278">
                  <c:v>45989</c:v>
                </c:pt>
                <c:pt idx="279">
                  <c:v>45992</c:v>
                </c:pt>
                <c:pt idx="280">
                  <c:v>45993</c:v>
                </c:pt>
                <c:pt idx="281">
                  <c:v>45994</c:v>
                </c:pt>
                <c:pt idx="282">
                  <c:v>45995</c:v>
                </c:pt>
                <c:pt idx="283">
                  <c:v>45996</c:v>
                </c:pt>
                <c:pt idx="284">
                  <c:v>45999</c:v>
                </c:pt>
                <c:pt idx="285">
                  <c:v>46000</c:v>
                </c:pt>
                <c:pt idx="286">
                  <c:v>46001</c:v>
                </c:pt>
                <c:pt idx="287">
                  <c:v>46002</c:v>
                </c:pt>
                <c:pt idx="288">
                  <c:v>46003</c:v>
                </c:pt>
                <c:pt idx="289">
                  <c:v>46006</c:v>
                </c:pt>
                <c:pt idx="290">
                  <c:v>46007</c:v>
                </c:pt>
                <c:pt idx="291">
                  <c:v>46008</c:v>
                </c:pt>
                <c:pt idx="292">
                  <c:v>46009</c:v>
                </c:pt>
                <c:pt idx="293">
                  <c:v>46010</c:v>
                </c:pt>
                <c:pt idx="294">
                  <c:v>46013</c:v>
                </c:pt>
                <c:pt idx="295">
                  <c:v>46014</c:v>
                </c:pt>
                <c:pt idx="296">
                  <c:v>46015</c:v>
                </c:pt>
                <c:pt idx="297">
                  <c:v>46016</c:v>
                </c:pt>
                <c:pt idx="298">
                  <c:v>46017</c:v>
                </c:pt>
                <c:pt idx="299">
                  <c:v>46020</c:v>
                </c:pt>
                <c:pt idx="300">
                  <c:v>46021</c:v>
                </c:pt>
                <c:pt idx="301">
                  <c:v>46022</c:v>
                </c:pt>
                <c:pt idx="302">
                  <c:v>46023</c:v>
                </c:pt>
                <c:pt idx="303">
                  <c:v>46024</c:v>
                </c:pt>
                <c:pt idx="304">
                  <c:v>46027</c:v>
                </c:pt>
                <c:pt idx="305">
                  <c:v>46028</c:v>
                </c:pt>
                <c:pt idx="306">
                  <c:v>46029</c:v>
                </c:pt>
                <c:pt idx="307">
                  <c:v>46030</c:v>
                </c:pt>
                <c:pt idx="308">
                  <c:v>46031</c:v>
                </c:pt>
                <c:pt idx="309">
                  <c:v>46034</c:v>
                </c:pt>
                <c:pt idx="310">
                  <c:v>46035</c:v>
                </c:pt>
                <c:pt idx="311">
                  <c:v>46036</c:v>
                </c:pt>
                <c:pt idx="312">
                  <c:v>46037</c:v>
                </c:pt>
                <c:pt idx="313">
                  <c:v>46038</c:v>
                </c:pt>
                <c:pt idx="314">
                  <c:v>46041</c:v>
                </c:pt>
                <c:pt idx="315">
                  <c:v>46042</c:v>
                </c:pt>
                <c:pt idx="316">
                  <c:v>46043</c:v>
                </c:pt>
                <c:pt idx="317">
                  <c:v>46044</c:v>
                </c:pt>
                <c:pt idx="318">
                  <c:v>46045</c:v>
                </c:pt>
                <c:pt idx="319">
                  <c:v>46048</c:v>
                </c:pt>
                <c:pt idx="320">
                  <c:v>46049</c:v>
                </c:pt>
                <c:pt idx="321">
                  <c:v>46050</c:v>
                </c:pt>
                <c:pt idx="322">
                  <c:v>46051</c:v>
                </c:pt>
                <c:pt idx="323">
                  <c:v>46052</c:v>
                </c:pt>
                <c:pt idx="324">
                  <c:v>46055</c:v>
                </c:pt>
                <c:pt idx="325">
                  <c:v>46056</c:v>
                </c:pt>
                <c:pt idx="326">
                  <c:v>46057</c:v>
                </c:pt>
                <c:pt idx="327">
                  <c:v>46058</c:v>
                </c:pt>
                <c:pt idx="328">
                  <c:v>46059</c:v>
                </c:pt>
                <c:pt idx="329">
                  <c:v>46062</c:v>
                </c:pt>
                <c:pt idx="330">
                  <c:v>46063</c:v>
                </c:pt>
                <c:pt idx="331">
                  <c:v>46064</c:v>
                </c:pt>
                <c:pt idx="332">
                  <c:v>46065</c:v>
                </c:pt>
                <c:pt idx="333">
                  <c:v>46066</c:v>
                </c:pt>
                <c:pt idx="334">
                  <c:v>46069</c:v>
                </c:pt>
                <c:pt idx="335">
                  <c:v>46070</c:v>
                </c:pt>
                <c:pt idx="336">
                  <c:v>46071</c:v>
                </c:pt>
                <c:pt idx="337">
                  <c:v>46072</c:v>
                </c:pt>
                <c:pt idx="338">
                  <c:v>46073</c:v>
                </c:pt>
                <c:pt idx="339">
                  <c:v>46076</c:v>
                </c:pt>
                <c:pt idx="340">
                  <c:v>46077</c:v>
                </c:pt>
                <c:pt idx="341">
                  <c:v>46078</c:v>
                </c:pt>
                <c:pt idx="342">
                  <c:v>46079</c:v>
                </c:pt>
                <c:pt idx="343">
                  <c:v>46080</c:v>
                </c:pt>
                <c:pt idx="344">
                  <c:v>46083</c:v>
                </c:pt>
                <c:pt idx="345">
                  <c:v>46084</c:v>
                </c:pt>
                <c:pt idx="346">
                  <c:v>46085</c:v>
                </c:pt>
                <c:pt idx="347">
                  <c:v>46086</c:v>
                </c:pt>
              </c:numCache>
            </c:numRef>
          </c:cat>
          <c:val>
            <c:numRef>
              <c:f>Pricing!$N$10:$N$357</c:f>
              <c:numCache>
                <c:formatCode>0.00</c:formatCode>
                <c:ptCount val="348"/>
                <c:pt idx="0">
                  <c:v>91.95</c:v>
                </c:pt>
                <c:pt idx="1">
                  <c:v>92.2</c:v>
                </c:pt>
                <c:pt idx="2">
                  <c:v>92.22</c:v>
                </c:pt>
                <c:pt idx="3">
                  <c:v>92.31</c:v>
                </c:pt>
                <c:pt idx="4">
                  <c:v>92.31</c:v>
                </c:pt>
                <c:pt idx="5">
                  <c:v>92.16</c:v>
                </c:pt>
                <c:pt idx="6">
                  <c:v>92.03</c:v>
                </c:pt>
                <c:pt idx="7">
                  <c:v>91.96</c:v>
                </c:pt>
                <c:pt idx="8">
                  <c:v>91.95</c:v>
                </c:pt>
                <c:pt idx="9">
                  <c:v>91.94</c:v>
                </c:pt>
                <c:pt idx="10">
                  <c:v>91.9</c:v>
                </c:pt>
                <c:pt idx="11">
                  <c:v>91.91</c:v>
                </c:pt>
                <c:pt idx="12">
                  <c:v>91.89</c:v>
                </c:pt>
                <c:pt idx="13">
                  <c:v>91.86</c:v>
                </c:pt>
                <c:pt idx="14">
                  <c:v>91.77</c:v>
                </c:pt>
                <c:pt idx="15">
                  <c:v>91.75</c:v>
                </c:pt>
                <c:pt idx="16">
                  <c:v>91.75</c:v>
                </c:pt>
                <c:pt idx="17">
                  <c:v>91.75</c:v>
                </c:pt>
                <c:pt idx="18">
                  <c:v>91.76</c:v>
                </c:pt>
                <c:pt idx="19">
                  <c:v>91.73</c:v>
                </c:pt>
                <c:pt idx="20">
                  <c:v>91.74</c:v>
                </c:pt>
                <c:pt idx="21">
                  <c:v>91.73</c:v>
                </c:pt>
                <c:pt idx="22">
                  <c:v>91.79</c:v>
                </c:pt>
                <c:pt idx="23">
                  <c:v>91.86</c:v>
                </c:pt>
                <c:pt idx="24">
                  <c:v>91.82</c:v>
                </c:pt>
                <c:pt idx="25">
                  <c:v>95.15</c:v>
                </c:pt>
                <c:pt idx="26">
                  <c:v>95.02</c:v>
                </c:pt>
                <c:pt idx="27">
                  <c:v>95.18</c:v>
                </c:pt>
                <c:pt idx="28">
                  <c:v>95.08</c:v>
                </c:pt>
                <c:pt idx="29">
                  <c:v>94.97</c:v>
                </c:pt>
                <c:pt idx="30">
                  <c:v>95.08</c:v>
                </c:pt>
                <c:pt idx="31">
                  <c:v>94.95</c:v>
                </c:pt>
                <c:pt idx="32">
                  <c:v>94.89</c:v>
                </c:pt>
                <c:pt idx="33">
                  <c:v>94.9</c:v>
                </c:pt>
                <c:pt idx="34">
                  <c:v>94.87</c:v>
                </c:pt>
                <c:pt idx="35">
                  <c:v>94.87</c:v>
                </c:pt>
                <c:pt idx="36">
                  <c:v>94.87</c:v>
                </c:pt>
                <c:pt idx="37">
                  <c:v>94.87</c:v>
                </c:pt>
                <c:pt idx="38">
                  <c:v>94.87</c:v>
                </c:pt>
                <c:pt idx="39">
                  <c:v>94.87</c:v>
                </c:pt>
                <c:pt idx="40">
                  <c:v>94.85</c:v>
                </c:pt>
                <c:pt idx="41">
                  <c:v>94.85</c:v>
                </c:pt>
                <c:pt idx="42">
                  <c:v>94.81</c:v>
                </c:pt>
                <c:pt idx="43">
                  <c:v>94.81</c:v>
                </c:pt>
                <c:pt idx="44">
                  <c:v>94.94</c:v>
                </c:pt>
                <c:pt idx="45">
                  <c:v>94.92</c:v>
                </c:pt>
                <c:pt idx="46">
                  <c:v>94.93</c:v>
                </c:pt>
                <c:pt idx="47">
                  <c:v>94.92</c:v>
                </c:pt>
                <c:pt idx="48">
                  <c:v>94.89</c:v>
                </c:pt>
                <c:pt idx="49">
                  <c:v>94.83</c:v>
                </c:pt>
                <c:pt idx="50">
                  <c:v>94.82</c:v>
                </c:pt>
                <c:pt idx="51">
                  <c:v>94.78</c:v>
                </c:pt>
                <c:pt idx="52">
                  <c:v>94.78</c:v>
                </c:pt>
                <c:pt idx="53">
                  <c:v>94.77</c:v>
                </c:pt>
                <c:pt idx="54">
                  <c:v>94.77</c:v>
                </c:pt>
                <c:pt idx="55">
                  <c:v>94.78</c:v>
                </c:pt>
                <c:pt idx="56">
                  <c:v>94.78</c:v>
                </c:pt>
                <c:pt idx="57">
                  <c:v>94.78</c:v>
                </c:pt>
                <c:pt idx="58">
                  <c:v>94.79</c:v>
                </c:pt>
                <c:pt idx="59">
                  <c:v>94.78</c:v>
                </c:pt>
                <c:pt idx="60">
                  <c:v>94.78</c:v>
                </c:pt>
                <c:pt idx="61">
                  <c:v>94.8</c:v>
                </c:pt>
                <c:pt idx="62">
                  <c:v>94.78</c:v>
                </c:pt>
                <c:pt idx="63">
                  <c:v>94.74</c:v>
                </c:pt>
                <c:pt idx="64">
                  <c:v>94.59</c:v>
                </c:pt>
                <c:pt idx="65">
                  <c:v>94.58</c:v>
                </c:pt>
                <c:pt idx="66">
                  <c:v>94.57</c:v>
                </c:pt>
                <c:pt idx="67">
                  <c:v>94.49</c:v>
                </c:pt>
                <c:pt idx="68">
                  <c:v>94.44</c:v>
                </c:pt>
                <c:pt idx="69">
                  <c:v>94.43</c:v>
                </c:pt>
                <c:pt idx="70">
                  <c:v>94.32</c:v>
                </c:pt>
                <c:pt idx="71">
                  <c:v>94.09</c:v>
                </c:pt>
                <c:pt idx="72">
                  <c:v>93.72</c:v>
                </c:pt>
                <c:pt idx="73">
                  <c:v>93.66</c:v>
                </c:pt>
                <c:pt idx="74">
                  <c:v>93.66</c:v>
                </c:pt>
                <c:pt idx="75">
                  <c:v>93.59</c:v>
                </c:pt>
                <c:pt idx="76">
                  <c:v>93.59</c:v>
                </c:pt>
                <c:pt idx="77">
                  <c:v>93.55</c:v>
                </c:pt>
                <c:pt idx="78">
                  <c:v>93.46</c:v>
                </c:pt>
                <c:pt idx="79">
                  <c:v>93.44</c:v>
                </c:pt>
                <c:pt idx="80">
                  <c:v>93.39</c:v>
                </c:pt>
                <c:pt idx="81">
                  <c:v>93.4</c:v>
                </c:pt>
                <c:pt idx="82">
                  <c:v>93.12</c:v>
                </c:pt>
                <c:pt idx="83">
                  <c:v>92.3</c:v>
                </c:pt>
                <c:pt idx="84">
                  <c:v>92.08</c:v>
                </c:pt>
                <c:pt idx="85">
                  <c:v>91.85</c:v>
                </c:pt>
                <c:pt idx="86">
                  <c:v>91.73</c:v>
                </c:pt>
                <c:pt idx="87">
                  <c:v>91.69</c:v>
                </c:pt>
                <c:pt idx="88">
                  <c:v>91.57</c:v>
                </c:pt>
                <c:pt idx="89">
                  <c:v>90.35</c:v>
                </c:pt>
                <c:pt idx="90">
                  <c:v>90.09</c:v>
                </c:pt>
                <c:pt idx="91">
                  <c:v>90.12</c:v>
                </c:pt>
                <c:pt idx="92">
                  <c:v>89.84</c:v>
                </c:pt>
                <c:pt idx="93">
                  <c:v>89.21</c:v>
                </c:pt>
                <c:pt idx="94">
                  <c:v>89.03</c:v>
                </c:pt>
                <c:pt idx="95">
                  <c:v>88.94</c:v>
                </c:pt>
                <c:pt idx="96">
                  <c:v>88.94</c:v>
                </c:pt>
                <c:pt idx="97">
                  <c:v>88.94</c:v>
                </c:pt>
                <c:pt idx="98">
                  <c:v>88.9</c:v>
                </c:pt>
                <c:pt idx="99">
                  <c:v>88.87</c:v>
                </c:pt>
                <c:pt idx="100">
                  <c:v>88.86</c:v>
                </c:pt>
                <c:pt idx="101">
                  <c:v>88.85</c:v>
                </c:pt>
                <c:pt idx="102">
                  <c:v>88.8</c:v>
                </c:pt>
                <c:pt idx="103">
                  <c:v>88.85</c:v>
                </c:pt>
                <c:pt idx="104">
                  <c:v>88.65</c:v>
                </c:pt>
                <c:pt idx="105">
                  <c:v>87.81</c:v>
                </c:pt>
                <c:pt idx="106">
                  <c:v>86.24</c:v>
                </c:pt>
                <c:pt idx="107">
                  <c:v>79.66</c:v>
                </c:pt>
                <c:pt idx="108">
                  <c:v>79</c:v>
                </c:pt>
                <c:pt idx="109">
                  <c:v>78.569999999999993</c:v>
                </c:pt>
                <c:pt idx="110">
                  <c:v>78.44</c:v>
                </c:pt>
                <c:pt idx="111">
                  <c:v>78.58</c:v>
                </c:pt>
                <c:pt idx="112">
                  <c:v>78.41</c:v>
                </c:pt>
                <c:pt idx="113">
                  <c:v>78.38</c:v>
                </c:pt>
                <c:pt idx="114">
                  <c:v>78.62</c:v>
                </c:pt>
                <c:pt idx="115">
                  <c:v>78.760000000000005</c:v>
                </c:pt>
                <c:pt idx="116">
                  <c:v>78.819999999999993</c:v>
                </c:pt>
                <c:pt idx="117">
                  <c:v>78.89</c:v>
                </c:pt>
                <c:pt idx="118">
                  <c:v>78.89</c:v>
                </c:pt>
                <c:pt idx="119">
                  <c:v>78.819999999999993</c:v>
                </c:pt>
                <c:pt idx="120">
                  <c:v>78.64</c:v>
                </c:pt>
                <c:pt idx="121">
                  <c:v>79.09</c:v>
                </c:pt>
                <c:pt idx="122">
                  <c:v>79.19</c:v>
                </c:pt>
                <c:pt idx="123">
                  <c:v>79.290000000000006</c:v>
                </c:pt>
                <c:pt idx="124">
                  <c:v>79.34</c:v>
                </c:pt>
                <c:pt idx="125">
                  <c:v>79.38</c:v>
                </c:pt>
                <c:pt idx="126">
                  <c:v>79.09</c:v>
                </c:pt>
                <c:pt idx="127">
                  <c:v>79.069999999999993</c:v>
                </c:pt>
                <c:pt idx="128">
                  <c:v>79.180000000000007</c:v>
                </c:pt>
                <c:pt idx="129">
                  <c:v>79.33</c:v>
                </c:pt>
                <c:pt idx="130">
                  <c:v>79.510000000000005</c:v>
                </c:pt>
                <c:pt idx="131">
                  <c:v>79.56</c:v>
                </c:pt>
                <c:pt idx="132">
                  <c:v>79.81</c:v>
                </c:pt>
                <c:pt idx="133">
                  <c:v>80.41</c:v>
                </c:pt>
                <c:pt idx="134">
                  <c:v>82.12</c:v>
                </c:pt>
                <c:pt idx="135">
                  <c:v>82.23</c:v>
                </c:pt>
                <c:pt idx="136">
                  <c:v>83.51</c:v>
                </c:pt>
                <c:pt idx="137">
                  <c:v>85.91</c:v>
                </c:pt>
                <c:pt idx="138">
                  <c:v>84.59</c:v>
                </c:pt>
                <c:pt idx="139">
                  <c:v>84.93</c:v>
                </c:pt>
                <c:pt idx="140">
                  <c:v>85</c:v>
                </c:pt>
                <c:pt idx="141">
                  <c:v>84.94</c:v>
                </c:pt>
                <c:pt idx="142">
                  <c:v>84.86</c:v>
                </c:pt>
                <c:pt idx="143">
                  <c:v>84.66</c:v>
                </c:pt>
                <c:pt idx="144">
                  <c:v>84.66</c:v>
                </c:pt>
                <c:pt idx="145">
                  <c:v>84.63</c:v>
                </c:pt>
                <c:pt idx="146">
                  <c:v>84.66</c:v>
                </c:pt>
                <c:pt idx="147">
                  <c:v>84.91</c:v>
                </c:pt>
                <c:pt idx="148">
                  <c:v>84.97</c:v>
                </c:pt>
                <c:pt idx="149">
                  <c:v>85.01</c:v>
                </c:pt>
                <c:pt idx="150">
                  <c:v>85.01</c:v>
                </c:pt>
                <c:pt idx="151">
                  <c:v>84.99</c:v>
                </c:pt>
                <c:pt idx="152">
                  <c:v>85.01</c:v>
                </c:pt>
                <c:pt idx="153">
                  <c:v>85.01</c:v>
                </c:pt>
                <c:pt idx="154">
                  <c:v>85.1</c:v>
                </c:pt>
                <c:pt idx="155">
                  <c:v>85.11</c:v>
                </c:pt>
                <c:pt idx="156">
                  <c:v>85.01</c:v>
                </c:pt>
                <c:pt idx="157">
                  <c:v>84.98</c:v>
                </c:pt>
                <c:pt idx="158">
                  <c:v>84.94</c:v>
                </c:pt>
                <c:pt idx="159">
                  <c:v>84.99</c:v>
                </c:pt>
                <c:pt idx="160">
                  <c:v>84.98</c:v>
                </c:pt>
                <c:pt idx="161">
                  <c:v>84.98</c:v>
                </c:pt>
                <c:pt idx="162">
                  <c:v>84.98</c:v>
                </c:pt>
                <c:pt idx="163">
                  <c:v>85.33</c:v>
                </c:pt>
                <c:pt idx="164">
                  <c:v>85.09</c:v>
                </c:pt>
                <c:pt idx="165">
                  <c:v>85.11</c:v>
                </c:pt>
                <c:pt idx="166">
                  <c:v>85.11</c:v>
                </c:pt>
                <c:pt idx="167">
                  <c:v>85.09</c:v>
                </c:pt>
                <c:pt idx="168">
                  <c:v>85.74</c:v>
                </c:pt>
                <c:pt idx="169">
                  <c:v>85.98</c:v>
                </c:pt>
                <c:pt idx="170">
                  <c:v>86.06</c:v>
                </c:pt>
                <c:pt idx="171">
                  <c:v>86.17</c:v>
                </c:pt>
                <c:pt idx="172">
                  <c:v>86.81</c:v>
                </c:pt>
                <c:pt idx="173">
                  <c:v>86.81</c:v>
                </c:pt>
                <c:pt idx="174">
                  <c:v>86.79</c:v>
                </c:pt>
                <c:pt idx="175">
                  <c:v>86.82</c:v>
                </c:pt>
                <c:pt idx="176">
                  <c:v>86.49</c:v>
                </c:pt>
                <c:pt idx="177">
                  <c:v>88.06</c:v>
                </c:pt>
                <c:pt idx="178">
                  <c:v>88.15</c:v>
                </c:pt>
                <c:pt idx="179">
                  <c:v>88.19</c:v>
                </c:pt>
                <c:pt idx="180">
                  <c:v>88.34</c:v>
                </c:pt>
                <c:pt idx="181">
                  <c:v>88.35</c:v>
                </c:pt>
                <c:pt idx="182">
                  <c:v>88.46</c:v>
                </c:pt>
                <c:pt idx="183">
                  <c:v>88.46</c:v>
                </c:pt>
                <c:pt idx="184">
                  <c:v>88.51</c:v>
                </c:pt>
                <c:pt idx="185">
                  <c:v>88.79</c:v>
                </c:pt>
                <c:pt idx="186">
                  <c:v>88.84</c:v>
                </c:pt>
                <c:pt idx="187">
                  <c:v>88.94</c:v>
                </c:pt>
                <c:pt idx="188">
                  <c:v>88.91</c:v>
                </c:pt>
                <c:pt idx="189">
                  <c:v>88.98</c:v>
                </c:pt>
                <c:pt idx="190">
                  <c:v>88.91</c:v>
                </c:pt>
                <c:pt idx="191">
                  <c:v>88.94</c:v>
                </c:pt>
                <c:pt idx="192">
                  <c:v>88.94</c:v>
                </c:pt>
                <c:pt idx="193">
                  <c:v>88.99</c:v>
                </c:pt>
                <c:pt idx="194">
                  <c:v>89</c:v>
                </c:pt>
                <c:pt idx="195">
                  <c:v>88.98</c:v>
                </c:pt>
                <c:pt idx="196">
                  <c:v>89</c:v>
                </c:pt>
                <c:pt idx="197">
                  <c:v>89.01</c:v>
                </c:pt>
                <c:pt idx="198">
                  <c:v>86.61</c:v>
                </c:pt>
                <c:pt idx="199">
                  <c:v>86.23</c:v>
                </c:pt>
                <c:pt idx="200">
                  <c:v>85.65</c:v>
                </c:pt>
                <c:pt idx="201">
                  <c:v>85.41</c:v>
                </c:pt>
                <c:pt idx="202">
                  <c:v>85.23</c:v>
                </c:pt>
                <c:pt idx="203">
                  <c:v>85.07</c:v>
                </c:pt>
                <c:pt idx="204">
                  <c:v>85.07</c:v>
                </c:pt>
                <c:pt idx="205">
                  <c:v>85.15</c:v>
                </c:pt>
                <c:pt idx="206">
                  <c:v>85.15</c:v>
                </c:pt>
                <c:pt idx="207">
                  <c:v>85.13</c:v>
                </c:pt>
                <c:pt idx="208">
                  <c:v>85.13</c:v>
                </c:pt>
                <c:pt idx="209">
                  <c:v>85.08</c:v>
                </c:pt>
                <c:pt idx="210">
                  <c:v>85.15</c:v>
                </c:pt>
                <c:pt idx="211">
                  <c:v>85.15</c:v>
                </c:pt>
                <c:pt idx="212">
                  <c:v>85.18</c:v>
                </c:pt>
                <c:pt idx="213">
                  <c:v>88.12</c:v>
                </c:pt>
                <c:pt idx="214">
                  <c:v>88.12</c:v>
                </c:pt>
                <c:pt idx="215">
                  <c:v>88.28</c:v>
                </c:pt>
                <c:pt idx="216">
                  <c:v>86.88</c:v>
                </c:pt>
                <c:pt idx="217">
                  <c:v>88.3</c:v>
                </c:pt>
                <c:pt idx="218">
                  <c:v>88.52</c:v>
                </c:pt>
                <c:pt idx="219">
                  <c:v>88.96</c:v>
                </c:pt>
              </c:numCache>
            </c:numRef>
          </c:val>
          <c:smooth val="0"/>
          <c:extLst>
            <c:ext xmlns:c16="http://schemas.microsoft.com/office/drawing/2014/chart" uri="{C3380CC4-5D6E-409C-BE32-E72D297353CC}">
              <c16:uniqueId val="{00000001-7BDF-4ABB-A200-3A049AB1B89F}"/>
            </c:ext>
          </c:extLst>
        </c:ser>
        <c:ser>
          <c:idx val="1"/>
          <c:order val="1"/>
          <c:tx>
            <c:strRef>
              <c:f>Pricing!$O$9</c:f>
              <c:strCache>
                <c:ptCount val="1"/>
                <c:pt idx="0">
                  <c:v>1L TL</c:v>
                </c:pt>
              </c:strCache>
            </c:strRef>
          </c:tx>
          <c:spPr>
            <a:ln w="22225" cap="rnd">
              <a:solidFill>
                <a:schemeClr val="accent1"/>
              </a:solidFill>
              <a:round/>
            </a:ln>
            <a:effectLst/>
          </c:spPr>
          <c:marker>
            <c:symbol val="none"/>
          </c:marker>
          <c:dLbls>
            <c:dLbl>
              <c:idx val="261"/>
              <c:layout>
                <c:manualLayout>
                  <c:x val="0.23004766548552624"/>
                  <c:y val="1.836955613475949E-2"/>
                </c:manualLayout>
              </c:layout>
              <c:tx>
                <c:rich>
                  <a:bodyPr/>
                  <a:lstStyle/>
                  <a:p>
                    <a:r>
                      <a:rPr lang="en-US"/>
                      <a:t>92.8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BDF-4ABB-A200-3A049AB1B89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Pricing!$M$10:$M$357</c:f>
              <c:numCache>
                <c:formatCode>0.00</c:formatCode>
                <c:ptCount val="348"/>
                <c:pt idx="0">
                  <c:v>45601</c:v>
                </c:pt>
                <c:pt idx="1">
                  <c:v>45602</c:v>
                </c:pt>
                <c:pt idx="2">
                  <c:v>45603</c:v>
                </c:pt>
                <c:pt idx="3">
                  <c:v>45604</c:v>
                </c:pt>
                <c:pt idx="4">
                  <c:v>45607</c:v>
                </c:pt>
                <c:pt idx="5">
                  <c:v>45608</c:v>
                </c:pt>
                <c:pt idx="6">
                  <c:v>45609</c:v>
                </c:pt>
                <c:pt idx="7">
                  <c:v>45610</c:v>
                </c:pt>
                <c:pt idx="8">
                  <c:v>45611</c:v>
                </c:pt>
                <c:pt idx="9">
                  <c:v>45614</c:v>
                </c:pt>
                <c:pt idx="10">
                  <c:v>45615</c:v>
                </c:pt>
                <c:pt idx="11">
                  <c:v>45616</c:v>
                </c:pt>
                <c:pt idx="12">
                  <c:v>45617</c:v>
                </c:pt>
                <c:pt idx="13">
                  <c:v>45618</c:v>
                </c:pt>
                <c:pt idx="14">
                  <c:v>45621</c:v>
                </c:pt>
                <c:pt idx="15">
                  <c:v>45622</c:v>
                </c:pt>
                <c:pt idx="16">
                  <c:v>45623</c:v>
                </c:pt>
                <c:pt idx="17">
                  <c:v>45624</c:v>
                </c:pt>
                <c:pt idx="18">
                  <c:v>45625</c:v>
                </c:pt>
                <c:pt idx="19">
                  <c:v>45628</c:v>
                </c:pt>
                <c:pt idx="20">
                  <c:v>45629</c:v>
                </c:pt>
                <c:pt idx="21">
                  <c:v>45630</c:v>
                </c:pt>
                <c:pt idx="22">
                  <c:v>45631</c:v>
                </c:pt>
                <c:pt idx="23">
                  <c:v>45632</c:v>
                </c:pt>
                <c:pt idx="24">
                  <c:v>45635</c:v>
                </c:pt>
                <c:pt idx="25">
                  <c:v>45636</c:v>
                </c:pt>
                <c:pt idx="26">
                  <c:v>45637</c:v>
                </c:pt>
                <c:pt idx="27">
                  <c:v>45638</c:v>
                </c:pt>
                <c:pt idx="28">
                  <c:v>45639</c:v>
                </c:pt>
                <c:pt idx="29">
                  <c:v>45642</c:v>
                </c:pt>
                <c:pt idx="30">
                  <c:v>45643</c:v>
                </c:pt>
                <c:pt idx="31">
                  <c:v>45644</c:v>
                </c:pt>
                <c:pt idx="32">
                  <c:v>45645</c:v>
                </c:pt>
                <c:pt idx="33">
                  <c:v>45646</c:v>
                </c:pt>
                <c:pt idx="34">
                  <c:v>45649</c:v>
                </c:pt>
                <c:pt idx="35">
                  <c:v>45650</c:v>
                </c:pt>
                <c:pt idx="36">
                  <c:v>45651</c:v>
                </c:pt>
                <c:pt idx="37">
                  <c:v>45652</c:v>
                </c:pt>
                <c:pt idx="38">
                  <c:v>45653</c:v>
                </c:pt>
                <c:pt idx="39">
                  <c:v>45656</c:v>
                </c:pt>
                <c:pt idx="40">
                  <c:v>45657</c:v>
                </c:pt>
                <c:pt idx="41">
                  <c:v>45658</c:v>
                </c:pt>
                <c:pt idx="42">
                  <c:v>45659</c:v>
                </c:pt>
                <c:pt idx="43">
                  <c:v>45660</c:v>
                </c:pt>
                <c:pt idx="44">
                  <c:v>45663</c:v>
                </c:pt>
                <c:pt idx="45">
                  <c:v>45664</c:v>
                </c:pt>
                <c:pt idx="46">
                  <c:v>45665</c:v>
                </c:pt>
                <c:pt idx="47">
                  <c:v>45666</c:v>
                </c:pt>
                <c:pt idx="48">
                  <c:v>45667</c:v>
                </c:pt>
                <c:pt idx="49">
                  <c:v>45670</c:v>
                </c:pt>
                <c:pt idx="50">
                  <c:v>45671</c:v>
                </c:pt>
                <c:pt idx="51">
                  <c:v>45672</c:v>
                </c:pt>
                <c:pt idx="52">
                  <c:v>45673</c:v>
                </c:pt>
                <c:pt idx="53">
                  <c:v>45674</c:v>
                </c:pt>
                <c:pt idx="54">
                  <c:v>45677</c:v>
                </c:pt>
                <c:pt idx="55">
                  <c:v>45678</c:v>
                </c:pt>
                <c:pt idx="56">
                  <c:v>45679</c:v>
                </c:pt>
                <c:pt idx="57">
                  <c:v>45680</c:v>
                </c:pt>
                <c:pt idx="58">
                  <c:v>45681</c:v>
                </c:pt>
                <c:pt idx="59">
                  <c:v>45684</c:v>
                </c:pt>
                <c:pt idx="60">
                  <c:v>45685</c:v>
                </c:pt>
                <c:pt idx="61">
                  <c:v>45686</c:v>
                </c:pt>
                <c:pt idx="62">
                  <c:v>45687</c:v>
                </c:pt>
                <c:pt idx="63">
                  <c:v>45688</c:v>
                </c:pt>
                <c:pt idx="64">
                  <c:v>45691</c:v>
                </c:pt>
                <c:pt idx="65">
                  <c:v>45692</c:v>
                </c:pt>
                <c:pt idx="66">
                  <c:v>45693</c:v>
                </c:pt>
                <c:pt idx="67">
                  <c:v>45694</c:v>
                </c:pt>
                <c:pt idx="68">
                  <c:v>45695</c:v>
                </c:pt>
                <c:pt idx="69">
                  <c:v>45698</c:v>
                </c:pt>
                <c:pt idx="70">
                  <c:v>45699</c:v>
                </c:pt>
                <c:pt idx="71">
                  <c:v>45700</c:v>
                </c:pt>
                <c:pt idx="72">
                  <c:v>45701</c:v>
                </c:pt>
                <c:pt idx="73">
                  <c:v>45702</c:v>
                </c:pt>
                <c:pt idx="74">
                  <c:v>45705</c:v>
                </c:pt>
                <c:pt idx="75">
                  <c:v>45706</c:v>
                </c:pt>
                <c:pt idx="76">
                  <c:v>45707</c:v>
                </c:pt>
                <c:pt idx="77">
                  <c:v>45708</c:v>
                </c:pt>
                <c:pt idx="78">
                  <c:v>45709</c:v>
                </c:pt>
                <c:pt idx="79">
                  <c:v>45712</c:v>
                </c:pt>
                <c:pt idx="80">
                  <c:v>45713</c:v>
                </c:pt>
                <c:pt idx="81">
                  <c:v>45714</c:v>
                </c:pt>
                <c:pt idx="82">
                  <c:v>45715</c:v>
                </c:pt>
                <c:pt idx="83">
                  <c:v>45716</c:v>
                </c:pt>
                <c:pt idx="84">
                  <c:v>45719</c:v>
                </c:pt>
                <c:pt idx="85">
                  <c:v>45720</c:v>
                </c:pt>
                <c:pt idx="86">
                  <c:v>45721</c:v>
                </c:pt>
                <c:pt idx="87">
                  <c:v>45722</c:v>
                </c:pt>
                <c:pt idx="88">
                  <c:v>45723</c:v>
                </c:pt>
                <c:pt idx="89">
                  <c:v>45726</c:v>
                </c:pt>
                <c:pt idx="90">
                  <c:v>45727</c:v>
                </c:pt>
                <c:pt idx="91">
                  <c:v>45728</c:v>
                </c:pt>
                <c:pt idx="92">
                  <c:v>45729</c:v>
                </c:pt>
                <c:pt idx="93">
                  <c:v>45730</c:v>
                </c:pt>
                <c:pt idx="94">
                  <c:v>45733</c:v>
                </c:pt>
                <c:pt idx="95">
                  <c:v>45734</c:v>
                </c:pt>
                <c:pt idx="96">
                  <c:v>45735</c:v>
                </c:pt>
                <c:pt idx="97">
                  <c:v>45736</c:v>
                </c:pt>
                <c:pt idx="98">
                  <c:v>45737</c:v>
                </c:pt>
                <c:pt idx="99">
                  <c:v>45740</c:v>
                </c:pt>
                <c:pt idx="100">
                  <c:v>45741</c:v>
                </c:pt>
                <c:pt idx="101">
                  <c:v>45742</c:v>
                </c:pt>
                <c:pt idx="102">
                  <c:v>45743</c:v>
                </c:pt>
                <c:pt idx="103">
                  <c:v>45744</c:v>
                </c:pt>
                <c:pt idx="104">
                  <c:v>45747</c:v>
                </c:pt>
                <c:pt idx="105">
                  <c:v>45748</c:v>
                </c:pt>
                <c:pt idx="106">
                  <c:v>45749</c:v>
                </c:pt>
                <c:pt idx="107">
                  <c:v>45750</c:v>
                </c:pt>
                <c:pt idx="108">
                  <c:v>45751</c:v>
                </c:pt>
                <c:pt idx="109">
                  <c:v>45754</c:v>
                </c:pt>
                <c:pt idx="110">
                  <c:v>45755</c:v>
                </c:pt>
                <c:pt idx="111">
                  <c:v>45756</c:v>
                </c:pt>
                <c:pt idx="112">
                  <c:v>45757</c:v>
                </c:pt>
                <c:pt idx="113">
                  <c:v>45758</c:v>
                </c:pt>
                <c:pt idx="114">
                  <c:v>45761</c:v>
                </c:pt>
                <c:pt idx="115">
                  <c:v>45762</c:v>
                </c:pt>
                <c:pt idx="116">
                  <c:v>45763</c:v>
                </c:pt>
                <c:pt idx="117">
                  <c:v>45764</c:v>
                </c:pt>
                <c:pt idx="118">
                  <c:v>45765</c:v>
                </c:pt>
                <c:pt idx="119">
                  <c:v>45768</c:v>
                </c:pt>
                <c:pt idx="120">
                  <c:v>45769</c:v>
                </c:pt>
                <c:pt idx="121">
                  <c:v>45770</c:v>
                </c:pt>
                <c:pt idx="122">
                  <c:v>45771</c:v>
                </c:pt>
                <c:pt idx="123">
                  <c:v>45772</c:v>
                </c:pt>
                <c:pt idx="124">
                  <c:v>45775</c:v>
                </c:pt>
                <c:pt idx="125">
                  <c:v>45776</c:v>
                </c:pt>
                <c:pt idx="126">
                  <c:v>45777</c:v>
                </c:pt>
                <c:pt idx="127">
                  <c:v>45778</c:v>
                </c:pt>
                <c:pt idx="128">
                  <c:v>45779</c:v>
                </c:pt>
                <c:pt idx="129">
                  <c:v>45782</c:v>
                </c:pt>
                <c:pt idx="130">
                  <c:v>45783</c:v>
                </c:pt>
                <c:pt idx="131">
                  <c:v>45784</c:v>
                </c:pt>
                <c:pt idx="132">
                  <c:v>45785</c:v>
                </c:pt>
                <c:pt idx="133">
                  <c:v>45786</c:v>
                </c:pt>
                <c:pt idx="134">
                  <c:v>45789</c:v>
                </c:pt>
                <c:pt idx="135">
                  <c:v>45790</c:v>
                </c:pt>
                <c:pt idx="136">
                  <c:v>45791</c:v>
                </c:pt>
                <c:pt idx="137">
                  <c:v>45792</c:v>
                </c:pt>
                <c:pt idx="138">
                  <c:v>45793</c:v>
                </c:pt>
                <c:pt idx="139">
                  <c:v>45796</c:v>
                </c:pt>
                <c:pt idx="140">
                  <c:v>45797</c:v>
                </c:pt>
                <c:pt idx="141">
                  <c:v>45798</c:v>
                </c:pt>
                <c:pt idx="142">
                  <c:v>45799</c:v>
                </c:pt>
                <c:pt idx="143">
                  <c:v>45800</c:v>
                </c:pt>
                <c:pt idx="144">
                  <c:v>45803</c:v>
                </c:pt>
                <c:pt idx="145">
                  <c:v>45804</c:v>
                </c:pt>
                <c:pt idx="146">
                  <c:v>45805</c:v>
                </c:pt>
                <c:pt idx="147">
                  <c:v>45806</c:v>
                </c:pt>
                <c:pt idx="148">
                  <c:v>45807</c:v>
                </c:pt>
                <c:pt idx="149">
                  <c:v>45810</c:v>
                </c:pt>
                <c:pt idx="150">
                  <c:v>45811</c:v>
                </c:pt>
                <c:pt idx="151">
                  <c:v>45812</c:v>
                </c:pt>
                <c:pt idx="152">
                  <c:v>45813</c:v>
                </c:pt>
                <c:pt idx="153">
                  <c:v>45814</c:v>
                </c:pt>
                <c:pt idx="154">
                  <c:v>45817</c:v>
                </c:pt>
                <c:pt idx="155">
                  <c:v>45818</c:v>
                </c:pt>
                <c:pt idx="156">
                  <c:v>45819</c:v>
                </c:pt>
                <c:pt idx="157">
                  <c:v>45820</c:v>
                </c:pt>
                <c:pt idx="158">
                  <c:v>45821</c:v>
                </c:pt>
                <c:pt idx="159">
                  <c:v>45824</c:v>
                </c:pt>
                <c:pt idx="160">
                  <c:v>45825</c:v>
                </c:pt>
                <c:pt idx="161">
                  <c:v>45826</c:v>
                </c:pt>
                <c:pt idx="162">
                  <c:v>45827</c:v>
                </c:pt>
                <c:pt idx="163">
                  <c:v>45828</c:v>
                </c:pt>
                <c:pt idx="164">
                  <c:v>45831</c:v>
                </c:pt>
                <c:pt idx="165">
                  <c:v>45832</c:v>
                </c:pt>
                <c:pt idx="166">
                  <c:v>45833</c:v>
                </c:pt>
                <c:pt idx="167">
                  <c:v>45834</c:v>
                </c:pt>
                <c:pt idx="168">
                  <c:v>45835</c:v>
                </c:pt>
                <c:pt idx="169">
                  <c:v>45838</c:v>
                </c:pt>
                <c:pt idx="170">
                  <c:v>45839</c:v>
                </c:pt>
                <c:pt idx="171">
                  <c:v>45840</c:v>
                </c:pt>
                <c:pt idx="172">
                  <c:v>45841</c:v>
                </c:pt>
                <c:pt idx="173">
                  <c:v>45842</c:v>
                </c:pt>
                <c:pt idx="174">
                  <c:v>45845</c:v>
                </c:pt>
                <c:pt idx="175">
                  <c:v>45846</c:v>
                </c:pt>
                <c:pt idx="176">
                  <c:v>45847</c:v>
                </c:pt>
                <c:pt idx="177">
                  <c:v>45848</c:v>
                </c:pt>
                <c:pt idx="178">
                  <c:v>45849</c:v>
                </c:pt>
                <c:pt idx="179">
                  <c:v>45852</c:v>
                </c:pt>
                <c:pt idx="180">
                  <c:v>45853</c:v>
                </c:pt>
                <c:pt idx="181">
                  <c:v>45854</c:v>
                </c:pt>
                <c:pt idx="182">
                  <c:v>45855</c:v>
                </c:pt>
                <c:pt idx="183">
                  <c:v>45856</c:v>
                </c:pt>
                <c:pt idx="184">
                  <c:v>45859</c:v>
                </c:pt>
                <c:pt idx="185">
                  <c:v>45860</c:v>
                </c:pt>
                <c:pt idx="186">
                  <c:v>45861</c:v>
                </c:pt>
                <c:pt idx="187">
                  <c:v>45862</c:v>
                </c:pt>
                <c:pt idx="188">
                  <c:v>45863</c:v>
                </c:pt>
                <c:pt idx="189">
                  <c:v>45866</c:v>
                </c:pt>
                <c:pt idx="190">
                  <c:v>45867</c:v>
                </c:pt>
                <c:pt idx="191">
                  <c:v>45868</c:v>
                </c:pt>
                <c:pt idx="192">
                  <c:v>45869</c:v>
                </c:pt>
                <c:pt idx="193">
                  <c:v>45870</c:v>
                </c:pt>
                <c:pt idx="194">
                  <c:v>45873</c:v>
                </c:pt>
                <c:pt idx="195">
                  <c:v>45874</c:v>
                </c:pt>
                <c:pt idx="196">
                  <c:v>45875</c:v>
                </c:pt>
                <c:pt idx="197">
                  <c:v>45876</c:v>
                </c:pt>
                <c:pt idx="198">
                  <c:v>45877</c:v>
                </c:pt>
                <c:pt idx="199">
                  <c:v>45880</c:v>
                </c:pt>
                <c:pt idx="200">
                  <c:v>45881</c:v>
                </c:pt>
                <c:pt idx="201">
                  <c:v>45882</c:v>
                </c:pt>
                <c:pt idx="202">
                  <c:v>45883</c:v>
                </c:pt>
                <c:pt idx="203">
                  <c:v>45884</c:v>
                </c:pt>
                <c:pt idx="204">
                  <c:v>45887</c:v>
                </c:pt>
                <c:pt idx="205">
                  <c:v>45888</c:v>
                </c:pt>
                <c:pt idx="206">
                  <c:v>45889</c:v>
                </c:pt>
                <c:pt idx="207">
                  <c:v>45890</c:v>
                </c:pt>
                <c:pt idx="208">
                  <c:v>45891</c:v>
                </c:pt>
                <c:pt idx="209">
                  <c:v>45894</c:v>
                </c:pt>
                <c:pt idx="210">
                  <c:v>45895</c:v>
                </c:pt>
                <c:pt idx="211">
                  <c:v>45896</c:v>
                </c:pt>
                <c:pt idx="212">
                  <c:v>45897</c:v>
                </c:pt>
                <c:pt idx="213">
                  <c:v>45898</c:v>
                </c:pt>
                <c:pt idx="214">
                  <c:v>45901</c:v>
                </c:pt>
                <c:pt idx="215">
                  <c:v>45902</c:v>
                </c:pt>
                <c:pt idx="216">
                  <c:v>45903</c:v>
                </c:pt>
                <c:pt idx="217">
                  <c:v>45904</c:v>
                </c:pt>
                <c:pt idx="218">
                  <c:v>45905</c:v>
                </c:pt>
                <c:pt idx="219">
                  <c:v>45908</c:v>
                </c:pt>
                <c:pt idx="220">
                  <c:v>45909</c:v>
                </c:pt>
                <c:pt idx="221">
                  <c:v>45910</c:v>
                </c:pt>
                <c:pt idx="222">
                  <c:v>45911</c:v>
                </c:pt>
                <c:pt idx="223">
                  <c:v>45912</c:v>
                </c:pt>
                <c:pt idx="224">
                  <c:v>45915</c:v>
                </c:pt>
                <c:pt idx="225">
                  <c:v>45916</c:v>
                </c:pt>
                <c:pt idx="226">
                  <c:v>45917</c:v>
                </c:pt>
                <c:pt idx="227">
                  <c:v>45918</c:v>
                </c:pt>
                <c:pt idx="228">
                  <c:v>45919</c:v>
                </c:pt>
                <c:pt idx="229">
                  <c:v>45922</c:v>
                </c:pt>
                <c:pt idx="230">
                  <c:v>45923</c:v>
                </c:pt>
                <c:pt idx="231">
                  <c:v>45924</c:v>
                </c:pt>
                <c:pt idx="232">
                  <c:v>45925</c:v>
                </c:pt>
                <c:pt idx="233">
                  <c:v>45926</c:v>
                </c:pt>
                <c:pt idx="234">
                  <c:v>45929</c:v>
                </c:pt>
                <c:pt idx="235">
                  <c:v>45930</c:v>
                </c:pt>
                <c:pt idx="236">
                  <c:v>45931</c:v>
                </c:pt>
                <c:pt idx="237">
                  <c:v>45932</c:v>
                </c:pt>
                <c:pt idx="238">
                  <c:v>45933</c:v>
                </c:pt>
                <c:pt idx="239">
                  <c:v>45936</c:v>
                </c:pt>
                <c:pt idx="240">
                  <c:v>45937</c:v>
                </c:pt>
                <c:pt idx="241">
                  <c:v>45938</c:v>
                </c:pt>
                <c:pt idx="242">
                  <c:v>45939</c:v>
                </c:pt>
                <c:pt idx="243">
                  <c:v>45940</c:v>
                </c:pt>
                <c:pt idx="244">
                  <c:v>45943</c:v>
                </c:pt>
                <c:pt idx="245">
                  <c:v>45944</c:v>
                </c:pt>
                <c:pt idx="246">
                  <c:v>45945</c:v>
                </c:pt>
                <c:pt idx="247">
                  <c:v>45946</c:v>
                </c:pt>
                <c:pt idx="248">
                  <c:v>45947</c:v>
                </c:pt>
                <c:pt idx="249">
                  <c:v>45950</c:v>
                </c:pt>
                <c:pt idx="250">
                  <c:v>45951</c:v>
                </c:pt>
                <c:pt idx="251">
                  <c:v>45952</c:v>
                </c:pt>
                <c:pt idx="252">
                  <c:v>45953</c:v>
                </c:pt>
                <c:pt idx="253">
                  <c:v>45954</c:v>
                </c:pt>
                <c:pt idx="254">
                  <c:v>45957</c:v>
                </c:pt>
                <c:pt idx="255">
                  <c:v>45958</c:v>
                </c:pt>
                <c:pt idx="256">
                  <c:v>45959</c:v>
                </c:pt>
                <c:pt idx="257">
                  <c:v>45960</c:v>
                </c:pt>
                <c:pt idx="258">
                  <c:v>45961</c:v>
                </c:pt>
                <c:pt idx="259">
                  <c:v>45964</c:v>
                </c:pt>
                <c:pt idx="260">
                  <c:v>45965</c:v>
                </c:pt>
                <c:pt idx="261">
                  <c:v>45966</c:v>
                </c:pt>
                <c:pt idx="262">
                  <c:v>45967</c:v>
                </c:pt>
                <c:pt idx="263">
                  <c:v>45968</c:v>
                </c:pt>
                <c:pt idx="264">
                  <c:v>45971</c:v>
                </c:pt>
                <c:pt idx="265">
                  <c:v>45972</c:v>
                </c:pt>
                <c:pt idx="266">
                  <c:v>45973</c:v>
                </c:pt>
                <c:pt idx="267">
                  <c:v>45974</c:v>
                </c:pt>
                <c:pt idx="268">
                  <c:v>45975</c:v>
                </c:pt>
                <c:pt idx="269">
                  <c:v>45978</c:v>
                </c:pt>
                <c:pt idx="270">
                  <c:v>45979</c:v>
                </c:pt>
                <c:pt idx="271">
                  <c:v>45980</c:v>
                </c:pt>
                <c:pt idx="272">
                  <c:v>45981</c:v>
                </c:pt>
                <c:pt idx="273">
                  <c:v>45982</c:v>
                </c:pt>
                <c:pt idx="274">
                  <c:v>45985</c:v>
                </c:pt>
                <c:pt idx="275">
                  <c:v>45986</c:v>
                </c:pt>
                <c:pt idx="276">
                  <c:v>45987</c:v>
                </c:pt>
                <c:pt idx="277">
                  <c:v>45988</c:v>
                </c:pt>
                <c:pt idx="278">
                  <c:v>45989</c:v>
                </c:pt>
                <c:pt idx="279">
                  <c:v>45992</c:v>
                </c:pt>
                <c:pt idx="280">
                  <c:v>45993</c:v>
                </c:pt>
                <c:pt idx="281">
                  <c:v>45994</c:v>
                </c:pt>
                <c:pt idx="282">
                  <c:v>45995</c:v>
                </c:pt>
                <c:pt idx="283">
                  <c:v>45996</c:v>
                </c:pt>
                <c:pt idx="284">
                  <c:v>45999</c:v>
                </c:pt>
                <c:pt idx="285">
                  <c:v>46000</c:v>
                </c:pt>
                <c:pt idx="286">
                  <c:v>46001</c:v>
                </c:pt>
                <c:pt idx="287">
                  <c:v>46002</c:v>
                </c:pt>
                <c:pt idx="288">
                  <c:v>46003</c:v>
                </c:pt>
                <c:pt idx="289">
                  <c:v>46006</c:v>
                </c:pt>
                <c:pt idx="290">
                  <c:v>46007</c:v>
                </c:pt>
                <c:pt idx="291">
                  <c:v>46008</c:v>
                </c:pt>
                <c:pt idx="292">
                  <c:v>46009</c:v>
                </c:pt>
                <c:pt idx="293">
                  <c:v>46010</c:v>
                </c:pt>
                <c:pt idx="294">
                  <c:v>46013</c:v>
                </c:pt>
                <c:pt idx="295">
                  <c:v>46014</c:v>
                </c:pt>
                <c:pt idx="296">
                  <c:v>46015</c:v>
                </c:pt>
                <c:pt idx="297">
                  <c:v>46016</c:v>
                </c:pt>
                <c:pt idx="298">
                  <c:v>46017</c:v>
                </c:pt>
                <c:pt idx="299">
                  <c:v>46020</c:v>
                </c:pt>
                <c:pt idx="300">
                  <c:v>46021</c:v>
                </c:pt>
                <c:pt idx="301">
                  <c:v>46022</c:v>
                </c:pt>
                <c:pt idx="302">
                  <c:v>46023</c:v>
                </c:pt>
                <c:pt idx="303">
                  <c:v>46024</c:v>
                </c:pt>
                <c:pt idx="304">
                  <c:v>46027</c:v>
                </c:pt>
                <c:pt idx="305">
                  <c:v>46028</c:v>
                </c:pt>
                <c:pt idx="306">
                  <c:v>46029</c:v>
                </c:pt>
                <c:pt idx="307">
                  <c:v>46030</c:v>
                </c:pt>
                <c:pt idx="308">
                  <c:v>46031</c:v>
                </c:pt>
                <c:pt idx="309">
                  <c:v>46034</c:v>
                </c:pt>
                <c:pt idx="310">
                  <c:v>46035</c:v>
                </c:pt>
                <c:pt idx="311">
                  <c:v>46036</c:v>
                </c:pt>
                <c:pt idx="312">
                  <c:v>46037</c:v>
                </c:pt>
                <c:pt idx="313">
                  <c:v>46038</c:v>
                </c:pt>
                <c:pt idx="314">
                  <c:v>46041</c:v>
                </c:pt>
                <c:pt idx="315">
                  <c:v>46042</c:v>
                </c:pt>
                <c:pt idx="316">
                  <c:v>46043</c:v>
                </c:pt>
                <c:pt idx="317">
                  <c:v>46044</c:v>
                </c:pt>
                <c:pt idx="318">
                  <c:v>46045</c:v>
                </c:pt>
                <c:pt idx="319">
                  <c:v>46048</c:v>
                </c:pt>
                <c:pt idx="320">
                  <c:v>46049</c:v>
                </c:pt>
                <c:pt idx="321">
                  <c:v>46050</c:v>
                </c:pt>
                <c:pt idx="322">
                  <c:v>46051</c:v>
                </c:pt>
                <c:pt idx="323">
                  <c:v>46052</c:v>
                </c:pt>
                <c:pt idx="324">
                  <c:v>46055</c:v>
                </c:pt>
                <c:pt idx="325">
                  <c:v>46056</c:v>
                </c:pt>
                <c:pt idx="326">
                  <c:v>46057</c:v>
                </c:pt>
                <c:pt idx="327">
                  <c:v>46058</c:v>
                </c:pt>
                <c:pt idx="328">
                  <c:v>46059</c:v>
                </c:pt>
                <c:pt idx="329">
                  <c:v>46062</c:v>
                </c:pt>
                <c:pt idx="330">
                  <c:v>46063</c:v>
                </c:pt>
                <c:pt idx="331">
                  <c:v>46064</c:v>
                </c:pt>
                <c:pt idx="332">
                  <c:v>46065</c:v>
                </c:pt>
                <c:pt idx="333">
                  <c:v>46066</c:v>
                </c:pt>
                <c:pt idx="334">
                  <c:v>46069</c:v>
                </c:pt>
                <c:pt idx="335">
                  <c:v>46070</c:v>
                </c:pt>
                <c:pt idx="336">
                  <c:v>46071</c:v>
                </c:pt>
                <c:pt idx="337">
                  <c:v>46072</c:v>
                </c:pt>
                <c:pt idx="338">
                  <c:v>46073</c:v>
                </c:pt>
                <c:pt idx="339">
                  <c:v>46076</c:v>
                </c:pt>
                <c:pt idx="340">
                  <c:v>46077</c:v>
                </c:pt>
                <c:pt idx="341">
                  <c:v>46078</c:v>
                </c:pt>
                <c:pt idx="342">
                  <c:v>46079</c:v>
                </c:pt>
                <c:pt idx="343">
                  <c:v>46080</c:v>
                </c:pt>
                <c:pt idx="344">
                  <c:v>46083</c:v>
                </c:pt>
                <c:pt idx="345">
                  <c:v>46084</c:v>
                </c:pt>
                <c:pt idx="346">
                  <c:v>46085</c:v>
                </c:pt>
                <c:pt idx="347">
                  <c:v>46086</c:v>
                </c:pt>
              </c:numCache>
            </c:numRef>
          </c:cat>
          <c:val>
            <c:numRef>
              <c:f>Pricing!$O$10:$O$357</c:f>
              <c:numCache>
                <c:formatCode>0.00</c:formatCode>
                <c:ptCount val="348"/>
                <c:pt idx="0">
                  <c:v>95.07</c:v>
                </c:pt>
                <c:pt idx="1">
                  <c:v>95.32</c:v>
                </c:pt>
                <c:pt idx="2">
                  <c:v>95.35</c:v>
                </c:pt>
                <c:pt idx="3">
                  <c:v>95.44</c:v>
                </c:pt>
                <c:pt idx="4">
                  <c:v>95.44</c:v>
                </c:pt>
                <c:pt idx="5">
                  <c:v>95.29</c:v>
                </c:pt>
                <c:pt idx="6">
                  <c:v>95.16</c:v>
                </c:pt>
                <c:pt idx="7">
                  <c:v>95.09</c:v>
                </c:pt>
                <c:pt idx="8">
                  <c:v>95.08</c:v>
                </c:pt>
                <c:pt idx="9">
                  <c:v>95.07</c:v>
                </c:pt>
                <c:pt idx="10">
                  <c:v>95.03</c:v>
                </c:pt>
                <c:pt idx="11">
                  <c:v>95.04</c:v>
                </c:pt>
                <c:pt idx="12">
                  <c:v>95.02</c:v>
                </c:pt>
                <c:pt idx="13">
                  <c:v>94.98</c:v>
                </c:pt>
                <c:pt idx="14">
                  <c:v>94.9</c:v>
                </c:pt>
                <c:pt idx="15">
                  <c:v>94.88</c:v>
                </c:pt>
                <c:pt idx="16">
                  <c:v>94.88</c:v>
                </c:pt>
                <c:pt idx="17">
                  <c:v>94.88</c:v>
                </c:pt>
                <c:pt idx="18">
                  <c:v>94.87</c:v>
                </c:pt>
                <c:pt idx="19">
                  <c:v>94.86</c:v>
                </c:pt>
                <c:pt idx="20">
                  <c:v>94.87</c:v>
                </c:pt>
                <c:pt idx="21">
                  <c:v>94.88</c:v>
                </c:pt>
                <c:pt idx="22">
                  <c:v>94.92</c:v>
                </c:pt>
                <c:pt idx="23">
                  <c:v>94.99</c:v>
                </c:pt>
                <c:pt idx="24">
                  <c:v>94.94</c:v>
                </c:pt>
                <c:pt idx="25">
                  <c:v>98.28</c:v>
                </c:pt>
                <c:pt idx="26">
                  <c:v>98.14</c:v>
                </c:pt>
                <c:pt idx="27">
                  <c:v>98.3</c:v>
                </c:pt>
                <c:pt idx="28">
                  <c:v>98.21</c:v>
                </c:pt>
                <c:pt idx="29">
                  <c:v>98.1</c:v>
                </c:pt>
                <c:pt idx="30">
                  <c:v>98.21</c:v>
                </c:pt>
                <c:pt idx="31">
                  <c:v>98.08</c:v>
                </c:pt>
                <c:pt idx="32">
                  <c:v>98.01</c:v>
                </c:pt>
                <c:pt idx="33">
                  <c:v>98.03</c:v>
                </c:pt>
                <c:pt idx="34">
                  <c:v>98</c:v>
                </c:pt>
                <c:pt idx="35">
                  <c:v>98</c:v>
                </c:pt>
                <c:pt idx="36">
                  <c:v>98</c:v>
                </c:pt>
                <c:pt idx="37">
                  <c:v>98</c:v>
                </c:pt>
                <c:pt idx="38">
                  <c:v>98</c:v>
                </c:pt>
                <c:pt idx="39">
                  <c:v>98</c:v>
                </c:pt>
                <c:pt idx="40">
                  <c:v>97.98</c:v>
                </c:pt>
                <c:pt idx="41">
                  <c:v>97.98</c:v>
                </c:pt>
                <c:pt idx="42">
                  <c:v>97.93</c:v>
                </c:pt>
                <c:pt idx="43">
                  <c:v>97.93</c:v>
                </c:pt>
                <c:pt idx="44">
                  <c:v>98.07</c:v>
                </c:pt>
                <c:pt idx="45">
                  <c:v>98.05</c:v>
                </c:pt>
                <c:pt idx="46">
                  <c:v>98.06</c:v>
                </c:pt>
                <c:pt idx="47">
                  <c:v>98.04</c:v>
                </c:pt>
                <c:pt idx="48">
                  <c:v>98.02</c:v>
                </c:pt>
                <c:pt idx="49">
                  <c:v>97.96</c:v>
                </c:pt>
                <c:pt idx="50">
                  <c:v>97.95</c:v>
                </c:pt>
                <c:pt idx="51">
                  <c:v>97.91</c:v>
                </c:pt>
                <c:pt idx="52">
                  <c:v>97.91</c:v>
                </c:pt>
                <c:pt idx="53">
                  <c:v>97.89</c:v>
                </c:pt>
                <c:pt idx="54">
                  <c:v>97.89</c:v>
                </c:pt>
                <c:pt idx="55">
                  <c:v>97.93</c:v>
                </c:pt>
                <c:pt idx="56">
                  <c:v>97.9</c:v>
                </c:pt>
                <c:pt idx="57">
                  <c:v>97.91</c:v>
                </c:pt>
                <c:pt idx="58">
                  <c:v>97.92</c:v>
                </c:pt>
                <c:pt idx="59">
                  <c:v>97.9</c:v>
                </c:pt>
                <c:pt idx="60">
                  <c:v>97.91</c:v>
                </c:pt>
                <c:pt idx="61">
                  <c:v>97.93</c:v>
                </c:pt>
                <c:pt idx="62">
                  <c:v>97.91</c:v>
                </c:pt>
                <c:pt idx="63">
                  <c:v>97.87</c:v>
                </c:pt>
                <c:pt idx="64">
                  <c:v>97.72</c:v>
                </c:pt>
                <c:pt idx="65">
                  <c:v>97.71</c:v>
                </c:pt>
                <c:pt idx="66">
                  <c:v>97.7</c:v>
                </c:pt>
                <c:pt idx="67">
                  <c:v>97.62</c:v>
                </c:pt>
                <c:pt idx="68">
                  <c:v>97.57</c:v>
                </c:pt>
                <c:pt idx="69">
                  <c:v>97.52</c:v>
                </c:pt>
                <c:pt idx="70">
                  <c:v>97.08</c:v>
                </c:pt>
                <c:pt idx="71">
                  <c:v>97.22</c:v>
                </c:pt>
                <c:pt idx="72">
                  <c:v>96.84</c:v>
                </c:pt>
                <c:pt idx="73">
                  <c:v>96.79</c:v>
                </c:pt>
                <c:pt idx="74">
                  <c:v>96.79</c:v>
                </c:pt>
                <c:pt idx="75">
                  <c:v>96.71</c:v>
                </c:pt>
                <c:pt idx="76">
                  <c:v>96.71</c:v>
                </c:pt>
                <c:pt idx="77">
                  <c:v>96.68</c:v>
                </c:pt>
                <c:pt idx="78">
                  <c:v>96.59</c:v>
                </c:pt>
                <c:pt idx="79">
                  <c:v>96.56</c:v>
                </c:pt>
                <c:pt idx="80">
                  <c:v>96.51</c:v>
                </c:pt>
                <c:pt idx="81">
                  <c:v>96.53</c:v>
                </c:pt>
                <c:pt idx="82">
                  <c:v>96.25</c:v>
                </c:pt>
                <c:pt idx="83">
                  <c:v>95.43</c:v>
                </c:pt>
                <c:pt idx="84">
                  <c:v>95.21</c:v>
                </c:pt>
                <c:pt idx="85">
                  <c:v>94.98</c:v>
                </c:pt>
                <c:pt idx="86">
                  <c:v>94.74</c:v>
                </c:pt>
                <c:pt idx="87">
                  <c:v>94.84</c:v>
                </c:pt>
                <c:pt idx="88">
                  <c:v>94.69</c:v>
                </c:pt>
                <c:pt idx="89">
                  <c:v>93.48</c:v>
                </c:pt>
                <c:pt idx="90">
                  <c:v>93.22</c:v>
                </c:pt>
                <c:pt idx="91">
                  <c:v>93.25</c:v>
                </c:pt>
                <c:pt idx="92">
                  <c:v>92.97</c:v>
                </c:pt>
                <c:pt idx="93">
                  <c:v>92.33</c:v>
                </c:pt>
                <c:pt idx="94">
                  <c:v>92.15</c:v>
                </c:pt>
                <c:pt idx="95">
                  <c:v>92.07</c:v>
                </c:pt>
                <c:pt idx="96">
                  <c:v>92.07</c:v>
                </c:pt>
                <c:pt idx="97">
                  <c:v>92.07</c:v>
                </c:pt>
                <c:pt idx="98">
                  <c:v>92.03</c:v>
                </c:pt>
                <c:pt idx="99">
                  <c:v>92</c:v>
                </c:pt>
                <c:pt idx="100">
                  <c:v>91.99</c:v>
                </c:pt>
                <c:pt idx="101">
                  <c:v>91.98</c:v>
                </c:pt>
                <c:pt idx="102">
                  <c:v>91.93</c:v>
                </c:pt>
                <c:pt idx="103">
                  <c:v>91.97</c:v>
                </c:pt>
                <c:pt idx="104">
                  <c:v>91.78</c:v>
                </c:pt>
                <c:pt idx="105">
                  <c:v>90.94</c:v>
                </c:pt>
                <c:pt idx="106">
                  <c:v>90.33</c:v>
                </c:pt>
                <c:pt idx="107">
                  <c:v>83.75</c:v>
                </c:pt>
                <c:pt idx="108">
                  <c:v>83.09</c:v>
                </c:pt>
                <c:pt idx="109">
                  <c:v>82.49</c:v>
                </c:pt>
                <c:pt idx="110">
                  <c:v>82.53</c:v>
                </c:pt>
                <c:pt idx="111">
                  <c:v>82.67</c:v>
                </c:pt>
                <c:pt idx="112">
                  <c:v>82.49</c:v>
                </c:pt>
                <c:pt idx="113">
                  <c:v>82.47</c:v>
                </c:pt>
                <c:pt idx="114">
                  <c:v>82.7</c:v>
                </c:pt>
                <c:pt idx="115">
                  <c:v>82.85</c:v>
                </c:pt>
                <c:pt idx="116">
                  <c:v>82.91</c:v>
                </c:pt>
                <c:pt idx="117">
                  <c:v>82.97</c:v>
                </c:pt>
                <c:pt idx="118">
                  <c:v>82.97</c:v>
                </c:pt>
                <c:pt idx="119">
                  <c:v>82.91</c:v>
                </c:pt>
                <c:pt idx="120">
                  <c:v>82.72</c:v>
                </c:pt>
                <c:pt idx="121">
                  <c:v>83.13</c:v>
                </c:pt>
                <c:pt idx="122">
                  <c:v>83.28</c:v>
                </c:pt>
                <c:pt idx="123">
                  <c:v>83.38</c:v>
                </c:pt>
                <c:pt idx="124">
                  <c:v>83.43</c:v>
                </c:pt>
                <c:pt idx="125">
                  <c:v>83.47</c:v>
                </c:pt>
                <c:pt idx="126">
                  <c:v>83.18</c:v>
                </c:pt>
                <c:pt idx="127">
                  <c:v>83.15</c:v>
                </c:pt>
                <c:pt idx="128">
                  <c:v>83.27</c:v>
                </c:pt>
                <c:pt idx="129">
                  <c:v>83.42</c:v>
                </c:pt>
                <c:pt idx="130">
                  <c:v>83.6</c:v>
                </c:pt>
                <c:pt idx="131">
                  <c:v>83.65</c:v>
                </c:pt>
                <c:pt idx="132">
                  <c:v>83.9</c:v>
                </c:pt>
                <c:pt idx="133">
                  <c:v>84.5</c:v>
                </c:pt>
                <c:pt idx="134">
                  <c:v>86.21</c:v>
                </c:pt>
                <c:pt idx="135">
                  <c:v>86.31</c:v>
                </c:pt>
                <c:pt idx="136">
                  <c:v>87.6</c:v>
                </c:pt>
                <c:pt idx="137">
                  <c:v>90</c:v>
                </c:pt>
                <c:pt idx="138">
                  <c:v>88.67</c:v>
                </c:pt>
                <c:pt idx="139">
                  <c:v>89.02</c:v>
                </c:pt>
                <c:pt idx="140">
                  <c:v>89.09</c:v>
                </c:pt>
                <c:pt idx="141">
                  <c:v>89.03</c:v>
                </c:pt>
                <c:pt idx="142">
                  <c:v>88.94</c:v>
                </c:pt>
                <c:pt idx="143">
                  <c:v>88.75</c:v>
                </c:pt>
                <c:pt idx="144">
                  <c:v>88.75</c:v>
                </c:pt>
                <c:pt idx="145">
                  <c:v>88.73</c:v>
                </c:pt>
                <c:pt idx="146">
                  <c:v>88.75</c:v>
                </c:pt>
                <c:pt idx="147">
                  <c:v>89</c:v>
                </c:pt>
                <c:pt idx="148">
                  <c:v>89.06</c:v>
                </c:pt>
                <c:pt idx="149">
                  <c:v>89.1</c:v>
                </c:pt>
                <c:pt idx="150">
                  <c:v>89.1</c:v>
                </c:pt>
                <c:pt idx="151">
                  <c:v>89.07</c:v>
                </c:pt>
                <c:pt idx="152">
                  <c:v>89.1</c:v>
                </c:pt>
                <c:pt idx="153">
                  <c:v>89.1</c:v>
                </c:pt>
                <c:pt idx="154">
                  <c:v>89.19</c:v>
                </c:pt>
                <c:pt idx="155">
                  <c:v>89.2</c:v>
                </c:pt>
                <c:pt idx="156">
                  <c:v>89.1</c:v>
                </c:pt>
                <c:pt idx="157">
                  <c:v>89.06</c:v>
                </c:pt>
                <c:pt idx="158">
                  <c:v>89.03</c:v>
                </c:pt>
                <c:pt idx="159">
                  <c:v>89.07</c:v>
                </c:pt>
                <c:pt idx="160">
                  <c:v>89.06</c:v>
                </c:pt>
                <c:pt idx="161">
                  <c:v>89.06</c:v>
                </c:pt>
                <c:pt idx="162">
                  <c:v>89.06</c:v>
                </c:pt>
                <c:pt idx="163">
                  <c:v>89.42</c:v>
                </c:pt>
                <c:pt idx="164">
                  <c:v>89.18</c:v>
                </c:pt>
                <c:pt idx="165">
                  <c:v>89.19</c:v>
                </c:pt>
                <c:pt idx="166">
                  <c:v>89.19</c:v>
                </c:pt>
                <c:pt idx="167">
                  <c:v>89.18</c:v>
                </c:pt>
                <c:pt idx="168">
                  <c:v>89.82</c:v>
                </c:pt>
                <c:pt idx="169">
                  <c:v>90.06</c:v>
                </c:pt>
                <c:pt idx="170">
                  <c:v>90.15</c:v>
                </c:pt>
                <c:pt idx="171">
                  <c:v>90.26</c:v>
                </c:pt>
                <c:pt idx="172">
                  <c:v>90.9</c:v>
                </c:pt>
                <c:pt idx="173">
                  <c:v>90.9</c:v>
                </c:pt>
                <c:pt idx="174">
                  <c:v>90.88</c:v>
                </c:pt>
                <c:pt idx="175">
                  <c:v>90.91</c:v>
                </c:pt>
                <c:pt idx="176">
                  <c:v>90.58</c:v>
                </c:pt>
                <c:pt idx="177">
                  <c:v>91.19</c:v>
                </c:pt>
                <c:pt idx="178">
                  <c:v>91.28</c:v>
                </c:pt>
                <c:pt idx="179">
                  <c:v>91.31</c:v>
                </c:pt>
                <c:pt idx="180">
                  <c:v>91.47</c:v>
                </c:pt>
                <c:pt idx="181">
                  <c:v>91.47</c:v>
                </c:pt>
                <c:pt idx="182">
                  <c:v>91.58</c:v>
                </c:pt>
                <c:pt idx="183">
                  <c:v>91.59</c:v>
                </c:pt>
                <c:pt idx="184">
                  <c:v>91.64</c:v>
                </c:pt>
                <c:pt idx="185">
                  <c:v>91.91</c:v>
                </c:pt>
                <c:pt idx="186">
                  <c:v>91.96</c:v>
                </c:pt>
                <c:pt idx="187">
                  <c:v>92.07</c:v>
                </c:pt>
                <c:pt idx="188">
                  <c:v>92.04</c:v>
                </c:pt>
                <c:pt idx="189">
                  <c:v>92.11</c:v>
                </c:pt>
                <c:pt idx="190">
                  <c:v>92.04</c:v>
                </c:pt>
                <c:pt idx="191">
                  <c:v>92.07</c:v>
                </c:pt>
                <c:pt idx="192">
                  <c:v>92.06</c:v>
                </c:pt>
                <c:pt idx="193">
                  <c:v>92.11</c:v>
                </c:pt>
                <c:pt idx="194">
                  <c:v>92.13</c:v>
                </c:pt>
                <c:pt idx="195">
                  <c:v>92.1</c:v>
                </c:pt>
                <c:pt idx="196">
                  <c:v>92.13</c:v>
                </c:pt>
                <c:pt idx="197">
                  <c:v>92.14</c:v>
                </c:pt>
                <c:pt idx="198">
                  <c:v>90.7</c:v>
                </c:pt>
                <c:pt idx="199">
                  <c:v>90.31</c:v>
                </c:pt>
                <c:pt idx="200">
                  <c:v>89.73</c:v>
                </c:pt>
                <c:pt idx="201">
                  <c:v>89.5</c:v>
                </c:pt>
                <c:pt idx="202">
                  <c:v>89.31</c:v>
                </c:pt>
                <c:pt idx="203">
                  <c:v>89.16</c:v>
                </c:pt>
                <c:pt idx="204">
                  <c:v>89.15</c:v>
                </c:pt>
                <c:pt idx="205">
                  <c:v>89.24</c:v>
                </c:pt>
                <c:pt idx="206">
                  <c:v>89.24</c:v>
                </c:pt>
                <c:pt idx="207">
                  <c:v>89.21</c:v>
                </c:pt>
                <c:pt idx="208">
                  <c:v>89.21</c:v>
                </c:pt>
                <c:pt idx="209">
                  <c:v>89.16</c:v>
                </c:pt>
                <c:pt idx="210">
                  <c:v>89.24</c:v>
                </c:pt>
                <c:pt idx="211">
                  <c:v>89.24</c:v>
                </c:pt>
                <c:pt idx="212">
                  <c:v>89.26</c:v>
                </c:pt>
                <c:pt idx="213">
                  <c:v>91.25</c:v>
                </c:pt>
                <c:pt idx="214">
                  <c:v>91.25</c:v>
                </c:pt>
                <c:pt idx="215">
                  <c:v>91.41</c:v>
                </c:pt>
                <c:pt idx="216">
                  <c:v>90.99</c:v>
                </c:pt>
                <c:pt idx="217">
                  <c:v>91.43</c:v>
                </c:pt>
                <c:pt idx="218">
                  <c:v>91.79</c:v>
                </c:pt>
                <c:pt idx="219">
                  <c:v>92.08</c:v>
                </c:pt>
                <c:pt idx="220">
                  <c:v>92.63</c:v>
                </c:pt>
                <c:pt idx="221">
                  <c:v>92.56</c:v>
                </c:pt>
                <c:pt idx="222">
                  <c:v>92.67</c:v>
                </c:pt>
                <c:pt idx="223">
                  <c:v>93.2</c:v>
                </c:pt>
                <c:pt idx="224">
                  <c:v>93.21</c:v>
                </c:pt>
                <c:pt idx="225">
                  <c:v>93.26</c:v>
                </c:pt>
                <c:pt idx="226">
                  <c:v>93.33</c:v>
                </c:pt>
                <c:pt idx="227">
                  <c:v>93.47</c:v>
                </c:pt>
                <c:pt idx="228">
                  <c:v>93.59</c:v>
                </c:pt>
                <c:pt idx="229">
                  <c:v>93.68</c:v>
                </c:pt>
                <c:pt idx="230">
                  <c:v>93.8</c:v>
                </c:pt>
                <c:pt idx="231">
                  <c:v>93.89</c:v>
                </c:pt>
                <c:pt idx="232">
                  <c:v>93.93</c:v>
                </c:pt>
                <c:pt idx="233">
                  <c:v>93.91</c:v>
                </c:pt>
                <c:pt idx="234">
                  <c:v>93.85</c:v>
                </c:pt>
                <c:pt idx="235">
                  <c:v>93.81</c:v>
                </c:pt>
                <c:pt idx="236">
                  <c:v>93.86</c:v>
                </c:pt>
                <c:pt idx="237">
                  <c:v>93.86</c:v>
                </c:pt>
                <c:pt idx="238">
                  <c:v>93.89</c:v>
                </c:pt>
                <c:pt idx="239">
                  <c:v>93.84</c:v>
                </c:pt>
                <c:pt idx="240">
                  <c:v>93.85</c:v>
                </c:pt>
                <c:pt idx="241">
                  <c:v>93.8</c:v>
                </c:pt>
                <c:pt idx="242">
                  <c:v>93.8</c:v>
                </c:pt>
                <c:pt idx="243">
                  <c:v>93.54</c:v>
                </c:pt>
                <c:pt idx="244">
                  <c:v>93.54</c:v>
                </c:pt>
                <c:pt idx="245">
                  <c:v>93.33</c:v>
                </c:pt>
                <c:pt idx="246">
                  <c:v>93.28</c:v>
                </c:pt>
                <c:pt idx="247">
                  <c:v>93.32</c:v>
                </c:pt>
                <c:pt idx="248">
                  <c:v>93.3</c:v>
                </c:pt>
                <c:pt idx="249">
                  <c:v>93.26</c:v>
                </c:pt>
                <c:pt idx="250">
                  <c:v>93.43</c:v>
                </c:pt>
                <c:pt idx="251">
                  <c:v>93.34</c:v>
                </c:pt>
                <c:pt idx="252">
                  <c:v>93.29</c:v>
                </c:pt>
                <c:pt idx="253">
                  <c:v>93.37</c:v>
                </c:pt>
                <c:pt idx="254">
                  <c:v>93.63</c:v>
                </c:pt>
                <c:pt idx="255">
                  <c:v>93.78</c:v>
                </c:pt>
                <c:pt idx="256">
                  <c:v>93.97</c:v>
                </c:pt>
                <c:pt idx="257">
                  <c:v>93.95</c:v>
                </c:pt>
                <c:pt idx="258">
                  <c:v>93.98</c:v>
                </c:pt>
                <c:pt idx="259">
                  <c:v>93.98</c:v>
                </c:pt>
                <c:pt idx="260">
                  <c:v>93.96</c:v>
                </c:pt>
                <c:pt idx="261">
                  <c:v>93.82</c:v>
                </c:pt>
                <c:pt idx="262">
                  <c:v>94.1</c:v>
                </c:pt>
                <c:pt idx="263">
                  <c:v>94.11</c:v>
                </c:pt>
                <c:pt idx="264">
                  <c:v>94.09</c:v>
                </c:pt>
                <c:pt idx="265">
                  <c:v>94.09</c:v>
                </c:pt>
                <c:pt idx="266">
                  <c:v>94.15</c:v>
                </c:pt>
                <c:pt idx="267">
                  <c:v>94.1</c:v>
                </c:pt>
                <c:pt idx="268">
                  <c:v>94.06</c:v>
                </c:pt>
                <c:pt idx="269">
                  <c:v>94.06</c:v>
                </c:pt>
                <c:pt idx="270">
                  <c:v>93.98</c:v>
                </c:pt>
                <c:pt idx="271">
                  <c:v>93.96</c:v>
                </c:pt>
                <c:pt idx="272">
                  <c:v>94</c:v>
                </c:pt>
                <c:pt idx="273">
                  <c:v>94</c:v>
                </c:pt>
                <c:pt idx="274">
                  <c:v>94.07</c:v>
                </c:pt>
                <c:pt idx="275">
                  <c:v>94.21</c:v>
                </c:pt>
                <c:pt idx="276">
                  <c:v>94.05</c:v>
                </c:pt>
                <c:pt idx="277">
                  <c:v>94.05</c:v>
                </c:pt>
                <c:pt idx="278">
                  <c:v>94.05</c:v>
                </c:pt>
                <c:pt idx="279">
                  <c:v>94.08</c:v>
                </c:pt>
                <c:pt idx="280">
                  <c:v>94.08</c:v>
                </c:pt>
                <c:pt idx="281">
                  <c:v>94.1</c:v>
                </c:pt>
                <c:pt idx="282">
                  <c:v>94.12</c:v>
                </c:pt>
                <c:pt idx="283">
                  <c:v>94.17</c:v>
                </c:pt>
                <c:pt idx="284">
                  <c:v>94.15</c:v>
                </c:pt>
                <c:pt idx="285">
                  <c:v>94.06</c:v>
                </c:pt>
                <c:pt idx="286">
                  <c:v>94.06</c:v>
                </c:pt>
                <c:pt idx="287">
                  <c:v>94.02</c:v>
                </c:pt>
                <c:pt idx="288">
                  <c:v>93.96</c:v>
                </c:pt>
                <c:pt idx="289">
                  <c:v>93.95</c:v>
                </c:pt>
                <c:pt idx="290">
                  <c:v>93.84</c:v>
                </c:pt>
                <c:pt idx="291">
                  <c:v>93.81</c:v>
                </c:pt>
                <c:pt idx="292">
                  <c:v>93.77</c:v>
                </c:pt>
                <c:pt idx="293">
                  <c:v>93.75</c:v>
                </c:pt>
                <c:pt idx="294">
                  <c:v>93.46</c:v>
                </c:pt>
                <c:pt idx="295">
                  <c:v>93.55</c:v>
                </c:pt>
                <c:pt idx="296">
                  <c:v>93.57</c:v>
                </c:pt>
                <c:pt idx="297">
                  <c:v>93.57</c:v>
                </c:pt>
                <c:pt idx="298">
                  <c:v>93.57</c:v>
                </c:pt>
                <c:pt idx="299">
                  <c:v>93.57</c:v>
                </c:pt>
                <c:pt idx="300">
                  <c:v>93.55</c:v>
                </c:pt>
                <c:pt idx="301">
                  <c:v>93.55</c:v>
                </c:pt>
                <c:pt idx="302">
                  <c:v>93.55</c:v>
                </c:pt>
                <c:pt idx="303">
                  <c:v>93.55</c:v>
                </c:pt>
                <c:pt idx="304">
                  <c:v>93.38</c:v>
                </c:pt>
                <c:pt idx="305">
                  <c:v>93.54</c:v>
                </c:pt>
                <c:pt idx="306">
                  <c:v>93.59</c:v>
                </c:pt>
                <c:pt idx="307">
                  <c:v>93.62</c:v>
                </c:pt>
                <c:pt idx="308">
                  <c:v>93.36</c:v>
                </c:pt>
                <c:pt idx="309">
                  <c:v>93.61</c:v>
                </c:pt>
                <c:pt idx="310">
                  <c:v>93.51</c:v>
                </c:pt>
                <c:pt idx="311">
                  <c:v>93.54</c:v>
                </c:pt>
                <c:pt idx="312">
                  <c:v>93.59</c:v>
                </c:pt>
                <c:pt idx="313">
                  <c:v>93.45</c:v>
                </c:pt>
                <c:pt idx="314">
                  <c:v>93.45</c:v>
                </c:pt>
                <c:pt idx="315">
                  <c:v>93.3</c:v>
                </c:pt>
                <c:pt idx="316">
                  <c:v>93.3</c:v>
                </c:pt>
                <c:pt idx="317">
                  <c:v>93.33</c:v>
                </c:pt>
                <c:pt idx="318">
                  <c:v>93.45</c:v>
                </c:pt>
                <c:pt idx="319">
                  <c:v>93.37</c:v>
                </c:pt>
                <c:pt idx="320">
                  <c:v>93.43</c:v>
                </c:pt>
                <c:pt idx="321">
                  <c:v>93.38</c:v>
                </c:pt>
                <c:pt idx="322">
                  <c:v>93.41</c:v>
                </c:pt>
                <c:pt idx="323">
                  <c:v>93.35</c:v>
                </c:pt>
                <c:pt idx="324">
                  <c:v>93.29</c:v>
                </c:pt>
                <c:pt idx="325">
                  <c:v>93.32</c:v>
                </c:pt>
                <c:pt idx="326">
                  <c:v>93.28</c:v>
                </c:pt>
                <c:pt idx="327">
                  <c:v>93.17</c:v>
                </c:pt>
                <c:pt idx="328">
                  <c:v>93.18</c:v>
                </c:pt>
                <c:pt idx="329">
                  <c:v>93.16</c:v>
                </c:pt>
                <c:pt idx="330">
                  <c:v>93.13</c:v>
                </c:pt>
                <c:pt idx="331">
                  <c:v>93.13</c:v>
                </c:pt>
                <c:pt idx="332">
                  <c:v>93.11</c:v>
                </c:pt>
                <c:pt idx="333">
                  <c:v>93.13</c:v>
                </c:pt>
                <c:pt idx="334">
                  <c:v>93.13</c:v>
                </c:pt>
                <c:pt idx="335">
                  <c:v>93.19</c:v>
                </c:pt>
                <c:pt idx="336">
                  <c:v>93.18</c:v>
                </c:pt>
                <c:pt idx="337">
                  <c:v>93.19</c:v>
                </c:pt>
                <c:pt idx="338">
                  <c:v>93.18</c:v>
                </c:pt>
                <c:pt idx="339">
                  <c:v>93.14</c:v>
                </c:pt>
                <c:pt idx="340">
                  <c:v>93.14</c:v>
                </c:pt>
                <c:pt idx="341">
                  <c:v>93.14</c:v>
                </c:pt>
                <c:pt idx="342">
                  <c:v>93.09</c:v>
                </c:pt>
                <c:pt idx="343">
                  <c:v>93.13</c:v>
                </c:pt>
                <c:pt idx="344">
                  <c:v>93.02</c:v>
                </c:pt>
                <c:pt idx="345">
                  <c:v>92.93</c:v>
                </c:pt>
                <c:pt idx="346">
                  <c:v>92.8</c:v>
                </c:pt>
                <c:pt idx="347">
                  <c:v>92.82</c:v>
                </c:pt>
              </c:numCache>
            </c:numRef>
          </c:val>
          <c:smooth val="0"/>
          <c:extLst>
            <c:ext xmlns:c16="http://schemas.microsoft.com/office/drawing/2014/chart" uri="{C3380CC4-5D6E-409C-BE32-E72D297353CC}">
              <c16:uniqueId val="{00000003-7BDF-4ABB-A200-3A049AB1B89F}"/>
            </c:ext>
          </c:extLst>
        </c:ser>
        <c:dLbls>
          <c:showLegendKey val="0"/>
          <c:showVal val="0"/>
          <c:showCatName val="0"/>
          <c:showSerName val="0"/>
          <c:showPercent val="0"/>
          <c:showBubbleSize val="0"/>
        </c:dLbls>
        <c:marker val="1"/>
        <c:smooth val="0"/>
        <c:axId val="1355624304"/>
        <c:axId val="1355605584"/>
      </c:lineChart>
      <c:lineChart>
        <c:grouping val="standard"/>
        <c:varyColors val="0"/>
        <c:ser>
          <c:idx val="2"/>
          <c:order val="2"/>
          <c:tx>
            <c:strRef>
              <c:f>Pricing!$P$9</c:f>
              <c:strCache>
                <c:ptCount val="1"/>
                <c:pt idx="0">
                  <c:v>Equity</c:v>
                </c:pt>
              </c:strCache>
            </c:strRef>
          </c:tx>
          <c:spPr>
            <a:ln w="22225" cap="rnd">
              <a:solidFill>
                <a:schemeClr val="accent4"/>
              </a:solidFill>
              <a:round/>
            </a:ln>
            <a:effectLst/>
          </c:spPr>
          <c:marker>
            <c:symbol val="none"/>
          </c:marker>
          <c:dLbls>
            <c:dLbl>
              <c:idx val="259"/>
              <c:layout>
                <c:manualLayout>
                  <c:x val="0.2396776552434029"/>
                  <c:y val="3.656915929456296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Segoe UI" panose="020B0502040204020203" pitchFamily="34" charset="0"/>
                        <a:ea typeface="+mn-ea"/>
                        <a:cs typeface="Segoe UI" panose="020B0502040204020203" pitchFamily="34" charset="0"/>
                      </a:defRPr>
                    </a:pPr>
                    <a:r>
                      <a:rPr lang="en-US" b="1">
                        <a:solidFill>
                          <a:schemeClr val="accent4"/>
                        </a:solidFill>
                      </a:rPr>
                      <a:t>$0.83</a:t>
                    </a:r>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BDF-4ABB-A200-3A049AB1B89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Pricing!$M$10:$M$357</c:f>
              <c:numCache>
                <c:formatCode>0.00</c:formatCode>
                <c:ptCount val="348"/>
                <c:pt idx="0">
                  <c:v>45601</c:v>
                </c:pt>
                <c:pt idx="1">
                  <c:v>45602</c:v>
                </c:pt>
                <c:pt idx="2">
                  <c:v>45603</c:v>
                </c:pt>
                <c:pt idx="3">
                  <c:v>45604</c:v>
                </c:pt>
                <c:pt idx="4">
                  <c:v>45607</c:v>
                </c:pt>
                <c:pt idx="5">
                  <c:v>45608</c:v>
                </c:pt>
                <c:pt idx="6">
                  <c:v>45609</c:v>
                </c:pt>
                <c:pt idx="7">
                  <c:v>45610</c:v>
                </c:pt>
                <c:pt idx="8">
                  <c:v>45611</c:v>
                </c:pt>
                <c:pt idx="9">
                  <c:v>45614</c:v>
                </c:pt>
                <c:pt idx="10">
                  <c:v>45615</c:v>
                </c:pt>
                <c:pt idx="11">
                  <c:v>45616</c:v>
                </c:pt>
                <c:pt idx="12">
                  <c:v>45617</c:v>
                </c:pt>
                <c:pt idx="13">
                  <c:v>45618</c:v>
                </c:pt>
                <c:pt idx="14">
                  <c:v>45621</c:v>
                </c:pt>
                <c:pt idx="15">
                  <c:v>45622</c:v>
                </c:pt>
                <c:pt idx="16">
                  <c:v>45623</c:v>
                </c:pt>
                <c:pt idx="17">
                  <c:v>45624</c:v>
                </c:pt>
                <c:pt idx="18">
                  <c:v>45625</c:v>
                </c:pt>
                <c:pt idx="19">
                  <c:v>45628</c:v>
                </c:pt>
                <c:pt idx="20">
                  <c:v>45629</c:v>
                </c:pt>
                <c:pt idx="21">
                  <c:v>45630</c:v>
                </c:pt>
                <c:pt idx="22">
                  <c:v>45631</c:v>
                </c:pt>
                <c:pt idx="23">
                  <c:v>45632</c:v>
                </c:pt>
                <c:pt idx="24">
                  <c:v>45635</c:v>
                </c:pt>
                <c:pt idx="25">
                  <c:v>45636</c:v>
                </c:pt>
                <c:pt idx="26">
                  <c:v>45637</c:v>
                </c:pt>
                <c:pt idx="27">
                  <c:v>45638</c:v>
                </c:pt>
                <c:pt idx="28">
                  <c:v>45639</c:v>
                </c:pt>
                <c:pt idx="29">
                  <c:v>45642</c:v>
                </c:pt>
                <c:pt idx="30">
                  <c:v>45643</c:v>
                </c:pt>
                <c:pt idx="31">
                  <c:v>45644</c:v>
                </c:pt>
                <c:pt idx="32">
                  <c:v>45645</c:v>
                </c:pt>
                <c:pt idx="33">
                  <c:v>45646</c:v>
                </c:pt>
                <c:pt idx="34">
                  <c:v>45649</c:v>
                </c:pt>
                <c:pt idx="35">
                  <c:v>45650</c:v>
                </c:pt>
                <c:pt idx="36">
                  <c:v>45651</c:v>
                </c:pt>
                <c:pt idx="37">
                  <c:v>45652</c:v>
                </c:pt>
                <c:pt idx="38">
                  <c:v>45653</c:v>
                </c:pt>
                <c:pt idx="39">
                  <c:v>45656</c:v>
                </c:pt>
                <c:pt idx="40">
                  <c:v>45657</c:v>
                </c:pt>
                <c:pt idx="41">
                  <c:v>45658</c:v>
                </c:pt>
                <c:pt idx="42">
                  <c:v>45659</c:v>
                </c:pt>
                <c:pt idx="43">
                  <c:v>45660</c:v>
                </c:pt>
                <c:pt idx="44">
                  <c:v>45663</c:v>
                </c:pt>
                <c:pt idx="45">
                  <c:v>45664</c:v>
                </c:pt>
                <c:pt idx="46">
                  <c:v>45665</c:v>
                </c:pt>
                <c:pt idx="47">
                  <c:v>45666</c:v>
                </c:pt>
                <c:pt idx="48">
                  <c:v>45667</c:v>
                </c:pt>
                <c:pt idx="49">
                  <c:v>45670</c:v>
                </c:pt>
                <c:pt idx="50">
                  <c:v>45671</c:v>
                </c:pt>
                <c:pt idx="51">
                  <c:v>45672</c:v>
                </c:pt>
                <c:pt idx="52">
                  <c:v>45673</c:v>
                </c:pt>
                <c:pt idx="53">
                  <c:v>45674</c:v>
                </c:pt>
                <c:pt idx="54">
                  <c:v>45677</c:v>
                </c:pt>
                <c:pt idx="55">
                  <c:v>45678</c:v>
                </c:pt>
                <c:pt idx="56">
                  <c:v>45679</c:v>
                </c:pt>
                <c:pt idx="57">
                  <c:v>45680</c:v>
                </c:pt>
                <c:pt idx="58">
                  <c:v>45681</c:v>
                </c:pt>
                <c:pt idx="59">
                  <c:v>45684</c:v>
                </c:pt>
                <c:pt idx="60">
                  <c:v>45685</c:v>
                </c:pt>
                <c:pt idx="61">
                  <c:v>45686</c:v>
                </c:pt>
                <c:pt idx="62">
                  <c:v>45687</c:v>
                </c:pt>
                <c:pt idx="63">
                  <c:v>45688</c:v>
                </c:pt>
                <c:pt idx="64">
                  <c:v>45691</c:v>
                </c:pt>
                <c:pt idx="65">
                  <c:v>45692</c:v>
                </c:pt>
                <c:pt idx="66">
                  <c:v>45693</c:v>
                </c:pt>
                <c:pt idx="67">
                  <c:v>45694</c:v>
                </c:pt>
                <c:pt idx="68">
                  <c:v>45695</c:v>
                </c:pt>
                <c:pt idx="69">
                  <c:v>45698</c:v>
                </c:pt>
                <c:pt idx="70">
                  <c:v>45699</c:v>
                </c:pt>
                <c:pt idx="71">
                  <c:v>45700</c:v>
                </c:pt>
                <c:pt idx="72">
                  <c:v>45701</c:v>
                </c:pt>
                <c:pt idx="73">
                  <c:v>45702</c:v>
                </c:pt>
                <c:pt idx="74">
                  <c:v>45705</c:v>
                </c:pt>
                <c:pt idx="75">
                  <c:v>45706</c:v>
                </c:pt>
                <c:pt idx="76">
                  <c:v>45707</c:v>
                </c:pt>
                <c:pt idx="77">
                  <c:v>45708</c:v>
                </c:pt>
                <c:pt idx="78">
                  <c:v>45709</c:v>
                </c:pt>
                <c:pt idx="79">
                  <c:v>45712</c:v>
                </c:pt>
                <c:pt idx="80">
                  <c:v>45713</c:v>
                </c:pt>
                <c:pt idx="81">
                  <c:v>45714</c:v>
                </c:pt>
                <c:pt idx="82">
                  <c:v>45715</c:v>
                </c:pt>
                <c:pt idx="83">
                  <c:v>45716</c:v>
                </c:pt>
                <c:pt idx="84">
                  <c:v>45719</c:v>
                </c:pt>
                <c:pt idx="85">
                  <c:v>45720</c:v>
                </c:pt>
                <c:pt idx="86">
                  <c:v>45721</c:v>
                </c:pt>
                <c:pt idx="87">
                  <c:v>45722</c:v>
                </c:pt>
                <c:pt idx="88">
                  <c:v>45723</c:v>
                </c:pt>
                <c:pt idx="89">
                  <c:v>45726</c:v>
                </c:pt>
                <c:pt idx="90">
                  <c:v>45727</c:v>
                </c:pt>
                <c:pt idx="91">
                  <c:v>45728</c:v>
                </c:pt>
                <c:pt idx="92">
                  <c:v>45729</c:v>
                </c:pt>
                <c:pt idx="93">
                  <c:v>45730</c:v>
                </c:pt>
                <c:pt idx="94">
                  <c:v>45733</c:v>
                </c:pt>
                <c:pt idx="95">
                  <c:v>45734</c:v>
                </c:pt>
                <c:pt idx="96">
                  <c:v>45735</c:v>
                </c:pt>
                <c:pt idx="97">
                  <c:v>45736</c:v>
                </c:pt>
                <c:pt idx="98">
                  <c:v>45737</c:v>
                </c:pt>
                <c:pt idx="99">
                  <c:v>45740</c:v>
                </c:pt>
                <c:pt idx="100">
                  <c:v>45741</c:v>
                </c:pt>
                <c:pt idx="101">
                  <c:v>45742</c:v>
                </c:pt>
                <c:pt idx="102">
                  <c:v>45743</c:v>
                </c:pt>
                <c:pt idx="103">
                  <c:v>45744</c:v>
                </c:pt>
                <c:pt idx="104">
                  <c:v>45747</c:v>
                </c:pt>
                <c:pt idx="105">
                  <c:v>45748</c:v>
                </c:pt>
                <c:pt idx="106">
                  <c:v>45749</c:v>
                </c:pt>
                <c:pt idx="107">
                  <c:v>45750</c:v>
                </c:pt>
                <c:pt idx="108">
                  <c:v>45751</c:v>
                </c:pt>
                <c:pt idx="109">
                  <c:v>45754</c:v>
                </c:pt>
                <c:pt idx="110">
                  <c:v>45755</c:v>
                </c:pt>
                <c:pt idx="111">
                  <c:v>45756</c:v>
                </c:pt>
                <c:pt idx="112">
                  <c:v>45757</c:v>
                </c:pt>
                <c:pt idx="113">
                  <c:v>45758</c:v>
                </c:pt>
                <c:pt idx="114">
                  <c:v>45761</c:v>
                </c:pt>
                <c:pt idx="115">
                  <c:v>45762</c:v>
                </c:pt>
                <c:pt idx="116">
                  <c:v>45763</c:v>
                </c:pt>
                <c:pt idx="117">
                  <c:v>45764</c:v>
                </c:pt>
                <c:pt idx="118">
                  <c:v>45765</c:v>
                </c:pt>
                <c:pt idx="119">
                  <c:v>45768</c:v>
                </c:pt>
                <c:pt idx="120">
                  <c:v>45769</c:v>
                </c:pt>
                <c:pt idx="121">
                  <c:v>45770</c:v>
                </c:pt>
                <c:pt idx="122">
                  <c:v>45771</c:v>
                </c:pt>
                <c:pt idx="123">
                  <c:v>45772</c:v>
                </c:pt>
                <c:pt idx="124">
                  <c:v>45775</c:v>
                </c:pt>
                <c:pt idx="125">
                  <c:v>45776</c:v>
                </c:pt>
                <c:pt idx="126">
                  <c:v>45777</c:v>
                </c:pt>
                <c:pt idx="127">
                  <c:v>45778</c:v>
                </c:pt>
                <c:pt idx="128">
                  <c:v>45779</c:v>
                </c:pt>
                <c:pt idx="129">
                  <c:v>45782</c:v>
                </c:pt>
                <c:pt idx="130">
                  <c:v>45783</c:v>
                </c:pt>
                <c:pt idx="131">
                  <c:v>45784</c:v>
                </c:pt>
                <c:pt idx="132">
                  <c:v>45785</c:v>
                </c:pt>
                <c:pt idx="133">
                  <c:v>45786</c:v>
                </c:pt>
                <c:pt idx="134">
                  <c:v>45789</c:v>
                </c:pt>
                <c:pt idx="135">
                  <c:v>45790</c:v>
                </c:pt>
                <c:pt idx="136">
                  <c:v>45791</c:v>
                </c:pt>
                <c:pt idx="137">
                  <c:v>45792</c:v>
                </c:pt>
                <c:pt idx="138">
                  <c:v>45793</c:v>
                </c:pt>
                <c:pt idx="139">
                  <c:v>45796</c:v>
                </c:pt>
                <c:pt idx="140">
                  <c:v>45797</c:v>
                </c:pt>
                <c:pt idx="141">
                  <c:v>45798</c:v>
                </c:pt>
                <c:pt idx="142">
                  <c:v>45799</c:v>
                </c:pt>
                <c:pt idx="143">
                  <c:v>45800</c:v>
                </c:pt>
                <c:pt idx="144">
                  <c:v>45803</c:v>
                </c:pt>
                <c:pt idx="145">
                  <c:v>45804</c:v>
                </c:pt>
                <c:pt idx="146">
                  <c:v>45805</c:v>
                </c:pt>
                <c:pt idx="147">
                  <c:v>45806</c:v>
                </c:pt>
                <c:pt idx="148">
                  <c:v>45807</c:v>
                </c:pt>
                <c:pt idx="149">
                  <c:v>45810</c:v>
                </c:pt>
                <c:pt idx="150">
                  <c:v>45811</c:v>
                </c:pt>
                <c:pt idx="151">
                  <c:v>45812</c:v>
                </c:pt>
                <c:pt idx="152">
                  <c:v>45813</c:v>
                </c:pt>
                <c:pt idx="153">
                  <c:v>45814</c:v>
                </c:pt>
                <c:pt idx="154">
                  <c:v>45817</c:v>
                </c:pt>
                <c:pt idx="155">
                  <c:v>45818</c:v>
                </c:pt>
                <c:pt idx="156">
                  <c:v>45819</c:v>
                </c:pt>
                <c:pt idx="157">
                  <c:v>45820</c:v>
                </c:pt>
                <c:pt idx="158">
                  <c:v>45821</c:v>
                </c:pt>
                <c:pt idx="159">
                  <c:v>45824</c:v>
                </c:pt>
                <c:pt idx="160">
                  <c:v>45825</c:v>
                </c:pt>
                <c:pt idx="161">
                  <c:v>45826</c:v>
                </c:pt>
                <c:pt idx="162">
                  <c:v>45827</c:v>
                </c:pt>
                <c:pt idx="163">
                  <c:v>45828</c:v>
                </c:pt>
                <c:pt idx="164">
                  <c:v>45831</c:v>
                </c:pt>
                <c:pt idx="165">
                  <c:v>45832</c:v>
                </c:pt>
                <c:pt idx="166">
                  <c:v>45833</c:v>
                </c:pt>
                <c:pt idx="167">
                  <c:v>45834</c:v>
                </c:pt>
                <c:pt idx="168">
                  <c:v>45835</c:v>
                </c:pt>
                <c:pt idx="169">
                  <c:v>45838</c:v>
                </c:pt>
                <c:pt idx="170">
                  <c:v>45839</c:v>
                </c:pt>
                <c:pt idx="171">
                  <c:v>45840</c:v>
                </c:pt>
                <c:pt idx="172">
                  <c:v>45841</c:v>
                </c:pt>
                <c:pt idx="173">
                  <c:v>45842</c:v>
                </c:pt>
                <c:pt idx="174">
                  <c:v>45845</c:v>
                </c:pt>
                <c:pt idx="175">
                  <c:v>45846</c:v>
                </c:pt>
                <c:pt idx="176">
                  <c:v>45847</c:v>
                </c:pt>
                <c:pt idx="177">
                  <c:v>45848</c:v>
                </c:pt>
                <c:pt idx="178">
                  <c:v>45849</c:v>
                </c:pt>
                <c:pt idx="179">
                  <c:v>45852</c:v>
                </c:pt>
                <c:pt idx="180">
                  <c:v>45853</c:v>
                </c:pt>
                <c:pt idx="181">
                  <c:v>45854</c:v>
                </c:pt>
                <c:pt idx="182">
                  <c:v>45855</c:v>
                </c:pt>
                <c:pt idx="183">
                  <c:v>45856</c:v>
                </c:pt>
                <c:pt idx="184">
                  <c:v>45859</c:v>
                </c:pt>
                <c:pt idx="185">
                  <c:v>45860</c:v>
                </c:pt>
                <c:pt idx="186">
                  <c:v>45861</c:v>
                </c:pt>
                <c:pt idx="187">
                  <c:v>45862</c:v>
                </c:pt>
                <c:pt idx="188">
                  <c:v>45863</c:v>
                </c:pt>
                <c:pt idx="189">
                  <c:v>45866</c:v>
                </c:pt>
                <c:pt idx="190">
                  <c:v>45867</c:v>
                </c:pt>
                <c:pt idx="191">
                  <c:v>45868</c:v>
                </c:pt>
                <c:pt idx="192">
                  <c:v>45869</c:v>
                </c:pt>
                <c:pt idx="193">
                  <c:v>45870</c:v>
                </c:pt>
                <c:pt idx="194">
                  <c:v>45873</c:v>
                </c:pt>
                <c:pt idx="195">
                  <c:v>45874</c:v>
                </c:pt>
                <c:pt idx="196">
                  <c:v>45875</c:v>
                </c:pt>
                <c:pt idx="197">
                  <c:v>45876</c:v>
                </c:pt>
                <c:pt idx="198">
                  <c:v>45877</c:v>
                </c:pt>
                <c:pt idx="199">
                  <c:v>45880</c:v>
                </c:pt>
                <c:pt idx="200">
                  <c:v>45881</c:v>
                </c:pt>
                <c:pt idx="201">
                  <c:v>45882</c:v>
                </c:pt>
                <c:pt idx="202">
                  <c:v>45883</c:v>
                </c:pt>
                <c:pt idx="203">
                  <c:v>45884</c:v>
                </c:pt>
                <c:pt idx="204">
                  <c:v>45887</c:v>
                </c:pt>
                <c:pt idx="205">
                  <c:v>45888</c:v>
                </c:pt>
                <c:pt idx="206">
                  <c:v>45889</c:v>
                </c:pt>
                <c:pt idx="207">
                  <c:v>45890</c:v>
                </c:pt>
                <c:pt idx="208">
                  <c:v>45891</c:v>
                </c:pt>
                <c:pt idx="209">
                  <c:v>45894</c:v>
                </c:pt>
                <c:pt idx="210">
                  <c:v>45895</c:v>
                </c:pt>
                <c:pt idx="211">
                  <c:v>45896</c:v>
                </c:pt>
                <c:pt idx="212">
                  <c:v>45897</c:v>
                </c:pt>
                <c:pt idx="213">
                  <c:v>45898</c:v>
                </c:pt>
                <c:pt idx="214">
                  <c:v>45901</c:v>
                </c:pt>
                <c:pt idx="215">
                  <c:v>45902</c:v>
                </c:pt>
                <c:pt idx="216">
                  <c:v>45903</c:v>
                </c:pt>
                <c:pt idx="217">
                  <c:v>45904</c:v>
                </c:pt>
                <c:pt idx="218">
                  <c:v>45905</c:v>
                </c:pt>
                <c:pt idx="219">
                  <c:v>45908</c:v>
                </c:pt>
                <c:pt idx="220">
                  <c:v>45909</c:v>
                </c:pt>
                <c:pt idx="221">
                  <c:v>45910</c:v>
                </c:pt>
                <c:pt idx="222">
                  <c:v>45911</c:v>
                </c:pt>
                <c:pt idx="223">
                  <c:v>45912</c:v>
                </c:pt>
                <c:pt idx="224">
                  <c:v>45915</c:v>
                </c:pt>
                <c:pt idx="225">
                  <c:v>45916</c:v>
                </c:pt>
                <c:pt idx="226">
                  <c:v>45917</c:v>
                </c:pt>
                <c:pt idx="227">
                  <c:v>45918</c:v>
                </c:pt>
                <c:pt idx="228">
                  <c:v>45919</c:v>
                </c:pt>
                <c:pt idx="229">
                  <c:v>45922</c:v>
                </c:pt>
                <c:pt idx="230">
                  <c:v>45923</c:v>
                </c:pt>
                <c:pt idx="231">
                  <c:v>45924</c:v>
                </c:pt>
                <c:pt idx="232">
                  <c:v>45925</c:v>
                </c:pt>
                <c:pt idx="233">
                  <c:v>45926</c:v>
                </c:pt>
                <c:pt idx="234">
                  <c:v>45929</c:v>
                </c:pt>
                <c:pt idx="235">
                  <c:v>45930</c:v>
                </c:pt>
                <c:pt idx="236">
                  <c:v>45931</c:v>
                </c:pt>
                <c:pt idx="237">
                  <c:v>45932</c:v>
                </c:pt>
                <c:pt idx="238">
                  <c:v>45933</c:v>
                </c:pt>
                <c:pt idx="239">
                  <c:v>45936</c:v>
                </c:pt>
                <c:pt idx="240">
                  <c:v>45937</c:v>
                </c:pt>
                <c:pt idx="241">
                  <c:v>45938</c:v>
                </c:pt>
                <c:pt idx="242">
                  <c:v>45939</c:v>
                </c:pt>
                <c:pt idx="243">
                  <c:v>45940</c:v>
                </c:pt>
                <c:pt idx="244">
                  <c:v>45943</c:v>
                </c:pt>
                <c:pt idx="245">
                  <c:v>45944</c:v>
                </c:pt>
                <c:pt idx="246">
                  <c:v>45945</c:v>
                </c:pt>
                <c:pt idx="247">
                  <c:v>45946</c:v>
                </c:pt>
                <c:pt idx="248">
                  <c:v>45947</c:v>
                </c:pt>
                <c:pt idx="249">
                  <c:v>45950</c:v>
                </c:pt>
                <c:pt idx="250">
                  <c:v>45951</c:v>
                </c:pt>
                <c:pt idx="251">
                  <c:v>45952</c:v>
                </c:pt>
                <c:pt idx="252">
                  <c:v>45953</c:v>
                </c:pt>
                <c:pt idx="253">
                  <c:v>45954</c:v>
                </c:pt>
                <c:pt idx="254">
                  <c:v>45957</c:v>
                </c:pt>
                <c:pt idx="255">
                  <c:v>45958</c:v>
                </c:pt>
                <c:pt idx="256">
                  <c:v>45959</c:v>
                </c:pt>
                <c:pt idx="257">
                  <c:v>45960</c:v>
                </c:pt>
                <c:pt idx="258">
                  <c:v>45961</c:v>
                </c:pt>
                <c:pt idx="259">
                  <c:v>45964</c:v>
                </c:pt>
                <c:pt idx="260">
                  <c:v>45965</c:v>
                </c:pt>
                <c:pt idx="261">
                  <c:v>45966</c:v>
                </c:pt>
                <c:pt idx="262">
                  <c:v>45967</c:v>
                </c:pt>
                <c:pt idx="263">
                  <c:v>45968</c:v>
                </c:pt>
                <c:pt idx="264">
                  <c:v>45971</c:v>
                </c:pt>
                <c:pt idx="265">
                  <c:v>45972</c:v>
                </c:pt>
                <c:pt idx="266">
                  <c:v>45973</c:v>
                </c:pt>
                <c:pt idx="267">
                  <c:v>45974</c:v>
                </c:pt>
                <c:pt idx="268">
                  <c:v>45975</c:v>
                </c:pt>
                <c:pt idx="269">
                  <c:v>45978</c:v>
                </c:pt>
                <c:pt idx="270">
                  <c:v>45979</c:v>
                </c:pt>
                <c:pt idx="271">
                  <c:v>45980</c:v>
                </c:pt>
                <c:pt idx="272">
                  <c:v>45981</c:v>
                </c:pt>
                <c:pt idx="273">
                  <c:v>45982</c:v>
                </c:pt>
                <c:pt idx="274">
                  <c:v>45985</c:v>
                </c:pt>
                <c:pt idx="275">
                  <c:v>45986</c:v>
                </c:pt>
                <c:pt idx="276">
                  <c:v>45987</c:v>
                </c:pt>
                <c:pt idx="277">
                  <c:v>45988</c:v>
                </c:pt>
                <c:pt idx="278">
                  <c:v>45989</c:v>
                </c:pt>
                <c:pt idx="279">
                  <c:v>45992</c:v>
                </c:pt>
                <c:pt idx="280">
                  <c:v>45993</c:v>
                </c:pt>
                <c:pt idx="281">
                  <c:v>45994</c:v>
                </c:pt>
                <c:pt idx="282">
                  <c:v>45995</c:v>
                </c:pt>
                <c:pt idx="283">
                  <c:v>45996</c:v>
                </c:pt>
                <c:pt idx="284">
                  <c:v>45999</c:v>
                </c:pt>
                <c:pt idx="285">
                  <c:v>46000</c:v>
                </c:pt>
                <c:pt idx="286">
                  <c:v>46001</c:v>
                </c:pt>
                <c:pt idx="287">
                  <c:v>46002</c:v>
                </c:pt>
                <c:pt idx="288">
                  <c:v>46003</c:v>
                </c:pt>
                <c:pt idx="289">
                  <c:v>46006</c:v>
                </c:pt>
                <c:pt idx="290">
                  <c:v>46007</c:v>
                </c:pt>
                <c:pt idx="291">
                  <c:v>46008</c:v>
                </c:pt>
                <c:pt idx="292">
                  <c:v>46009</c:v>
                </c:pt>
                <c:pt idx="293">
                  <c:v>46010</c:v>
                </c:pt>
                <c:pt idx="294">
                  <c:v>46013</c:v>
                </c:pt>
                <c:pt idx="295">
                  <c:v>46014</c:v>
                </c:pt>
                <c:pt idx="296">
                  <c:v>46015</c:v>
                </c:pt>
                <c:pt idx="297">
                  <c:v>46016</c:v>
                </c:pt>
                <c:pt idx="298">
                  <c:v>46017</c:v>
                </c:pt>
                <c:pt idx="299">
                  <c:v>46020</c:v>
                </c:pt>
                <c:pt idx="300">
                  <c:v>46021</c:v>
                </c:pt>
                <c:pt idx="301">
                  <c:v>46022</c:v>
                </c:pt>
                <c:pt idx="302">
                  <c:v>46023</c:v>
                </c:pt>
                <c:pt idx="303">
                  <c:v>46024</c:v>
                </c:pt>
                <c:pt idx="304">
                  <c:v>46027</c:v>
                </c:pt>
                <c:pt idx="305">
                  <c:v>46028</c:v>
                </c:pt>
                <c:pt idx="306">
                  <c:v>46029</c:v>
                </c:pt>
                <c:pt idx="307">
                  <c:v>46030</c:v>
                </c:pt>
                <c:pt idx="308">
                  <c:v>46031</c:v>
                </c:pt>
                <c:pt idx="309">
                  <c:v>46034</c:v>
                </c:pt>
                <c:pt idx="310">
                  <c:v>46035</c:v>
                </c:pt>
                <c:pt idx="311">
                  <c:v>46036</c:v>
                </c:pt>
                <c:pt idx="312">
                  <c:v>46037</c:v>
                </c:pt>
                <c:pt idx="313">
                  <c:v>46038</c:v>
                </c:pt>
                <c:pt idx="314">
                  <c:v>46041</c:v>
                </c:pt>
                <c:pt idx="315">
                  <c:v>46042</c:v>
                </c:pt>
                <c:pt idx="316">
                  <c:v>46043</c:v>
                </c:pt>
                <c:pt idx="317">
                  <c:v>46044</c:v>
                </c:pt>
                <c:pt idx="318">
                  <c:v>46045</c:v>
                </c:pt>
                <c:pt idx="319">
                  <c:v>46048</c:v>
                </c:pt>
                <c:pt idx="320">
                  <c:v>46049</c:v>
                </c:pt>
                <c:pt idx="321">
                  <c:v>46050</c:v>
                </c:pt>
                <c:pt idx="322">
                  <c:v>46051</c:v>
                </c:pt>
                <c:pt idx="323">
                  <c:v>46052</c:v>
                </c:pt>
                <c:pt idx="324">
                  <c:v>46055</c:v>
                </c:pt>
                <c:pt idx="325">
                  <c:v>46056</c:v>
                </c:pt>
                <c:pt idx="326">
                  <c:v>46057</c:v>
                </c:pt>
                <c:pt idx="327">
                  <c:v>46058</c:v>
                </c:pt>
                <c:pt idx="328">
                  <c:v>46059</c:v>
                </c:pt>
                <c:pt idx="329">
                  <c:v>46062</c:v>
                </c:pt>
                <c:pt idx="330">
                  <c:v>46063</c:v>
                </c:pt>
                <c:pt idx="331">
                  <c:v>46064</c:v>
                </c:pt>
                <c:pt idx="332">
                  <c:v>46065</c:v>
                </c:pt>
                <c:pt idx="333">
                  <c:v>46066</c:v>
                </c:pt>
                <c:pt idx="334">
                  <c:v>46069</c:v>
                </c:pt>
                <c:pt idx="335">
                  <c:v>46070</c:v>
                </c:pt>
                <c:pt idx="336">
                  <c:v>46071</c:v>
                </c:pt>
                <c:pt idx="337">
                  <c:v>46072</c:v>
                </c:pt>
                <c:pt idx="338">
                  <c:v>46073</c:v>
                </c:pt>
                <c:pt idx="339">
                  <c:v>46076</c:v>
                </c:pt>
                <c:pt idx="340">
                  <c:v>46077</c:v>
                </c:pt>
                <c:pt idx="341">
                  <c:v>46078</c:v>
                </c:pt>
                <c:pt idx="342">
                  <c:v>46079</c:v>
                </c:pt>
                <c:pt idx="343">
                  <c:v>46080</c:v>
                </c:pt>
                <c:pt idx="344">
                  <c:v>46083</c:v>
                </c:pt>
                <c:pt idx="345">
                  <c:v>46084</c:v>
                </c:pt>
                <c:pt idx="346">
                  <c:v>46085</c:v>
                </c:pt>
                <c:pt idx="347">
                  <c:v>46086</c:v>
                </c:pt>
              </c:numCache>
            </c:numRef>
          </c:cat>
          <c:val>
            <c:numRef>
              <c:f>Pricing!$P$10:$P$357</c:f>
              <c:numCache>
                <c:formatCode>0.00</c:formatCode>
                <c:ptCount val="348"/>
                <c:pt idx="0">
                  <c:v>3.17</c:v>
                </c:pt>
                <c:pt idx="1">
                  <c:v>3.27</c:v>
                </c:pt>
                <c:pt idx="2">
                  <c:v>3.14</c:v>
                </c:pt>
                <c:pt idx="3">
                  <c:v>3.14</c:v>
                </c:pt>
                <c:pt idx="4">
                  <c:v>2.97</c:v>
                </c:pt>
                <c:pt idx="5">
                  <c:v>2.94</c:v>
                </c:pt>
                <c:pt idx="6">
                  <c:v>2.95</c:v>
                </c:pt>
                <c:pt idx="7">
                  <c:v>2.97</c:v>
                </c:pt>
                <c:pt idx="8">
                  <c:v>2.97</c:v>
                </c:pt>
                <c:pt idx="9">
                  <c:v>2.88</c:v>
                </c:pt>
                <c:pt idx="10">
                  <c:v>2.87</c:v>
                </c:pt>
                <c:pt idx="11">
                  <c:v>2.91</c:v>
                </c:pt>
                <c:pt idx="12">
                  <c:v>2.95</c:v>
                </c:pt>
                <c:pt idx="13">
                  <c:v>2.95</c:v>
                </c:pt>
                <c:pt idx="14">
                  <c:v>3.19</c:v>
                </c:pt>
                <c:pt idx="15">
                  <c:v>3.23</c:v>
                </c:pt>
                <c:pt idx="16">
                  <c:v>3.23</c:v>
                </c:pt>
                <c:pt idx="17">
                  <c:v>3.21</c:v>
                </c:pt>
                <c:pt idx="18">
                  <c:v>3.21</c:v>
                </c:pt>
                <c:pt idx="19">
                  <c:v>3.36</c:v>
                </c:pt>
                <c:pt idx="20">
                  <c:v>3.34</c:v>
                </c:pt>
                <c:pt idx="21">
                  <c:v>3.09</c:v>
                </c:pt>
                <c:pt idx="22">
                  <c:v>3.15</c:v>
                </c:pt>
                <c:pt idx="23">
                  <c:v>3.15</c:v>
                </c:pt>
                <c:pt idx="24">
                  <c:v>3.08</c:v>
                </c:pt>
                <c:pt idx="25">
                  <c:v>3.05</c:v>
                </c:pt>
                <c:pt idx="26">
                  <c:v>3.05</c:v>
                </c:pt>
                <c:pt idx="27">
                  <c:v>3.03</c:v>
                </c:pt>
                <c:pt idx="28">
                  <c:v>3.03</c:v>
                </c:pt>
                <c:pt idx="29">
                  <c:v>3.01</c:v>
                </c:pt>
                <c:pt idx="30">
                  <c:v>2.76</c:v>
                </c:pt>
                <c:pt idx="31">
                  <c:v>2.56</c:v>
                </c:pt>
                <c:pt idx="32">
                  <c:v>2.59</c:v>
                </c:pt>
                <c:pt idx="33">
                  <c:v>2.59</c:v>
                </c:pt>
                <c:pt idx="34">
                  <c:v>2.4700000000000002</c:v>
                </c:pt>
                <c:pt idx="35">
                  <c:v>2.4700000000000002</c:v>
                </c:pt>
                <c:pt idx="36">
                  <c:v>2.46</c:v>
                </c:pt>
                <c:pt idx="37">
                  <c:v>2.4</c:v>
                </c:pt>
                <c:pt idx="38">
                  <c:v>2.4</c:v>
                </c:pt>
                <c:pt idx="39">
                  <c:v>2.39</c:v>
                </c:pt>
                <c:pt idx="40">
                  <c:v>2.39</c:v>
                </c:pt>
                <c:pt idx="41">
                  <c:v>2.38</c:v>
                </c:pt>
                <c:pt idx="42">
                  <c:v>2.4500000000000002</c:v>
                </c:pt>
                <c:pt idx="43">
                  <c:v>2.4500000000000002</c:v>
                </c:pt>
                <c:pt idx="44">
                  <c:v>2.35</c:v>
                </c:pt>
                <c:pt idx="45">
                  <c:v>2.31</c:v>
                </c:pt>
                <c:pt idx="46">
                  <c:v>2.31</c:v>
                </c:pt>
                <c:pt idx="47">
                  <c:v>2.27</c:v>
                </c:pt>
                <c:pt idx="48">
                  <c:v>2.27</c:v>
                </c:pt>
                <c:pt idx="49">
                  <c:v>2.2999999999999998</c:v>
                </c:pt>
                <c:pt idx="50">
                  <c:v>2.44</c:v>
                </c:pt>
                <c:pt idx="51">
                  <c:v>2.44</c:v>
                </c:pt>
                <c:pt idx="52">
                  <c:v>2.56</c:v>
                </c:pt>
                <c:pt idx="53">
                  <c:v>2.56</c:v>
                </c:pt>
                <c:pt idx="54">
                  <c:v>2.5499999999999998</c:v>
                </c:pt>
                <c:pt idx="55">
                  <c:v>2.5299999999999998</c:v>
                </c:pt>
                <c:pt idx="56">
                  <c:v>2.4900000000000002</c:v>
                </c:pt>
                <c:pt idx="57">
                  <c:v>2.44</c:v>
                </c:pt>
                <c:pt idx="58">
                  <c:v>2.44</c:v>
                </c:pt>
                <c:pt idx="59">
                  <c:v>2.5</c:v>
                </c:pt>
                <c:pt idx="60">
                  <c:v>2.52</c:v>
                </c:pt>
                <c:pt idx="61">
                  <c:v>2.52</c:v>
                </c:pt>
                <c:pt idx="62">
                  <c:v>2.44</c:v>
                </c:pt>
                <c:pt idx="63">
                  <c:v>2.44</c:v>
                </c:pt>
                <c:pt idx="64">
                  <c:v>2.37</c:v>
                </c:pt>
                <c:pt idx="65">
                  <c:v>2.41</c:v>
                </c:pt>
                <c:pt idx="66">
                  <c:v>2.4500000000000002</c:v>
                </c:pt>
                <c:pt idx="67">
                  <c:v>2.38</c:v>
                </c:pt>
                <c:pt idx="68">
                  <c:v>2.38</c:v>
                </c:pt>
                <c:pt idx="69">
                  <c:v>2.48</c:v>
                </c:pt>
                <c:pt idx="70">
                  <c:v>2.4500000000000002</c:v>
                </c:pt>
                <c:pt idx="71">
                  <c:v>2.46</c:v>
                </c:pt>
                <c:pt idx="72">
                  <c:v>2.4500000000000002</c:v>
                </c:pt>
                <c:pt idx="73">
                  <c:v>2.4500000000000002</c:v>
                </c:pt>
                <c:pt idx="74">
                  <c:v>2.4500000000000002</c:v>
                </c:pt>
                <c:pt idx="75">
                  <c:v>2.38</c:v>
                </c:pt>
                <c:pt idx="76">
                  <c:v>2.25</c:v>
                </c:pt>
                <c:pt idx="77">
                  <c:v>2.2599999999999998</c:v>
                </c:pt>
                <c:pt idx="78">
                  <c:v>2.2599999999999998</c:v>
                </c:pt>
                <c:pt idx="79">
                  <c:v>2.23</c:v>
                </c:pt>
                <c:pt idx="80">
                  <c:v>2.31</c:v>
                </c:pt>
                <c:pt idx="81">
                  <c:v>2.2599999999999998</c:v>
                </c:pt>
                <c:pt idx="82">
                  <c:v>2.3199999999999998</c:v>
                </c:pt>
                <c:pt idx="83">
                  <c:v>2.3199999999999998</c:v>
                </c:pt>
                <c:pt idx="84">
                  <c:v>2.3199999999999998</c:v>
                </c:pt>
                <c:pt idx="85">
                  <c:v>2.2400000000000002</c:v>
                </c:pt>
                <c:pt idx="86">
                  <c:v>2.16</c:v>
                </c:pt>
                <c:pt idx="87">
                  <c:v>2.1800000000000002</c:v>
                </c:pt>
                <c:pt idx="88">
                  <c:v>2.1800000000000002</c:v>
                </c:pt>
                <c:pt idx="89">
                  <c:v>1.82</c:v>
                </c:pt>
                <c:pt idx="90">
                  <c:v>1.82</c:v>
                </c:pt>
                <c:pt idx="91">
                  <c:v>1.77</c:v>
                </c:pt>
                <c:pt idx="92">
                  <c:v>1.78</c:v>
                </c:pt>
                <c:pt idx="93">
                  <c:v>1.78</c:v>
                </c:pt>
                <c:pt idx="94">
                  <c:v>1.68</c:v>
                </c:pt>
                <c:pt idx="95">
                  <c:v>1.75</c:v>
                </c:pt>
                <c:pt idx="96">
                  <c:v>1.76</c:v>
                </c:pt>
                <c:pt idx="97">
                  <c:v>1.78</c:v>
                </c:pt>
                <c:pt idx="98">
                  <c:v>1.78</c:v>
                </c:pt>
                <c:pt idx="99">
                  <c:v>1.74</c:v>
                </c:pt>
                <c:pt idx="100">
                  <c:v>1.71</c:v>
                </c:pt>
                <c:pt idx="101">
                  <c:v>1.68</c:v>
                </c:pt>
                <c:pt idx="102">
                  <c:v>1.69</c:v>
                </c:pt>
                <c:pt idx="103">
                  <c:v>1.69</c:v>
                </c:pt>
                <c:pt idx="104">
                  <c:v>1.65</c:v>
                </c:pt>
                <c:pt idx="105">
                  <c:v>1.69</c:v>
                </c:pt>
                <c:pt idx="106">
                  <c:v>1.52</c:v>
                </c:pt>
                <c:pt idx="107">
                  <c:v>1.49</c:v>
                </c:pt>
                <c:pt idx="108">
                  <c:v>1.49</c:v>
                </c:pt>
                <c:pt idx="109">
                  <c:v>1.4</c:v>
                </c:pt>
                <c:pt idx="110">
                  <c:v>1.51</c:v>
                </c:pt>
                <c:pt idx="111">
                  <c:v>1.39</c:v>
                </c:pt>
                <c:pt idx="112">
                  <c:v>1.41</c:v>
                </c:pt>
                <c:pt idx="113">
                  <c:v>1.41</c:v>
                </c:pt>
                <c:pt idx="114">
                  <c:v>1.41</c:v>
                </c:pt>
                <c:pt idx="115">
                  <c:v>1.49</c:v>
                </c:pt>
                <c:pt idx="116">
                  <c:v>1.48</c:v>
                </c:pt>
                <c:pt idx="117">
                  <c:v>1.48</c:v>
                </c:pt>
                <c:pt idx="118">
                  <c:v>1.48</c:v>
                </c:pt>
                <c:pt idx="119">
                  <c:v>1.49</c:v>
                </c:pt>
                <c:pt idx="120">
                  <c:v>1.5</c:v>
                </c:pt>
                <c:pt idx="121">
                  <c:v>1.49</c:v>
                </c:pt>
                <c:pt idx="122">
                  <c:v>1.48</c:v>
                </c:pt>
                <c:pt idx="123">
                  <c:v>1.48</c:v>
                </c:pt>
                <c:pt idx="124">
                  <c:v>1.47</c:v>
                </c:pt>
                <c:pt idx="125">
                  <c:v>1.46</c:v>
                </c:pt>
                <c:pt idx="126">
                  <c:v>1.48</c:v>
                </c:pt>
                <c:pt idx="127">
                  <c:v>1.46</c:v>
                </c:pt>
                <c:pt idx="128">
                  <c:v>1.46</c:v>
                </c:pt>
                <c:pt idx="129">
                  <c:v>1.35</c:v>
                </c:pt>
                <c:pt idx="130">
                  <c:v>1.33</c:v>
                </c:pt>
                <c:pt idx="131">
                  <c:v>1.39</c:v>
                </c:pt>
                <c:pt idx="132">
                  <c:v>1.39</c:v>
                </c:pt>
                <c:pt idx="133">
                  <c:v>1.39</c:v>
                </c:pt>
                <c:pt idx="134">
                  <c:v>1.63</c:v>
                </c:pt>
                <c:pt idx="135">
                  <c:v>1.51</c:v>
                </c:pt>
                <c:pt idx="136">
                  <c:v>1.48</c:v>
                </c:pt>
                <c:pt idx="137">
                  <c:v>1.48</c:v>
                </c:pt>
                <c:pt idx="138">
                  <c:v>1.48</c:v>
                </c:pt>
                <c:pt idx="139">
                  <c:v>1.46</c:v>
                </c:pt>
                <c:pt idx="140">
                  <c:v>1.38</c:v>
                </c:pt>
                <c:pt idx="141">
                  <c:v>1.34</c:v>
                </c:pt>
                <c:pt idx="142">
                  <c:v>1.3</c:v>
                </c:pt>
                <c:pt idx="143">
                  <c:v>1.3</c:v>
                </c:pt>
                <c:pt idx="144">
                  <c:v>1.33</c:v>
                </c:pt>
                <c:pt idx="145">
                  <c:v>1.35</c:v>
                </c:pt>
                <c:pt idx="146">
                  <c:v>1.45</c:v>
                </c:pt>
                <c:pt idx="147">
                  <c:v>1.38</c:v>
                </c:pt>
                <c:pt idx="148">
                  <c:v>1.38</c:v>
                </c:pt>
                <c:pt idx="149">
                  <c:v>1.32</c:v>
                </c:pt>
                <c:pt idx="150">
                  <c:v>1.34</c:v>
                </c:pt>
                <c:pt idx="151">
                  <c:v>1.35</c:v>
                </c:pt>
                <c:pt idx="152">
                  <c:v>1.47</c:v>
                </c:pt>
                <c:pt idx="153">
                  <c:v>1.47</c:v>
                </c:pt>
                <c:pt idx="154">
                  <c:v>1.85</c:v>
                </c:pt>
                <c:pt idx="155">
                  <c:v>1.74</c:v>
                </c:pt>
                <c:pt idx="156">
                  <c:v>1.88</c:v>
                </c:pt>
                <c:pt idx="157">
                  <c:v>1.8</c:v>
                </c:pt>
                <c:pt idx="158">
                  <c:v>1.8</c:v>
                </c:pt>
                <c:pt idx="159">
                  <c:v>1.8</c:v>
                </c:pt>
                <c:pt idx="160">
                  <c:v>1.87</c:v>
                </c:pt>
                <c:pt idx="161">
                  <c:v>1.87</c:v>
                </c:pt>
                <c:pt idx="162">
                  <c:v>1.8</c:v>
                </c:pt>
                <c:pt idx="163">
                  <c:v>1.8</c:v>
                </c:pt>
                <c:pt idx="164">
                  <c:v>1.84</c:v>
                </c:pt>
                <c:pt idx="165">
                  <c:v>1.74</c:v>
                </c:pt>
                <c:pt idx="166">
                  <c:v>1.76</c:v>
                </c:pt>
                <c:pt idx="167">
                  <c:v>1.69</c:v>
                </c:pt>
                <c:pt idx="168">
                  <c:v>1.69</c:v>
                </c:pt>
                <c:pt idx="169">
                  <c:v>1.75</c:v>
                </c:pt>
                <c:pt idx="170">
                  <c:v>1.86</c:v>
                </c:pt>
                <c:pt idx="171">
                  <c:v>1.86</c:v>
                </c:pt>
                <c:pt idx="172">
                  <c:v>1.86</c:v>
                </c:pt>
                <c:pt idx="173">
                  <c:v>1.86</c:v>
                </c:pt>
                <c:pt idx="174">
                  <c:v>1.95</c:v>
                </c:pt>
                <c:pt idx="175">
                  <c:v>1.94</c:v>
                </c:pt>
                <c:pt idx="176">
                  <c:v>2</c:v>
                </c:pt>
                <c:pt idx="177">
                  <c:v>1.94</c:v>
                </c:pt>
                <c:pt idx="178">
                  <c:v>1.94</c:v>
                </c:pt>
                <c:pt idx="179">
                  <c:v>2</c:v>
                </c:pt>
                <c:pt idx="180">
                  <c:v>1.95</c:v>
                </c:pt>
                <c:pt idx="181">
                  <c:v>1.96</c:v>
                </c:pt>
                <c:pt idx="182">
                  <c:v>1.88</c:v>
                </c:pt>
                <c:pt idx="183">
                  <c:v>1.88</c:v>
                </c:pt>
                <c:pt idx="184">
                  <c:v>1.98</c:v>
                </c:pt>
                <c:pt idx="185">
                  <c:v>2.0099999999999998</c:v>
                </c:pt>
                <c:pt idx="186">
                  <c:v>1.95</c:v>
                </c:pt>
                <c:pt idx="187">
                  <c:v>1.83</c:v>
                </c:pt>
                <c:pt idx="188">
                  <c:v>1.83</c:v>
                </c:pt>
                <c:pt idx="189">
                  <c:v>1.8</c:v>
                </c:pt>
                <c:pt idx="190">
                  <c:v>1.66</c:v>
                </c:pt>
                <c:pt idx="191">
                  <c:v>1.62</c:v>
                </c:pt>
                <c:pt idx="192">
                  <c:v>1.54</c:v>
                </c:pt>
                <c:pt idx="193">
                  <c:v>1.54</c:v>
                </c:pt>
                <c:pt idx="194">
                  <c:v>1.65</c:v>
                </c:pt>
                <c:pt idx="195">
                  <c:v>1.7</c:v>
                </c:pt>
                <c:pt idx="196">
                  <c:v>1.4</c:v>
                </c:pt>
                <c:pt idx="197">
                  <c:v>1.41</c:v>
                </c:pt>
                <c:pt idx="198">
                  <c:v>1.41</c:v>
                </c:pt>
                <c:pt idx="199">
                  <c:v>1.38</c:v>
                </c:pt>
                <c:pt idx="200">
                  <c:v>1.36</c:v>
                </c:pt>
                <c:pt idx="201">
                  <c:v>1.3</c:v>
                </c:pt>
                <c:pt idx="202">
                  <c:v>1.32</c:v>
                </c:pt>
                <c:pt idx="203">
                  <c:v>1.32</c:v>
                </c:pt>
                <c:pt idx="204">
                  <c:v>1.32</c:v>
                </c:pt>
                <c:pt idx="205">
                  <c:v>1.28</c:v>
                </c:pt>
                <c:pt idx="206">
                  <c:v>1.27</c:v>
                </c:pt>
                <c:pt idx="207">
                  <c:v>1.33</c:v>
                </c:pt>
                <c:pt idx="208">
                  <c:v>1.33</c:v>
                </c:pt>
                <c:pt idx="209">
                  <c:v>1.26</c:v>
                </c:pt>
                <c:pt idx="210">
                  <c:v>1.26</c:v>
                </c:pt>
                <c:pt idx="211">
                  <c:v>1.25</c:v>
                </c:pt>
                <c:pt idx="212">
                  <c:v>1.26</c:v>
                </c:pt>
                <c:pt idx="213">
                  <c:v>1.26</c:v>
                </c:pt>
                <c:pt idx="214">
                  <c:v>1.25</c:v>
                </c:pt>
                <c:pt idx="215">
                  <c:v>1.25</c:v>
                </c:pt>
                <c:pt idx="216">
                  <c:v>1.4</c:v>
                </c:pt>
                <c:pt idx="217">
                  <c:v>1.47</c:v>
                </c:pt>
                <c:pt idx="218">
                  <c:v>1.47</c:v>
                </c:pt>
                <c:pt idx="219">
                  <c:v>1.38</c:v>
                </c:pt>
                <c:pt idx="220">
                  <c:v>1.31</c:v>
                </c:pt>
                <c:pt idx="221">
                  <c:v>1.38</c:v>
                </c:pt>
                <c:pt idx="222">
                  <c:v>1.3</c:v>
                </c:pt>
                <c:pt idx="223">
                  <c:v>1.3</c:v>
                </c:pt>
                <c:pt idx="224">
                  <c:v>1.3</c:v>
                </c:pt>
                <c:pt idx="225">
                  <c:v>1.29</c:v>
                </c:pt>
                <c:pt idx="226">
                  <c:v>1.35</c:v>
                </c:pt>
                <c:pt idx="227">
                  <c:v>1.3</c:v>
                </c:pt>
                <c:pt idx="228">
                  <c:v>1.3</c:v>
                </c:pt>
                <c:pt idx="229">
                  <c:v>1.3</c:v>
                </c:pt>
                <c:pt idx="230">
                  <c:v>1.27</c:v>
                </c:pt>
                <c:pt idx="231">
                  <c:v>1.26</c:v>
                </c:pt>
                <c:pt idx="232">
                  <c:v>1.26</c:v>
                </c:pt>
                <c:pt idx="233">
                  <c:v>1.26</c:v>
                </c:pt>
                <c:pt idx="234">
                  <c:v>1.22</c:v>
                </c:pt>
                <c:pt idx="235">
                  <c:v>1.21</c:v>
                </c:pt>
                <c:pt idx="236">
                  <c:v>1.21</c:v>
                </c:pt>
                <c:pt idx="237">
                  <c:v>1.2</c:v>
                </c:pt>
                <c:pt idx="238">
                  <c:v>1.2</c:v>
                </c:pt>
                <c:pt idx="239">
                  <c:v>1.07</c:v>
                </c:pt>
                <c:pt idx="240">
                  <c:v>1.0900000000000001</c:v>
                </c:pt>
                <c:pt idx="241">
                  <c:v>1.07</c:v>
                </c:pt>
                <c:pt idx="242">
                  <c:v>0.99</c:v>
                </c:pt>
                <c:pt idx="243">
                  <c:v>0.99</c:v>
                </c:pt>
                <c:pt idx="244">
                  <c:v>1.04</c:v>
                </c:pt>
                <c:pt idx="245">
                  <c:v>1.1000000000000001</c:v>
                </c:pt>
                <c:pt idx="246">
                  <c:v>1.1000000000000001</c:v>
                </c:pt>
                <c:pt idx="247">
                  <c:v>1.01</c:v>
                </c:pt>
                <c:pt idx="248">
                  <c:v>1.01</c:v>
                </c:pt>
                <c:pt idx="249">
                  <c:v>1.06</c:v>
                </c:pt>
                <c:pt idx="250">
                  <c:v>1.04</c:v>
                </c:pt>
                <c:pt idx="251">
                  <c:v>1.02</c:v>
                </c:pt>
                <c:pt idx="252">
                  <c:v>1.05</c:v>
                </c:pt>
                <c:pt idx="253">
                  <c:v>1.05</c:v>
                </c:pt>
                <c:pt idx="254">
                  <c:v>0.99</c:v>
                </c:pt>
                <c:pt idx="255">
                  <c:v>0.96</c:v>
                </c:pt>
                <c:pt idx="256">
                  <c:v>0.91</c:v>
                </c:pt>
                <c:pt idx="257">
                  <c:v>0.92</c:v>
                </c:pt>
                <c:pt idx="258">
                  <c:v>0.92</c:v>
                </c:pt>
                <c:pt idx="259">
                  <c:v>0.91</c:v>
                </c:pt>
                <c:pt idx="260">
                  <c:v>1.01</c:v>
                </c:pt>
                <c:pt idx="261">
                  <c:v>0.86</c:v>
                </c:pt>
                <c:pt idx="262">
                  <c:v>0.81</c:v>
                </c:pt>
                <c:pt idx="263">
                  <c:v>0.81</c:v>
                </c:pt>
                <c:pt idx="264">
                  <c:v>0.99</c:v>
                </c:pt>
                <c:pt idx="265">
                  <c:v>0.95</c:v>
                </c:pt>
                <c:pt idx="266">
                  <c:v>0.93</c:v>
                </c:pt>
                <c:pt idx="267">
                  <c:v>0.91</c:v>
                </c:pt>
                <c:pt idx="268">
                  <c:v>0.91</c:v>
                </c:pt>
                <c:pt idx="269">
                  <c:v>0.81</c:v>
                </c:pt>
                <c:pt idx="270">
                  <c:v>0.79</c:v>
                </c:pt>
                <c:pt idx="271">
                  <c:v>0.76</c:v>
                </c:pt>
                <c:pt idx="272">
                  <c:v>0.78</c:v>
                </c:pt>
                <c:pt idx="273">
                  <c:v>0.78</c:v>
                </c:pt>
                <c:pt idx="274">
                  <c:v>0.78</c:v>
                </c:pt>
                <c:pt idx="275">
                  <c:v>0.82</c:v>
                </c:pt>
                <c:pt idx="276">
                  <c:v>0.82</c:v>
                </c:pt>
                <c:pt idx="277">
                  <c:v>0.91</c:v>
                </c:pt>
                <c:pt idx="278">
                  <c:v>0.91</c:v>
                </c:pt>
                <c:pt idx="279">
                  <c:v>0.81</c:v>
                </c:pt>
                <c:pt idx="280">
                  <c:v>0.84</c:v>
                </c:pt>
                <c:pt idx="281">
                  <c:v>0.82</c:v>
                </c:pt>
                <c:pt idx="282">
                  <c:v>0.8</c:v>
                </c:pt>
                <c:pt idx="283">
                  <c:v>0.8</c:v>
                </c:pt>
                <c:pt idx="284">
                  <c:v>0.92</c:v>
                </c:pt>
                <c:pt idx="285">
                  <c:v>1.05</c:v>
                </c:pt>
                <c:pt idx="286">
                  <c:v>1.1200000000000001</c:v>
                </c:pt>
                <c:pt idx="287">
                  <c:v>1.1100000000000001</c:v>
                </c:pt>
                <c:pt idx="288">
                  <c:v>1.1100000000000001</c:v>
                </c:pt>
                <c:pt idx="289">
                  <c:v>1.08</c:v>
                </c:pt>
                <c:pt idx="290">
                  <c:v>1.02</c:v>
                </c:pt>
                <c:pt idx="291">
                  <c:v>1.07</c:v>
                </c:pt>
                <c:pt idx="292">
                  <c:v>1.03</c:v>
                </c:pt>
                <c:pt idx="293">
                  <c:v>1.03</c:v>
                </c:pt>
                <c:pt idx="294">
                  <c:v>1.06</c:v>
                </c:pt>
                <c:pt idx="295">
                  <c:v>1.06</c:v>
                </c:pt>
                <c:pt idx="296">
                  <c:v>1.06</c:v>
                </c:pt>
                <c:pt idx="297">
                  <c:v>1.05</c:v>
                </c:pt>
                <c:pt idx="298">
                  <c:v>1.05</c:v>
                </c:pt>
                <c:pt idx="299">
                  <c:v>1.04</c:v>
                </c:pt>
                <c:pt idx="300">
                  <c:v>1.08</c:v>
                </c:pt>
                <c:pt idx="301">
                  <c:v>1.08</c:v>
                </c:pt>
                <c:pt idx="302">
                  <c:v>1.06</c:v>
                </c:pt>
                <c:pt idx="303">
                  <c:v>1.06</c:v>
                </c:pt>
                <c:pt idx="304">
                  <c:v>0.92</c:v>
                </c:pt>
                <c:pt idx="305">
                  <c:v>0.89</c:v>
                </c:pt>
                <c:pt idx="306">
                  <c:v>0.89</c:v>
                </c:pt>
                <c:pt idx="307">
                  <c:v>0.97</c:v>
                </c:pt>
                <c:pt idx="308">
                  <c:v>0.97</c:v>
                </c:pt>
                <c:pt idx="309">
                  <c:v>0.99</c:v>
                </c:pt>
                <c:pt idx="310">
                  <c:v>1.01</c:v>
                </c:pt>
                <c:pt idx="311">
                  <c:v>1.06</c:v>
                </c:pt>
                <c:pt idx="312">
                  <c:v>1.1100000000000001</c:v>
                </c:pt>
                <c:pt idx="313">
                  <c:v>1.1100000000000001</c:v>
                </c:pt>
                <c:pt idx="314">
                  <c:v>1.03</c:v>
                </c:pt>
                <c:pt idx="315">
                  <c:v>1.08</c:v>
                </c:pt>
                <c:pt idx="316">
                  <c:v>1.1399999999999999</c:v>
                </c:pt>
                <c:pt idx="317">
                  <c:v>1.1599999999999999</c:v>
                </c:pt>
                <c:pt idx="318">
                  <c:v>1.1599999999999999</c:v>
                </c:pt>
                <c:pt idx="319">
                  <c:v>1.07</c:v>
                </c:pt>
                <c:pt idx="320">
                  <c:v>1.06</c:v>
                </c:pt>
                <c:pt idx="321">
                  <c:v>1.07</c:v>
                </c:pt>
                <c:pt idx="322">
                  <c:v>1.1000000000000001</c:v>
                </c:pt>
                <c:pt idx="323">
                  <c:v>1.1000000000000001</c:v>
                </c:pt>
                <c:pt idx="324">
                  <c:v>1.08</c:v>
                </c:pt>
                <c:pt idx="325">
                  <c:v>1.08</c:v>
                </c:pt>
                <c:pt idx="326">
                  <c:v>0.99</c:v>
                </c:pt>
                <c:pt idx="327">
                  <c:v>0.97</c:v>
                </c:pt>
                <c:pt idx="328">
                  <c:v>0.97</c:v>
                </c:pt>
                <c:pt idx="329">
                  <c:v>0.77</c:v>
                </c:pt>
                <c:pt idx="330">
                  <c:v>0.85</c:v>
                </c:pt>
                <c:pt idx="331">
                  <c:v>0.85</c:v>
                </c:pt>
                <c:pt idx="332">
                  <c:v>0.89</c:v>
                </c:pt>
                <c:pt idx="333">
                  <c:v>0.89</c:v>
                </c:pt>
                <c:pt idx="334">
                  <c:v>0.89</c:v>
                </c:pt>
                <c:pt idx="335">
                  <c:v>0.86</c:v>
                </c:pt>
                <c:pt idx="336">
                  <c:v>0.87</c:v>
                </c:pt>
                <c:pt idx="337">
                  <c:v>0.85</c:v>
                </c:pt>
                <c:pt idx="338">
                  <c:v>0.9</c:v>
                </c:pt>
                <c:pt idx="339">
                  <c:v>0.82</c:v>
                </c:pt>
                <c:pt idx="340">
                  <c:v>0.85</c:v>
                </c:pt>
                <c:pt idx="341">
                  <c:v>0.85</c:v>
                </c:pt>
                <c:pt idx="342">
                  <c:v>0.86</c:v>
                </c:pt>
                <c:pt idx="343">
                  <c:v>0.86</c:v>
                </c:pt>
                <c:pt idx="344">
                  <c:v>0.83</c:v>
                </c:pt>
                <c:pt idx="345">
                  <c:v>0.84</c:v>
                </c:pt>
                <c:pt idx="346">
                  <c:v>0.83</c:v>
                </c:pt>
                <c:pt idx="347">
                  <c:v>0.83</c:v>
                </c:pt>
              </c:numCache>
            </c:numRef>
          </c:val>
          <c:smooth val="0"/>
          <c:extLst>
            <c:ext xmlns:c16="http://schemas.microsoft.com/office/drawing/2014/chart" uri="{C3380CC4-5D6E-409C-BE32-E72D297353CC}">
              <c16:uniqueId val="{00000005-7BDF-4ABB-A200-3A049AB1B89F}"/>
            </c:ext>
          </c:extLst>
        </c:ser>
        <c:dLbls>
          <c:showLegendKey val="0"/>
          <c:showVal val="0"/>
          <c:showCatName val="0"/>
          <c:showSerName val="0"/>
          <c:showPercent val="0"/>
          <c:showBubbleSize val="0"/>
        </c:dLbls>
        <c:marker val="1"/>
        <c:smooth val="0"/>
        <c:axId val="1355683824"/>
        <c:axId val="1355679024"/>
      </c:lineChart>
      <c:catAx>
        <c:axId val="1355624304"/>
        <c:scaling>
          <c:orientation val="minMax"/>
          <c:max val="46086"/>
          <c:min val="45721"/>
        </c:scaling>
        <c:delete val="0"/>
        <c:axPos val="b"/>
        <c:numFmt formatCode="mmm\-yy" sourceLinked="0"/>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55605584"/>
        <c:crosses val="autoZero"/>
        <c:auto val="1"/>
        <c:lblAlgn val="ctr"/>
        <c:lblOffset val="100"/>
        <c:tickLblSkip val="4"/>
        <c:noMultiLvlLbl val="1"/>
      </c:catAx>
      <c:valAx>
        <c:axId val="1355605584"/>
        <c:scaling>
          <c:orientation val="minMax"/>
          <c:max val="100"/>
          <c:min val="70"/>
        </c:scaling>
        <c:delete val="0"/>
        <c:axPos val="l"/>
        <c:majorGridlines>
          <c:spPr>
            <a:ln w="317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55624304"/>
        <c:crosses val="autoZero"/>
        <c:crossBetween val="between"/>
        <c:majorUnit val="10"/>
      </c:valAx>
      <c:valAx>
        <c:axId val="1355679024"/>
        <c:scaling>
          <c:orientation val="minMax"/>
          <c:max val="3"/>
          <c:min val="0"/>
        </c:scaling>
        <c:delete val="0"/>
        <c:axPos val="r"/>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55683824"/>
        <c:crosses val="max"/>
        <c:crossBetween val="between"/>
        <c:majorUnit val="1"/>
      </c:valAx>
      <c:catAx>
        <c:axId val="1355683824"/>
        <c:scaling>
          <c:orientation val="minMax"/>
        </c:scaling>
        <c:delete val="1"/>
        <c:axPos val="b"/>
        <c:numFmt formatCode="0.00" sourceLinked="1"/>
        <c:majorTickMark val="out"/>
        <c:minorTickMark val="none"/>
        <c:tickLblPos val="nextTo"/>
        <c:crossAx val="1355679024"/>
        <c:crosses val="autoZero"/>
        <c:auto val="1"/>
        <c:lblAlgn val="ctr"/>
        <c:lblOffset val="100"/>
        <c:noMultiLvlLbl val="1"/>
      </c:catAx>
      <c:spPr>
        <a:noFill/>
        <a:ln>
          <a:noFill/>
        </a:ln>
        <a:effectLst/>
      </c:spPr>
    </c:plotArea>
    <c:legend>
      <c:legendPos val="t"/>
      <c:layout>
        <c:manualLayout>
          <c:xMode val="edge"/>
          <c:yMode val="edge"/>
          <c:x val="6.1728395061728177E-4"/>
          <c:y val="0"/>
          <c:w val="0.46883580818066567"/>
          <c:h val="0.10702222087938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342707357952384E-2"/>
          <c:y val="8.9277456280699538E-2"/>
          <c:w val="0.93246603119803473"/>
          <c:h val="0.82925593692207034"/>
        </c:manualLayout>
      </c:layout>
      <c:areaChart>
        <c:grouping val="standard"/>
        <c:varyColors val="0"/>
        <c:ser>
          <c:idx val="1"/>
          <c:order val="1"/>
          <c:spPr>
            <a:solidFill>
              <a:schemeClr val="accent2"/>
            </a:solidFill>
            <a:ln>
              <a:noFill/>
            </a:ln>
            <a:effectLst/>
          </c:spPr>
          <c:cat>
            <c:numRef>
              <c:f>Pricing!$S$10:$S$1156</c:f>
              <c:numCache>
                <c:formatCode>0.00</c:formatCode>
                <c:ptCount val="1147"/>
                <c:pt idx="0">
                  <c:v>44405</c:v>
                </c:pt>
                <c:pt idx="1">
                  <c:v>44406</c:v>
                </c:pt>
                <c:pt idx="2">
                  <c:v>44409</c:v>
                </c:pt>
                <c:pt idx="3">
                  <c:v>44410</c:v>
                </c:pt>
                <c:pt idx="4">
                  <c:v>44411</c:v>
                </c:pt>
                <c:pt idx="5">
                  <c:v>44412</c:v>
                </c:pt>
                <c:pt idx="6">
                  <c:v>44413</c:v>
                </c:pt>
                <c:pt idx="7">
                  <c:v>44416</c:v>
                </c:pt>
                <c:pt idx="8">
                  <c:v>44417</c:v>
                </c:pt>
                <c:pt idx="9">
                  <c:v>44418</c:v>
                </c:pt>
                <c:pt idx="10">
                  <c:v>44419</c:v>
                </c:pt>
                <c:pt idx="11">
                  <c:v>44420</c:v>
                </c:pt>
                <c:pt idx="12">
                  <c:v>44423</c:v>
                </c:pt>
                <c:pt idx="13">
                  <c:v>44424</c:v>
                </c:pt>
                <c:pt idx="14">
                  <c:v>44425</c:v>
                </c:pt>
                <c:pt idx="15">
                  <c:v>44426</c:v>
                </c:pt>
                <c:pt idx="16">
                  <c:v>44427</c:v>
                </c:pt>
                <c:pt idx="17">
                  <c:v>44430</c:v>
                </c:pt>
                <c:pt idx="18">
                  <c:v>44431</c:v>
                </c:pt>
                <c:pt idx="19">
                  <c:v>44432</c:v>
                </c:pt>
                <c:pt idx="20">
                  <c:v>44433</c:v>
                </c:pt>
                <c:pt idx="21">
                  <c:v>44434</c:v>
                </c:pt>
                <c:pt idx="22">
                  <c:v>44437</c:v>
                </c:pt>
                <c:pt idx="23">
                  <c:v>44438</c:v>
                </c:pt>
                <c:pt idx="24">
                  <c:v>44439</c:v>
                </c:pt>
                <c:pt idx="25">
                  <c:v>44440</c:v>
                </c:pt>
                <c:pt idx="26">
                  <c:v>44441</c:v>
                </c:pt>
                <c:pt idx="27">
                  <c:v>44445</c:v>
                </c:pt>
                <c:pt idx="28">
                  <c:v>44446</c:v>
                </c:pt>
                <c:pt idx="29">
                  <c:v>44447</c:v>
                </c:pt>
                <c:pt idx="30">
                  <c:v>44448</c:v>
                </c:pt>
                <c:pt idx="31">
                  <c:v>44451</c:v>
                </c:pt>
                <c:pt idx="32">
                  <c:v>44452</c:v>
                </c:pt>
                <c:pt idx="33">
                  <c:v>44453</c:v>
                </c:pt>
                <c:pt idx="34">
                  <c:v>44454</c:v>
                </c:pt>
                <c:pt idx="35">
                  <c:v>44455</c:v>
                </c:pt>
                <c:pt idx="36">
                  <c:v>44458</c:v>
                </c:pt>
                <c:pt idx="37">
                  <c:v>44459</c:v>
                </c:pt>
                <c:pt idx="38">
                  <c:v>44460</c:v>
                </c:pt>
                <c:pt idx="39">
                  <c:v>44461</c:v>
                </c:pt>
                <c:pt idx="40">
                  <c:v>44462</c:v>
                </c:pt>
                <c:pt idx="41">
                  <c:v>44465</c:v>
                </c:pt>
                <c:pt idx="42">
                  <c:v>44466</c:v>
                </c:pt>
                <c:pt idx="43">
                  <c:v>44467</c:v>
                </c:pt>
                <c:pt idx="44">
                  <c:v>44468</c:v>
                </c:pt>
                <c:pt idx="45">
                  <c:v>44469</c:v>
                </c:pt>
                <c:pt idx="46">
                  <c:v>44472</c:v>
                </c:pt>
                <c:pt idx="47">
                  <c:v>44473</c:v>
                </c:pt>
                <c:pt idx="48">
                  <c:v>44474</c:v>
                </c:pt>
                <c:pt idx="49">
                  <c:v>44475</c:v>
                </c:pt>
                <c:pt idx="50">
                  <c:v>44476</c:v>
                </c:pt>
                <c:pt idx="51">
                  <c:v>44479</c:v>
                </c:pt>
                <c:pt idx="52">
                  <c:v>44480</c:v>
                </c:pt>
                <c:pt idx="53">
                  <c:v>44481</c:v>
                </c:pt>
                <c:pt idx="54">
                  <c:v>44482</c:v>
                </c:pt>
                <c:pt idx="55">
                  <c:v>44483</c:v>
                </c:pt>
                <c:pt idx="56">
                  <c:v>44486</c:v>
                </c:pt>
                <c:pt idx="57">
                  <c:v>44487</c:v>
                </c:pt>
                <c:pt idx="58">
                  <c:v>44488</c:v>
                </c:pt>
                <c:pt idx="59">
                  <c:v>44489</c:v>
                </c:pt>
                <c:pt idx="60">
                  <c:v>44490</c:v>
                </c:pt>
                <c:pt idx="61">
                  <c:v>44493</c:v>
                </c:pt>
                <c:pt idx="62">
                  <c:v>44494</c:v>
                </c:pt>
                <c:pt idx="63">
                  <c:v>44495</c:v>
                </c:pt>
                <c:pt idx="64">
                  <c:v>44496</c:v>
                </c:pt>
                <c:pt idx="65">
                  <c:v>44497</c:v>
                </c:pt>
                <c:pt idx="66">
                  <c:v>44500</c:v>
                </c:pt>
                <c:pt idx="67">
                  <c:v>44501</c:v>
                </c:pt>
                <c:pt idx="68">
                  <c:v>44502</c:v>
                </c:pt>
                <c:pt idx="69">
                  <c:v>44503</c:v>
                </c:pt>
                <c:pt idx="70">
                  <c:v>44504</c:v>
                </c:pt>
                <c:pt idx="71">
                  <c:v>44507</c:v>
                </c:pt>
                <c:pt idx="72">
                  <c:v>44508</c:v>
                </c:pt>
                <c:pt idx="73">
                  <c:v>44509</c:v>
                </c:pt>
                <c:pt idx="74">
                  <c:v>44510</c:v>
                </c:pt>
                <c:pt idx="75">
                  <c:v>44511</c:v>
                </c:pt>
                <c:pt idx="76">
                  <c:v>44514</c:v>
                </c:pt>
                <c:pt idx="77">
                  <c:v>44515</c:v>
                </c:pt>
                <c:pt idx="78">
                  <c:v>44516</c:v>
                </c:pt>
                <c:pt idx="79">
                  <c:v>44517</c:v>
                </c:pt>
                <c:pt idx="80">
                  <c:v>44518</c:v>
                </c:pt>
                <c:pt idx="81">
                  <c:v>44521</c:v>
                </c:pt>
                <c:pt idx="82">
                  <c:v>44522</c:v>
                </c:pt>
                <c:pt idx="83">
                  <c:v>44523</c:v>
                </c:pt>
                <c:pt idx="84">
                  <c:v>44525</c:v>
                </c:pt>
                <c:pt idx="85">
                  <c:v>44528</c:v>
                </c:pt>
                <c:pt idx="86">
                  <c:v>44529</c:v>
                </c:pt>
                <c:pt idx="87">
                  <c:v>44530</c:v>
                </c:pt>
                <c:pt idx="88">
                  <c:v>44531</c:v>
                </c:pt>
                <c:pt idx="89">
                  <c:v>44532</c:v>
                </c:pt>
                <c:pt idx="90">
                  <c:v>44535</c:v>
                </c:pt>
                <c:pt idx="91">
                  <c:v>44536</c:v>
                </c:pt>
                <c:pt idx="92">
                  <c:v>44537</c:v>
                </c:pt>
                <c:pt idx="93">
                  <c:v>44538</c:v>
                </c:pt>
                <c:pt idx="94">
                  <c:v>44539</c:v>
                </c:pt>
                <c:pt idx="95">
                  <c:v>44542</c:v>
                </c:pt>
                <c:pt idx="96">
                  <c:v>44543</c:v>
                </c:pt>
                <c:pt idx="97">
                  <c:v>44544</c:v>
                </c:pt>
                <c:pt idx="98">
                  <c:v>44545</c:v>
                </c:pt>
                <c:pt idx="99">
                  <c:v>44546</c:v>
                </c:pt>
                <c:pt idx="100">
                  <c:v>44549</c:v>
                </c:pt>
                <c:pt idx="101">
                  <c:v>44550</c:v>
                </c:pt>
                <c:pt idx="102">
                  <c:v>44551</c:v>
                </c:pt>
                <c:pt idx="103">
                  <c:v>44552</c:v>
                </c:pt>
                <c:pt idx="104">
                  <c:v>44556</c:v>
                </c:pt>
                <c:pt idx="105">
                  <c:v>44557</c:v>
                </c:pt>
                <c:pt idx="106">
                  <c:v>44558</c:v>
                </c:pt>
                <c:pt idx="107">
                  <c:v>44559</c:v>
                </c:pt>
                <c:pt idx="108">
                  <c:v>44560</c:v>
                </c:pt>
                <c:pt idx="109">
                  <c:v>44563</c:v>
                </c:pt>
                <c:pt idx="110">
                  <c:v>44564</c:v>
                </c:pt>
                <c:pt idx="111">
                  <c:v>44565</c:v>
                </c:pt>
                <c:pt idx="112">
                  <c:v>44566</c:v>
                </c:pt>
                <c:pt idx="113">
                  <c:v>44567</c:v>
                </c:pt>
                <c:pt idx="114">
                  <c:v>44570</c:v>
                </c:pt>
                <c:pt idx="115">
                  <c:v>44571</c:v>
                </c:pt>
                <c:pt idx="116">
                  <c:v>44572</c:v>
                </c:pt>
                <c:pt idx="117">
                  <c:v>44573</c:v>
                </c:pt>
                <c:pt idx="118">
                  <c:v>44574</c:v>
                </c:pt>
                <c:pt idx="119">
                  <c:v>44578</c:v>
                </c:pt>
                <c:pt idx="120">
                  <c:v>44579</c:v>
                </c:pt>
                <c:pt idx="121">
                  <c:v>44580</c:v>
                </c:pt>
                <c:pt idx="122">
                  <c:v>44581</c:v>
                </c:pt>
                <c:pt idx="123">
                  <c:v>44584</c:v>
                </c:pt>
                <c:pt idx="124">
                  <c:v>44585</c:v>
                </c:pt>
                <c:pt idx="125">
                  <c:v>44586</c:v>
                </c:pt>
                <c:pt idx="126">
                  <c:v>44587</c:v>
                </c:pt>
                <c:pt idx="127">
                  <c:v>44588</c:v>
                </c:pt>
                <c:pt idx="128">
                  <c:v>44591</c:v>
                </c:pt>
                <c:pt idx="129">
                  <c:v>44592</c:v>
                </c:pt>
                <c:pt idx="130">
                  <c:v>44593</c:v>
                </c:pt>
                <c:pt idx="131">
                  <c:v>44594</c:v>
                </c:pt>
                <c:pt idx="132">
                  <c:v>44595</c:v>
                </c:pt>
                <c:pt idx="133">
                  <c:v>44598</c:v>
                </c:pt>
                <c:pt idx="134">
                  <c:v>44599</c:v>
                </c:pt>
                <c:pt idx="135">
                  <c:v>44600</c:v>
                </c:pt>
                <c:pt idx="136">
                  <c:v>44601</c:v>
                </c:pt>
                <c:pt idx="137">
                  <c:v>44602</c:v>
                </c:pt>
                <c:pt idx="138">
                  <c:v>44605</c:v>
                </c:pt>
                <c:pt idx="139">
                  <c:v>44606</c:v>
                </c:pt>
                <c:pt idx="140">
                  <c:v>44607</c:v>
                </c:pt>
                <c:pt idx="141">
                  <c:v>44608</c:v>
                </c:pt>
                <c:pt idx="142">
                  <c:v>44609</c:v>
                </c:pt>
                <c:pt idx="143">
                  <c:v>44613</c:v>
                </c:pt>
                <c:pt idx="144">
                  <c:v>44614</c:v>
                </c:pt>
                <c:pt idx="145">
                  <c:v>44615</c:v>
                </c:pt>
                <c:pt idx="146">
                  <c:v>44616</c:v>
                </c:pt>
                <c:pt idx="147">
                  <c:v>44619</c:v>
                </c:pt>
                <c:pt idx="148">
                  <c:v>44620</c:v>
                </c:pt>
                <c:pt idx="149">
                  <c:v>44621</c:v>
                </c:pt>
                <c:pt idx="150">
                  <c:v>44622</c:v>
                </c:pt>
                <c:pt idx="151">
                  <c:v>44623</c:v>
                </c:pt>
                <c:pt idx="152">
                  <c:v>44626</c:v>
                </c:pt>
                <c:pt idx="153">
                  <c:v>44627</c:v>
                </c:pt>
                <c:pt idx="154">
                  <c:v>44628</c:v>
                </c:pt>
                <c:pt idx="155">
                  <c:v>44629</c:v>
                </c:pt>
                <c:pt idx="156">
                  <c:v>44630</c:v>
                </c:pt>
                <c:pt idx="157">
                  <c:v>44633</c:v>
                </c:pt>
                <c:pt idx="158">
                  <c:v>44634</c:v>
                </c:pt>
                <c:pt idx="159">
                  <c:v>44635</c:v>
                </c:pt>
                <c:pt idx="160">
                  <c:v>44636</c:v>
                </c:pt>
                <c:pt idx="161">
                  <c:v>44637</c:v>
                </c:pt>
                <c:pt idx="162">
                  <c:v>44640</c:v>
                </c:pt>
                <c:pt idx="163">
                  <c:v>44641</c:v>
                </c:pt>
                <c:pt idx="164">
                  <c:v>44642</c:v>
                </c:pt>
                <c:pt idx="165">
                  <c:v>44643</c:v>
                </c:pt>
                <c:pt idx="166">
                  <c:v>44644</c:v>
                </c:pt>
                <c:pt idx="167">
                  <c:v>44647</c:v>
                </c:pt>
                <c:pt idx="168">
                  <c:v>44648</c:v>
                </c:pt>
                <c:pt idx="169">
                  <c:v>44649</c:v>
                </c:pt>
                <c:pt idx="170">
                  <c:v>44650</c:v>
                </c:pt>
                <c:pt idx="171">
                  <c:v>44651</c:v>
                </c:pt>
                <c:pt idx="172">
                  <c:v>44654</c:v>
                </c:pt>
                <c:pt idx="173">
                  <c:v>44655</c:v>
                </c:pt>
                <c:pt idx="174">
                  <c:v>44656</c:v>
                </c:pt>
                <c:pt idx="175">
                  <c:v>44657</c:v>
                </c:pt>
                <c:pt idx="176">
                  <c:v>44658</c:v>
                </c:pt>
                <c:pt idx="177">
                  <c:v>44661</c:v>
                </c:pt>
                <c:pt idx="178">
                  <c:v>44662</c:v>
                </c:pt>
                <c:pt idx="179">
                  <c:v>44663</c:v>
                </c:pt>
                <c:pt idx="180">
                  <c:v>44664</c:v>
                </c:pt>
                <c:pt idx="181">
                  <c:v>44668</c:v>
                </c:pt>
                <c:pt idx="182">
                  <c:v>44669</c:v>
                </c:pt>
                <c:pt idx="183">
                  <c:v>44670</c:v>
                </c:pt>
                <c:pt idx="184">
                  <c:v>44671</c:v>
                </c:pt>
                <c:pt idx="185">
                  <c:v>44672</c:v>
                </c:pt>
                <c:pt idx="186">
                  <c:v>44675</c:v>
                </c:pt>
                <c:pt idx="187">
                  <c:v>44676</c:v>
                </c:pt>
                <c:pt idx="188">
                  <c:v>44677</c:v>
                </c:pt>
                <c:pt idx="189">
                  <c:v>44678</c:v>
                </c:pt>
                <c:pt idx="190">
                  <c:v>44679</c:v>
                </c:pt>
                <c:pt idx="191">
                  <c:v>44682</c:v>
                </c:pt>
                <c:pt idx="192">
                  <c:v>44683</c:v>
                </c:pt>
                <c:pt idx="193">
                  <c:v>44684</c:v>
                </c:pt>
                <c:pt idx="194">
                  <c:v>44685</c:v>
                </c:pt>
                <c:pt idx="195">
                  <c:v>44686</c:v>
                </c:pt>
                <c:pt idx="196">
                  <c:v>44689</c:v>
                </c:pt>
                <c:pt idx="197">
                  <c:v>44690</c:v>
                </c:pt>
                <c:pt idx="198">
                  <c:v>44691</c:v>
                </c:pt>
                <c:pt idx="199">
                  <c:v>44692</c:v>
                </c:pt>
                <c:pt idx="200">
                  <c:v>44693</c:v>
                </c:pt>
                <c:pt idx="201">
                  <c:v>44696</c:v>
                </c:pt>
                <c:pt idx="202">
                  <c:v>44698</c:v>
                </c:pt>
                <c:pt idx="203">
                  <c:v>44699</c:v>
                </c:pt>
                <c:pt idx="204">
                  <c:v>44700</c:v>
                </c:pt>
                <c:pt idx="205">
                  <c:v>44703</c:v>
                </c:pt>
                <c:pt idx="206">
                  <c:v>44704</c:v>
                </c:pt>
                <c:pt idx="207">
                  <c:v>44705</c:v>
                </c:pt>
                <c:pt idx="208">
                  <c:v>44706</c:v>
                </c:pt>
                <c:pt idx="209">
                  <c:v>44707</c:v>
                </c:pt>
                <c:pt idx="210">
                  <c:v>44711</c:v>
                </c:pt>
                <c:pt idx="211">
                  <c:v>44712</c:v>
                </c:pt>
                <c:pt idx="212">
                  <c:v>44713</c:v>
                </c:pt>
                <c:pt idx="213">
                  <c:v>44714</c:v>
                </c:pt>
                <c:pt idx="214">
                  <c:v>44717</c:v>
                </c:pt>
                <c:pt idx="215">
                  <c:v>44718</c:v>
                </c:pt>
                <c:pt idx="216">
                  <c:v>44719</c:v>
                </c:pt>
                <c:pt idx="217">
                  <c:v>44720</c:v>
                </c:pt>
                <c:pt idx="218">
                  <c:v>44721</c:v>
                </c:pt>
                <c:pt idx="219">
                  <c:v>44724</c:v>
                </c:pt>
                <c:pt idx="220">
                  <c:v>44725</c:v>
                </c:pt>
                <c:pt idx="221">
                  <c:v>44726</c:v>
                </c:pt>
                <c:pt idx="222">
                  <c:v>44727</c:v>
                </c:pt>
                <c:pt idx="223">
                  <c:v>44728</c:v>
                </c:pt>
                <c:pt idx="224">
                  <c:v>44697</c:v>
                </c:pt>
                <c:pt idx="225">
                  <c:v>44732</c:v>
                </c:pt>
                <c:pt idx="226">
                  <c:v>44733</c:v>
                </c:pt>
                <c:pt idx="227">
                  <c:v>44734</c:v>
                </c:pt>
                <c:pt idx="228">
                  <c:v>44735</c:v>
                </c:pt>
                <c:pt idx="229">
                  <c:v>44738</c:v>
                </c:pt>
                <c:pt idx="230">
                  <c:v>44739</c:v>
                </c:pt>
                <c:pt idx="231">
                  <c:v>44740</c:v>
                </c:pt>
                <c:pt idx="232">
                  <c:v>44741</c:v>
                </c:pt>
                <c:pt idx="233">
                  <c:v>44742</c:v>
                </c:pt>
                <c:pt idx="234">
                  <c:v>44746</c:v>
                </c:pt>
                <c:pt idx="235">
                  <c:v>44747</c:v>
                </c:pt>
                <c:pt idx="236">
                  <c:v>44748</c:v>
                </c:pt>
                <c:pt idx="237">
                  <c:v>44749</c:v>
                </c:pt>
                <c:pt idx="238">
                  <c:v>44752</c:v>
                </c:pt>
                <c:pt idx="239">
                  <c:v>44753</c:v>
                </c:pt>
                <c:pt idx="240">
                  <c:v>44754</c:v>
                </c:pt>
                <c:pt idx="241">
                  <c:v>44755</c:v>
                </c:pt>
                <c:pt idx="242">
                  <c:v>44756</c:v>
                </c:pt>
                <c:pt idx="243">
                  <c:v>44759</c:v>
                </c:pt>
                <c:pt idx="244">
                  <c:v>44760</c:v>
                </c:pt>
                <c:pt idx="245">
                  <c:v>44761</c:v>
                </c:pt>
                <c:pt idx="246">
                  <c:v>44762</c:v>
                </c:pt>
                <c:pt idx="247">
                  <c:v>44763</c:v>
                </c:pt>
                <c:pt idx="248">
                  <c:v>44766</c:v>
                </c:pt>
                <c:pt idx="249">
                  <c:v>44767</c:v>
                </c:pt>
                <c:pt idx="250">
                  <c:v>44768</c:v>
                </c:pt>
                <c:pt idx="251">
                  <c:v>44769</c:v>
                </c:pt>
                <c:pt idx="252">
                  <c:v>44770</c:v>
                </c:pt>
                <c:pt idx="253">
                  <c:v>44773</c:v>
                </c:pt>
                <c:pt idx="254">
                  <c:v>44774</c:v>
                </c:pt>
                <c:pt idx="255">
                  <c:v>44775</c:v>
                </c:pt>
                <c:pt idx="256">
                  <c:v>44776</c:v>
                </c:pt>
                <c:pt idx="257">
                  <c:v>44777</c:v>
                </c:pt>
                <c:pt idx="258">
                  <c:v>44780</c:v>
                </c:pt>
                <c:pt idx="259">
                  <c:v>44781</c:v>
                </c:pt>
                <c:pt idx="260">
                  <c:v>44782</c:v>
                </c:pt>
                <c:pt idx="261">
                  <c:v>44783</c:v>
                </c:pt>
                <c:pt idx="262">
                  <c:v>44784</c:v>
                </c:pt>
                <c:pt idx="263">
                  <c:v>44787</c:v>
                </c:pt>
                <c:pt idx="264">
                  <c:v>44788</c:v>
                </c:pt>
                <c:pt idx="265">
                  <c:v>44789</c:v>
                </c:pt>
                <c:pt idx="266">
                  <c:v>44790</c:v>
                </c:pt>
                <c:pt idx="267">
                  <c:v>44791</c:v>
                </c:pt>
                <c:pt idx="268">
                  <c:v>44794</c:v>
                </c:pt>
                <c:pt idx="269">
                  <c:v>44795</c:v>
                </c:pt>
                <c:pt idx="270">
                  <c:v>44796</c:v>
                </c:pt>
                <c:pt idx="271">
                  <c:v>44797</c:v>
                </c:pt>
                <c:pt idx="272">
                  <c:v>44798</c:v>
                </c:pt>
                <c:pt idx="273">
                  <c:v>44802</c:v>
                </c:pt>
                <c:pt idx="274">
                  <c:v>44803</c:v>
                </c:pt>
                <c:pt idx="275">
                  <c:v>44804</c:v>
                </c:pt>
                <c:pt idx="276">
                  <c:v>44805</c:v>
                </c:pt>
                <c:pt idx="277">
                  <c:v>44809</c:v>
                </c:pt>
                <c:pt idx="278">
                  <c:v>44810</c:v>
                </c:pt>
                <c:pt idx="279">
                  <c:v>44811</c:v>
                </c:pt>
                <c:pt idx="280">
                  <c:v>44812</c:v>
                </c:pt>
                <c:pt idx="281">
                  <c:v>44815</c:v>
                </c:pt>
                <c:pt idx="282">
                  <c:v>44816</c:v>
                </c:pt>
                <c:pt idx="283">
                  <c:v>44817</c:v>
                </c:pt>
                <c:pt idx="284">
                  <c:v>44818</c:v>
                </c:pt>
                <c:pt idx="285">
                  <c:v>44819</c:v>
                </c:pt>
                <c:pt idx="286">
                  <c:v>44822</c:v>
                </c:pt>
                <c:pt idx="287">
                  <c:v>44823</c:v>
                </c:pt>
                <c:pt idx="288">
                  <c:v>44824</c:v>
                </c:pt>
                <c:pt idx="289">
                  <c:v>44825</c:v>
                </c:pt>
                <c:pt idx="290">
                  <c:v>44826</c:v>
                </c:pt>
                <c:pt idx="291">
                  <c:v>44829</c:v>
                </c:pt>
                <c:pt idx="292">
                  <c:v>44830</c:v>
                </c:pt>
                <c:pt idx="293">
                  <c:v>44831</c:v>
                </c:pt>
                <c:pt idx="294">
                  <c:v>44832</c:v>
                </c:pt>
                <c:pt idx="295">
                  <c:v>44836</c:v>
                </c:pt>
                <c:pt idx="296">
                  <c:v>44837</c:v>
                </c:pt>
                <c:pt idx="297">
                  <c:v>44838</c:v>
                </c:pt>
                <c:pt idx="298">
                  <c:v>44839</c:v>
                </c:pt>
                <c:pt idx="299">
                  <c:v>44840</c:v>
                </c:pt>
                <c:pt idx="300">
                  <c:v>44843</c:v>
                </c:pt>
                <c:pt idx="301">
                  <c:v>44844</c:v>
                </c:pt>
                <c:pt idx="302">
                  <c:v>44845</c:v>
                </c:pt>
                <c:pt idx="303">
                  <c:v>44846</c:v>
                </c:pt>
                <c:pt idx="304">
                  <c:v>44847</c:v>
                </c:pt>
                <c:pt idx="305">
                  <c:v>44850</c:v>
                </c:pt>
                <c:pt idx="306">
                  <c:v>44851</c:v>
                </c:pt>
                <c:pt idx="307">
                  <c:v>44852</c:v>
                </c:pt>
                <c:pt idx="308">
                  <c:v>44853</c:v>
                </c:pt>
                <c:pt idx="309">
                  <c:v>44854</c:v>
                </c:pt>
                <c:pt idx="310">
                  <c:v>44857</c:v>
                </c:pt>
                <c:pt idx="311">
                  <c:v>44858</c:v>
                </c:pt>
                <c:pt idx="312">
                  <c:v>44859</c:v>
                </c:pt>
                <c:pt idx="313">
                  <c:v>44860</c:v>
                </c:pt>
                <c:pt idx="314">
                  <c:v>44861</c:v>
                </c:pt>
                <c:pt idx="315">
                  <c:v>44864</c:v>
                </c:pt>
                <c:pt idx="316">
                  <c:v>44865</c:v>
                </c:pt>
                <c:pt idx="317">
                  <c:v>44866</c:v>
                </c:pt>
                <c:pt idx="318">
                  <c:v>44867</c:v>
                </c:pt>
                <c:pt idx="319">
                  <c:v>44868</c:v>
                </c:pt>
                <c:pt idx="320">
                  <c:v>44871</c:v>
                </c:pt>
                <c:pt idx="321">
                  <c:v>44872</c:v>
                </c:pt>
                <c:pt idx="322">
                  <c:v>44873</c:v>
                </c:pt>
                <c:pt idx="323">
                  <c:v>44874</c:v>
                </c:pt>
                <c:pt idx="324">
                  <c:v>44875</c:v>
                </c:pt>
                <c:pt idx="325">
                  <c:v>44878</c:v>
                </c:pt>
                <c:pt idx="326">
                  <c:v>44879</c:v>
                </c:pt>
                <c:pt idx="327">
                  <c:v>44880</c:v>
                </c:pt>
                <c:pt idx="328">
                  <c:v>44881</c:v>
                </c:pt>
                <c:pt idx="329">
                  <c:v>44882</c:v>
                </c:pt>
                <c:pt idx="330">
                  <c:v>44885</c:v>
                </c:pt>
                <c:pt idx="331">
                  <c:v>44886</c:v>
                </c:pt>
                <c:pt idx="332">
                  <c:v>44887</c:v>
                </c:pt>
                <c:pt idx="333">
                  <c:v>44889</c:v>
                </c:pt>
                <c:pt idx="334">
                  <c:v>44892</c:v>
                </c:pt>
                <c:pt idx="335">
                  <c:v>44893</c:v>
                </c:pt>
                <c:pt idx="336">
                  <c:v>44894</c:v>
                </c:pt>
                <c:pt idx="337">
                  <c:v>44895</c:v>
                </c:pt>
                <c:pt idx="338">
                  <c:v>44896</c:v>
                </c:pt>
                <c:pt idx="339">
                  <c:v>44899</c:v>
                </c:pt>
                <c:pt idx="340">
                  <c:v>44900</c:v>
                </c:pt>
                <c:pt idx="341">
                  <c:v>44901</c:v>
                </c:pt>
                <c:pt idx="342">
                  <c:v>44902</c:v>
                </c:pt>
                <c:pt idx="343">
                  <c:v>44903</c:v>
                </c:pt>
                <c:pt idx="344">
                  <c:v>44906</c:v>
                </c:pt>
                <c:pt idx="345">
                  <c:v>44907</c:v>
                </c:pt>
                <c:pt idx="346">
                  <c:v>44908</c:v>
                </c:pt>
                <c:pt idx="347">
                  <c:v>44909</c:v>
                </c:pt>
                <c:pt idx="348">
                  <c:v>44910</c:v>
                </c:pt>
                <c:pt idx="349">
                  <c:v>44913</c:v>
                </c:pt>
                <c:pt idx="350">
                  <c:v>44914</c:v>
                </c:pt>
                <c:pt idx="351">
                  <c:v>44915</c:v>
                </c:pt>
                <c:pt idx="352">
                  <c:v>44916</c:v>
                </c:pt>
                <c:pt idx="353">
                  <c:v>44917</c:v>
                </c:pt>
                <c:pt idx="354">
                  <c:v>44921</c:v>
                </c:pt>
                <c:pt idx="355">
                  <c:v>44922</c:v>
                </c:pt>
                <c:pt idx="356">
                  <c:v>44923</c:v>
                </c:pt>
                <c:pt idx="357">
                  <c:v>44924</c:v>
                </c:pt>
                <c:pt idx="358">
                  <c:v>44928</c:v>
                </c:pt>
                <c:pt idx="359">
                  <c:v>44929</c:v>
                </c:pt>
                <c:pt idx="360">
                  <c:v>44930</c:v>
                </c:pt>
                <c:pt idx="361">
                  <c:v>44931</c:v>
                </c:pt>
                <c:pt idx="362">
                  <c:v>44934</c:v>
                </c:pt>
                <c:pt idx="363">
                  <c:v>44935</c:v>
                </c:pt>
                <c:pt idx="364">
                  <c:v>44936</c:v>
                </c:pt>
                <c:pt idx="365">
                  <c:v>44937</c:v>
                </c:pt>
                <c:pt idx="366">
                  <c:v>44938</c:v>
                </c:pt>
                <c:pt idx="367">
                  <c:v>44942</c:v>
                </c:pt>
                <c:pt idx="368">
                  <c:v>44943</c:v>
                </c:pt>
                <c:pt idx="369">
                  <c:v>44944</c:v>
                </c:pt>
                <c:pt idx="370">
                  <c:v>44945</c:v>
                </c:pt>
                <c:pt idx="371">
                  <c:v>44948</c:v>
                </c:pt>
                <c:pt idx="372">
                  <c:v>44949</c:v>
                </c:pt>
                <c:pt idx="373">
                  <c:v>44950</c:v>
                </c:pt>
                <c:pt idx="374">
                  <c:v>44951</c:v>
                </c:pt>
                <c:pt idx="375">
                  <c:v>44952</c:v>
                </c:pt>
                <c:pt idx="376">
                  <c:v>44955</c:v>
                </c:pt>
                <c:pt idx="377">
                  <c:v>44956</c:v>
                </c:pt>
                <c:pt idx="378">
                  <c:v>44957</c:v>
                </c:pt>
                <c:pt idx="379">
                  <c:v>44958</c:v>
                </c:pt>
                <c:pt idx="380">
                  <c:v>44959</c:v>
                </c:pt>
                <c:pt idx="381">
                  <c:v>44962</c:v>
                </c:pt>
                <c:pt idx="382">
                  <c:v>44963</c:v>
                </c:pt>
                <c:pt idx="383">
                  <c:v>44964</c:v>
                </c:pt>
                <c:pt idx="384">
                  <c:v>44965</c:v>
                </c:pt>
                <c:pt idx="385">
                  <c:v>44966</c:v>
                </c:pt>
                <c:pt idx="386">
                  <c:v>44969</c:v>
                </c:pt>
                <c:pt idx="387">
                  <c:v>44970</c:v>
                </c:pt>
                <c:pt idx="388">
                  <c:v>44971</c:v>
                </c:pt>
                <c:pt idx="389">
                  <c:v>44972</c:v>
                </c:pt>
                <c:pt idx="390">
                  <c:v>44973</c:v>
                </c:pt>
                <c:pt idx="391">
                  <c:v>44977</c:v>
                </c:pt>
                <c:pt idx="392">
                  <c:v>44978</c:v>
                </c:pt>
                <c:pt idx="393">
                  <c:v>44979</c:v>
                </c:pt>
                <c:pt idx="394">
                  <c:v>44980</c:v>
                </c:pt>
                <c:pt idx="395">
                  <c:v>44983</c:v>
                </c:pt>
                <c:pt idx="396">
                  <c:v>44984</c:v>
                </c:pt>
                <c:pt idx="397">
                  <c:v>44985</c:v>
                </c:pt>
                <c:pt idx="398">
                  <c:v>44986</c:v>
                </c:pt>
                <c:pt idx="399">
                  <c:v>44987</c:v>
                </c:pt>
                <c:pt idx="400">
                  <c:v>44990</c:v>
                </c:pt>
                <c:pt idx="401">
                  <c:v>44991</c:v>
                </c:pt>
                <c:pt idx="402">
                  <c:v>44992</c:v>
                </c:pt>
                <c:pt idx="403">
                  <c:v>44993</c:v>
                </c:pt>
                <c:pt idx="404">
                  <c:v>44994</c:v>
                </c:pt>
                <c:pt idx="405">
                  <c:v>44997</c:v>
                </c:pt>
                <c:pt idx="406">
                  <c:v>44998</c:v>
                </c:pt>
                <c:pt idx="407">
                  <c:v>44999</c:v>
                </c:pt>
                <c:pt idx="408">
                  <c:v>45000</c:v>
                </c:pt>
                <c:pt idx="409">
                  <c:v>45001</c:v>
                </c:pt>
                <c:pt idx="410">
                  <c:v>45004</c:v>
                </c:pt>
                <c:pt idx="411">
                  <c:v>45005</c:v>
                </c:pt>
                <c:pt idx="412">
                  <c:v>45006</c:v>
                </c:pt>
                <c:pt idx="413">
                  <c:v>45007</c:v>
                </c:pt>
                <c:pt idx="414">
                  <c:v>45008</c:v>
                </c:pt>
                <c:pt idx="415">
                  <c:v>45011</c:v>
                </c:pt>
                <c:pt idx="416">
                  <c:v>45012</c:v>
                </c:pt>
                <c:pt idx="417">
                  <c:v>45013</c:v>
                </c:pt>
                <c:pt idx="418">
                  <c:v>45014</c:v>
                </c:pt>
                <c:pt idx="419">
                  <c:v>45015</c:v>
                </c:pt>
                <c:pt idx="420">
                  <c:v>45018</c:v>
                </c:pt>
                <c:pt idx="421">
                  <c:v>45019</c:v>
                </c:pt>
                <c:pt idx="422">
                  <c:v>45020</c:v>
                </c:pt>
                <c:pt idx="423">
                  <c:v>45021</c:v>
                </c:pt>
                <c:pt idx="424">
                  <c:v>45025</c:v>
                </c:pt>
                <c:pt idx="425">
                  <c:v>45026</c:v>
                </c:pt>
                <c:pt idx="426">
                  <c:v>45027</c:v>
                </c:pt>
                <c:pt idx="427">
                  <c:v>45028</c:v>
                </c:pt>
                <c:pt idx="428">
                  <c:v>45029</c:v>
                </c:pt>
                <c:pt idx="429">
                  <c:v>45032</c:v>
                </c:pt>
                <c:pt idx="430">
                  <c:v>45033</c:v>
                </c:pt>
                <c:pt idx="431">
                  <c:v>45034</c:v>
                </c:pt>
                <c:pt idx="432">
                  <c:v>45035</c:v>
                </c:pt>
                <c:pt idx="433">
                  <c:v>45036</c:v>
                </c:pt>
                <c:pt idx="434">
                  <c:v>45039</c:v>
                </c:pt>
                <c:pt idx="435">
                  <c:v>44801</c:v>
                </c:pt>
                <c:pt idx="436">
                  <c:v>44833</c:v>
                </c:pt>
                <c:pt idx="437">
                  <c:v>45040</c:v>
                </c:pt>
                <c:pt idx="438">
                  <c:v>45041</c:v>
                </c:pt>
                <c:pt idx="439">
                  <c:v>45042</c:v>
                </c:pt>
                <c:pt idx="440">
                  <c:v>45043</c:v>
                </c:pt>
                <c:pt idx="441">
                  <c:v>45046</c:v>
                </c:pt>
                <c:pt idx="442">
                  <c:v>45047</c:v>
                </c:pt>
                <c:pt idx="443">
                  <c:v>45048</c:v>
                </c:pt>
                <c:pt idx="444">
                  <c:v>45049</c:v>
                </c:pt>
                <c:pt idx="445">
                  <c:v>45050</c:v>
                </c:pt>
                <c:pt idx="446">
                  <c:v>45053</c:v>
                </c:pt>
                <c:pt idx="447">
                  <c:v>45054</c:v>
                </c:pt>
                <c:pt idx="448">
                  <c:v>45055</c:v>
                </c:pt>
                <c:pt idx="449">
                  <c:v>45056</c:v>
                </c:pt>
                <c:pt idx="450">
                  <c:v>45057</c:v>
                </c:pt>
                <c:pt idx="451">
                  <c:v>45060</c:v>
                </c:pt>
                <c:pt idx="452">
                  <c:v>45061</c:v>
                </c:pt>
                <c:pt idx="453">
                  <c:v>45062</c:v>
                </c:pt>
                <c:pt idx="454">
                  <c:v>45063</c:v>
                </c:pt>
                <c:pt idx="455">
                  <c:v>45064</c:v>
                </c:pt>
                <c:pt idx="456">
                  <c:v>45067</c:v>
                </c:pt>
                <c:pt idx="457">
                  <c:v>45068</c:v>
                </c:pt>
                <c:pt idx="458">
                  <c:v>45069</c:v>
                </c:pt>
                <c:pt idx="459">
                  <c:v>45070</c:v>
                </c:pt>
                <c:pt idx="460">
                  <c:v>45071</c:v>
                </c:pt>
                <c:pt idx="461">
                  <c:v>45075</c:v>
                </c:pt>
                <c:pt idx="462">
                  <c:v>45076</c:v>
                </c:pt>
                <c:pt idx="463">
                  <c:v>45077</c:v>
                </c:pt>
                <c:pt idx="464">
                  <c:v>45078</c:v>
                </c:pt>
                <c:pt idx="465">
                  <c:v>45081</c:v>
                </c:pt>
                <c:pt idx="466">
                  <c:v>45082</c:v>
                </c:pt>
                <c:pt idx="467">
                  <c:v>45083</c:v>
                </c:pt>
                <c:pt idx="468">
                  <c:v>45084</c:v>
                </c:pt>
                <c:pt idx="469">
                  <c:v>45085</c:v>
                </c:pt>
                <c:pt idx="470">
                  <c:v>45088</c:v>
                </c:pt>
                <c:pt idx="471">
                  <c:v>45089</c:v>
                </c:pt>
                <c:pt idx="472">
                  <c:v>45090</c:v>
                </c:pt>
                <c:pt idx="473">
                  <c:v>45091</c:v>
                </c:pt>
                <c:pt idx="474">
                  <c:v>45092</c:v>
                </c:pt>
                <c:pt idx="475">
                  <c:v>45096</c:v>
                </c:pt>
                <c:pt idx="476">
                  <c:v>45097</c:v>
                </c:pt>
                <c:pt idx="477">
                  <c:v>45098</c:v>
                </c:pt>
                <c:pt idx="478">
                  <c:v>45099</c:v>
                </c:pt>
                <c:pt idx="479">
                  <c:v>45102</c:v>
                </c:pt>
                <c:pt idx="480">
                  <c:v>45103</c:v>
                </c:pt>
                <c:pt idx="481">
                  <c:v>45104</c:v>
                </c:pt>
                <c:pt idx="482">
                  <c:v>45105</c:v>
                </c:pt>
                <c:pt idx="483">
                  <c:v>45106</c:v>
                </c:pt>
                <c:pt idx="484">
                  <c:v>45109</c:v>
                </c:pt>
                <c:pt idx="485">
                  <c:v>45111</c:v>
                </c:pt>
                <c:pt idx="486">
                  <c:v>45112</c:v>
                </c:pt>
                <c:pt idx="487">
                  <c:v>45113</c:v>
                </c:pt>
                <c:pt idx="488">
                  <c:v>45116</c:v>
                </c:pt>
                <c:pt idx="489">
                  <c:v>45117</c:v>
                </c:pt>
                <c:pt idx="490">
                  <c:v>45118</c:v>
                </c:pt>
                <c:pt idx="491">
                  <c:v>45119</c:v>
                </c:pt>
                <c:pt idx="492">
                  <c:v>45120</c:v>
                </c:pt>
                <c:pt idx="493">
                  <c:v>45123</c:v>
                </c:pt>
                <c:pt idx="494">
                  <c:v>45124</c:v>
                </c:pt>
                <c:pt idx="495">
                  <c:v>45125</c:v>
                </c:pt>
                <c:pt idx="496">
                  <c:v>45126</c:v>
                </c:pt>
                <c:pt idx="497">
                  <c:v>45127</c:v>
                </c:pt>
                <c:pt idx="498">
                  <c:v>45130</c:v>
                </c:pt>
                <c:pt idx="499">
                  <c:v>45131</c:v>
                </c:pt>
                <c:pt idx="500">
                  <c:v>45132</c:v>
                </c:pt>
                <c:pt idx="501">
                  <c:v>45133</c:v>
                </c:pt>
                <c:pt idx="502">
                  <c:v>45134</c:v>
                </c:pt>
                <c:pt idx="503">
                  <c:v>45137</c:v>
                </c:pt>
                <c:pt idx="504">
                  <c:v>45138</c:v>
                </c:pt>
                <c:pt idx="505">
                  <c:v>45139</c:v>
                </c:pt>
                <c:pt idx="506">
                  <c:v>45140</c:v>
                </c:pt>
                <c:pt idx="507">
                  <c:v>45141</c:v>
                </c:pt>
                <c:pt idx="508">
                  <c:v>45144</c:v>
                </c:pt>
                <c:pt idx="509">
                  <c:v>45145</c:v>
                </c:pt>
                <c:pt idx="510">
                  <c:v>45146</c:v>
                </c:pt>
                <c:pt idx="511">
                  <c:v>45147</c:v>
                </c:pt>
                <c:pt idx="512">
                  <c:v>45148</c:v>
                </c:pt>
                <c:pt idx="513">
                  <c:v>45151</c:v>
                </c:pt>
                <c:pt idx="514">
                  <c:v>45152</c:v>
                </c:pt>
                <c:pt idx="515">
                  <c:v>45153</c:v>
                </c:pt>
                <c:pt idx="516">
                  <c:v>45154</c:v>
                </c:pt>
                <c:pt idx="517">
                  <c:v>45155</c:v>
                </c:pt>
                <c:pt idx="518">
                  <c:v>45158</c:v>
                </c:pt>
                <c:pt idx="519">
                  <c:v>45159</c:v>
                </c:pt>
                <c:pt idx="520">
                  <c:v>45160</c:v>
                </c:pt>
                <c:pt idx="521">
                  <c:v>45161</c:v>
                </c:pt>
                <c:pt idx="522">
                  <c:v>45162</c:v>
                </c:pt>
                <c:pt idx="523">
                  <c:v>45165</c:v>
                </c:pt>
                <c:pt idx="524">
                  <c:v>45166</c:v>
                </c:pt>
                <c:pt idx="525">
                  <c:v>45167</c:v>
                </c:pt>
                <c:pt idx="526">
                  <c:v>45168</c:v>
                </c:pt>
                <c:pt idx="527">
                  <c:v>45169</c:v>
                </c:pt>
                <c:pt idx="528">
                  <c:v>45173</c:v>
                </c:pt>
                <c:pt idx="529">
                  <c:v>45174</c:v>
                </c:pt>
                <c:pt idx="530">
                  <c:v>45175</c:v>
                </c:pt>
                <c:pt idx="531">
                  <c:v>45176</c:v>
                </c:pt>
                <c:pt idx="532">
                  <c:v>45179</c:v>
                </c:pt>
                <c:pt idx="533">
                  <c:v>45180</c:v>
                </c:pt>
                <c:pt idx="534">
                  <c:v>45181</c:v>
                </c:pt>
                <c:pt idx="535">
                  <c:v>45182</c:v>
                </c:pt>
                <c:pt idx="536">
                  <c:v>45183</c:v>
                </c:pt>
                <c:pt idx="537">
                  <c:v>45186</c:v>
                </c:pt>
                <c:pt idx="538">
                  <c:v>45187</c:v>
                </c:pt>
                <c:pt idx="539">
                  <c:v>45188</c:v>
                </c:pt>
                <c:pt idx="540">
                  <c:v>45189</c:v>
                </c:pt>
                <c:pt idx="541">
                  <c:v>45190</c:v>
                </c:pt>
                <c:pt idx="542">
                  <c:v>45193</c:v>
                </c:pt>
                <c:pt idx="543">
                  <c:v>45194</c:v>
                </c:pt>
                <c:pt idx="544">
                  <c:v>45195</c:v>
                </c:pt>
                <c:pt idx="545">
                  <c:v>45196</c:v>
                </c:pt>
                <c:pt idx="546">
                  <c:v>45197</c:v>
                </c:pt>
                <c:pt idx="547">
                  <c:v>45200</c:v>
                </c:pt>
                <c:pt idx="548">
                  <c:v>45201</c:v>
                </c:pt>
                <c:pt idx="549">
                  <c:v>45202</c:v>
                </c:pt>
                <c:pt idx="550">
                  <c:v>45203</c:v>
                </c:pt>
                <c:pt idx="551">
                  <c:v>45204</c:v>
                </c:pt>
                <c:pt idx="552">
                  <c:v>45207</c:v>
                </c:pt>
                <c:pt idx="553">
                  <c:v>45208</c:v>
                </c:pt>
                <c:pt idx="554">
                  <c:v>45209</c:v>
                </c:pt>
                <c:pt idx="555">
                  <c:v>45210</c:v>
                </c:pt>
                <c:pt idx="556">
                  <c:v>45211</c:v>
                </c:pt>
                <c:pt idx="557">
                  <c:v>45214</c:v>
                </c:pt>
                <c:pt idx="558">
                  <c:v>45215</c:v>
                </c:pt>
                <c:pt idx="559">
                  <c:v>45216</c:v>
                </c:pt>
                <c:pt idx="560">
                  <c:v>45217</c:v>
                </c:pt>
                <c:pt idx="561">
                  <c:v>45218</c:v>
                </c:pt>
                <c:pt idx="562">
                  <c:v>45221</c:v>
                </c:pt>
                <c:pt idx="563">
                  <c:v>45222</c:v>
                </c:pt>
                <c:pt idx="564">
                  <c:v>45223</c:v>
                </c:pt>
                <c:pt idx="565">
                  <c:v>45224</c:v>
                </c:pt>
                <c:pt idx="566">
                  <c:v>45225</c:v>
                </c:pt>
                <c:pt idx="567">
                  <c:v>45228</c:v>
                </c:pt>
                <c:pt idx="568">
                  <c:v>45229</c:v>
                </c:pt>
                <c:pt idx="569">
                  <c:v>45230</c:v>
                </c:pt>
                <c:pt idx="570">
                  <c:v>45231</c:v>
                </c:pt>
                <c:pt idx="571">
                  <c:v>45232</c:v>
                </c:pt>
                <c:pt idx="572">
                  <c:v>45235</c:v>
                </c:pt>
                <c:pt idx="573">
                  <c:v>45236</c:v>
                </c:pt>
                <c:pt idx="574">
                  <c:v>45237</c:v>
                </c:pt>
                <c:pt idx="575">
                  <c:v>45238</c:v>
                </c:pt>
                <c:pt idx="576">
                  <c:v>45239</c:v>
                </c:pt>
                <c:pt idx="577">
                  <c:v>45242</c:v>
                </c:pt>
                <c:pt idx="578">
                  <c:v>45243</c:v>
                </c:pt>
                <c:pt idx="579">
                  <c:v>45244</c:v>
                </c:pt>
                <c:pt idx="580">
                  <c:v>45245</c:v>
                </c:pt>
                <c:pt idx="581">
                  <c:v>45246</c:v>
                </c:pt>
                <c:pt idx="582">
                  <c:v>45249</c:v>
                </c:pt>
                <c:pt idx="583">
                  <c:v>45250</c:v>
                </c:pt>
                <c:pt idx="584">
                  <c:v>45251</c:v>
                </c:pt>
                <c:pt idx="585">
                  <c:v>45253</c:v>
                </c:pt>
                <c:pt idx="586">
                  <c:v>45256</c:v>
                </c:pt>
                <c:pt idx="587">
                  <c:v>45257</c:v>
                </c:pt>
                <c:pt idx="588">
                  <c:v>45258</c:v>
                </c:pt>
                <c:pt idx="589">
                  <c:v>45259</c:v>
                </c:pt>
                <c:pt idx="590">
                  <c:v>45260</c:v>
                </c:pt>
                <c:pt idx="591">
                  <c:v>45263</c:v>
                </c:pt>
                <c:pt idx="592">
                  <c:v>45264</c:v>
                </c:pt>
                <c:pt idx="593">
                  <c:v>45265</c:v>
                </c:pt>
                <c:pt idx="594">
                  <c:v>45266</c:v>
                </c:pt>
                <c:pt idx="595">
                  <c:v>45267</c:v>
                </c:pt>
                <c:pt idx="596">
                  <c:v>45270</c:v>
                </c:pt>
                <c:pt idx="597">
                  <c:v>45271</c:v>
                </c:pt>
                <c:pt idx="598">
                  <c:v>45272</c:v>
                </c:pt>
                <c:pt idx="599">
                  <c:v>45273</c:v>
                </c:pt>
                <c:pt idx="600">
                  <c:v>45274</c:v>
                </c:pt>
                <c:pt idx="601">
                  <c:v>45277</c:v>
                </c:pt>
                <c:pt idx="602">
                  <c:v>45278</c:v>
                </c:pt>
                <c:pt idx="603">
                  <c:v>45279</c:v>
                </c:pt>
                <c:pt idx="604">
                  <c:v>45280</c:v>
                </c:pt>
                <c:pt idx="605">
                  <c:v>45281</c:v>
                </c:pt>
                <c:pt idx="606">
                  <c:v>45285</c:v>
                </c:pt>
                <c:pt idx="607">
                  <c:v>45286</c:v>
                </c:pt>
                <c:pt idx="608">
                  <c:v>45287</c:v>
                </c:pt>
                <c:pt idx="609">
                  <c:v>45288</c:v>
                </c:pt>
                <c:pt idx="610">
                  <c:v>45292</c:v>
                </c:pt>
                <c:pt idx="611">
                  <c:v>45293</c:v>
                </c:pt>
                <c:pt idx="612">
                  <c:v>45294</c:v>
                </c:pt>
                <c:pt idx="613">
                  <c:v>45295</c:v>
                </c:pt>
                <c:pt idx="614">
                  <c:v>45298</c:v>
                </c:pt>
                <c:pt idx="615">
                  <c:v>45299</c:v>
                </c:pt>
                <c:pt idx="616">
                  <c:v>45300</c:v>
                </c:pt>
                <c:pt idx="617">
                  <c:v>45301</c:v>
                </c:pt>
                <c:pt idx="618">
                  <c:v>45302</c:v>
                </c:pt>
                <c:pt idx="619">
                  <c:v>45306</c:v>
                </c:pt>
                <c:pt idx="620">
                  <c:v>45307</c:v>
                </c:pt>
                <c:pt idx="621">
                  <c:v>45308</c:v>
                </c:pt>
                <c:pt idx="622">
                  <c:v>45309</c:v>
                </c:pt>
                <c:pt idx="623">
                  <c:v>45312</c:v>
                </c:pt>
                <c:pt idx="624">
                  <c:v>45313</c:v>
                </c:pt>
                <c:pt idx="625">
                  <c:v>45314</c:v>
                </c:pt>
                <c:pt idx="626">
                  <c:v>45315</c:v>
                </c:pt>
                <c:pt idx="627">
                  <c:v>45316</c:v>
                </c:pt>
                <c:pt idx="628">
                  <c:v>45319</c:v>
                </c:pt>
                <c:pt idx="629">
                  <c:v>45321</c:v>
                </c:pt>
                <c:pt idx="630">
                  <c:v>45322</c:v>
                </c:pt>
                <c:pt idx="631">
                  <c:v>45323</c:v>
                </c:pt>
                <c:pt idx="632">
                  <c:v>45326</c:v>
                </c:pt>
                <c:pt idx="633">
                  <c:v>45327</c:v>
                </c:pt>
                <c:pt idx="634">
                  <c:v>45328</c:v>
                </c:pt>
                <c:pt idx="635">
                  <c:v>45329</c:v>
                </c:pt>
                <c:pt idx="636">
                  <c:v>45330</c:v>
                </c:pt>
                <c:pt idx="637">
                  <c:v>45333</c:v>
                </c:pt>
                <c:pt idx="638">
                  <c:v>45334</c:v>
                </c:pt>
                <c:pt idx="639">
                  <c:v>45335</c:v>
                </c:pt>
                <c:pt idx="640">
                  <c:v>45336</c:v>
                </c:pt>
                <c:pt idx="641">
                  <c:v>45337</c:v>
                </c:pt>
                <c:pt idx="642">
                  <c:v>45341</c:v>
                </c:pt>
                <c:pt idx="643">
                  <c:v>45342</c:v>
                </c:pt>
                <c:pt idx="644">
                  <c:v>45343</c:v>
                </c:pt>
                <c:pt idx="645">
                  <c:v>45344</c:v>
                </c:pt>
                <c:pt idx="646">
                  <c:v>45347</c:v>
                </c:pt>
                <c:pt idx="647">
                  <c:v>45348</c:v>
                </c:pt>
                <c:pt idx="648">
                  <c:v>45349</c:v>
                </c:pt>
                <c:pt idx="649">
                  <c:v>45350</c:v>
                </c:pt>
                <c:pt idx="650">
                  <c:v>45351</c:v>
                </c:pt>
                <c:pt idx="651">
                  <c:v>45354</c:v>
                </c:pt>
                <c:pt idx="652">
                  <c:v>45355</c:v>
                </c:pt>
                <c:pt idx="653">
                  <c:v>45356</c:v>
                </c:pt>
                <c:pt idx="654">
                  <c:v>45357</c:v>
                </c:pt>
                <c:pt idx="655">
                  <c:v>45358</c:v>
                </c:pt>
                <c:pt idx="656">
                  <c:v>45361</c:v>
                </c:pt>
                <c:pt idx="657">
                  <c:v>45362</c:v>
                </c:pt>
                <c:pt idx="658">
                  <c:v>45363</c:v>
                </c:pt>
                <c:pt idx="659">
                  <c:v>45364</c:v>
                </c:pt>
                <c:pt idx="660">
                  <c:v>45365</c:v>
                </c:pt>
                <c:pt idx="661">
                  <c:v>45368</c:v>
                </c:pt>
                <c:pt idx="662">
                  <c:v>45369</c:v>
                </c:pt>
                <c:pt idx="663">
                  <c:v>45370</c:v>
                </c:pt>
                <c:pt idx="664">
                  <c:v>45371</c:v>
                </c:pt>
                <c:pt idx="665">
                  <c:v>45372</c:v>
                </c:pt>
                <c:pt idx="666">
                  <c:v>45375</c:v>
                </c:pt>
                <c:pt idx="667">
                  <c:v>45376</c:v>
                </c:pt>
                <c:pt idx="668">
                  <c:v>45377</c:v>
                </c:pt>
                <c:pt idx="669">
                  <c:v>45378</c:v>
                </c:pt>
                <c:pt idx="670">
                  <c:v>45382</c:v>
                </c:pt>
                <c:pt idx="671">
                  <c:v>45383</c:v>
                </c:pt>
                <c:pt idx="672">
                  <c:v>45384</c:v>
                </c:pt>
                <c:pt idx="673">
                  <c:v>45385</c:v>
                </c:pt>
                <c:pt idx="674">
                  <c:v>45386</c:v>
                </c:pt>
                <c:pt idx="675">
                  <c:v>45389</c:v>
                </c:pt>
                <c:pt idx="676">
                  <c:v>45390</c:v>
                </c:pt>
                <c:pt idx="677">
                  <c:v>45391</c:v>
                </c:pt>
                <c:pt idx="678">
                  <c:v>45392</c:v>
                </c:pt>
                <c:pt idx="679">
                  <c:v>45393</c:v>
                </c:pt>
                <c:pt idx="680">
                  <c:v>45396</c:v>
                </c:pt>
                <c:pt idx="681">
                  <c:v>45397</c:v>
                </c:pt>
                <c:pt idx="682">
                  <c:v>45398</c:v>
                </c:pt>
                <c:pt idx="683">
                  <c:v>45399</c:v>
                </c:pt>
                <c:pt idx="684">
                  <c:v>45400</c:v>
                </c:pt>
                <c:pt idx="685">
                  <c:v>45403</c:v>
                </c:pt>
                <c:pt idx="686">
                  <c:v>45404</c:v>
                </c:pt>
                <c:pt idx="687">
                  <c:v>45405</c:v>
                </c:pt>
                <c:pt idx="688">
                  <c:v>45406</c:v>
                </c:pt>
                <c:pt idx="689">
                  <c:v>45407</c:v>
                </c:pt>
                <c:pt idx="690">
                  <c:v>45410</c:v>
                </c:pt>
                <c:pt idx="691">
                  <c:v>45411</c:v>
                </c:pt>
                <c:pt idx="692">
                  <c:v>45412</c:v>
                </c:pt>
                <c:pt idx="693">
                  <c:v>45413</c:v>
                </c:pt>
                <c:pt idx="694">
                  <c:v>45414</c:v>
                </c:pt>
                <c:pt idx="695">
                  <c:v>45417</c:v>
                </c:pt>
                <c:pt idx="696">
                  <c:v>45418</c:v>
                </c:pt>
                <c:pt idx="697">
                  <c:v>45419</c:v>
                </c:pt>
                <c:pt idx="698">
                  <c:v>45420</c:v>
                </c:pt>
                <c:pt idx="699">
                  <c:v>45421</c:v>
                </c:pt>
                <c:pt idx="700">
                  <c:v>45424</c:v>
                </c:pt>
                <c:pt idx="701">
                  <c:v>45425</c:v>
                </c:pt>
                <c:pt idx="702">
                  <c:v>45426</c:v>
                </c:pt>
                <c:pt idx="703">
                  <c:v>45427</c:v>
                </c:pt>
                <c:pt idx="704">
                  <c:v>45428</c:v>
                </c:pt>
                <c:pt idx="705">
                  <c:v>45431</c:v>
                </c:pt>
                <c:pt idx="706">
                  <c:v>45432</c:v>
                </c:pt>
                <c:pt idx="707">
                  <c:v>45433</c:v>
                </c:pt>
                <c:pt idx="708">
                  <c:v>45434</c:v>
                </c:pt>
                <c:pt idx="709">
                  <c:v>45435</c:v>
                </c:pt>
                <c:pt idx="710">
                  <c:v>45439</c:v>
                </c:pt>
                <c:pt idx="711">
                  <c:v>45440</c:v>
                </c:pt>
                <c:pt idx="712">
                  <c:v>45441</c:v>
                </c:pt>
                <c:pt idx="713">
                  <c:v>45442</c:v>
                </c:pt>
                <c:pt idx="714">
                  <c:v>45445</c:v>
                </c:pt>
                <c:pt idx="715">
                  <c:v>45446</c:v>
                </c:pt>
                <c:pt idx="716">
                  <c:v>45447</c:v>
                </c:pt>
                <c:pt idx="717">
                  <c:v>45448</c:v>
                </c:pt>
                <c:pt idx="718">
                  <c:v>45449</c:v>
                </c:pt>
                <c:pt idx="719">
                  <c:v>45452</c:v>
                </c:pt>
                <c:pt idx="720">
                  <c:v>45453</c:v>
                </c:pt>
                <c:pt idx="721">
                  <c:v>45454</c:v>
                </c:pt>
                <c:pt idx="722">
                  <c:v>45455</c:v>
                </c:pt>
                <c:pt idx="723">
                  <c:v>45456</c:v>
                </c:pt>
                <c:pt idx="724">
                  <c:v>45459</c:v>
                </c:pt>
                <c:pt idx="725">
                  <c:v>45460</c:v>
                </c:pt>
                <c:pt idx="726">
                  <c:v>45462</c:v>
                </c:pt>
                <c:pt idx="727">
                  <c:v>45463</c:v>
                </c:pt>
                <c:pt idx="728">
                  <c:v>45466</c:v>
                </c:pt>
                <c:pt idx="729">
                  <c:v>45467</c:v>
                </c:pt>
                <c:pt idx="730">
                  <c:v>45468</c:v>
                </c:pt>
                <c:pt idx="731">
                  <c:v>45469</c:v>
                </c:pt>
                <c:pt idx="732">
                  <c:v>45470</c:v>
                </c:pt>
                <c:pt idx="733">
                  <c:v>45473</c:v>
                </c:pt>
                <c:pt idx="734">
                  <c:v>45474</c:v>
                </c:pt>
                <c:pt idx="735">
                  <c:v>45475</c:v>
                </c:pt>
                <c:pt idx="736">
                  <c:v>45477</c:v>
                </c:pt>
                <c:pt idx="737">
                  <c:v>45480</c:v>
                </c:pt>
                <c:pt idx="738">
                  <c:v>45481</c:v>
                </c:pt>
                <c:pt idx="739">
                  <c:v>45482</c:v>
                </c:pt>
                <c:pt idx="740">
                  <c:v>45483</c:v>
                </c:pt>
                <c:pt idx="741">
                  <c:v>45484</c:v>
                </c:pt>
                <c:pt idx="742">
                  <c:v>45487</c:v>
                </c:pt>
                <c:pt idx="743">
                  <c:v>45488</c:v>
                </c:pt>
                <c:pt idx="744">
                  <c:v>45489</c:v>
                </c:pt>
                <c:pt idx="745">
                  <c:v>45490</c:v>
                </c:pt>
                <c:pt idx="746">
                  <c:v>45491</c:v>
                </c:pt>
                <c:pt idx="747">
                  <c:v>45494</c:v>
                </c:pt>
                <c:pt idx="748">
                  <c:v>45495</c:v>
                </c:pt>
                <c:pt idx="749">
                  <c:v>45496</c:v>
                </c:pt>
                <c:pt idx="750">
                  <c:v>45497</c:v>
                </c:pt>
                <c:pt idx="751">
                  <c:v>45498</c:v>
                </c:pt>
                <c:pt idx="752">
                  <c:v>45501</c:v>
                </c:pt>
                <c:pt idx="753">
                  <c:v>45502</c:v>
                </c:pt>
                <c:pt idx="754">
                  <c:v>45503</c:v>
                </c:pt>
                <c:pt idx="755">
                  <c:v>45504</c:v>
                </c:pt>
                <c:pt idx="756">
                  <c:v>45505</c:v>
                </c:pt>
                <c:pt idx="757">
                  <c:v>45508</c:v>
                </c:pt>
                <c:pt idx="758">
                  <c:v>45509</c:v>
                </c:pt>
                <c:pt idx="759">
                  <c:v>45511</c:v>
                </c:pt>
                <c:pt idx="760">
                  <c:v>45512</c:v>
                </c:pt>
                <c:pt idx="761">
                  <c:v>45515</c:v>
                </c:pt>
                <c:pt idx="762">
                  <c:v>45516</c:v>
                </c:pt>
                <c:pt idx="763">
                  <c:v>45517</c:v>
                </c:pt>
                <c:pt idx="764">
                  <c:v>45518</c:v>
                </c:pt>
                <c:pt idx="765">
                  <c:v>45519</c:v>
                </c:pt>
                <c:pt idx="766">
                  <c:v>45522</c:v>
                </c:pt>
                <c:pt idx="767">
                  <c:v>45523</c:v>
                </c:pt>
                <c:pt idx="768">
                  <c:v>45524</c:v>
                </c:pt>
                <c:pt idx="769">
                  <c:v>45525</c:v>
                </c:pt>
                <c:pt idx="770">
                  <c:v>45526</c:v>
                </c:pt>
                <c:pt idx="771">
                  <c:v>45529</c:v>
                </c:pt>
                <c:pt idx="772">
                  <c:v>45530</c:v>
                </c:pt>
                <c:pt idx="773">
                  <c:v>45531</c:v>
                </c:pt>
                <c:pt idx="774">
                  <c:v>45532</c:v>
                </c:pt>
                <c:pt idx="775">
                  <c:v>45533</c:v>
                </c:pt>
                <c:pt idx="776">
                  <c:v>45537</c:v>
                </c:pt>
                <c:pt idx="777">
                  <c:v>45538</c:v>
                </c:pt>
                <c:pt idx="778">
                  <c:v>45539</c:v>
                </c:pt>
                <c:pt idx="779">
                  <c:v>45540</c:v>
                </c:pt>
                <c:pt idx="780">
                  <c:v>45543</c:v>
                </c:pt>
                <c:pt idx="781">
                  <c:v>45544</c:v>
                </c:pt>
                <c:pt idx="782">
                  <c:v>45545</c:v>
                </c:pt>
                <c:pt idx="783">
                  <c:v>45546</c:v>
                </c:pt>
                <c:pt idx="784">
                  <c:v>45547</c:v>
                </c:pt>
                <c:pt idx="785">
                  <c:v>45550</c:v>
                </c:pt>
                <c:pt idx="786">
                  <c:v>45551</c:v>
                </c:pt>
                <c:pt idx="787">
                  <c:v>45552</c:v>
                </c:pt>
                <c:pt idx="788">
                  <c:v>45553</c:v>
                </c:pt>
                <c:pt idx="789">
                  <c:v>45554</c:v>
                </c:pt>
                <c:pt idx="790">
                  <c:v>45557</c:v>
                </c:pt>
                <c:pt idx="791">
                  <c:v>45558</c:v>
                </c:pt>
                <c:pt idx="792">
                  <c:v>45559</c:v>
                </c:pt>
                <c:pt idx="793">
                  <c:v>45560</c:v>
                </c:pt>
                <c:pt idx="794">
                  <c:v>45561</c:v>
                </c:pt>
                <c:pt idx="795">
                  <c:v>45564</c:v>
                </c:pt>
                <c:pt idx="796">
                  <c:v>45565</c:v>
                </c:pt>
                <c:pt idx="797">
                  <c:v>45566</c:v>
                </c:pt>
                <c:pt idx="798">
                  <c:v>45567</c:v>
                </c:pt>
                <c:pt idx="799">
                  <c:v>45568</c:v>
                </c:pt>
                <c:pt idx="800">
                  <c:v>45571</c:v>
                </c:pt>
                <c:pt idx="801">
                  <c:v>45572</c:v>
                </c:pt>
                <c:pt idx="802">
                  <c:v>45573</c:v>
                </c:pt>
                <c:pt idx="803">
                  <c:v>45574</c:v>
                </c:pt>
                <c:pt idx="804">
                  <c:v>45575</c:v>
                </c:pt>
                <c:pt idx="805">
                  <c:v>45578</c:v>
                </c:pt>
                <c:pt idx="806">
                  <c:v>45579</c:v>
                </c:pt>
                <c:pt idx="807">
                  <c:v>45580</c:v>
                </c:pt>
                <c:pt idx="808">
                  <c:v>45581</c:v>
                </c:pt>
                <c:pt idx="809">
                  <c:v>45582</c:v>
                </c:pt>
                <c:pt idx="810">
                  <c:v>45585</c:v>
                </c:pt>
                <c:pt idx="811">
                  <c:v>45586</c:v>
                </c:pt>
                <c:pt idx="812">
                  <c:v>45587</c:v>
                </c:pt>
                <c:pt idx="813">
                  <c:v>45588</c:v>
                </c:pt>
                <c:pt idx="814">
                  <c:v>45589</c:v>
                </c:pt>
                <c:pt idx="815">
                  <c:v>45592</c:v>
                </c:pt>
                <c:pt idx="816">
                  <c:v>45593</c:v>
                </c:pt>
                <c:pt idx="817">
                  <c:v>45594</c:v>
                </c:pt>
                <c:pt idx="818">
                  <c:v>45595</c:v>
                </c:pt>
                <c:pt idx="819">
                  <c:v>45596</c:v>
                </c:pt>
                <c:pt idx="820">
                  <c:v>45599</c:v>
                </c:pt>
                <c:pt idx="821">
                  <c:v>45600</c:v>
                </c:pt>
                <c:pt idx="822">
                  <c:v>45601</c:v>
                </c:pt>
                <c:pt idx="823">
                  <c:v>45602</c:v>
                </c:pt>
                <c:pt idx="824">
                  <c:v>45603</c:v>
                </c:pt>
                <c:pt idx="825">
                  <c:v>45606</c:v>
                </c:pt>
                <c:pt idx="826">
                  <c:v>45607</c:v>
                </c:pt>
                <c:pt idx="827">
                  <c:v>45608</c:v>
                </c:pt>
                <c:pt idx="828">
                  <c:v>45609</c:v>
                </c:pt>
                <c:pt idx="829">
                  <c:v>45610</c:v>
                </c:pt>
                <c:pt idx="830">
                  <c:v>45613</c:v>
                </c:pt>
                <c:pt idx="831">
                  <c:v>45614</c:v>
                </c:pt>
                <c:pt idx="832">
                  <c:v>45615</c:v>
                </c:pt>
                <c:pt idx="833">
                  <c:v>45616</c:v>
                </c:pt>
                <c:pt idx="834">
                  <c:v>45617</c:v>
                </c:pt>
                <c:pt idx="835">
                  <c:v>45620</c:v>
                </c:pt>
                <c:pt idx="836">
                  <c:v>45621</c:v>
                </c:pt>
                <c:pt idx="837">
                  <c:v>45622</c:v>
                </c:pt>
                <c:pt idx="838">
                  <c:v>45624</c:v>
                </c:pt>
                <c:pt idx="839">
                  <c:v>45627</c:v>
                </c:pt>
                <c:pt idx="840">
                  <c:v>45628</c:v>
                </c:pt>
                <c:pt idx="841">
                  <c:v>45629</c:v>
                </c:pt>
                <c:pt idx="842">
                  <c:v>45630</c:v>
                </c:pt>
                <c:pt idx="843">
                  <c:v>45631</c:v>
                </c:pt>
                <c:pt idx="844">
                  <c:v>45634</c:v>
                </c:pt>
                <c:pt idx="845">
                  <c:v>45635</c:v>
                </c:pt>
                <c:pt idx="846">
                  <c:v>45636</c:v>
                </c:pt>
                <c:pt idx="847">
                  <c:v>45637</c:v>
                </c:pt>
                <c:pt idx="848">
                  <c:v>45638</c:v>
                </c:pt>
                <c:pt idx="849">
                  <c:v>45641</c:v>
                </c:pt>
                <c:pt idx="850">
                  <c:v>45642</c:v>
                </c:pt>
                <c:pt idx="851">
                  <c:v>45643</c:v>
                </c:pt>
                <c:pt idx="852">
                  <c:v>45644</c:v>
                </c:pt>
                <c:pt idx="853">
                  <c:v>45645</c:v>
                </c:pt>
                <c:pt idx="854">
                  <c:v>45648</c:v>
                </c:pt>
                <c:pt idx="855">
                  <c:v>45649</c:v>
                </c:pt>
                <c:pt idx="856">
                  <c:v>45651</c:v>
                </c:pt>
                <c:pt idx="857">
                  <c:v>45652</c:v>
                </c:pt>
                <c:pt idx="858">
                  <c:v>45655</c:v>
                </c:pt>
                <c:pt idx="859">
                  <c:v>45656</c:v>
                </c:pt>
                <c:pt idx="860">
                  <c:v>45658</c:v>
                </c:pt>
                <c:pt idx="861">
                  <c:v>45659</c:v>
                </c:pt>
                <c:pt idx="862">
                  <c:v>45662</c:v>
                </c:pt>
                <c:pt idx="863">
                  <c:v>45663</c:v>
                </c:pt>
                <c:pt idx="864">
                  <c:v>45664</c:v>
                </c:pt>
                <c:pt idx="865">
                  <c:v>45666</c:v>
                </c:pt>
                <c:pt idx="866">
                  <c:v>45669</c:v>
                </c:pt>
                <c:pt idx="867">
                  <c:v>45670</c:v>
                </c:pt>
                <c:pt idx="868">
                  <c:v>45671</c:v>
                </c:pt>
                <c:pt idx="869">
                  <c:v>45672</c:v>
                </c:pt>
                <c:pt idx="870">
                  <c:v>45673</c:v>
                </c:pt>
                <c:pt idx="871">
                  <c:v>45677</c:v>
                </c:pt>
                <c:pt idx="872">
                  <c:v>45678</c:v>
                </c:pt>
                <c:pt idx="873">
                  <c:v>45679</c:v>
                </c:pt>
                <c:pt idx="874">
                  <c:v>45680</c:v>
                </c:pt>
                <c:pt idx="875">
                  <c:v>45683</c:v>
                </c:pt>
                <c:pt idx="876">
                  <c:v>45684</c:v>
                </c:pt>
                <c:pt idx="877">
                  <c:v>45685</c:v>
                </c:pt>
                <c:pt idx="878">
                  <c:v>45686</c:v>
                </c:pt>
                <c:pt idx="879">
                  <c:v>45687</c:v>
                </c:pt>
                <c:pt idx="880">
                  <c:v>45690</c:v>
                </c:pt>
                <c:pt idx="881">
                  <c:v>45691</c:v>
                </c:pt>
                <c:pt idx="882">
                  <c:v>45692</c:v>
                </c:pt>
                <c:pt idx="883">
                  <c:v>45693</c:v>
                </c:pt>
                <c:pt idx="884">
                  <c:v>45694</c:v>
                </c:pt>
                <c:pt idx="885">
                  <c:v>45697</c:v>
                </c:pt>
                <c:pt idx="886">
                  <c:v>45698</c:v>
                </c:pt>
                <c:pt idx="887">
                  <c:v>45699</c:v>
                </c:pt>
                <c:pt idx="888">
                  <c:v>45700</c:v>
                </c:pt>
                <c:pt idx="889">
                  <c:v>45701</c:v>
                </c:pt>
                <c:pt idx="890">
                  <c:v>45705</c:v>
                </c:pt>
                <c:pt idx="891">
                  <c:v>45706</c:v>
                </c:pt>
                <c:pt idx="892">
                  <c:v>45707</c:v>
                </c:pt>
                <c:pt idx="893">
                  <c:v>45708</c:v>
                </c:pt>
                <c:pt idx="894">
                  <c:v>45711</c:v>
                </c:pt>
                <c:pt idx="895">
                  <c:v>45712</c:v>
                </c:pt>
                <c:pt idx="896">
                  <c:v>45713</c:v>
                </c:pt>
                <c:pt idx="897">
                  <c:v>45714</c:v>
                </c:pt>
                <c:pt idx="898">
                  <c:v>45715</c:v>
                </c:pt>
                <c:pt idx="899">
                  <c:v>45718</c:v>
                </c:pt>
                <c:pt idx="900">
                  <c:v>45720</c:v>
                </c:pt>
                <c:pt idx="901">
                  <c:v>45721</c:v>
                </c:pt>
                <c:pt idx="902">
                  <c:v>45722</c:v>
                </c:pt>
                <c:pt idx="903">
                  <c:v>45725</c:v>
                </c:pt>
                <c:pt idx="904">
                  <c:v>45726</c:v>
                </c:pt>
                <c:pt idx="905">
                  <c:v>45727</c:v>
                </c:pt>
                <c:pt idx="906">
                  <c:v>45728</c:v>
                </c:pt>
                <c:pt idx="907">
                  <c:v>45729</c:v>
                </c:pt>
                <c:pt idx="908">
                  <c:v>45732</c:v>
                </c:pt>
                <c:pt idx="909">
                  <c:v>45733</c:v>
                </c:pt>
                <c:pt idx="910">
                  <c:v>45734</c:v>
                </c:pt>
                <c:pt idx="911">
                  <c:v>45735</c:v>
                </c:pt>
                <c:pt idx="912">
                  <c:v>45736</c:v>
                </c:pt>
                <c:pt idx="913">
                  <c:v>45739</c:v>
                </c:pt>
                <c:pt idx="914">
                  <c:v>45740</c:v>
                </c:pt>
                <c:pt idx="915">
                  <c:v>45741</c:v>
                </c:pt>
                <c:pt idx="916">
                  <c:v>45742</c:v>
                </c:pt>
                <c:pt idx="917">
                  <c:v>45743</c:v>
                </c:pt>
                <c:pt idx="918">
                  <c:v>45746</c:v>
                </c:pt>
                <c:pt idx="919">
                  <c:v>45747</c:v>
                </c:pt>
                <c:pt idx="920">
                  <c:v>45748</c:v>
                </c:pt>
                <c:pt idx="921">
                  <c:v>45749</c:v>
                </c:pt>
                <c:pt idx="922">
                  <c:v>45750</c:v>
                </c:pt>
                <c:pt idx="923">
                  <c:v>45753</c:v>
                </c:pt>
                <c:pt idx="924">
                  <c:v>45754</c:v>
                </c:pt>
                <c:pt idx="925">
                  <c:v>45755</c:v>
                </c:pt>
                <c:pt idx="926">
                  <c:v>45756</c:v>
                </c:pt>
                <c:pt idx="927">
                  <c:v>45757</c:v>
                </c:pt>
                <c:pt idx="928">
                  <c:v>45760</c:v>
                </c:pt>
                <c:pt idx="929">
                  <c:v>45761</c:v>
                </c:pt>
                <c:pt idx="930">
                  <c:v>45762</c:v>
                </c:pt>
                <c:pt idx="931">
                  <c:v>45763</c:v>
                </c:pt>
                <c:pt idx="932">
                  <c:v>45767</c:v>
                </c:pt>
                <c:pt idx="933">
                  <c:v>45768</c:v>
                </c:pt>
                <c:pt idx="934">
                  <c:v>45769</c:v>
                </c:pt>
                <c:pt idx="935">
                  <c:v>45770</c:v>
                </c:pt>
                <c:pt idx="936">
                  <c:v>45771</c:v>
                </c:pt>
                <c:pt idx="937">
                  <c:v>45774</c:v>
                </c:pt>
                <c:pt idx="938">
                  <c:v>45775</c:v>
                </c:pt>
                <c:pt idx="939">
                  <c:v>45776</c:v>
                </c:pt>
                <c:pt idx="940">
                  <c:v>45777</c:v>
                </c:pt>
                <c:pt idx="941">
                  <c:v>45778</c:v>
                </c:pt>
                <c:pt idx="942">
                  <c:v>45781</c:v>
                </c:pt>
                <c:pt idx="943">
                  <c:v>45782</c:v>
                </c:pt>
                <c:pt idx="944">
                  <c:v>45783</c:v>
                </c:pt>
                <c:pt idx="945">
                  <c:v>45784</c:v>
                </c:pt>
                <c:pt idx="946">
                  <c:v>45785</c:v>
                </c:pt>
                <c:pt idx="947">
                  <c:v>45788</c:v>
                </c:pt>
                <c:pt idx="948">
                  <c:v>45789</c:v>
                </c:pt>
                <c:pt idx="949">
                  <c:v>45790</c:v>
                </c:pt>
                <c:pt idx="950">
                  <c:v>45791</c:v>
                </c:pt>
                <c:pt idx="951">
                  <c:v>45795</c:v>
                </c:pt>
                <c:pt idx="952">
                  <c:v>45796</c:v>
                </c:pt>
                <c:pt idx="953">
                  <c:v>45797</c:v>
                </c:pt>
                <c:pt idx="954">
                  <c:v>45798</c:v>
                </c:pt>
                <c:pt idx="955">
                  <c:v>45799</c:v>
                </c:pt>
                <c:pt idx="956">
                  <c:v>45803</c:v>
                </c:pt>
                <c:pt idx="957">
                  <c:v>45804</c:v>
                </c:pt>
                <c:pt idx="958">
                  <c:v>45805</c:v>
                </c:pt>
                <c:pt idx="959">
                  <c:v>45806</c:v>
                </c:pt>
                <c:pt idx="960">
                  <c:v>45809</c:v>
                </c:pt>
                <c:pt idx="961">
                  <c:v>45810</c:v>
                </c:pt>
                <c:pt idx="962">
                  <c:v>45811</c:v>
                </c:pt>
                <c:pt idx="963">
                  <c:v>45812</c:v>
                </c:pt>
                <c:pt idx="964">
                  <c:v>45813</c:v>
                </c:pt>
                <c:pt idx="965">
                  <c:v>45816</c:v>
                </c:pt>
                <c:pt idx="966">
                  <c:v>45817</c:v>
                </c:pt>
                <c:pt idx="967">
                  <c:v>45818</c:v>
                </c:pt>
                <c:pt idx="968">
                  <c:v>45819</c:v>
                </c:pt>
                <c:pt idx="969">
                  <c:v>45820</c:v>
                </c:pt>
                <c:pt idx="970">
                  <c:v>45823</c:v>
                </c:pt>
                <c:pt idx="971">
                  <c:v>45825</c:v>
                </c:pt>
                <c:pt idx="972">
                  <c:v>45827</c:v>
                </c:pt>
                <c:pt idx="973">
                  <c:v>45830</c:v>
                </c:pt>
                <c:pt idx="974">
                  <c:v>45831</c:v>
                </c:pt>
                <c:pt idx="975">
                  <c:v>45832</c:v>
                </c:pt>
                <c:pt idx="976">
                  <c:v>45833</c:v>
                </c:pt>
                <c:pt idx="977">
                  <c:v>45834</c:v>
                </c:pt>
                <c:pt idx="978">
                  <c:v>45837</c:v>
                </c:pt>
                <c:pt idx="979">
                  <c:v>45838</c:v>
                </c:pt>
                <c:pt idx="980">
                  <c:v>45839</c:v>
                </c:pt>
                <c:pt idx="981">
                  <c:v>45840</c:v>
                </c:pt>
                <c:pt idx="982">
                  <c:v>45844</c:v>
                </c:pt>
                <c:pt idx="983">
                  <c:v>45845</c:v>
                </c:pt>
                <c:pt idx="984">
                  <c:v>45846</c:v>
                </c:pt>
                <c:pt idx="985">
                  <c:v>45847</c:v>
                </c:pt>
                <c:pt idx="986">
                  <c:v>45848</c:v>
                </c:pt>
                <c:pt idx="987">
                  <c:v>45851</c:v>
                </c:pt>
                <c:pt idx="988">
                  <c:v>45852</c:v>
                </c:pt>
                <c:pt idx="989">
                  <c:v>45853</c:v>
                </c:pt>
                <c:pt idx="990">
                  <c:v>45854</c:v>
                </c:pt>
                <c:pt idx="991">
                  <c:v>45855</c:v>
                </c:pt>
                <c:pt idx="992">
                  <c:v>45858</c:v>
                </c:pt>
                <c:pt idx="993">
                  <c:v>45859</c:v>
                </c:pt>
                <c:pt idx="994">
                  <c:v>45860</c:v>
                </c:pt>
                <c:pt idx="995">
                  <c:v>45861</c:v>
                </c:pt>
                <c:pt idx="996">
                  <c:v>45862</c:v>
                </c:pt>
                <c:pt idx="997">
                  <c:v>45865</c:v>
                </c:pt>
                <c:pt idx="998">
                  <c:v>45866</c:v>
                </c:pt>
                <c:pt idx="999">
                  <c:v>45867</c:v>
                </c:pt>
                <c:pt idx="1000">
                  <c:v>45868</c:v>
                </c:pt>
                <c:pt idx="1001">
                  <c:v>45869</c:v>
                </c:pt>
                <c:pt idx="1002">
                  <c:v>45872</c:v>
                </c:pt>
                <c:pt idx="1003">
                  <c:v>45873</c:v>
                </c:pt>
                <c:pt idx="1004">
                  <c:v>45874</c:v>
                </c:pt>
                <c:pt idx="1005">
                  <c:v>45875</c:v>
                </c:pt>
                <c:pt idx="1006">
                  <c:v>45876</c:v>
                </c:pt>
                <c:pt idx="1007">
                  <c:v>45879</c:v>
                </c:pt>
                <c:pt idx="1008">
                  <c:v>45880</c:v>
                </c:pt>
                <c:pt idx="1009">
                  <c:v>45881</c:v>
                </c:pt>
                <c:pt idx="1010">
                  <c:v>45882</c:v>
                </c:pt>
                <c:pt idx="1011">
                  <c:v>45883</c:v>
                </c:pt>
                <c:pt idx="1012">
                  <c:v>45886</c:v>
                </c:pt>
                <c:pt idx="1013">
                  <c:v>45887</c:v>
                </c:pt>
                <c:pt idx="1014">
                  <c:v>45888</c:v>
                </c:pt>
                <c:pt idx="1015">
                  <c:v>45889</c:v>
                </c:pt>
                <c:pt idx="1016">
                  <c:v>45890</c:v>
                </c:pt>
                <c:pt idx="1017">
                  <c:v>45893</c:v>
                </c:pt>
                <c:pt idx="1018">
                  <c:v>45894</c:v>
                </c:pt>
                <c:pt idx="1019">
                  <c:v>45895</c:v>
                </c:pt>
                <c:pt idx="1020">
                  <c:v>45896</c:v>
                </c:pt>
                <c:pt idx="1021">
                  <c:v>45897</c:v>
                </c:pt>
                <c:pt idx="1022">
                  <c:v>45901</c:v>
                </c:pt>
                <c:pt idx="1023">
                  <c:v>45902</c:v>
                </c:pt>
                <c:pt idx="1024">
                  <c:v>45903</c:v>
                </c:pt>
                <c:pt idx="1025">
                  <c:v>45904</c:v>
                </c:pt>
                <c:pt idx="1026">
                  <c:v>45907</c:v>
                </c:pt>
                <c:pt idx="1027">
                  <c:v>45908</c:v>
                </c:pt>
                <c:pt idx="1028">
                  <c:v>45909</c:v>
                </c:pt>
                <c:pt idx="1029">
                  <c:v>45910</c:v>
                </c:pt>
                <c:pt idx="1030">
                  <c:v>45911</c:v>
                </c:pt>
                <c:pt idx="1031">
                  <c:v>45914</c:v>
                </c:pt>
                <c:pt idx="1032">
                  <c:v>45916</c:v>
                </c:pt>
                <c:pt idx="1033">
                  <c:v>45917</c:v>
                </c:pt>
                <c:pt idx="1034">
                  <c:v>45918</c:v>
                </c:pt>
                <c:pt idx="1035">
                  <c:v>45921</c:v>
                </c:pt>
                <c:pt idx="1036">
                  <c:v>45922</c:v>
                </c:pt>
                <c:pt idx="1037">
                  <c:v>45923</c:v>
                </c:pt>
                <c:pt idx="1038">
                  <c:v>45924</c:v>
                </c:pt>
                <c:pt idx="1039">
                  <c:v>45925</c:v>
                </c:pt>
                <c:pt idx="1040">
                  <c:v>45928</c:v>
                </c:pt>
                <c:pt idx="1041">
                  <c:v>45929</c:v>
                </c:pt>
                <c:pt idx="1042">
                  <c:v>45930</c:v>
                </c:pt>
                <c:pt idx="1043">
                  <c:v>45931</c:v>
                </c:pt>
                <c:pt idx="1044">
                  <c:v>45932</c:v>
                </c:pt>
                <c:pt idx="1045">
                  <c:v>45935</c:v>
                </c:pt>
                <c:pt idx="1046">
                  <c:v>45936</c:v>
                </c:pt>
                <c:pt idx="1047">
                  <c:v>45937</c:v>
                </c:pt>
                <c:pt idx="1048">
                  <c:v>45938</c:v>
                </c:pt>
                <c:pt idx="1049">
                  <c:v>45939</c:v>
                </c:pt>
                <c:pt idx="1050">
                  <c:v>45942</c:v>
                </c:pt>
                <c:pt idx="1051">
                  <c:v>45943</c:v>
                </c:pt>
                <c:pt idx="1052">
                  <c:v>45944</c:v>
                </c:pt>
                <c:pt idx="1053">
                  <c:v>45946</c:v>
                </c:pt>
                <c:pt idx="1054">
                  <c:v>45949</c:v>
                </c:pt>
                <c:pt idx="1055">
                  <c:v>45950</c:v>
                </c:pt>
                <c:pt idx="1056">
                  <c:v>45951</c:v>
                </c:pt>
                <c:pt idx="1057">
                  <c:v>45952</c:v>
                </c:pt>
                <c:pt idx="1058">
                  <c:v>45953</c:v>
                </c:pt>
                <c:pt idx="1059">
                  <c:v>45956</c:v>
                </c:pt>
                <c:pt idx="1060">
                  <c:v>45957</c:v>
                </c:pt>
                <c:pt idx="1061">
                  <c:v>45958</c:v>
                </c:pt>
                <c:pt idx="1062">
                  <c:v>45959</c:v>
                </c:pt>
                <c:pt idx="1063">
                  <c:v>45960</c:v>
                </c:pt>
                <c:pt idx="1064">
                  <c:v>45963</c:v>
                </c:pt>
                <c:pt idx="1065">
                  <c:v>45964</c:v>
                </c:pt>
                <c:pt idx="1066">
                  <c:v>45965</c:v>
                </c:pt>
                <c:pt idx="1067">
                  <c:v>45966</c:v>
                </c:pt>
                <c:pt idx="1068">
                  <c:v>45967</c:v>
                </c:pt>
                <c:pt idx="1069">
                  <c:v>45970</c:v>
                </c:pt>
                <c:pt idx="1070">
                  <c:v>45971</c:v>
                </c:pt>
                <c:pt idx="1071">
                  <c:v>45972</c:v>
                </c:pt>
                <c:pt idx="1072">
                  <c:v>45973</c:v>
                </c:pt>
                <c:pt idx="1073">
                  <c:v>45974</c:v>
                </c:pt>
                <c:pt idx="1074">
                  <c:v>45977</c:v>
                </c:pt>
                <c:pt idx="1075">
                  <c:v>45978</c:v>
                </c:pt>
                <c:pt idx="1076">
                  <c:v>45979</c:v>
                </c:pt>
                <c:pt idx="1077">
                  <c:v>45980</c:v>
                </c:pt>
                <c:pt idx="1078">
                  <c:v>45981</c:v>
                </c:pt>
                <c:pt idx="1079">
                  <c:v>45984</c:v>
                </c:pt>
                <c:pt idx="1080">
                  <c:v>45985</c:v>
                </c:pt>
                <c:pt idx="1081">
                  <c:v>45986</c:v>
                </c:pt>
                <c:pt idx="1082">
                  <c:v>45988</c:v>
                </c:pt>
                <c:pt idx="1083">
                  <c:v>45991</c:v>
                </c:pt>
                <c:pt idx="1084">
                  <c:v>45992</c:v>
                </c:pt>
                <c:pt idx="1085">
                  <c:v>45993</c:v>
                </c:pt>
                <c:pt idx="1086">
                  <c:v>45994</c:v>
                </c:pt>
                <c:pt idx="1087">
                  <c:v>45995</c:v>
                </c:pt>
                <c:pt idx="1088">
                  <c:v>45998</c:v>
                </c:pt>
                <c:pt idx="1089">
                  <c:v>45999</c:v>
                </c:pt>
                <c:pt idx="1090">
                  <c:v>46000</c:v>
                </c:pt>
                <c:pt idx="1091">
                  <c:v>46001</c:v>
                </c:pt>
                <c:pt idx="1092">
                  <c:v>46002</c:v>
                </c:pt>
                <c:pt idx="1093">
                  <c:v>46005</c:v>
                </c:pt>
                <c:pt idx="1094">
                  <c:v>46006</c:v>
                </c:pt>
                <c:pt idx="1095">
                  <c:v>46007</c:v>
                </c:pt>
                <c:pt idx="1096">
                  <c:v>46008</c:v>
                </c:pt>
                <c:pt idx="1097">
                  <c:v>46009</c:v>
                </c:pt>
                <c:pt idx="1098">
                  <c:v>46012</c:v>
                </c:pt>
                <c:pt idx="1099">
                  <c:v>46013</c:v>
                </c:pt>
                <c:pt idx="1100">
                  <c:v>46014</c:v>
                </c:pt>
                <c:pt idx="1101">
                  <c:v>46016</c:v>
                </c:pt>
                <c:pt idx="1102">
                  <c:v>46019</c:v>
                </c:pt>
                <c:pt idx="1103">
                  <c:v>46020</c:v>
                </c:pt>
                <c:pt idx="1104">
                  <c:v>46021</c:v>
                </c:pt>
                <c:pt idx="1105">
                  <c:v>46023</c:v>
                </c:pt>
                <c:pt idx="1106">
                  <c:v>46026</c:v>
                </c:pt>
                <c:pt idx="1107">
                  <c:v>46027</c:v>
                </c:pt>
                <c:pt idx="1108">
                  <c:v>46028</c:v>
                </c:pt>
                <c:pt idx="1109">
                  <c:v>46029</c:v>
                </c:pt>
                <c:pt idx="1110">
                  <c:v>46030</c:v>
                </c:pt>
                <c:pt idx="1111">
                  <c:v>46033</c:v>
                </c:pt>
                <c:pt idx="1112">
                  <c:v>46034</c:v>
                </c:pt>
                <c:pt idx="1113">
                  <c:v>46035</c:v>
                </c:pt>
                <c:pt idx="1114">
                  <c:v>46036</c:v>
                </c:pt>
                <c:pt idx="1115">
                  <c:v>46037</c:v>
                </c:pt>
                <c:pt idx="1116">
                  <c:v>46041</c:v>
                </c:pt>
                <c:pt idx="1117">
                  <c:v>46042</c:v>
                </c:pt>
                <c:pt idx="1118">
                  <c:v>46043</c:v>
                </c:pt>
                <c:pt idx="1119">
                  <c:v>46044</c:v>
                </c:pt>
                <c:pt idx="1120">
                  <c:v>46047</c:v>
                </c:pt>
                <c:pt idx="1121">
                  <c:v>46048</c:v>
                </c:pt>
                <c:pt idx="1122">
                  <c:v>46049</c:v>
                </c:pt>
                <c:pt idx="1123">
                  <c:v>46050</c:v>
                </c:pt>
                <c:pt idx="1124">
                  <c:v>46051</c:v>
                </c:pt>
                <c:pt idx="1125">
                  <c:v>46054</c:v>
                </c:pt>
                <c:pt idx="1126">
                  <c:v>46055</c:v>
                </c:pt>
                <c:pt idx="1127">
                  <c:v>46056</c:v>
                </c:pt>
                <c:pt idx="1128">
                  <c:v>46057</c:v>
                </c:pt>
                <c:pt idx="1129">
                  <c:v>46058</c:v>
                </c:pt>
                <c:pt idx="1130">
                  <c:v>46061</c:v>
                </c:pt>
                <c:pt idx="1131">
                  <c:v>46062</c:v>
                </c:pt>
                <c:pt idx="1132">
                  <c:v>46063</c:v>
                </c:pt>
                <c:pt idx="1133">
                  <c:v>46064</c:v>
                </c:pt>
                <c:pt idx="1134">
                  <c:v>46065</c:v>
                </c:pt>
                <c:pt idx="1135">
                  <c:v>46066</c:v>
                </c:pt>
                <c:pt idx="1136">
                  <c:v>46070</c:v>
                </c:pt>
                <c:pt idx="1137">
                  <c:v>46071</c:v>
                </c:pt>
                <c:pt idx="1138">
                  <c:v>46072</c:v>
                </c:pt>
                <c:pt idx="1139">
                  <c:v>46073</c:v>
                </c:pt>
                <c:pt idx="1140">
                  <c:v>46076</c:v>
                </c:pt>
                <c:pt idx="1141">
                  <c:v>46077</c:v>
                </c:pt>
                <c:pt idx="1142">
                  <c:v>46078</c:v>
                </c:pt>
                <c:pt idx="1143">
                  <c:v>46079</c:v>
                </c:pt>
                <c:pt idx="1144">
                  <c:v>46083</c:v>
                </c:pt>
                <c:pt idx="1145">
                  <c:v>46084</c:v>
                </c:pt>
                <c:pt idx="1146">
                  <c:v>46085</c:v>
                </c:pt>
              </c:numCache>
            </c:numRef>
          </c:cat>
          <c:val>
            <c:numRef>
              <c:f>Pricing!$U$10:$U$1156</c:f>
              <c:numCache>
                <c:formatCode>0.00</c:formatCode>
                <c:ptCount val="1147"/>
                <c:pt idx="0">
                  <c:v>13633040</c:v>
                </c:pt>
                <c:pt idx="1">
                  <c:v>2828645</c:v>
                </c:pt>
                <c:pt idx="2">
                  <c:v>1892916</c:v>
                </c:pt>
                <c:pt idx="3">
                  <c:v>1962579</c:v>
                </c:pt>
                <c:pt idx="4">
                  <c:v>2689015</c:v>
                </c:pt>
                <c:pt idx="5">
                  <c:v>2670300</c:v>
                </c:pt>
                <c:pt idx="6">
                  <c:v>635268</c:v>
                </c:pt>
                <c:pt idx="7">
                  <c:v>644445</c:v>
                </c:pt>
                <c:pt idx="8">
                  <c:v>641109</c:v>
                </c:pt>
                <c:pt idx="9">
                  <c:v>998947</c:v>
                </c:pt>
                <c:pt idx="10">
                  <c:v>1205749</c:v>
                </c:pt>
                <c:pt idx="11">
                  <c:v>363382</c:v>
                </c:pt>
                <c:pt idx="12">
                  <c:v>383187</c:v>
                </c:pt>
                <c:pt idx="13">
                  <c:v>771076</c:v>
                </c:pt>
                <c:pt idx="14">
                  <c:v>454582</c:v>
                </c:pt>
                <c:pt idx="15">
                  <c:v>468848</c:v>
                </c:pt>
                <c:pt idx="16">
                  <c:v>838060</c:v>
                </c:pt>
                <c:pt idx="17">
                  <c:v>2179088</c:v>
                </c:pt>
                <c:pt idx="18">
                  <c:v>1410955</c:v>
                </c:pt>
                <c:pt idx="19">
                  <c:v>588379</c:v>
                </c:pt>
                <c:pt idx="20">
                  <c:v>354611</c:v>
                </c:pt>
                <c:pt idx="21">
                  <c:v>650738</c:v>
                </c:pt>
                <c:pt idx="22">
                  <c:v>613523</c:v>
                </c:pt>
                <c:pt idx="23">
                  <c:v>380875</c:v>
                </c:pt>
                <c:pt idx="24">
                  <c:v>765013</c:v>
                </c:pt>
                <c:pt idx="25">
                  <c:v>478059</c:v>
                </c:pt>
                <c:pt idx="26">
                  <c:v>554515</c:v>
                </c:pt>
                <c:pt idx="27">
                  <c:v>769468</c:v>
                </c:pt>
                <c:pt idx="28">
                  <c:v>799416</c:v>
                </c:pt>
                <c:pt idx="29">
                  <c:v>1212306</c:v>
                </c:pt>
                <c:pt idx="30">
                  <c:v>2645132</c:v>
                </c:pt>
                <c:pt idx="31">
                  <c:v>1084191</c:v>
                </c:pt>
                <c:pt idx="32">
                  <c:v>1010019</c:v>
                </c:pt>
                <c:pt idx="33">
                  <c:v>1632409</c:v>
                </c:pt>
                <c:pt idx="34">
                  <c:v>1155817</c:v>
                </c:pt>
                <c:pt idx="35">
                  <c:v>4829484</c:v>
                </c:pt>
                <c:pt idx="36">
                  <c:v>806540</c:v>
                </c:pt>
                <c:pt idx="37">
                  <c:v>844450</c:v>
                </c:pt>
                <c:pt idx="38">
                  <c:v>1274400</c:v>
                </c:pt>
                <c:pt idx="39">
                  <c:v>1152100</c:v>
                </c:pt>
                <c:pt idx="40">
                  <c:v>1137733</c:v>
                </c:pt>
                <c:pt idx="41">
                  <c:v>630621</c:v>
                </c:pt>
                <c:pt idx="42">
                  <c:v>427134</c:v>
                </c:pt>
                <c:pt idx="43">
                  <c:v>445775</c:v>
                </c:pt>
                <c:pt idx="44">
                  <c:v>894916</c:v>
                </c:pt>
                <c:pt idx="45">
                  <c:v>1032059</c:v>
                </c:pt>
                <c:pt idx="46">
                  <c:v>801286</c:v>
                </c:pt>
                <c:pt idx="47">
                  <c:v>540589</c:v>
                </c:pt>
                <c:pt idx="48">
                  <c:v>780318</c:v>
                </c:pt>
                <c:pt idx="49">
                  <c:v>341455</c:v>
                </c:pt>
                <c:pt idx="50">
                  <c:v>136490</c:v>
                </c:pt>
                <c:pt idx="51">
                  <c:v>277642</c:v>
                </c:pt>
                <c:pt idx="52">
                  <c:v>1209850</c:v>
                </c:pt>
                <c:pt idx="53">
                  <c:v>430420</c:v>
                </c:pt>
                <c:pt idx="54">
                  <c:v>487023</c:v>
                </c:pt>
                <c:pt idx="55">
                  <c:v>584595</c:v>
                </c:pt>
                <c:pt idx="56">
                  <c:v>314363</c:v>
                </c:pt>
                <c:pt idx="57">
                  <c:v>396883</c:v>
                </c:pt>
                <c:pt idx="58">
                  <c:v>294315</c:v>
                </c:pt>
                <c:pt idx="59">
                  <c:v>320262</c:v>
                </c:pt>
                <c:pt idx="60">
                  <c:v>308329</c:v>
                </c:pt>
                <c:pt idx="61">
                  <c:v>420721</c:v>
                </c:pt>
                <c:pt idx="62">
                  <c:v>696077</c:v>
                </c:pt>
                <c:pt idx="63">
                  <c:v>429921</c:v>
                </c:pt>
                <c:pt idx="64">
                  <c:v>538806</c:v>
                </c:pt>
                <c:pt idx="65">
                  <c:v>596427</c:v>
                </c:pt>
                <c:pt idx="66">
                  <c:v>480858</c:v>
                </c:pt>
                <c:pt idx="67">
                  <c:v>499983</c:v>
                </c:pt>
                <c:pt idx="68">
                  <c:v>329061</c:v>
                </c:pt>
                <c:pt idx="69">
                  <c:v>267956</c:v>
                </c:pt>
                <c:pt idx="70">
                  <c:v>278189</c:v>
                </c:pt>
                <c:pt idx="71">
                  <c:v>602116</c:v>
                </c:pt>
                <c:pt idx="72">
                  <c:v>343413</c:v>
                </c:pt>
                <c:pt idx="73">
                  <c:v>270069</c:v>
                </c:pt>
                <c:pt idx="74">
                  <c:v>357306</c:v>
                </c:pt>
                <c:pt idx="75">
                  <c:v>421674</c:v>
                </c:pt>
                <c:pt idx="76">
                  <c:v>838199</c:v>
                </c:pt>
                <c:pt idx="77">
                  <c:v>3234819</c:v>
                </c:pt>
                <c:pt idx="78">
                  <c:v>1380681</c:v>
                </c:pt>
                <c:pt idx="79">
                  <c:v>1571814</c:v>
                </c:pt>
                <c:pt idx="80">
                  <c:v>909543</c:v>
                </c:pt>
                <c:pt idx="81">
                  <c:v>1490135</c:v>
                </c:pt>
                <c:pt idx="82">
                  <c:v>2578292</c:v>
                </c:pt>
                <c:pt idx="83">
                  <c:v>1110100</c:v>
                </c:pt>
                <c:pt idx="84">
                  <c:v>428954</c:v>
                </c:pt>
                <c:pt idx="85">
                  <c:v>1115821</c:v>
                </c:pt>
                <c:pt idx="86">
                  <c:v>1582156</c:v>
                </c:pt>
                <c:pt idx="87">
                  <c:v>824039</c:v>
                </c:pt>
                <c:pt idx="88">
                  <c:v>707685</c:v>
                </c:pt>
                <c:pt idx="89">
                  <c:v>612980</c:v>
                </c:pt>
                <c:pt idx="90">
                  <c:v>415450</c:v>
                </c:pt>
                <c:pt idx="91">
                  <c:v>469619</c:v>
                </c:pt>
                <c:pt idx="92">
                  <c:v>903248</c:v>
                </c:pt>
                <c:pt idx="93">
                  <c:v>760959</c:v>
                </c:pt>
                <c:pt idx="94">
                  <c:v>838992</c:v>
                </c:pt>
                <c:pt idx="95">
                  <c:v>667831</c:v>
                </c:pt>
                <c:pt idx="96">
                  <c:v>920222</c:v>
                </c:pt>
                <c:pt idx="97">
                  <c:v>322032</c:v>
                </c:pt>
                <c:pt idx="98">
                  <c:v>769789</c:v>
                </c:pt>
                <c:pt idx="99">
                  <c:v>1205748</c:v>
                </c:pt>
                <c:pt idx="100">
                  <c:v>1132939</c:v>
                </c:pt>
                <c:pt idx="101">
                  <c:v>1601989</c:v>
                </c:pt>
                <c:pt idx="102">
                  <c:v>711397</c:v>
                </c:pt>
                <c:pt idx="103">
                  <c:v>1113702</c:v>
                </c:pt>
                <c:pt idx="104">
                  <c:v>415957</c:v>
                </c:pt>
                <c:pt idx="105">
                  <c:v>500465</c:v>
                </c:pt>
                <c:pt idx="106">
                  <c:v>866252</c:v>
                </c:pt>
                <c:pt idx="107">
                  <c:v>986801</c:v>
                </c:pt>
                <c:pt idx="108">
                  <c:v>450235</c:v>
                </c:pt>
                <c:pt idx="109">
                  <c:v>640047</c:v>
                </c:pt>
                <c:pt idx="110">
                  <c:v>665212</c:v>
                </c:pt>
                <c:pt idx="111">
                  <c:v>1278875</c:v>
                </c:pt>
                <c:pt idx="112">
                  <c:v>1009001</c:v>
                </c:pt>
                <c:pt idx="113">
                  <c:v>1421925</c:v>
                </c:pt>
                <c:pt idx="114">
                  <c:v>997303</c:v>
                </c:pt>
                <c:pt idx="115">
                  <c:v>869116</c:v>
                </c:pt>
                <c:pt idx="116">
                  <c:v>583951</c:v>
                </c:pt>
                <c:pt idx="117">
                  <c:v>1247486</c:v>
                </c:pt>
                <c:pt idx="118">
                  <c:v>923359</c:v>
                </c:pt>
                <c:pt idx="119">
                  <c:v>1009803</c:v>
                </c:pt>
                <c:pt idx="120">
                  <c:v>682589</c:v>
                </c:pt>
                <c:pt idx="121">
                  <c:v>1388411</c:v>
                </c:pt>
                <c:pt idx="122">
                  <c:v>1475936</c:v>
                </c:pt>
                <c:pt idx="123">
                  <c:v>1212738</c:v>
                </c:pt>
                <c:pt idx="124">
                  <c:v>1744047</c:v>
                </c:pt>
                <c:pt idx="125">
                  <c:v>1364693</c:v>
                </c:pt>
                <c:pt idx="126">
                  <c:v>1636434</c:v>
                </c:pt>
                <c:pt idx="127">
                  <c:v>1453470</c:v>
                </c:pt>
                <c:pt idx="128">
                  <c:v>1424166</c:v>
                </c:pt>
                <c:pt idx="129">
                  <c:v>1169879</c:v>
                </c:pt>
                <c:pt idx="130">
                  <c:v>1242943</c:v>
                </c:pt>
                <c:pt idx="131">
                  <c:v>843137</c:v>
                </c:pt>
                <c:pt idx="132">
                  <c:v>1616931</c:v>
                </c:pt>
                <c:pt idx="133">
                  <c:v>651320</c:v>
                </c:pt>
                <c:pt idx="134">
                  <c:v>1080407</c:v>
                </c:pt>
                <c:pt idx="135">
                  <c:v>1497740</c:v>
                </c:pt>
                <c:pt idx="136">
                  <c:v>852526</c:v>
                </c:pt>
                <c:pt idx="137">
                  <c:v>557805</c:v>
                </c:pt>
                <c:pt idx="138">
                  <c:v>1820128</c:v>
                </c:pt>
                <c:pt idx="139">
                  <c:v>682508</c:v>
                </c:pt>
                <c:pt idx="140">
                  <c:v>530823</c:v>
                </c:pt>
                <c:pt idx="141">
                  <c:v>584011</c:v>
                </c:pt>
                <c:pt idx="142">
                  <c:v>595777</c:v>
                </c:pt>
                <c:pt idx="143">
                  <c:v>586608</c:v>
                </c:pt>
                <c:pt idx="144">
                  <c:v>467854</c:v>
                </c:pt>
                <c:pt idx="145">
                  <c:v>758890</c:v>
                </c:pt>
                <c:pt idx="146">
                  <c:v>485205</c:v>
                </c:pt>
                <c:pt idx="147">
                  <c:v>775299</c:v>
                </c:pt>
                <c:pt idx="148">
                  <c:v>707156</c:v>
                </c:pt>
                <c:pt idx="149">
                  <c:v>504123</c:v>
                </c:pt>
                <c:pt idx="150">
                  <c:v>346532</c:v>
                </c:pt>
                <c:pt idx="151">
                  <c:v>651430</c:v>
                </c:pt>
                <c:pt idx="152">
                  <c:v>609923</c:v>
                </c:pt>
                <c:pt idx="153">
                  <c:v>629692</c:v>
                </c:pt>
                <c:pt idx="154">
                  <c:v>505825</c:v>
                </c:pt>
                <c:pt idx="155">
                  <c:v>516397</c:v>
                </c:pt>
                <c:pt idx="156">
                  <c:v>486609</c:v>
                </c:pt>
                <c:pt idx="157">
                  <c:v>989291</c:v>
                </c:pt>
                <c:pt idx="158">
                  <c:v>2217749</c:v>
                </c:pt>
                <c:pt idx="159">
                  <c:v>1384388</c:v>
                </c:pt>
                <c:pt idx="160">
                  <c:v>836718</c:v>
                </c:pt>
                <c:pt idx="161">
                  <c:v>1713421</c:v>
                </c:pt>
                <c:pt idx="162">
                  <c:v>614522</c:v>
                </c:pt>
                <c:pt idx="163">
                  <c:v>715730</c:v>
                </c:pt>
                <c:pt idx="164">
                  <c:v>2096050</c:v>
                </c:pt>
                <c:pt idx="165">
                  <c:v>8861359</c:v>
                </c:pt>
                <c:pt idx="166">
                  <c:v>3344795</c:v>
                </c:pt>
                <c:pt idx="167">
                  <c:v>1167252</c:v>
                </c:pt>
                <c:pt idx="168">
                  <c:v>2113794</c:v>
                </c:pt>
                <c:pt idx="169">
                  <c:v>1623385</c:v>
                </c:pt>
                <c:pt idx="170">
                  <c:v>734111</c:v>
                </c:pt>
                <c:pt idx="171">
                  <c:v>658914</c:v>
                </c:pt>
                <c:pt idx="172">
                  <c:v>979944</c:v>
                </c:pt>
                <c:pt idx="173">
                  <c:v>565628</c:v>
                </c:pt>
                <c:pt idx="174">
                  <c:v>561746</c:v>
                </c:pt>
                <c:pt idx="175">
                  <c:v>555781</c:v>
                </c:pt>
                <c:pt idx="176">
                  <c:v>590164</c:v>
                </c:pt>
                <c:pt idx="177">
                  <c:v>459952</c:v>
                </c:pt>
                <c:pt idx="178">
                  <c:v>521456</c:v>
                </c:pt>
                <c:pt idx="179">
                  <c:v>385166</c:v>
                </c:pt>
                <c:pt idx="180">
                  <c:v>524511</c:v>
                </c:pt>
                <c:pt idx="181">
                  <c:v>364030</c:v>
                </c:pt>
                <c:pt idx="182">
                  <c:v>380420</c:v>
                </c:pt>
                <c:pt idx="183">
                  <c:v>336952</c:v>
                </c:pt>
                <c:pt idx="184">
                  <c:v>573560</c:v>
                </c:pt>
                <c:pt idx="185">
                  <c:v>904385</c:v>
                </c:pt>
                <c:pt idx="186">
                  <c:v>806498</c:v>
                </c:pt>
                <c:pt idx="187">
                  <c:v>552684</c:v>
                </c:pt>
                <c:pt idx="188">
                  <c:v>1495129</c:v>
                </c:pt>
                <c:pt idx="189">
                  <c:v>402327</c:v>
                </c:pt>
                <c:pt idx="190">
                  <c:v>853619</c:v>
                </c:pt>
                <c:pt idx="191">
                  <c:v>1302940</c:v>
                </c:pt>
                <c:pt idx="192">
                  <c:v>907212</c:v>
                </c:pt>
                <c:pt idx="193">
                  <c:v>711537</c:v>
                </c:pt>
                <c:pt idx="194">
                  <c:v>738536</c:v>
                </c:pt>
                <c:pt idx="195">
                  <c:v>1252351</c:v>
                </c:pt>
                <c:pt idx="196">
                  <c:v>1305150</c:v>
                </c:pt>
                <c:pt idx="197">
                  <c:v>1328993</c:v>
                </c:pt>
                <c:pt idx="198">
                  <c:v>2815584</c:v>
                </c:pt>
                <c:pt idx="199">
                  <c:v>2912541</c:v>
                </c:pt>
                <c:pt idx="200">
                  <c:v>1427084</c:v>
                </c:pt>
                <c:pt idx="201">
                  <c:v>1495913</c:v>
                </c:pt>
                <c:pt idx="202">
                  <c:v>1045975</c:v>
                </c:pt>
                <c:pt idx="203">
                  <c:v>980845</c:v>
                </c:pt>
                <c:pt idx="204">
                  <c:v>2048160</c:v>
                </c:pt>
                <c:pt idx="205">
                  <c:v>1707263</c:v>
                </c:pt>
                <c:pt idx="206">
                  <c:v>1049614</c:v>
                </c:pt>
                <c:pt idx="207">
                  <c:v>1835834</c:v>
                </c:pt>
                <c:pt idx="208">
                  <c:v>1420022</c:v>
                </c:pt>
                <c:pt idx="209">
                  <c:v>2883161</c:v>
                </c:pt>
                <c:pt idx="210">
                  <c:v>2719854</c:v>
                </c:pt>
                <c:pt idx="211">
                  <c:v>961385</c:v>
                </c:pt>
                <c:pt idx="212">
                  <c:v>668228</c:v>
                </c:pt>
                <c:pt idx="213">
                  <c:v>479935</c:v>
                </c:pt>
                <c:pt idx="214">
                  <c:v>491871</c:v>
                </c:pt>
                <c:pt idx="215">
                  <c:v>379625</c:v>
                </c:pt>
                <c:pt idx="216">
                  <c:v>479415</c:v>
                </c:pt>
                <c:pt idx="217">
                  <c:v>565922</c:v>
                </c:pt>
                <c:pt idx="218">
                  <c:v>640853</c:v>
                </c:pt>
                <c:pt idx="219">
                  <c:v>1441316</c:v>
                </c:pt>
                <c:pt idx="220">
                  <c:v>1127989</c:v>
                </c:pt>
                <c:pt idx="221">
                  <c:v>739366</c:v>
                </c:pt>
                <c:pt idx="222">
                  <c:v>2210854</c:v>
                </c:pt>
                <c:pt idx="223">
                  <c:v>519868</c:v>
                </c:pt>
                <c:pt idx="224">
                  <c:v>752840</c:v>
                </c:pt>
                <c:pt idx="225">
                  <c:v>486943</c:v>
                </c:pt>
                <c:pt idx="226">
                  <c:v>1014088</c:v>
                </c:pt>
                <c:pt idx="227">
                  <c:v>2857036</c:v>
                </c:pt>
                <c:pt idx="228">
                  <c:v>1260388</c:v>
                </c:pt>
                <c:pt idx="229">
                  <c:v>895052</c:v>
                </c:pt>
                <c:pt idx="230">
                  <c:v>648069</c:v>
                </c:pt>
                <c:pt idx="231">
                  <c:v>710352</c:v>
                </c:pt>
                <c:pt idx="232">
                  <c:v>759602</c:v>
                </c:pt>
                <c:pt idx="233">
                  <c:v>799839</c:v>
                </c:pt>
                <c:pt idx="234">
                  <c:v>502709</c:v>
                </c:pt>
                <c:pt idx="235">
                  <c:v>426544</c:v>
                </c:pt>
                <c:pt idx="236">
                  <c:v>460208</c:v>
                </c:pt>
                <c:pt idx="237">
                  <c:v>401370</c:v>
                </c:pt>
                <c:pt idx="238">
                  <c:v>331102</c:v>
                </c:pt>
                <c:pt idx="239">
                  <c:v>376525</c:v>
                </c:pt>
                <c:pt idx="240">
                  <c:v>628004</c:v>
                </c:pt>
                <c:pt idx="241">
                  <c:v>562810</c:v>
                </c:pt>
                <c:pt idx="242">
                  <c:v>473143</c:v>
                </c:pt>
                <c:pt idx="243">
                  <c:v>441064</c:v>
                </c:pt>
                <c:pt idx="244">
                  <c:v>404136</c:v>
                </c:pt>
                <c:pt idx="245">
                  <c:v>658327</c:v>
                </c:pt>
                <c:pt idx="246">
                  <c:v>1066319</c:v>
                </c:pt>
                <c:pt idx="247">
                  <c:v>595157</c:v>
                </c:pt>
                <c:pt idx="248">
                  <c:v>1613841</c:v>
                </c:pt>
                <c:pt idx="249">
                  <c:v>1225035</c:v>
                </c:pt>
                <c:pt idx="250">
                  <c:v>904269</c:v>
                </c:pt>
                <c:pt idx="251">
                  <c:v>829645</c:v>
                </c:pt>
                <c:pt idx="252">
                  <c:v>396401</c:v>
                </c:pt>
                <c:pt idx="253">
                  <c:v>690802</c:v>
                </c:pt>
                <c:pt idx="254">
                  <c:v>1634566</c:v>
                </c:pt>
                <c:pt idx="255">
                  <c:v>933607</c:v>
                </c:pt>
                <c:pt idx="256">
                  <c:v>1556426</c:v>
                </c:pt>
                <c:pt idx="257">
                  <c:v>740191</c:v>
                </c:pt>
                <c:pt idx="258">
                  <c:v>1594121</c:v>
                </c:pt>
                <c:pt idx="259">
                  <c:v>1297176</c:v>
                </c:pt>
                <c:pt idx="260">
                  <c:v>2136543</c:v>
                </c:pt>
                <c:pt idx="261">
                  <c:v>4018140</c:v>
                </c:pt>
                <c:pt idx="262">
                  <c:v>893285</c:v>
                </c:pt>
                <c:pt idx="263">
                  <c:v>1097937</c:v>
                </c:pt>
                <c:pt idx="264">
                  <c:v>2110354</c:v>
                </c:pt>
                <c:pt idx="265">
                  <c:v>808993</c:v>
                </c:pt>
                <c:pt idx="266">
                  <c:v>4723556</c:v>
                </c:pt>
                <c:pt idx="267">
                  <c:v>3073879</c:v>
                </c:pt>
                <c:pt idx="268">
                  <c:v>1560249</c:v>
                </c:pt>
                <c:pt idx="269">
                  <c:v>951521</c:v>
                </c:pt>
                <c:pt idx="270">
                  <c:v>906054</c:v>
                </c:pt>
                <c:pt idx="271">
                  <c:v>767639</c:v>
                </c:pt>
                <c:pt idx="272">
                  <c:v>1679817</c:v>
                </c:pt>
                <c:pt idx="273">
                  <c:v>867293</c:v>
                </c:pt>
                <c:pt idx="274">
                  <c:v>1247736</c:v>
                </c:pt>
                <c:pt idx="275">
                  <c:v>979360</c:v>
                </c:pt>
                <c:pt idx="276">
                  <c:v>930061</c:v>
                </c:pt>
                <c:pt idx="277">
                  <c:v>1053686</c:v>
                </c:pt>
                <c:pt idx="278">
                  <c:v>1245962</c:v>
                </c:pt>
                <c:pt idx="279">
                  <c:v>967424</c:v>
                </c:pt>
                <c:pt idx="280">
                  <c:v>1545364</c:v>
                </c:pt>
                <c:pt idx="281">
                  <c:v>1812129</c:v>
                </c:pt>
                <c:pt idx="282">
                  <c:v>1531627</c:v>
                </c:pt>
                <c:pt idx="283">
                  <c:v>939205</c:v>
                </c:pt>
                <c:pt idx="284">
                  <c:v>1153266</c:v>
                </c:pt>
                <c:pt idx="285">
                  <c:v>2542254</c:v>
                </c:pt>
                <c:pt idx="286">
                  <c:v>836421</c:v>
                </c:pt>
                <c:pt idx="287">
                  <c:v>940837</c:v>
                </c:pt>
                <c:pt idx="288">
                  <c:v>645207</c:v>
                </c:pt>
                <c:pt idx="289">
                  <c:v>1032353</c:v>
                </c:pt>
                <c:pt idx="290">
                  <c:v>680835</c:v>
                </c:pt>
                <c:pt idx="291">
                  <c:v>534228</c:v>
                </c:pt>
                <c:pt idx="292">
                  <c:v>743673</c:v>
                </c:pt>
                <c:pt idx="293">
                  <c:v>518424</c:v>
                </c:pt>
                <c:pt idx="294">
                  <c:v>826902</c:v>
                </c:pt>
                <c:pt idx="295">
                  <c:v>589818</c:v>
                </c:pt>
                <c:pt idx="296">
                  <c:v>717911</c:v>
                </c:pt>
                <c:pt idx="297">
                  <c:v>533045</c:v>
                </c:pt>
                <c:pt idx="298">
                  <c:v>408492</c:v>
                </c:pt>
                <c:pt idx="299">
                  <c:v>386248</c:v>
                </c:pt>
                <c:pt idx="300">
                  <c:v>395606</c:v>
                </c:pt>
                <c:pt idx="301">
                  <c:v>2122973</c:v>
                </c:pt>
                <c:pt idx="302">
                  <c:v>585065</c:v>
                </c:pt>
                <c:pt idx="303">
                  <c:v>495194</c:v>
                </c:pt>
                <c:pt idx="304">
                  <c:v>544449</c:v>
                </c:pt>
                <c:pt idx="305">
                  <c:v>737245</c:v>
                </c:pt>
                <c:pt idx="306">
                  <c:v>529986</c:v>
                </c:pt>
                <c:pt idx="307">
                  <c:v>723490</c:v>
                </c:pt>
                <c:pt idx="308">
                  <c:v>886242</c:v>
                </c:pt>
                <c:pt idx="309">
                  <c:v>989428</c:v>
                </c:pt>
                <c:pt idx="310">
                  <c:v>708785</c:v>
                </c:pt>
                <c:pt idx="311">
                  <c:v>2522117</c:v>
                </c:pt>
                <c:pt idx="312">
                  <c:v>615304</c:v>
                </c:pt>
                <c:pt idx="313">
                  <c:v>641486</c:v>
                </c:pt>
                <c:pt idx="314">
                  <c:v>670493</c:v>
                </c:pt>
                <c:pt idx="315">
                  <c:v>1196541</c:v>
                </c:pt>
                <c:pt idx="316">
                  <c:v>588657</c:v>
                </c:pt>
                <c:pt idx="317">
                  <c:v>501884</c:v>
                </c:pt>
                <c:pt idx="318">
                  <c:v>420345</c:v>
                </c:pt>
                <c:pt idx="319">
                  <c:v>412240</c:v>
                </c:pt>
                <c:pt idx="320">
                  <c:v>378707</c:v>
                </c:pt>
                <c:pt idx="321">
                  <c:v>487909</c:v>
                </c:pt>
                <c:pt idx="322">
                  <c:v>560513</c:v>
                </c:pt>
                <c:pt idx="323">
                  <c:v>2034039</c:v>
                </c:pt>
                <c:pt idx="324">
                  <c:v>1152291</c:v>
                </c:pt>
                <c:pt idx="325">
                  <c:v>862821</c:v>
                </c:pt>
                <c:pt idx="326">
                  <c:v>601060</c:v>
                </c:pt>
                <c:pt idx="327">
                  <c:v>420850</c:v>
                </c:pt>
                <c:pt idx="328">
                  <c:v>1113508</c:v>
                </c:pt>
                <c:pt idx="329">
                  <c:v>455646</c:v>
                </c:pt>
                <c:pt idx="330">
                  <c:v>634994</c:v>
                </c:pt>
                <c:pt idx="331">
                  <c:v>571538</c:v>
                </c:pt>
                <c:pt idx="332">
                  <c:v>268325</c:v>
                </c:pt>
                <c:pt idx="333">
                  <c:v>237198</c:v>
                </c:pt>
                <c:pt idx="334">
                  <c:v>428172</c:v>
                </c:pt>
                <c:pt idx="335">
                  <c:v>350829</c:v>
                </c:pt>
                <c:pt idx="336">
                  <c:v>791658</c:v>
                </c:pt>
                <c:pt idx="337">
                  <c:v>594480</c:v>
                </c:pt>
                <c:pt idx="338">
                  <c:v>475218</c:v>
                </c:pt>
                <c:pt idx="339">
                  <c:v>340724</c:v>
                </c:pt>
                <c:pt idx="340">
                  <c:v>368293</c:v>
                </c:pt>
                <c:pt idx="341">
                  <c:v>353750</c:v>
                </c:pt>
                <c:pt idx="342">
                  <c:v>417759</c:v>
                </c:pt>
                <c:pt idx="343">
                  <c:v>456937</c:v>
                </c:pt>
                <c:pt idx="344">
                  <c:v>1559853</c:v>
                </c:pt>
                <c:pt idx="345">
                  <c:v>516073</c:v>
                </c:pt>
                <c:pt idx="346">
                  <c:v>779121</c:v>
                </c:pt>
                <c:pt idx="347">
                  <c:v>564548</c:v>
                </c:pt>
                <c:pt idx="348">
                  <c:v>686920</c:v>
                </c:pt>
                <c:pt idx="349">
                  <c:v>721635</c:v>
                </c:pt>
                <c:pt idx="350">
                  <c:v>764341</c:v>
                </c:pt>
                <c:pt idx="351">
                  <c:v>495900</c:v>
                </c:pt>
                <c:pt idx="352">
                  <c:v>568581</c:v>
                </c:pt>
                <c:pt idx="353">
                  <c:v>525105</c:v>
                </c:pt>
                <c:pt idx="354">
                  <c:v>318515</c:v>
                </c:pt>
                <c:pt idx="355">
                  <c:v>528424</c:v>
                </c:pt>
                <c:pt idx="356">
                  <c:v>578755</c:v>
                </c:pt>
                <c:pt idx="357">
                  <c:v>898414</c:v>
                </c:pt>
                <c:pt idx="358">
                  <c:v>707310</c:v>
                </c:pt>
                <c:pt idx="359">
                  <c:v>654881</c:v>
                </c:pt>
                <c:pt idx="360">
                  <c:v>387309</c:v>
                </c:pt>
                <c:pt idx="361">
                  <c:v>308033</c:v>
                </c:pt>
                <c:pt idx="362">
                  <c:v>360520</c:v>
                </c:pt>
                <c:pt idx="363">
                  <c:v>292533</c:v>
                </c:pt>
                <c:pt idx="364">
                  <c:v>307277</c:v>
                </c:pt>
                <c:pt idx="365">
                  <c:v>410679</c:v>
                </c:pt>
                <c:pt idx="366">
                  <c:v>563848</c:v>
                </c:pt>
                <c:pt idx="367">
                  <c:v>377507</c:v>
                </c:pt>
                <c:pt idx="368">
                  <c:v>647323</c:v>
                </c:pt>
                <c:pt idx="369">
                  <c:v>310424</c:v>
                </c:pt>
                <c:pt idx="370">
                  <c:v>476821</c:v>
                </c:pt>
                <c:pt idx="371">
                  <c:v>661187</c:v>
                </c:pt>
                <c:pt idx="372">
                  <c:v>306606</c:v>
                </c:pt>
                <c:pt idx="373">
                  <c:v>184327</c:v>
                </c:pt>
                <c:pt idx="374">
                  <c:v>601557</c:v>
                </c:pt>
                <c:pt idx="375">
                  <c:v>723448</c:v>
                </c:pt>
                <c:pt idx="376">
                  <c:v>544615</c:v>
                </c:pt>
                <c:pt idx="377">
                  <c:v>336293</c:v>
                </c:pt>
                <c:pt idx="378">
                  <c:v>710205</c:v>
                </c:pt>
                <c:pt idx="379">
                  <c:v>1467678</c:v>
                </c:pt>
                <c:pt idx="380">
                  <c:v>900599</c:v>
                </c:pt>
                <c:pt idx="381">
                  <c:v>400189</c:v>
                </c:pt>
                <c:pt idx="382">
                  <c:v>488686</c:v>
                </c:pt>
                <c:pt idx="383">
                  <c:v>350066</c:v>
                </c:pt>
                <c:pt idx="384">
                  <c:v>732726</c:v>
                </c:pt>
                <c:pt idx="385">
                  <c:v>575803</c:v>
                </c:pt>
                <c:pt idx="386">
                  <c:v>265603</c:v>
                </c:pt>
                <c:pt idx="387">
                  <c:v>369989</c:v>
                </c:pt>
                <c:pt idx="388">
                  <c:v>512998</c:v>
                </c:pt>
                <c:pt idx="389">
                  <c:v>359588</c:v>
                </c:pt>
                <c:pt idx="390">
                  <c:v>319640</c:v>
                </c:pt>
                <c:pt idx="391">
                  <c:v>644361</c:v>
                </c:pt>
                <c:pt idx="392">
                  <c:v>304737</c:v>
                </c:pt>
                <c:pt idx="393">
                  <c:v>227666</c:v>
                </c:pt>
                <c:pt idx="394">
                  <c:v>303518</c:v>
                </c:pt>
                <c:pt idx="395">
                  <c:v>227408</c:v>
                </c:pt>
                <c:pt idx="396">
                  <c:v>731974</c:v>
                </c:pt>
                <c:pt idx="397">
                  <c:v>402667</c:v>
                </c:pt>
                <c:pt idx="398">
                  <c:v>240824</c:v>
                </c:pt>
                <c:pt idx="399">
                  <c:v>466232</c:v>
                </c:pt>
                <c:pt idx="400">
                  <c:v>162421</c:v>
                </c:pt>
                <c:pt idx="401">
                  <c:v>338014</c:v>
                </c:pt>
                <c:pt idx="402">
                  <c:v>211262</c:v>
                </c:pt>
                <c:pt idx="403">
                  <c:v>306027</c:v>
                </c:pt>
                <c:pt idx="404">
                  <c:v>476267</c:v>
                </c:pt>
                <c:pt idx="405">
                  <c:v>323499</c:v>
                </c:pt>
                <c:pt idx="406">
                  <c:v>253328</c:v>
                </c:pt>
                <c:pt idx="407">
                  <c:v>789313</c:v>
                </c:pt>
                <c:pt idx="408">
                  <c:v>849744</c:v>
                </c:pt>
                <c:pt idx="409">
                  <c:v>3352819</c:v>
                </c:pt>
                <c:pt idx="410">
                  <c:v>966904</c:v>
                </c:pt>
                <c:pt idx="411">
                  <c:v>1105368</c:v>
                </c:pt>
                <c:pt idx="412">
                  <c:v>682933</c:v>
                </c:pt>
                <c:pt idx="413">
                  <c:v>337978</c:v>
                </c:pt>
                <c:pt idx="414">
                  <c:v>179773</c:v>
                </c:pt>
                <c:pt idx="415">
                  <c:v>277387</c:v>
                </c:pt>
                <c:pt idx="416">
                  <c:v>296810</c:v>
                </c:pt>
                <c:pt idx="417">
                  <c:v>494174</c:v>
                </c:pt>
                <c:pt idx="418">
                  <c:v>175873</c:v>
                </c:pt>
                <c:pt idx="419">
                  <c:v>456916</c:v>
                </c:pt>
                <c:pt idx="420">
                  <c:v>331952</c:v>
                </c:pt>
                <c:pt idx="421">
                  <c:v>212160</c:v>
                </c:pt>
                <c:pt idx="422">
                  <c:v>303554</c:v>
                </c:pt>
                <c:pt idx="423">
                  <c:v>499235</c:v>
                </c:pt>
                <c:pt idx="424">
                  <c:v>201736</c:v>
                </c:pt>
                <c:pt idx="425">
                  <c:v>221604</c:v>
                </c:pt>
                <c:pt idx="426">
                  <c:v>210725</c:v>
                </c:pt>
                <c:pt idx="427">
                  <c:v>169352</c:v>
                </c:pt>
                <c:pt idx="428">
                  <c:v>257112</c:v>
                </c:pt>
                <c:pt idx="429">
                  <c:v>271247</c:v>
                </c:pt>
                <c:pt idx="430">
                  <c:v>287115</c:v>
                </c:pt>
                <c:pt idx="431">
                  <c:v>197396</c:v>
                </c:pt>
                <c:pt idx="432">
                  <c:v>309164</c:v>
                </c:pt>
                <c:pt idx="433">
                  <c:v>274753</c:v>
                </c:pt>
                <c:pt idx="434">
                  <c:v>367083</c:v>
                </c:pt>
                <c:pt idx="435">
                  <c:v>1557998</c:v>
                </c:pt>
                <c:pt idx="436">
                  <c:v>873100</c:v>
                </c:pt>
                <c:pt idx="437">
                  <c:v>400886</c:v>
                </c:pt>
                <c:pt idx="438">
                  <c:v>457639</c:v>
                </c:pt>
                <c:pt idx="439">
                  <c:v>441352</c:v>
                </c:pt>
                <c:pt idx="440">
                  <c:v>386242</c:v>
                </c:pt>
                <c:pt idx="441">
                  <c:v>417636</c:v>
                </c:pt>
                <c:pt idx="442">
                  <c:v>329152</c:v>
                </c:pt>
                <c:pt idx="443">
                  <c:v>249888</c:v>
                </c:pt>
                <c:pt idx="444">
                  <c:v>704695</c:v>
                </c:pt>
                <c:pt idx="445">
                  <c:v>452709</c:v>
                </c:pt>
                <c:pt idx="446">
                  <c:v>375564</c:v>
                </c:pt>
                <c:pt idx="447">
                  <c:v>454460</c:v>
                </c:pt>
                <c:pt idx="448">
                  <c:v>326658</c:v>
                </c:pt>
                <c:pt idx="449">
                  <c:v>881252</c:v>
                </c:pt>
                <c:pt idx="450">
                  <c:v>357213</c:v>
                </c:pt>
                <c:pt idx="451">
                  <c:v>237786</c:v>
                </c:pt>
                <c:pt idx="452">
                  <c:v>270770</c:v>
                </c:pt>
                <c:pt idx="453">
                  <c:v>330632</c:v>
                </c:pt>
                <c:pt idx="454">
                  <c:v>205786</c:v>
                </c:pt>
                <c:pt idx="455">
                  <c:v>191824</c:v>
                </c:pt>
                <c:pt idx="456">
                  <c:v>362399</c:v>
                </c:pt>
                <c:pt idx="457">
                  <c:v>379205</c:v>
                </c:pt>
                <c:pt idx="458">
                  <c:v>264091</c:v>
                </c:pt>
                <c:pt idx="459">
                  <c:v>241111</c:v>
                </c:pt>
                <c:pt idx="460">
                  <c:v>144391</c:v>
                </c:pt>
                <c:pt idx="461">
                  <c:v>328497</c:v>
                </c:pt>
                <c:pt idx="462">
                  <c:v>692410</c:v>
                </c:pt>
                <c:pt idx="463">
                  <c:v>476053</c:v>
                </c:pt>
                <c:pt idx="464">
                  <c:v>273640</c:v>
                </c:pt>
                <c:pt idx="465">
                  <c:v>176238</c:v>
                </c:pt>
                <c:pt idx="466">
                  <c:v>550213</c:v>
                </c:pt>
                <c:pt idx="467">
                  <c:v>396055</c:v>
                </c:pt>
                <c:pt idx="468">
                  <c:v>316877</c:v>
                </c:pt>
                <c:pt idx="469">
                  <c:v>260315</c:v>
                </c:pt>
                <c:pt idx="470">
                  <c:v>283000</c:v>
                </c:pt>
                <c:pt idx="471">
                  <c:v>252457</c:v>
                </c:pt>
                <c:pt idx="472">
                  <c:v>372611</c:v>
                </c:pt>
                <c:pt idx="473">
                  <c:v>191364</c:v>
                </c:pt>
                <c:pt idx="474">
                  <c:v>252390</c:v>
                </c:pt>
                <c:pt idx="475">
                  <c:v>158648</c:v>
                </c:pt>
                <c:pt idx="476">
                  <c:v>173103</c:v>
                </c:pt>
                <c:pt idx="477">
                  <c:v>298257</c:v>
                </c:pt>
                <c:pt idx="478">
                  <c:v>647736</c:v>
                </c:pt>
                <c:pt idx="479">
                  <c:v>360221</c:v>
                </c:pt>
                <c:pt idx="480">
                  <c:v>397311</c:v>
                </c:pt>
                <c:pt idx="481">
                  <c:v>300518</c:v>
                </c:pt>
                <c:pt idx="482">
                  <c:v>344608</c:v>
                </c:pt>
                <c:pt idx="483">
                  <c:v>444551</c:v>
                </c:pt>
                <c:pt idx="484">
                  <c:v>169648</c:v>
                </c:pt>
                <c:pt idx="485">
                  <c:v>659822</c:v>
                </c:pt>
                <c:pt idx="486">
                  <c:v>403944</c:v>
                </c:pt>
                <c:pt idx="487">
                  <c:v>291291</c:v>
                </c:pt>
                <c:pt idx="488">
                  <c:v>216920</c:v>
                </c:pt>
                <c:pt idx="489">
                  <c:v>229203</c:v>
                </c:pt>
                <c:pt idx="490">
                  <c:v>271055</c:v>
                </c:pt>
                <c:pt idx="491">
                  <c:v>223367</c:v>
                </c:pt>
                <c:pt idx="492">
                  <c:v>165839</c:v>
                </c:pt>
                <c:pt idx="493">
                  <c:v>116734</c:v>
                </c:pt>
                <c:pt idx="494">
                  <c:v>244754</c:v>
                </c:pt>
                <c:pt idx="495">
                  <c:v>225210</c:v>
                </c:pt>
                <c:pt idx="496">
                  <c:v>156580</c:v>
                </c:pt>
                <c:pt idx="497">
                  <c:v>133175</c:v>
                </c:pt>
                <c:pt idx="498">
                  <c:v>182916</c:v>
                </c:pt>
                <c:pt idx="499">
                  <c:v>186521</c:v>
                </c:pt>
                <c:pt idx="500">
                  <c:v>185376</c:v>
                </c:pt>
                <c:pt idx="501">
                  <c:v>259516</c:v>
                </c:pt>
                <c:pt idx="502">
                  <c:v>248680</c:v>
                </c:pt>
                <c:pt idx="503">
                  <c:v>528844</c:v>
                </c:pt>
                <c:pt idx="504">
                  <c:v>245841</c:v>
                </c:pt>
                <c:pt idx="505">
                  <c:v>381566</c:v>
                </c:pt>
                <c:pt idx="506">
                  <c:v>15019470</c:v>
                </c:pt>
                <c:pt idx="507">
                  <c:v>3158339</c:v>
                </c:pt>
                <c:pt idx="508">
                  <c:v>1149032</c:v>
                </c:pt>
                <c:pt idx="509">
                  <c:v>1091842</c:v>
                </c:pt>
                <c:pt idx="510">
                  <c:v>586636</c:v>
                </c:pt>
                <c:pt idx="511">
                  <c:v>500775</c:v>
                </c:pt>
                <c:pt idx="512">
                  <c:v>503390</c:v>
                </c:pt>
                <c:pt idx="513">
                  <c:v>364596</c:v>
                </c:pt>
                <c:pt idx="514">
                  <c:v>403384</c:v>
                </c:pt>
                <c:pt idx="515">
                  <c:v>599672</c:v>
                </c:pt>
                <c:pt idx="516">
                  <c:v>512396</c:v>
                </c:pt>
                <c:pt idx="517">
                  <c:v>380148</c:v>
                </c:pt>
                <c:pt idx="518">
                  <c:v>421311</c:v>
                </c:pt>
                <c:pt idx="519">
                  <c:v>426984</c:v>
                </c:pt>
                <c:pt idx="520">
                  <c:v>303323</c:v>
                </c:pt>
                <c:pt idx="521">
                  <c:v>596419</c:v>
                </c:pt>
                <c:pt idx="522">
                  <c:v>528965</c:v>
                </c:pt>
                <c:pt idx="523">
                  <c:v>312952</c:v>
                </c:pt>
                <c:pt idx="524">
                  <c:v>247067</c:v>
                </c:pt>
                <c:pt idx="525">
                  <c:v>263012</c:v>
                </c:pt>
                <c:pt idx="526">
                  <c:v>439581</c:v>
                </c:pt>
                <c:pt idx="527">
                  <c:v>364480</c:v>
                </c:pt>
                <c:pt idx="528">
                  <c:v>252564</c:v>
                </c:pt>
                <c:pt idx="529">
                  <c:v>271147</c:v>
                </c:pt>
                <c:pt idx="530">
                  <c:v>435505</c:v>
                </c:pt>
                <c:pt idx="531">
                  <c:v>376323</c:v>
                </c:pt>
                <c:pt idx="532">
                  <c:v>417856</c:v>
                </c:pt>
                <c:pt idx="533">
                  <c:v>361451</c:v>
                </c:pt>
                <c:pt idx="534">
                  <c:v>340430</c:v>
                </c:pt>
                <c:pt idx="535">
                  <c:v>186855</c:v>
                </c:pt>
                <c:pt idx="536">
                  <c:v>799661</c:v>
                </c:pt>
                <c:pt idx="537">
                  <c:v>201964</c:v>
                </c:pt>
                <c:pt idx="538">
                  <c:v>312740</c:v>
                </c:pt>
                <c:pt idx="539">
                  <c:v>370142</c:v>
                </c:pt>
                <c:pt idx="540">
                  <c:v>360851</c:v>
                </c:pt>
                <c:pt idx="541">
                  <c:v>482053</c:v>
                </c:pt>
                <c:pt idx="542">
                  <c:v>346193</c:v>
                </c:pt>
                <c:pt idx="543">
                  <c:v>804043</c:v>
                </c:pt>
                <c:pt idx="544">
                  <c:v>2236034</c:v>
                </c:pt>
                <c:pt idx="545">
                  <c:v>1269756</c:v>
                </c:pt>
                <c:pt idx="546">
                  <c:v>1160494</c:v>
                </c:pt>
                <c:pt idx="547">
                  <c:v>560563</c:v>
                </c:pt>
                <c:pt idx="548">
                  <c:v>709290</c:v>
                </c:pt>
                <c:pt idx="549">
                  <c:v>331489</c:v>
                </c:pt>
                <c:pt idx="550">
                  <c:v>503146</c:v>
                </c:pt>
                <c:pt idx="551">
                  <c:v>323110</c:v>
                </c:pt>
                <c:pt idx="552">
                  <c:v>420274</c:v>
                </c:pt>
                <c:pt idx="553">
                  <c:v>280224</c:v>
                </c:pt>
                <c:pt idx="554">
                  <c:v>169898</c:v>
                </c:pt>
                <c:pt idx="555">
                  <c:v>239801</c:v>
                </c:pt>
                <c:pt idx="556">
                  <c:v>430146</c:v>
                </c:pt>
                <c:pt idx="557">
                  <c:v>406988</c:v>
                </c:pt>
                <c:pt idx="558">
                  <c:v>482035</c:v>
                </c:pt>
                <c:pt idx="559">
                  <c:v>270260</c:v>
                </c:pt>
                <c:pt idx="560">
                  <c:v>187216</c:v>
                </c:pt>
                <c:pt idx="561">
                  <c:v>190501</c:v>
                </c:pt>
                <c:pt idx="562">
                  <c:v>276266</c:v>
                </c:pt>
                <c:pt idx="563">
                  <c:v>425073</c:v>
                </c:pt>
                <c:pt idx="564">
                  <c:v>262615</c:v>
                </c:pt>
                <c:pt idx="565">
                  <c:v>214662</c:v>
                </c:pt>
                <c:pt idx="566">
                  <c:v>332283</c:v>
                </c:pt>
                <c:pt idx="567">
                  <c:v>370389</c:v>
                </c:pt>
                <c:pt idx="568">
                  <c:v>289163</c:v>
                </c:pt>
                <c:pt idx="569">
                  <c:v>559763</c:v>
                </c:pt>
                <c:pt idx="570">
                  <c:v>364559</c:v>
                </c:pt>
                <c:pt idx="571">
                  <c:v>399649</c:v>
                </c:pt>
                <c:pt idx="572">
                  <c:v>251706</c:v>
                </c:pt>
                <c:pt idx="573">
                  <c:v>254157</c:v>
                </c:pt>
                <c:pt idx="574">
                  <c:v>464871</c:v>
                </c:pt>
                <c:pt idx="575">
                  <c:v>1609536</c:v>
                </c:pt>
                <c:pt idx="576">
                  <c:v>1453865</c:v>
                </c:pt>
                <c:pt idx="577">
                  <c:v>826344</c:v>
                </c:pt>
                <c:pt idx="578">
                  <c:v>1098003</c:v>
                </c:pt>
                <c:pt idx="579">
                  <c:v>1692714</c:v>
                </c:pt>
                <c:pt idx="580">
                  <c:v>736636</c:v>
                </c:pt>
                <c:pt idx="581">
                  <c:v>631398</c:v>
                </c:pt>
                <c:pt idx="582">
                  <c:v>632599</c:v>
                </c:pt>
                <c:pt idx="583">
                  <c:v>334496</c:v>
                </c:pt>
                <c:pt idx="584">
                  <c:v>403719</c:v>
                </c:pt>
                <c:pt idx="585">
                  <c:v>191564</c:v>
                </c:pt>
                <c:pt idx="586">
                  <c:v>364151</c:v>
                </c:pt>
                <c:pt idx="587">
                  <c:v>237287</c:v>
                </c:pt>
                <c:pt idx="588">
                  <c:v>290084</c:v>
                </c:pt>
                <c:pt idx="589">
                  <c:v>391100</c:v>
                </c:pt>
                <c:pt idx="590">
                  <c:v>872085</c:v>
                </c:pt>
                <c:pt idx="591">
                  <c:v>998081</c:v>
                </c:pt>
                <c:pt idx="592">
                  <c:v>420292</c:v>
                </c:pt>
                <c:pt idx="593">
                  <c:v>769800</c:v>
                </c:pt>
                <c:pt idx="594">
                  <c:v>779652</c:v>
                </c:pt>
                <c:pt idx="595">
                  <c:v>490823</c:v>
                </c:pt>
                <c:pt idx="596">
                  <c:v>387237</c:v>
                </c:pt>
                <c:pt idx="597">
                  <c:v>941232</c:v>
                </c:pt>
                <c:pt idx="598">
                  <c:v>1172093</c:v>
                </c:pt>
                <c:pt idx="599">
                  <c:v>979228</c:v>
                </c:pt>
                <c:pt idx="600">
                  <c:v>675952</c:v>
                </c:pt>
                <c:pt idx="601">
                  <c:v>279784</c:v>
                </c:pt>
                <c:pt idx="602">
                  <c:v>351947</c:v>
                </c:pt>
                <c:pt idx="603">
                  <c:v>381395</c:v>
                </c:pt>
                <c:pt idx="604">
                  <c:v>428459</c:v>
                </c:pt>
                <c:pt idx="605">
                  <c:v>207573</c:v>
                </c:pt>
                <c:pt idx="606">
                  <c:v>165445</c:v>
                </c:pt>
                <c:pt idx="607">
                  <c:v>230963</c:v>
                </c:pt>
                <c:pt idx="608">
                  <c:v>197047</c:v>
                </c:pt>
                <c:pt idx="609">
                  <c:v>350273</c:v>
                </c:pt>
                <c:pt idx="610">
                  <c:v>352150</c:v>
                </c:pt>
                <c:pt idx="611">
                  <c:v>317085</c:v>
                </c:pt>
                <c:pt idx="612">
                  <c:v>212213</c:v>
                </c:pt>
                <c:pt idx="613">
                  <c:v>207899</c:v>
                </c:pt>
                <c:pt idx="614">
                  <c:v>262405</c:v>
                </c:pt>
                <c:pt idx="615">
                  <c:v>319037</c:v>
                </c:pt>
                <c:pt idx="616">
                  <c:v>198294</c:v>
                </c:pt>
                <c:pt idx="617">
                  <c:v>220873</c:v>
                </c:pt>
                <c:pt idx="618">
                  <c:v>278640</c:v>
                </c:pt>
                <c:pt idx="619">
                  <c:v>274500</c:v>
                </c:pt>
                <c:pt idx="620">
                  <c:v>340748</c:v>
                </c:pt>
                <c:pt idx="621">
                  <c:v>202735</c:v>
                </c:pt>
                <c:pt idx="622">
                  <c:v>273590</c:v>
                </c:pt>
                <c:pt idx="623">
                  <c:v>235130</c:v>
                </c:pt>
                <c:pt idx="624">
                  <c:v>167103</c:v>
                </c:pt>
                <c:pt idx="625">
                  <c:v>166431</c:v>
                </c:pt>
                <c:pt idx="626">
                  <c:v>182314</c:v>
                </c:pt>
                <c:pt idx="627">
                  <c:v>156260</c:v>
                </c:pt>
                <c:pt idx="628">
                  <c:v>130090</c:v>
                </c:pt>
                <c:pt idx="629">
                  <c:v>414272</c:v>
                </c:pt>
                <c:pt idx="630">
                  <c:v>430297</c:v>
                </c:pt>
                <c:pt idx="631">
                  <c:v>281646</c:v>
                </c:pt>
                <c:pt idx="632">
                  <c:v>430599</c:v>
                </c:pt>
                <c:pt idx="633">
                  <c:v>218018</c:v>
                </c:pt>
                <c:pt idx="634">
                  <c:v>182172</c:v>
                </c:pt>
                <c:pt idx="635">
                  <c:v>197639</c:v>
                </c:pt>
                <c:pt idx="636">
                  <c:v>214637</c:v>
                </c:pt>
                <c:pt idx="637">
                  <c:v>241111</c:v>
                </c:pt>
                <c:pt idx="638">
                  <c:v>408840</c:v>
                </c:pt>
                <c:pt idx="639">
                  <c:v>220889</c:v>
                </c:pt>
                <c:pt idx="640">
                  <c:v>316467</c:v>
                </c:pt>
                <c:pt idx="641">
                  <c:v>287586</c:v>
                </c:pt>
                <c:pt idx="642">
                  <c:v>337723</c:v>
                </c:pt>
                <c:pt idx="643">
                  <c:v>245583</c:v>
                </c:pt>
                <c:pt idx="644">
                  <c:v>335131</c:v>
                </c:pt>
                <c:pt idx="645">
                  <c:v>281197</c:v>
                </c:pt>
                <c:pt idx="646">
                  <c:v>158271</c:v>
                </c:pt>
                <c:pt idx="647">
                  <c:v>364017</c:v>
                </c:pt>
                <c:pt idx="648">
                  <c:v>217098</c:v>
                </c:pt>
                <c:pt idx="649">
                  <c:v>1538966</c:v>
                </c:pt>
                <c:pt idx="650">
                  <c:v>423333</c:v>
                </c:pt>
                <c:pt idx="651">
                  <c:v>462584</c:v>
                </c:pt>
                <c:pt idx="652">
                  <c:v>334857</c:v>
                </c:pt>
                <c:pt idx="653">
                  <c:v>332628</c:v>
                </c:pt>
                <c:pt idx="654">
                  <c:v>1028227</c:v>
                </c:pt>
                <c:pt idx="655">
                  <c:v>1234224</c:v>
                </c:pt>
                <c:pt idx="656">
                  <c:v>325700</c:v>
                </c:pt>
                <c:pt idx="657">
                  <c:v>1079505</c:v>
                </c:pt>
                <c:pt idx="658">
                  <c:v>759327</c:v>
                </c:pt>
                <c:pt idx="659">
                  <c:v>466162</c:v>
                </c:pt>
                <c:pt idx="660">
                  <c:v>429791</c:v>
                </c:pt>
                <c:pt idx="661">
                  <c:v>760102</c:v>
                </c:pt>
                <c:pt idx="662">
                  <c:v>335572</c:v>
                </c:pt>
                <c:pt idx="663">
                  <c:v>227025</c:v>
                </c:pt>
                <c:pt idx="664">
                  <c:v>137008</c:v>
                </c:pt>
                <c:pt idx="665">
                  <c:v>165019</c:v>
                </c:pt>
                <c:pt idx="666">
                  <c:v>167607</c:v>
                </c:pt>
                <c:pt idx="667">
                  <c:v>122738</c:v>
                </c:pt>
                <c:pt idx="668">
                  <c:v>180309</c:v>
                </c:pt>
                <c:pt idx="669">
                  <c:v>144558</c:v>
                </c:pt>
                <c:pt idx="670">
                  <c:v>322188</c:v>
                </c:pt>
                <c:pt idx="671">
                  <c:v>329757</c:v>
                </c:pt>
                <c:pt idx="672">
                  <c:v>238525</c:v>
                </c:pt>
                <c:pt idx="673">
                  <c:v>228108</c:v>
                </c:pt>
                <c:pt idx="674">
                  <c:v>162276</c:v>
                </c:pt>
                <c:pt idx="675">
                  <c:v>115685</c:v>
                </c:pt>
                <c:pt idx="676">
                  <c:v>207479</c:v>
                </c:pt>
                <c:pt idx="677">
                  <c:v>359028</c:v>
                </c:pt>
                <c:pt idx="678">
                  <c:v>118705</c:v>
                </c:pt>
                <c:pt idx="679">
                  <c:v>391194</c:v>
                </c:pt>
                <c:pt idx="680">
                  <c:v>213645</c:v>
                </c:pt>
                <c:pt idx="681">
                  <c:v>154877</c:v>
                </c:pt>
                <c:pt idx="682">
                  <c:v>154503</c:v>
                </c:pt>
                <c:pt idx="683">
                  <c:v>264282</c:v>
                </c:pt>
                <c:pt idx="684">
                  <c:v>243854</c:v>
                </c:pt>
                <c:pt idx="685">
                  <c:v>98822</c:v>
                </c:pt>
                <c:pt idx="686">
                  <c:v>249636</c:v>
                </c:pt>
                <c:pt idx="687">
                  <c:v>158569</c:v>
                </c:pt>
                <c:pt idx="688">
                  <c:v>173053</c:v>
                </c:pt>
                <c:pt idx="689">
                  <c:v>123988</c:v>
                </c:pt>
                <c:pt idx="690">
                  <c:v>190448</c:v>
                </c:pt>
                <c:pt idx="691">
                  <c:v>195008</c:v>
                </c:pt>
                <c:pt idx="692">
                  <c:v>152829</c:v>
                </c:pt>
                <c:pt idx="693">
                  <c:v>144625</c:v>
                </c:pt>
                <c:pt idx="694">
                  <c:v>193290</c:v>
                </c:pt>
                <c:pt idx="695">
                  <c:v>151352</c:v>
                </c:pt>
                <c:pt idx="696">
                  <c:v>127452</c:v>
                </c:pt>
                <c:pt idx="697">
                  <c:v>121784</c:v>
                </c:pt>
                <c:pt idx="698">
                  <c:v>287919</c:v>
                </c:pt>
                <c:pt idx="699">
                  <c:v>107962</c:v>
                </c:pt>
                <c:pt idx="700">
                  <c:v>125639</c:v>
                </c:pt>
                <c:pt idx="701">
                  <c:v>194877</c:v>
                </c:pt>
                <c:pt idx="702">
                  <c:v>196175</c:v>
                </c:pt>
                <c:pt idx="703">
                  <c:v>130383</c:v>
                </c:pt>
                <c:pt idx="704">
                  <c:v>165455</c:v>
                </c:pt>
                <c:pt idx="705">
                  <c:v>356008</c:v>
                </c:pt>
                <c:pt idx="706">
                  <c:v>259640</c:v>
                </c:pt>
                <c:pt idx="707">
                  <c:v>426875</c:v>
                </c:pt>
                <c:pt idx="708">
                  <c:v>506170</c:v>
                </c:pt>
                <c:pt idx="709">
                  <c:v>305410</c:v>
                </c:pt>
                <c:pt idx="710">
                  <c:v>349680</c:v>
                </c:pt>
                <c:pt idx="711">
                  <c:v>989484</c:v>
                </c:pt>
                <c:pt idx="712">
                  <c:v>637492</c:v>
                </c:pt>
                <c:pt idx="713">
                  <c:v>443107</c:v>
                </c:pt>
                <c:pt idx="714">
                  <c:v>321389</c:v>
                </c:pt>
                <c:pt idx="715">
                  <c:v>330451</c:v>
                </c:pt>
                <c:pt idx="716">
                  <c:v>205380</c:v>
                </c:pt>
                <c:pt idx="717">
                  <c:v>194111</c:v>
                </c:pt>
                <c:pt idx="718">
                  <c:v>182608</c:v>
                </c:pt>
                <c:pt idx="719">
                  <c:v>148798</c:v>
                </c:pt>
                <c:pt idx="720">
                  <c:v>121912</c:v>
                </c:pt>
                <c:pt idx="721">
                  <c:v>177502</c:v>
                </c:pt>
                <c:pt idx="722">
                  <c:v>119940</c:v>
                </c:pt>
                <c:pt idx="723">
                  <c:v>247565</c:v>
                </c:pt>
                <c:pt idx="724">
                  <c:v>114703</c:v>
                </c:pt>
                <c:pt idx="725">
                  <c:v>169678</c:v>
                </c:pt>
                <c:pt idx="726">
                  <c:v>250460</c:v>
                </c:pt>
                <c:pt idx="727">
                  <c:v>335931</c:v>
                </c:pt>
                <c:pt idx="728">
                  <c:v>165526</c:v>
                </c:pt>
                <c:pt idx="729">
                  <c:v>120063</c:v>
                </c:pt>
                <c:pt idx="730">
                  <c:v>179393</c:v>
                </c:pt>
                <c:pt idx="731">
                  <c:v>88325</c:v>
                </c:pt>
                <c:pt idx="732">
                  <c:v>523326</c:v>
                </c:pt>
                <c:pt idx="733">
                  <c:v>235401</c:v>
                </c:pt>
                <c:pt idx="734">
                  <c:v>134398</c:v>
                </c:pt>
                <c:pt idx="735">
                  <c:v>54472</c:v>
                </c:pt>
                <c:pt idx="736">
                  <c:v>228088</c:v>
                </c:pt>
                <c:pt idx="737">
                  <c:v>139167</c:v>
                </c:pt>
                <c:pt idx="738">
                  <c:v>145042</c:v>
                </c:pt>
                <c:pt idx="739">
                  <c:v>118407</c:v>
                </c:pt>
                <c:pt idx="740">
                  <c:v>365061</c:v>
                </c:pt>
                <c:pt idx="741">
                  <c:v>275029</c:v>
                </c:pt>
                <c:pt idx="742">
                  <c:v>181325</c:v>
                </c:pt>
                <c:pt idx="743">
                  <c:v>218474</c:v>
                </c:pt>
                <c:pt idx="744">
                  <c:v>247157</c:v>
                </c:pt>
                <c:pt idx="745">
                  <c:v>105118</c:v>
                </c:pt>
                <c:pt idx="746">
                  <c:v>136968</c:v>
                </c:pt>
                <c:pt idx="747">
                  <c:v>144885</c:v>
                </c:pt>
                <c:pt idx="748">
                  <c:v>225066</c:v>
                </c:pt>
                <c:pt idx="749">
                  <c:v>130567</c:v>
                </c:pt>
                <c:pt idx="750">
                  <c:v>213514</c:v>
                </c:pt>
                <c:pt idx="751">
                  <c:v>116876</c:v>
                </c:pt>
                <c:pt idx="752">
                  <c:v>111708</c:v>
                </c:pt>
                <c:pt idx="753">
                  <c:v>117097</c:v>
                </c:pt>
                <c:pt idx="754">
                  <c:v>228189</c:v>
                </c:pt>
                <c:pt idx="755">
                  <c:v>236801</c:v>
                </c:pt>
                <c:pt idx="756">
                  <c:v>190471</c:v>
                </c:pt>
                <c:pt idx="757">
                  <c:v>369569</c:v>
                </c:pt>
                <c:pt idx="758">
                  <c:v>539958</c:v>
                </c:pt>
                <c:pt idx="759">
                  <c:v>789634</c:v>
                </c:pt>
                <c:pt idx="760">
                  <c:v>344774</c:v>
                </c:pt>
                <c:pt idx="761">
                  <c:v>183671</c:v>
                </c:pt>
                <c:pt idx="762">
                  <c:v>228575</c:v>
                </c:pt>
                <c:pt idx="763">
                  <c:v>147756</c:v>
                </c:pt>
                <c:pt idx="764">
                  <c:v>405455</c:v>
                </c:pt>
                <c:pt idx="765">
                  <c:v>182475</c:v>
                </c:pt>
                <c:pt idx="766">
                  <c:v>617650</c:v>
                </c:pt>
                <c:pt idx="767">
                  <c:v>225851</c:v>
                </c:pt>
                <c:pt idx="768">
                  <c:v>305053</c:v>
                </c:pt>
                <c:pt idx="769">
                  <c:v>196788</c:v>
                </c:pt>
                <c:pt idx="770">
                  <c:v>445601</c:v>
                </c:pt>
                <c:pt idx="771">
                  <c:v>1139367</c:v>
                </c:pt>
                <c:pt idx="772">
                  <c:v>307157</c:v>
                </c:pt>
                <c:pt idx="773">
                  <c:v>352676</c:v>
                </c:pt>
                <c:pt idx="774">
                  <c:v>267148</c:v>
                </c:pt>
                <c:pt idx="775">
                  <c:v>257716</c:v>
                </c:pt>
                <c:pt idx="776">
                  <c:v>258383</c:v>
                </c:pt>
                <c:pt idx="777">
                  <c:v>357801</c:v>
                </c:pt>
                <c:pt idx="778">
                  <c:v>167708</c:v>
                </c:pt>
                <c:pt idx="779">
                  <c:v>197882</c:v>
                </c:pt>
                <c:pt idx="780">
                  <c:v>356584</c:v>
                </c:pt>
                <c:pt idx="781">
                  <c:v>161427</c:v>
                </c:pt>
                <c:pt idx="782">
                  <c:v>149628</c:v>
                </c:pt>
                <c:pt idx="783">
                  <c:v>166140</c:v>
                </c:pt>
                <c:pt idx="784">
                  <c:v>144414</c:v>
                </c:pt>
                <c:pt idx="785">
                  <c:v>189339</c:v>
                </c:pt>
                <c:pt idx="786">
                  <c:v>146243</c:v>
                </c:pt>
                <c:pt idx="787">
                  <c:v>351746</c:v>
                </c:pt>
                <c:pt idx="788">
                  <c:v>409858</c:v>
                </c:pt>
                <c:pt idx="789">
                  <c:v>671397</c:v>
                </c:pt>
                <c:pt idx="790">
                  <c:v>247643</c:v>
                </c:pt>
                <c:pt idx="791">
                  <c:v>283741</c:v>
                </c:pt>
                <c:pt idx="792">
                  <c:v>251430</c:v>
                </c:pt>
                <c:pt idx="793">
                  <c:v>145600</c:v>
                </c:pt>
                <c:pt idx="794">
                  <c:v>231900</c:v>
                </c:pt>
                <c:pt idx="795">
                  <c:v>252154</c:v>
                </c:pt>
                <c:pt idx="796">
                  <c:v>118464</c:v>
                </c:pt>
                <c:pt idx="797">
                  <c:v>128503</c:v>
                </c:pt>
                <c:pt idx="798">
                  <c:v>119937</c:v>
                </c:pt>
                <c:pt idx="799">
                  <c:v>136932</c:v>
                </c:pt>
                <c:pt idx="800">
                  <c:v>155369</c:v>
                </c:pt>
                <c:pt idx="801">
                  <c:v>131536</c:v>
                </c:pt>
                <c:pt idx="802">
                  <c:v>108117</c:v>
                </c:pt>
                <c:pt idx="803">
                  <c:v>90872</c:v>
                </c:pt>
                <c:pt idx="804">
                  <c:v>159481</c:v>
                </c:pt>
                <c:pt idx="805">
                  <c:v>68684</c:v>
                </c:pt>
                <c:pt idx="806">
                  <c:v>148899</c:v>
                </c:pt>
                <c:pt idx="807">
                  <c:v>113353</c:v>
                </c:pt>
                <c:pt idx="808">
                  <c:v>134493</c:v>
                </c:pt>
                <c:pt idx="809">
                  <c:v>53474</c:v>
                </c:pt>
                <c:pt idx="810">
                  <c:v>171801</c:v>
                </c:pt>
                <c:pt idx="811">
                  <c:v>126227</c:v>
                </c:pt>
                <c:pt idx="812">
                  <c:v>73343</c:v>
                </c:pt>
                <c:pt idx="813">
                  <c:v>107361</c:v>
                </c:pt>
                <c:pt idx="814">
                  <c:v>73370</c:v>
                </c:pt>
                <c:pt idx="815">
                  <c:v>69652</c:v>
                </c:pt>
                <c:pt idx="816">
                  <c:v>78969</c:v>
                </c:pt>
                <c:pt idx="817">
                  <c:v>166585</c:v>
                </c:pt>
                <c:pt idx="818">
                  <c:v>125067</c:v>
                </c:pt>
                <c:pt idx="819">
                  <c:v>124273</c:v>
                </c:pt>
                <c:pt idx="820">
                  <c:v>76033</c:v>
                </c:pt>
                <c:pt idx="821">
                  <c:v>163630</c:v>
                </c:pt>
                <c:pt idx="822">
                  <c:v>313371</c:v>
                </c:pt>
                <c:pt idx="823">
                  <c:v>272443</c:v>
                </c:pt>
                <c:pt idx="824">
                  <c:v>230849</c:v>
                </c:pt>
                <c:pt idx="825">
                  <c:v>261422</c:v>
                </c:pt>
                <c:pt idx="826">
                  <c:v>294647</c:v>
                </c:pt>
                <c:pt idx="827">
                  <c:v>243699</c:v>
                </c:pt>
                <c:pt idx="828">
                  <c:v>94064</c:v>
                </c:pt>
                <c:pt idx="829">
                  <c:v>110716</c:v>
                </c:pt>
                <c:pt idx="830">
                  <c:v>146003</c:v>
                </c:pt>
                <c:pt idx="831">
                  <c:v>135448</c:v>
                </c:pt>
                <c:pt idx="832">
                  <c:v>102227</c:v>
                </c:pt>
                <c:pt idx="833">
                  <c:v>119634</c:v>
                </c:pt>
                <c:pt idx="834">
                  <c:v>146861</c:v>
                </c:pt>
                <c:pt idx="835">
                  <c:v>262363</c:v>
                </c:pt>
                <c:pt idx="836">
                  <c:v>248057</c:v>
                </c:pt>
                <c:pt idx="837">
                  <c:v>131745</c:v>
                </c:pt>
                <c:pt idx="838">
                  <c:v>51694</c:v>
                </c:pt>
                <c:pt idx="839">
                  <c:v>124189</c:v>
                </c:pt>
                <c:pt idx="840">
                  <c:v>264857</c:v>
                </c:pt>
                <c:pt idx="841">
                  <c:v>197827</c:v>
                </c:pt>
                <c:pt idx="842">
                  <c:v>203571</c:v>
                </c:pt>
                <c:pt idx="843">
                  <c:v>203400</c:v>
                </c:pt>
                <c:pt idx="844">
                  <c:v>193191</c:v>
                </c:pt>
                <c:pt idx="845">
                  <c:v>160335</c:v>
                </c:pt>
                <c:pt idx="846">
                  <c:v>243062</c:v>
                </c:pt>
                <c:pt idx="847">
                  <c:v>205788</c:v>
                </c:pt>
                <c:pt idx="848">
                  <c:v>117814</c:v>
                </c:pt>
                <c:pt idx="849">
                  <c:v>116860</c:v>
                </c:pt>
                <c:pt idx="850">
                  <c:v>119155</c:v>
                </c:pt>
                <c:pt idx="851">
                  <c:v>241144</c:v>
                </c:pt>
                <c:pt idx="852">
                  <c:v>212287</c:v>
                </c:pt>
                <c:pt idx="853">
                  <c:v>343136</c:v>
                </c:pt>
                <c:pt idx="854">
                  <c:v>272452</c:v>
                </c:pt>
                <c:pt idx="855">
                  <c:v>82291</c:v>
                </c:pt>
                <c:pt idx="856">
                  <c:v>99974</c:v>
                </c:pt>
                <c:pt idx="857">
                  <c:v>242317</c:v>
                </c:pt>
                <c:pt idx="858">
                  <c:v>262603</c:v>
                </c:pt>
                <c:pt idx="859">
                  <c:v>188452</c:v>
                </c:pt>
                <c:pt idx="860">
                  <c:v>105123</c:v>
                </c:pt>
                <c:pt idx="861">
                  <c:v>143770</c:v>
                </c:pt>
                <c:pt idx="862">
                  <c:v>120207</c:v>
                </c:pt>
                <c:pt idx="863">
                  <c:v>124985</c:v>
                </c:pt>
                <c:pt idx="864">
                  <c:v>90739</c:v>
                </c:pt>
                <c:pt idx="865">
                  <c:v>167559</c:v>
                </c:pt>
                <c:pt idx="866">
                  <c:v>254679</c:v>
                </c:pt>
                <c:pt idx="867">
                  <c:v>92340</c:v>
                </c:pt>
                <c:pt idx="868">
                  <c:v>202339</c:v>
                </c:pt>
                <c:pt idx="869">
                  <c:v>107813</c:v>
                </c:pt>
                <c:pt idx="870">
                  <c:v>216125</c:v>
                </c:pt>
                <c:pt idx="871">
                  <c:v>334429</c:v>
                </c:pt>
                <c:pt idx="872">
                  <c:v>99034</c:v>
                </c:pt>
                <c:pt idx="873">
                  <c:v>109959</c:v>
                </c:pt>
                <c:pt idx="874">
                  <c:v>103527</c:v>
                </c:pt>
                <c:pt idx="875">
                  <c:v>239883</c:v>
                </c:pt>
                <c:pt idx="876">
                  <c:v>80727</c:v>
                </c:pt>
                <c:pt idx="877">
                  <c:v>114309</c:v>
                </c:pt>
                <c:pt idx="878">
                  <c:v>76242</c:v>
                </c:pt>
                <c:pt idx="879">
                  <c:v>182800</c:v>
                </c:pt>
                <c:pt idx="880">
                  <c:v>296828</c:v>
                </c:pt>
                <c:pt idx="881">
                  <c:v>98340</c:v>
                </c:pt>
                <c:pt idx="882">
                  <c:v>90557</c:v>
                </c:pt>
                <c:pt idx="883">
                  <c:v>63416</c:v>
                </c:pt>
                <c:pt idx="884">
                  <c:v>94386</c:v>
                </c:pt>
                <c:pt idx="885">
                  <c:v>89242</c:v>
                </c:pt>
                <c:pt idx="886">
                  <c:v>109310</c:v>
                </c:pt>
                <c:pt idx="887">
                  <c:v>80981</c:v>
                </c:pt>
                <c:pt idx="888">
                  <c:v>61675</c:v>
                </c:pt>
                <c:pt idx="889">
                  <c:v>63684</c:v>
                </c:pt>
                <c:pt idx="890">
                  <c:v>67596</c:v>
                </c:pt>
                <c:pt idx="891">
                  <c:v>52734</c:v>
                </c:pt>
                <c:pt idx="892">
                  <c:v>133292</c:v>
                </c:pt>
                <c:pt idx="893">
                  <c:v>199298</c:v>
                </c:pt>
                <c:pt idx="894">
                  <c:v>119853</c:v>
                </c:pt>
                <c:pt idx="895">
                  <c:v>196968</c:v>
                </c:pt>
                <c:pt idx="896">
                  <c:v>239656</c:v>
                </c:pt>
                <c:pt idx="897">
                  <c:v>81517</c:v>
                </c:pt>
                <c:pt idx="898">
                  <c:v>131775</c:v>
                </c:pt>
                <c:pt idx="899">
                  <c:v>193536</c:v>
                </c:pt>
                <c:pt idx="900">
                  <c:v>113668</c:v>
                </c:pt>
                <c:pt idx="901">
                  <c:v>309915</c:v>
                </c:pt>
                <c:pt idx="902">
                  <c:v>605040</c:v>
                </c:pt>
                <c:pt idx="903">
                  <c:v>317324</c:v>
                </c:pt>
                <c:pt idx="904">
                  <c:v>246824</c:v>
                </c:pt>
                <c:pt idx="905">
                  <c:v>344755</c:v>
                </c:pt>
                <c:pt idx="906">
                  <c:v>159381</c:v>
                </c:pt>
                <c:pt idx="907">
                  <c:v>206630</c:v>
                </c:pt>
                <c:pt idx="908">
                  <c:v>199426</c:v>
                </c:pt>
                <c:pt idx="909">
                  <c:v>339788</c:v>
                </c:pt>
                <c:pt idx="910">
                  <c:v>138907</c:v>
                </c:pt>
                <c:pt idx="911">
                  <c:v>194046</c:v>
                </c:pt>
                <c:pt idx="912">
                  <c:v>303406</c:v>
                </c:pt>
                <c:pt idx="913">
                  <c:v>134439</c:v>
                </c:pt>
                <c:pt idx="914">
                  <c:v>227461</c:v>
                </c:pt>
                <c:pt idx="915">
                  <c:v>101697</c:v>
                </c:pt>
                <c:pt idx="916">
                  <c:v>190836</c:v>
                </c:pt>
                <c:pt idx="917">
                  <c:v>129965</c:v>
                </c:pt>
                <c:pt idx="918">
                  <c:v>163361</c:v>
                </c:pt>
                <c:pt idx="919">
                  <c:v>111292</c:v>
                </c:pt>
                <c:pt idx="920">
                  <c:v>96036</c:v>
                </c:pt>
                <c:pt idx="921">
                  <c:v>220286</c:v>
                </c:pt>
                <c:pt idx="922">
                  <c:v>289860</c:v>
                </c:pt>
                <c:pt idx="923">
                  <c:v>263580</c:v>
                </c:pt>
                <c:pt idx="924">
                  <c:v>225480</c:v>
                </c:pt>
                <c:pt idx="925">
                  <c:v>267104</c:v>
                </c:pt>
                <c:pt idx="926">
                  <c:v>148012</c:v>
                </c:pt>
                <c:pt idx="927">
                  <c:v>135129</c:v>
                </c:pt>
                <c:pt idx="928">
                  <c:v>126207</c:v>
                </c:pt>
                <c:pt idx="929">
                  <c:v>158284</c:v>
                </c:pt>
                <c:pt idx="930">
                  <c:v>314403</c:v>
                </c:pt>
                <c:pt idx="931">
                  <c:v>168343</c:v>
                </c:pt>
                <c:pt idx="932">
                  <c:v>175807</c:v>
                </c:pt>
                <c:pt idx="933">
                  <c:v>100987</c:v>
                </c:pt>
                <c:pt idx="934">
                  <c:v>156578</c:v>
                </c:pt>
                <c:pt idx="935">
                  <c:v>153632</c:v>
                </c:pt>
                <c:pt idx="936">
                  <c:v>104274</c:v>
                </c:pt>
                <c:pt idx="937">
                  <c:v>113351</c:v>
                </c:pt>
                <c:pt idx="938">
                  <c:v>108673</c:v>
                </c:pt>
                <c:pt idx="939">
                  <c:v>138106</c:v>
                </c:pt>
                <c:pt idx="940">
                  <c:v>134350</c:v>
                </c:pt>
                <c:pt idx="941">
                  <c:v>559810</c:v>
                </c:pt>
                <c:pt idx="942">
                  <c:v>136901</c:v>
                </c:pt>
                <c:pt idx="943">
                  <c:v>564906</c:v>
                </c:pt>
                <c:pt idx="944">
                  <c:v>185457</c:v>
                </c:pt>
                <c:pt idx="945">
                  <c:v>315875</c:v>
                </c:pt>
                <c:pt idx="946">
                  <c:v>203318</c:v>
                </c:pt>
                <c:pt idx="947">
                  <c:v>705648</c:v>
                </c:pt>
                <c:pt idx="948">
                  <c:v>331266</c:v>
                </c:pt>
                <c:pt idx="949">
                  <c:v>189554</c:v>
                </c:pt>
                <c:pt idx="950">
                  <c:v>141375</c:v>
                </c:pt>
                <c:pt idx="951">
                  <c:v>320048</c:v>
                </c:pt>
                <c:pt idx="952">
                  <c:v>262492</c:v>
                </c:pt>
                <c:pt idx="953">
                  <c:v>237257</c:v>
                </c:pt>
                <c:pt idx="954">
                  <c:v>269128</c:v>
                </c:pt>
                <c:pt idx="955">
                  <c:v>386079</c:v>
                </c:pt>
                <c:pt idx="956">
                  <c:v>397346</c:v>
                </c:pt>
                <c:pt idx="957">
                  <c:v>253663</c:v>
                </c:pt>
                <c:pt idx="958">
                  <c:v>567701</c:v>
                </c:pt>
                <c:pt idx="959">
                  <c:v>299384</c:v>
                </c:pt>
                <c:pt idx="960">
                  <c:v>271141</c:v>
                </c:pt>
                <c:pt idx="961">
                  <c:v>426612</c:v>
                </c:pt>
                <c:pt idx="962">
                  <c:v>530058</c:v>
                </c:pt>
                <c:pt idx="963">
                  <c:v>500093</c:v>
                </c:pt>
                <c:pt idx="964">
                  <c:v>744101</c:v>
                </c:pt>
                <c:pt idx="965">
                  <c:v>7377636</c:v>
                </c:pt>
                <c:pt idx="966">
                  <c:v>1172153</c:v>
                </c:pt>
                <c:pt idx="967">
                  <c:v>591088</c:v>
                </c:pt>
                <c:pt idx="968">
                  <c:v>435703</c:v>
                </c:pt>
                <c:pt idx="969">
                  <c:v>493983</c:v>
                </c:pt>
                <c:pt idx="970">
                  <c:v>683906</c:v>
                </c:pt>
                <c:pt idx="971">
                  <c:v>249025</c:v>
                </c:pt>
                <c:pt idx="972">
                  <c:v>349683</c:v>
                </c:pt>
                <c:pt idx="973">
                  <c:v>313877</c:v>
                </c:pt>
                <c:pt idx="974">
                  <c:v>207800</c:v>
                </c:pt>
                <c:pt idx="975">
                  <c:v>204220</c:v>
                </c:pt>
                <c:pt idx="976">
                  <c:v>125517</c:v>
                </c:pt>
                <c:pt idx="977">
                  <c:v>492487</c:v>
                </c:pt>
                <c:pt idx="978">
                  <c:v>201841</c:v>
                </c:pt>
                <c:pt idx="979">
                  <c:v>133775</c:v>
                </c:pt>
                <c:pt idx="980">
                  <c:v>328404</c:v>
                </c:pt>
                <c:pt idx="981">
                  <c:v>117265</c:v>
                </c:pt>
                <c:pt idx="982">
                  <c:v>617759</c:v>
                </c:pt>
                <c:pt idx="983">
                  <c:v>302513</c:v>
                </c:pt>
                <c:pt idx="984">
                  <c:v>163737</c:v>
                </c:pt>
                <c:pt idx="985">
                  <c:v>235178</c:v>
                </c:pt>
                <c:pt idx="986">
                  <c:v>525597</c:v>
                </c:pt>
                <c:pt idx="987">
                  <c:v>325999</c:v>
                </c:pt>
                <c:pt idx="988">
                  <c:v>377290</c:v>
                </c:pt>
                <c:pt idx="989">
                  <c:v>455991</c:v>
                </c:pt>
                <c:pt idx="990">
                  <c:v>251967</c:v>
                </c:pt>
                <c:pt idx="991">
                  <c:v>136289</c:v>
                </c:pt>
                <c:pt idx="992">
                  <c:v>100761</c:v>
                </c:pt>
                <c:pt idx="993">
                  <c:v>250942</c:v>
                </c:pt>
                <c:pt idx="994">
                  <c:v>185421</c:v>
                </c:pt>
                <c:pt idx="995">
                  <c:v>128455</c:v>
                </c:pt>
                <c:pt idx="996">
                  <c:v>195990</c:v>
                </c:pt>
                <c:pt idx="997">
                  <c:v>343957</c:v>
                </c:pt>
                <c:pt idx="998">
                  <c:v>276704</c:v>
                </c:pt>
                <c:pt idx="999">
                  <c:v>374200</c:v>
                </c:pt>
                <c:pt idx="1000">
                  <c:v>233093</c:v>
                </c:pt>
                <c:pt idx="1001">
                  <c:v>344928</c:v>
                </c:pt>
                <c:pt idx="1002">
                  <c:v>214894</c:v>
                </c:pt>
                <c:pt idx="1003">
                  <c:v>111690</c:v>
                </c:pt>
                <c:pt idx="1004">
                  <c:v>333902</c:v>
                </c:pt>
                <c:pt idx="1005">
                  <c:v>568246</c:v>
                </c:pt>
                <c:pt idx="1006">
                  <c:v>330429</c:v>
                </c:pt>
                <c:pt idx="1007">
                  <c:v>284071</c:v>
                </c:pt>
                <c:pt idx="1008">
                  <c:v>229049</c:v>
                </c:pt>
                <c:pt idx="1009">
                  <c:v>355551</c:v>
                </c:pt>
                <c:pt idx="1010">
                  <c:v>353410</c:v>
                </c:pt>
                <c:pt idx="1011">
                  <c:v>494386</c:v>
                </c:pt>
                <c:pt idx="1012">
                  <c:v>481332</c:v>
                </c:pt>
                <c:pt idx="1013">
                  <c:v>234313</c:v>
                </c:pt>
                <c:pt idx="1014">
                  <c:v>230108</c:v>
                </c:pt>
                <c:pt idx="1015">
                  <c:v>404151</c:v>
                </c:pt>
                <c:pt idx="1016">
                  <c:v>522532</c:v>
                </c:pt>
                <c:pt idx="1017">
                  <c:v>183828</c:v>
                </c:pt>
                <c:pt idx="1018">
                  <c:v>300479</c:v>
                </c:pt>
                <c:pt idx="1019">
                  <c:v>291050</c:v>
                </c:pt>
                <c:pt idx="1020">
                  <c:v>352952</c:v>
                </c:pt>
                <c:pt idx="1021">
                  <c:v>503817</c:v>
                </c:pt>
                <c:pt idx="1022">
                  <c:v>454239</c:v>
                </c:pt>
                <c:pt idx="1023">
                  <c:v>422194</c:v>
                </c:pt>
                <c:pt idx="1024">
                  <c:v>4441057</c:v>
                </c:pt>
                <c:pt idx="1025">
                  <c:v>811034</c:v>
                </c:pt>
                <c:pt idx="1026">
                  <c:v>339511</c:v>
                </c:pt>
                <c:pt idx="1027">
                  <c:v>204840</c:v>
                </c:pt>
                <c:pt idx="1028">
                  <c:v>1153649</c:v>
                </c:pt>
                <c:pt idx="1029">
                  <c:v>279690</c:v>
                </c:pt>
                <c:pt idx="1030">
                  <c:v>277457</c:v>
                </c:pt>
                <c:pt idx="1031">
                  <c:v>260305</c:v>
                </c:pt>
                <c:pt idx="1032">
                  <c:v>364292</c:v>
                </c:pt>
                <c:pt idx="1033">
                  <c:v>330716</c:v>
                </c:pt>
                <c:pt idx="1034">
                  <c:v>552635</c:v>
                </c:pt>
                <c:pt idx="1035">
                  <c:v>297509</c:v>
                </c:pt>
                <c:pt idx="1036">
                  <c:v>483893</c:v>
                </c:pt>
                <c:pt idx="1037">
                  <c:v>182658</c:v>
                </c:pt>
                <c:pt idx="1038">
                  <c:v>214244</c:v>
                </c:pt>
                <c:pt idx="1039">
                  <c:v>274875</c:v>
                </c:pt>
                <c:pt idx="1040">
                  <c:v>241048</c:v>
                </c:pt>
                <c:pt idx="1041">
                  <c:v>250717</c:v>
                </c:pt>
                <c:pt idx="1042">
                  <c:v>257034</c:v>
                </c:pt>
                <c:pt idx="1043">
                  <c:v>210633</c:v>
                </c:pt>
                <c:pt idx="1044">
                  <c:v>212136</c:v>
                </c:pt>
                <c:pt idx="1045">
                  <c:v>636382</c:v>
                </c:pt>
                <c:pt idx="1046">
                  <c:v>545356</c:v>
                </c:pt>
                <c:pt idx="1047">
                  <c:v>394483</c:v>
                </c:pt>
                <c:pt idx="1048">
                  <c:v>136294</c:v>
                </c:pt>
                <c:pt idx="1049">
                  <c:v>558443</c:v>
                </c:pt>
                <c:pt idx="1050">
                  <c:v>335865</c:v>
                </c:pt>
                <c:pt idx="1051">
                  <c:v>208236</c:v>
                </c:pt>
                <c:pt idx="1052">
                  <c:v>434599</c:v>
                </c:pt>
                <c:pt idx="1053">
                  <c:v>143588</c:v>
                </c:pt>
                <c:pt idx="1054">
                  <c:v>144456</c:v>
                </c:pt>
                <c:pt idx="1055">
                  <c:v>294234</c:v>
                </c:pt>
                <c:pt idx="1056">
                  <c:v>280061</c:v>
                </c:pt>
                <c:pt idx="1057">
                  <c:v>108918</c:v>
                </c:pt>
                <c:pt idx="1058">
                  <c:v>187703</c:v>
                </c:pt>
                <c:pt idx="1059">
                  <c:v>267977</c:v>
                </c:pt>
                <c:pt idx="1060">
                  <c:v>245795</c:v>
                </c:pt>
                <c:pt idx="1061">
                  <c:v>387139</c:v>
                </c:pt>
                <c:pt idx="1062">
                  <c:v>281670</c:v>
                </c:pt>
                <c:pt idx="1063">
                  <c:v>385200</c:v>
                </c:pt>
                <c:pt idx="1064">
                  <c:v>605463</c:v>
                </c:pt>
                <c:pt idx="1065">
                  <c:v>179947</c:v>
                </c:pt>
                <c:pt idx="1066">
                  <c:v>495982</c:v>
                </c:pt>
                <c:pt idx="1067">
                  <c:v>791492</c:v>
                </c:pt>
                <c:pt idx="1068">
                  <c:v>1384466</c:v>
                </c:pt>
                <c:pt idx="1069">
                  <c:v>686376</c:v>
                </c:pt>
                <c:pt idx="1070">
                  <c:v>539365</c:v>
                </c:pt>
                <c:pt idx="1071">
                  <c:v>195143</c:v>
                </c:pt>
                <c:pt idx="1072">
                  <c:v>243122</c:v>
                </c:pt>
                <c:pt idx="1073">
                  <c:v>240603</c:v>
                </c:pt>
                <c:pt idx="1074">
                  <c:v>223094</c:v>
                </c:pt>
                <c:pt idx="1075">
                  <c:v>232034</c:v>
                </c:pt>
                <c:pt idx="1076">
                  <c:v>176544</c:v>
                </c:pt>
                <c:pt idx="1077">
                  <c:v>197648</c:v>
                </c:pt>
                <c:pt idx="1078">
                  <c:v>298009</c:v>
                </c:pt>
                <c:pt idx="1079">
                  <c:v>220521</c:v>
                </c:pt>
                <c:pt idx="1080">
                  <c:v>255493</c:v>
                </c:pt>
                <c:pt idx="1081">
                  <c:v>399366</c:v>
                </c:pt>
                <c:pt idx="1082">
                  <c:v>3610469</c:v>
                </c:pt>
                <c:pt idx="1083">
                  <c:v>2028291</c:v>
                </c:pt>
                <c:pt idx="1084">
                  <c:v>551084</c:v>
                </c:pt>
                <c:pt idx="1085">
                  <c:v>488230</c:v>
                </c:pt>
                <c:pt idx="1086">
                  <c:v>409797</c:v>
                </c:pt>
                <c:pt idx="1087">
                  <c:v>285125</c:v>
                </c:pt>
                <c:pt idx="1088">
                  <c:v>1051719</c:v>
                </c:pt>
                <c:pt idx="1089">
                  <c:v>2138343</c:v>
                </c:pt>
                <c:pt idx="1090">
                  <c:v>2536379</c:v>
                </c:pt>
                <c:pt idx="1091">
                  <c:v>960932</c:v>
                </c:pt>
                <c:pt idx="1092">
                  <c:v>493426</c:v>
                </c:pt>
                <c:pt idx="1093">
                  <c:v>435401</c:v>
                </c:pt>
                <c:pt idx="1094">
                  <c:v>495156</c:v>
                </c:pt>
                <c:pt idx="1095">
                  <c:v>582640</c:v>
                </c:pt>
                <c:pt idx="1096">
                  <c:v>322046</c:v>
                </c:pt>
                <c:pt idx="1097">
                  <c:v>656742</c:v>
                </c:pt>
                <c:pt idx="1098">
                  <c:v>437571</c:v>
                </c:pt>
                <c:pt idx="1099">
                  <c:v>389342</c:v>
                </c:pt>
                <c:pt idx="1100">
                  <c:v>359061</c:v>
                </c:pt>
                <c:pt idx="1101">
                  <c:v>390276</c:v>
                </c:pt>
                <c:pt idx="1102">
                  <c:v>321147</c:v>
                </c:pt>
                <c:pt idx="1103">
                  <c:v>336520</c:v>
                </c:pt>
                <c:pt idx="1104">
                  <c:v>1132725</c:v>
                </c:pt>
                <c:pt idx="1105">
                  <c:v>533339</c:v>
                </c:pt>
                <c:pt idx="1106">
                  <c:v>340032</c:v>
                </c:pt>
                <c:pt idx="1107">
                  <c:v>599055</c:v>
                </c:pt>
                <c:pt idx="1108">
                  <c:v>350998</c:v>
                </c:pt>
                <c:pt idx="1109">
                  <c:v>338289</c:v>
                </c:pt>
                <c:pt idx="1110">
                  <c:v>347730</c:v>
                </c:pt>
                <c:pt idx="1111">
                  <c:v>292626</c:v>
                </c:pt>
                <c:pt idx="1112">
                  <c:v>438106</c:v>
                </c:pt>
                <c:pt idx="1113">
                  <c:v>164305</c:v>
                </c:pt>
                <c:pt idx="1114">
                  <c:v>291659</c:v>
                </c:pt>
                <c:pt idx="1115">
                  <c:v>318912</c:v>
                </c:pt>
                <c:pt idx="1116">
                  <c:v>242655</c:v>
                </c:pt>
                <c:pt idx="1117">
                  <c:v>301797</c:v>
                </c:pt>
                <c:pt idx="1118">
                  <c:v>349410</c:v>
                </c:pt>
                <c:pt idx="1119">
                  <c:v>236455</c:v>
                </c:pt>
                <c:pt idx="1120">
                  <c:v>321816</c:v>
                </c:pt>
                <c:pt idx="1121">
                  <c:v>216654</c:v>
                </c:pt>
                <c:pt idx="1122">
                  <c:v>167918</c:v>
                </c:pt>
                <c:pt idx="1123">
                  <c:v>150593</c:v>
                </c:pt>
                <c:pt idx="1124">
                  <c:v>247274</c:v>
                </c:pt>
                <c:pt idx="1125">
                  <c:v>198780</c:v>
                </c:pt>
                <c:pt idx="1126">
                  <c:v>174216</c:v>
                </c:pt>
                <c:pt idx="1127">
                  <c:v>199692</c:v>
                </c:pt>
                <c:pt idx="1128">
                  <c:v>343261</c:v>
                </c:pt>
                <c:pt idx="1129">
                  <c:v>298984</c:v>
                </c:pt>
                <c:pt idx="1130">
                  <c:v>459659</c:v>
                </c:pt>
                <c:pt idx="1131">
                  <c:v>541285</c:v>
                </c:pt>
                <c:pt idx="1132">
                  <c:v>850834</c:v>
                </c:pt>
                <c:pt idx="1133">
                  <c:v>346431</c:v>
                </c:pt>
                <c:pt idx="1134">
                  <c:v>160815</c:v>
                </c:pt>
                <c:pt idx="1135">
                  <c:v>160815</c:v>
                </c:pt>
                <c:pt idx="1136">
                  <c:v>147388</c:v>
                </c:pt>
                <c:pt idx="1137">
                  <c:v>128458</c:v>
                </c:pt>
                <c:pt idx="1138">
                  <c:v>121842</c:v>
                </c:pt>
                <c:pt idx="1139">
                  <c:v>185790</c:v>
                </c:pt>
                <c:pt idx="1140">
                  <c:v>265429</c:v>
                </c:pt>
                <c:pt idx="1141">
                  <c:v>291450</c:v>
                </c:pt>
                <c:pt idx="1142">
                  <c:v>127050</c:v>
                </c:pt>
                <c:pt idx="1143">
                  <c:v>78738</c:v>
                </c:pt>
                <c:pt idx="1144">
                  <c:v>184228</c:v>
                </c:pt>
                <c:pt idx="1145">
                  <c:v>335868</c:v>
                </c:pt>
                <c:pt idx="1146">
                  <c:v>209852</c:v>
                </c:pt>
              </c:numCache>
            </c:numRef>
          </c:val>
          <c:extLst>
            <c:ext xmlns:c16="http://schemas.microsoft.com/office/drawing/2014/chart" uri="{C3380CC4-5D6E-409C-BE32-E72D297353CC}">
              <c16:uniqueId val="{00000000-61DB-43C8-ADDC-AB251EF1AEF1}"/>
            </c:ext>
          </c:extLst>
        </c:ser>
        <c:dLbls>
          <c:showLegendKey val="0"/>
          <c:showVal val="0"/>
          <c:showCatName val="0"/>
          <c:showSerName val="0"/>
          <c:showPercent val="0"/>
          <c:showBubbleSize val="0"/>
        </c:dLbls>
        <c:axId val="1295497200"/>
        <c:axId val="1295487120"/>
      </c:areaChart>
      <c:lineChart>
        <c:grouping val="standard"/>
        <c:varyColors val="0"/>
        <c:ser>
          <c:idx val="0"/>
          <c:order val="0"/>
          <c:spPr>
            <a:ln w="28575" cap="rnd">
              <a:solidFill>
                <a:schemeClr val="accent1"/>
              </a:solidFill>
              <a:round/>
            </a:ln>
            <a:effectLst/>
          </c:spPr>
          <c:marker>
            <c:symbol val="none"/>
          </c:marker>
          <c:cat>
            <c:numRef>
              <c:f>Pricing!$S$10:$S$1666</c:f>
              <c:numCache>
                <c:formatCode>0.00</c:formatCode>
                <c:ptCount val="1657"/>
                <c:pt idx="0">
                  <c:v>44405</c:v>
                </c:pt>
                <c:pt idx="1">
                  <c:v>44406</c:v>
                </c:pt>
                <c:pt idx="2">
                  <c:v>44409</c:v>
                </c:pt>
                <c:pt idx="3">
                  <c:v>44410</c:v>
                </c:pt>
                <c:pt idx="4">
                  <c:v>44411</c:v>
                </c:pt>
                <c:pt idx="5">
                  <c:v>44412</c:v>
                </c:pt>
                <c:pt idx="6">
                  <c:v>44413</c:v>
                </c:pt>
                <c:pt idx="7">
                  <c:v>44416</c:v>
                </c:pt>
                <c:pt idx="8">
                  <c:v>44417</c:v>
                </c:pt>
                <c:pt idx="9">
                  <c:v>44418</c:v>
                </c:pt>
                <c:pt idx="10">
                  <c:v>44419</c:v>
                </c:pt>
                <c:pt idx="11">
                  <c:v>44420</c:v>
                </c:pt>
                <c:pt idx="12">
                  <c:v>44423</c:v>
                </c:pt>
                <c:pt idx="13">
                  <c:v>44424</c:v>
                </c:pt>
                <c:pt idx="14">
                  <c:v>44425</c:v>
                </c:pt>
                <c:pt idx="15">
                  <c:v>44426</c:v>
                </c:pt>
                <c:pt idx="16">
                  <c:v>44427</c:v>
                </c:pt>
                <c:pt idx="17">
                  <c:v>44430</c:v>
                </c:pt>
                <c:pt idx="18">
                  <c:v>44431</c:v>
                </c:pt>
                <c:pt idx="19">
                  <c:v>44432</c:v>
                </c:pt>
                <c:pt idx="20">
                  <c:v>44433</c:v>
                </c:pt>
                <c:pt idx="21">
                  <c:v>44434</c:v>
                </c:pt>
                <c:pt idx="22">
                  <c:v>44437</c:v>
                </c:pt>
                <c:pt idx="23">
                  <c:v>44438</c:v>
                </c:pt>
                <c:pt idx="24">
                  <c:v>44439</c:v>
                </c:pt>
                <c:pt idx="25">
                  <c:v>44440</c:v>
                </c:pt>
                <c:pt idx="26">
                  <c:v>44441</c:v>
                </c:pt>
                <c:pt idx="27">
                  <c:v>44445</c:v>
                </c:pt>
                <c:pt idx="28">
                  <c:v>44446</c:v>
                </c:pt>
                <c:pt idx="29">
                  <c:v>44447</c:v>
                </c:pt>
                <c:pt idx="30">
                  <c:v>44448</c:v>
                </c:pt>
                <c:pt idx="31">
                  <c:v>44451</c:v>
                </c:pt>
                <c:pt idx="32">
                  <c:v>44452</c:v>
                </c:pt>
                <c:pt idx="33">
                  <c:v>44453</c:v>
                </c:pt>
                <c:pt idx="34">
                  <c:v>44454</c:v>
                </c:pt>
                <c:pt idx="35">
                  <c:v>44455</c:v>
                </c:pt>
                <c:pt idx="36">
                  <c:v>44458</c:v>
                </c:pt>
                <c:pt idx="37">
                  <c:v>44459</c:v>
                </c:pt>
                <c:pt idx="38">
                  <c:v>44460</c:v>
                </c:pt>
                <c:pt idx="39">
                  <c:v>44461</c:v>
                </c:pt>
                <c:pt idx="40">
                  <c:v>44462</c:v>
                </c:pt>
                <c:pt idx="41">
                  <c:v>44465</c:v>
                </c:pt>
                <c:pt idx="42">
                  <c:v>44466</c:v>
                </c:pt>
                <c:pt idx="43">
                  <c:v>44467</c:v>
                </c:pt>
                <c:pt idx="44">
                  <c:v>44468</c:v>
                </c:pt>
                <c:pt idx="45">
                  <c:v>44469</c:v>
                </c:pt>
                <c:pt idx="46">
                  <c:v>44472</c:v>
                </c:pt>
                <c:pt idx="47">
                  <c:v>44473</c:v>
                </c:pt>
                <c:pt idx="48">
                  <c:v>44474</c:v>
                </c:pt>
                <c:pt idx="49">
                  <c:v>44475</c:v>
                </c:pt>
                <c:pt idx="50">
                  <c:v>44476</c:v>
                </c:pt>
                <c:pt idx="51">
                  <c:v>44479</c:v>
                </c:pt>
                <c:pt idx="52">
                  <c:v>44480</c:v>
                </c:pt>
                <c:pt idx="53">
                  <c:v>44481</c:v>
                </c:pt>
                <c:pt idx="54">
                  <c:v>44482</c:v>
                </c:pt>
                <c:pt idx="55">
                  <c:v>44483</c:v>
                </c:pt>
                <c:pt idx="56">
                  <c:v>44486</c:v>
                </c:pt>
                <c:pt idx="57">
                  <c:v>44487</c:v>
                </c:pt>
                <c:pt idx="58">
                  <c:v>44488</c:v>
                </c:pt>
                <c:pt idx="59">
                  <c:v>44489</c:v>
                </c:pt>
                <c:pt idx="60">
                  <c:v>44490</c:v>
                </c:pt>
                <c:pt idx="61">
                  <c:v>44493</c:v>
                </c:pt>
                <c:pt idx="62">
                  <c:v>44494</c:v>
                </c:pt>
                <c:pt idx="63">
                  <c:v>44495</c:v>
                </c:pt>
                <c:pt idx="64">
                  <c:v>44496</c:v>
                </c:pt>
                <c:pt idx="65">
                  <c:v>44497</c:v>
                </c:pt>
                <c:pt idx="66">
                  <c:v>44500</c:v>
                </c:pt>
                <c:pt idx="67">
                  <c:v>44501</c:v>
                </c:pt>
                <c:pt idx="68">
                  <c:v>44502</c:v>
                </c:pt>
                <c:pt idx="69">
                  <c:v>44503</c:v>
                </c:pt>
                <c:pt idx="70">
                  <c:v>44504</c:v>
                </c:pt>
                <c:pt idx="71">
                  <c:v>44507</c:v>
                </c:pt>
                <c:pt idx="72">
                  <c:v>44508</c:v>
                </c:pt>
                <c:pt idx="73">
                  <c:v>44509</c:v>
                </c:pt>
                <c:pt idx="74">
                  <c:v>44510</c:v>
                </c:pt>
                <c:pt idx="75">
                  <c:v>44511</c:v>
                </c:pt>
                <c:pt idx="76">
                  <c:v>44514</c:v>
                </c:pt>
                <c:pt idx="77">
                  <c:v>44515</c:v>
                </c:pt>
                <c:pt idx="78">
                  <c:v>44516</c:v>
                </c:pt>
                <c:pt idx="79">
                  <c:v>44517</c:v>
                </c:pt>
                <c:pt idx="80">
                  <c:v>44518</c:v>
                </c:pt>
                <c:pt idx="81">
                  <c:v>44521</c:v>
                </c:pt>
                <c:pt idx="82">
                  <c:v>44522</c:v>
                </c:pt>
                <c:pt idx="83">
                  <c:v>44523</c:v>
                </c:pt>
                <c:pt idx="84">
                  <c:v>44525</c:v>
                </c:pt>
                <c:pt idx="85">
                  <c:v>44528</c:v>
                </c:pt>
                <c:pt idx="86">
                  <c:v>44529</c:v>
                </c:pt>
                <c:pt idx="87">
                  <c:v>44530</c:v>
                </c:pt>
                <c:pt idx="88">
                  <c:v>44531</c:v>
                </c:pt>
                <c:pt idx="89">
                  <c:v>44532</c:v>
                </c:pt>
                <c:pt idx="90">
                  <c:v>44535</c:v>
                </c:pt>
                <c:pt idx="91">
                  <c:v>44536</c:v>
                </c:pt>
                <c:pt idx="92">
                  <c:v>44537</c:v>
                </c:pt>
                <c:pt idx="93">
                  <c:v>44538</c:v>
                </c:pt>
                <c:pt idx="94">
                  <c:v>44539</c:v>
                </c:pt>
                <c:pt idx="95">
                  <c:v>44542</c:v>
                </c:pt>
                <c:pt idx="96">
                  <c:v>44543</c:v>
                </c:pt>
                <c:pt idx="97">
                  <c:v>44544</c:v>
                </c:pt>
                <c:pt idx="98">
                  <c:v>44545</c:v>
                </c:pt>
                <c:pt idx="99">
                  <c:v>44546</c:v>
                </c:pt>
                <c:pt idx="100">
                  <c:v>44549</c:v>
                </c:pt>
                <c:pt idx="101">
                  <c:v>44550</c:v>
                </c:pt>
                <c:pt idx="102">
                  <c:v>44551</c:v>
                </c:pt>
                <c:pt idx="103">
                  <c:v>44552</c:v>
                </c:pt>
                <c:pt idx="104">
                  <c:v>44556</c:v>
                </c:pt>
                <c:pt idx="105">
                  <c:v>44557</c:v>
                </c:pt>
                <c:pt idx="106">
                  <c:v>44558</c:v>
                </c:pt>
                <c:pt idx="107">
                  <c:v>44559</c:v>
                </c:pt>
                <c:pt idx="108">
                  <c:v>44560</c:v>
                </c:pt>
                <c:pt idx="109">
                  <c:v>44563</c:v>
                </c:pt>
                <c:pt idx="110">
                  <c:v>44564</c:v>
                </c:pt>
                <c:pt idx="111">
                  <c:v>44565</c:v>
                </c:pt>
                <c:pt idx="112">
                  <c:v>44566</c:v>
                </c:pt>
                <c:pt idx="113">
                  <c:v>44567</c:v>
                </c:pt>
                <c:pt idx="114">
                  <c:v>44570</c:v>
                </c:pt>
                <c:pt idx="115">
                  <c:v>44571</c:v>
                </c:pt>
                <c:pt idx="116">
                  <c:v>44572</c:v>
                </c:pt>
                <c:pt idx="117">
                  <c:v>44573</c:v>
                </c:pt>
                <c:pt idx="118">
                  <c:v>44574</c:v>
                </c:pt>
                <c:pt idx="119">
                  <c:v>44578</c:v>
                </c:pt>
                <c:pt idx="120">
                  <c:v>44579</c:v>
                </c:pt>
                <c:pt idx="121">
                  <c:v>44580</c:v>
                </c:pt>
                <c:pt idx="122">
                  <c:v>44581</c:v>
                </c:pt>
                <c:pt idx="123">
                  <c:v>44584</c:v>
                </c:pt>
                <c:pt idx="124">
                  <c:v>44585</c:v>
                </c:pt>
                <c:pt idx="125">
                  <c:v>44586</c:v>
                </c:pt>
                <c:pt idx="126">
                  <c:v>44587</c:v>
                </c:pt>
                <c:pt idx="127">
                  <c:v>44588</c:v>
                </c:pt>
                <c:pt idx="128">
                  <c:v>44591</c:v>
                </c:pt>
                <c:pt idx="129">
                  <c:v>44592</c:v>
                </c:pt>
                <c:pt idx="130">
                  <c:v>44593</c:v>
                </c:pt>
                <c:pt idx="131">
                  <c:v>44594</c:v>
                </c:pt>
                <c:pt idx="132">
                  <c:v>44595</c:v>
                </c:pt>
                <c:pt idx="133">
                  <c:v>44598</c:v>
                </c:pt>
                <c:pt idx="134">
                  <c:v>44599</c:v>
                </c:pt>
                <c:pt idx="135">
                  <c:v>44600</c:v>
                </c:pt>
                <c:pt idx="136">
                  <c:v>44601</c:v>
                </c:pt>
                <c:pt idx="137">
                  <c:v>44602</c:v>
                </c:pt>
                <c:pt idx="138">
                  <c:v>44605</c:v>
                </c:pt>
                <c:pt idx="139">
                  <c:v>44606</c:v>
                </c:pt>
                <c:pt idx="140">
                  <c:v>44607</c:v>
                </c:pt>
                <c:pt idx="141">
                  <c:v>44608</c:v>
                </c:pt>
                <c:pt idx="142">
                  <c:v>44609</c:v>
                </c:pt>
                <c:pt idx="143">
                  <c:v>44613</c:v>
                </c:pt>
                <c:pt idx="144">
                  <c:v>44614</c:v>
                </c:pt>
                <c:pt idx="145">
                  <c:v>44615</c:v>
                </c:pt>
                <c:pt idx="146">
                  <c:v>44616</c:v>
                </c:pt>
                <c:pt idx="147">
                  <c:v>44619</c:v>
                </c:pt>
                <c:pt idx="148">
                  <c:v>44620</c:v>
                </c:pt>
                <c:pt idx="149">
                  <c:v>44621</c:v>
                </c:pt>
                <c:pt idx="150">
                  <c:v>44622</c:v>
                </c:pt>
                <c:pt idx="151">
                  <c:v>44623</c:v>
                </c:pt>
                <c:pt idx="152">
                  <c:v>44626</c:v>
                </c:pt>
                <c:pt idx="153">
                  <c:v>44627</c:v>
                </c:pt>
                <c:pt idx="154">
                  <c:v>44628</c:v>
                </c:pt>
                <c:pt idx="155">
                  <c:v>44629</c:v>
                </c:pt>
                <c:pt idx="156">
                  <c:v>44630</c:v>
                </c:pt>
                <c:pt idx="157">
                  <c:v>44633</c:v>
                </c:pt>
                <c:pt idx="158">
                  <c:v>44634</c:v>
                </c:pt>
                <c:pt idx="159">
                  <c:v>44635</c:v>
                </c:pt>
                <c:pt idx="160">
                  <c:v>44636</c:v>
                </c:pt>
                <c:pt idx="161">
                  <c:v>44637</c:v>
                </c:pt>
                <c:pt idx="162">
                  <c:v>44640</c:v>
                </c:pt>
                <c:pt idx="163">
                  <c:v>44641</c:v>
                </c:pt>
                <c:pt idx="164">
                  <c:v>44642</c:v>
                </c:pt>
                <c:pt idx="165">
                  <c:v>44643</c:v>
                </c:pt>
                <c:pt idx="166">
                  <c:v>44644</c:v>
                </c:pt>
                <c:pt idx="167">
                  <c:v>44647</c:v>
                </c:pt>
                <c:pt idx="168">
                  <c:v>44648</c:v>
                </c:pt>
                <c:pt idx="169">
                  <c:v>44649</c:v>
                </c:pt>
                <c:pt idx="170">
                  <c:v>44650</c:v>
                </c:pt>
                <c:pt idx="171">
                  <c:v>44651</c:v>
                </c:pt>
                <c:pt idx="172">
                  <c:v>44654</c:v>
                </c:pt>
                <c:pt idx="173">
                  <c:v>44655</c:v>
                </c:pt>
                <c:pt idx="174">
                  <c:v>44656</c:v>
                </c:pt>
                <c:pt idx="175">
                  <c:v>44657</c:v>
                </c:pt>
                <c:pt idx="176">
                  <c:v>44658</c:v>
                </c:pt>
                <c:pt idx="177">
                  <c:v>44661</c:v>
                </c:pt>
                <c:pt idx="178">
                  <c:v>44662</c:v>
                </c:pt>
                <c:pt idx="179">
                  <c:v>44663</c:v>
                </c:pt>
                <c:pt idx="180">
                  <c:v>44664</c:v>
                </c:pt>
                <c:pt idx="181">
                  <c:v>44668</c:v>
                </c:pt>
                <c:pt idx="182">
                  <c:v>44669</c:v>
                </c:pt>
                <c:pt idx="183">
                  <c:v>44670</c:v>
                </c:pt>
                <c:pt idx="184">
                  <c:v>44671</c:v>
                </c:pt>
                <c:pt idx="185">
                  <c:v>44672</c:v>
                </c:pt>
                <c:pt idx="186">
                  <c:v>44675</c:v>
                </c:pt>
                <c:pt idx="187">
                  <c:v>44676</c:v>
                </c:pt>
                <c:pt idx="188">
                  <c:v>44677</c:v>
                </c:pt>
                <c:pt idx="189">
                  <c:v>44678</c:v>
                </c:pt>
                <c:pt idx="190">
                  <c:v>44679</c:v>
                </c:pt>
                <c:pt idx="191">
                  <c:v>44682</c:v>
                </c:pt>
                <c:pt idx="192">
                  <c:v>44683</c:v>
                </c:pt>
                <c:pt idx="193">
                  <c:v>44684</c:v>
                </c:pt>
                <c:pt idx="194">
                  <c:v>44685</c:v>
                </c:pt>
                <c:pt idx="195">
                  <c:v>44686</c:v>
                </c:pt>
                <c:pt idx="196">
                  <c:v>44689</c:v>
                </c:pt>
                <c:pt idx="197">
                  <c:v>44690</c:v>
                </c:pt>
                <c:pt idx="198">
                  <c:v>44691</c:v>
                </c:pt>
                <c:pt idx="199">
                  <c:v>44692</c:v>
                </c:pt>
                <c:pt idx="200">
                  <c:v>44693</c:v>
                </c:pt>
                <c:pt idx="201">
                  <c:v>44696</c:v>
                </c:pt>
                <c:pt idx="202">
                  <c:v>44698</c:v>
                </c:pt>
                <c:pt idx="203">
                  <c:v>44699</c:v>
                </c:pt>
                <c:pt idx="204">
                  <c:v>44700</c:v>
                </c:pt>
                <c:pt idx="205">
                  <c:v>44703</c:v>
                </c:pt>
                <c:pt idx="206">
                  <c:v>44704</c:v>
                </c:pt>
                <c:pt idx="207">
                  <c:v>44705</c:v>
                </c:pt>
                <c:pt idx="208">
                  <c:v>44706</c:v>
                </c:pt>
                <c:pt idx="209">
                  <c:v>44707</c:v>
                </c:pt>
                <c:pt idx="210">
                  <c:v>44711</c:v>
                </c:pt>
                <c:pt idx="211">
                  <c:v>44712</c:v>
                </c:pt>
                <c:pt idx="212">
                  <c:v>44713</c:v>
                </c:pt>
                <c:pt idx="213">
                  <c:v>44714</c:v>
                </c:pt>
                <c:pt idx="214">
                  <c:v>44717</c:v>
                </c:pt>
                <c:pt idx="215">
                  <c:v>44718</c:v>
                </c:pt>
                <c:pt idx="216">
                  <c:v>44719</c:v>
                </c:pt>
                <c:pt idx="217">
                  <c:v>44720</c:v>
                </c:pt>
                <c:pt idx="218">
                  <c:v>44721</c:v>
                </c:pt>
                <c:pt idx="219">
                  <c:v>44724</c:v>
                </c:pt>
                <c:pt idx="220">
                  <c:v>44725</c:v>
                </c:pt>
                <c:pt idx="221">
                  <c:v>44726</c:v>
                </c:pt>
                <c:pt idx="222">
                  <c:v>44727</c:v>
                </c:pt>
                <c:pt idx="223">
                  <c:v>44728</c:v>
                </c:pt>
                <c:pt idx="224">
                  <c:v>44697</c:v>
                </c:pt>
                <c:pt idx="225">
                  <c:v>44732</c:v>
                </c:pt>
                <c:pt idx="226">
                  <c:v>44733</c:v>
                </c:pt>
                <c:pt idx="227">
                  <c:v>44734</c:v>
                </c:pt>
                <c:pt idx="228">
                  <c:v>44735</c:v>
                </c:pt>
                <c:pt idx="229">
                  <c:v>44738</c:v>
                </c:pt>
                <c:pt idx="230">
                  <c:v>44739</c:v>
                </c:pt>
                <c:pt idx="231">
                  <c:v>44740</c:v>
                </c:pt>
                <c:pt idx="232">
                  <c:v>44741</c:v>
                </c:pt>
                <c:pt idx="233">
                  <c:v>44742</c:v>
                </c:pt>
                <c:pt idx="234">
                  <c:v>44746</c:v>
                </c:pt>
                <c:pt idx="235">
                  <c:v>44747</c:v>
                </c:pt>
                <c:pt idx="236">
                  <c:v>44748</c:v>
                </c:pt>
                <c:pt idx="237">
                  <c:v>44749</c:v>
                </c:pt>
                <c:pt idx="238">
                  <c:v>44752</c:v>
                </c:pt>
                <c:pt idx="239">
                  <c:v>44753</c:v>
                </c:pt>
                <c:pt idx="240">
                  <c:v>44754</c:v>
                </c:pt>
                <c:pt idx="241">
                  <c:v>44755</c:v>
                </c:pt>
                <c:pt idx="242">
                  <c:v>44756</c:v>
                </c:pt>
                <c:pt idx="243">
                  <c:v>44759</c:v>
                </c:pt>
                <c:pt idx="244">
                  <c:v>44760</c:v>
                </c:pt>
                <c:pt idx="245">
                  <c:v>44761</c:v>
                </c:pt>
                <c:pt idx="246">
                  <c:v>44762</c:v>
                </c:pt>
                <c:pt idx="247">
                  <c:v>44763</c:v>
                </c:pt>
                <c:pt idx="248">
                  <c:v>44766</c:v>
                </c:pt>
                <c:pt idx="249">
                  <c:v>44767</c:v>
                </c:pt>
                <c:pt idx="250">
                  <c:v>44768</c:v>
                </c:pt>
                <c:pt idx="251">
                  <c:v>44769</c:v>
                </c:pt>
                <c:pt idx="252">
                  <c:v>44770</c:v>
                </c:pt>
                <c:pt idx="253">
                  <c:v>44773</c:v>
                </c:pt>
                <c:pt idx="254">
                  <c:v>44774</c:v>
                </c:pt>
                <c:pt idx="255">
                  <c:v>44775</c:v>
                </c:pt>
                <c:pt idx="256">
                  <c:v>44776</c:v>
                </c:pt>
                <c:pt idx="257">
                  <c:v>44777</c:v>
                </c:pt>
                <c:pt idx="258">
                  <c:v>44780</c:v>
                </c:pt>
                <c:pt idx="259">
                  <c:v>44781</c:v>
                </c:pt>
                <c:pt idx="260">
                  <c:v>44782</c:v>
                </c:pt>
                <c:pt idx="261">
                  <c:v>44783</c:v>
                </c:pt>
                <c:pt idx="262">
                  <c:v>44784</c:v>
                </c:pt>
                <c:pt idx="263">
                  <c:v>44787</c:v>
                </c:pt>
                <c:pt idx="264">
                  <c:v>44788</c:v>
                </c:pt>
                <c:pt idx="265">
                  <c:v>44789</c:v>
                </c:pt>
                <c:pt idx="266">
                  <c:v>44790</c:v>
                </c:pt>
                <c:pt idx="267">
                  <c:v>44791</c:v>
                </c:pt>
                <c:pt idx="268">
                  <c:v>44794</c:v>
                </c:pt>
                <c:pt idx="269">
                  <c:v>44795</c:v>
                </c:pt>
                <c:pt idx="270">
                  <c:v>44796</c:v>
                </c:pt>
                <c:pt idx="271">
                  <c:v>44797</c:v>
                </c:pt>
                <c:pt idx="272">
                  <c:v>44798</c:v>
                </c:pt>
                <c:pt idx="273">
                  <c:v>44802</c:v>
                </c:pt>
                <c:pt idx="274">
                  <c:v>44803</c:v>
                </c:pt>
                <c:pt idx="275">
                  <c:v>44804</c:v>
                </c:pt>
                <c:pt idx="276">
                  <c:v>44805</c:v>
                </c:pt>
                <c:pt idx="277">
                  <c:v>44809</c:v>
                </c:pt>
                <c:pt idx="278">
                  <c:v>44810</c:v>
                </c:pt>
                <c:pt idx="279">
                  <c:v>44811</c:v>
                </c:pt>
                <c:pt idx="280">
                  <c:v>44812</c:v>
                </c:pt>
                <c:pt idx="281">
                  <c:v>44815</c:v>
                </c:pt>
                <c:pt idx="282">
                  <c:v>44816</c:v>
                </c:pt>
                <c:pt idx="283">
                  <c:v>44817</c:v>
                </c:pt>
                <c:pt idx="284">
                  <c:v>44818</c:v>
                </c:pt>
                <c:pt idx="285">
                  <c:v>44819</c:v>
                </c:pt>
                <c:pt idx="286">
                  <c:v>44822</c:v>
                </c:pt>
                <c:pt idx="287">
                  <c:v>44823</c:v>
                </c:pt>
                <c:pt idx="288">
                  <c:v>44824</c:v>
                </c:pt>
                <c:pt idx="289">
                  <c:v>44825</c:v>
                </c:pt>
                <c:pt idx="290">
                  <c:v>44826</c:v>
                </c:pt>
                <c:pt idx="291">
                  <c:v>44829</c:v>
                </c:pt>
                <c:pt idx="292">
                  <c:v>44830</c:v>
                </c:pt>
                <c:pt idx="293">
                  <c:v>44831</c:v>
                </c:pt>
                <c:pt idx="294">
                  <c:v>44832</c:v>
                </c:pt>
                <c:pt idx="295">
                  <c:v>44836</c:v>
                </c:pt>
                <c:pt idx="296">
                  <c:v>44837</c:v>
                </c:pt>
                <c:pt idx="297">
                  <c:v>44838</c:v>
                </c:pt>
                <c:pt idx="298">
                  <c:v>44839</c:v>
                </c:pt>
                <c:pt idx="299">
                  <c:v>44840</c:v>
                </c:pt>
                <c:pt idx="300">
                  <c:v>44843</c:v>
                </c:pt>
                <c:pt idx="301">
                  <c:v>44844</c:v>
                </c:pt>
                <c:pt idx="302">
                  <c:v>44845</c:v>
                </c:pt>
                <c:pt idx="303">
                  <c:v>44846</c:v>
                </c:pt>
                <c:pt idx="304">
                  <c:v>44847</c:v>
                </c:pt>
                <c:pt idx="305">
                  <c:v>44850</c:v>
                </c:pt>
                <c:pt idx="306">
                  <c:v>44851</c:v>
                </c:pt>
                <c:pt idx="307">
                  <c:v>44852</c:v>
                </c:pt>
                <c:pt idx="308">
                  <c:v>44853</c:v>
                </c:pt>
                <c:pt idx="309">
                  <c:v>44854</c:v>
                </c:pt>
                <c:pt idx="310">
                  <c:v>44857</c:v>
                </c:pt>
                <c:pt idx="311">
                  <c:v>44858</c:v>
                </c:pt>
                <c:pt idx="312">
                  <c:v>44859</c:v>
                </c:pt>
                <c:pt idx="313">
                  <c:v>44860</c:v>
                </c:pt>
                <c:pt idx="314">
                  <c:v>44861</c:v>
                </c:pt>
                <c:pt idx="315">
                  <c:v>44864</c:v>
                </c:pt>
                <c:pt idx="316">
                  <c:v>44865</c:v>
                </c:pt>
                <c:pt idx="317">
                  <c:v>44866</c:v>
                </c:pt>
                <c:pt idx="318">
                  <c:v>44867</c:v>
                </c:pt>
                <c:pt idx="319">
                  <c:v>44868</c:v>
                </c:pt>
                <c:pt idx="320">
                  <c:v>44871</c:v>
                </c:pt>
                <c:pt idx="321">
                  <c:v>44872</c:v>
                </c:pt>
                <c:pt idx="322">
                  <c:v>44873</c:v>
                </c:pt>
                <c:pt idx="323">
                  <c:v>44874</c:v>
                </c:pt>
                <c:pt idx="324">
                  <c:v>44875</c:v>
                </c:pt>
                <c:pt idx="325">
                  <c:v>44878</c:v>
                </c:pt>
                <c:pt idx="326">
                  <c:v>44879</c:v>
                </c:pt>
                <c:pt idx="327">
                  <c:v>44880</c:v>
                </c:pt>
                <c:pt idx="328">
                  <c:v>44881</c:v>
                </c:pt>
                <c:pt idx="329">
                  <c:v>44882</c:v>
                </c:pt>
                <c:pt idx="330">
                  <c:v>44885</c:v>
                </c:pt>
                <c:pt idx="331">
                  <c:v>44886</c:v>
                </c:pt>
                <c:pt idx="332">
                  <c:v>44887</c:v>
                </c:pt>
                <c:pt idx="333">
                  <c:v>44889</c:v>
                </c:pt>
                <c:pt idx="334">
                  <c:v>44892</c:v>
                </c:pt>
                <c:pt idx="335">
                  <c:v>44893</c:v>
                </c:pt>
                <c:pt idx="336">
                  <c:v>44894</c:v>
                </c:pt>
                <c:pt idx="337">
                  <c:v>44895</c:v>
                </c:pt>
                <c:pt idx="338">
                  <c:v>44896</c:v>
                </c:pt>
                <c:pt idx="339">
                  <c:v>44899</c:v>
                </c:pt>
                <c:pt idx="340">
                  <c:v>44900</c:v>
                </c:pt>
                <c:pt idx="341">
                  <c:v>44901</c:v>
                </c:pt>
                <c:pt idx="342">
                  <c:v>44902</c:v>
                </c:pt>
                <c:pt idx="343">
                  <c:v>44903</c:v>
                </c:pt>
                <c:pt idx="344">
                  <c:v>44906</c:v>
                </c:pt>
                <c:pt idx="345">
                  <c:v>44907</c:v>
                </c:pt>
                <c:pt idx="346">
                  <c:v>44908</c:v>
                </c:pt>
                <c:pt idx="347">
                  <c:v>44909</c:v>
                </c:pt>
                <c:pt idx="348">
                  <c:v>44910</c:v>
                </c:pt>
                <c:pt idx="349">
                  <c:v>44913</c:v>
                </c:pt>
                <c:pt idx="350">
                  <c:v>44914</c:v>
                </c:pt>
                <c:pt idx="351">
                  <c:v>44915</c:v>
                </c:pt>
                <c:pt idx="352">
                  <c:v>44916</c:v>
                </c:pt>
                <c:pt idx="353">
                  <c:v>44917</c:v>
                </c:pt>
                <c:pt idx="354">
                  <c:v>44921</c:v>
                </c:pt>
                <c:pt idx="355">
                  <c:v>44922</c:v>
                </c:pt>
                <c:pt idx="356">
                  <c:v>44923</c:v>
                </c:pt>
                <c:pt idx="357">
                  <c:v>44924</c:v>
                </c:pt>
                <c:pt idx="358">
                  <c:v>44928</c:v>
                </c:pt>
                <c:pt idx="359">
                  <c:v>44929</c:v>
                </c:pt>
                <c:pt idx="360">
                  <c:v>44930</c:v>
                </c:pt>
                <c:pt idx="361">
                  <c:v>44931</c:v>
                </c:pt>
                <c:pt idx="362">
                  <c:v>44934</c:v>
                </c:pt>
                <c:pt idx="363">
                  <c:v>44935</c:v>
                </c:pt>
                <c:pt idx="364">
                  <c:v>44936</c:v>
                </c:pt>
                <c:pt idx="365">
                  <c:v>44937</c:v>
                </c:pt>
                <c:pt idx="366">
                  <c:v>44938</c:v>
                </c:pt>
                <c:pt idx="367">
                  <c:v>44942</c:v>
                </c:pt>
                <c:pt idx="368">
                  <c:v>44943</c:v>
                </c:pt>
                <c:pt idx="369">
                  <c:v>44944</c:v>
                </c:pt>
                <c:pt idx="370">
                  <c:v>44945</c:v>
                </c:pt>
                <c:pt idx="371">
                  <c:v>44948</c:v>
                </c:pt>
                <c:pt idx="372">
                  <c:v>44949</c:v>
                </c:pt>
                <c:pt idx="373">
                  <c:v>44950</c:v>
                </c:pt>
                <c:pt idx="374">
                  <c:v>44951</c:v>
                </c:pt>
                <c:pt idx="375">
                  <c:v>44952</c:v>
                </c:pt>
                <c:pt idx="376">
                  <c:v>44955</c:v>
                </c:pt>
                <c:pt idx="377">
                  <c:v>44956</c:v>
                </c:pt>
                <c:pt idx="378">
                  <c:v>44957</c:v>
                </c:pt>
                <c:pt idx="379">
                  <c:v>44958</c:v>
                </c:pt>
                <c:pt idx="380">
                  <c:v>44959</c:v>
                </c:pt>
                <c:pt idx="381">
                  <c:v>44962</c:v>
                </c:pt>
                <c:pt idx="382">
                  <c:v>44963</c:v>
                </c:pt>
                <c:pt idx="383">
                  <c:v>44964</c:v>
                </c:pt>
                <c:pt idx="384">
                  <c:v>44965</c:v>
                </c:pt>
                <c:pt idx="385">
                  <c:v>44966</c:v>
                </c:pt>
                <c:pt idx="386">
                  <c:v>44969</c:v>
                </c:pt>
                <c:pt idx="387">
                  <c:v>44970</c:v>
                </c:pt>
                <c:pt idx="388">
                  <c:v>44971</c:v>
                </c:pt>
                <c:pt idx="389">
                  <c:v>44972</c:v>
                </c:pt>
                <c:pt idx="390">
                  <c:v>44973</c:v>
                </c:pt>
                <c:pt idx="391">
                  <c:v>44977</c:v>
                </c:pt>
                <c:pt idx="392">
                  <c:v>44978</c:v>
                </c:pt>
                <c:pt idx="393">
                  <c:v>44979</c:v>
                </c:pt>
                <c:pt idx="394">
                  <c:v>44980</c:v>
                </c:pt>
                <c:pt idx="395">
                  <c:v>44983</c:v>
                </c:pt>
                <c:pt idx="396">
                  <c:v>44984</c:v>
                </c:pt>
                <c:pt idx="397">
                  <c:v>44985</c:v>
                </c:pt>
                <c:pt idx="398">
                  <c:v>44986</c:v>
                </c:pt>
                <c:pt idx="399">
                  <c:v>44987</c:v>
                </c:pt>
                <c:pt idx="400">
                  <c:v>44990</c:v>
                </c:pt>
                <c:pt idx="401">
                  <c:v>44991</c:v>
                </c:pt>
                <c:pt idx="402">
                  <c:v>44992</c:v>
                </c:pt>
                <c:pt idx="403">
                  <c:v>44993</c:v>
                </c:pt>
                <c:pt idx="404">
                  <c:v>44994</c:v>
                </c:pt>
                <c:pt idx="405">
                  <c:v>44997</c:v>
                </c:pt>
                <c:pt idx="406">
                  <c:v>44998</c:v>
                </c:pt>
                <c:pt idx="407">
                  <c:v>44999</c:v>
                </c:pt>
                <c:pt idx="408">
                  <c:v>45000</c:v>
                </c:pt>
                <c:pt idx="409">
                  <c:v>45001</c:v>
                </c:pt>
                <c:pt idx="410">
                  <c:v>45004</c:v>
                </c:pt>
                <c:pt idx="411">
                  <c:v>45005</c:v>
                </c:pt>
                <c:pt idx="412">
                  <c:v>45006</c:v>
                </c:pt>
                <c:pt idx="413">
                  <c:v>45007</c:v>
                </c:pt>
                <c:pt idx="414">
                  <c:v>45008</c:v>
                </c:pt>
                <c:pt idx="415">
                  <c:v>45011</c:v>
                </c:pt>
                <c:pt idx="416">
                  <c:v>45012</c:v>
                </c:pt>
                <c:pt idx="417">
                  <c:v>45013</c:v>
                </c:pt>
                <c:pt idx="418">
                  <c:v>45014</c:v>
                </c:pt>
                <c:pt idx="419">
                  <c:v>45015</c:v>
                </c:pt>
                <c:pt idx="420">
                  <c:v>45018</c:v>
                </c:pt>
                <c:pt idx="421">
                  <c:v>45019</c:v>
                </c:pt>
                <c:pt idx="422">
                  <c:v>45020</c:v>
                </c:pt>
                <c:pt idx="423">
                  <c:v>45021</c:v>
                </c:pt>
                <c:pt idx="424">
                  <c:v>45025</c:v>
                </c:pt>
                <c:pt idx="425">
                  <c:v>45026</c:v>
                </c:pt>
                <c:pt idx="426">
                  <c:v>45027</c:v>
                </c:pt>
                <c:pt idx="427">
                  <c:v>45028</c:v>
                </c:pt>
                <c:pt idx="428">
                  <c:v>45029</c:v>
                </c:pt>
                <c:pt idx="429">
                  <c:v>45032</c:v>
                </c:pt>
                <c:pt idx="430">
                  <c:v>45033</c:v>
                </c:pt>
                <c:pt idx="431">
                  <c:v>45034</c:v>
                </c:pt>
                <c:pt idx="432">
                  <c:v>45035</c:v>
                </c:pt>
                <c:pt idx="433">
                  <c:v>45036</c:v>
                </c:pt>
                <c:pt idx="434">
                  <c:v>45039</c:v>
                </c:pt>
                <c:pt idx="435">
                  <c:v>44801</c:v>
                </c:pt>
                <c:pt idx="436">
                  <c:v>44833</c:v>
                </c:pt>
                <c:pt idx="437">
                  <c:v>45040</c:v>
                </c:pt>
                <c:pt idx="438">
                  <c:v>45041</c:v>
                </c:pt>
                <c:pt idx="439">
                  <c:v>45042</c:v>
                </c:pt>
                <c:pt idx="440">
                  <c:v>45043</c:v>
                </c:pt>
                <c:pt idx="441">
                  <c:v>45046</c:v>
                </c:pt>
                <c:pt idx="442">
                  <c:v>45047</c:v>
                </c:pt>
                <c:pt idx="443">
                  <c:v>45048</c:v>
                </c:pt>
                <c:pt idx="444">
                  <c:v>45049</c:v>
                </c:pt>
                <c:pt idx="445">
                  <c:v>45050</c:v>
                </c:pt>
                <c:pt idx="446">
                  <c:v>45053</c:v>
                </c:pt>
                <c:pt idx="447">
                  <c:v>45054</c:v>
                </c:pt>
                <c:pt idx="448">
                  <c:v>45055</c:v>
                </c:pt>
                <c:pt idx="449">
                  <c:v>45056</c:v>
                </c:pt>
                <c:pt idx="450">
                  <c:v>45057</c:v>
                </c:pt>
                <c:pt idx="451">
                  <c:v>45060</c:v>
                </c:pt>
                <c:pt idx="452">
                  <c:v>45061</c:v>
                </c:pt>
                <c:pt idx="453">
                  <c:v>45062</c:v>
                </c:pt>
                <c:pt idx="454">
                  <c:v>45063</c:v>
                </c:pt>
                <c:pt idx="455">
                  <c:v>45064</c:v>
                </c:pt>
                <c:pt idx="456">
                  <c:v>45067</c:v>
                </c:pt>
                <c:pt idx="457">
                  <c:v>45068</c:v>
                </c:pt>
                <c:pt idx="458">
                  <c:v>45069</c:v>
                </c:pt>
                <c:pt idx="459">
                  <c:v>45070</c:v>
                </c:pt>
                <c:pt idx="460">
                  <c:v>45071</c:v>
                </c:pt>
                <c:pt idx="461">
                  <c:v>45075</c:v>
                </c:pt>
                <c:pt idx="462">
                  <c:v>45076</c:v>
                </c:pt>
                <c:pt idx="463">
                  <c:v>45077</c:v>
                </c:pt>
                <c:pt idx="464">
                  <c:v>45078</c:v>
                </c:pt>
                <c:pt idx="465">
                  <c:v>45081</c:v>
                </c:pt>
                <c:pt idx="466">
                  <c:v>45082</c:v>
                </c:pt>
                <c:pt idx="467">
                  <c:v>45083</c:v>
                </c:pt>
                <c:pt idx="468">
                  <c:v>45084</c:v>
                </c:pt>
                <c:pt idx="469">
                  <c:v>45085</c:v>
                </c:pt>
                <c:pt idx="470">
                  <c:v>45088</c:v>
                </c:pt>
                <c:pt idx="471">
                  <c:v>45089</c:v>
                </c:pt>
                <c:pt idx="472">
                  <c:v>45090</c:v>
                </c:pt>
                <c:pt idx="473">
                  <c:v>45091</c:v>
                </c:pt>
                <c:pt idx="474">
                  <c:v>45092</c:v>
                </c:pt>
                <c:pt idx="475">
                  <c:v>45096</c:v>
                </c:pt>
                <c:pt idx="476">
                  <c:v>45097</c:v>
                </c:pt>
                <c:pt idx="477">
                  <c:v>45098</c:v>
                </c:pt>
                <c:pt idx="478">
                  <c:v>45099</c:v>
                </c:pt>
                <c:pt idx="479">
                  <c:v>45102</c:v>
                </c:pt>
                <c:pt idx="480">
                  <c:v>45103</c:v>
                </c:pt>
                <c:pt idx="481">
                  <c:v>45104</c:v>
                </c:pt>
                <c:pt idx="482">
                  <c:v>45105</c:v>
                </c:pt>
                <c:pt idx="483">
                  <c:v>45106</c:v>
                </c:pt>
                <c:pt idx="484">
                  <c:v>45109</c:v>
                </c:pt>
                <c:pt idx="485">
                  <c:v>45111</c:v>
                </c:pt>
                <c:pt idx="486">
                  <c:v>45112</c:v>
                </c:pt>
                <c:pt idx="487">
                  <c:v>45113</c:v>
                </c:pt>
                <c:pt idx="488">
                  <c:v>45116</c:v>
                </c:pt>
                <c:pt idx="489">
                  <c:v>45117</c:v>
                </c:pt>
                <c:pt idx="490">
                  <c:v>45118</c:v>
                </c:pt>
                <c:pt idx="491">
                  <c:v>45119</c:v>
                </c:pt>
                <c:pt idx="492">
                  <c:v>45120</c:v>
                </c:pt>
                <c:pt idx="493">
                  <c:v>45123</c:v>
                </c:pt>
                <c:pt idx="494">
                  <c:v>45124</c:v>
                </c:pt>
                <c:pt idx="495">
                  <c:v>45125</c:v>
                </c:pt>
                <c:pt idx="496">
                  <c:v>45126</c:v>
                </c:pt>
                <c:pt idx="497">
                  <c:v>45127</c:v>
                </c:pt>
                <c:pt idx="498">
                  <c:v>45130</c:v>
                </c:pt>
                <c:pt idx="499">
                  <c:v>45131</c:v>
                </c:pt>
                <c:pt idx="500">
                  <c:v>45132</c:v>
                </c:pt>
                <c:pt idx="501">
                  <c:v>45133</c:v>
                </c:pt>
                <c:pt idx="502">
                  <c:v>45134</c:v>
                </c:pt>
                <c:pt idx="503">
                  <c:v>45137</c:v>
                </c:pt>
                <c:pt idx="504">
                  <c:v>45138</c:v>
                </c:pt>
                <c:pt idx="505">
                  <c:v>45139</c:v>
                </c:pt>
                <c:pt idx="506">
                  <c:v>45140</c:v>
                </c:pt>
                <c:pt idx="507">
                  <c:v>45141</c:v>
                </c:pt>
                <c:pt idx="508">
                  <c:v>45144</c:v>
                </c:pt>
                <c:pt idx="509">
                  <c:v>45145</c:v>
                </c:pt>
                <c:pt idx="510">
                  <c:v>45146</c:v>
                </c:pt>
                <c:pt idx="511">
                  <c:v>45147</c:v>
                </c:pt>
                <c:pt idx="512">
                  <c:v>45148</c:v>
                </c:pt>
                <c:pt idx="513">
                  <c:v>45151</c:v>
                </c:pt>
                <c:pt idx="514">
                  <c:v>45152</c:v>
                </c:pt>
                <c:pt idx="515">
                  <c:v>45153</c:v>
                </c:pt>
                <c:pt idx="516">
                  <c:v>45154</c:v>
                </c:pt>
                <c:pt idx="517">
                  <c:v>45155</c:v>
                </c:pt>
                <c:pt idx="518">
                  <c:v>45158</c:v>
                </c:pt>
                <c:pt idx="519">
                  <c:v>45159</c:v>
                </c:pt>
                <c:pt idx="520">
                  <c:v>45160</c:v>
                </c:pt>
                <c:pt idx="521">
                  <c:v>45161</c:v>
                </c:pt>
                <c:pt idx="522">
                  <c:v>45162</c:v>
                </c:pt>
                <c:pt idx="523">
                  <c:v>45165</c:v>
                </c:pt>
                <c:pt idx="524">
                  <c:v>45166</c:v>
                </c:pt>
                <c:pt idx="525">
                  <c:v>45167</c:v>
                </c:pt>
                <c:pt idx="526">
                  <c:v>45168</c:v>
                </c:pt>
                <c:pt idx="527">
                  <c:v>45169</c:v>
                </c:pt>
                <c:pt idx="528">
                  <c:v>45173</c:v>
                </c:pt>
                <c:pt idx="529">
                  <c:v>45174</c:v>
                </c:pt>
                <c:pt idx="530">
                  <c:v>45175</c:v>
                </c:pt>
                <c:pt idx="531">
                  <c:v>45176</c:v>
                </c:pt>
                <c:pt idx="532">
                  <c:v>45179</c:v>
                </c:pt>
                <c:pt idx="533">
                  <c:v>45180</c:v>
                </c:pt>
                <c:pt idx="534">
                  <c:v>45181</c:v>
                </c:pt>
                <c:pt idx="535">
                  <c:v>45182</c:v>
                </c:pt>
                <c:pt idx="536">
                  <c:v>45183</c:v>
                </c:pt>
                <c:pt idx="537">
                  <c:v>45186</c:v>
                </c:pt>
                <c:pt idx="538">
                  <c:v>45187</c:v>
                </c:pt>
                <c:pt idx="539">
                  <c:v>45188</c:v>
                </c:pt>
                <c:pt idx="540">
                  <c:v>45189</c:v>
                </c:pt>
                <c:pt idx="541">
                  <c:v>45190</c:v>
                </c:pt>
                <c:pt idx="542">
                  <c:v>45193</c:v>
                </c:pt>
                <c:pt idx="543">
                  <c:v>45194</c:v>
                </c:pt>
                <c:pt idx="544">
                  <c:v>45195</c:v>
                </c:pt>
                <c:pt idx="545">
                  <c:v>45196</c:v>
                </c:pt>
                <c:pt idx="546">
                  <c:v>45197</c:v>
                </c:pt>
                <c:pt idx="547">
                  <c:v>45200</c:v>
                </c:pt>
                <c:pt idx="548">
                  <c:v>45201</c:v>
                </c:pt>
                <c:pt idx="549">
                  <c:v>45202</c:v>
                </c:pt>
                <c:pt idx="550">
                  <c:v>45203</c:v>
                </c:pt>
                <c:pt idx="551">
                  <c:v>45204</c:v>
                </c:pt>
                <c:pt idx="552">
                  <c:v>45207</c:v>
                </c:pt>
                <c:pt idx="553">
                  <c:v>45208</c:v>
                </c:pt>
                <c:pt idx="554">
                  <c:v>45209</c:v>
                </c:pt>
                <c:pt idx="555">
                  <c:v>45210</c:v>
                </c:pt>
                <c:pt idx="556">
                  <c:v>45211</c:v>
                </c:pt>
                <c:pt idx="557">
                  <c:v>45214</c:v>
                </c:pt>
                <c:pt idx="558">
                  <c:v>45215</c:v>
                </c:pt>
                <c:pt idx="559">
                  <c:v>45216</c:v>
                </c:pt>
                <c:pt idx="560">
                  <c:v>45217</c:v>
                </c:pt>
                <c:pt idx="561">
                  <c:v>45218</c:v>
                </c:pt>
                <c:pt idx="562">
                  <c:v>45221</c:v>
                </c:pt>
                <c:pt idx="563">
                  <c:v>45222</c:v>
                </c:pt>
                <c:pt idx="564">
                  <c:v>45223</c:v>
                </c:pt>
                <c:pt idx="565">
                  <c:v>45224</c:v>
                </c:pt>
                <c:pt idx="566">
                  <c:v>45225</c:v>
                </c:pt>
                <c:pt idx="567">
                  <c:v>45228</c:v>
                </c:pt>
                <c:pt idx="568">
                  <c:v>45229</c:v>
                </c:pt>
                <c:pt idx="569">
                  <c:v>45230</c:v>
                </c:pt>
                <c:pt idx="570">
                  <c:v>45231</c:v>
                </c:pt>
                <c:pt idx="571">
                  <c:v>45232</c:v>
                </c:pt>
                <c:pt idx="572">
                  <c:v>45235</c:v>
                </c:pt>
                <c:pt idx="573">
                  <c:v>45236</c:v>
                </c:pt>
                <c:pt idx="574">
                  <c:v>45237</c:v>
                </c:pt>
                <c:pt idx="575">
                  <c:v>45238</c:v>
                </c:pt>
                <c:pt idx="576">
                  <c:v>45239</c:v>
                </c:pt>
                <c:pt idx="577">
                  <c:v>45242</c:v>
                </c:pt>
                <c:pt idx="578">
                  <c:v>45243</c:v>
                </c:pt>
                <c:pt idx="579">
                  <c:v>45244</c:v>
                </c:pt>
                <c:pt idx="580">
                  <c:v>45245</c:v>
                </c:pt>
                <c:pt idx="581">
                  <c:v>45246</c:v>
                </c:pt>
                <c:pt idx="582">
                  <c:v>45249</c:v>
                </c:pt>
                <c:pt idx="583">
                  <c:v>45250</c:v>
                </c:pt>
                <c:pt idx="584">
                  <c:v>45251</c:v>
                </c:pt>
                <c:pt idx="585">
                  <c:v>45253</c:v>
                </c:pt>
                <c:pt idx="586">
                  <c:v>45256</c:v>
                </c:pt>
                <c:pt idx="587">
                  <c:v>45257</c:v>
                </c:pt>
                <c:pt idx="588">
                  <c:v>45258</c:v>
                </c:pt>
                <c:pt idx="589">
                  <c:v>45259</c:v>
                </c:pt>
                <c:pt idx="590">
                  <c:v>45260</c:v>
                </c:pt>
                <c:pt idx="591">
                  <c:v>45263</c:v>
                </c:pt>
                <c:pt idx="592">
                  <c:v>45264</c:v>
                </c:pt>
                <c:pt idx="593">
                  <c:v>45265</c:v>
                </c:pt>
                <c:pt idx="594">
                  <c:v>45266</c:v>
                </c:pt>
                <c:pt idx="595">
                  <c:v>45267</c:v>
                </c:pt>
                <c:pt idx="596">
                  <c:v>45270</c:v>
                </c:pt>
                <c:pt idx="597">
                  <c:v>45271</c:v>
                </c:pt>
                <c:pt idx="598">
                  <c:v>45272</c:v>
                </c:pt>
                <c:pt idx="599">
                  <c:v>45273</c:v>
                </c:pt>
                <c:pt idx="600">
                  <c:v>45274</c:v>
                </c:pt>
                <c:pt idx="601">
                  <c:v>45277</c:v>
                </c:pt>
                <c:pt idx="602">
                  <c:v>45278</c:v>
                </c:pt>
                <c:pt idx="603">
                  <c:v>45279</c:v>
                </c:pt>
                <c:pt idx="604">
                  <c:v>45280</c:v>
                </c:pt>
                <c:pt idx="605">
                  <c:v>45281</c:v>
                </c:pt>
                <c:pt idx="606">
                  <c:v>45285</c:v>
                </c:pt>
                <c:pt idx="607">
                  <c:v>45286</c:v>
                </c:pt>
                <c:pt idx="608">
                  <c:v>45287</c:v>
                </c:pt>
                <c:pt idx="609">
                  <c:v>45288</c:v>
                </c:pt>
                <c:pt idx="610">
                  <c:v>45292</c:v>
                </c:pt>
                <c:pt idx="611">
                  <c:v>45293</c:v>
                </c:pt>
                <c:pt idx="612">
                  <c:v>45294</c:v>
                </c:pt>
                <c:pt idx="613">
                  <c:v>45295</c:v>
                </c:pt>
                <c:pt idx="614">
                  <c:v>45298</c:v>
                </c:pt>
                <c:pt idx="615">
                  <c:v>45299</c:v>
                </c:pt>
                <c:pt idx="616">
                  <c:v>45300</c:v>
                </c:pt>
                <c:pt idx="617">
                  <c:v>45301</c:v>
                </c:pt>
                <c:pt idx="618">
                  <c:v>45302</c:v>
                </c:pt>
                <c:pt idx="619">
                  <c:v>45306</c:v>
                </c:pt>
                <c:pt idx="620">
                  <c:v>45307</c:v>
                </c:pt>
                <c:pt idx="621">
                  <c:v>45308</c:v>
                </c:pt>
                <c:pt idx="622">
                  <c:v>45309</c:v>
                </c:pt>
                <c:pt idx="623">
                  <c:v>45312</c:v>
                </c:pt>
                <c:pt idx="624">
                  <c:v>45313</c:v>
                </c:pt>
                <c:pt idx="625">
                  <c:v>45314</c:v>
                </c:pt>
                <c:pt idx="626">
                  <c:v>45315</c:v>
                </c:pt>
                <c:pt idx="627">
                  <c:v>45316</c:v>
                </c:pt>
                <c:pt idx="628">
                  <c:v>45319</c:v>
                </c:pt>
                <c:pt idx="629">
                  <c:v>45321</c:v>
                </c:pt>
                <c:pt idx="630">
                  <c:v>45322</c:v>
                </c:pt>
                <c:pt idx="631">
                  <c:v>45323</c:v>
                </c:pt>
                <c:pt idx="632">
                  <c:v>45326</c:v>
                </c:pt>
                <c:pt idx="633">
                  <c:v>45327</c:v>
                </c:pt>
                <c:pt idx="634">
                  <c:v>45328</c:v>
                </c:pt>
                <c:pt idx="635">
                  <c:v>45329</c:v>
                </c:pt>
                <c:pt idx="636">
                  <c:v>45330</c:v>
                </c:pt>
                <c:pt idx="637">
                  <c:v>45333</c:v>
                </c:pt>
                <c:pt idx="638">
                  <c:v>45334</c:v>
                </c:pt>
                <c:pt idx="639">
                  <c:v>45335</c:v>
                </c:pt>
                <c:pt idx="640">
                  <c:v>45336</c:v>
                </c:pt>
                <c:pt idx="641">
                  <c:v>45337</c:v>
                </c:pt>
                <c:pt idx="642">
                  <c:v>45341</c:v>
                </c:pt>
                <c:pt idx="643">
                  <c:v>45342</c:v>
                </c:pt>
                <c:pt idx="644">
                  <c:v>45343</c:v>
                </c:pt>
                <c:pt idx="645">
                  <c:v>45344</c:v>
                </c:pt>
                <c:pt idx="646">
                  <c:v>45347</c:v>
                </c:pt>
                <c:pt idx="647">
                  <c:v>45348</c:v>
                </c:pt>
                <c:pt idx="648">
                  <c:v>45349</c:v>
                </c:pt>
                <c:pt idx="649">
                  <c:v>45350</c:v>
                </c:pt>
                <c:pt idx="650">
                  <c:v>45351</c:v>
                </c:pt>
                <c:pt idx="651">
                  <c:v>45354</c:v>
                </c:pt>
                <c:pt idx="652">
                  <c:v>45355</c:v>
                </c:pt>
                <c:pt idx="653">
                  <c:v>45356</c:v>
                </c:pt>
                <c:pt idx="654">
                  <c:v>45357</c:v>
                </c:pt>
                <c:pt idx="655">
                  <c:v>45358</c:v>
                </c:pt>
                <c:pt idx="656">
                  <c:v>45361</c:v>
                </c:pt>
                <c:pt idx="657">
                  <c:v>45362</c:v>
                </c:pt>
                <c:pt idx="658">
                  <c:v>45363</c:v>
                </c:pt>
                <c:pt idx="659">
                  <c:v>45364</c:v>
                </c:pt>
                <c:pt idx="660">
                  <c:v>45365</c:v>
                </c:pt>
                <c:pt idx="661">
                  <c:v>45368</c:v>
                </c:pt>
                <c:pt idx="662">
                  <c:v>45369</c:v>
                </c:pt>
                <c:pt idx="663">
                  <c:v>45370</c:v>
                </c:pt>
                <c:pt idx="664">
                  <c:v>45371</c:v>
                </c:pt>
                <c:pt idx="665">
                  <c:v>45372</c:v>
                </c:pt>
                <c:pt idx="666">
                  <c:v>45375</c:v>
                </c:pt>
                <c:pt idx="667">
                  <c:v>45376</c:v>
                </c:pt>
                <c:pt idx="668">
                  <c:v>45377</c:v>
                </c:pt>
                <c:pt idx="669">
                  <c:v>45378</c:v>
                </c:pt>
                <c:pt idx="670">
                  <c:v>45382</c:v>
                </c:pt>
                <c:pt idx="671">
                  <c:v>45383</c:v>
                </c:pt>
                <c:pt idx="672">
                  <c:v>45384</c:v>
                </c:pt>
                <c:pt idx="673">
                  <c:v>45385</c:v>
                </c:pt>
                <c:pt idx="674">
                  <c:v>45386</c:v>
                </c:pt>
                <c:pt idx="675">
                  <c:v>45389</c:v>
                </c:pt>
                <c:pt idx="676">
                  <c:v>45390</c:v>
                </c:pt>
                <c:pt idx="677">
                  <c:v>45391</c:v>
                </c:pt>
                <c:pt idx="678">
                  <c:v>45392</c:v>
                </c:pt>
                <c:pt idx="679">
                  <c:v>45393</c:v>
                </c:pt>
                <c:pt idx="680">
                  <c:v>45396</c:v>
                </c:pt>
                <c:pt idx="681">
                  <c:v>45397</c:v>
                </c:pt>
                <c:pt idx="682">
                  <c:v>45398</c:v>
                </c:pt>
                <c:pt idx="683">
                  <c:v>45399</c:v>
                </c:pt>
                <c:pt idx="684">
                  <c:v>45400</c:v>
                </c:pt>
                <c:pt idx="685">
                  <c:v>45403</c:v>
                </c:pt>
                <c:pt idx="686">
                  <c:v>45404</c:v>
                </c:pt>
                <c:pt idx="687">
                  <c:v>45405</c:v>
                </c:pt>
                <c:pt idx="688">
                  <c:v>45406</c:v>
                </c:pt>
                <c:pt idx="689">
                  <c:v>45407</c:v>
                </c:pt>
                <c:pt idx="690">
                  <c:v>45410</c:v>
                </c:pt>
                <c:pt idx="691">
                  <c:v>45411</c:v>
                </c:pt>
                <c:pt idx="692">
                  <c:v>45412</c:v>
                </c:pt>
                <c:pt idx="693">
                  <c:v>45413</c:v>
                </c:pt>
                <c:pt idx="694">
                  <c:v>45414</c:v>
                </c:pt>
                <c:pt idx="695">
                  <c:v>45417</c:v>
                </c:pt>
                <c:pt idx="696">
                  <c:v>45418</c:v>
                </c:pt>
                <c:pt idx="697">
                  <c:v>45419</c:v>
                </c:pt>
                <c:pt idx="698">
                  <c:v>45420</c:v>
                </c:pt>
                <c:pt idx="699">
                  <c:v>45421</c:v>
                </c:pt>
                <c:pt idx="700">
                  <c:v>45424</c:v>
                </c:pt>
                <c:pt idx="701">
                  <c:v>45425</c:v>
                </c:pt>
                <c:pt idx="702">
                  <c:v>45426</c:v>
                </c:pt>
                <c:pt idx="703">
                  <c:v>45427</c:v>
                </c:pt>
                <c:pt idx="704">
                  <c:v>45428</c:v>
                </c:pt>
                <c:pt idx="705">
                  <c:v>45431</c:v>
                </c:pt>
                <c:pt idx="706">
                  <c:v>45432</c:v>
                </c:pt>
                <c:pt idx="707">
                  <c:v>45433</c:v>
                </c:pt>
                <c:pt idx="708">
                  <c:v>45434</c:v>
                </c:pt>
                <c:pt idx="709">
                  <c:v>45435</c:v>
                </c:pt>
                <c:pt idx="710">
                  <c:v>45439</c:v>
                </c:pt>
                <c:pt idx="711">
                  <c:v>45440</c:v>
                </c:pt>
                <c:pt idx="712">
                  <c:v>45441</c:v>
                </c:pt>
                <c:pt idx="713">
                  <c:v>45442</c:v>
                </c:pt>
                <c:pt idx="714">
                  <c:v>45445</c:v>
                </c:pt>
                <c:pt idx="715">
                  <c:v>45446</c:v>
                </c:pt>
                <c:pt idx="716">
                  <c:v>45447</c:v>
                </c:pt>
                <c:pt idx="717">
                  <c:v>45448</c:v>
                </c:pt>
                <c:pt idx="718">
                  <c:v>45449</c:v>
                </c:pt>
                <c:pt idx="719">
                  <c:v>45452</c:v>
                </c:pt>
                <c:pt idx="720">
                  <c:v>45453</c:v>
                </c:pt>
                <c:pt idx="721">
                  <c:v>45454</c:v>
                </c:pt>
                <c:pt idx="722">
                  <c:v>45455</c:v>
                </c:pt>
                <c:pt idx="723">
                  <c:v>45456</c:v>
                </c:pt>
                <c:pt idx="724">
                  <c:v>45459</c:v>
                </c:pt>
                <c:pt idx="725">
                  <c:v>45460</c:v>
                </c:pt>
                <c:pt idx="726">
                  <c:v>45462</c:v>
                </c:pt>
                <c:pt idx="727">
                  <c:v>45463</c:v>
                </c:pt>
                <c:pt idx="728">
                  <c:v>45466</c:v>
                </c:pt>
                <c:pt idx="729">
                  <c:v>45467</c:v>
                </c:pt>
                <c:pt idx="730">
                  <c:v>45468</c:v>
                </c:pt>
                <c:pt idx="731">
                  <c:v>45469</c:v>
                </c:pt>
                <c:pt idx="732">
                  <c:v>45470</c:v>
                </c:pt>
                <c:pt idx="733">
                  <c:v>45473</c:v>
                </c:pt>
                <c:pt idx="734">
                  <c:v>45474</c:v>
                </c:pt>
                <c:pt idx="735">
                  <c:v>45475</c:v>
                </c:pt>
                <c:pt idx="736">
                  <c:v>45477</c:v>
                </c:pt>
                <c:pt idx="737">
                  <c:v>45480</c:v>
                </c:pt>
                <c:pt idx="738">
                  <c:v>45481</c:v>
                </c:pt>
                <c:pt idx="739">
                  <c:v>45482</c:v>
                </c:pt>
                <c:pt idx="740">
                  <c:v>45483</c:v>
                </c:pt>
                <c:pt idx="741">
                  <c:v>45484</c:v>
                </c:pt>
                <c:pt idx="742">
                  <c:v>45487</c:v>
                </c:pt>
                <c:pt idx="743">
                  <c:v>45488</c:v>
                </c:pt>
                <c:pt idx="744">
                  <c:v>45489</c:v>
                </c:pt>
                <c:pt idx="745">
                  <c:v>45490</c:v>
                </c:pt>
                <c:pt idx="746">
                  <c:v>45491</c:v>
                </c:pt>
                <c:pt idx="747">
                  <c:v>45494</c:v>
                </c:pt>
                <c:pt idx="748">
                  <c:v>45495</c:v>
                </c:pt>
                <c:pt idx="749">
                  <c:v>45496</c:v>
                </c:pt>
                <c:pt idx="750">
                  <c:v>45497</c:v>
                </c:pt>
                <c:pt idx="751">
                  <c:v>45498</c:v>
                </c:pt>
                <c:pt idx="752">
                  <c:v>45501</c:v>
                </c:pt>
                <c:pt idx="753">
                  <c:v>45502</c:v>
                </c:pt>
                <c:pt idx="754">
                  <c:v>45503</c:v>
                </c:pt>
                <c:pt idx="755">
                  <c:v>45504</c:v>
                </c:pt>
                <c:pt idx="756">
                  <c:v>45505</c:v>
                </c:pt>
                <c:pt idx="757">
                  <c:v>45508</c:v>
                </c:pt>
                <c:pt idx="758">
                  <c:v>45509</c:v>
                </c:pt>
                <c:pt idx="759">
                  <c:v>45511</c:v>
                </c:pt>
                <c:pt idx="760">
                  <c:v>45512</c:v>
                </c:pt>
                <c:pt idx="761">
                  <c:v>45515</c:v>
                </c:pt>
                <c:pt idx="762">
                  <c:v>45516</c:v>
                </c:pt>
                <c:pt idx="763">
                  <c:v>45517</c:v>
                </c:pt>
                <c:pt idx="764">
                  <c:v>45518</c:v>
                </c:pt>
                <c:pt idx="765">
                  <c:v>45519</c:v>
                </c:pt>
                <c:pt idx="766">
                  <c:v>45522</c:v>
                </c:pt>
                <c:pt idx="767">
                  <c:v>45523</c:v>
                </c:pt>
                <c:pt idx="768">
                  <c:v>45524</c:v>
                </c:pt>
                <c:pt idx="769">
                  <c:v>45525</c:v>
                </c:pt>
                <c:pt idx="770">
                  <c:v>45526</c:v>
                </c:pt>
                <c:pt idx="771">
                  <c:v>45529</c:v>
                </c:pt>
                <c:pt idx="772">
                  <c:v>45530</c:v>
                </c:pt>
                <c:pt idx="773">
                  <c:v>45531</c:v>
                </c:pt>
                <c:pt idx="774">
                  <c:v>45532</c:v>
                </c:pt>
                <c:pt idx="775">
                  <c:v>45533</c:v>
                </c:pt>
                <c:pt idx="776">
                  <c:v>45537</c:v>
                </c:pt>
                <c:pt idx="777">
                  <c:v>45538</c:v>
                </c:pt>
                <c:pt idx="778">
                  <c:v>45539</c:v>
                </c:pt>
                <c:pt idx="779">
                  <c:v>45540</c:v>
                </c:pt>
                <c:pt idx="780">
                  <c:v>45543</c:v>
                </c:pt>
                <c:pt idx="781">
                  <c:v>45544</c:v>
                </c:pt>
                <c:pt idx="782">
                  <c:v>45545</c:v>
                </c:pt>
                <c:pt idx="783">
                  <c:v>45546</c:v>
                </c:pt>
                <c:pt idx="784">
                  <c:v>45547</c:v>
                </c:pt>
                <c:pt idx="785">
                  <c:v>45550</c:v>
                </c:pt>
                <c:pt idx="786">
                  <c:v>45551</c:v>
                </c:pt>
                <c:pt idx="787">
                  <c:v>45552</c:v>
                </c:pt>
                <c:pt idx="788">
                  <c:v>45553</c:v>
                </c:pt>
                <c:pt idx="789">
                  <c:v>45554</c:v>
                </c:pt>
                <c:pt idx="790">
                  <c:v>45557</c:v>
                </c:pt>
                <c:pt idx="791">
                  <c:v>45558</c:v>
                </c:pt>
                <c:pt idx="792">
                  <c:v>45559</c:v>
                </c:pt>
                <c:pt idx="793">
                  <c:v>45560</c:v>
                </c:pt>
                <c:pt idx="794">
                  <c:v>45561</c:v>
                </c:pt>
                <c:pt idx="795">
                  <c:v>45564</c:v>
                </c:pt>
                <c:pt idx="796">
                  <c:v>45565</c:v>
                </c:pt>
                <c:pt idx="797">
                  <c:v>45566</c:v>
                </c:pt>
                <c:pt idx="798">
                  <c:v>45567</c:v>
                </c:pt>
                <c:pt idx="799">
                  <c:v>45568</c:v>
                </c:pt>
                <c:pt idx="800">
                  <c:v>45571</c:v>
                </c:pt>
                <c:pt idx="801">
                  <c:v>45572</c:v>
                </c:pt>
                <c:pt idx="802">
                  <c:v>45573</c:v>
                </c:pt>
                <c:pt idx="803">
                  <c:v>45574</c:v>
                </c:pt>
                <c:pt idx="804">
                  <c:v>45575</c:v>
                </c:pt>
                <c:pt idx="805">
                  <c:v>45578</c:v>
                </c:pt>
                <c:pt idx="806">
                  <c:v>45579</c:v>
                </c:pt>
                <c:pt idx="807">
                  <c:v>45580</c:v>
                </c:pt>
                <c:pt idx="808">
                  <c:v>45581</c:v>
                </c:pt>
                <c:pt idx="809">
                  <c:v>45582</c:v>
                </c:pt>
                <c:pt idx="810">
                  <c:v>45585</c:v>
                </c:pt>
                <c:pt idx="811">
                  <c:v>45586</c:v>
                </c:pt>
                <c:pt idx="812">
                  <c:v>45587</c:v>
                </c:pt>
                <c:pt idx="813">
                  <c:v>45588</c:v>
                </c:pt>
                <c:pt idx="814">
                  <c:v>45589</c:v>
                </c:pt>
                <c:pt idx="815">
                  <c:v>45592</c:v>
                </c:pt>
                <c:pt idx="816">
                  <c:v>45593</c:v>
                </c:pt>
                <c:pt idx="817">
                  <c:v>45594</c:v>
                </c:pt>
                <c:pt idx="818">
                  <c:v>45595</c:v>
                </c:pt>
                <c:pt idx="819">
                  <c:v>45596</c:v>
                </c:pt>
                <c:pt idx="820">
                  <c:v>45599</c:v>
                </c:pt>
                <c:pt idx="821">
                  <c:v>45600</c:v>
                </c:pt>
                <c:pt idx="822">
                  <c:v>45601</c:v>
                </c:pt>
                <c:pt idx="823">
                  <c:v>45602</c:v>
                </c:pt>
                <c:pt idx="824">
                  <c:v>45603</c:v>
                </c:pt>
                <c:pt idx="825">
                  <c:v>45606</c:v>
                </c:pt>
                <c:pt idx="826">
                  <c:v>45607</c:v>
                </c:pt>
                <c:pt idx="827">
                  <c:v>45608</c:v>
                </c:pt>
                <c:pt idx="828">
                  <c:v>45609</c:v>
                </c:pt>
                <c:pt idx="829">
                  <c:v>45610</c:v>
                </c:pt>
                <c:pt idx="830">
                  <c:v>45613</c:v>
                </c:pt>
                <c:pt idx="831">
                  <c:v>45614</c:v>
                </c:pt>
                <c:pt idx="832">
                  <c:v>45615</c:v>
                </c:pt>
                <c:pt idx="833">
                  <c:v>45616</c:v>
                </c:pt>
                <c:pt idx="834">
                  <c:v>45617</c:v>
                </c:pt>
                <c:pt idx="835">
                  <c:v>45620</c:v>
                </c:pt>
                <c:pt idx="836">
                  <c:v>45621</c:v>
                </c:pt>
                <c:pt idx="837">
                  <c:v>45622</c:v>
                </c:pt>
                <c:pt idx="838">
                  <c:v>45624</c:v>
                </c:pt>
                <c:pt idx="839">
                  <c:v>45627</c:v>
                </c:pt>
                <c:pt idx="840">
                  <c:v>45628</c:v>
                </c:pt>
                <c:pt idx="841">
                  <c:v>45629</c:v>
                </c:pt>
                <c:pt idx="842">
                  <c:v>45630</c:v>
                </c:pt>
                <c:pt idx="843">
                  <c:v>45631</c:v>
                </c:pt>
                <c:pt idx="844">
                  <c:v>45634</c:v>
                </c:pt>
                <c:pt idx="845">
                  <c:v>45635</c:v>
                </c:pt>
                <c:pt idx="846">
                  <c:v>45636</c:v>
                </c:pt>
                <c:pt idx="847">
                  <c:v>45637</c:v>
                </c:pt>
                <c:pt idx="848">
                  <c:v>45638</c:v>
                </c:pt>
                <c:pt idx="849">
                  <c:v>45641</c:v>
                </c:pt>
                <c:pt idx="850">
                  <c:v>45642</c:v>
                </c:pt>
                <c:pt idx="851">
                  <c:v>45643</c:v>
                </c:pt>
                <c:pt idx="852">
                  <c:v>45644</c:v>
                </c:pt>
                <c:pt idx="853">
                  <c:v>45645</c:v>
                </c:pt>
                <c:pt idx="854">
                  <c:v>45648</c:v>
                </c:pt>
                <c:pt idx="855">
                  <c:v>45649</c:v>
                </c:pt>
                <c:pt idx="856">
                  <c:v>45651</c:v>
                </c:pt>
                <c:pt idx="857">
                  <c:v>45652</c:v>
                </c:pt>
                <c:pt idx="858">
                  <c:v>45655</c:v>
                </c:pt>
                <c:pt idx="859">
                  <c:v>45656</c:v>
                </c:pt>
                <c:pt idx="860">
                  <c:v>45658</c:v>
                </c:pt>
                <c:pt idx="861">
                  <c:v>45659</c:v>
                </c:pt>
                <c:pt idx="862">
                  <c:v>45662</c:v>
                </c:pt>
                <c:pt idx="863">
                  <c:v>45663</c:v>
                </c:pt>
                <c:pt idx="864">
                  <c:v>45664</c:v>
                </c:pt>
                <c:pt idx="865">
                  <c:v>45666</c:v>
                </c:pt>
                <c:pt idx="866">
                  <c:v>45669</c:v>
                </c:pt>
                <c:pt idx="867">
                  <c:v>45670</c:v>
                </c:pt>
                <c:pt idx="868">
                  <c:v>45671</c:v>
                </c:pt>
                <c:pt idx="869">
                  <c:v>45672</c:v>
                </c:pt>
                <c:pt idx="870">
                  <c:v>45673</c:v>
                </c:pt>
                <c:pt idx="871">
                  <c:v>45677</c:v>
                </c:pt>
                <c:pt idx="872">
                  <c:v>45678</c:v>
                </c:pt>
                <c:pt idx="873">
                  <c:v>45679</c:v>
                </c:pt>
                <c:pt idx="874">
                  <c:v>45680</c:v>
                </c:pt>
                <c:pt idx="875">
                  <c:v>45683</c:v>
                </c:pt>
                <c:pt idx="876">
                  <c:v>45684</c:v>
                </c:pt>
                <c:pt idx="877">
                  <c:v>45685</c:v>
                </c:pt>
                <c:pt idx="878">
                  <c:v>45686</c:v>
                </c:pt>
                <c:pt idx="879">
                  <c:v>45687</c:v>
                </c:pt>
                <c:pt idx="880">
                  <c:v>45690</c:v>
                </c:pt>
                <c:pt idx="881">
                  <c:v>45691</c:v>
                </c:pt>
                <c:pt idx="882">
                  <c:v>45692</c:v>
                </c:pt>
                <c:pt idx="883">
                  <c:v>45693</c:v>
                </c:pt>
                <c:pt idx="884">
                  <c:v>45694</c:v>
                </c:pt>
                <c:pt idx="885">
                  <c:v>45697</c:v>
                </c:pt>
                <c:pt idx="886">
                  <c:v>45698</c:v>
                </c:pt>
                <c:pt idx="887">
                  <c:v>45699</c:v>
                </c:pt>
                <c:pt idx="888">
                  <c:v>45700</c:v>
                </c:pt>
                <c:pt idx="889">
                  <c:v>45701</c:v>
                </c:pt>
                <c:pt idx="890">
                  <c:v>45705</c:v>
                </c:pt>
                <c:pt idx="891">
                  <c:v>45706</c:v>
                </c:pt>
                <c:pt idx="892">
                  <c:v>45707</c:v>
                </c:pt>
                <c:pt idx="893">
                  <c:v>45708</c:v>
                </c:pt>
                <c:pt idx="894">
                  <c:v>45711</c:v>
                </c:pt>
                <c:pt idx="895">
                  <c:v>45712</c:v>
                </c:pt>
                <c:pt idx="896">
                  <c:v>45713</c:v>
                </c:pt>
                <c:pt idx="897">
                  <c:v>45714</c:v>
                </c:pt>
                <c:pt idx="898">
                  <c:v>45715</c:v>
                </c:pt>
                <c:pt idx="899">
                  <c:v>45718</c:v>
                </c:pt>
                <c:pt idx="900">
                  <c:v>45720</c:v>
                </c:pt>
                <c:pt idx="901">
                  <c:v>45721</c:v>
                </c:pt>
                <c:pt idx="902">
                  <c:v>45722</c:v>
                </c:pt>
                <c:pt idx="903">
                  <c:v>45725</c:v>
                </c:pt>
                <c:pt idx="904">
                  <c:v>45726</c:v>
                </c:pt>
                <c:pt idx="905">
                  <c:v>45727</c:v>
                </c:pt>
                <c:pt idx="906">
                  <c:v>45728</c:v>
                </c:pt>
                <c:pt idx="907">
                  <c:v>45729</c:v>
                </c:pt>
                <c:pt idx="908">
                  <c:v>45732</c:v>
                </c:pt>
                <c:pt idx="909">
                  <c:v>45733</c:v>
                </c:pt>
                <c:pt idx="910">
                  <c:v>45734</c:v>
                </c:pt>
                <c:pt idx="911">
                  <c:v>45735</c:v>
                </c:pt>
                <c:pt idx="912">
                  <c:v>45736</c:v>
                </c:pt>
                <c:pt idx="913">
                  <c:v>45739</c:v>
                </c:pt>
                <c:pt idx="914">
                  <c:v>45740</c:v>
                </c:pt>
                <c:pt idx="915">
                  <c:v>45741</c:v>
                </c:pt>
                <c:pt idx="916">
                  <c:v>45742</c:v>
                </c:pt>
                <c:pt idx="917">
                  <c:v>45743</c:v>
                </c:pt>
                <c:pt idx="918">
                  <c:v>45746</c:v>
                </c:pt>
                <c:pt idx="919">
                  <c:v>45747</c:v>
                </c:pt>
                <c:pt idx="920">
                  <c:v>45748</c:v>
                </c:pt>
                <c:pt idx="921">
                  <c:v>45749</c:v>
                </c:pt>
                <c:pt idx="922">
                  <c:v>45750</c:v>
                </c:pt>
                <c:pt idx="923">
                  <c:v>45753</c:v>
                </c:pt>
                <c:pt idx="924">
                  <c:v>45754</c:v>
                </c:pt>
                <c:pt idx="925">
                  <c:v>45755</c:v>
                </c:pt>
                <c:pt idx="926">
                  <c:v>45756</c:v>
                </c:pt>
                <c:pt idx="927">
                  <c:v>45757</c:v>
                </c:pt>
                <c:pt idx="928">
                  <c:v>45760</c:v>
                </c:pt>
                <c:pt idx="929">
                  <c:v>45761</c:v>
                </c:pt>
                <c:pt idx="930">
                  <c:v>45762</c:v>
                </c:pt>
                <c:pt idx="931">
                  <c:v>45763</c:v>
                </c:pt>
                <c:pt idx="932">
                  <c:v>45767</c:v>
                </c:pt>
                <c:pt idx="933">
                  <c:v>45768</c:v>
                </c:pt>
                <c:pt idx="934">
                  <c:v>45769</c:v>
                </c:pt>
                <c:pt idx="935">
                  <c:v>45770</c:v>
                </c:pt>
                <c:pt idx="936">
                  <c:v>45771</c:v>
                </c:pt>
                <c:pt idx="937">
                  <c:v>45774</c:v>
                </c:pt>
                <c:pt idx="938">
                  <c:v>45775</c:v>
                </c:pt>
                <c:pt idx="939">
                  <c:v>45776</c:v>
                </c:pt>
                <c:pt idx="940">
                  <c:v>45777</c:v>
                </c:pt>
                <c:pt idx="941">
                  <c:v>45778</c:v>
                </c:pt>
                <c:pt idx="942">
                  <c:v>45781</c:v>
                </c:pt>
                <c:pt idx="943">
                  <c:v>45782</c:v>
                </c:pt>
                <c:pt idx="944">
                  <c:v>45783</c:v>
                </c:pt>
                <c:pt idx="945">
                  <c:v>45784</c:v>
                </c:pt>
                <c:pt idx="946">
                  <c:v>45785</c:v>
                </c:pt>
                <c:pt idx="947">
                  <c:v>45788</c:v>
                </c:pt>
                <c:pt idx="948">
                  <c:v>45789</c:v>
                </c:pt>
                <c:pt idx="949">
                  <c:v>45790</c:v>
                </c:pt>
                <c:pt idx="950">
                  <c:v>45791</c:v>
                </c:pt>
                <c:pt idx="951">
                  <c:v>45795</c:v>
                </c:pt>
                <c:pt idx="952">
                  <c:v>45796</c:v>
                </c:pt>
                <c:pt idx="953">
                  <c:v>45797</c:v>
                </c:pt>
                <c:pt idx="954">
                  <c:v>45798</c:v>
                </c:pt>
                <c:pt idx="955">
                  <c:v>45799</c:v>
                </c:pt>
                <c:pt idx="956">
                  <c:v>45803</c:v>
                </c:pt>
                <c:pt idx="957">
                  <c:v>45804</c:v>
                </c:pt>
                <c:pt idx="958">
                  <c:v>45805</c:v>
                </c:pt>
                <c:pt idx="959">
                  <c:v>45806</c:v>
                </c:pt>
                <c:pt idx="960">
                  <c:v>45809</c:v>
                </c:pt>
                <c:pt idx="961">
                  <c:v>45810</c:v>
                </c:pt>
                <c:pt idx="962">
                  <c:v>45811</c:v>
                </c:pt>
                <c:pt idx="963">
                  <c:v>45812</c:v>
                </c:pt>
                <c:pt idx="964">
                  <c:v>45813</c:v>
                </c:pt>
                <c:pt idx="965">
                  <c:v>45816</c:v>
                </c:pt>
                <c:pt idx="966">
                  <c:v>45817</c:v>
                </c:pt>
                <c:pt idx="967">
                  <c:v>45818</c:v>
                </c:pt>
                <c:pt idx="968">
                  <c:v>45819</c:v>
                </c:pt>
                <c:pt idx="969">
                  <c:v>45820</c:v>
                </c:pt>
                <c:pt idx="970">
                  <c:v>45823</c:v>
                </c:pt>
                <c:pt idx="971">
                  <c:v>45825</c:v>
                </c:pt>
                <c:pt idx="972">
                  <c:v>45827</c:v>
                </c:pt>
                <c:pt idx="973">
                  <c:v>45830</c:v>
                </c:pt>
                <c:pt idx="974">
                  <c:v>45831</c:v>
                </c:pt>
                <c:pt idx="975">
                  <c:v>45832</c:v>
                </c:pt>
                <c:pt idx="976">
                  <c:v>45833</c:v>
                </c:pt>
                <c:pt idx="977">
                  <c:v>45834</c:v>
                </c:pt>
                <c:pt idx="978">
                  <c:v>45837</c:v>
                </c:pt>
                <c:pt idx="979">
                  <c:v>45838</c:v>
                </c:pt>
                <c:pt idx="980">
                  <c:v>45839</c:v>
                </c:pt>
                <c:pt idx="981">
                  <c:v>45840</c:v>
                </c:pt>
                <c:pt idx="982">
                  <c:v>45844</c:v>
                </c:pt>
                <c:pt idx="983">
                  <c:v>45845</c:v>
                </c:pt>
                <c:pt idx="984">
                  <c:v>45846</c:v>
                </c:pt>
                <c:pt idx="985">
                  <c:v>45847</c:v>
                </c:pt>
                <c:pt idx="986">
                  <c:v>45848</c:v>
                </c:pt>
                <c:pt idx="987">
                  <c:v>45851</c:v>
                </c:pt>
                <c:pt idx="988">
                  <c:v>45852</c:v>
                </c:pt>
                <c:pt idx="989">
                  <c:v>45853</c:v>
                </c:pt>
                <c:pt idx="990">
                  <c:v>45854</c:v>
                </c:pt>
                <c:pt idx="991">
                  <c:v>45855</c:v>
                </c:pt>
                <c:pt idx="992">
                  <c:v>45858</c:v>
                </c:pt>
                <c:pt idx="993">
                  <c:v>45859</c:v>
                </c:pt>
                <c:pt idx="994">
                  <c:v>45860</c:v>
                </c:pt>
                <c:pt idx="995">
                  <c:v>45861</c:v>
                </c:pt>
                <c:pt idx="996">
                  <c:v>45862</c:v>
                </c:pt>
                <c:pt idx="997">
                  <c:v>45865</c:v>
                </c:pt>
                <c:pt idx="998">
                  <c:v>45866</c:v>
                </c:pt>
                <c:pt idx="999">
                  <c:v>45867</c:v>
                </c:pt>
                <c:pt idx="1000">
                  <c:v>45868</c:v>
                </c:pt>
                <c:pt idx="1001">
                  <c:v>45869</c:v>
                </c:pt>
                <c:pt idx="1002">
                  <c:v>45872</c:v>
                </c:pt>
                <c:pt idx="1003">
                  <c:v>45873</c:v>
                </c:pt>
                <c:pt idx="1004">
                  <c:v>45874</c:v>
                </c:pt>
                <c:pt idx="1005">
                  <c:v>45875</c:v>
                </c:pt>
                <c:pt idx="1006">
                  <c:v>45876</c:v>
                </c:pt>
                <c:pt idx="1007">
                  <c:v>45879</c:v>
                </c:pt>
                <c:pt idx="1008">
                  <c:v>45880</c:v>
                </c:pt>
                <c:pt idx="1009">
                  <c:v>45881</c:v>
                </c:pt>
                <c:pt idx="1010">
                  <c:v>45882</c:v>
                </c:pt>
                <c:pt idx="1011">
                  <c:v>45883</c:v>
                </c:pt>
                <c:pt idx="1012">
                  <c:v>45886</c:v>
                </c:pt>
                <c:pt idx="1013">
                  <c:v>45887</c:v>
                </c:pt>
                <c:pt idx="1014">
                  <c:v>45888</c:v>
                </c:pt>
                <c:pt idx="1015">
                  <c:v>45889</c:v>
                </c:pt>
                <c:pt idx="1016">
                  <c:v>45890</c:v>
                </c:pt>
                <c:pt idx="1017">
                  <c:v>45893</c:v>
                </c:pt>
                <c:pt idx="1018">
                  <c:v>45894</c:v>
                </c:pt>
                <c:pt idx="1019">
                  <c:v>45895</c:v>
                </c:pt>
                <c:pt idx="1020">
                  <c:v>45896</c:v>
                </c:pt>
                <c:pt idx="1021">
                  <c:v>45897</c:v>
                </c:pt>
                <c:pt idx="1022">
                  <c:v>45901</c:v>
                </c:pt>
                <c:pt idx="1023">
                  <c:v>45902</c:v>
                </c:pt>
                <c:pt idx="1024">
                  <c:v>45903</c:v>
                </c:pt>
                <c:pt idx="1025">
                  <c:v>45904</c:v>
                </c:pt>
                <c:pt idx="1026">
                  <c:v>45907</c:v>
                </c:pt>
                <c:pt idx="1027">
                  <c:v>45908</c:v>
                </c:pt>
                <c:pt idx="1028">
                  <c:v>45909</c:v>
                </c:pt>
                <c:pt idx="1029">
                  <c:v>45910</c:v>
                </c:pt>
                <c:pt idx="1030">
                  <c:v>45911</c:v>
                </c:pt>
                <c:pt idx="1031">
                  <c:v>45914</c:v>
                </c:pt>
                <c:pt idx="1032">
                  <c:v>45916</c:v>
                </c:pt>
                <c:pt idx="1033">
                  <c:v>45917</c:v>
                </c:pt>
                <c:pt idx="1034">
                  <c:v>45918</c:v>
                </c:pt>
                <c:pt idx="1035">
                  <c:v>45921</c:v>
                </c:pt>
                <c:pt idx="1036">
                  <c:v>45922</c:v>
                </c:pt>
                <c:pt idx="1037">
                  <c:v>45923</c:v>
                </c:pt>
                <c:pt idx="1038">
                  <c:v>45924</c:v>
                </c:pt>
                <c:pt idx="1039">
                  <c:v>45925</c:v>
                </c:pt>
                <c:pt idx="1040">
                  <c:v>45928</c:v>
                </c:pt>
                <c:pt idx="1041">
                  <c:v>45929</c:v>
                </c:pt>
                <c:pt idx="1042">
                  <c:v>45930</c:v>
                </c:pt>
                <c:pt idx="1043">
                  <c:v>45931</c:v>
                </c:pt>
                <c:pt idx="1044">
                  <c:v>45932</c:v>
                </c:pt>
                <c:pt idx="1045">
                  <c:v>45935</c:v>
                </c:pt>
                <c:pt idx="1046">
                  <c:v>45936</c:v>
                </c:pt>
                <c:pt idx="1047">
                  <c:v>45937</c:v>
                </c:pt>
                <c:pt idx="1048">
                  <c:v>45938</c:v>
                </c:pt>
                <c:pt idx="1049">
                  <c:v>45939</c:v>
                </c:pt>
                <c:pt idx="1050">
                  <c:v>45942</c:v>
                </c:pt>
                <c:pt idx="1051">
                  <c:v>45943</c:v>
                </c:pt>
                <c:pt idx="1052">
                  <c:v>45944</c:v>
                </c:pt>
                <c:pt idx="1053">
                  <c:v>45946</c:v>
                </c:pt>
                <c:pt idx="1054">
                  <c:v>45949</c:v>
                </c:pt>
                <c:pt idx="1055">
                  <c:v>45950</c:v>
                </c:pt>
                <c:pt idx="1056">
                  <c:v>45951</c:v>
                </c:pt>
                <c:pt idx="1057">
                  <c:v>45952</c:v>
                </c:pt>
                <c:pt idx="1058">
                  <c:v>45953</c:v>
                </c:pt>
                <c:pt idx="1059">
                  <c:v>45956</c:v>
                </c:pt>
                <c:pt idx="1060">
                  <c:v>45957</c:v>
                </c:pt>
                <c:pt idx="1061">
                  <c:v>45958</c:v>
                </c:pt>
                <c:pt idx="1062">
                  <c:v>45959</c:v>
                </c:pt>
                <c:pt idx="1063">
                  <c:v>45960</c:v>
                </c:pt>
                <c:pt idx="1064">
                  <c:v>45963</c:v>
                </c:pt>
                <c:pt idx="1065">
                  <c:v>45964</c:v>
                </c:pt>
                <c:pt idx="1066">
                  <c:v>45965</c:v>
                </c:pt>
                <c:pt idx="1067">
                  <c:v>45966</c:v>
                </c:pt>
                <c:pt idx="1068">
                  <c:v>45967</c:v>
                </c:pt>
                <c:pt idx="1069">
                  <c:v>45970</c:v>
                </c:pt>
                <c:pt idx="1070">
                  <c:v>45971</c:v>
                </c:pt>
                <c:pt idx="1071">
                  <c:v>45972</c:v>
                </c:pt>
                <c:pt idx="1072">
                  <c:v>45973</c:v>
                </c:pt>
                <c:pt idx="1073">
                  <c:v>45974</c:v>
                </c:pt>
                <c:pt idx="1074">
                  <c:v>45977</c:v>
                </c:pt>
                <c:pt idx="1075">
                  <c:v>45978</c:v>
                </c:pt>
                <c:pt idx="1076">
                  <c:v>45979</c:v>
                </c:pt>
                <c:pt idx="1077">
                  <c:v>45980</c:v>
                </c:pt>
                <c:pt idx="1078">
                  <c:v>45981</c:v>
                </c:pt>
                <c:pt idx="1079">
                  <c:v>45984</c:v>
                </c:pt>
                <c:pt idx="1080">
                  <c:v>45985</c:v>
                </c:pt>
                <c:pt idx="1081">
                  <c:v>45986</c:v>
                </c:pt>
                <c:pt idx="1082">
                  <c:v>45988</c:v>
                </c:pt>
                <c:pt idx="1083">
                  <c:v>45991</c:v>
                </c:pt>
                <c:pt idx="1084">
                  <c:v>45992</c:v>
                </c:pt>
                <c:pt idx="1085">
                  <c:v>45993</c:v>
                </c:pt>
                <c:pt idx="1086">
                  <c:v>45994</c:v>
                </c:pt>
                <c:pt idx="1087">
                  <c:v>45995</c:v>
                </c:pt>
                <c:pt idx="1088">
                  <c:v>45998</c:v>
                </c:pt>
                <c:pt idx="1089">
                  <c:v>45999</c:v>
                </c:pt>
                <c:pt idx="1090">
                  <c:v>46000</c:v>
                </c:pt>
                <c:pt idx="1091">
                  <c:v>46001</c:v>
                </c:pt>
                <c:pt idx="1092">
                  <c:v>46002</c:v>
                </c:pt>
                <c:pt idx="1093">
                  <c:v>46005</c:v>
                </c:pt>
                <c:pt idx="1094">
                  <c:v>46006</c:v>
                </c:pt>
                <c:pt idx="1095">
                  <c:v>46007</c:v>
                </c:pt>
                <c:pt idx="1096">
                  <c:v>46008</c:v>
                </c:pt>
                <c:pt idx="1097">
                  <c:v>46009</c:v>
                </c:pt>
                <c:pt idx="1098">
                  <c:v>46012</c:v>
                </c:pt>
                <c:pt idx="1099">
                  <c:v>46013</c:v>
                </c:pt>
                <c:pt idx="1100">
                  <c:v>46014</c:v>
                </c:pt>
                <c:pt idx="1101">
                  <c:v>46016</c:v>
                </c:pt>
                <c:pt idx="1102">
                  <c:v>46019</c:v>
                </c:pt>
                <c:pt idx="1103">
                  <c:v>46020</c:v>
                </c:pt>
                <c:pt idx="1104">
                  <c:v>46021</c:v>
                </c:pt>
                <c:pt idx="1105">
                  <c:v>46023</c:v>
                </c:pt>
                <c:pt idx="1106">
                  <c:v>46026</c:v>
                </c:pt>
                <c:pt idx="1107">
                  <c:v>46027</c:v>
                </c:pt>
                <c:pt idx="1108">
                  <c:v>46028</c:v>
                </c:pt>
                <c:pt idx="1109">
                  <c:v>46029</c:v>
                </c:pt>
                <c:pt idx="1110">
                  <c:v>46030</c:v>
                </c:pt>
                <c:pt idx="1111">
                  <c:v>46033</c:v>
                </c:pt>
                <c:pt idx="1112">
                  <c:v>46034</c:v>
                </c:pt>
                <c:pt idx="1113">
                  <c:v>46035</c:v>
                </c:pt>
                <c:pt idx="1114">
                  <c:v>46036</c:v>
                </c:pt>
                <c:pt idx="1115">
                  <c:v>46037</c:v>
                </c:pt>
                <c:pt idx="1116">
                  <c:v>46041</c:v>
                </c:pt>
                <c:pt idx="1117">
                  <c:v>46042</c:v>
                </c:pt>
                <c:pt idx="1118">
                  <c:v>46043</c:v>
                </c:pt>
                <c:pt idx="1119">
                  <c:v>46044</c:v>
                </c:pt>
                <c:pt idx="1120">
                  <c:v>46047</c:v>
                </c:pt>
                <c:pt idx="1121">
                  <c:v>46048</c:v>
                </c:pt>
                <c:pt idx="1122">
                  <c:v>46049</c:v>
                </c:pt>
                <c:pt idx="1123">
                  <c:v>46050</c:v>
                </c:pt>
                <c:pt idx="1124">
                  <c:v>46051</c:v>
                </c:pt>
                <c:pt idx="1125">
                  <c:v>46054</c:v>
                </c:pt>
                <c:pt idx="1126">
                  <c:v>46055</c:v>
                </c:pt>
                <c:pt idx="1127">
                  <c:v>46056</c:v>
                </c:pt>
                <c:pt idx="1128">
                  <c:v>46057</c:v>
                </c:pt>
                <c:pt idx="1129">
                  <c:v>46058</c:v>
                </c:pt>
                <c:pt idx="1130">
                  <c:v>46061</c:v>
                </c:pt>
                <c:pt idx="1131">
                  <c:v>46062</c:v>
                </c:pt>
                <c:pt idx="1132">
                  <c:v>46063</c:v>
                </c:pt>
                <c:pt idx="1133">
                  <c:v>46064</c:v>
                </c:pt>
                <c:pt idx="1134">
                  <c:v>46065</c:v>
                </c:pt>
                <c:pt idx="1135">
                  <c:v>46066</c:v>
                </c:pt>
                <c:pt idx="1136">
                  <c:v>46070</c:v>
                </c:pt>
                <c:pt idx="1137">
                  <c:v>46071</c:v>
                </c:pt>
                <c:pt idx="1138">
                  <c:v>46072</c:v>
                </c:pt>
                <c:pt idx="1139">
                  <c:v>46073</c:v>
                </c:pt>
                <c:pt idx="1140">
                  <c:v>46076</c:v>
                </c:pt>
                <c:pt idx="1141">
                  <c:v>46077</c:v>
                </c:pt>
                <c:pt idx="1142">
                  <c:v>46078</c:v>
                </c:pt>
                <c:pt idx="1143">
                  <c:v>46079</c:v>
                </c:pt>
                <c:pt idx="1144">
                  <c:v>46083</c:v>
                </c:pt>
                <c:pt idx="1145">
                  <c:v>46084</c:v>
                </c:pt>
                <c:pt idx="1146">
                  <c:v>46085</c:v>
                </c:pt>
              </c:numCache>
            </c:numRef>
          </c:cat>
          <c:val>
            <c:numRef>
              <c:f>Pricing!$T$10:$T$1156</c:f>
              <c:numCache>
                <c:formatCode>0.00</c:formatCode>
                <c:ptCount val="1147"/>
                <c:pt idx="0">
                  <c:v>22</c:v>
                </c:pt>
                <c:pt idx="1">
                  <c:v>22.21</c:v>
                </c:pt>
                <c:pt idx="2">
                  <c:v>24.2</c:v>
                </c:pt>
                <c:pt idx="3">
                  <c:v>27.07</c:v>
                </c:pt>
                <c:pt idx="4">
                  <c:v>27.75</c:v>
                </c:pt>
                <c:pt idx="5">
                  <c:v>29.4</c:v>
                </c:pt>
                <c:pt idx="6">
                  <c:v>29.21</c:v>
                </c:pt>
                <c:pt idx="7">
                  <c:v>30.79</c:v>
                </c:pt>
                <c:pt idx="8">
                  <c:v>31.65</c:v>
                </c:pt>
                <c:pt idx="9">
                  <c:v>29.37</c:v>
                </c:pt>
                <c:pt idx="10">
                  <c:v>25.8</c:v>
                </c:pt>
                <c:pt idx="11">
                  <c:v>26.76</c:v>
                </c:pt>
                <c:pt idx="12">
                  <c:v>26.15</c:v>
                </c:pt>
                <c:pt idx="13">
                  <c:v>25.27</c:v>
                </c:pt>
                <c:pt idx="14">
                  <c:v>25.35</c:v>
                </c:pt>
                <c:pt idx="15">
                  <c:v>25.78</c:v>
                </c:pt>
                <c:pt idx="16">
                  <c:v>25</c:v>
                </c:pt>
                <c:pt idx="17">
                  <c:v>27.29</c:v>
                </c:pt>
                <c:pt idx="18">
                  <c:v>24.72</c:v>
                </c:pt>
                <c:pt idx="19">
                  <c:v>24.76</c:v>
                </c:pt>
                <c:pt idx="20">
                  <c:v>25.53</c:v>
                </c:pt>
                <c:pt idx="21">
                  <c:v>26.18</c:v>
                </c:pt>
                <c:pt idx="22">
                  <c:v>25.64</c:v>
                </c:pt>
                <c:pt idx="23">
                  <c:v>25.14</c:v>
                </c:pt>
                <c:pt idx="24">
                  <c:v>25.98</c:v>
                </c:pt>
                <c:pt idx="25">
                  <c:v>26.35</c:v>
                </c:pt>
                <c:pt idx="26">
                  <c:v>26.67</c:v>
                </c:pt>
                <c:pt idx="27">
                  <c:v>26.08</c:v>
                </c:pt>
                <c:pt idx="28">
                  <c:v>25.03</c:v>
                </c:pt>
                <c:pt idx="29">
                  <c:v>25.56</c:v>
                </c:pt>
                <c:pt idx="30">
                  <c:v>24.02</c:v>
                </c:pt>
                <c:pt idx="31">
                  <c:v>23.08</c:v>
                </c:pt>
                <c:pt idx="32">
                  <c:v>22.13</c:v>
                </c:pt>
                <c:pt idx="33">
                  <c:v>22.77</c:v>
                </c:pt>
                <c:pt idx="34">
                  <c:v>23.1</c:v>
                </c:pt>
                <c:pt idx="35">
                  <c:v>21.75</c:v>
                </c:pt>
                <c:pt idx="36">
                  <c:v>21.95</c:v>
                </c:pt>
                <c:pt idx="37">
                  <c:v>21.17</c:v>
                </c:pt>
                <c:pt idx="38">
                  <c:v>20.64</c:v>
                </c:pt>
                <c:pt idx="39">
                  <c:v>23.09</c:v>
                </c:pt>
                <c:pt idx="40">
                  <c:v>22.74</c:v>
                </c:pt>
                <c:pt idx="41">
                  <c:v>23.33</c:v>
                </c:pt>
                <c:pt idx="42">
                  <c:v>22.56</c:v>
                </c:pt>
                <c:pt idx="43">
                  <c:v>21</c:v>
                </c:pt>
                <c:pt idx="44">
                  <c:v>20.93</c:v>
                </c:pt>
                <c:pt idx="45">
                  <c:v>21.12</c:v>
                </c:pt>
                <c:pt idx="46">
                  <c:v>20.420000000000002</c:v>
                </c:pt>
                <c:pt idx="47">
                  <c:v>20.5</c:v>
                </c:pt>
                <c:pt idx="48">
                  <c:v>20.18</c:v>
                </c:pt>
                <c:pt idx="49">
                  <c:v>20.079999999999998</c:v>
                </c:pt>
                <c:pt idx="50">
                  <c:v>20.02</c:v>
                </c:pt>
                <c:pt idx="51">
                  <c:v>19.16</c:v>
                </c:pt>
                <c:pt idx="52">
                  <c:v>18.809999999999999</c:v>
                </c:pt>
                <c:pt idx="53">
                  <c:v>20.02</c:v>
                </c:pt>
                <c:pt idx="54">
                  <c:v>21.03</c:v>
                </c:pt>
                <c:pt idx="55">
                  <c:v>19.739999999999998</c:v>
                </c:pt>
                <c:pt idx="56">
                  <c:v>20.32</c:v>
                </c:pt>
                <c:pt idx="57">
                  <c:v>20.29</c:v>
                </c:pt>
                <c:pt idx="58">
                  <c:v>20.93</c:v>
                </c:pt>
                <c:pt idx="59">
                  <c:v>20.97</c:v>
                </c:pt>
                <c:pt idx="60">
                  <c:v>20.77</c:v>
                </c:pt>
                <c:pt idx="61">
                  <c:v>19.579999999999998</c:v>
                </c:pt>
                <c:pt idx="62">
                  <c:v>19.16</c:v>
                </c:pt>
                <c:pt idx="63">
                  <c:v>18.82</c:v>
                </c:pt>
                <c:pt idx="64">
                  <c:v>19.48</c:v>
                </c:pt>
                <c:pt idx="65">
                  <c:v>18.89</c:v>
                </c:pt>
                <c:pt idx="66">
                  <c:v>19.649999999999999</c:v>
                </c:pt>
                <c:pt idx="67">
                  <c:v>20.69</c:v>
                </c:pt>
                <c:pt idx="68">
                  <c:v>21.21</c:v>
                </c:pt>
                <c:pt idx="69">
                  <c:v>21.04</c:v>
                </c:pt>
                <c:pt idx="70">
                  <c:v>21.21</c:v>
                </c:pt>
                <c:pt idx="71">
                  <c:v>21.76</c:v>
                </c:pt>
                <c:pt idx="72">
                  <c:v>21.33</c:v>
                </c:pt>
                <c:pt idx="73">
                  <c:v>21.09</c:v>
                </c:pt>
                <c:pt idx="74">
                  <c:v>20.079999999999998</c:v>
                </c:pt>
                <c:pt idx="75">
                  <c:v>19.72</c:v>
                </c:pt>
                <c:pt idx="76">
                  <c:v>19.7</c:v>
                </c:pt>
                <c:pt idx="77">
                  <c:v>16.57</c:v>
                </c:pt>
                <c:pt idx="78">
                  <c:v>15.67</c:v>
                </c:pt>
                <c:pt idx="79">
                  <c:v>15.43</c:v>
                </c:pt>
                <c:pt idx="80">
                  <c:v>14.62</c:v>
                </c:pt>
                <c:pt idx="81">
                  <c:v>14.13</c:v>
                </c:pt>
                <c:pt idx="82">
                  <c:v>13.85</c:v>
                </c:pt>
                <c:pt idx="83">
                  <c:v>13.72</c:v>
                </c:pt>
                <c:pt idx="84">
                  <c:v>13.31</c:v>
                </c:pt>
                <c:pt idx="85">
                  <c:v>12.92</c:v>
                </c:pt>
                <c:pt idx="86">
                  <c:v>12.91</c:v>
                </c:pt>
                <c:pt idx="87">
                  <c:v>12.97</c:v>
                </c:pt>
                <c:pt idx="88">
                  <c:v>13.48</c:v>
                </c:pt>
                <c:pt idx="89">
                  <c:v>12.72</c:v>
                </c:pt>
                <c:pt idx="90">
                  <c:v>12.82</c:v>
                </c:pt>
                <c:pt idx="91">
                  <c:v>13.59</c:v>
                </c:pt>
                <c:pt idx="92">
                  <c:v>14.06</c:v>
                </c:pt>
                <c:pt idx="93">
                  <c:v>12.96</c:v>
                </c:pt>
                <c:pt idx="94">
                  <c:v>13.24</c:v>
                </c:pt>
                <c:pt idx="95">
                  <c:v>12.98</c:v>
                </c:pt>
                <c:pt idx="96">
                  <c:v>12.96</c:v>
                </c:pt>
                <c:pt idx="97">
                  <c:v>12.83</c:v>
                </c:pt>
                <c:pt idx="98">
                  <c:v>12.06</c:v>
                </c:pt>
                <c:pt idx="99">
                  <c:v>12.63</c:v>
                </c:pt>
                <c:pt idx="100">
                  <c:v>11.93</c:v>
                </c:pt>
                <c:pt idx="101">
                  <c:v>12.35</c:v>
                </c:pt>
                <c:pt idx="102">
                  <c:v>12.94</c:v>
                </c:pt>
                <c:pt idx="103">
                  <c:v>12.64</c:v>
                </c:pt>
                <c:pt idx="104">
                  <c:v>12.43</c:v>
                </c:pt>
                <c:pt idx="105">
                  <c:v>12.2</c:v>
                </c:pt>
                <c:pt idx="106">
                  <c:v>11.9</c:v>
                </c:pt>
                <c:pt idx="107">
                  <c:v>12.12</c:v>
                </c:pt>
                <c:pt idx="108">
                  <c:v>12.16</c:v>
                </c:pt>
                <c:pt idx="109">
                  <c:v>11.8</c:v>
                </c:pt>
                <c:pt idx="110">
                  <c:v>11.7</c:v>
                </c:pt>
                <c:pt idx="111">
                  <c:v>10.91</c:v>
                </c:pt>
                <c:pt idx="112">
                  <c:v>11.03</c:v>
                </c:pt>
                <c:pt idx="113">
                  <c:v>10.78</c:v>
                </c:pt>
                <c:pt idx="114">
                  <c:v>11.09</c:v>
                </c:pt>
                <c:pt idx="115">
                  <c:v>11.39</c:v>
                </c:pt>
                <c:pt idx="116">
                  <c:v>11.31</c:v>
                </c:pt>
                <c:pt idx="117">
                  <c:v>10.75</c:v>
                </c:pt>
                <c:pt idx="118">
                  <c:v>10.55</c:v>
                </c:pt>
                <c:pt idx="119">
                  <c:v>10</c:v>
                </c:pt>
                <c:pt idx="120">
                  <c:v>9.67</c:v>
                </c:pt>
                <c:pt idx="121">
                  <c:v>9.7100000000000009</c:v>
                </c:pt>
                <c:pt idx="122">
                  <c:v>9.5299999999999994</c:v>
                </c:pt>
                <c:pt idx="123">
                  <c:v>10</c:v>
                </c:pt>
                <c:pt idx="124">
                  <c:v>9.61</c:v>
                </c:pt>
                <c:pt idx="125">
                  <c:v>9</c:v>
                </c:pt>
                <c:pt idx="126">
                  <c:v>8.8000000000000007</c:v>
                </c:pt>
                <c:pt idx="127">
                  <c:v>9.39</c:v>
                </c:pt>
                <c:pt idx="128">
                  <c:v>10.19</c:v>
                </c:pt>
                <c:pt idx="129">
                  <c:v>10.4</c:v>
                </c:pt>
                <c:pt idx="130">
                  <c:v>9.75</c:v>
                </c:pt>
                <c:pt idx="131">
                  <c:v>9.39</c:v>
                </c:pt>
                <c:pt idx="132">
                  <c:v>9.56</c:v>
                </c:pt>
                <c:pt idx="133">
                  <c:v>9.76</c:v>
                </c:pt>
                <c:pt idx="134">
                  <c:v>10.06</c:v>
                </c:pt>
                <c:pt idx="135">
                  <c:v>10.66</c:v>
                </c:pt>
                <c:pt idx="136">
                  <c:v>9.91</c:v>
                </c:pt>
                <c:pt idx="137">
                  <c:v>9.75</c:v>
                </c:pt>
                <c:pt idx="138">
                  <c:v>9.33</c:v>
                </c:pt>
                <c:pt idx="139">
                  <c:v>9.8800000000000008</c:v>
                </c:pt>
                <c:pt idx="140">
                  <c:v>9.74</c:v>
                </c:pt>
                <c:pt idx="141">
                  <c:v>9.27</c:v>
                </c:pt>
                <c:pt idx="142">
                  <c:v>9.24</c:v>
                </c:pt>
                <c:pt idx="143">
                  <c:v>8.99</c:v>
                </c:pt>
                <c:pt idx="144">
                  <c:v>8.7799999999999994</c:v>
                </c:pt>
                <c:pt idx="145">
                  <c:v>9.3800000000000008</c:v>
                </c:pt>
                <c:pt idx="146">
                  <c:v>9.61</c:v>
                </c:pt>
                <c:pt idx="147">
                  <c:v>9.8699999999999992</c:v>
                </c:pt>
                <c:pt idx="148">
                  <c:v>9.9700000000000006</c:v>
                </c:pt>
                <c:pt idx="149">
                  <c:v>9.9700000000000006</c:v>
                </c:pt>
                <c:pt idx="150">
                  <c:v>9.81</c:v>
                </c:pt>
                <c:pt idx="151">
                  <c:v>9.2899999999999991</c:v>
                </c:pt>
                <c:pt idx="152">
                  <c:v>8.7799999999999994</c:v>
                </c:pt>
                <c:pt idx="153">
                  <c:v>8.85</c:v>
                </c:pt>
                <c:pt idx="154">
                  <c:v>9.1999999999999993</c:v>
                </c:pt>
                <c:pt idx="155">
                  <c:v>8.9700000000000006</c:v>
                </c:pt>
                <c:pt idx="156">
                  <c:v>8.52</c:v>
                </c:pt>
                <c:pt idx="157">
                  <c:v>8.35</c:v>
                </c:pt>
                <c:pt idx="158">
                  <c:v>8.64</c:v>
                </c:pt>
                <c:pt idx="159">
                  <c:v>9.02</c:v>
                </c:pt>
                <c:pt idx="160">
                  <c:v>9.56</c:v>
                </c:pt>
                <c:pt idx="161">
                  <c:v>9.56</c:v>
                </c:pt>
                <c:pt idx="162">
                  <c:v>9.01</c:v>
                </c:pt>
                <c:pt idx="163">
                  <c:v>9.2200000000000006</c:v>
                </c:pt>
                <c:pt idx="164">
                  <c:v>8.8000000000000007</c:v>
                </c:pt>
                <c:pt idx="165">
                  <c:v>7.76</c:v>
                </c:pt>
                <c:pt idx="166">
                  <c:v>7.21</c:v>
                </c:pt>
                <c:pt idx="167">
                  <c:v>7.32</c:v>
                </c:pt>
                <c:pt idx="168">
                  <c:v>7.57</c:v>
                </c:pt>
                <c:pt idx="169">
                  <c:v>7.64</c:v>
                </c:pt>
                <c:pt idx="170">
                  <c:v>7.44</c:v>
                </c:pt>
                <c:pt idx="171">
                  <c:v>7.42</c:v>
                </c:pt>
                <c:pt idx="172">
                  <c:v>7.97</c:v>
                </c:pt>
                <c:pt idx="173">
                  <c:v>7.63</c:v>
                </c:pt>
                <c:pt idx="174">
                  <c:v>7.27</c:v>
                </c:pt>
                <c:pt idx="175">
                  <c:v>7.17</c:v>
                </c:pt>
                <c:pt idx="176">
                  <c:v>7.11</c:v>
                </c:pt>
                <c:pt idx="177">
                  <c:v>7.15</c:v>
                </c:pt>
                <c:pt idx="178">
                  <c:v>7.12</c:v>
                </c:pt>
                <c:pt idx="179">
                  <c:v>7.32</c:v>
                </c:pt>
                <c:pt idx="180">
                  <c:v>7.3</c:v>
                </c:pt>
                <c:pt idx="181">
                  <c:v>7.19</c:v>
                </c:pt>
                <c:pt idx="182">
                  <c:v>7.34</c:v>
                </c:pt>
                <c:pt idx="183">
                  <c:v>7.08</c:v>
                </c:pt>
                <c:pt idx="184">
                  <c:v>6.89</c:v>
                </c:pt>
                <c:pt idx="185">
                  <c:v>6.47</c:v>
                </c:pt>
                <c:pt idx="186">
                  <c:v>6.72</c:v>
                </c:pt>
                <c:pt idx="187">
                  <c:v>6.43</c:v>
                </c:pt>
                <c:pt idx="188">
                  <c:v>6.23</c:v>
                </c:pt>
                <c:pt idx="189">
                  <c:v>6.4</c:v>
                </c:pt>
                <c:pt idx="190">
                  <c:v>5.99</c:v>
                </c:pt>
                <c:pt idx="191">
                  <c:v>6</c:v>
                </c:pt>
                <c:pt idx="192">
                  <c:v>6.23</c:v>
                </c:pt>
                <c:pt idx="193">
                  <c:v>6.48</c:v>
                </c:pt>
                <c:pt idx="194">
                  <c:v>5.98</c:v>
                </c:pt>
                <c:pt idx="195">
                  <c:v>5.31</c:v>
                </c:pt>
                <c:pt idx="196">
                  <c:v>5.15</c:v>
                </c:pt>
                <c:pt idx="197">
                  <c:v>5.08</c:v>
                </c:pt>
                <c:pt idx="198">
                  <c:v>4.41</c:v>
                </c:pt>
                <c:pt idx="199">
                  <c:v>5.29</c:v>
                </c:pt>
                <c:pt idx="200">
                  <c:v>5.74</c:v>
                </c:pt>
                <c:pt idx="201">
                  <c:v>5.55</c:v>
                </c:pt>
                <c:pt idx="202">
                  <c:v>5.28</c:v>
                </c:pt>
                <c:pt idx="203">
                  <c:v>4.9800000000000004</c:v>
                </c:pt>
                <c:pt idx="204">
                  <c:v>4.8499999999999996</c:v>
                </c:pt>
                <c:pt idx="205">
                  <c:v>4.8</c:v>
                </c:pt>
                <c:pt idx="206">
                  <c:v>4.67</c:v>
                </c:pt>
                <c:pt idx="207">
                  <c:v>4.62</c:v>
                </c:pt>
                <c:pt idx="208">
                  <c:v>4.7</c:v>
                </c:pt>
                <c:pt idx="209">
                  <c:v>4.6500000000000004</c:v>
                </c:pt>
                <c:pt idx="210">
                  <c:v>4.75</c:v>
                </c:pt>
                <c:pt idx="211">
                  <c:v>4.6500000000000004</c:v>
                </c:pt>
                <c:pt idx="212">
                  <c:v>4.95</c:v>
                </c:pt>
                <c:pt idx="213">
                  <c:v>4.8600000000000003</c:v>
                </c:pt>
                <c:pt idx="214">
                  <c:v>4.8600000000000003</c:v>
                </c:pt>
                <c:pt idx="215">
                  <c:v>4.82</c:v>
                </c:pt>
                <c:pt idx="216">
                  <c:v>4.7300000000000004</c:v>
                </c:pt>
                <c:pt idx="217">
                  <c:v>4.55</c:v>
                </c:pt>
                <c:pt idx="218">
                  <c:v>4.34</c:v>
                </c:pt>
                <c:pt idx="219">
                  <c:v>4.16</c:v>
                </c:pt>
                <c:pt idx="220">
                  <c:v>4.1900000000000004</c:v>
                </c:pt>
                <c:pt idx="221">
                  <c:v>4.28</c:v>
                </c:pt>
                <c:pt idx="222">
                  <c:v>4.05</c:v>
                </c:pt>
                <c:pt idx="223">
                  <c:v>4.1399999999999997</c:v>
                </c:pt>
                <c:pt idx="224">
                  <c:v>5.97</c:v>
                </c:pt>
                <c:pt idx="225">
                  <c:v>4.07</c:v>
                </c:pt>
                <c:pt idx="226">
                  <c:v>4.2300000000000004</c:v>
                </c:pt>
                <c:pt idx="227">
                  <c:v>4.9000000000000004</c:v>
                </c:pt>
                <c:pt idx="228">
                  <c:v>5.21</c:v>
                </c:pt>
                <c:pt idx="229">
                  <c:v>4.5599999999999996</c:v>
                </c:pt>
                <c:pt idx="230">
                  <c:v>4.62</c:v>
                </c:pt>
                <c:pt idx="231">
                  <c:v>4.5</c:v>
                </c:pt>
                <c:pt idx="232">
                  <c:v>4.25</c:v>
                </c:pt>
                <c:pt idx="233">
                  <c:v>4.5</c:v>
                </c:pt>
                <c:pt idx="234">
                  <c:v>4.7</c:v>
                </c:pt>
                <c:pt idx="235">
                  <c:v>4.34</c:v>
                </c:pt>
                <c:pt idx="236">
                  <c:v>4.5999999999999996</c:v>
                </c:pt>
                <c:pt idx="237">
                  <c:v>4.4400000000000004</c:v>
                </c:pt>
                <c:pt idx="238">
                  <c:v>4.12</c:v>
                </c:pt>
                <c:pt idx="239">
                  <c:v>4.21</c:v>
                </c:pt>
                <c:pt idx="240">
                  <c:v>4.1100000000000003</c:v>
                </c:pt>
                <c:pt idx="241">
                  <c:v>3.85</c:v>
                </c:pt>
                <c:pt idx="242">
                  <c:v>3.97</c:v>
                </c:pt>
                <c:pt idx="243">
                  <c:v>3.99</c:v>
                </c:pt>
                <c:pt idx="244">
                  <c:v>4.04</c:v>
                </c:pt>
                <c:pt idx="245">
                  <c:v>3.95</c:v>
                </c:pt>
                <c:pt idx="246">
                  <c:v>3.7</c:v>
                </c:pt>
                <c:pt idx="247">
                  <c:v>3.53</c:v>
                </c:pt>
                <c:pt idx="248">
                  <c:v>3.27</c:v>
                </c:pt>
                <c:pt idx="249">
                  <c:v>3.05</c:v>
                </c:pt>
                <c:pt idx="250">
                  <c:v>3.08</c:v>
                </c:pt>
                <c:pt idx="251">
                  <c:v>3.12</c:v>
                </c:pt>
                <c:pt idx="252">
                  <c:v>3.07</c:v>
                </c:pt>
                <c:pt idx="253">
                  <c:v>2.97</c:v>
                </c:pt>
                <c:pt idx="254">
                  <c:v>3.09</c:v>
                </c:pt>
                <c:pt idx="255">
                  <c:v>3.24</c:v>
                </c:pt>
                <c:pt idx="256">
                  <c:v>3.42</c:v>
                </c:pt>
                <c:pt idx="257">
                  <c:v>3.4</c:v>
                </c:pt>
                <c:pt idx="258">
                  <c:v>3.76</c:v>
                </c:pt>
                <c:pt idx="259">
                  <c:v>3.55</c:v>
                </c:pt>
                <c:pt idx="260">
                  <c:v>4</c:v>
                </c:pt>
                <c:pt idx="261">
                  <c:v>3.95</c:v>
                </c:pt>
                <c:pt idx="262">
                  <c:v>3.63</c:v>
                </c:pt>
                <c:pt idx="263">
                  <c:v>3.74</c:v>
                </c:pt>
                <c:pt idx="264">
                  <c:v>3.84</c:v>
                </c:pt>
                <c:pt idx="265">
                  <c:v>3.5</c:v>
                </c:pt>
                <c:pt idx="266">
                  <c:v>3.64</c:v>
                </c:pt>
                <c:pt idx="267">
                  <c:v>3.16</c:v>
                </c:pt>
                <c:pt idx="268">
                  <c:v>3.04</c:v>
                </c:pt>
                <c:pt idx="269">
                  <c:v>2.97</c:v>
                </c:pt>
                <c:pt idx="270">
                  <c:v>3.07</c:v>
                </c:pt>
                <c:pt idx="271">
                  <c:v>3.12</c:v>
                </c:pt>
                <c:pt idx="272">
                  <c:v>2.84</c:v>
                </c:pt>
                <c:pt idx="273">
                  <c:v>2.7</c:v>
                </c:pt>
                <c:pt idx="274">
                  <c:v>2.64</c:v>
                </c:pt>
                <c:pt idx="275">
                  <c:v>2.63</c:v>
                </c:pt>
                <c:pt idx="276">
                  <c:v>2.6</c:v>
                </c:pt>
                <c:pt idx="277">
                  <c:v>2.73</c:v>
                </c:pt>
                <c:pt idx="278">
                  <c:v>2.9</c:v>
                </c:pt>
                <c:pt idx="279">
                  <c:v>3.08</c:v>
                </c:pt>
                <c:pt idx="280">
                  <c:v>3.32</c:v>
                </c:pt>
                <c:pt idx="281">
                  <c:v>3.5</c:v>
                </c:pt>
                <c:pt idx="282">
                  <c:v>3.29</c:v>
                </c:pt>
                <c:pt idx="283">
                  <c:v>3.35</c:v>
                </c:pt>
                <c:pt idx="284">
                  <c:v>3.17</c:v>
                </c:pt>
                <c:pt idx="285">
                  <c:v>3.08</c:v>
                </c:pt>
                <c:pt idx="286">
                  <c:v>3.1</c:v>
                </c:pt>
                <c:pt idx="287">
                  <c:v>2.87</c:v>
                </c:pt>
                <c:pt idx="288">
                  <c:v>2.87</c:v>
                </c:pt>
                <c:pt idx="289">
                  <c:v>2.86</c:v>
                </c:pt>
                <c:pt idx="290">
                  <c:v>2.95</c:v>
                </c:pt>
                <c:pt idx="291">
                  <c:v>2.88</c:v>
                </c:pt>
                <c:pt idx="292">
                  <c:v>2.76</c:v>
                </c:pt>
                <c:pt idx="293">
                  <c:v>2.96</c:v>
                </c:pt>
                <c:pt idx="294">
                  <c:v>2.78</c:v>
                </c:pt>
                <c:pt idx="295">
                  <c:v>2.84</c:v>
                </c:pt>
                <c:pt idx="296">
                  <c:v>3.08</c:v>
                </c:pt>
                <c:pt idx="297">
                  <c:v>3.09</c:v>
                </c:pt>
                <c:pt idx="298">
                  <c:v>3.12</c:v>
                </c:pt>
                <c:pt idx="299">
                  <c:v>3.01</c:v>
                </c:pt>
                <c:pt idx="300">
                  <c:v>3.07</c:v>
                </c:pt>
                <c:pt idx="301">
                  <c:v>3.1</c:v>
                </c:pt>
                <c:pt idx="302">
                  <c:v>2.89</c:v>
                </c:pt>
                <c:pt idx="303">
                  <c:v>2.92</c:v>
                </c:pt>
                <c:pt idx="304">
                  <c:v>2.68</c:v>
                </c:pt>
                <c:pt idx="305">
                  <c:v>2.91</c:v>
                </c:pt>
                <c:pt idx="306">
                  <c:v>2.97</c:v>
                </c:pt>
                <c:pt idx="307">
                  <c:v>3.2</c:v>
                </c:pt>
                <c:pt idx="308">
                  <c:v>3.18</c:v>
                </c:pt>
                <c:pt idx="309">
                  <c:v>3.53</c:v>
                </c:pt>
                <c:pt idx="310">
                  <c:v>3.46</c:v>
                </c:pt>
                <c:pt idx="311">
                  <c:v>3.92</c:v>
                </c:pt>
                <c:pt idx="312">
                  <c:v>3.82</c:v>
                </c:pt>
                <c:pt idx="313">
                  <c:v>3.91</c:v>
                </c:pt>
                <c:pt idx="314">
                  <c:v>4.07</c:v>
                </c:pt>
                <c:pt idx="315">
                  <c:v>4.1500000000000004</c:v>
                </c:pt>
                <c:pt idx="316">
                  <c:v>3.93</c:v>
                </c:pt>
                <c:pt idx="317">
                  <c:v>3.82</c:v>
                </c:pt>
                <c:pt idx="318">
                  <c:v>3.97</c:v>
                </c:pt>
                <c:pt idx="319">
                  <c:v>4.09</c:v>
                </c:pt>
                <c:pt idx="320">
                  <c:v>4.05</c:v>
                </c:pt>
                <c:pt idx="321">
                  <c:v>4.1100000000000003</c:v>
                </c:pt>
                <c:pt idx="322">
                  <c:v>3.71</c:v>
                </c:pt>
                <c:pt idx="323">
                  <c:v>3.41</c:v>
                </c:pt>
                <c:pt idx="324">
                  <c:v>3.98</c:v>
                </c:pt>
                <c:pt idx="325">
                  <c:v>4.2300000000000004</c:v>
                </c:pt>
                <c:pt idx="326">
                  <c:v>4.21</c:v>
                </c:pt>
                <c:pt idx="327">
                  <c:v>3.87</c:v>
                </c:pt>
                <c:pt idx="328">
                  <c:v>3.94</c:v>
                </c:pt>
                <c:pt idx="329">
                  <c:v>3.73</c:v>
                </c:pt>
                <c:pt idx="330">
                  <c:v>3.39</c:v>
                </c:pt>
                <c:pt idx="331">
                  <c:v>3.4</c:v>
                </c:pt>
                <c:pt idx="332">
                  <c:v>3.4</c:v>
                </c:pt>
                <c:pt idx="333">
                  <c:v>3.36</c:v>
                </c:pt>
                <c:pt idx="334">
                  <c:v>3.28</c:v>
                </c:pt>
                <c:pt idx="335">
                  <c:v>3.17</c:v>
                </c:pt>
                <c:pt idx="336">
                  <c:v>3.2</c:v>
                </c:pt>
                <c:pt idx="337">
                  <c:v>3.38</c:v>
                </c:pt>
                <c:pt idx="338">
                  <c:v>3.63</c:v>
                </c:pt>
                <c:pt idx="339">
                  <c:v>3.57</c:v>
                </c:pt>
                <c:pt idx="340">
                  <c:v>3.45</c:v>
                </c:pt>
                <c:pt idx="341">
                  <c:v>3.38</c:v>
                </c:pt>
                <c:pt idx="342">
                  <c:v>3.39</c:v>
                </c:pt>
                <c:pt idx="343">
                  <c:v>3.17</c:v>
                </c:pt>
                <c:pt idx="344">
                  <c:v>3.18</c:v>
                </c:pt>
                <c:pt idx="345">
                  <c:v>3.12</c:v>
                </c:pt>
                <c:pt idx="346">
                  <c:v>3.07</c:v>
                </c:pt>
                <c:pt idx="347">
                  <c:v>2.97</c:v>
                </c:pt>
                <c:pt idx="348">
                  <c:v>2.89</c:v>
                </c:pt>
                <c:pt idx="349">
                  <c:v>2.82</c:v>
                </c:pt>
                <c:pt idx="350">
                  <c:v>2.73</c:v>
                </c:pt>
                <c:pt idx="351">
                  <c:v>2.68</c:v>
                </c:pt>
                <c:pt idx="352">
                  <c:v>2.63</c:v>
                </c:pt>
                <c:pt idx="353">
                  <c:v>2.66</c:v>
                </c:pt>
                <c:pt idx="354">
                  <c:v>2.56</c:v>
                </c:pt>
                <c:pt idx="355">
                  <c:v>2.54</c:v>
                </c:pt>
                <c:pt idx="356">
                  <c:v>2.83</c:v>
                </c:pt>
                <c:pt idx="357">
                  <c:v>2.82</c:v>
                </c:pt>
                <c:pt idx="358">
                  <c:v>2.62</c:v>
                </c:pt>
                <c:pt idx="359">
                  <c:v>2.77</c:v>
                </c:pt>
                <c:pt idx="360">
                  <c:v>2.67</c:v>
                </c:pt>
                <c:pt idx="361">
                  <c:v>2.72</c:v>
                </c:pt>
                <c:pt idx="362">
                  <c:v>2.76</c:v>
                </c:pt>
                <c:pt idx="363">
                  <c:v>2.78</c:v>
                </c:pt>
                <c:pt idx="364">
                  <c:v>2.85</c:v>
                </c:pt>
                <c:pt idx="365">
                  <c:v>2.91</c:v>
                </c:pt>
                <c:pt idx="366">
                  <c:v>2.92</c:v>
                </c:pt>
                <c:pt idx="367">
                  <c:v>3.08</c:v>
                </c:pt>
                <c:pt idx="368">
                  <c:v>2.89</c:v>
                </c:pt>
                <c:pt idx="369">
                  <c:v>2.74</c:v>
                </c:pt>
                <c:pt idx="370">
                  <c:v>2.97</c:v>
                </c:pt>
                <c:pt idx="371">
                  <c:v>3.04</c:v>
                </c:pt>
                <c:pt idx="372">
                  <c:v>3.08</c:v>
                </c:pt>
                <c:pt idx="373">
                  <c:v>2.99</c:v>
                </c:pt>
                <c:pt idx="374">
                  <c:v>3.22</c:v>
                </c:pt>
                <c:pt idx="375">
                  <c:v>3.48</c:v>
                </c:pt>
                <c:pt idx="376">
                  <c:v>3.44</c:v>
                </c:pt>
                <c:pt idx="377">
                  <c:v>3.63</c:v>
                </c:pt>
                <c:pt idx="378">
                  <c:v>3.95</c:v>
                </c:pt>
                <c:pt idx="379">
                  <c:v>4.3</c:v>
                </c:pt>
                <c:pt idx="380">
                  <c:v>4.37</c:v>
                </c:pt>
                <c:pt idx="381">
                  <c:v>4.2300000000000004</c:v>
                </c:pt>
                <c:pt idx="382">
                  <c:v>4.12</c:v>
                </c:pt>
                <c:pt idx="383">
                  <c:v>4.13</c:v>
                </c:pt>
                <c:pt idx="384">
                  <c:v>3.99</c:v>
                </c:pt>
                <c:pt idx="385">
                  <c:v>3.94</c:v>
                </c:pt>
                <c:pt idx="386">
                  <c:v>4</c:v>
                </c:pt>
                <c:pt idx="387">
                  <c:v>3.91</c:v>
                </c:pt>
                <c:pt idx="388">
                  <c:v>4.1500000000000004</c:v>
                </c:pt>
                <c:pt idx="389">
                  <c:v>3.97</c:v>
                </c:pt>
                <c:pt idx="390">
                  <c:v>3.9</c:v>
                </c:pt>
                <c:pt idx="391">
                  <c:v>3.92</c:v>
                </c:pt>
                <c:pt idx="392">
                  <c:v>3.94</c:v>
                </c:pt>
                <c:pt idx="393">
                  <c:v>3.88</c:v>
                </c:pt>
                <c:pt idx="394">
                  <c:v>3.79</c:v>
                </c:pt>
                <c:pt idx="395">
                  <c:v>3.81</c:v>
                </c:pt>
                <c:pt idx="396">
                  <c:v>3.98</c:v>
                </c:pt>
                <c:pt idx="397">
                  <c:v>3.75</c:v>
                </c:pt>
                <c:pt idx="398">
                  <c:v>3.86</c:v>
                </c:pt>
                <c:pt idx="399">
                  <c:v>4</c:v>
                </c:pt>
                <c:pt idx="400">
                  <c:v>3.97</c:v>
                </c:pt>
                <c:pt idx="401">
                  <c:v>3.77</c:v>
                </c:pt>
                <c:pt idx="402">
                  <c:v>3.72</c:v>
                </c:pt>
                <c:pt idx="403">
                  <c:v>3.72</c:v>
                </c:pt>
                <c:pt idx="404">
                  <c:v>3.56</c:v>
                </c:pt>
                <c:pt idx="405">
                  <c:v>3.6</c:v>
                </c:pt>
                <c:pt idx="406">
                  <c:v>3.77</c:v>
                </c:pt>
                <c:pt idx="407">
                  <c:v>3.24</c:v>
                </c:pt>
                <c:pt idx="408">
                  <c:v>3.01</c:v>
                </c:pt>
                <c:pt idx="409">
                  <c:v>3.66</c:v>
                </c:pt>
                <c:pt idx="410">
                  <c:v>3.78</c:v>
                </c:pt>
                <c:pt idx="411">
                  <c:v>3.97</c:v>
                </c:pt>
                <c:pt idx="412">
                  <c:v>3.89</c:v>
                </c:pt>
                <c:pt idx="413">
                  <c:v>3.83</c:v>
                </c:pt>
                <c:pt idx="414">
                  <c:v>3.81</c:v>
                </c:pt>
                <c:pt idx="415">
                  <c:v>3.69</c:v>
                </c:pt>
                <c:pt idx="416">
                  <c:v>3.72</c:v>
                </c:pt>
                <c:pt idx="417">
                  <c:v>3.76</c:v>
                </c:pt>
                <c:pt idx="418">
                  <c:v>3.86</c:v>
                </c:pt>
                <c:pt idx="419">
                  <c:v>4.1100000000000003</c:v>
                </c:pt>
                <c:pt idx="420">
                  <c:v>3.96</c:v>
                </c:pt>
                <c:pt idx="421">
                  <c:v>3.92</c:v>
                </c:pt>
                <c:pt idx="422">
                  <c:v>3.61</c:v>
                </c:pt>
                <c:pt idx="423">
                  <c:v>3.46</c:v>
                </c:pt>
                <c:pt idx="424">
                  <c:v>3.57</c:v>
                </c:pt>
                <c:pt idx="425">
                  <c:v>3.76</c:v>
                </c:pt>
                <c:pt idx="426">
                  <c:v>3.73</c:v>
                </c:pt>
                <c:pt idx="427">
                  <c:v>3.77</c:v>
                </c:pt>
                <c:pt idx="428">
                  <c:v>3.69</c:v>
                </c:pt>
                <c:pt idx="429">
                  <c:v>3.77</c:v>
                </c:pt>
                <c:pt idx="430">
                  <c:v>3.6</c:v>
                </c:pt>
                <c:pt idx="431">
                  <c:v>3.52</c:v>
                </c:pt>
                <c:pt idx="432">
                  <c:v>3.33</c:v>
                </c:pt>
                <c:pt idx="433">
                  <c:v>3.16</c:v>
                </c:pt>
                <c:pt idx="434">
                  <c:v>3.1</c:v>
                </c:pt>
                <c:pt idx="435">
                  <c:v>2.77</c:v>
                </c:pt>
                <c:pt idx="436">
                  <c:v>2.82</c:v>
                </c:pt>
                <c:pt idx="437">
                  <c:v>3.05</c:v>
                </c:pt>
                <c:pt idx="438">
                  <c:v>2.95</c:v>
                </c:pt>
                <c:pt idx="439">
                  <c:v>2.96</c:v>
                </c:pt>
                <c:pt idx="440">
                  <c:v>3.04</c:v>
                </c:pt>
                <c:pt idx="441">
                  <c:v>3</c:v>
                </c:pt>
                <c:pt idx="442">
                  <c:v>3.01</c:v>
                </c:pt>
                <c:pt idx="443">
                  <c:v>2.93</c:v>
                </c:pt>
                <c:pt idx="444">
                  <c:v>2.8</c:v>
                </c:pt>
                <c:pt idx="445">
                  <c:v>2.89</c:v>
                </c:pt>
                <c:pt idx="446">
                  <c:v>2.82</c:v>
                </c:pt>
                <c:pt idx="447">
                  <c:v>2.81</c:v>
                </c:pt>
                <c:pt idx="448">
                  <c:v>3.06</c:v>
                </c:pt>
                <c:pt idx="449">
                  <c:v>3.62</c:v>
                </c:pt>
                <c:pt idx="450">
                  <c:v>3.54</c:v>
                </c:pt>
                <c:pt idx="451">
                  <c:v>3.38</c:v>
                </c:pt>
                <c:pt idx="452">
                  <c:v>3.22</c:v>
                </c:pt>
                <c:pt idx="453">
                  <c:v>3.31</c:v>
                </c:pt>
                <c:pt idx="454">
                  <c:v>3.36</c:v>
                </c:pt>
                <c:pt idx="455">
                  <c:v>3.41</c:v>
                </c:pt>
                <c:pt idx="456">
                  <c:v>3.62</c:v>
                </c:pt>
                <c:pt idx="457">
                  <c:v>3.68</c:v>
                </c:pt>
                <c:pt idx="458">
                  <c:v>3.57</c:v>
                </c:pt>
                <c:pt idx="459">
                  <c:v>3.36</c:v>
                </c:pt>
                <c:pt idx="460">
                  <c:v>3.45</c:v>
                </c:pt>
                <c:pt idx="461">
                  <c:v>3.65</c:v>
                </c:pt>
                <c:pt idx="462">
                  <c:v>3.69</c:v>
                </c:pt>
                <c:pt idx="463">
                  <c:v>3.51</c:v>
                </c:pt>
                <c:pt idx="464">
                  <c:v>3.83</c:v>
                </c:pt>
                <c:pt idx="465">
                  <c:v>3.9</c:v>
                </c:pt>
                <c:pt idx="466">
                  <c:v>4.13</c:v>
                </c:pt>
                <c:pt idx="467">
                  <c:v>4.1900000000000004</c:v>
                </c:pt>
                <c:pt idx="468">
                  <c:v>4.1100000000000003</c:v>
                </c:pt>
                <c:pt idx="469">
                  <c:v>4.1100000000000003</c:v>
                </c:pt>
                <c:pt idx="470">
                  <c:v>4.25</c:v>
                </c:pt>
                <c:pt idx="471">
                  <c:v>4.4000000000000004</c:v>
                </c:pt>
                <c:pt idx="472">
                  <c:v>4.08</c:v>
                </c:pt>
                <c:pt idx="473">
                  <c:v>4.18</c:v>
                </c:pt>
                <c:pt idx="474">
                  <c:v>4.0999999999999996</c:v>
                </c:pt>
                <c:pt idx="475">
                  <c:v>4.05</c:v>
                </c:pt>
                <c:pt idx="476">
                  <c:v>3.98</c:v>
                </c:pt>
                <c:pt idx="477">
                  <c:v>4.13</c:v>
                </c:pt>
                <c:pt idx="478">
                  <c:v>4.13</c:v>
                </c:pt>
                <c:pt idx="479">
                  <c:v>3.94</c:v>
                </c:pt>
                <c:pt idx="480">
                  <c:v>4.1399999999999997</c:v>
                </c:pt>
                <c:pt idx="481">
                  <c:v>4.2699999999999996</c:v>
                </c:pt>
                <c:pt idx="482">
                  <c:v>4.29</c:v>
                </c:pt>
                <c:pt idx="483">
                  <c:v>4.25</c:v>
                </c:pt>
                <c:pt idx="484">
                  <c:v>4.3499999999999996</c:v>
                </c:pt>
                <c:pt idx="485">
                  <c:v>3.82</c:v>
                </c:pt>
                <c:pt idx="486">
                  <c:v>3.68</c:v>
                </c:pt>
                <c:pt idx="487">
                  <c:v>3.83</c:v>
                </c:pt>
                <c:pt idx="488">
                  <c:v>3.97</c:v>
                </c:pt>
                <c:pt idx="489">
                  <c:v>4.01</c:v>
                </c:pt>
                <c:pt idx="490">
                  <c:v>4.1100000000000003</c:v>
                </c:pt>
                <c:pt idx="491">
                  <c:v>4.17</c:v>
                </c:pt>
                <c:pt idx="492">
                  <c:v>4.1500000000000004</c:v>
                </c:pt>
                <c:pt idx="493">
                  <c:v>4.16</c:v>
                </c:pt>
                <c:pt idx="494">
                  <c:v>4.26</c:v>
                </c:pt>
                <c:pt idx="495">
                  <c:v>4.29</c:v>
                </c:pt>
                <c:pt idx="496">
                  <c:v>4.18</c:v>
                </c:pt>
                <c:pt idx="497">
                  <c:v>4.21</c:v>
                </c:pt>
                <c:pt idx="498">
                  <c:v>4.33</c:v>
                </c:pt>
                <c:pt idx="499">
                  <c:v>4.1500000000000004</c:v>
                </c:pt>
                <c:pt idx="500">
                  <c:v>4.32</c:v>
                </c:pt>
                <c:pt idx="501">
                  <c:v>4.13</c:v>
                </c:pt>
                <c:pt idx="502">
                  <c:v>4.34</c:v>
                </c:pt>
                <c:pt idx="503">
                  <c:v>4.46</c:v>
                </c:pt>
                <c:pt idx="504">
                  <c:v>4.43</c:v>
                </c:pt>
                <c:pt idx="505">
                  <c:v>4.12</c:v>
                </c:pt>
                <c:pt idx="506">
                  <c:v>5.85</c:v>
                </c:pt>
                <c:pt idx="507">
                  <c:v>5.95</c:v>
                </c:pt>
                <c:pt idx="508">
                  <c:v>5.75</c:v>
                </c:pt>
                <c:pt idx="509">
                  <c:v>5.68</c:v>
                </c:pt>
                <c:pt idx="510">
                  <c:v>5.64</c:v>
                </c:pt>
                <c:pt idx="511">
                  <c:v>5.55</c:v>
                </c:pt>
                <c:pt idx="512">
                  <c:v>5.32</c:v>
                </c:pt>
                <c:pt idx="513">
                  <c:v>5.08</c:v>
                </c:pt>
                <c:pt idx="514">
                  <c:v>4.99</c:v>
                </c:pt>
                <c:pt idx="515">
                  <c:v>4.78</c:v>
                </c:pt>
                <c:pt idx="516">
                  <c:v>4.75</c:v>
                </c:pt>
                <c:pt idx="517">
                  <c:v>4.75</c:v>
                </c:pt>
                <c:pt idx="518">
                  <c:v>4.8</c:v>
                </c:pt>
                <c:pt idx="519">
                  <c:v>4.6900000000000004</c:v>
                </c:pt>
                <c:pt idx="520">
                  <c:v>4.66</c:v>
                </c:pt>
                <c:pt idx="521">
                  <c:v>4.25</c:v>
                </c:pt>
                <c:pt idx="522">
                  <c:v>4.1100000000000003</c:v>
                </c:pt>
                <c:pt idx="523">
                  <c:v>4.2300000000000004</c:v>
                </c:pt>
                <c:pt idx="524">
                  <c:v>4.43</c:v>
                </c:pt>
                <c:pt idx="525">
                  <c:v>4.4400000000000004</c:v>
                </c:pt>
                <c:pt idx="526">
                  <c:v>4.47</c:v>
                </c:pt>
                <c:pt idx="527">
                  <c:v>4.3499999999999996</c:v>
                </c:pt>
                <c:pt idx="528">
                  <c:v>4.17</c:v>
                </c:pt>
                <c:pt idx="529">
                  <c:v>4.03</c:v>
                </c:pt>
                <c:pt idx="530">
                  <c:v>4.08</c:v>
                </c:pt>
                <c:pt idx="531">
                  <c:v>3.97</c:v>
                </c:pt>
                <c:pt idx="532">
                  <c:v>4.04</c:v>
                </c:pt>
                <c:pt idx="533">
                  <c:v>4.07</c:v>
                </c:pt>
                <c:pt idx="534">
                  <c:v>4.01</c:v>
                </c:pt>
                <c:pt idx="535">
                  <c:v>3.99</c:v>
                </c:pt>
                <c:pt idx="536">
                  <c:v>4</c:v>
                </c:pt>
                <c:pt idx="537">
                  <c:v>3.76</c:v>
                </c:pt>
                <c:pt idx="538">
                  <c:v>3.67</c:v>
                </c:pt>
                <c:pt idx="539">
                  <c:v>3.42</c:v>
                </c:pt>
                <c:pt idx="540">
                  <c:v>3.18</c:v>
                </c:pt>
                <c:pt idx="541">
                  <c:v>3.01</c:v>
                </c:pt>
                <c:pt idx="542">
                  <c:v>3.02</c:v>
                </c:pt>
                <c:pt idx="543">
                  <c:v>2.83</c:v>
                </c:pt>
                <c:pt idx="544">
                  <c:v>2.54</c:v>
                </c:pt>
                <c:pt idx="545">
                  <c:v>2.67</c:v>
                </c:pt>
                <c:pt idx="546">
                  <c:v>2.73</c:v>
                </c:pt>
                <c:pt idx="547">
                  <c:v>2.75</c:v>
                </c:pt>
                <c:pt idx="548">
                  <c:v>2.76</c:v>
                </c:pt>
                <c:pt idx="549">
                  <c:v>2.8</c:v>
                </c:pt>
                <c:pt idx="550">
                  <c:v>2.7</c:v>
                </c:pt>
                <c:pt idx="551">
                  <c:v>2.76</c:v>
                </c:pt>
                <c:pt idx="552">
                  <c:v>2.67</c:v>
                </c:pt>
                <c:pt idx="553">
                  <c:v>2.76</c:v>
                </c:pt>
                <c:pt idx="554">
                  <c:v>2.7</c:v>
                </c:pt>
                <c:pt idx="555">
                  <c:v>2.59</c:v>
                </c:pt>
                <c:pt idx="556">
                  <c:v>2.5</c:v>
                </c:pt>
                <c:pt idx="557">
                  <c:v>2.69</c:v>
                </c:pt>
                <c:pt idx="558">
                  <c:v>2.82</c:v>
                </c:pt>
                <c:pt idx="559">
                  <c:v>2.75</c:v>
                </c:pt>
                <c:pt idx="560">
                  <c:v>2.75</c:v>
                </c:pt>
                <c:pt idx="561">
                  <c:v>2.75</c:v>
                </c:pt>
                <c:pt idx="562">
                  <c:v>2.76</c:v>
                </c:pt>
                <c:pt idx="563">
                  <c:v>2.75</c:v>
                </c:pt>
                <c:pt idx="564">
                  <c:v>2.74</c:v>
                </c:pt>
                <c:pt idx="565">
                  <c:v>2.68</c:v>
                </c:pt>
                <c:pt idx="566">
                  <c:v>2.67</c:v>
                </c:pt>
                <c:pt idx="567">
                  <c:v>2.7</c:v>
                </c:pt>
                <c:pt idx="568">
                  <c:v>2.63</c:v>
                </c:pt>
                <c:pt idx="569">
                  <c:v>2.5</c:v>
                </c:pt>
                <c:pt idx="570">
                  <c:v>2.71</c:v>
                </c:pt>
                <c:pt idx="571">
                  <c:v>2.91</c:v>
                </c:pt>
                <c:pt idx="572">
                  <c:v>2.84</c:v>
                </c:pt>
                <c:pt idx="573">
                  <c:v>2.96</c:v>
                </c:pt>
                <c:pt idx="574">
                  <c:v>2.95</c:v>
                </c:pt>
                <c:pt idx="575">
                  <c:v>2.35</c:v>
                </c:pt>
                <c:pt idx="576">
                  <c:v>2.0699999999999998</c:v>
                </c:pt>
                <c:pt idx="577">
                  <c:v>2.2200000000000002</c:v>
                </c:pt>
                <c:pt idx="578">
                  <c:v>2.34</c:v>
                </c:pt>
                <c:pt idx="579">
                  <c:v>2.41</c:v>
                </c:pt>
                <c:pt idx="580">
                  <c:v>2.35</c:v>
                </c:pt>
                <c:pt idx="581">
                  <c:v>2.41</c:v>
                </c:pt>
                <c:pt idx="582">
                  <c:v>2.37</c:v>
                </c:pt>
                <c:pt idx="583">
                  <c:v>2.2599999999999998</c:v>
                </c:pt>
                <c:pt idx="584">
                  <c:v>2.29</c:v>
                </c:pt>
                <c:pt idx="585">
                  <c:v>2.33</c:v>
                </c:pt>
                <c:pt idx="586">
                  <c:v>2.2999999999999998</c:v>
                </c:pt>
                <c:pt idx="587">
                  <c:v>2.2999999999999998</c:v>
                </c:pt>
                <c:pt idx="588">
                  <c:v>2.27</c:v>
                </c:pt>
                <c:pt idx="589">
                  <c:v>2.2400000000000002</c:v>
                </c:pt>
                <c:pt idx="590">
                  <c:v>2.36</c:v>
                </c:pt>
                <c:pt idx="591">
                  <c:v>2.41</c:v>
                </c:pt>
                <c:pt idx="592">
                  <c:v>2.36</c:v>
                </c:pt>
                <c:pt idx="593">
                  <c:v>2.33</c:v>
                </c:pt>
                <c:pt idx="594">
                  <c:v>2.17</c:v>
                </c:pt>
                <c:pt idx="595">
                  <c:v>2.25</c:v>
                </c:pt>
                <c:pt idx="596">
                  <c:v>2.25</c:v>
                </c:pt>
                <c:pt idx="597">
                  <c:v>2.37</c:v>
                </c:pt>
                <c:pt idx="598">
                  <c:v>2.5099999999999998</c:v>
                </c:pt>
                <c:pt idx="599">
                  <c:v>2.93</c:v>
                </c:pt>
                <c:pt idx="600">
                  <c:v>2.68</c:v>
                </c:pt>
                <c:pt idx="601">
                  <c:v>2.65</c:v>
                </c:pt>
                <c:pt idx="602">
                  <c:v>2.77</c:v>
                </c:pt>
                <c:pt idx="603">
                  <c:v>2.72</c:v>
                </c:pt>
                <c:pt idx="604">
                  <c:v>2.81</c:v>
                </c:pt>
                <c:pt idx="605">
                  <c:v>2.8</c:v>
                </c:pt>
                <c:pt idx="606">
                  <c:v>2.83</c:v>
                </c:pt>
                <c:pt idx="607">
                  <c:v>2.82</c:v>
                </c:pt>
                <c:pt idx="608">
                  <c:v>2.84</c:v>
                </c:pt>
                <c:pt idx="609">
                  <c:v>2.73</c:v>
                </c:pt>
                <c:pt idx="610">
                  <c:v>2.59</c:v>
                </c:pt>
                <c:pt idx="611">
                  <c:v>2.4500000000000002</c:v>
                </c:pt>
                <c:pt idx="612">
                  <c:v>2.4</c:v>
                </c:pt>
                <c:pt idx="613">
                  <c:v>2.39</c:v>
                </c:pt>
                <c:pt idx="614">
                  <c:v>2.4300000000000002</c:v>
                </c:pt>
                <c:pt idx="615">
                  <c:v>2.38</c:v>
                </c:pt>
                <c:pt idx="616">
                  <c:v>2.37</c:v>
                </c:pt>
                <c:pt idx="617">
                  <c:v>2.38</c:v>
                </c:pt>
                <c:pt idx="618">
                  <c:v>2.36</c:v>
                </c:pt>
                <c:pt idx="619">
                  <c:v>2.2599999999999998</c:v>
                </c:pt>
                <c:pt idx="620">
                  <c:v>2.21</c:v>
                </c:pt>
                <c:pt idx="621">
                  <c:v>2.2400000000000002</c:v>
                </c:pt>
                <c:pt idx="622">
                  <c:v>2.31</c:v>
                </c:pt>
                <c:pt idx="623">
                  <c:v>2.34</c:v>
                </c:pt>
                <c:pt idx="624">
                  <c:v>2.3199999999999998</c:v>
                </c:pt>
                <c:pt idx="625">
                  <c:v>2.27</c:v>
                </c:pt>
                <c:pt idx="626">
                  <c:v>2.34</c:v>
                </c:pt>
                <c:pt idx="627">
                  <c:v>2.31</c:v>
                </c:pt>
                <c:pt idx="628">
                  <c:v>2.36</c:v>
                </c:pt>
                <c:pt idx="629">
                  <c:v>2.19</c:v>
                </c:pt>
                <c:pt idx="630">
                  <c:v>2.17</c:v>
                </c:pt>
                <c:pt idx="631">
                  <c:v>2.13</c:v>
                </c:pt>
                <c:pt idx="632">
                  <c:v>2.06</c:v>
                </c:pt>
                <c:pt idx="633">
                  <c:v>2.16</c:v>
                </c:pt>
                <c:pt idx="634">
                  <c:v>2.1</c:v>
                </c:pt>
                <c:pt idx="635">
                  <c:v>2.13</c:v>
                </c:pt>
                <c:pt idx="636">
                  <c:v>2.19</c:v>
                </c:pt>
                <c:pt idx="637">
                  <c:v>2.2999999999999998</c:v>
                </c:pt>
                <c:pt idx="638">
                  <c:v>2.08</c:v>
                </c:pt>
                <c:pt idx="639">
                  <c:v>2.19</c:v>
                </c:pt>
                <c:pt idx="640">
                  <c:v>2.25</c:v>
                </c:pt>
                <c:pt idx="641">
                  <c:v>2.08</c:v>
                </c:pt>
                <c:pt idx="642">
                  <c:v>2.08</c:v>
                </c:pt>
                <c:pt idx="643">
                  <c:v>2.1</c:v>
                </c:pt>
                <c:pt idx="644">
                  <c:v>2.0299999999999998</c:v>
                </c:pt>
                <c:pt idx="645">
                  <c:v>2.13</c:v>
                </c:pt>
                <c:pt idx="646">
                  <c:v>2.08</c:v>
                </c:pt>
                <c:pt idx="647">
                  <c:v>2.21</c:v>
                </c:pt>
                <c:pt idx="648">
                  <c:v>2.19</c:v>
                </c:pt>
                <c:pt idx="649">
                  <c:v>2.2200000000000002</c:v>
                </c:pt>
                <c:pt idx="650">
                  <c:v>2.23</c:v>
                </c:pt>
                <c:pt idx="651">
                  <c:v>2.15</c:v>
                </c:pt>
                <c:pt idx="652">
                  <c:v>2.06</c:v>
                </c:pt>
                <c:pt idx="653">
                  <c:v>2.23</c:v>
                </c:pt>
                <c:pt idx="654">
                  <c:v>2.36</c:v>
                </c:pt>
                <c:pt idx="655">
                  <c:v>2.04</c:v>
                </c:pt>
                <c:pt idx="656">
                  <c:v>2.0299999999999998</c:v>
                </c:pt>
                <c:pt idx="657">
                  <c:v>2.1800000000000002</c:v>
                </c:pt>
                <c:pt idx="658">
                  <c:v>2.39</c:v>
                </c:pt>
                <c:pt idx="659">
                  <c:v>2.39</c:v>
                </c:pt>
                <c:pt idx="660">
                  <c:v>2.21</c:v>
                </c:pt>
                <c:pt idx="661">
                  <c:v>2.4500000000000002</c:v>
                </c:pt>
                <c:pt idx="662">
                  <c:v>2.58</c:v>
                </c:pt>
                <c:pt idx="663">
                  <c:v>2.57</c:v>
                </c:pt>
                <c:pt idx="664">
                  <c:v>2.57</c:v>
                </c:pt>
                <c:pt idx="665">
                  <c:v>2.4300000000000002</c:v>
                </c:pt>
                <c:pt idx="666">
                  <c:v>2.4700000000000002</c:v>
                </c:pt>
                <c:pt idx="667">
                  <c:v>2.5099999999999998</c:v>
                </c:pt>
                <c:pt idx="668">
                  <c:v>2.52</c:v>
                </c:pt>
                <c:pt idx="669">
                  <c:v>2.5299999999999998</c:v>
                </c:pt>
                <c:pt idx="670">
                  <c:v>2.48</c:v>
                </c:pt>
                <c:pt idx="671">
                  <c:v>2.2999999999999998</c:v>
                </c:pt>
                <c:pt idx="672">
                  <c:v>2.31</c:v>
                </c:pt>
                <c:pt idx="673">
                  <c:v>2.25</c:v>
                </c:pt>
                <c:pt idx="674">
                  <c:v>2.3199999999999998</c:v>
                </c:pt>
                <c:pt idx="675">
                  <c:v>2.39</c:v>
                </c:pt>
                <c:pt idx="676">
                  <c:v>2.48</c:v>
                </c:pt>
                <c:pt idx="677">
                  <c:v>2.31</c:v>
                </c:pt>
                <c:pt idx="678">
                  <c:v>2.2599999999999998</c:v>
                </c:pt>
                <c:pt idx="679">
                  <c:v>2.16</c:v>
                </c:pt>
                <c:pt idx="680">
                  <c:v>2.11</c:v>
                </c:pt>
                <c:pt idx="681">
                  <c:v>2.09</c:v>
                </c:pt>
                <c:pt idx="682">
                  <c:v>2.08</c:v>
                </c:pt>
                <c:pt idx="683">
                  <c:v>2.09</c:v>
                </c:pt>
                <c:pt idx="684">
                  <c:v>2.11</c:v>
                </c:pt>
                <c:pt idx="685">
                  <c:v>2.0699999999999998</c:v>
                </c:pt>
                <c:pt idx="686">
                  <c:v>2.14</c:v>
                </c:pt>
                <c:pt idx="687">
                  <c:v>2.11</c:v>
                </c:pt>
                <c:pt idx="688">
                  <c:v>2.11</c:v>
                </c:pt>
                <c:pt idx="689">
                  <c:v>2.12</c:v>
                </c:pt>
                <c:pt idx="690">
                  <c:v>2.11</c:v>
                </c:pt>
                <c:pt idx="691">
                  <c:v>2.15</c:v>
                </c:pt>
                <c:pt idx="692">
                  <c:v>2.11</c:v>
                </c:pt>
                <c:pt idx="693">
                  <c:v>2.16</c:v>
                </c:pt>
                <c:pt idx="694">
                  <c:v>2.2400000000000002</c:v>
                </c:pt>
                <c:pt idx="695">
                  <c:v>2.27</c:v>
                </c:pt>
                <c:pt idx="696">
                  <c:v>2.2999999999999998</c:v>
                </c:pt>
                <c:pt idx="697">
                  <c:v>2.2799999999999998</c:v>
                </c:pt>
                <c:pt idx="698">
                  <c:v>2.4</c:v>
                </c:pt>
                <c:pt idx="699">
                  <c:v>2.33</c:v>
                </c:pt>
                <c:pt idx="700">
                  <c:v>2.2999999999999998</c:v>
                </c:pt>
                <c:pt idx="701">
                  <c:v>2.33</c:v>
                </c:pt>
                <c:pt idx="702">
                  <c:v>2.36</c:v>
                </c:pt>
                <c:pt idx="703">
                  <c:v>2.29</c:v>
                </c:pt>
                <c:pt idx="704">
                  <c:v>2.2000000000000002</c:v>
                </c:pt>
                <c:pt idx="705">
                  <c:v>2.14</c:v>
                </c:pt>
                <c:pt idx="706">
                  <c:v>2.25</c:v>
                </c:pt>
                <c:pt idx="707">
                  <c:v>2.1800000000000002</c:v>
                </c:pt>
                <c:pt idx="708">
                  <c:v>2.15</c:v>
                </c:pt>
                <c:pt idx="709">
                  <c:v>2.2599999999999998</c:v>
                </c:pt>
                <c:pt idx="710">
                  <c:v>2.29</c:v>
                </c:pt>
                <c:pt idx="711">
                  <c:v>2.48</c:v>
                </c:pt>
                <c:pt idx="712">
                  <c:v>2.64</c:v>
                </c:pt>
                <c:pt idx="713">
                  <c:v>2.59</c:v>
                </c:pt>
                <c:pt idx="714">
                  <c:v>2.7</c:v>
                </c:pt>
                <c:pt idx="715">
                  <c:v>2.64</c:v>
                </c:pt>
                <c:pt idx="716">
                  <c:v>2.67</c:v>
                </c:pt>
                <c:pt idx="717">
                  <c:v>2.58</c:v>
                </c:pt>
                <c:pt idx="718">
                  <c:v>2.5</c:v>
                </c:pt>
                <c:pt idx="719">
                  <c:v>2.54</c:v>
                </c:pt>
                <c:pt idx="720">
                  <c:v>2.5299999999999998</c:v>
                </c:pt>
                <c:pt idx="721">
                  <c:v>2.56</c:v>
                </c:pt>
                <c:pt idx="722">
                  <c:v>2.4700000000000002</c:v>
                </c:pt>
                <c:pt idx="723">
                  <c:v>2.36</c:v>
                </c:pt>
                <c:pt idx="724">
                  <c:v>2.33</c:v>
                </c:pt>
                <c:pt idx="725">
                  <c:v>2.2200000000000002</c:v>
                </c:pt>
                <c:pt idx="726">
                  <c:v>2.3199999999999998</c:v>
                </c:pt>
                <c:pt idx="727">
                  <c:v>2.5</c:v>
                </c:pt>
                <c:pt idx="728">
                  <c:v>2.34</c:v>
                </c:pt>
                <c:pt idx="729">
                  <c:v>2.27</c:v>
                </c:pt>
                <c:pt idx="730">
                  <c:v>2.21</c:v>
                </c:pt>
                <c:pt idx="731">
                  <c:v>2.2799999999999998</c:v>
                </c:pt>
                <c:pt idx="732">
                  <c:v>2.4</c:v>
                </c:pt>
                <c:pt idx="733">
                  <c:v>2.1800000000000002</c:v>
                </c:pt>
                <c:pt idx="734">
                  <c:v>2.19</c:v>
                </c:pt>
                <c:pt idx="735">
                  <c:v>2.2200000000000002</c:v>
                </c:pt>
                <c:pt idx="736">
                  <c:v>2.17</c:v>
                </c:pt>
                <c:pt idx="737">
                  <c:v>2.23</c:v>
                </c:pt>
                <c:pt idx="738">
                  <c:v>2.17</c:v>
                </c:pt>
                <c:pt idx="739">
                  <c:v>2.16</c:v>
                </c:pt>
                <c:pt idx="740">
                  <c:v>2.4300000000000002</c:v>
                </c:pt>
                <c:pt idx="741">
                  <c:v>2.33</c:v>
                </c:pt>
                <c:pt idx="742">
                  <c:v>2.4</c:v>
                </c:pt>
                <c:pt idx="743">
                  <c:v>2.5099999999999998</c:v>
                </c:pt>
                <c:pt idx="744">
                  <c:v>2.52</c:v>
                </c:pt>
                <c:pt idx="745">
                  <c:v>2.38</c:v>
                </c:pt>
                <c:pt idx="746">
                  <c:v>2.4300000000000002</c:v>
                </c:pt>
                <c:pt idx="747">
                  <c:v>2.29</c:v>
                </c:pt>
                <c:pt idx="748">
                  <c:v>2.5099999999999998</c:v>
                </c:pt>
                <c:pt idx="749">
                  <c:v>2.2999999999999998</c:v>
                </c:pt>
                <c:pt idx="750">
                  <c:v>2.39</c:v>
                </c:pt>
                <c:pt idx="751">
                  <c:v>2.48</c:v>
                </c:pt>
                <c:pt idx="752">
                  <c:v>2.41</c:v>
                </c:pt>
                <c:pt idx="753">
                  <c:v>2.5</c:v>
                </c:pt>
                <c:pt idx="754">
                  <c:v>2.44</c:v>
                </c:pt>
                <c:pt idx="755">
                  <c:v>2.4</c:v>
                </c:pt>
                <c:pt idx="756">
                  <c:v>2.2799999999999998</c:v>
                </c:pt>
                <c:pt idx="757">
                  <c:v>2.15</c:v>
                </c:pt>
                <c:pt idx="758">
                  <c:v>2.29</c:v>
                </c:pt>
                <c:pt idx="759">
                  <c:v>2.74</c:v>
                </c:pt>
                <c:pt idx="760">
                  <c:v>2.75</c:v>
                </c:pt>
                <c:pt idx="761">
                  <c:v>2.68</c:v>
                </c:pt>
                <c:pt idx="762">
                  <c:v>2.84</c:v>
                </c:pt>
                <c:pt idx="763">
                  <c:v>2.75</c:v>
                </c:pt>
                <c:pt idx="764">
                  <c:v>3.02</c:v>
                </c:pt>
                <c:pt idx="765">
                  <c:v>3.05</c:v>
                </c:pt>
                <c:pt idx="766">
                  <c:v>3.34</c:v>
                </c:pt>
                <c:pt idx="767">
                  <c:v>3.23</c:v>
                </c:pt>
                <c:pt idx="768">
                  <c:v>3.33</c:v>
                </c:pt>
                <c:pt idx="769">
                  <c:v>3.34</c:v>
                </c:pt>
                <c:pt idx="770">
                  <c:v>3.61</c:v>
                </c:pt>
                <c:pt idx="771">
                  <c:v>3.92</c:v>
                </c:pt>
                <c:pt idx="772">
                  <c:v>3.72</c:v>
                </c:pt>
                <c:pt idx="773">
                  <c:v>3.54</c:v>
                </c:pt>
                <c:pt idx="774">
                  <c:v>3.76</c:v>
                </c:pt>
                <c:pt idx="775">
                  <c:v>3.59</c:v>
                </c:pt>
                <c:pt idx="776">
                  <c:v>3.61</c:v>
                </c:pt>
                <c:pt idx="777">
                  <c:v>3.41</c:v>
                </c:pt>
                <c:pt idx="778">
                  <c:v>3.47</c:v>
                </c:pt>
                <c:pt idx="779">
                  <c:v>3.39</c:v>
                </c:pt>
                <c:pt idx="780">
                  <c:v>3.36</c:v>
                </c:pt>
                <c:pt idx="781">
                  <c:v>3.33</c:v>
                </c:pt>
                <c:pt idx="782">
                  <c:v>3.26</c:v>
                </c:pt>
                <c:pt idx="783">
                  <c:v>3.41</c:v>
                </c:pt>
                <c:pt idx="784">
                  <c:v>3.5</c:v>
                </c:pt>
                <c:pt idx="785">
                  <c:v>3.39</c:v>
                </c:pt>
                <c:pt idx="786">
                  <c:v>3.44</c:v>
                </c:pt>
                <c:pt idx="787">
                  <c:v>3.58</c:v>
                </c:pt>
                <c:pt idx="788">
                  <c:v>3.83</c:v>
                </c:pt>
                <c:pt idx="789">
                  <c:v>3.74</c:v>
                </c:pt>
                <c:pt idx="790">
                  <c:v>3.64</c:v>
                </c:pt>
                <c:pt idx="791">
                  <c:v>3.59</c:v>
                </c:pt>
                <c:pt idx="792">
                  <c:v>3.54</c:v>
                </c:pt>
                <c:pt idx="793">
                  <c:v>3.65</c:v>
                </c:pt>
                <c:pt idx="794">
                  <c:v>3.84</c:v>
                </c:pt>
                <c:pt idx="795">
                  <c:v>3.68</c:v>
                </c:pt>
                <c:pt idx="796">
                  <c:v>3.58</c:v>
                </c:pt>
                <c:pt idx="797">
                  <c:v>3.54</c:v>
                </c:pt>
                <c:pt idx="798">
                  <c:v>3.44</c:v>
                </c:pt>
                <c:pt idx="799">
                  <c:v>3.48</c:v>
                </c:pt>
                <c:pt idx="800">
                  <c:v>3.4</c:v>
                </c:pt>
                <c:pt idx="801">
                  <c:v>3.34</c:v>
                </c:pt>
                <c:pt idx="802">
                  <c:v>3.33</c:v>
                </c:pt>
                <c:pt idx="803">
                  <c:v>3.26</c:v>
                </c:pt>
                <c:pt idx="804">
                  <c:v>3.34</c:v>
                </c:pt>
                <c:pt idx="805">
                  <c:v>3.24</c:v>
                </c:pt>
                <c:pt idx="806">
                  <c:v>3.3</c:v>
                </c:pt>
                <c:pt idx="807">
                  <c:v>3.38</c:v>
                </c:pt>
                <c:pt idx="808">
                  <c:v>3.26</c:v>
                </c:pt>
                <c:pt idx="809">
                  <c:v>3.21</c:v>
                </c:pt>
                <c:pt idx="810">
                  <c:v>3.12</c:v>
                </c:pt>
                <c:pt idx="811">
                  <c:v>3.09</c:v>
                </c:pt>
                <c:pt idx="812">
                  <c:v>3.03</c:v>
                </c:pt>
                <c:pt idx="813">
                  <c:v>3.05</c:v>
                </c:pt>
                <c:pt idx="814">
                  <c:v>3.05</c:v>
                </c:pt>
                <c:pt idx="815">
                  <c:v>3.13</c:v>
                </c:pt>
                <c:pt idx="816">
                  <c:v>3.1</c:v>
                </c:pt>
                <c:pt idx="817">
                  <c:v>3.15</c:v>
                </c:pt>
                <c:pt idx="818">
                  <c:v>3.1</c:v>
                </c:pt>
                <c:pt idx="819">
                  <c:v>3.12</c:v>
                </c:pt>
                <c:pt idx="820">
                  <c:v>3.15</c:v>
                </c:pt>
                <c:pt idx="821">
                  <c:v>3.29</c:v>
                </c:pt>
                <c:pt idx="822">
                  <c:v>3.17</c:v>
                </c:pt>
                <c:pt idx="823">
                  <c:v>3.27</c:v>
                </c:pt>
                <c:pt idx="824">
                  <c:v>3.14</c:v>
                </c:pt>
                <c:pt idx="825">
                  <c:v>3.11</c:v>
                </c:pt>
                <c:pt idx="826">
                  <c:v>2.97</c:v>
                </c:pt>
                <c:pt idx="827">
                  <c:v>2.94</c:v>
                </c:pt>
                <c:pt idx="828">
                  <c:v>2.95</c:v>
                </c:pt>
                <c:pt idx="829">
                  <c:v>2.97</c:v>
                </c:pt>
                <c:pt idx="830">
                  <c:v>2.84</c:v>
                </c:pt>
                <c:pt idx="831">
                  <c:v>2.88</c:v>
                </c:pt>
                <c:pt idx="832">
                  <c:v>2.87</c:v>
                </c:pt>
                <c:pt idx="833">
                  <c:v>2.91</c:v>
                </c:pt>
                <c:pt idx="834">
                  <c:v>2.95</c:v>
                </c:pt>
                <c:pt idx="835">
                  <c:v>3.25</c:v>
                </c:pt>
                <c:pt idx="836">
                  <c:v>3.19</c:v>
                </c:pt>
                <c:pt idx="837">
                  <c:v>3.23</c:v>
                </c:pt>
                <c:pt idx="838">
                  <c:v>3.21</c:v>
                </c:pt>
                <c:pt idx="839">
                  <c:v>3.29</c:v>
                </c:pt>
                <c:pt idx="840">
                  <c:v>3.36</c:v>
                </c:pt>
                <c:pt idx="841">
                  <c:v>3.34</c:v>
                </c:pt>
                <c:pt idx="842">
                  <c:v>3.09</c:v>
                </c:pt>
                <c:pt idx="843">
                  <c:v>3.15</c:v>
                </c:pt>
                <c:pt idx="844">
                  <c:v>3.12</c:v>
                </c:pt>
                <c:pt idx="845">
                  <c:v>3.08</c:v>
                </c:pt>
                <c:pt idx="846">
                  <c:v>3.05</c:v>
                </c:pt>
                <c:pt idx="847">
                  <c:v>3.05</c:v>
                </c:pt>
                <c:pt idx="848">
                  <c:v>3.03</c:v>
                </c:pt>
                <c:pt idx="849">
                  <c:v>3.04</c:v>
                </c:pt>
                <c:pt idx="850">
                  <c:v>3.01</c:v>
                </c:pt>
                <c:pt idx="851">
                  <c:v>2.76</c:v>
                </c:pt>
                <c:pt idx="852">
                  <c:v>2.56</c:v>
                </c:pt>
                <c:pt idx="853">
                  <c:v>2.59</c:v>
                </c:pt>
                <c:pt idx="854">
                  <c:v>2.46</c:v>
                </c:pt>
                <c:pt idx="855">
                  <c:v>2.4700000000000002</c:v>
                </c:pt>
                <c:pt idx="856">
                  <c:v>2.46</c:v>
                </c:pt>
                <c:pt idx="857">
                  <c:v>2.4</c:v>
                </c:pt>
                <c:pt idx="858">
                  <c:v>2.34</c:v>
                </c:pt>
                <c:pt idx="859">
                  <c:v>2.39</c:v>
                </c:pt>
                <c:pt idx="860">
                  <c:v>2.38</c:v>
                </c:pt>
                <c:pt idx="861">
                  <c:v>2.4500000000000002</c:v>
                </c:pt>
                <c:pt idx="862">
                  <c:v>2.39</c:v>
                </c:pt>
                <c:pt idx="863">
                  <c:v>2.35</c:v>
                </c:pt>
                <c:pt idx="864">
                  <c:v>2.31</c:v>
                </c:pt>
                <c:pt idx="865">
                  <c:v>2.27</c:v>
                </c:pt>
                <c:pt idx="866">
                  <c:v>2.2799999999999998</c:v>
                </c:pt>
                <c:pt idx="867">
                  <c:v>2.2999999999999998</c:v>
                </c:pt>
                <c:pt idx="868">
                  <c:v>2.44</c:v>
                </c:pt>
                <c:pt idx="869">
                  <c:v>2.44</c:v>
                </c:pt>
                <c:pt idx="870">
                  <c:v>2.56</c:v>
                </c:pt>
                <c:pt idx="871">
                  <c:v>2.5499999999999998</c:v>
                </c:pt>
                <c:pt idx="872">
                  <c:v>2.5299999999999998</c:v>
                </c:pt>
                <c:pt idx="873">
                  <c:v>2.4900000000000002</c:v>
                </c:pt>
                <c:pt idx="874">
                  <c:v>2.44</c:v>
                </c:pt>
                <c:pt idx="875">
                  <c:v>2.54</c:v>
                </c:pt>
                <c:pt idx="876">
                  <c:v>2.5</c:v>
                </c:pt>
                <c:pt idx="877">
                  <c:v>2.52</c:v>
                </c:pt>
                <c:pt idx="878">
                  <c:v>2.52</c:v>
                </c:pt>
                <c:pt idx="879">
                  <c:v>2.44</c:v>
                </c:pt>
                <c:pt idx="880">
                  <c:v>2.37</c:v>
                </c:pt>
                <c:pt idx="881">
                  <c:v>2.37</c:v>
                </c:pt>
                <c:pt idx="882">
                  <c:v>2.41</c:v>
                </c:pt>
                <c:pt idx="883">
                  <c:v>2.4500000000000002</c:v>
                </c:pt>
                <c:pt idx="884">
                  <c:v>2.38</c:v>
                </c:pt>
                <c:pt idx="885">
                  <c:v>2.41</c:v>
                </c:pt>
                <c:pt idx="886">
                  <c:v>2.48</c:v>
                </c:pt>
                <c:pt idx="887">
                  <c:v>2.4500000000000002</c:v>
                </c:pt>
                <c:pt idx="888">
                  <c:v>2.46</c:v>
                </c:pt>
                <c:pt idx="889">
                  <c:v>2.4500000000000002</c:v>
                </c:pt>
                <c:pt idx="890">
                  <c:v>2.4500000000000002</c:v>
                </c:pt>
                <c:pt idx="891">
                  <c:v>2.38</c:v>
                </c:pt>
                <c:pt idx="892">
                  <c:v>2.25</c:v>
                </c:pt>
                <c:pt idx="893">
                  <c:v>2.2599999999999998</c:v>
                </c:pt>
                <c:pt idx="894">
                  <c:v>2.2200000000000002</c:v>
                </c:pt>
                <c:pt idx="895">
                  <c:v>2.23</c:v>
                </c:pt>
                <c:pt idx="896">
                  <c:v>2.31</c:v>
                </c:pt>
                <c:pt idx="897">
                  <c:v>2.2599999999999998</c:v>
                </c:pt>
                <c:pt idx="898">
                  <c:v>2.3199999999999998</c:v>
                </c:pt>
                <c:pt idx="899">
                  <c:v>2.27</c:v>
                </c:pt>
                <c:pt idx="900">
                  <c:v>2.2400000000000002</c:v>
                </c:pt>
                <c:pt idx="901">
                  <c:v>2.16</c:v>
                </c:pt>
                <c:pt idx="902">
                  <c:v>2.1800000000000002</c:v>
                </c:pt>
                <c:pt idx="903">
                  <c:v>1.89</c:v>
                </c:pt>
                <c:pt idx="904">
                  <c:v>1.82</c:v>
                </c:pt>
                <c:pt idx="905">
                  <c:v>1.82</c:v>
                </c:pt>
                <c:pt idx="906">
                  <c:v>1.77</c:v>
                </c:pt>
                <c:pt idx="907">
                  <c:v>1.78</c:v>
                </c:pt>
                <c:pt idx="908">
                  <c:v>1.8</c:v>
                </c:pt>
                <c:pt idx="909">
                  <c:v>1.68</c:v>
                </c:pt>
                <c:pt idx="910">
                  <c:v>1.75</c:v>
                </c:pt>
                <c:pt idx="911">
                  <c:v>1.76</c:v>
                </c:pt>
                <c:pt idx="912">
                  <c:v>1.78</c:v>
                </c:pt>
                <c:pt idx="913">
                  <c:v>1.78</c:v>
                </c:pt>
                <c:pt idx="914">
                  <c:v>1.74</c:v>
                </c:pt>
                <c:pt idx="915">
                  <c:v>1.71</c:v>
                </c:pt>
                <c:pt idx="916">
                  <c:v>1.68</c:v>
                </c:pt>
                <c:pt idx="917">
                  <c:v>1.69</c:v>
                </c:pt>
                <c:pt idx="918">
                  <c:v>1.68</c:v>
                </c:pt>
                <c:pt idx="919">
                  <c:v>1.65</c:v>
                </c:pt>
                <c:pt idx="920">
                  <c:v>1.69</c:v>
                </c:pt>
                <c:pt idx="921">
                  <c:v>1.52</c:v>
                </c:pt>
                <c:pt idx="922">
                  <c:v>1.49</c:v>
                </c:pt>
                <c:pt idx="923">
                  <c:v>1.51</c:v>
                </c:pt>
                <c:pt idx="924">
                  <c:v>1.4</c:v>
                </c:pt>
                <c:pt idx="925">
                  <c:v>1.51</c:v>
                </c:pt>
                <c:pt idx="926">
                  <c:v>1.39</c:v>
                </c:pt>
                <c:pt idx="927">
                  <c:v>1.41</c:v>
                </c:pt>
                <c:pt idx="928">
                  <c:v>1.45</c:v>
                </c:pt>
                <c:pt idx="929">
                  <c:v>1.41</c:v>
                </c:pt>
                <c:pt idx="930">
                  <c:v>1.49</c:v>
                </c:pt>
                <c:pt idx="931">
                  <c:v>1.48</c:v>
                </c:pt>
                <c:pt idx="932">
                  <c:v>1.45</c:v>
                </c:pt>
                <c:pt idx="933">
                  <c:v>1.49</c:v>
                </c:pt>
                <c:pt idx="934">
                  <c:v>1.5</c:v>
                </c:pt>
                <c:pt idx="935">
                  <c:v>1.49</c:v>
                </c:pt>
                <c:pt idx="936">
                  <c:v>1.48</c:v>
                </c:pt>
                <c:pt idx="937">
                  <c:v>1.47</c:v>
                </c:pt>
                <c:pt idx="938">
                  <c:v>1.47</c:v>
                </c:pt>
                <c:pt idx="939">
                  <c:v>1.46</c:v>
                </c:pt>
                <c:pt idx="940">
                  <c:v>1.48</c:v>
                </c:pt>
                <c:pt idx="941">
                  <c:v>1.46</c:v>
                </c:pt>
                <c:pt idx="942">
                  <c:v>1.44</c:v>
                </c:pt>
                <c:pt idx="943">
                  <c:v>1.35</c:v>
                </c:pt>
                <c:pt idx="944">
                  <c:v>1.33</c:v>
                </c:pt>
                <c:pt idx="945">
                  <c:v>1.39</c:v>
                </c:pt>
                <c:pt idx="946">
                  <c:v>1.39</c:v>
                </c:pt>
                <c:pt idx="947">
                  <c:v>1.57</c:v>
                </c:pt>
                <c:pt idx="948">
                  <c:v>1.63</c:v>
                </c:pt>
                <c:pt idx="949">
                  <c:v>1.51</c:v>
                </c:pt>
                <c:pt idx="950">
                  <c:v>1.48</c:v>
                </c:pt>
                <c:pt idx="951">
                  <c:v>1.43</c:v>
                </c:pt>
                <c:pt idx="952">
                  <c:v>1.46</c:v>
                </c:pt>
                <c:pt idx="953">
                  <c:v>1.38</c:v>
                </c:pt>
                <c:pt idx="954">
                  <c:v>1.34</c:v>
                </c:pt>
                <c:pt idx="955">
                  <c:v>1.3</c:v>
                </c:pt>
                <c:pt idx="956">
                  <c:v>1.33</c:v>
                </c:pt>
                <c:pt idx="957">
                  <c:v>1.35</c:v>
                </c:pt>
                <c:pt idx="958">
                  <c:v>1.45</c:v>
                </c:pt>
                <c:pt idx="959">
                  <c:v>1.38</c:v>
                </c:pt>
                <c:pt idx="960">
                  <c:v>1.33</c:v>
                </c:pt>
                <c:pt idx="961">
                  <c:v>1.32</c:v>
                </c:pt>
                <c:pt idx="962">
                  <c:v>1.34</c:v>
                </c:pt>
                <c:pt idx="963">
                  <c:v>1.35</c:v>
                </c:pt>
                <c:pt idx="964">
                  <c:v>1.47</c:v>
                </c:pt>
                <c:pt idx="965">
                  <c:v>1.86</c:v>
                </c:pt>
                <c:pt idx="966">
                  <c:v>1.85</c:v>
                </c:pt>
                <c:pt idx="967">
                  <c:v>1.74</c:v>
                </c:pt>
                <c:pt idx="968">
                  <c:v>1.88</c:v>
                </c:pt>
                <c:pt idx="969">
                  <c:v>1.8</c:v>
                </c:pt>
                <c:pt idx="970">
                  <c:v>2.0299999999999998</c:v>
                </c:pt>
                <c:pt idx="971">
                  <c:v>1.87</c:v>
                </c:pt>
                <c:pt idx="972">
                  <c:v>1.8</c:v>
                </c:pt>
                <c:pt idx="973">
                  <c:v>1.8</c:v>
                </c:pt>
                <c:pt idx="974">
                  <c:v>1.84</c:v>
                </c:pt>
                <c:pt idx="975">
                  <c:v>1.74</c:v>
                </c:pt>
                <c:pt idx="976">
                  <c:v>1.76</c:v>
                </c:pt>
                <c:pt idx="977">
                  <c:v>1.69</c:v>
                </c:pt>
                <c:pt idx="978">
                  <c:v>1.71</c:v>
                </c:pt>
                <c:pt idx="979">
                  <c:v>1.75</c:v>
                </c:pt>
                <c:pt idx="980">
                  <c:v>1.86</c:v>
                </c:pt>
                <c:pt idx="981">
                  <c:v>1.86</c:v>
                </c:pt>
                <c:pt idx="982">
                  <c:v>1.87</c:v>
                </c:pt>
                <c:pt idx="983">
                  <c:v>1.95</c:v>
                </c:pt>
                <c:pt idx="984">
                  <c:v>1.94</c:v>
                </c:pt>
                <c:pt idx="985">
                  <c:v>2</c:v>
                </c:pt>
                <c:pt idx="986">
                  <c:v>1.94</c:v>
                </c:pt>
                <c:pt idx="987">
                  <c:v>2.02</c:v>
                </c:pt>
                <c:pt idx="988">
                  <c:v>2</c:v>
                </c:pt>
                <c:pt idx="989">
                  <c:v>1.95</c:v>
                </c:pt>
                <c:pt idx="990">
                  <c:v>1.96</c:v>
                </c:pt>
                <c:pt idx="991">
                  <c:v>1.88</c:v>
                </c:pt>
                <c:pt idx="992">
                  <c:v>1.9</c:v>
                </c:pt>
                <c:pt idx="993">
                  <c:v>1.98</c:v>
                </c:pt>
                <c:pt idx="994">
                  <c:v>2.0099999999999998</c:v>
                </c:pt>
                <c:pt idx="995">
                  <c:v>1.95</c:v>
                </c:pt>
                <c:pt idx="996">
                  <c:v>1.83</c:v>
                </c:pt>
                <c:pt idx="997">
                  <c:v>1.78</c:v>
                </c:pt>
                <c:pt idx="998">
                  <c:v>1.8</c:v>
                </c:pt>
                <c:pt idx="999">
                  <c:v>1.66</c:v>
                </c:pt>
                <c:pt idx="1000">
                  <c:v>1.62</c:v>
                </c:pt>
                <c:pt idx="1001">
                  <c:v>1.54</c:v>
                </c:pt>
                <c:pt idx="1002">
                  <c:v>1.6</c:v>
                </c:pt>
                <c:pt idx="1003">
                  <c:v>1.65</c:v>
                </c:pt>
                <c:pt idx="1004">
                  <c:v>1.7</c:v>
                </c:pt>
                <c:pt idx="1005">
                  <c:v>1.4</c:v>
                </c:pt>
                <c:pt idx="1006">
                  <c:v>1.41</c:v>
                </c:pt>
                <c:pt idx="1007">
                  <c:v>1.35</c:v>
                </c:pt>
                <c:pt idx="1008">
                  <c:v>1.38</c:v>
                </c:pt>
                <c:pt idx="1009">
                  <c:v>1.36</c:v>
                </c:pt>
                <c:pt idx="1010">
                  <c:v>1.3</c:v>
                </c:pt>
                <c:pt idx="1011">
                  <c:v>1.32</c:v>
                </c:pt>
                <c:pt idx="1012">
                  <c:v>1.36</c:v>
                </c:pt>
                <c:pt idx="1013">
                  <c:v>1.32</c:v>
                </c:pt>
                <c:pt idx="1014">
                  <c:v>1.28</c:v>
                </c:pt>
                <c:pt idx="1015">
                  <c:v>1.27</c:v>
                </c:pt>
                <c:pt idx="1016">
                  <c:v>1.33</c:v>
                </c:pt>
                <c:pt idx="1017">
                  <c:v>1.28</c:v>
                </c:pt>
                <c:pt idx="1018">
                  <c:v>1.26</c:v>
                </c:pt>
                <c:pt idx="1019">
                  <c:v>1.26</c:v>
                </c:pt>
                <c:pt idx="1020">
                  <c:v>1.25</c:v>
                </c:pt>
                <c:pt idx="1021">
                  <c:v>1.26</c:v>
                </c:pt>
                <c:pt idx="1022">
                  <c:v>1.25</c:v>
                </c:pt>
                <c:pt idx="1023">
                  <c:v>1.25</c:v>
                </c:pt>
                <c:pt idx="1024">
                  <c:v>1.4</c:v>
                </c:pt>
                <c:pt idx="1025">
                  <c:v>1.47</c:v>
                </c:pt>
                <c:pt idx="1026">
                  <c:v>1.45</c:v>
                </c:pt>
                <c:pt idx="1027">
                  <c:v>1.38</c:v>
                </c:pt>
                <c:pt idx="1028">
                  <c:v>1.31</c:v>
                </c:pt>
                <c:pt idx="1029">
                  <c:v>1.38</c:v>
                </c:pt>
                <c:pt idx="1030">
                  <c:v>1.3</c:v>
                </c:pt>
                <c:pt idx="1031">
                  <c:v>1.33</c:v>
                </c:pt>
                <c:pt idx="1032">
                  <c:v>1.29</c:v>
                </c:pt>
                <c:pt idx="1033">
                  <c:v>1.35</c:v>
                </c:pt>
                <c:pt idx="1034">
                  <c:v>1.3</c:v>
                </c:pt>
                <c:pt idx="1035">
                  <c:v>1.26</c:v>
                </c:pt>
                <c:pt idx="1036">
                  <c:v>1.3</c:v>
                </c:pt>
                <c:pt idx="1037">
                  <c:v>1.27</c:v>
                </c:pt>
                <c:pt idx="1038">
                  <c:v>1.26</c:v>
                </c:pt>
                <c:pt idx="1039">
                  <c:v>1.26</c:v>
                </c:pt>
                <c:pt idx="1040">
                  <c:v>1.23</c:v>
                </c:pt>
                <c:pt idx="1041">
                  <c:v>1.22</c:v>
                </c:pt>
                <c:pt idx="1042">
                  <c:v>1.21</c:v>
                </c:pt>
                <c:pt idx="1043">
                  <c:v>1.21</c:v>
                </c:pt>
                <c:pt idx="1044">
                  <c:v>1.2</c:v>
                </c:pt>
                <c:pt idx="1045">
                  <c:v>1.1499999999999999</c:v>
                </c:pt>
                <c:pt idx="1046">
                  <c:v>1.07</c:v>
                </c:pt>
                <c:pt idx="1047">
                  <c:v>1.0900000000000001</c:v>
                </c:pt>
                <c:pt idx="1048">
                  <c:v>1.07</c:v>
                </c:pt>
                <c:pt idx="1049">
                  <c:v>0.99</c:v>
                </c:pt>
                <c:pt idx="1050">
                  <c:v>1.07</c:v>
                </c:pt>
                <c:pt idx="1051">
                  <c:v>1.04</c:v>
                </c:pt>
                <c:pt idx="1052">
                  <c:v>1.1000000000000001</c:v>
                </c:pt>
                <c:pt idx="1053">
                  <c:v>1.01</c:v>
                </c:pt>
                <c:pt idx="1054">
                  <c:v>1.01</c:v>
                </c:pt>
                <c:pt idx="1055">
                  <c:v>1.06</c:v>
                </c:pt>
                <c:pt idx="1056">
                  <c:v>1.04</c:v>
                </c:pt>
                <c:pt idx="1057">
                  <c:v>1.02</c:v>
                </c:pt>
                <c:pt idx="1058">
                  <c:v>1.05</c:v>
                </c:pt>
                <c:pt idx="1059">
                  <c:v>1.01</c:v>
                </c:pt>
                <c:pt idx="1060">
                  <c:v>0.99</c:v>
                </c:pt>
                <c:pt idx="1061">
                  <c:v>0.96</c:v>
                </c:pt>
                <c:pt idx="1062">
                  <c:v>0.91</c:v>
                </c:pt>
                <c:pt idx="1063">
                  <c:v>0.92</c:v>
                </c:pt>
                <c:pt idx="1064">
                  <c:v>0.91</c:v>
                </c:pt>
                <c:pt idx="1065">
                  <c:v>0.91</c:v>
                </c:pt>
                <c:pt idx="1066">
                  <c:v>1.01</c:v>
                </c:pt>
                <c:pt idx="1067">
                  <c:v>0.86</c:v>
                </c:pt>
                <c:pt idx="1068">
                  <c:v>0.81</c:v>
                </c:pt>
                <c:pt idx="1069">
                  <c:v>0.91</c:v>
                </c:pt>
                <c:pt idx="1070">
                  <c:v>0.99</c:v>
                </c:pt>
                <c:pt idx="1071">
                  <c:v>0.95</c:v>
                </c:pt>
                <c:pt idx="1072">
                  <c:v>0.93</c:v>
                </c:pt>
                <c:pt idx="1073">
                  <c:v>0.91</c:v>
                </c:pt>
                <c:pt idx="1074">
                  <c:v>0.81</c:v>
                </c:pt>
                <c:pt idx="1075">
                  <c:v>0.81</c:v>
                </c:pt>
                <c:pt idx="1076">
                  <c:v>0.79</c:v>
                </c:pt>
                <c:pt idx="1077">
                  <c:v>0.76</c:v>
                </c:pt>
                <c:pt idx="1078">
                  <c:v>0.78</c:v>
                </c:pt>
                <c:pt idx="1079">
                  <c:v>0.79</c:v>
                </c:pt>
                <c:pt idx="1080">
                  <c:v>0.78</c:v>
                </c:pt>
                <c:pt idx="1081">
                  <c:v>0.82</c:v>
                </c:pt>
                <c:pt idx="1082">
                  <c:v>0.91</c:v>
                </c:pt>
                <c:pt idx="1083">
                  <c:v>0.86</c:v>
                </c:pt>
                <c:pt idx="1084">
                  <c:v>0.81</c:v>
                </c:pt>
                <c:pt idx="1085">
                  <c:v>0.84</c:v>
                </c:pt>
                <c:pt idx="1086">
                  <c:v>0.82</c:v>
                </c:pt>
                <c:pt idx="1087">
                  <c:v>0.8</c:v>
                </c:pt>
                <c:pt idx="1088">
                  <c:v>0.72</c:v>
                </c:pt>
                <c:pt idx="1089">
                  <c:v>0.92</c:v>
                </c:pt>
                <c:pt idx="1090">
                  <c:v>1.05</c:v>
                </c:pt>
                <c:pt idx="1091">
                  <c:v>1.1200000000000001</c:v>
                </c:pt>
                <c:pt idx="1092">
                  <c:v>1.1100000000000001</c:v>
                </c:pt>
                <c:pt idx="1093">
                  <c:v>1.02</c:v>
                </c:pt>
                <c:pt idx="1094">
                  <c:v>1.08</c:v>
                </c:pt>
                <c:pt idx="1095">
                  <c:v>1.02</c:v>
                </c:pt>
                <c:pt idx="1096">
                  <c:v>1.07</c:v>
                </c:pt>
                <c:pt idx="1097">
                  <c:v>1.03</c:v>
                </c:pt>
                <c:pt idx="1098">
                  <c:v>1.03</c:v>
                </c:pt>
                <c:pt idx="1099">
                  <c:v>1.06</c:v>
                </c:pt>
                <c:pt idx="1100">
                  <c:v>1.06</c:v>
                </c:pt>
                <c:pt idx="1101">
                  <c:v>1.05</c:v>
                </c:pt>
                <c:pt idx="1102">
                  <c:v>1.02</c:v>
                </c:pt>
                <c:pt idx="1103">
                  <c:v>1.04</c:v>
                </c:pt>
                <c:pt idx="1104">
                  <c:v>1.08</c:v>
                </c:pt>
                <c:pt idx="1105">
                  <c:v>1.06</c:v>
                </c:pt>
                <c:pt idx="1106">
                  <c:v>1.02</c:v>
                </c:pt>
                <c:pt idx="1107">
                  <c:v>0.92</c:v>
                </c:pt>
                <c:pt idx="1108">
                  <c:v>0.89</c:v>
                </c:pt>
                <c:pt idx="1109">
                  <c:v>0.89</c:v>
                </c:pt>
                <c:pt idx="1110">
                  <c:v>0.97</c:v>
                </c:pt>
                <c:pt idx="1111">
                  <c:v>1</c:v>
                </c:pt>
                <c:pt idx="1112">
                  <c:v>0.99</c:v>
                </c:pt>
                <c:pt idx="1113">
                  <c:v>1.01</c:v>
                </c:pt>
                <c:pt idx="1114">
                  <c:v>1.06</c:v>
                </c:pt>
                <c:pt idx="1115">
                  <c:v>1.1100000000000001</c:v>
                </c:pt>
                <c:pt idx="1116">
                  <c:v>1.03</c:v>
                </c:pt>
                <c:pt idx="1117">
                  <c:v>1.08</c:v>
                </c:pt>
                <c:pt idx="1118">
                  <c:v>1.1399999999999999</c:v>
                </c:pt>
                <c:pt idx="1119">
                  <c:v>1.1599999999999999</c:v>
                </c:pt>
                <c:pt idx="1120">
                  <c:v>1.08</c:v>
                </c:pt>
                <c:pt idx="1121">
                  <c:v>1.07</c:v>
                </c:pt>
                <c:pt idx="1122">
                  <c:v>1.06</c:v>
                </c:pt>
                <c:pt idx="1123">
                  <c:v>1.07</c:v>
                </c:pt>
                <c:pt idx="1124">
                  <c:v>1.1000000000000001</c:v>
                </c:pt>
                <c:pt idx="1125">
                  <c:v>1.1000000000000001</c:v>
                </c:pt>
                <c:pt idx="1126">
                  <c:v>1.08</c:v>
                </c:pt>
                <c:pt idx="1127">
                  <c:v>1.08</c:v>
                </c:pt>
                <c:pt idx="1128">
                  <c:v>0.99</c:v>
                </c:pt>
                <c:pt idx="1129">
                  <c:v>0.97</c:v>
                </c:pt>
                <c:pt idx="1130">
                  <c:v>0.85</c:v>
                </c:pt>
                <c:pt idx="1131">
                  <c:v>0.77</c:v>
                </c:pt>
                <c:pt idx="1132">
                  <c:v>0.85</c:v>
                </c:pt>
                <c:pt idx="1133">
                  <c:v>0.85</c:v>
                </c:pt>
                <c:pt idx="1134">
                  <c:v>0.89</c:v>
                </c:pt>
                <c:pt idx="1135">
                  <c:v>0.89</c:v>
                </c:pt>
                <c:pt idx="1136">
                  <c:v>0.86</c:v>
                </c:pt>
                <c:pt idx="1137">
                  <c:v>0.87</c:v>
                </c:pt>
                <c:pt idx="1138">
                  <c:v>0.85</c:v>
                </c:pt>
                <c:pt idx="1139">
                  <c:v>0.9</c:v>
                </c:pt>
                <c:pt idx="1140">
                  <c:v>0.82</c:v>
                </c:pt>
                <c:pt idx="1141">
                  <c:v>0.85</c:v>
                </c:pt>
                <c:pt idx="1142">
                  <c:v>0.85</c:v>
                </c:pt>
                <c:pt idx="1143">
                  <c:v>0.86</c:v>
                </c:pt>
                <c:pt idx="1144">
                  <c:v>0.83</c:v>
                </c:pt>
                <c:pt idx="1145">
                  <c:v>0.84</c:v>
                </c:pt>
                <c:pt idx="1146">
                  <c:v>0.83</c:v>
                </c:pt>
              </c:numCache>
            </c:numRef>
          </c:val>
          <c:smooth val="0"/>
          <c:extLst>
            <c:ext xmlns:c16="http://schemas.microsoft.com/office/drawing/2014/chart" uri="{C3380CC4-5D6E-409C-BE32-E72D297353CC}">
              <c16:uniqueId val="{00000001-61DB-43C8-ADDC-AB251EF1AEF1}"/>
            </c:ext>
          </c:extLst>
        </c:ser>
        <c:dLbls>
          <c:showLegendKey val="0"/>
          <c:showVal val="0"/>
          <c:showCatName val="0"/>
          <c:showSerName val="0"/>
          <c:showPercent val="0"/>
          <c:showBubbleSize val="0"/>
        </c:dLbls>
        <c:marker val="1"/>
        <c:smooth val="0"/>
        <c:axId val="376294623"/>
        <c:axId val="2041828559"/>
      </c:lineChart>
      <c:catAx>
        <c:axId val="376294623"/>
        <c:scaling>
          <c:orientation val="minMax"/>
          <c:max val="46086"/>
          <c:min val="44404"/>
        </c:scaling>
        <c:delete val="0"/>
        <c:axPos val="b"/>
        <c:numFmt formatCode="[$-409]mmm\-yy;@" sourceLinked="0"/>
        <c:majorTickMark val="none"/>
        <c:minorTickMark val="none"/>
        <c:tickLblPos val="nextTo"/>
        <c:spPr>
          <a:noFill/>
          <a:ln w="9525" cap="flat" cmpd="sng" algn="ctr">
            <a:solidFill>
              <a:schemeClr val="accent3"/>
            </a:solidFill>
            <a:round/>
          </a:ln>
          <a:effectLst/>
        </c:spPr>
        <c:txPr>
          <a:bodyPr rot="-2700000" spcFirstLastPara="1" vertOverflow="ellipsis" wrap="square" anchor="ctr" anchorCtr="1"/>
          <a:lstStyle/>
          <a:p>
            <a:pPr>
              <a:defRPr sz="900" b="0" i="0" u="none" strike="noStrike" kern="1200" baseline="0">
                <a:solidFill>
                  <a:schemeClr val="tx1"/>
                </a:solidFill>
                <a:latin typeface="+mn-lt"/>
                <a:ea typeface="+mn-ea"/>
                <a:cs typeface="Arial" panose="020B0604020202020204" pitchFamily="34" charset="0"/>
              </a:defRPr>
            </a:pPr>
            <a:endParaRPr lang="en-US"/>
          </a:p>
        </c:txPr>
        <c:crossAx val="2041828559"/>
        <c:crosses val="autoZero"/>
        <c:auto val="1"/>
        <c:lblAlgn val="ctr"/>
        <c:lblOffset val="100"/>
        <c:tickLblSkip val="90"/>
        <c:noMultiLvlLbl val="1"/>
      </c:catAx>
      <c:valAx>
        <c:axId val="20418285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0"/>
        <c:majorTickMark val="none"/>
        <c:minorTickMark val="none"/>
        <c:tickLblPos val="nextTo"/>
        <c:spPr>
          <a:noFill/>
          <a:ln>
            <a:noFill/>
          </a:ln>
          <a:effectLst/>
          <a:extLst>
            <a:ext uri="{91240B29-F687-4F45-9708-019B960494DF}">
              <a14:hiddenLine xmlns:a14="http://schemas.microsoft.com/office/drawing/2010/main">
                <a:solidFill>
                  <a:srgbClr val="B7B7B7"/>
                </a:solidFill>
              </a14:hiddenLine>
            </a:ext>
          </a:ex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Arial" panose="020B0604020202020204" pitchFamily="34" charset="0"/>
              </a:defRPr>
            </a:pPr>
            <a:endParaRPr lang="en-US"/>
          </a:p>
        </c:txPr>
        <c:crossAx val="376294623"/>
        <c:crosses val="autoZero"/>
        <c:crossBetween val="between"/>
      </c:valAx>
      <c:valAx>
        <c:axId val="1295487120"/>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Arial" panose="020B0604020202020204" pitchFamily="34" charset="0"/>
              </a:defRPr>
            </a:pPr>
            <a:endParaRPr lang="en-US"/>
          </a:p>
        </c:txPr>
        <c:crossAx val="1295497200"/>
        <c:crosses val="max"/>
        <c:crossBetween val="between"/>
      </c:valAx>
      <c:catAx>
        <c:axId val="1295497200"/>
        <c:scaling>
          <c:orientation val="minMax"/>
        </c:scaling>
        <c:delete val="1"/>
        <c:axPos val="b"/>
        <c:numFmt formatCode="0.00" sourceLinked="1"/>
        <c:majorTickMark val="out"/>
        <c:minorTickMark val="none"/>
        <c:tickLblPos val="nextTo"/>
        <c:crossAx val="1295487120"/>
        <c:crosses val="autoZero"/>
        <c:auto val="1"/>
        <c:lblAlgn val="ctr"/>
        <c:lblOffset val="100"/>
        <c:noMultiLvlLbl val="1"/>
      </c:cat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mn-lt"/>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2024F5CA-8CD9-4563-B79B-8836176D5989}" formatIdx="0">
          <cx:spPr>
            <a:ln w="12700">
              <a:noFill/>
            </a:ln>
          </cx:spPr>
          <cx:dataPt idx="0">
            <cx:spPr>
              <a:solidFill>
                <a:srgbClr val="0067A5"/>
              </a:solidFill>
            </cx:spPr>
          </cx:dataPt>
          <cx:dataPt idx="1">
            <cx:spPr>
              <a:solidFill>
                <a:srgbClr val="FF0000"/>
              </a:solidFill>
            </cx:spPr>
          </cx:dataPt>
          <cx:dataPt idx="2">
            <cx:spPr>
              <a:solidFill>
                <a:srgbClr val="FF0000"/>
              </a:solidFill>
            </cx:spPr>
          </cx:dataPt>
          <cx:dataPt idx="3">
            <cx:spPr>
              <a:solidFill>
                <a:srgbClr val="00B050"/>
              </a:solidFill>
            </cx:spPr>
          </cx:dataPt>
          <cx:dataPt idx="4">
            <cx:spPr>
              <a:solidFill>
                <a:srgbClr val="FF0000"/>
              </a:solidFill>
            </cx:spPr>
          </cx:dataPt>
          <cx:dataPt idx="5">
            <cx:spPr>
              <a:solidFill>
                <a:srgbClr val="FF0000"/>
              </a:solidFill>
            </cx:spPr>
          </cx:dataPt>
          <cx:dataPt idx="6">
            <cx:spPr>
              <a:solidFill>
                <a:srgbClr val="00B050"/>
              </a:solidFill>
            </cx:spPr>
          </cx:dataPt>
          <cx:dataPt idx="7">
            <cx:spPr>
              <a:solidFill>
                <a:srgbClr val="0067A5"/>
              </a:solidFill>
            </cx:spPr>
          </cx:dataPt>
          <cx:dataLabels pos="outEnd">
            <cx:visibility seriesName="0" categoryName="0" value="1"/>
          </cx:dataLabels>
          <cx:dataId val="0"/>
          <cx:layoutPr>
            <cx:visibility connectorLines="0"/>
            <cx:subtotals>
              <cx:idx val="7"/>
            </cx:subtotals>
          </cx:layoutPr>
        </cx:series>
      </cx:plotAreaRegion>
      <cx:axis id="0">
        <cx:catScaling gapWidth="0.75"/>
        <cx:tickLabels/>
        <cx:spPr>
          <a:ln w="9525">
            <a:solidFill>
              <a:schemeClr val="accent2"/>
            </a:solidFill>
          </a:ln>
        </cx:spPr>
      </cx:axis>
      <cx:axis id="1" hidden="1">
        <cx:valScaling/>
        <cx:tickLabels/>
        <cx:spPr>
          <a:ln w="9525"/>
        </cx:sp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63</xdr:col>
      <xdr:colOff>590550</xdr:colOff>
      <xdr:row>33</xdr:row>
      <xdr:rowOff>0</xdr:rowOff>
    </xdr:from>
    <xdr:to>
      <xdr:col>70</xdr:col>
      <xdr:colOff>381000</xdr:colOff>
      <xdr:row>47</xdr:row>
      <xdr:rowOff>57268</xdr:rowOff>
    </xdr:to>
    <xdr:graphicFrame macro="">
      <xdr:nvGraphicFramePr>
        <xdr:cNvPr id="7" name="Chart 6">
          <a:extLst>
            <a:ext uri="{FF2B5EF4-FFF2-40B4-BE49-F238E27FC236}">
              <a16:creationId xmlns:a16="http://schemas.microsoft.com/office/drawing/2014/main" id="{B7C51246-55C2-4B28-A0DB-C75DB0F0D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624840</xdr:colOff>
      <xdr:row>49</xdr:row>
      <xdr:rowOff>69532</xdr:rowOff>
    </xdr:from>
    <xdr:to>
      <xdr:col>63</xdr:col>
      <xdr:colOff>68580</xdr:colOff>
      <xdr:row>70</xdr:row>
      <xdr:rowOff>69532</xdr:rowOff>
    </xdr:to>
    <xdr:graphicFrame macro="">
      <xdr:nvGraphicFramePr>
        <xdr:cNvPr id="9" name="Chart 8">
          <a:extLst>
            <a:ext uri="{FF2B5EF4-FFF2-40B4-BE49-F238E27FC236}">
              <a16:creationId xmlns:a16="http://schemas.microsoft.com/office/drawing/2014/main" id="{5E9A86CF-D346-E0D9-4818-1B8D59CED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161925</xdr:colOff>
      <xdr:row>34</xdr:row>
      <xdr:rowOff>57150</xdr:rowOff>
    </xdr:from>
    <xdr:to>
      <xdr:col>63</xdr:col>
      <xdr:colOff>454152</xdr:colOff>
      <xdr:row>44</xdr:row>
      <xdr:rowOff>141732</xdr:rowOff>
    </xdr:to>
    <xdr:graphicFrame macro="">
      <xdr:nvGraphicFramePr>
        <xdr:cNvPr id="17" name="Chart 16">
          <a:extLst>
            <a:ext uri="{FF2B5EF4-FFF2-40B4-BE49-F238E27FC236}">
              <a16:creationId xmlns:a16="http://schemas.microsoft.com/office/drawing/2014/main" id="{53847C26-F573-F04C-099E-DF583C49E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51</xdr:col>
      <xdr:colOff>232682</xdr:colOff>
      <xdr:row>11</xdr:row>
      <xdr:rowOff>40820</xdr:rowOff>
    </xdr:from>
    <xdr:to>
      <xdr:col>56</xdr:col>
      <xdr:colOff>483054</xdr:colOff>
      <xdr:row>24</xdr:row>
      <xdr:rowOff>152345</xdr:rowOff>
    </xdr:to>
    <xdr:graphicFrame macro="">
      <xdr:nvGraphicFramePr>
        <xdr:cNvPr id="2" name="Chart 1">
          <a:extLst>
            <a:ext uri="{FF2B5EF4-FFF2-40B4-BE49-F238E27FC236}">
              <a16:creationId xmlns:a16="http://schemas.microsoft.com/office/drawing/2014/main" id="{3B4A9929-669D-4750-BE6D-F857E356B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314325</xdr:colOff>
      <xdr:row>14</xdr:row>
      <xdr:rowOff>95250</xdr:rowOff>
    </xdr:from>
    <xdr:to>
      <xdr:col>67</xdr:col>
      <xdr:colOff>523875</xdr:colOff>
      <xdr:row>29</xdr:row>
      <xdr:rowOff>38100</xdr:rowOff>
    </xdr:to>
    <xdr:graphicFrame macro="">
      <xdr:nvGraphicFramePr>
        <xdr:cNvPr id="4" name="Chart 3">
          <a:extLst>
            <a:ext uri="{FF2B5EF4-FFF2-40B4-BE49-F238E27FC236}">
              <a16:creationId xmlns:a16="http://schemas.microsoft.com/office/drawing/2014/main" id="{CA6E5EAF-39C8-419D-B618-E13FA88B5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59</xdr:col>
      <xdr:colOff>609600</xdr:colOff>
      <xdr:row>15</xdr:row>
      <xdr:rowOff>0</xdr:rowOff>
    </xdr:from>
    <xdr:to>
      <xdr:col>63</xdr:col>
      <xdr:colOff>237841</xdr:colOff>
      <xdr:row>30</xdr:row>
      <xdr:rowOff>134244</xdr:rowOff>
    </xdr:to>
    <xdr:graphicFrame macro="">
      <xdr:nvGraphicFramePr>
        <xdr:cNvPr id="5" name="Chart 4">
          <a:extLst>
            <a:ext uri="{FF2B5EF4-FFF2-40B4-BE49-F238E27FC236}">
              <a16:creationId xmlns:a16="http://schemas.microsoft.com/office/drawing/2014/main" id="{D8821429-9624-47B0-27E2-0BC7C3830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258081</xdr:colOff>
      <xdr:row>19</xdr:row>
      <xdr:rowOff>63953</xdr:rowOff>
    </xdr:from>
    <xdr:to>
      <xdr:col>50</xdr:col>
      <xdr:colOff>486681</xdr:colOff>
      <xdr:row>30</xdr:row>
      <xdr:rowOff>103958</xdr:rowOff>
    </xdr:to>
    <xdr:graphicFrame macro="">
      <xdr:nvGraphicFramePr>
        <xdr:cNvPr id="6" name="Chart 5">
          <a:extLst>
            <a:ext uri="{FF2B5EF4-FFF2-40B4-BE49-F238E27FC236}">
              <a16:creationId xmlns:a16="http://schemas.microsoft.com/office/drawing/2014/main" id="{1121BDB2-0839-C346-B032-0DB28F2E9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0</xdr:colOff>
      <xdr:row>33</xdr:row>
      <xdr:rowOff>0</xdr:rowOff>
    </xdr:from>
    <xdr:to>
      <xdr:col>58</xdr:col>
      <xdr:colOff>261229</xdr:colOff>
      <xdr:row>43</xdr:row>
      <xdr:rowOff>8610</xdr:rowOff>
    </xdr:to>
    <xdr:graphicFrame macro="">
      <xdr:nvGraphicFramePr>
        <xdr:cNvPr id="10" name="Chart 9">
          <a:extLst>
            <a:ext uri="{FF2B5EF4-FFF2-40B4-BE49-F238E27FC236}">
              <a16:creationId xmlns:a16="http://schemas.microsoft.com/office/drawing/2014/main" id="{0F622BD9-2EFA-4C55-B6F1-414DF508D2A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41959</xdr:colOff>
      <xdr:row>3</xdr:row>
      <xdr:rowOff>144215</xdr:rowOff>
    </xdr:from>
    <xdr:to>
      <xdr:col>23</xdr:col>
      <xdr:colOff>484778</xdr:colOff>
      <xdr:row>19</xdr:row>
      <xdr:rowOff>140422</xdr:rowOff>
    </xdr:to>
    <xdr:graphicFrame macro="">
      <xdr:nvGraphicFramePr>
        <xdr:cNvPr id="2" name="Chart 1">
          <a:extLst>
            <a:ext uri="{FF2B5EF4-FFF2-40B4-BE49-F238E27FC236}">
              <a16:creationId xmlns:a16="http://schemas.microsoft.com/office/drawing/2014/main" id="{4BF2CDF0-700E-C75B-D707-90A1CBA67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302559</xdr:colOff>
      <xdr:row>2</xdr:row>
      <xdr:rowOff>123267</xdr:rowOff>
    </xdr:from>
    <xdr:to>
      <xdr:col>30</xdr:col>
      <xdr:colOff>392206</xdr:colOff>
      <xdr:row>19</xdr:row>
      <xdr:rowOff>56030</xdr:rowOff>
    </xdr:to>
    <xdr:graphicFrame macro="">
      <xdr:nvGraphicFramePr>
        <xdr:cNvPr id="3" name="Chart 2">
          <a:extLst>
            <a:ext uri="{FF2B5EF4-FFF2-40B4-BE49-F238E27FC236}">
              <a16:creationId xmlns:a16="http://schemas.microsoft.com/office/drawing/2014/main" id="{E23FB0FF-F6DD-48FC-8D0E-F3AB14F93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51360</xdr:colOff>
      <xdr:row>22</xdr:row>
      <xdr:rowOff>55095</xdr:rowOff>
    </xdr:from>
    <xdr:to>
      <xdr:col>30</xdr:col>
      <xdr:colOff>467473</xdr:colOff>
      <xdr:row>37</xdr:row>
      <xdr:rowOff>96811</xdr:rowOff>
    </xdr:to>
    <xdr:graphicFrame macro="">
      <xdr:nvGraphicFramePr>
        <xdr:cNvPr id="4" name="Chart 3">
          <a:extLst>
            <a:ext uri="{FF2B5EF4-FFF2-40B4-BE49-F238E27FC236}">
              <a16:creationId xmlns:a16="http://schemas.microsoft.com/office/drawing/2014/main" id="{0552FD34-2937-4479-A214-E34D75335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493059</xdr:colOff>
      <xdr:row>2</xdr:row>
      <xdr:rowOff>156882</xdr:rowOff>
    </xdr:from>
    <xdr:to>
      <xdr:col>41</xdr:col>
      <xdr:colOff>40651</xdr:colOff>
      <xdr:row>20</xdr:row>
      <xdr:rowOff>42198</xdr:rowOff>
    </xdr:to>
    <xdr:graphicFrame macro="">
      <xdr:nvGraphicFramePr>
        <xdr:cNvPr id="10" name="Chart 9">
          <a:extLst>
            <a:ext uri="{FF2B5EF4-FFF2-40B4-BE49-F238E27FC236}">
              <a16:creationId xmlns:a16="http://schemas.microsoft.com/office/drawing/2014/main" id="{216EACC8-465C-42BB-826A-8751FD85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0</xdr:colOff>
      <xdr:row>22</xdr:row>
      <xdr:rowOff>0</xdr:rowOff>
    </xdr:from>
    <xdr:to>
      <xdr:col>34</xdr:col>
      <xdr:colOff>394848</xdr:colOff>
      <xdr:row>33</xdr:row>
      <xdr:rowOff>148815</xdr:rowOff>
    </xdr:to>
    <xdr:graphicFrame macro="">
      <xdr:nvGraphicFramePr>
        <xdr:cNvPr id="12" name="Chart 11">
          <a:extLst>
            <a:ext uri="{FF2B5EF4-FFF2-40B4-BE49-F238E27FC236}">
              <a16:creationId xmlns:a16="http://schemas.microsoft.com/office/drawing/2014/main" id="{3383DCC1-FFA5-008C-71C1-3D53BC9B299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0</xdr:colOff>
      <xdr:row>11</xdr:row>
      <xdr:rowOff>0</xdr:rowOff>
    </xdr:from>
    <xdr:to>
      <xdr:col>35</xdr:col>
      <xdr:colOff>393498</xdr:colOff>
      <xdr:row>17</xdr:row>
      <xdr:rowOff>30126</xdr:rowOff>
    </xdr:to>
    <xdr:graphicFrame macro="">
      <xdr:nvGraphicFramePr>
        <xdr:cNvPr id="6" name="Chart 5">
          <a:extLst>
            <a:ext uri="{FF2B5EF4-FFF2-40B4-BE49-F238E27FC236}">
              <a16:creationId xmlns:a16="http://schemas.microsoft.com/office/drawing/2014/main" id="{83D91102-E9ED-4709-AB03-E3885805C40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0</xdr:colOff>
      <xdr:row>3</xdr:row>
      <xdr:rowOff>0</xdr:rowOff>
    </xdr:from>
    <xdr:to>
      <xdr:col>35</xdr:col>
      <xdr:colOff>390323</xdr:colOff>
      <xdr:row>9</xdr:row>
      <xdr:rowOff>60568</xdr:rowOff>
    </xdr:to>
    <xdr:graphicFrame macro="">
      <xdr:nvGraphicFramePr>
        <xdr:cNvPr id="8" name="Chart 7">
          <a:extLst>
            <a:ext uri="{FF2B5EF4-FFF2-40B4-BE49-F238E27FC236}">
              <a16:creationId xmlns:a16="http://schemas.microsoft.com/office/drawing/2014/main" id="{5096A6D3-F5A2-4E12-B76D-F318F0F63F2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469900</xdr:colOff>
      <xdr:row>11</xdr:row>
      <xdr:rowOff>95250</xdr:rowOff>
    </xdr:from>
    <xdr:to>
      <xdr:col>30</xdr:col>
      <xdr:colOff>595966</xdr:colOff>
      <xdr:row>22</xdr:row>
      <xdr:rowOff>16510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DBCFA66-5255-00BF-260D-861DAD5B33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96250" y="1695450"/>
              <a:ext cx="8685866" cy="17373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780142</xdr:colOff>
      <xdr:row>42</xdr:row>
      <xdr:rowOff>36286</xdr:rowOff>
    </xdr:from>
    <xdr:to>
      <xdr:col>26</xdr:col>
      <xdr:colOff>589189</xdr:colOff>
      <xdr:row>50</xdr:row>
      <xdr:rowOff>32251</xdr:rowOff>
    </xdr:to>
    <xdr:graphicFrame macro="">
      <xdr:nvGraphicFramePr>
        <xdr:cNvPr id="13" name="Chart 12">
          <a:extLst>
            <a:ext uri="{FF2B5EF4-FFF2-40B4-BE49-F238E27FC236}">
              <a16:creationId xmlns:a16="http://schemas.microsoft.com/office/drawing/2014/main" id="{7E1E7F5A-AEAF-4AFD-81E6-A76D10439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861786</xdr:colOff>
      <xdr:row>51</xdr:row>
      <xdr:rowOff>145142</xdr:rowOff>
    </xdr:from>
    <xdr:to>
      <xdr:col>26</xdr:col>
      <xdr:colOff>762001</xdr:colOff>
      <xdr:row>63</xdr:row>
      <xdr:rowOff>36259</xdr:rowOff>
    </xdr:to>
    <xdr:graphicFrame macro="">
      <xdr:nvGraphicFramePr>
        <xdr:cNvPr id="2" name="Chart 1">
          <a:extLst>
            <a:ext uri="{FF2B5EF4-FFF2-40B4-BE49-F238E27FC236}">
              <a16:creationId xmlns:a16="http://schemas.microsoft.com/office/drawing/2014/main" id="{097788A5-08D1-400B-AB40-6F8B4B671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65</xdr:row>
      <xdr:rowOff>0</xdr:rowOff>
    </xdr:from>
    <xdr:to>
      <xdr:col>26</xdr:col>
      <xdr:colOff>780143</xdr:colOff>
      <xdr:row>76</xdr:row>
      <xdr:rowOff>90715</xdr:rowOff>
    </xdr:to>
    <xdr:graphicFrame macro="">
      <xdr:nvGraphicFramePr>
        <xdr:cNvPr id="3" name="Chart 2">
          <a:extLst>
            <a:ext uri="{FF2B5EF4-FFF2-40B4-BE49-F238E27FC236}">
              <a16:creationId xmlns:a16="http://schemas.microsoft.com/office/drawing/2014/main" id="{AB00C6D5-DB23-4520-BDB4-493A249C5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774247</xdr:colOff>
      <xdr:row>25</xdr:row>
      <xdr:rowOff>13607</xdr:rowOff>
    </xdr:from>
    <xdr:to>
      <xdr:col>19</xdr:col>
      <xdr:colOff>174181</xdr:colOff>
      <xdr:row>37</xdr:row>
      <xdr:rowOff>72317</xdr:rowOff>
    </xdr:to>
    <xdr:graphicFrame macro="">
      <xdr:nvGraphicFramePr>
        <xdr:cNvPr id="3" name="Chart 2">
          <a:extLst>
            <a:ext uri="{FF2B5EF4-FFF2-40B4-BE49-F238E27FC236}">
              <a16:creationId xmlns:a16="http://schemas.microsoft.com/office/drawing/2014/main" id="{313B1E81-0E1E-A528-FEF4-134BCE759D9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556559</xdr:colOff>
      <xdr:row>47</xdr:row>
      <xdr:rowOff>103841</xdr:rowOff>
    </xdr:from>
    <xdr:to>
      <xdr:col>23</xdr:col>
      <xdr:colOff>631265</xdr:colOff>
      <xdr:row>60</xdr:row>
      <xdr:rowOff>127747</xdr:rowOff>
    </xdr:to>
    <xdr:graphicFrame macro="">
      <xdr:nvGraphicFramePr>
        <xdr:cNvPr id="5" name="Chart 4">
          <a:extLst>
            <a:ext uri="{FF2B5EF4-FFF2-40B4-BE49-F238E27FC236}">
              <a16:creationId xmlns:a16="http://schemas.microsoft.com/office/drawing/2014/main" id="{010EB9CD-3973-73D9-A92A-0AA7F4654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353786</xdr:colOff>
      <xdr:row>49</xdr:row>
      <xdr:rowOff>27215</xdr:rowOff>
    </xdr:from>
    <xdr:to>
      <xdr:col>30</xdr:col>
      <xdr:colOff>638795</xdr:colOff>
      <xdr:row>60</xdr:row>
      <xdr:rowOff>198350</xdr:rowOff>
    </xdr:to>
    <xdr:graphicFrame macro="">
      <xdr:nvGraphicFramePr>
        <xdr:cNvPr id="2" name="Chart 1">
          <a:extLst>
            <a:ext uri="{FF2B5EF4-FFF2-40B4-BE49-F238E27FC236}">
              <a16:creationId xmlns:a16="http://schemas.microsoft.com/office/drawing/2014/main" id="{010EB9CD-3973-73D9-A92A-0AA7F4654D5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18</xdr:col>
      <xdr:colOff>358589</xdr:colOff>
      <xdr:row>26</xdr:row>
      <xdr:rowOff>168088</xdr:rowOff>
    </xdr:from>
    <xdr:to>
      <xdr:col>26</xdr:col>
      <xdr:colOff>263152</xdr:colOff>
      <xdr:row>40</xdr:row>
      <xdr:rowOff>36793</xdr:rowOff>
    </xdr:to>
    <xdr:graphicFrame macro="">
      <xdr:nvGraphicFramePr>
        <xdr:cNvPr id="2" name="Chart 1">
          <a:extLst>
            <a:ext uri="{FF2B5EF4-FFF2-40B4-BE49-F238E27FC236}">
              <a16:creationId xmlns:a16="http://schemas.microsoft.com/office/drawing/2014/main" id="{E219664A-226D-4588-9C2C-43A6885E1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353786</xdr:colOff>
      <xdr:row>13</xdr:row>
      <xdr:rowOff>122464</xdr:rowOff>
    </xdr:from>
    <xdr:to>
      <xdr:col>26</xdr:col>
      <xdr:colOff>223158</xdr:colOff>
      <xdr:row>26</xdr:row>
      <xdr:rowOff>81090</xdr:rowOff>
    </xdr:to>
    <xdr:graphicFrame macro="">
      <xdr:nvGraphicFramePr>
        <xdr:cNvPr id="3" name="Chart 2">
          <a:extLst>
            <a:ext uri="{FF2B5EF4-FFF2-40B4-BE49-F238E27FC236}">
              <a16:creationId xmlns:a16="http://schemas.microsoft.com/office/drawing/2014/main" id="{86157FA3-8400-40E3-ACD9-098DACDE402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3175</xdr:colOff>
      <xdr:row>7</xdr:row>
      <xdr:rowOff>47626</xdr:rowOff>
    </xdr:from>
    <xdr:to>
      <xdr:col>11</xdr:col>
      <xdr:colOff>1155700</xdr:colOff>
      <xdr:row>15</xdr:row>
      <xdr:rowOff>365126</xdr:rowOff>
    </xdr:to>
    <xdr:graphicFrame macro="">
      <xdr:nvGraphicFramePr>
        <xdr:cNvPr id="6" name="Chart 5">
          <a:extLst>
            <a:ext uri="{FF2B5EF4-FFF2-40B4-BE49-F238E27FC236}">
              <a16:creationId xmlns:a16="http://schemas.microsoft.com/office/drawing/2014/main" id="{1DC8F19E-2765-5703-3FA0-4DC65271D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19</xdr:row>
      <xdr:rowOff>0</xdr:rowOff>
    </xdr:from>
    <xdr:to>
      <xdr:col>10</xdr:col>
      <xdr:colOff>735584</xdr:colOff>
      <xdr:row>26</xdr:row>
      <xdr:rowOff>164596</xdr:rowOff>
    </xdr:to>
    <xdr:graphicFrame macro="">
      <xdr:nvGraphicFramePr>
        <xdr:cNvPr id="2" name="Chart 1">
          <a:extLst>
            <a:ext uri="{FF2B5EF4-FFF2-40B4-BE49-F238E27FC236}">
              <a16:creationId xmlns:a16="http://schemas.microsoft.com/office/drawing/2014/main" id="{E0C70287-40BB-4866-92A2-74044841095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63499</xdr:colOff>
      <xdr:row>26</xdr:row>
      <xdr:rowOff>142875</xdr:rowOff>
    </xdr:from>
    <xdr:to>
      <xdr:col>13</xdr:col>
      <xdr:colOff>276224</xdr:colOff>
      <xdr:row>41</xdr:row>
      <xdr:rowOff>114300</xdr:rowOff>
    </xdr:to>
    <xdr:graphicFrame macro="">
      <xdr:nvGraphicFramePr>
        <xdr:cNvPr id="10" name="Chart 9">
          <a:extLst>
            <a:ext uri="{FF2B5EF4-FFF2-40B4-BE49-F238E27FC236}">
              <a16:creationId xmlns:a16="http://schemas.microsoft.com/office/drawing/2014/main" id="{D15EBA47-A346-4459-BFD7-6A9EC42E3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47</xdr:row>
      <xdr:rowOff>212725</xdr:rowOff>
    </xdr:from>
    <xdr:to>
      <xdr:col>11</xdr:col>
      <xdr:colOff>59436</xdr:colOff>
      <xdr:row>59</xdr:row>
      <xdr:rowOff>110490</xdr:rowOff>
    </xdr:to>
    <xdr:graphicFrame macro="">
      <xdr:nvGraphicFramePr>
        <xdr:cNvPr id="4" name="Chart 3">
          <a:extLst>
            <a:ext uri="{FF2B5EF4-FFF2-40B4-BE49-F238E27FC236}">
              <a16:creationId xmlns:a16="http://schemas.microsoft.com/office/drawing/2014/main" id="{290890BB-E7D2-48C0-AF33-EFBEDB843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269875</xdr:colOff>
      <xdr:row>67</xdr:row>
      <xdr:rowOff>66675</xdr:rowOff>
    </xdr:from>
    <xdr:to>
      <xdr:col>11</xdr:col>
      <xdr:colOff>72135</xdr:colOff>
      <xdr:row>76</xdr:row>
      <xdr:rowOff>111760</xdr:rowOff>
    </xdr:to>
    <xdr:graphicFrame macro="">
      <xdr:nvGraphicFramePr>
        <xdr:cNvPr id="5" name="Chart 4">
          <a:extLst>
            <a:ext uri="{FF2B5EF4-FFF2-40B4-BE49-F238E27FC236}">
              <a16:creationId xmlns:a16="http://schemas.microsoft.com/office/drawing/2014/main" id="{1CCEC850-ED9A-41E0-8E3A-4A56EBCA3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425825</xdr:colOff>
      <xdr:row>80</xdr:row>
      <xdr:rowOff>134472</xdr:rowOff>
    </xdr:from>
    <xdr:to>
      <xdr:col>12</xdr:col>
      <xdr:colOff>558364</xdr:colOff>
      <xdr:row>88</xdr:row>
      <xdr:rowOff>40903</xdr:rowOff>
    </xdr:to>
    <xdr:graphicFrame macro="">
      <xdr:nvGraphicFramePr>
        <xdr:cNvPr id="8" name="Chart 7">
          <a:extLst>
            <a:ext uri="{FF2B5EF4-FFF2-40B4-BE49-F238E27FC236}">
              <a16:creationId xmlns:a16="http://schemas.microsoft.com/office/drawing/2014/main" id="{92206E3D-1890-42CE-BE16-BC5C27E1229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9</xdr:row>
      <xdr:rowOff>0</xdr:rowOff>
    </xdr:from>
    <xdr:to>
      <xdr:col>10</xdr:col>
      <xdr:colOff>533400</xdr:colOff>
      <xdr:row>19</xdr:row>
      <xdr:rowOff>89408</xdr:rowOff>
    </xdr:to>
    <xdr:graphicFrame macro="">
      <xdr:nvGraphicFramePr>
        <xdr:cNvPr id="2" name="Chart 1">
          <a:extLst>
            <a:ext uri="{FF2B5EF4-FFF2-40B4-BE49-F238E27FC236}">
              <a16:creationId xmlns:a16="http://schemas.microsoft.com/office/drawing/2014/main" id="{6AC98F5F-6010-8E8F-A7E5-15CA59F389F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292099</xdr:colOff>
      <xdr:row>6</xdr:row>
      <xdr:rowOff>71902</xdr:rowOff>
    </xdr:from>
    <xdr:to>
      <xdr:col>16</xdr:col>
      <xdr:colOff>431426</xdr:colOff>
      <xdr:row>24</xdr:row>
      <xdr:rowOff>87591</xdr:rowOff>
    </xdr:to>
    <xdr:graphicFrame macro="">
      <xdr:nvGraphicFramePr>
        <xdr:cNvPr id="3" name="Chart 2">
          <a:extLst>
            <a:ext uri="{FF2B5EF4-FFF2-40B4-BE49-F238E27FC236}">
              <a16:creationId xmlns:a16="http://schemas.microsoft.com/office/drawing/2014/main" id="{DAD49145-19FC-4DCB-ACFF-0FA569164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156882</xdr:colOff>
      <xdr:row>7</xdr:row>
      <xdr:rowOff>100853</xdr:rowOff>
    </xdr:from>
    <xdr:to>
      <xdr:col>9</xdr:col>
      <xdr:colOff>569559</xdr:colOff>
      <xdr:row>19</xdr:row>
      <xdr:rowOff>100514</xdr:rowOff>
    </xdr:to>
    <xdr:graphicFrame macro="">
      <xdr:nvGraphicFramePr>
        <xdr:cNvPr id="7" name="Chart 6">
          <a:extLst>
            <a:ext uri="{FF2B5EF4-FFF2-40B4-BE49-F238E27FC236}">
              <a16:creationId xmlns:a16="http://schemas.microsoft.com/office/drawing/2014/main" id="{A72AC874-5448-4C32-BDB4-5C6C8087D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23</xdr:row>
      <xdr:rowOff>0</xdr:rowOff>
    </xdr:from>
    <xdr:to>
      <xdr:col>8</xdr:col>
      <xdr:colOff>832362</xdr:colOff>
      <xdr:row>33</xdr:row>
      <xdr:rowOff>130407</xdr:rowOff>
    </xdr:to>
    <xdr:graphicFrame macro="">
      <xdr:nvGraphicFramePr>
        <xdr:cNvPr id="4" name="Chart 3">
          <a:extLst>
            <a:ext uri="{FF2B5EF4-FFF2-40B4-BE49-F238E27FC236}">
              <a16:creationId xmlns:a16="http://schemas.microsoft.com/office/drawing/2014/main" id="{9D3135F5-0FB3-452D-85FE-6A26C993E7F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160112</xdr:colOff>
      <xdr:row>39</xdr:row>
      <xdr:rowOff>64861</xdr:rowOff>
    </xdr:from>
    <xdr:to>
      <xdr:col>10</xdr:col>
      <xdr:colOff>88314</xdr:colOff>
      <xdr:row>58</xdr:row>
      <xdr:rowOff>122466</xdr:rowOff>
    </xdr:to>
    <xdr:graphicFrame macro="">
      <xdr:nvGraphicFramePr>
        <xdr:cNvPr id="5" name="Chart 4">
          <a:extLst>
            <a:ext uri="{FF2B5EF4-FFF2-40B4-BE49-F238E27FC236}">
              <a16:creationId xmlns:a16="http://schemas.microsoft.com/office/drawing/2014/main" id="{60F70AE5-9094-438F-A777-EAD1DFACAB6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Present 2015b">
      <a:dk1>
        <a:srgbClr val="525766"/>
      </a:dk1>
      <a:lt1>
        <a:srgbClr val="FFFFFF"/>
      </a:lt1>
      <a:dk2>
        <a:srgbClr val="002855"/>
      </a:dk2>
      <a:lt2>
        <a:srgbClr val="0067A5"/>
      </a:lt2>
      <a:accent1>
        <a:srgbClr val="508BC9"/>
      </a:accent1>
      <a:accent2>
        <a:srgbClr val="BCBFC6"/>
      </a:accent2>
      <a:accent3>
        <a:srgbClr val="7E8597"/>
      </a:accent3>
      <a:accent4>
        <a:srgbClr val="24B1B1"/>
      </a:accent4>
      <a:accent5>
        <a:srgbClr val="6C1E36"/>
      </a:accent5>
      <a:accent6>
        <a:srgbClr val="9FC3DA"/>
      </a:accent6>
      <a:hlink>
        <a:srgbClr val="0067A5"/>
      </a:hlink>
      <a:folHlink>
        <a:srgbClr val="7CACC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27EA-8B4B-4DE5-9CE0-EF68EEAD6157}">
  <dimension ref="A1"/>
  <sheetViews>
    <sheetView workbookViewId="0" zoomScale="85">
      <selection activeCell="A1" sqref="A1"/>
    </sheetView>
  </sheetViews>
  <sheetFormatPr defaultRowHeight="12.5" x14ac:dyDescent="0.25"/>
  <sheetData xmlns="http://schemas.openxmlformats.org/spreadsheetml/2006/main" xmlns:x14ac="http://schemas.microsoft.com/office/spreadsheetml/2009/9/ac">
    <row r="1" spans="1:1" x14ac:dyDescent="0.25">
      <c r="A1" t="s">
        <v>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69B6-4A54-446A-B8AC-62B8CABBF149}">
  <sheetPr>
    <tabColor rgb="FF0067A5"/>
  </sheetPr>
  <dimension ref="A1:BP87"/>
  <sheetViews>
    <sheetView showGridLines="0" tabSelected="1" zoomScaleNormal="85" zoomScaleSheetLayoutView="70" workbookViewId="0" zoomScale="85">
      <pane xSplit="5" ySplit="9" topLeftCell="F10" activePane="topLeft" state="frozen"/>
      <selection activeCell="A1" sqref="A1"/>
    </sheetView>
  </sheetViews>
  <sheetFormatPr defaultColWidth="10.6328125" defaultRowHeight="16" customHeight="1" outlineLevelRow="1" outlineLevelCol="1" x14ac:dyDescent="0.25"/>
  <cols>
    <col width="1.8" customWidth="1" style="4" min="1" max="33"/>
    <col width="1.8" customWidth="1" min="2" max="2"/>
    <col width="26" customWidth="1" min="3" max="3"/>
    <col width="26" customWidth="1" min="4" max="4"/>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outlineLevel="1" width="10" customWidth="1" style="4" min="34" max="34"/>
    <col collapsed="1" width="10" customWidth="1" style="4" min="35" max="35"/>
    <col width="10" customWidth="1" style="4" min="36" max="16384"/>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s>
  <sheetData xmlns="http://schemas.openxmlformats.org/spreadsheetml/2006/main" xmlns:x14ac="http://schemas.microsoft.com/office/spreadsheetml/2009/9/ac">
    <row r="1" spans="1:68" ht="16" customHeight="1" x14ac:dyDescent="0.25">
      <c r="A1" s="153" t="s">
        <v>252</v>
      </c>
      <c r="B1" s="154" t="n"/>
      <c r="C1" s="154" t="n"/>
      <c r="D1" s="154" t="n"/>
      <c r="E1" s="154" t="n"/>
      <c r="F1" s="154" t="n"/>
      <c r="G1" s="154" t="n"/>
      <c r="H1" s="154" t="n"/>
      <c r="I1" s="154" t="n"/>
      <c r="J1" s="154" t="n"/>
      <c r="K1" s="154" t="n"/>
      <c r="L1" s="154"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c r="AI1" s="154" t="n"/>
      <c r="AJ1" s="154" t="n"/>
      <c r="AK1" s="154" t="n"/>
      <c r="AL1" s="154" t="n"/>
      <c r="AM1" s="154" t="n"/>
      <c r="AN1" s="154" t="n"/>
      <c r="AO1" s="154" t="n"/>
      <c r="AP1" s="154" t="n"/>
      <c r="AQ1" s="154" t="n"/>
      <c r="AR1" s="154" t="n"/>
      <c r="AS1" s="154" t="n"/>
      <c r="AT1" s="154" t="n"/>
      <c r="AU1" s="154" t="n"/>
      <c r="AV1" s="154" t="n"/>
      <c r="AW1" s="154" t="n"/>
      <c r="AX1" s="154" t="n"/>
      <c r="AY1" s="154" t="n"/>
      <c r="AZ1" s="154" t="n"/>
      <c r="BA1" s="154" t="n"/>
      <c r="BB1" s="154" t="n"/>
      <c r="BC1" s="154" t="n"/>
      <c r="BD1" s="154" t="n"/>
      <c r="BE1" s="154" t="n"/>
      <c r="BF1" s="154" t="n"/>
      <c r="BG1" s="154" t="n"/>
      <c r="BH1" s="154" t="n"/>
      <c r="BI1" s="154" t="n"/>
      <c r="BJ1" s="154" t="n"/>
      <c r="BK1" s="154" t="n"/>
      <c r="BL1" s="154" t="n"/>
      <c r="BM1" s="154" t="n"/>
      <c r="BN1" s="154" t="n"/>
      <c r="BO1" s="154" t="n"/>
      <c r="BP1" s="154" t="n"/>
    </row>
    <row r="2">
      <c r="A2" s="154" t="n"/>
      <c r="B2" s="154" t="n"/>
      <c r="C2" s="154" t="n"/>
      <c r="D2" s="154" t="n"/>
      <c r="E2" s="154" t="n"/>
      <c r="F2" s="154" t="n"/>
      <c r="G2" s="154" t="n"/>
      <c r="H2" s="154" t="n"/>
      <c r="I2" s="154" t="n"/>
      <c r="J2" s="154" t="n"/>
      <c r="K2" s="154" t="n"/>
      <c r="L2" s="154" t="n"/>
      <c r="M2" s="154" t="n"/>
      <c r="N2" s="154" t="n"/>
      <c r="O2" s="154" t="n"/>
      <c r="P2" s="154" t="n"/>
      <c r="Q2" s="154" t="n"/>
      <c r="R2" s="154" t="n"/>
      <c r="S2" s="154" t="n"/>
      <c r="T2" s="154" t="n"/>
      <c r="U2" s="154" t="n"/>
      <c r="V2" s="154" t="n"/>
      <c r="W2" s="154" t="n"/>
      <c r="X2" s="154" t="n"/>
      <c r="Y2" s="154" t="n"/>
      <c r="Z2" s="154" t="n"/>
      <c r="AA2" s="154" t="n"/>
      <c r="AB2" s="154" t="n"/>
      <c r="AC2" s="154" t="n"/>
      <c r="AD2" s="154" t="n"/>
      <c r="AE2" s="154" t="n"/>
      <c r="AF2" s="154" t="n"/>
      <c r="AG2" s="154" t="n"/>
      <c r="AH2" s="154" t="n"/>
      <c r="AI2" s="154" t="n"/>
      <c r="AJ2" s="154" t="n"/>
      <c r="AK2" s="154" t="n"/>
      <c r="AL2" s="154" t="n"/>
      <c r="AM2" s="154" t="n"/>
      <c r="AN2" s="154" t="n"/>
      <c r="AO2" s="154" t="n"/>
      <c r="AP2" s="154" t="n"/>
      <c r="AQ2" s="154" t="n"/>
      <c r="AR2" s="154" t="n"/>
      <c r="AS2" s="154" t="n"/>
      <c r="AT2" s="154" t="n"/>
      <c r="AU2" s="154" t="n"/>
      <c r="AV2" s="154" t="n"/>
      <c r="AW2" s="154" t="n"/>
      <c r="AX2" s="154" t="n"/>
      <c r="AY2" s="154" t="n"/>
      <c r="AZ2" s="154" t="n"/>
      <c r="BA2" s="154" t="n"/>
      <c r="BB2" s="154" t="n"/>
      <c r="BC2" s="154" t="n"/>
      <c r="BD2" s="154" t="n"/>
      <c r="BE2" s="154" t="n"/>
      <c r="BF2" s="154" t="n"/>
      <c r="BG2" s="154" t="n"/>
      <c r="BH2" s="154" t="n"/>
      <c r="BI2" s="154" t="n"/>
      <c r="BJ2" s="154" t="n"/>
      <c r="BK2" s="154" t="n"/>
      <c r="BL2" s="154" t="n"/>
      <c r="BM2" s="154" t="n"/>
      <c r="BN2" s="154" t="n"/>
      <c r="BO2" s="154" t="n"/>
      <c r="BP2" s="154" t="n"/>
    </row>
    <row r="3" spans="1:68" s="5" customFormat="1" ht="16" customHeight="1" x14ac:dyDescent="0.25">
      <c r="A3" s="155" t="n"/>
      <c r="B3" s="155" t="n"/>
      <c r="C3" s="155" t="n"/>
      <c r="D3" s="156" t="s">
        <v>6</v>
      </c>
      <c r="E3" s="156"/>
      <c r="F3" s="157"/>
      <c r="G3" s="158" t="s">
        <v>263</v>
      </c>
      <c r="H3" s="159" t="n"/>
      <c r="I3" s="160">
        <v>0</v>
      </c>
      <c r="J3" s="157"/>
      <c r="K3" s="158"/>
      <c r="L3" s="157"/>
      <c r="M3" s="157"/>
      <c r="N3" s="157"/>
      <c r="O3" s="157"/>
      <c r="P3" s="157"/>
      <c r="Q3" s="157"/>
      <c r="R3" s="157"/>
      <c r="S3" s="157"/>
      <c r="T3" s="157"/>
      <c r="U3" s="157"/>
      <c r="V3" s="157"/>
      <c r="W3" s="157"/>
      <c r="X3" s="157"/>
      <c r="Y3" s="157"/>
      <c r="Z3" s="157"/>
      <c r="AA3" s="157"/>
      <c r="AB3" s="157"/>
      <c r="AC3" s="157"/>
      <c r="AD3" s="157"/>
      <c r="AE3" s="159" t="n"/>
      <c r="AF3" s="157"/>
      <c r="AG3" s="157"/>
      <c r="AH3" s="157"/>
      <c r="AI3" s="157"/>
      <c r="AJ3" s="157" t="s">
        <v>14</v>
      </c>
      <c r="AK3" s="157"/>
      <c r="AL3" s="157"/>
      <c r="AM3" s="157"/>
      <c r="AN3" s="157"/>
      <c r="AO3" s="157"/>
      <c r="AP3" s="157"/>
      <c r="AQ3" s="157"/>
      <c r="AR3" s="157"/>
      <c r="AS3" s="159" t="n"/>
      <c r="AT3" s="159" t="n"/>
      <c r="AU3" s="159" t="n"/>
      <c r="AV3" s="159" t="n"/>
      <c r="AW3" s="159" t="n"/>
      <c r="AX3" s="159" t="n"/>
      <c r="AY3" s="159" t="n"/>
      <c r="AZ3" s="159" t="n"/>
      <c r="BA3" s="159" t="n"/>
      <c r="BB3" s="159" t="n"/>
      <c r="BC3" s="159" t="n"/>
      <c r="BD3" s="159" t="n"/>
      <c r="BE3" s="159" t="n"/>
      <c r="BF3" s="159" t="n"/>
      <c r="BG3" s="159" t="n"/>
      <c r="BH3" s="159" t="n"/>
      <c r="BI3" s="159" t="n"/>
      <c r="BJ3" s="159" t="n"/>
      <c r="BK3" s="159" t="n"/>
      <c r="BL3" s="159" t="n"/>
      <c r="BM3" s="159" t="n"/>
      <c r="BN3" s="159" t="n"/>
      <c r="BO3" s="159" t="n"/>
      <c r="BP3" s="159" t="n"/>
    </row>
    <row r="4" spans="1:68" s="5" customFormat="1" ht="16" customHeight="1" x14ac:dyDescent="0.25">
      <c r="A4" s="154" t="n"/>
      <c r="B4" s="154" t="n"/>
      <c r="C4" s="154" t="n"/>
      <c r="D4" s="161" t="s">
        <v>313</v>
      </c>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2" t="s">
        <v>0</v>
      </c>
      <c r="AK4" s="161"/>
      <c r="AL4" s="161"/>
      <c r="AM4" s="161"/>
      <c r="AN4" s="161"/>
      <c r="AO4" s="161"/>
      <c r="AP4" s="161"/>
      <c r="AQ4" s="161"/>
      <c r="AR4" s="161"/>
      <c r="AS4" s="154" t="n"/>
      <c r="AT4" s="154" t="n"/>
      <c r="AU4" s="154" t="n"/>
      <c r="AV4" s="154" t="n"/>
      <c r="AW4" s="154" t="n"/>
      <c r="AX4" s="154" t="n"/>
      <c r="AY4" s="154" t="n"/>
      <c r="AZ4" s="154" t="n"/>
      <c r="BA4" s="154" t="n"/>
      <c r="BB4" s="154" t="n"/>
      <c r="BC4" s="154" t="n"/>
      <c r="BD4" s="154" t="n"/>
      <c r="BE4" s="154" t="n"/>
      <c r="BF4" s="154" t="n"/>
      <c r="BG4" s="154" t="n"/>
      <c r="BH4" s="154" t="n"/>
      <c r="BI4" s="154" t="n"/>
      <c r="BJ4" s="154" t="n"/>
      <c r="BK4" s="154" t="n"/>
      <c r="BL4" s="154" t="n"/>
      <c r="BM4" s="154" t="n"/>
      <c r="BN4" s="154" t="n"/>
      <c r="BO4" s="154" t="n"/>
      <c r="BP4" s="154" t="n"/>
    </row>
    <row r="5" spans="1:68" s="5" customFormat="1" ht="16" customHeight="1" x14ac:dyDescent="0.25">
      <c r="A5" s="154" t="n"/>
      <c r="B5" s="154" t="n"/>
      <c r="C5" s="154" t="n"/>
      <c r="D5" s="163" t="s">
        <v>575</v>
      </c>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161"/>
      <c r="AS5" s="161"/>
      <c r="AT5" s="154" t="n"/>
      <c r="AU5" s="154" t="n"/>
      <c r="AV5" s="154" t="n"/>
      <c r="AW5" s="154" t="n"/>
      <c r="AX5" s="154" t="n"/>
      <c r="AY5" s="154" t="n"/>
      <c r="AZ5" s="154" t="n"/>
      <c r="BA5" s="154" t="n"/>
      <c r="BB5" s="154" t="n"/>
      <c r="BC5" s="154" t="n"/>
      <c r="BD5" s="154" t="n"/>
      <c r="BE5" s="154" t="n"/>
      <c r="BF5" s="154" t="n"/>
      <c r="BG5" s="154" t="n"/>
      <c r="BH5" s="154" t="n"/>
      <c r="BI5" s="154" t="n"/>
      <c r="BJ5" s="154" t="n"/>
      <c r="BK5" s="154" t="n"/>
      <c r="BL5" s="154" t="n"/>
      <c r="BM5" s="154" t="n"/>
      <c r="BN5" s="154" t="n"/>
      <c r="BO5" s="154" t="n"/>
      <c r="BP5" s="154" t="n"/>
    </row>
    <row r="6" spans="1:68" ht="16" customHeight="1" x14ac:dyDescent="0.25">
      <c r="A6" s="154" t="n"/>
      <c r="B6" s="154" t="n"/>
      <c r="C6" s="154" t="n"/>
      <c r="D6" s="163"/>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54" t="n"/>
      <c r="AU6" s="154" t="n"/>
      <c r="AV6" s="154" t="n"/>
      <c r="AW6" s="154" t="n"/>
      <c r="AX6" s="154" t="n"/>
      <c r="AY6" s="154" t="n"/>
      <c r="AZ6" s="154" t="n"/>
      <c r="BA6" s="154" t="n"/>
      <c r="BB6" s="154" t="n"/>
      <c r="BC6" s="154" t="n"/>
      <c r="BD6" s="154" t="n"/>
      <c r="BE6" s="154" t="n"/>
      <c r="BF6" s="154" t="n"/>
      <c r="BG6" s="154" t="n"/>
      <c r="BH6" s="154" t="n"/>
      <c r="BI6" s="154" t="n"/>
      <c r="BJ6" s="154" t="n"/>
      <c r="BK6" s="154" t="n"/>
      <c r="BL6" s="154" t="n"/>
      <c r="BM6" s="154" t="n"/>
      <c r="BN6" s="154" t="n"/>
      <c r="BO6" s="154" t="n"/>
      <c r="BP6" s="154" t="n"/>
    </row>
    <row r="7" spans="1:68" ht="16" customHeight="1" x14ac:dyDescent="0.25">
      <c r="A7" s="154" t="n"/>
      <c r="B7" s="154" t="n"/>
      <c r="C7" s="164" t="n"/>
      <c r="D7" s="165" t="s">
        <v>16</v>
      </c>
      <c r="E7" s="164" t="n"/>
      <c r="F7" s="166">
        <v>2021</v>
      </c>
      <c r="G7" s="166">
        <v>2021</v>
      </c>
      <c r="H7" s="166">
        <v>2021</v>
      </c>
      <c r="I7" s="166">
        <v>2021</v>
      </c>
      <c r="J7" s="166">
        <v>2022</v>
      </c>
      <c r="K7" s="166">
        <v>2022</v>
      </c>
      <c r="L7" s="166">
        <v>2022</v>
      </c>
      <c r="M7" s="166">
        <v>2022</v>
      </c>
      <c r="N7" s="166">
        <v>2023</v>
      </c>
      <c r="O7" s="166">
        <v>2023</v>
      </c>
      <c r="P7" s="166">
        <v>2023</v>
      </c>
      <c r="Q7" s="166">
        <v>2023</v>
      </c>
      <c r="R7" s="166">
        <v>2024</v>
      </c>
      <c r="S7" s="166">
        <v>2024</v>
      </c>
      <c r="T7" s="166">
        <v>2024</v>
      </c>
      <c r="U7" s="166">
        <v>2024</v>
      </c>
      <c r="V7" s="166">
        <v>2025</v>
      </c>
      <c r="W7" s="166">
        <v>2025</v>
      </c>
      <c r="X7" s="166">
        <v>2025</v>
      </c>
      <c r="Y7" s="166">
        <v>2025</v>
      </c>
      <c r="Z7" s="164" t="n"/>
      <c r="AA7" s="164" t="n"/>
      <c r="AB7" s="164" t="n"/>
      <c r="AC7" s="164" t="n"/>
      <c r="AD7" s="164" t="n"/>
      <c r="AE7" s="164" t="n"/>
      <c r="AF7" s="164" t="n"/>
      <c r="AG7" s="164" t="n"/>
      <c r="AH7" s="164" t="n"/>
      <c r="AI7" s="167" t="s">
        <v>86</v>
      </c>
      <c r="AJ7" s="167"/>
      <c r="AK7" s="164" t="n"/>
      <c r="AL7" s="164" t="n"/>
      <c r="AM7" s="164" t="n"/>
      <c r="AN7" s="164" t="n"/>
      <c r="AO7" s="164" t="n"/>
      <c r="AP7" s="164" t="n"/>
      <c r="AQ7" s="164" t="n"/>
      <c r="AR7" s="164" t="n"/>
      <c r="AS7" s="164" t="n"/>
      <c r="AT7" s="164" t="n"/>
      <c r="AU7" s="164" t="n"/>
      <c r="AV7" s="164" t="n"/>
      <c r="AW7" s="164" t="n"/>
      <c r="AX7" s="164" t="n"/>
      <c r="AY7" s="164" t="n"/>
      <c r="AZ7" s="164" t="n"/>
      <c r="BA7" s="164" t="n"/>
      <c r="BB7" s="164" t="n"/>
      <c r="BC7" s="164" t="n"/>
      <c r="BD7" s="164" t="n"/>
      <c r="BE7" s="164" t="n"/>
      <c r="BF7" s="164" t="n"/>
      <c r="BG7" s="168" t="s">
        <v>88</v>
      </c>
      <c r="BH7" s="168">
        <v>203.21700000000001</v>
      </c>
      <c r="BI7" s="168">
        <v>162.137</v>
      </c>
      <c r="BJ7" s="168">
        <v>502.88400000000001</v>
      </c>
      <c r="BK7" s="168">
        <v>132.61000000000001</v>
      </c>
      <c r="BL7" s="168">
        <v>135.19800000000001</v>
      </c>
      <c r="BM7" s="168">
        <f>BJ7-SUM(BH7:BI7)+SUM(BK7:BL7)</f>
        <v>405.33799999999997</v>
      </c>
      <c r="BN7" s="168">
        <v>451.75900000000001</v>
      </c>
      <c r="BO7" s="168">
        <v>121.26</v>
      </c>
      <c r="BP7" s="169">
        <f>BO7/BO8</f>
        <v>1</v>
      </c>
    </row>
    <row r="8" spans="1:68" ht="16" customHeight="1" x14ac:dyDescent="0.25">
      <c r="A8" s="155" t="n"/>
      <c r="B8" s="155" t="n"/>
      <c r="C8" s="155" t="n"/>
      <c r="D8" s="170" t="s">
        <v>68</v>
      </c>
      <c r="E8" s="155" t="n"/>
      <c r="F8" s="158" t="s">
        <v>305</v>
      </c>
      <c r="G8" s="158" t="s">
        <v>306</v>
      </c>
      <c r="H8" s="158" t="s">
        <v>307</v>
      </c>
      <c r="I8" s="158" t="s">
        <v>308</v>
      </c>
      <c r="J8" s="158" t="s">
        <v>309</v>
      </c>
      <c r="K8" s="158" t="s">
        <v>310</v>
      </c>
      <c r="L8" s="158" t="s">
        <v>311</v>
      </c>
      <c r="M8" s="158" t="s">
        <v>312</v>
      </c>
      <c r="N8" s="158" t="s">
        <v>241</v>
      </c>
      <c r="O8" s="158" t="s">
        <v>242</v>
      </c>
      <c r="P8" s="158" t="s">
        <v>243</v>
      </c>
      <c r="Q8" s="158" t="s">
        <v>244</v>
      </c>
      <c r="R8" s="158" t="s">
        <v>232</v>
      </c>
      <c r="S8" s="158" t="s">
        <v>231</v>
      </c>
      <c r="T8" s="158" t="s">
        <v>230</v>
      </c>
      <c r="U8" s="158" t="s">
        <v>223</v>
      </c>
      <c r="V8" s="158" t="s">
        <v>229</v>
      </c>
      <c r="W8" s="158" t="s">
        <v>228</v>
      </c>
      <c r="X8" s="158" t="s">
        <v>227</v>
      </c>
      <c r="Y8" s="158" t="s">
        <v>222</v>
      </c>
      <c r="Z8" s="159" t="n"/>
      <c r="AA8" s="160">
        <v>2019</v>
      </c>
      <c r="AB8" s="160">
        <v>2020</v>
      </c>
      <c r="AC8" s="160">
        <v>2021</v>
      </c>
      <c r="AD8" s="160">
        <v>2022</v>
      </c>
      <c r="AE8" s="160">
        <v>2023</v>
      </c>
      <c r="AF8" s="160">
        <v>2024</v>
      </c>
      <c r="AG8" s="160">
        <v>2025</v>
      </c>
      <c r="AH8" s="158" t="s">
        <v>551</v>
      </c>
      <c r="AI8" s="158" t="s">
        <v>223</v>
      </c>
      <c r="AJ8" s="158" t="s">
        <v>222</v>
      </c>
      <c r="AK8" s="159" t="n"/>
      <c r="AL8" s="159" t="n"/>
      <c r="AM8" s="159" t="n"/>
      <c r="AN8" s="159" t="n"/>
      <c r="AO8" s="159" t="n"/>
      <c r="AP8" s="159" t="n"/>
      <c r="AQ8" s="159" t="n"/>
      <c r="AR8" s="159" t="n"/>
      <c r="AS8" s="159" t="n"/>
      <c r="AT8" s="159" t="n"/>
      <c r="AU8" s="159" t="n"/>
      <c r="AV8" s="159" t="n"/>
      <c r="AW8" s="159" t="n"/>
      <c r="AX8" s="159" t="n"/>
      <c r="AY8" s="159" t="n"/>
      <c r="AZ8" s="159" t="n"/>
      <c r="BA8" s="159" t="n"/>
      <c r="BB8" s="159" t="n"/>
      <c r="BC8" s="159" t="n"/>
      <c r="BD8" s="159" t="n"/>
      <c r="BE8" s="159" t="n"/>
      <c r="BF8" s="159" t="n"/>
      <c r="BG8" s="159" t="n"/>
      <c r="BH8" s="171">
        <f>SUM(BH7:BH7)</f>
        <v>203.21700000000001</v>
      </c>
      <c r="BI8" s="171">
        <f>SUM(BI7:BI7)</f>
        <v>162.137</v>
      </c>
      <c r="BJ8" s="171" t="e">
        <f>SUM(#REF!)</f>
        <v>#REF!</v>
      </c>
      <c r="BK8" s="171">
        <f>SUM(BK7:BK7)</f>
        <v>132.61000000000001</v>
      </c>
      <c r="BL8" s="171">
        <f>SUM(BL7:BL7)</f>
        <v>135.19800000000001</v>
      </c>
      <c r="BM8" s="171">
        <f>SUM(BM7:BM7)</f>
        <v>405.33799999999997</v>
      </c>
      <c r="BN8" s="171">
        <f>SUM(BN7:BN7)</f>
        <v>451.75900000000001</v>
      </c>
      <c r="BO8" s="171">
        <f>SUM(BO7:BO7)</f>
        <v>121.26</v>
      </c>
      <c r="BP8" s="159" t="n"/>
    </row>
    <row r="9" spans="1:68" ht="16" customHeight="1" x14ac:dyDescent="0.25">
      <c r="A9" s="155" t="n"/>
      <c r="B9" s="155" t="n"/>
      <c r="C9" s="155" t="n"/>
      <c r="D9" s="155" t="n"/>
      <c r="E9" s="155" t="n"/>
      <c r="F9" s="172">
        <v>44286</v>
      </c>
      <c r="G9" s="172">
        <v>44377</v>
      </c>
      <c r="H9" s="172">
        <v>44469</v>
      </c>
      <c r="I9" s="172">
        <v>44561</v>
      </c>
      <c r="J9" s="172">
        <v>44651</v>
      </c>
      <c r="K9" s="172">
        <v>44742</v>
      </c>
      <c r="L9" s="172">
        <v>44834</v>
      </c>
      <c r="M9" s="172">
        <v>44926</v>
      </c>
      <c r="N9" s="172">
        <v>45016</v>
      </c>
      <c r="O9" s="172">
        <v>45107</v>
      </c>
      <c r="P9" s="172">
        <v>45199</v>
      </c>
      <c r="Q9" s="172">
        <v>45291</v>
      </c>
      <c r="R9" s="172">
        <v>45382</v>
      </c>
      <c r="S9" s="172">
        <v>45473</v>
      </c>
      <c r="T9" s="172">
        <v>45565</v>
      </c>
      <c r="U9" s="172">
        <v>45657</v>
      </c>
      <c r="V9" s="172">
        <v>45747</v>
      </c>
      <c r="W9" s="172">
        <v>45838</v>
      </c>
      <c r="X9" s="172">
        <v>45930</v>
      </c>
      <c r="Y9" s="172">
        <v>46022</v>
      </c>
      <c r="Z9" s="159" t="n"/>
      <c r="AA9" s="158"/>
      <c r="AB9" s="158"/>
      <c r="AC9" s="158"/>
      <c r="AD9" s="158"/>
      <c r="AE9" s="158"/>
      <c r="AF9" s="158"/>
      <c r="AG9" s="158"/>
      <c r="AH9" s="158"/>
      <c r="AI9" s="158"/>
      <c r="AJ9" s="158"/>
      <c r="AK9" s="159" t="n"/>
      <c r="AL9" s="158"/>
      <c r="AM9" s="158"/>
      <c r="AN9" s="158"/>
      <c r="AO9" s="158"/>
      <c r="AP9" s="158"/>
      <c r="AQ9" s="158"/>
      <c r="AR9" s="158"/>
      <c r="AS9" s="158"/>
      <c r="AT9" s="158"/>
      <c r="AU9" s="159" t="n"/>
      <c r="AV9" s="159" t="n"/>
      <c r="AW9" s="159" t="n"/>
      <c r="AX9" s="159" t="n"/>
      <c r="AY9" s="159" t="n"/>
      <c r="AZ9" s="159" t="n"/>
      <c r="BA9" s="159" t="n"/>
      <c r="BB9" s="159" t="n"/>
      <c r="BC9" s="159" t="n"/>
      <c r="BD9" s="159" t="n"/>
      <c r="BE9" s="159" t="n"/>
      <c r="BF9" s="159" t="n"/>
      <c r="BG9" s="159" t="n"/>
      <c r="BH9" s="159" t="n"/>
      <c r="BI9" s="159" t="n"/>
      <c r="BJ9" s="159" t="n"/>
      <c r="BK9" s="159" t="n"/>
      <c r="BL9" s="159" t="n"/>
      <c r="BM9" s="159" t="n"/>
      <c r="BN9" s="159" t="n"/>
      <c r="BO9" s="159" t="n"/>
      <c r="BP9" s="159" t="n"/>
    </row>
    <row r="10" spans="1:68" ht="16" customHeight="1" x14ac:dyDescent="0.25">
      <c r="A10" s="154" t="n"/>
      <c r="B10" s="154" t="n"/>
      <c r="C10" s="154" t="n"/>
      <c r="D10" s="154" t="n"/>
      <c r="E10" s="154" t="n"/>
      <c r="F10" s="173"/>
      <c r="G10" s="173"/>
      <c r="H10" s="173"/>
      <c r="I10" s="173"/>
      <c r="J10" s="173"/>
      <c r="K10" s="173"/>
      <c r="L10" s="173"/>
      <c r="M10" s="173"/>
      <c r="N10" s="173"/>
      <c r="O10" s="173"/>
      <c r="P10" s="173"/>
      <c r="Q10" s="173"/>
      <c r="R10" s="173"/>
      <c r="S10" s="173"/>
      <c r="T10" s="173"/>
      <c r="U10" s="173"/>
      <c r="V10" s="173"/>
      <c r="W10" s="173"/>
      <c r="X10" s="173"/>
      <c r="Y10" s="173"/>
      <c r="Z10" s="154" t="n"/>
      <c r="AA10" s="173"/>
      <c r="AB10" s="173"/>
      <c r="AC10" s="173"/>
      <c r="AD10" s="173"/>
      <c r="AE10" s="173"/>
      <c r="AF10" s="173"/>
      <c r="AG10" s="173"/>
      <c r="AH10" s="173"/>
      <c r="AI10" s="173"/>
      <c r="AJ10" s="173"/>
      <c r="AK10" s="154" t="n"/>
      <c r="AL10" s="173"/>
      <c r="AM10" s="173"/>
      <c r="AN10" s="173"/>
      <c r="AO10" s="173"/>
      <c r="AP10" s="173"/>
      <c r="AQ10" s="173"/>
      <c r="AR10" s="173"/>
      <c r="AS10" s="173"/>
      <c r="AT10" s="173"/>
      <c r="AU10" s="154" t="n"/>
      <c r="AV10" s="154" t="n"/>
      <c r="AW10" s="154" t="n"/>
      <c r="AX10" s="154" t="n"/>
      <c r="AY10" s="154" t="n"/>
      <c r="AZ10" s="154" t="n"/>
      <c r="BA10" s="154" t="n"/>
      <c r="BB10" s="154" t="n"/>
      <c r="BC10" s="154" t="n"/>
      <c r="BD10" s="154" t="n"/>
      <c r="BE10" s="154" t="n"/>
      <c r="BF10" s="154" t="n"/>
      <c r="BG10" s="154" t="n"/>
      <c r="BH10" s="154" t="n"/>
      <c r="BI10" s="154" t="n"/>
      <c r="BJ10" s="154" t="n"/>
      <c r="BK10" s="154" t="n"/>
      <c r="BL10" s="154" t="n"/>
      <c r="BM10" s="154" t="n"/>
      <c r="BN10" s="154" t="n"/>
      <c r="BO10" s="154" t="n"/>
      <c r="BP10" s="154" t="n"/>
    </row>
    <row r="11" spans="1:68" ht="16" customHeight="1" x14ac:dyDescent="0.25">
      <c r="A11" s="154" t="n"/>
      <c r="B11" s="174" t="s">
        <v>56</v>
      </c>
      <c r="C11" s="175" t="s">
        <v>46</v>
      </c>
      <c r="D11" s="176" t="n"/>
      <c r="E11" s="176" t="n"/>
      <c r="F11" s="176" t="n"/>
      <c r="G11" s="176" t="n"/>
      <c r="H11" s="176" t="n"/>
      <c r="I11" s="176" t="n"/>
      <c r="J11" s="176" t="n"/>
      <c r="K11" s="176" t="n"/>
      <c r="L11" s="176" t="n"/>
      <c r="M11" s="176" t="n"/>
      <c r="N11" s="176" t="n"/>
      <c r="O11" s="176" t="n"/>
      <c r="P11" s="176" t="n"/>
      <c r="Q11" s="176" t="n"/>
      <c r="R11" s="176" t="n"/>
      <c r="S11" s="176" t="n"/>
      <c r="T11" s="176" t="n"/>
      <c r="U11" s="176" t="n"/>
      <c r="V11" s="176" t="n"/>
      <c r="W11" s="176" t="n"/>
      <c r="X11" s="176" t="n"/>
      <c r="Y11" s="176" t="n"/>
      <c r="Z11" s="176" t="n"/>
      <c r="AA11" s="176" t="n"/>
      <c r="AB11" s="176" t="n"/>
      <c r="AC11" s="176" t="n"/>
      <c r="AD11" s="176" t="n"/>
      <c r="AE11" s="176" t="n"/>
      <c r="AF11" s="176" t="n"/>
      <c r="AG11" s="176" t="n"/>
      <c r="AH11" s="176" t="n"/>
      <c r="AI11" s="176" t="n"/>
      <c r="AJ11" s="176" t="n"/>
      <c r="AK11" s="176" t="n"/>
      <c r="AL11" s="176" t="n"/>
      <c r="AM11" s="176" t="n"/>
      <c r="AN11" s="176" t="n"/>
      <c r="AO11" s="176" t="n"/>
      <c r="AP11" s="176" t="n"/>
      <c r="AQ11" s="176" t="n"/>
      <c r="AR11" s="176" t="n"/>
      <c r="AS11" s="176" t="n"/>
      <c r="AT11" s="176" t="n"/>
      <c r="AU11" s="176" t="n"/>
      <c r="AV11" s="176" t="n"/>
      <c r="AW11" s="176" t="n"/>
      <c r="AX11" s="176" t="n"/>
      <c r="AY11" s="176" t="n"/>
      <c r="AZ11" s="176" t="n"/>
      <c r="BA11" s="176" t="n"/>
      <c r="BB11" s="176" t="n"/>
      <c r="BC11" s="176" t="n"/>
      <c r="BD11" s="176" t="n"/>
      <c r="BE11" s="176" t="n"/>
      <c r="BF11" s="176" t="n"/>
      <c r="BG11" s="176" t="n"/>
      <c r="BH11" s="176" t="n"/>
      <c r="BI11" s="176" t="n"/>
      <c r="BJ11" s="176" t="n"/>
      <c r="BK11" s="176" t="n"/>
      <c r="BL11" s="176" t="n"/>
      <c r="BM11" s="176" t="n"/>
      <c r="BN11" s="176" t="n"/>
      <c r="BO11" s="176" t="n"/>
      <c r="BP11" s="176" t="n"/>
    </row>
    <row r="12">
      <c r="A12" s="154" t="n"/>
      <c r="B12" s="154" t="n"/>
      <c r="C12" s="154" t="n"/>
      <c r="D12" s="154" t="n"/>
      <c r="E12" s="154" t="n"/>
      <c r="F12" s="154" t="n"/>
      <c r="G12" s="154" t="n"/>
      <c r="H12" s="154" t="n"/>
      <c r="I12" s="154" t="n"/>
      <c r="J12" s="154" t="n"/>
      <c r="K12" s="154" t="n"/>
      <c r="L12" s="154" t="n"/>
      <c r="M12" s="154" t="n"/>
      <c r="N12" s="154" t="n"/>
      <c r="O12" s="154" t="n"/>
      <c r="P12" s="154" t="n"/>
      <c r="Q12" s="154" t="n"/>
      <c r="R12" s="154" t="n"/>
      <c r="S12" s="154" t="n"/>
      <c r="T12" s="154" t="n"/>
      <c r="U12" s="154" t="n"/>
      <c r="V12" s="154" t="n"/>
      <c r="W12" s="154" t="n"/>
      <c r="X12" s="154" t="n"/>
      <c r="Y12" s="154" t="n"/>
      <c r="Z12" s="154" t="n"/>
      <c r="AA12" s="154" t="n"/>
      <c r="AB12" s="154" t="n"/>
      <c r="AC12" s="154" t="n"/>
      <c r="AD12" s="154" t="n"/>
      <c r="AE12" s="154" t="n"/>
      <c r="AF12" s="154" t="n"/>
      <c r="AG12" s="154" t="n"/>
      <c r="AH12" s="154" t="n"/>
      <c r="AI12" s="154" t="n"/>
      <c r="AJ12" s="154" t="n"/>
      <c r="AK12" s="154" t="n"/>
      <c r="AL12" s="154" t="n"/>
      <c r="AM12" s="154" t="n"/>
      <c r="AN12" s="154" t="n"/>
      <c r="AO12" s="154" t="n"/>
      <c r="AP12" s="154" t="n"/>
      <c r="AQ12" s="154" t="n"/>
      <c r="AR12" s="154" t="n"/>
      <c r="AS12" s="154" t="n"/>
      <c r="AT12" s="154" t="n"/>
      <c r="AU12" s="154" t="n"/>
      <c r="AV12" s="154" t="n"/>
      <c r="AW12" s="154" t="n"/>
      <c r="AX12" s="154" t="n"/>
      <c r="AY12" s="154" t="n"/>
      <c r="AZ12" s="154" t="n"/>
      <c r="BA12" s="154" t="n"/>
      <c r="BB12" s="154" t="n"/>
      <c r="BC12" s="154" t="n"/>
      <c r="BD12" s="154" t="n"/>
      <c r="BE12" s="154" t="n"/>
      <c r="BF12" s="154" t="n"/>
      <c r="BG12" s="154" t="n"/>
      <c r="BH12" s="154" t="n"/>
      <c r="BI12" s="154" t="n"/>
      <c r="BJ12" s="154" t="n"/>
      <c r="BK12" s="154" t="n"/>
      <c r="BL12" s="154" t="n"/>
      <c r="BM12" s="154" t="n"/>
      <c r="BN12" s="154" t="n"/>
      <c r="BO12" s="154" t="n"/>
      <c r="BP12" s="154" t="n"/>
    </row>
    <row r="13" spans="1:68" ht="16" customHeight="1" x14ac:dyDescent="0.25">
      <c r="A13" s="154" t="n"/>
      <c r="B13" s="154" t="n"/>
      <c r="C13" s="177" t="s">
        <v>8</v>
      </c>
      <c r="D13" s="178" t="n"/>
      <c r="E13" s="178" t="n"/>
      <c r="F13" s="178" t="n"/>
      <c r="G13" s="178" t="n"/>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c r="AA13" s="178" t="n"/>
      <c r="AB13" s="178" t="n"/>
      <c r="AC13" s="178" t="n"/>
      <c r="AD13" s="178" t="n"/>
      <c r="AE13" s="178" t="n"/>
      <c r="AF13" s="178" t="n"/>
      <c r="AG13" s="178" t="n"/>
      <c r="AH13" s="178" t="n"/>
      <c r="AI13" s="178" t="n"/>
      <c r="AJ13" s="178" t="n"/>
      <c r="AK13" s="178" t="n"/>
      <c r="AL13" s="178" t="n"/>
      <c r="AM13" s="178" t="n"/>
      <c r="AN13" s="178" t="n"/>
      <c r="AO13" s="178" t="n"/>
      <c r="AP13" s="178" t="n"/>
      <c r="AQ13" s="178" t="n"/>
      <c r="AR13" s="178" t="n"/>
      <c r="AS13" s="178" t="n"/>
      <c r="AT13" s="178" t="n"/>
      <c r="AU13" s="178" t="n"/>
      <c r="AV13" s="178" t="n"/>
      <c r="AW13" s="178" t="n"/>
      <c r="AX13" s="178" t="n"/>
      <c r="AY13" s="178" t="n"/>
      <c r="AZ13" s="178" t="n"/>
      <c r="BA13" s="178" t="n"/>
      <c r="BB13" s="178" t="n"/>
      <c r="BC13" s="178" t="n"/>
      <c r="BD13" s="178" t="n"/>
      <c r="BE13" s="178" t="n"/>
      <c r="BF13" s="178" t="n"/>
      <c r="BG13" s="178" t="n"/>
      <c r="BH13" s="178" t="n"/>
      <c r="BI13" s="178" t="n"/>
      <c r="BJ13" s="178" t="n"/>
      <c r="BK13" s="178" t="n"/>
      <c r="BL13" s="178" t="n"/>
      <c r="BM13" s="178" t="n"/>
      <c r="BN13" s="178" t="n"/>
      <c r="BO13" s="178" t="n"/>
      <c r="BP13" s="178" t="n"/>
    </row>
    <row r="14" spans="1:68" ht="16" customHeight="1" x14ac:dyDescent="0.25">
      <c r="A14" s="154" t="n"/>
      <c r="B14" s="154" t="n"/>
      <c r="C14" s="179" t="n"/>
      <c r="D14" s="180" t="s">
        <v>47</v>
      </c>
      <c r="E14" s="154" t="n"/>
      <c r="F14" s="181">
        <v>178.655</v>
      </c>
      <c r="G14" s="181">
        <v>156.101</v>
      </c>
      <c r="H14" s="181">
        <v>108.79900000000001</v>
      </c>
      <c r="I14" s="182">
        <f>AC14-SUM(F14:H14)</f>
        <v>100.6450000000001</v>
      </c>
      <c r="J14" s="181">
        <v>150.43100000000001</v>
      </c>
      <c r="K14" s="181">
        <v>117.68</v>
      </c>
      <c r="L14" s="181">
        <v>38.994</v>
      </c>
      <c r="M14" s="181">
        <v>48.332999999999998</v>
      </c>
      <c r="N14" s="181">
        <v>89.738</v>
      </c>
      <c r="O14" s="181">
        <v>93.132999999999996</v>
      </c>
      <c r="P14" s="181">
        <v>56.573</v>
      </c>
      <c r="Q14" s="182">
        <f t="shared" ref="Q14:Q16" si="0">AE14-SUM(N14:P14)</f>
        <v>59.902000000000015</v>
      </c>
      <c r="R14" s="181">
        <v>76.819000000000003</v>
      </c>
      <c r="S14" s="181">
        <v>94.971000000000004</v>
      </c>
      <c r="T14" s="181">
        <v>74.930999999999997</v>
      </c>
      <c r="U14" s="182">
        <f>AF14-SUM(R14:T14)</f>
        <v>77.980999999999995</v>
      </c>
      <c r="V14" s="181">
        <v>86.685000000000002</v>
      </c>
      <c r="W14" s="181">
        <v>74.183999999999997</v>
      </c>
      <c r="X14" s="181">
        <v>76.569000000000003</v>
      </c>
      <c r="Y14" s="182">
        <f t="shared" ref="Y14:Y16" si="1">AG14-SUM(V14:X14)</f>
        <v>60.572000000000003</v>
      </c>
      <c r="Z14" s="183" t="n"/>
      <c r="AA14" s="183" t="n"/>
      <c r="AB14" s="181">
        <v>391.04700000000003</v>
      </c>
      <c r="AC14" s="181">
        <v>544.20000000000005</v>
      </c>
      <c r="AD14" s="181">
        <v>355.44099999999997</v>
      </c>
      <c r="AE14" s="181">
        <v>299.346</v>
      </c>
      <c r="AF14" s="181">
        <v>324.702</v>
      </c>
      <c r="AG14" s="181">
        <v>298.01</v>
      </c>
      <c r="AH14" s="182">
        <f>SUM(U14:X14)</f>
        <v>315.41899999999998</v>
      </c>
      <c r="AI14" s="182">
        <f>U14</f>
        <v>77.980999999999995</v>
      </c>
      <c r="AJ14" s="182">
        <f>Y14</f>
        <v>60.572000000000003</v>
      </c>
      <c r="AK14" s="184"/>
      <c r="AL14" s="184"/>
      <c r="AM14" s="184">
        <f>AH14/SUM(Q14:T14)-1</f>
        <v>2.8686693431347221E-2</v>
      </c>
      <c r="AN14" s="182">
        <f>SUM(Q14:T14)</f>
        <v>306.62299999999999</v>
      </c>
      <c r="AO14" s="183" t="n"/>
      <c r="AP14" s="183" t="n"/>
      <c r="AQ14" s="183" t="n"/>
      <c r="AR14" s="183" t="n"/>
      <c r="AS14" s="183" t="n"/>
      <c r="AT14" s="183" t="n"/>
      <c r="AU14" s="183" t="n"/>
      <c r="AV14" s="183" t="n"/>
      <c r="AW14" s="184"/>
      <c r="AX14" s="184"/>
      <c r="AY14" s="183" t="n"/>
      <c r="AZ14" s="184"/>
      <c r="BA14" s="183" t="n"/>
      <c r="BB14" s="183" t="n"/>
      <c r="BC14" s="183" t="n"/>
      <c r="BD14" s="183" t="n"/>
      <c r="BE14" s="183" t="n"/>
      <c r="BF14" s="183" t="n"/>
      <c r="BG14" s="183" t="n"/>
      <c r="BH14" s="183" t="n"/>
      <c r="BI14" s="183" t="n"/>
      <c r="BJ14" s="183" t="n"/>
      <c r="BK14" s="183" t="n"/>
      <c r="BL14" s="183" t="n"/>
      <c r="BM14" s="183" t="n"/>
      <c r="BN14" s="183" t="n"/>
      <c r="BO14" s="183" t="n"/>
      <c r="BP14" s="183" t="n"/>
    </row>
    <row r="15" spans="1:68" ht="16" customHeight="1" x14ac:dyDescent="0.25">
      <c r="A15" s="154" t="n"/>
      <c r="B15" s="154" t="n"/>
      <c r="C15" s="179" t="n"/>
      <c r="D15" s="180" t="s">
        <v>48</v>
      </c>
      <c r="E15" s="154" t="n"/>
      <c r="F15" s="185">
        <v>40.813000000000002</v>
      </c>
      <c r="G15" s="185">
        <v>41.177999999999997</v>
      </c>
      <c r="H15" s="185">
        <v>28.029</v>
      </c>
      <c r="I15" s="186">
        <f>AC15-SUM(F15:H15)</f>
        <v>26.196000000000012</v>
      </c>
      <c r="J15" s="185">
        <v>39.651000000000003</v>
      </c>
      <c r="K15" s="185">
        <v>42.097000000000001</v>
      </c>
      <c r="L15" s="185">
        <v>25.151</v>
      </c>
      <c r="M15" s="185">
        <v>24.4</v>
      </c>
      <c r="N15" s="185">
        <v>30.045000000000002</v>
      </c>
      <c r="O15" s="185">
        <v>34.9</v>
      </c>
      <c r="P15" s="185">
        <v>25.385000000000002</v>
      </c>
      <c r="Q15" s="186">
        <f t="shared" si="0"/>
        <v>24.570999999999998</v>
      </c>
      <c r="R15" s="185">
        <v>32.259</v>
      </c>
      <c r="S15" s="185">
        <v>33.831000000000003</v>
      </c>
      <c r="T15" s="185">
        <v>22.530999999999999</v>
      </c>
      <c r="U15" s="186">
        <f t="shared" ref="U15:U36" si="2">AF15-SUM(R15:T15)</f>
        <v>30.677999999999997</v>
      </c>
      <c r="V15" s="185">
        <v>30.288</v>
      </c>
      <c r="W15" s="185">
        <v>36.356999999999999</v>
      </c>
      <c r="X15" s="185">
        <v>25.295999999999999</v>
      </c>
      <c r="Y15" s="186">
        <f t="shared" si="1"/>
        <v>35.569000000000003</v>
      </c>
      <c r="Z15" s="187" t="n"/>
      <c r="AA15" s="187" t="n"/>
      <c r="AB15" s="185">
        <v>120.247</v>
      </c>
      <c r="AC15" s="185">
        <v>136.21600000000001</v>
      </c>
      <c r="AD15" s="185">
        <v>131.34200000000001</v>
      </c>
      <c r="AE15" s="185">
        <v>114.901</v>
      </c>
      <c r="AF15" s="185">
        <v>119.29900000000001</v>
      </c>
      <c r="AG15" s="185">
        <v>127.51</v>
      </c>
      <c r="AH15" s="186">
        <f t="shared" ref="AH15:AH19" si="3">SUM(U15:X15)</f>
        <v>122.619</v>
      </c>
      <c r="AI15" s="186">
        <f t="shared" ref="AI15:AI16" si="4">U15</f>
        <v>30.677999999999997</v>
      </c>
      <c r="AJ15" s="186">
        <f t="shared" ref="AJ15:AJ16" si="5">Y15</f>
        <v>35.569000000000003</v>
      </c>
      <c r="AK15" s="188"/>
      <c r="AL15" s="188"/>
      <c r="AM15" s="188">
        <f t="shared" ref="AM15:AM16" si="6">AH15/$AH$17</f>
        <v>0.21039636238846943</v>
      </c>
      <c r="AN15" s="187" t="n"/>
      <c r="AO15" s="187" t="n"/>
      <c r="AP15" s="187" t="n"/>
      <c r="AQ15" s="187" t="n"/>
      <c r="AR15" s="187" t="n"/>
      <c r="AS15" s="187" t="n"/>
      <c r="AT15" s="187" t="n"/>
      <c r="AU15" s="187" t="n"/>
      <c r="AV15" s="187" t="n"/>
      <c r="AW15" s="188"/>
      <c r="AX15" s="188"/>
      <c r="AY15" s="187" t="n"/>
      <c r="AZ15" s="188"/>
      <c r="BA15" s="187" t="n"/>
      <c r="BB15" s="187" t="n"/>
      <c r="BC15" s="187" t="n"/>
      <c r="BD15" s="187" t="n"/>
      <c r="BE15" s="187" t="n"/>
      <c r="BF15" s="187" t="n"/>
      <c r="BG15" s="187" t="n"/>
      <c r="BH15" s="187" t="n"/>
      <c r="BI15" s="187" t="n"/>
      <c r="BJ15" s="187" t="n"/>
      <c r="BK15" s="187" t="n"/>
      <c r="BL15" s="187" t="n"/>
      <c r="BM15" s="187" t="n"/>
      <c r="BN15" s="187" t="n"/>
      <c r="BO15" s="187" t="n"/>
      <c r="BP15" s="187" t="n"/>
    </row>
    <row r="16" spans="1:68" ht="16" customHeight="1" x14ac:dyDescent="0.25">
      <c r="A16" s="154" t="n"/>
      <c r="B16" s="154" t="n"/>
      <c r="C16" s="189" t="n"/>
      <c r="D16" s="190" t="s">
        <v>49</v>
      </c>
      <c r="E16" s="191" t="n"/>
      <c r="F16" s="192">
        <v>16.105</v>
      </c>
      <c r="G16" s="192">
        <v>15.743</v>
      </c>
      <c r="H16" s="192">
        <v>25.19</v>
      </c>
      <c r="I16" s="193">
        <f>AC16-SUM(F16:H16)</f>
        <v>48.091000000000008</v>
      </c>
      <c r="J16" s="192">
        <v>33.628</v>
      </c>
      <c r="K16" s="192">
        <v>40.493000000000002</v>
      </c>
      <c r="L16" s="192">
        <v>29.643999999999998</v>
      </c>
      <c r="M16" s="192">
        <v>65.400000000000006</v>
      </c>
      <c r="N16" s="192">
        <v>33.378</v>
      </c>
      <c r="O16" s="192">
        <v>43.478999999999999</v>
      </c>
      <c r="P16" s="192">
        <v>35.771999999999998</v>
      </c>
      <c r="Q16" s="193">
        <f t="shared" si="0"/>
        <v>79.006</v>
      </c>
      <c r="R16" s="192">
        <v>35.835999999999999</v>
      </c>
      <c r="S16" s="192">
        <v>39.668999999999997</v>
      </c>
      <c r="T16" s="192">
        <v>24.588000000000001</v>
      </c>
      <c r="U16" s="193">
        <f t="shared" si="2"/>
        <v>59.978000000000009</v>
      </c>
      <c r="V16" s="192">
        <v>26.31</v>
      </c>
      <c r="W16" s="192">
        <v>34.942999999999998</v>
      </c>
      <c r="X16" s="192">
        <v>23.530999999999999</v>
      </c>
      <c r="Y16" s="193">
        <f t="shared" si="1"/>
        <v>49.216000000000008</v>
      </c>
      <c r="Z16" s="194" t="n"/>
      <c r="AA16" s="194" t="n"/>
      <c r="AB16" s="192">
        <v>34.478000000000002</v>
      </c>
      <c r="AC16" s="192">
        <v>105.129</v>
      </c>
      <c r="AD16" s="192">
        <v>169.11799999999999</v>
      </c>
      <c r="AE16" s="192">
        <v>191.63499999999999</v>
      </c>
      <c r="AF16" s="192">
        <v>160.071</v>
      </c>
      <c r="AG16" s="192">
        <v>134</v>
      </c>
      <c r="AH16" s="193">
        <f t="shared" si="3"/>
        <v>144.762</v>
      </c>
      <c r="AI16" s="193">
        <f t="shared" si="4"/>
        <v>59.978000000000009</v>
      </c>
      <c r="AJ16" s="193">
        <f t="shared" si="5"/>
        <v>49.216000000000008</v>
      </c>
      <c r="AK16" s="195"/>
      <c r="AL16" s="195"/>
      <c r="AM16" s="195">
        <f t="shared" si="6"/>
        <v>0.2483905284831846</v>
      </c>
      <c r="AN16" s="194" t="n"/>
      <c r="AO16" s="194" t="n"/>
      <c r="AP16" s="194" t="n"/>
      <c r="AQ16" s="194" t="n"/>
      <c r="AR16" s="194" t="n"/>
      <c r="AS16" s="194" t="n"/>
      <c r="AT16" s="194" t="n"/>
      <c r="AU16" s="194" t="n"/>
      <c r="AV16" s="194" t="n"/>
      <c r="AW16" s="195"/>
      <c r="AX16" s="195"/>
      <c r="AY16" s="194" t="n"/>
      <c r="AZ16" s="195"/>
      <c r="BA16" s="194" t="n"/>
      <c r="BB16" s="194" t="n"/>
      <c r="BC16" s="194" t="n"/>
      <c r="BD16" s="194" t="n"/>
      <c r="BE16" s="194" t="n"/>
      <c r="BF16" s="194" t="n"/>
      <c r="BG16" s="194" t="n"/>
      <c r="BH16" s="194" t="n"/>
      <c r="BI16" s="194" t="n"/>
      <c r="BJ16" s="194" t="n"/>
      <c r="BK16" s="194" t="n"/>
      <c r="BL16" s="194" t="n"/>
      <c r="BM16" s="194" t="n"/>
      <c r="BN16" s="194" t="n"/>
      <c r="BO16" s="194" t="n"/>
      <c r="BP16" s="194" t="n"/>
    </row>
    <row r="17" spans="3:52" ht="16" customHeight="1" x14ac:dyDescent="0.25">
      <c r="A17" s="196" t="n"/>
      <c r="B17" s="196" t="n"/>
      <c r="C17" s="197" t="s">
        <v>50</v>
      </c>
      <c r="D17" s="198" t="n"/>
      <c r="E17" s="198" t="n"/>
      <c r="F17" s="199">
        <f t="shared" ref="F17:K17" si="7">SUM(F14:F16)</f>
        <v>235.57300000000001</v>
      </c>
      <c r="G17" s="199">
        <f t="shared" si="7"/>
        <v>213.02199999999999</v>
      </c>
      <c r="H17" s="199">
        <f t="shared" si="7"/>
        <v>162.018</v>
      </c>
      <c r="I17" s="199">
        <f t="shared" si="7"/>
        <v>174.93200000000013</v>
      </c>
      <c r="J17" s="199">
        <f t="shared" si="7"/>
        <v>223.71000000000004</v>
      </c>
      <c r="K17" s="199">
        <f t="shared" si="7"/>
        <v>200.27</v>
      </c>
      <c r="L17" s="199">
        <f t="shared" ref="L17:T17" si="8">SUM(L14:L16)</f>
        <v>93.788999999999987</v>
      </c>
      <c r="M17" s="199">
        <f t="shared" si="8"/>
        <v>138.13300000000001</v>
      </c>
      <c r="N17" s="199">
        <f t="shared" si="8"/>
        <v>153.161</v>
      </c>
      <c r="O17" s="199">
        <f t="shared" si="8"/>
        <v>171.512</v>
      </c>
      <c r="P17" s="199">
        <f t="shared" si="8"/>
        <v>117.72999999999999</v>
      </c>
      <c r="Q17" s="199">
        <f t="shared" si="8"/>
        <v>163.47900000000001</v>
      </c>
      <c r="R17" s="199">
        <f t="shared" si="8"/>
        <v>144.91399999999999</v>
      </c>
      <c r="S17" s="199">
        <f t="shared" si="8"/>
        <v>168.471</v>
      </c>
      <c r="T17" s="199">
        <f t="shared" si="8"/>
        <v>122.04999999999998</v>
      </c>
      <c r="U17" s="199">
        <f t="shared" si="2"/>
        <v>168.63700000000006</v>
      </c>
      <c r="V17" s="199">
        <f t="shared" ref="V17:W17" si="9">SUM(V14:V16)</f>
        <v>143.28299999999999</v>
      </c>
      <c r="W17" s="199">
        <f t="shared" si="9"/>
        <v>145.48399999999998</v>
      </c>
      <c r="X17" s="199">
        <f t="shared" ref="X17:Y17" si="10">SUM(X14:X16)</f>
        <v>125.39600000000002</v>
      </c>
      <c r="Y17" s="199">
        <f t="shared" si="10"/>
        <v>145.35700000000003</v>
      </c>
      <c r="Z17" s="200" t="n"/>
      <c r="AA17" s="201">
        <v>363.31900000000002</v>
      </c>
      <c r="AB17" s="199">
        <f>SUM(AB14:AB16)</f>
        <v>545.77200000000005</v>
      </c>
      <c r="AC17" s="199">
        <f>SUM(AC14:AC16)</f>
        <v>785.54500000000007</v>
      </c>
      <c r="AD17" s="199">
        <f>SUM(AD14:AD16)</f>
        <v>655.90100000000007</v>
      </c>
      <c r="AE17" s="199">
        <f>SUM(AE14:AE16)</f>
        <v>605.88200000000006</v>
      </c>
      <c r="AF17" s="199">
        <f t="shared" ref="AF17:AG17" si="11">SUM(AF14:AF16)</f>
        <v>604.072</v>
      </c>
      <c r="AG17" s="199">
        <f t="shared" si="11"/>
        <v>559.52</v>
      </c>
      <c r="AH17" s="199">
        <f t="shared" si="3"/>
        <v>582.80000000000007</v>
      </c>
      <c r="AI17" s="199">
        <f>SUM(AI14:AI16)</f>
        <v>168.637</v>
      </c>
      <c r="AJ17" s="199">
        <f>SUM(AJ14:AJ16)</f>
        <v>145.35700000000003</v>
      </c>
      <c r="AK17" s="202"/>
      <c r="AL17" s="202"/>
      <c r="AM17" s="199">
        <f>AJ17/AI17-1</f>
        <v>-0.13804799658437927</v>
      </c>
      <c r="AN17" s="200" t="n"/>
      <c r="AO17" s="200" t="n"/>
      <c r="AP17" s="200" t="n"/>
      <c r="AQ17" s="200" t="n"/>
      <c r="AR17" s="200" t="n"/>
      <c r="AS17" s="200" t="n"/>
      <c r="AT17" s="200" t="n"/>
      <c r="AU17" s="200" t="n"/>
      <c r="AV17" s="200" t="n"/>
      <c r="AW17" s="202"/>
      <c r="AX17" s="202"/>
      <c r="AY17" s="200" t="n"/>
      <c r="AZ17" s="202"/>
      <c r="BA17" s="200" t="n"/>
      <c r="BB17" s="200" t="n"/>
      <c r="BC17" s="200" t="n"/>
      <c r="BD17" s="200" t="n"/>
      <c r="BE17" s="200" t="n"/>
      <c r="BF17" s="200" t="n"/>
      <c r="BG17" s="200" t="n"/>
      <c r="BH17" s="200" t="n"/>
      <c r="BI17" s="200" t="n"/>
      <c r="BJ17" s="200" t="n"/>
      <c r="BK17" s="200" t="n"/>
      <c r="BL17" s="200" t="n"/>
      <c r="BM17" s="200" t="n"/>
      <c r="BN17" s="200" t="n"/>
      <c r="BO17" s="200" t="n"/>
      <c r="BP17" s="200" t="n"/>
    </row>
    <row r="18" spans="3:52" ht="16" customHeight="1" x14ac:dyDescent="0.25">
      <c r="A18" s="154" t="n"/>
      <c r="B18" s="154" t="n"/>
      <c r="C18" s="203" t="s">
        <v>53</v>
      </c>
      <c r="D18" s="191" t="n"/>
      <c r="E18" s="191" t="n"/>
      <c r="F18" s="204">
        <v>134.94200000000001</v>
      </c>
      <c r="G18" s="204">
        <v>129.715</v>
      </c>
      <c r="H18" s="204">
        <v>107.696</v>
      </c>
      <c r="I18" s="205">
        <f>AC18-SUM(F18:H18)</f>
        <v>109.48099999999994</v>
      </c>
      <c r="J18" s="204">
        <v>140.14500000000001</v>
      </c>
      <c r="K18" s="204">
        <v>126.764</v>
      </c>
      <c r="L18" s="204">
        <v>67.81</v>
      </c>
      <c r="M18" s="204">
        <v>90.524000000000001</v>
      </c>
      <c r="N18" s="204">
        <v>97.738</v>
      </c>
      <c r="O18" s="204">
        <v>108.181</v>
      </c>
      <c r="P18" s="204">
        <v>73.063999999999993</v>
      </c>
      <c r="Q18" s="204">
        <v>103.342</v>
      </c>
      <c r="R18" s="204">
        <v>82.350999999999999</v>
      </c>
      <c r="S18" s="204">
        <v>96.143000000000001</v>
      </c>
      <c r="T18" s="204">
        <v>70.361999999999995</v>
      </c>
      <c r="U18" s="205">
        <f t="shared" si="2"/>
        <v>99.747000000000014</v>
      </c>
      <c r="V18" s="204">
        <v>83.823999999999998</v>
      </c>
      <c r="W18" s="204">
        <v>88.483000000000004</v>
      </c>
      <c r="X18" s="204">
        <v>76.849999999999994</v>
      </c>
      <c r="Y18" s="205">
        <f t="shared" ref="Y18" si="12">AG18-SUM(V18:X18)</f>
        <v>91.016999999999967</v>
      </c>
      <c r="Z18" s="206" t="n"/>
      <c r="AA18" s="204">
        <v>207.53899999999999</v>
      </c>
      <c r="AB18" s="204">
        <v>310.40800000000002</v>
      </c>
      <c r="AC18" s="204">
        <v>481.834</v>
      </c>
      <c r="AD18" s="204">
        <v>427.12900000000002</v>
      </c>
      <c r="AE18" s="205">
        <f>382.325</f>
        <v>382.32499999999999</v>
      </c>
      <c r="AF18" s="204">
        <v>348.60300000000001</v>
      </c>
      <c r="AG18" s="204">
        <v>340.17399999999998</v>
      </c>
      <c r="AH18" s="205">
        <f t="shared" si="3"/>
        <v>348.904</v>
      </c>
      <c r="AI18" s="205">
        <f t="shared" ref="AI18" si="13">U18</f>
        <v>99.747000000000014</v>
      </c>
      <c r="AJ18" s="205">
        <f>Y18</f>
        <v>91.016999999999967</v>
      </c>
      <c r="AK18" s="206" t="n"/>
      <c r="AL18" s="206" t="n"/>
      <c r="AM18" s="206" t="n"/>
      <c r="AN18" s="206" t="n"/>
      <c r="AO18" s="206" t="n"/>
      <c r="AP18" s="206" t="n"/>
      <c r="AQ18" s="206" t="n"/>
      <c r="AR18" s="206" t="n"/>
      <c r="AS18" s="206" t="n"/>
      <c r="AT18" s="206" t="n"/>
      <c r="AU18" s="206" t="n"/>
      <c r="AV18" s="206" t="n"/>
      <c r="AW18" s="206" t="n"/>
      <c r="AX18" s="206" t="n"/>
      <c r="AY18" s="206" t="n"/>
      <c r="AZ18" s="206" t="n"/>
      <c r="BA18" s="206" t="n"/>
      <c r="BB18" s="206" t="n"/>
      <c r="BC18" s="206" t="n"/>
      <c r="BD18" s="206" t="n"/>
      <c r="BE18" s="206" t="n"/>
      <c r="BF18" s="206" t="n"/>
      <c r="BG18" s="206" t="n"/>
      <c r="BH18" s="206" t="n"/>
      <c r="BI18" s="206" t="n"/>
      <c r="BJ18" s="206" t="n"/>
      <c r="BK18" s="206" t="n"/>
      <c r="BL18" s="206" t="n"/>
      <c r="BM18" s="206" t="n"/>
      <c r="BN18" s="206" t="n"/>
      <c r="BO18" s="206" t="n"/>
      <c r="BP18" s="206" t="n"/>
    </row>
    <row r="19" spans="3:52" ht="16" customHeight="1" x14ac:dyDescent="0.25">
      <c r="A19" s="196" t="n"/>
      <c r="B19" s="196" t="n"/>
      <c r="C19" s="207" t="s">
        <v>54</v>
      </c>
      <c r="D19" s="208" t="n"/>
      <c r="E19" s="208" t="n"/>
      <c r="F19" s="209">
        <f t="shared" ref="F19:K19" si="14">F17-F18</f>
        <v>100.631</v>
      </c>
      <c r="G19" s="209">
        <f t="shared" si="14"/>
        <v>83.306999999999988</v>
      </c>
      <c r="H19" s="209">
        <f t="shared" si="14"/>
        <v>54.322000000000003</v>
      </c>
      <c r="I19" s="209">
        <f t="shared" si="14"/>
        <v>65.451000000000192</v>
      </c>
      <c r="J19" s="209">
        <f t="shared" si="14"/>
        <v>83.565000000000026</v>
      </c>
      <c r="K19" s="209">
        <f t="shared" si="14"/>
        <v>73.506000000000014</v>
      </c>
      <c r="L19" s="209">
        <f t="shared" ref="L19:R19" si="15">L17-L18</f>
        <v>25.978999999999985</v>
      </c>
      <c r="M19" s="209">
        <f t="shared" si="15"/>
        <v>47.609000000000009</v>
      </c>
      <c r="N19" s="209">
        <f t="shared" si="15"/>
        <v>55.423000000000002</v>
      </c>
      <c r="O19" s="209">
        <f t="shared" si="15"/>
        <v>63.331000000000003</v>
      </c>
      <c r="P19" s="209">
        <f t="shared" si="15"/>
        <v>44.665999999999997</v>
      </c>
      <c r="Q19" s="209">
        <f t="shared" si="15"/>
        <v>60.137000000000015</v>
      </c>
      <c r="R19" s="209">
        <f t="shared" si="15"/>
        <v>62.562999999999988</v>
      </c>
      <c r="S19" s="209">
        <f>S17-S18</f>
        <v>72.328000000000003</v>
      </c>
      <c r="T19" s="209">
        <f>T17-T18</f>
        <v>51.687999999999988</v>
      </c>
      <c r="U19" s="209">
        <f t="shared" si="2"/>
        <v>68.890000000000015</v>
      </c>
      <c r="V19" s="209">
        <f t="shared" ref="V19:W19" si="16">V17-V18</f>
        <v>59.458999999999989</v>
      </c>
      <c r="W19" s="209">
        <f t="shared" si="16"/>
        <v>57.000999999999976</v>
      </c>
      <c r="X19" s="209">
        <f t="shared" ref="X19:Y19" si="17">X17-X18</f>
        <v>48.546000000000021</v>
      </c>
      <c r="Y19" s="209">
        <f t="shared" si="17"/>
        <v>54.34000000000006</v>
      </c>
      <c r="Z19" s="210" t="n"/>
      <c r="AA19" s="209">
        <f t="shared" ref="AA19:AE19" si="18">AA17-AA18</f>
        <v>155.78000000000003</v>
      </c>
      <c r="AB19" s="209">
        <f t="shared" si="18"/>
        <v>235.36400000000003</v>
      </c>
      <c r="AC19" s="209">
        <f t="shared" si="18"/>
        <v>303.71100000000007</v>
      </c>
      <c r="AD19" s="209">
        <f t="shared" si="18"/>
        <v>228.77200000000005</v>
      </c>
      <c r="AE19" s="209">
        <f t="shared" si="18"/>
        <v>223.55700000000007</v>
      </c>
      <c r="AF19" s="209">
        <f t="shared" ref="AF19:AG19" si="19">AF17-AF18</f>
        <v>255.46899999999999</v>
      </c>
      <c r="AG19" s="209">
        <f t="shared" si="19"/>
        <v>219.346</v>
      </c>
      <c r="AH19" s="209">
        <f t="shared" si="3"/>
        <v>233.89599999999999</v>
      </c>
      <c r="AI19" s="209">
        <f>AI17-AI18</f>
        <v>68.889999999999986</v>
      </c>
      <c r="AJ19" s="209">
        <f>AJ17-AJ18</f>
        <v>54.34000000000006</v>
      </c>
      <c r="AK19" s="211"/>
      <c r="AL19" s="211"/>
      <c r="AM19" s="209">
        <f>AJ19/AI19-1</f>
        <v>-0.21120627086659793</v>
      </c>
      <c r="AN19" s="210" t="n"/>
      <c r="AO19" s="210" t="n"/>
      <c r="AP19" s="210" t="n"/>
      <c r="AQ19" s="210" t="n"/>
      <c r="AR19" s="210" t="n"/>
      <c r="AS19" s="210" t="n"/>
      <c r="AT19" s="210" t="n"/>
      <c r="AU19" s="210" t="n"/>
      <c r="AV19" s="210" t="n"/>
      <c r="AW19" s="211"/>
      <c r="AX19" s="211"/>
      <c r="AY19" s="210" t="n"/>
      <c r="AZ19" s="211"/>
      <c r="BA19" s="210" t="n"/>
      <c r="BB19" s="210" t="n"/>
      <c r="BC19" s="210" t="n"/>
      <c r="BD19" s="210" t="n"/>
      <c r="BE19" s="210" t="n"/>
      <c r="BF19" s="210" t="n"/>
      <c r="BG19" s="210" t="n"/>
      <c r="BH19" s="210" t="n"/>
      <c r="BI19" s="210" t="n"/>
      <c r="BJ19" s="210" t="n"/>
      <c r="BK19" s="210" t="n"/>
      <c r="BL19" s="210" t="n"/>
      <c r="BM19" s="210" t="n"/>
      <c r="BN19" s="210" t="n"/>
      <c r="BO19" s="210" t="n"/>
      <c r="BP19" s="210" t="n"/>
    </row>
    <row r="20" spans="3:52" ht="16" customHeight="1" x14ac:dyDescent="0.25">
      <c r="A20" s="154" t="n"/>
      <c r="B20" s="154" t="n"/>
      <c r="C20" s="212" t="n"/>
      <c r="D20" s="213" t="s">
        <v>100</v>
      </c>
      <c r="E20" s="213"/>
      <c r="F20" s="214">
        <f t="shared" ref="F20:K20" si="20">F19/F17</f>
        <v>0.42717544030937332</v>
      </c>
      <c r="G20" s="214">
        <f t="shared" si="20"/>
        <v>0.39107228361389901</v>
      </c>
      <c r="H20" s="214">
        <f t="shared" si="20"/>
        <v>0.33528373390610922</v>
      </c>
      <c r="I20" s="214">
        <f t="shared" si="20"/>
        <v>0.37415109871264346</v>
      </c>
      <c r="J20" s="214">
        <f t="shared" si="20"/>
        <v>0.37354163872871132</v>
      </c>
      <c r="K20" s="214">
        <f t="shared" si="20"/>
        <v>0.36703450342038252</v>
      </c>
      <c r="L20" s="214">
        <f t="shared" ref="L20:U20" si="21">L19/L17</f>
        <v>0.27699410378615819</v>
      </c>
      <c r="M20" s="214">
        <f t="shared" si="21"/>
        <v>0.34466058074464467</v>
      </c>
      <c r="N20" s="214">
        <f t="shared" si="21"/>
        <v>0.36186104817806103</v>
      </c>
      <c r="O20" s="214">
        <f t="shared" si="21"/>
        <v>0.36925113111619012</v>
      </c>
      <c r="P20" s="214">
        <f t="shared" si="21"/>
        <v>0.37939352756306804</v>
      </c>
      <c r="Q20" s="214">
        <f t="shared" si="21"/>
        <v>0.36785764532447601</v>
      </c>
      <c r="R20" s="214">
        <f t="shared" si="21"/>
        <v>0.4317250231171591</v>
      </c>
      <c r="S20" s="214">
        <f t="shared" si="21"/>
        <v>0.42932017973419756</v>
      </c>
      <c r="T20" s="214">
        <f t="shared" si="21"/>
        <v>0.42349856616140924</v>
      </c>
      <c r="U20" s="214">
        <f t="shared" si="21"/>
        <v>0.40851058783066579</v>
      </c>
      <c r="V20" s="214">
        <f>V19/V17</f>
        <v>0.41497595667315729</v>
      </c>
      <c r="W20" s="214">
        <f>W19/W17</f>
        <v>0.39180253498666506</v>
      </c>
      <c r="X20" s="214">
        <f>X19/X17</f>
        <v>0.38714153561517128</v>
      </c>
      <c r="Y20" s="214">
        <f t="shared" ref="Y20" si="22">Y19/Y17</f>
        <v>0.37383820524639372</v>
      </c>
      <c r="Z20" s="214"/>
      <c r="AA20" s="214">
        <f t="shared" ref="AA20:AJ20" si="23">AA19/AA17</f>
        <v>0.42876920832656706</v>
      </c>
      <c r="AB20" s="214">
        <f t="shared" si="23"/>
        <v>0.43124967935328307</v>
      </c>
      <c r="AC20" s="214">
        <f t="shared" si="23"/>
        <v>0.38662457274885592</v>
      </c>
      <c r="AD20" s="214">
        <f t="shared" si="23"/>
        <v>0.34879044246006641</v>
      </c>
      <c r="AE20" s="214">
        <f t="shared" si="23"/>
        <v>0.36897778775405121</v>
      </c>
      <c r="AF20" s="214">
        <f t="shared" ref="AF20:AG20" si="24">AF19/AF17</f>
        <v>0.42291150723754783</v>
      </c>
      <c r="AG20" s="214">
        <f t="shared" si="24"/>
        <v>0.39202530740634833</v>
      </c>
      <c r="AH20" s="214">
        <f>AH19/AH17</f>
        <v>0.40133150308853804</v>
      </c>
      <c r="AI20" s="214">
        <f t="shared" si="23"/>
        <v>0.40851058783066579</v>
      </c>
      <c r="AJ20" s="214">
        <f t="shared" si="23"/>
        <v>0.37383820524639372</v>
      </c>
      <c r="AK20" s="215" t="n"/>
      <c r="AL20" s="215" t="n"/>
      <c r="AM20" s="215" t="n"/>
      <c r="AN20" s="215" t="n"/>
      <c r="AO20" s="215" t="n"/>
      <c r="AP20" s="215" t="n"/>
      <c r="AQ20" s="215" t="n"/>
      <c r="AR20" s="215" t="n"/>
      <c r="AS20" s="215" t="n"/>
      <c r="AT20" s="215" t="n"/>
      <c r="AU20" s="215" t="n"/>
      <c r="AV20" s="215" t="n"/>
      <c r="AW20" s="215" t="n"/>
      <c r="AX20" s="215" t="n"/>
      <c r="AY20" s="215" t="n"/>
      <c r="AZ20" s="215" t="n"/>
      <c r="BA20" s="215" t="n"/>
      <c r="BB20" s="215" t="n"/>
      <c r="BC20" s="215" t="n"/>
      <c r="BD20" s="215" t="n"/>
      <c r="BE20" s="215" t="n"/>
      <c r="BF20" s="215" t="n"/>
      <c r="BG20" s="215" t="n"/>
      <c r="BH20" s="215" t="n"/>
      <c r="BI20" s="215" t="n"/>
      <c r="BJ20" s="215" t="n"/>
      <c r="BK20" s="215" t="n"/>
      <c r="BL20" s="215" t="n"/>
      <c r="BM20" s="215" t="n"/>
      <c r="BN20" s="215" t="n"/>
      <c r="BO20" s="215" t="n"/>
      <c r="BP20" s="215" t="n"/>
    </row>
    <row r="21" spans="3:52" ht="16" customHeight="1" outlineLevel="1" x14ac:dyDescent="0.25">
      <c r="A21" s="154" t="n"/>
      <c r="B21" s="154" t="n"/>
      <c r="C21" s="179" t="n"/>
      <c r="D21" s="180" t="s">
        <v>314</v>
      </c>
      <c r="E21" s="153"/>
      <c r="F21" s="182"/>
      <c r="G21" s="182"/>
      <c r="H21" s="182"/>
      <c r="I21" s="182"/>
      <c r="J21" s="182">
        <f>SUM(G17:J17)</f>
        <v>773.68200000000013</v>
      </c>
      <c r="K21" s="182">
        <f t="shared" ref="K21:Y21" si="25">SUM(H17:K17)</f>
        <v>760.93000000000018</v>
      </c>
      <c r="L21" s="182">
        <f t="shared" si="25"/>
        <v>692.70100000000014</v>
      </c>
      <c r="M21" s="182">
        <f t="shared" si="25"/>
        <v>655.90200000000004</v>
      </c>
      <c r="N21" s="182">
        <f t="shared" si="25"/>
        <v>585.35300000000007</v>
      </c>
      <c r="O21" s="182">
        <f t="shared" si="25"/>
        <v>556.59500000000003</v>
      </c>
      <c r="P21" s="182">
        <f t="shared" si="25"/>
        <v>580.53599999999994</v>
      </c>
      <c r="Q21" s="182">
        <f t="shared" si="25"/>
        <v>605.88200000000006</v>
      </c>
      <c r="R21" s="182">
        <f t="shared" si="25"/>
        <v>597.63499999999999</v>
      </c>
      <c r="S21" s="182">
        <f t="shared" si="25"/>
        <v>594.59400000000005</v>
      </c>
      <c r="T21" s="182">
        <f t="shared" si="25"/>
        <v>598.91399999999999</v>
      </c>
      <c r="U21" s="182">
        <f t="shared" si="25"/>
        <v>604.072</v>
      </c>
      <c r="V21" s="182">
        <f t="shared" si="25"/>
        <v>602.44100000000003</v>
      </c>
      <c r="W21" s="182">
        <f t="shared" si="25"/>
        <v>579.45399999999995</v>
      </c>
      <c r="X21" s="182">
        <f t="shared" si="25"/>
        <v>582.80000000000007</v>
      </c>
      <c r="Y21" s="182">
        <f t="shared" si="25"/>
        <v>559.52</v>
      </c>
      <c r="Z21" s="182"/>
      <c r="AA21" s="182"/>
      <c r="AB21" s="182"/>
      <c r="AC21" s="182"/>
      <c r="AD21" s="182"/>
      <c r="AE21" s="182"/>
      <c r="AF21" s="182"/>
      <c r="AG21" s="182"/>
      <c r="AH21" s="182"/>
      <c r="AI21" s="182"/>
      <c r="AJ21" s="182"/>
      <c r="AK21" s="184"/>
      <c r="AL21" s="183" t="n"/>
      <c r="AM21" s="183" t="n"/>
      <c r="AN21" s="183" t="n"/>
      <c r="AO21" s="183" t="n"/>
      <c r="AP21" s="183" t="n"/>
      <c r="AQ21" s="183" t="n"/>
      <c r="AR21" s="183" t="n"/>
      <c r="AS21" s="183" t="n"/>
      <c r="AT21" s="183" t="n"/>
      <c r="AU21" s="183" t="n"/>
      <c r="AV21" s="183" t="n"/>
      <c r="AW21" s="184"/>
      <c r="AX21" s="184"/>
      <c r="AY21" s="184"/>
      <c r="AZ21" s="183" t="n"/>
      <c r="BA21" s="183" t="n"/>
      <c r="BB21" s="183" t="n"/>
      <c r="BC21" s="183" t="n"/>
      <c r="BD21" s="183" t="n"/>
      <c r="BE21" s="183" t="n"/>
      <c r="BF21" s="183" t="n"/>
      <c r="BG21" s="183" t="n"/>
      <c r="BH21" s="183" t="n"/>
      <c r="BI21" s="183" t="n"/>
      <c r="BJ21" s="183" t="n"/>
      <c r="BK21" s="183" t="n"/>
      <c r="BL21" s="183" t="n"/>
      <c r="BM21" s="183" t="n"/>
      <c r="BN21" s="183" t="n"/>
      <c r="BO21" s="183" t="n"/>
      <c r="BP21" s="183" t="n"/>
    </row>
    <row r="22">
      <c r="A22" s="154" t="n"/>
      <c r="B22" s="154" t="n"/>
      <c r="C22" s="154" t="n"/>
      <c r="D22" s="154" t="n"/>
      <c r="E22" s="154" t="n"/>
      <c r="F22" s="154" t="n"/>
      <c r="G22" s="154" t="n"/>
      <c r="H22" s="154" t="n"/>
      <c r="I22" s="154" t="n"/>
      <c r="J22" s="154" t="n"/>
      <c r="K22" s="154" t="n"/>
      <c r="L22" s="154" t="n"/>
      <c r="M22" s="154" t="n"/>
      <c r="N22" s="154" t="n"/>
      <c r="O22" s="154" t="n"/>
      <c r="P22" s="154" t="n"/>
      <c r="Q22" s="154" t="n"/>
      <c r="R22" s="154" t="n"/>
      <c r="S22" s="154" t="n"/>
      <c r="T22" s="154" t="n"/>
      <c r="U22" s="154" t="n"/>
      <c r="V22" s="154" t="n"/>
      <c r="W22" s="154" t="n"/>
      <c r="X22" s="154" t="n"/>
      <c r="Y22" s="154" t="n"/>
      <c r="Z22" s="154" t="n"/>
      <c r="AA22" s="154" t="n"/>
      <c r="AB22" s="154" t="n"/>
      <c r="AC22" s="154" t="n"/>
      <c r="AD22" s="154" t="n"/>
      <c r="AE22" s="154" t="n"/>
      <c r="AF22" s="154" t="n"/>
      <c r="AG22" s="154" t="n"/>
      <c r="AH22" s="154" t="n"/>
      <c r="AI22" s="154" t="n"/>
      <c r="AJ22" s="154" t="n"/>
      <c r="AK22" s="154" t="n"/>
      <c r="AL22" s="154" t="n"/>
      <c r="AM22" s="154" t="n"/>
      <c r="AN22" s="154" t="n"/>
      <c r="AO22" s="154" t="n"/>
      <c r="AP22" s="154" t="n"/>
      <c r="AQ22" s="154" t="n"/>
      <c r="AR22" s="154" t="n"/>
      <c r="AS22" s="154" t="n"/>
      <c r="AT22" s="154" t="n"/>
      <c r="AU22" s="154" t="n"/>
      <c r="AV22" s="154" t="n"/>
      <c r="AW22" s="154" t="n"/>
      <c r="AX22" s="154" t="n"/>
      <c r="AY22" s="154" t="n"/>
      <c r="AZ22" s="154" t="n"/>
      <c r="BA22" s="154" t="n"/>
      <c r="BB22" s="154" t="n"/>
      <c r="BC22" s="154" t="n"/>
      <c r="BD22" s="154" t="n"/>
      <c r="BE22" s="154" t="n"/>
      <c r="BF22" s="154" t="n"/>
      <c r="BG22" s="154" t="n"/>
      <c r="BH22" s="154" t="n"/>
      <c r="BI22" s="154" t="n"/>
      <c r="BJ22" s="154" t="n"/>
      <c r="BK22" s="154" t="n"/>
      <c r="BL22" s="154" t="n"/>
      <c r="BM22" s="154" t="n"/>
      <c r="BN22" s="154" t="n"/>
      <c r="BO22" s="154" t="n"/>
      <c r="BP22" s="154" t="n"/>
    </row>
    <row r="23" spans="3:52" ht="16" customHeight="1" x14ac:dyDescent="0.25">
      <c r="A23" s="154" t="n"/>
      <c r="B23" s="154" t="n"/>
      <c r="C23" s="177" t="s">
        <v>83</v>
      </c>
      <c r="D23" s="178" t="n"/>
      <c r="E23" s="178" t="n"/>
      <c r="F23" s="178" t="n"/>
      <c r="G23" s="178"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c r="AA23" s="178" t="n"/>
      <c r="AB23" s="178" t="n"/>
      <c r="AC23" s="178" t="n"/>
      <c r="AD23" s="178" t="n"/>
      <c r="AE23" s="178" t="n"/>
      <c r="AF23" s="178" t="n"/>
      <c r="AG23" s="178" t="n"/>
      <c r="AH23" s="178" t="n"/>
      <c r="AI23" s="178" t="n"/>
      <c r="AJ23" s="178" t="n"/>
      <c r="AK23" s="216"/>
      <c r="AL23" s="178" t="n"/>
      <c r="AM23" s="178" t="n"/>
      <c r="AN23" s="178" t="n"/>
      <c r="AO23" s="178" t="n"/>
      <c r="AP23" s="178" t="n"/>
      <c r="AQ23" s="178" t="n"/>
      <c r="AR23" s="178" t="n"/>
      <c r="AS23" s="178" t="n"/>
      <c r="AT23" s="178" t="n"/>
      <c r="AU23" s="178" t="n"/>
      <c r="AV23" s="178" t="n"/>
      <c r="AW23" s="178" t="n"/>
      <c r="AX23" s="216"/>
      <c r="AY23" s="216"/>
      <c r="AZ23" s="216"/>
      <c r="BA23" s="178" t="n"/>
      <c r="BB23" s="178" t="n"/>
      <c r="BC23" s="178" t="n"/>
      <c r="BD23" s="178" t="n"/>
      <c r="BE23" s="178" t="n"/>
      <c r="BF23" s="178" t="n"/>
      <c r="BG23" s="178" t="n"/>
      <c r="BH23" s="178" t="n"/>
      <c r="BI23" s="178" t="n"/>
      <c r="BJ23" s="178" t="n"/>
      <c r="BK23" s="178" t="n"/>
      <c r="BL23" s="178" t="n"/>
      <c r="BM23" s="178" t="n"/>
      <c r="BN23" s="178" t="n"/>
      <c r="BO23" s="178" t="n"/>
      <c r="BP23" s="178" t="n"/>
    </row>
    <row r="24" spans="3:52" ht="16" customHeight="1" x14ac:dyDescent="0.25">
      <c r="A24" s="154" t="n"/>
      <c r="B24" s="154" t="n"/>
      <c r="C24" s="179" t="n"/>
      <c r="D24" s="180" t="s">
        <v>67</v>
      </c>
      <c r="E24" s="154" t="n"/>
      <c r="F24" s="185">
        <v>30.850999999999999</v>
      </c>
      <c r="G24" s="185">
        <v>47.268999999999998</v>
      </c>
      <c r="H24" s="185">
        <v>48.518999999999998</v>
      </c>
      <c r="I24" s="186">
        <f t="shared" ref="I24:I29" si="26">AC24-SUM(F24:H24)</f>
        <v>38.540999999999997</v>
      </c>
      <c r="J24" s="185">
        <v>33.094000000000001</v>
      </c>
      <c r="K24" s="185">
        <v>43.811</v>
      </c>
      <c r="L24" s="185">
        <v>25.496000000000002</v>
      </c>
      <c r="M24" s="185">
        <v>28.286999999999999</v>
      </c>
      <c r="N24" s="185">
        <v>22.074999999999999</v>
      </c>
      <c r="O24" s="185">
        <v>27.914999999999999</v>
      </c>
      <c r="P24" s="186">
        <f>25.913</f>
        <v>25.913</v>
      </c>
      <c r="Q24" s="185">
        <v>32.823999999999998</v>
      </c>
      <c r="R24" s="185">
        <v>21.678999999999998</v>
      </c>
      <c r="S24" s="185">
        <v>28.224</v>
      </c>
      <c r="T24" s="185">
        <v>26.161999999999999</v>
      </c>
      <c r="U24" s="186">
        <f t="shared" si="2"/>
        <v>33.591000000000008</v>
      </c>
      <c r="V24" s="185">
        <v>22.21</v>
      </c>
      <c r="W24" s="185">
        <v>24.779</v>
      </c>
      <c r="X24" s="185">
        <v>20</v>
      </c>
      <c r="Y24" s="186">
        <f t="shared" ref="Y24:Y29" si="27">AG24-SUM(V24:X24)</f>
        <v>23.227999999999994</v>
      </c>
      <c r="Z24" s="187" t="n"/>
      <c r="AA24" s="185">
        <v>66.921000000000006</v>
      </c>
      <c r="AB24" s="185">
        <v>93.69</v>
      </c>
      <c r="AC24" s="185">
        <v>165.18</v>
      </c>
      <c r="AD24" s="185">
        <v>130.68799999999999</v>
      </c>
      <c r="AE24" s="186">
        <f>108.727</f>
        <v>108.727</v>
      </c>
      <c r="AF24" s="185">
        <v>109.65600000000001</v>
      </c>
      <c r="AG24" s="185">
        <v>90.216999999999999</v>
      </c>
      <c r="AH24" s="186">
        <f t="shared" ref="AH24:AH38" si="28">SUM(U24:X24)</f>
        <v>100.58000000000001</v>
      </c>
      <c r="AI24" s="186">
        <f t="shared" ref="AI24:AI29" si="29">U24</f>
        <v>33.591000000000008</v>
      </c>
      <c r="AJ24" s="186">
        <f t="shared" ref="AJ24:AJ29" si="30">Y24</f>
        <v>23.227999999999994</v>
      </c>
      <c r="AK24" s="187" t="n"/>
      <c r="AL24" s="187" t="n"/>
      <c r="AM24" s="187" t="n"/>
      <c r="AN24" s="187" t="n"/>
      <c r="AO24" s="187" t="n"/>
      <c r="AP24" s="187" t="n"/>
      <c r="AQ24" s="187" t="n"/>
      <c r="AR24" s="187" t="n"/>
      <c r="AS24" s="187" t="n"/>
      <c r="AT24" s="187" t="n"/>
      <c r="AU24" s="187" t="n"/>
      <c r="AV24" s="187" t="n"/>
      <c r="AW24" s="187" t="n"/>
      <c r="AX24" s="187" t="n"/>
      <c r="AY24" s="187" t="n"/>
      <c r="AZ24" s="187" t="n"/>
      <c r="BA24" s="187" t="n"/>
      <c r="BB24" s="187" t="n"/>
      <c r="BC24" s="187" t="n"/>
      <c r="BD24" s="187" t="n"/>
      <c r="BE24" s="187" t="n"/>
      <c r="BF24" s="187" t="n"/>
      <c r="BG24" s="187" t="n"/>
      <c r="BH24" s="187" t="n"/>
      <c r="BI24" s="187" t="n"/>
      <c r="BJ24" s="187" t="n"/>
      <c r="BK24" s="187" t="n"/>
      <c r="BL24" s="187" t="n"/>
      <c r="BM24" s="187" t="n"/>
      <c r="BN24" s="187" t="n"/>
      <c r="BO24" s="187" t="n"/>
      <c r="BP24" s="187" t="n"/>
    </row>
    <row r="25" spans="3:52" ht="16" customHeight="1" x14ac:dyDescent="0.25">
      <c r="A25" s="154" t="n"/>
      <c r="B25" s="154" t="n"/>
      <c r="C25" s="179" t="n"/>
      <c r="D25" s="180" t="s">
        <v>66</v>
      </c>
      <c r="E25" s="154" t="n"/>
      <c r="F25" s="185">
        <v>13.555999999999999</v>
      </c>
      <c r="G25" s="185">
        <v>24.802</v>
      </c>
      <c r="H25" s="185">
        <v>75.823999999999998</v>
      </c>
      <c r="I25" s="186">
        <f t="shared" si="26"/>
        <v>44.373000000000019</v>
      </c>
      <c r="J25" s="185">
        <v>42.869</v>
      </c>
      <c r="K25" s="185">
        <v>28.885999999999999</v>
      </c>
      <c r="L25" s="185">
        <v>70.882000000000005</v>
      </c>
      <c r="M25" s="185">
        <v>24.187000000000001</v>
      </c>
      <c r="N25" s="185">
        <v>26.678999999999998</v>
      </c>
      <c r="O25" s="185">
        <v>52.371000000000002</v>
      </c>
      <c r="P25" s="185">
        <v>24.823</v>
      </c>
      <c r="Q25" s="185">
        <v>25.927</v>
      </c>
      <c r="R25" s="185">
        <v>32.137999999999998</v>
      </c>
      <c r="S25" s="185">
        <v>30.491</v>
      </c>
      <c r="T25" s="185">
        <v>24.135000000000002</v>
      </c>
      <c r="U25" s="186">
        <f t="shared" si="2"/>
        <v>26.719000000000008</v>
      </c>
      <c r="V25" s="185">
        <v>25.018999999999998</v>
      </c>
      <c r="W25" s="185">
        <v>26.032</v>
      </c>
      <c r="X25" s="185">
        <v>22.164000000000001</v>
      </c>
      <c r="Y25" s="186">
        <f t="shared" si="27"/>
        <v>21.816000000000003</v>
      </c>
      <c r="Z25" s="187" t="n"/>
      <c r="AA25" s="185">
        <v>45.304000000000002</v>
      </c>
      <c r="AB25" s="185">
        <v>50.243000000000002</v>
      </c>
      <c r="AC25" s="185">
        <v>158.55500000000001</v>
      </c>
      <c r="AD25" s="185">
        <v>166.82400000000001</v>
      </c>
      <c r="AE25" s="186">
        <f>129.8</f>
        <v>129.80000000000001</v>
      </c>
      <c r="AF25" s="185">
        <v>113.483</v>
      </c>
      <c r="AG25" s="185">
        <v>95.031000000000006</v>
      </c>
      <c r="AH25" s="186">
        <f t="shared" si="28"/>
        <v>99.934000000000012</v>
      </c>
      <c r="AI25" s="186">
        <f t="shared" si="29"/>
        <v>26.719000000000008</v>
      </c>
      <c r="AJ25" s="186">
        <f t="shared" si="30"/>
        <v>21.816000000000003</v>
      </c>
      <c r="AK25" s="187" t="n"/>
      <c r="AL25" s="187" t="n"/>
      <c r="AM25" s="187" t="n"/>
      <c r="AN25" s="187" t="n"/>
      <c r="AO25" s="187" t="n"/>
      <c r="AP25" s="187" t="n"/>
      <c r="AQ25" s="187" t="n"/>
      <c r="AR25" s="187" t="n"/>
      <c r="AS25" s="187" t="n"/>
      <c r="AT25" s="187" t="n"/>
      <c r="AU25" s="187" t="n"/>
      <c r="AV25" s="187" t="n"/>
      <c r="AW25" s="187" t="n"/>
      <c r="AX25" s="187" t="n"/>
      <c r="AY25" s="187" t="n"/>
      <c r="AZ25" s="187" t="n"/>
      <c r="BA25" s="187" t="n"/>
      <c r="BB25" s="187" t="n"/>
      <c r="BC25" s="187" t="n"/>
      <c r="BD25" s="187" t="n"/>
      <c r="BE25" s="187" t="n"/>
      <c r="BF25" s="187" t="n"/>
      <c r="BG25" s="187" t="n"/>
      <c r="BH25" s="187" t="n"/>
      <c r="BI25" s="187" t="n"/>
      <c r="BJ25" s="187" t="n"/>
      <c r="BK25" s="187" t="n"/>
      <c r="BL25" s="187" t="n"/>
      <c r="BM25" s="187" t="n"/>
      <c r="BN25" s="187" t="n"/>
      <c r="BO25" s="187" t="n"/>
      <c r="BP25" s="187" t="n"/>
    </row>
    <row r="26" spans="3:52" ht="16" customHeight="1" x14ac:dyDescent="0.25">
      <c r="A26" s="154" t="n"/>
      <c r="B26" s="154" t="n"/>
      <c r="C26" s="179" t="n"/>
      <c r="D26" s="180" t="s">
        <v>65</v>
      </c>
      <c r="E26" s="154" t="n"/>
      <c r="F26" s="185">
        <v>8.3010000000000002</v>
      </c>
      <c r="G26" s="185">
        <v>8.3010000000000002</v>
      </c>
      <c r="H26" s="185">
        <v>8.8889999999999993</v>
      </c>
      <c r="I26" s="186">
        <f t="shared" si="26"/>
        <v>8.8879999999999981</v>
      </c>
      <c r="J26" s="185">
        <v>8.8889999999999993</v>
      </c>
      <c r="K26" s="185">
        <v>8.8879999999999999</v>
      </c>
      <c r="L26" s="185">
        <v>8.8889999999999993</v>
      </c>
      <c r="M26" s="185">
        <v>8.8879999999999999</v>
      </c>
      <c r="N26" s="185">
        <v>8.8889999999999993</v>
      </c>
      <c r="O26" s="185">
        <v>8.8879999999999999</v>
      </c>
      <c r="P26" s="185">
        <v>8.8889999999999993</v>
      </c>
      <c r="Q26" s="185">
        <v>8.8879999999999999</v>
      </c>
      <c r="R26" s="185">
        <v>8.8190000000000008</v>
      </c>
      <c r="S26" s="185">
        <v>8.8179999999999996</v>
      </c>
      <c r="T26" s="185">
        <v>8.8190000000000008</v>
      </c>
      <c r="U26" s="186">
        <f t="shared" si="2"/>
        <v>8.8179999999999978</v>
      </c>
      <c r="V26" s="185">
        <v>8.8179999999999996</v>
      </c>
      <c r="W26" s="185">
        <v>8.8160000000000007</v>
      </c>
      <c r="X26" s="185">
        <v>8.8130000000000006</v>
      </c>
      <c r="Y26" s="186">
        <f t="shared" si="27"/>
        <v>8.8129999999999953</v>
      </c>
      <c r="Z26" s="187" t="n"/>
      <c r="AA26" s="185">
        <v>33.1</v>
      </c>
      <c r="AB26" s="185">
        <v>32.533000000000001</v>
      </c>
      <c r="AC26" s="185">
        <v>34.378999999999998</v>
      </c>
      <c r="AD26" s="185">
        <v>35.554000000000002</v>
      </c>
      <c r="AE26" s="186">
        <f>35.554</f>
        <v>35.554000000000002</v>
      </c>
      <c r="AF26" s="185">
        <v>35.274000000000001</v>
      </c>
      <c r="AG26" s="185">
        <v>35.26</v>
      </c>
      <c r="AH26" s="186">
        <f t="shared" si="28"/>
        <v>35.265000000000001</v>
      </c>
      <c r="AI26" s="186">
        <f t="shared" si="29"/>
        <v>8.8179999999999978</v>
      </c>
      <c r="AJ26" s="186">
        <f t="shared" si="30"/>
        <v>8.8129999999999953</v>
      </c>
      <c r="AK26" s="187" t="n"/>
      <c r="AL26" s="187" t="n"/>
      <c r="AM26" s="187" t="n"/>
      <c r="AN26" s="187" t="n"/>
      <c r="AO26" s="187" t="n"/>
      <c r="AP26" s="187" t="n"/>
      <c r="AQ26" s="187" t="n"/>
      <c r="AR26" s="187" t="n"/>
      <c r="AS26" s="187" t="n"/>
      <c r="AT26" s="187" t="n"/>
      <c r="AU26" s="187" t="n"/>
      <c r="AV26" s="187" t="n"/>
      <c r="AW26" s="187" t="n"/>
      <c r="AX26" s="187" t="n"/>
      <c r="AY26" s="187" t="n"/>
      <c r="AZ26" s="187" t="n"/>
      <c r="BA26" s="187" t="n"/>
      <c r="BB26" s="187" t="n"/>
      <c r="BC26" s="187" t="n"/>
      <c r="BD26" s="187" t="n"/>
      <c r="BE26" s="187" t="n"/>
      <c r="BF26" s="187" t="n"/>
      <c r="BG26" s="187" t="n"/>
      <c r="BH26" s="187" t="n"/>
      <c r="BI26" s="187" t="n"/>
      <c r="BJ26" s="187" t="n"/>
      <c r="BK26" s="187" t="n"/>
      <c r="BL26" s="187" t="n"/>
      <c r="BM26" s="187" t="n"/>
      <c r="BN26" s="187" t="n"/>
      <c r="BO26" s="187" t="n"/>
      <c r="BP26" s="187" t="n"/>
    </row>
    <row r="27" spans="3:52" ht="16" customHeight="1" x14ac:dyDescent="0.25">
      <c r="A27" s="154" t="n"/>
      <c r="B27" s="154" t="n"/>
      <c r="C27" s="179" t="n"/>
      <c r="D27" s="180" t="s">
        <v>55</v>
      </c>
      <c r="E27" s="154" t="n"/>
      <c r="F27" s="185">
        <v>0</v>
      </c>
      <c r="G27" s="185">
        <v>0</v>
      </c>
      <c r="H27" s="185">
        <v>2.9</v>
      </c>
      <c r="I27" s="186">
        <f t="shared" si="26"/>
        <v>0.89999999999999991</v>
      </c>
      <c r="J27" s="185">
        <v>1.7</v>
      </c>
      <c r="K27" s="185">
        <v>0.255</v>
      </c>
      <c r="L27" s="185">
        <v>1.8199999999999998</v>
      </c>
      <c r="M27" s="185">
        <v>6.2270000000000003</v>
      </c>
      <c r="N27" s="185">
        <v>1.0429999999999999</v>
      </c>
      <c r="O27" s="185">
        <v>1.7649999999999999</v>
      </c>
      <c r="P27" s="186">
        <f>-2.3</f>
        <v>-2.2999999999999998</v>
      </c>
      <c r="Q27" s="185">
        <v>4.1900000000000004</v>
      </c>
      <c r="R27" s="185">
        <v>0</v>
      </c>
      <c r="S27" s="185">
        <v>0</v>
      </c>
      <c r="T27" s="185">
        <v>0</v>
      </c>
      <c r="U27" s="186">
        <f t="shared" si="2"/>
        <v>0</v>
      </c>
      <c r="V27" s="185">
        <v>0</v>
      </c>
      <c r="W27" s="185">
        <v>0</v>
      </c>
      <c r="X27" s="185">
        <v>0</v>
      </c>
      <c r="Y27" s="186">
        <f t="shared" si="27"/>
        <v>0</v>
      </c>
      <c r="Z27" s="187" t="n"/>
      <c r="AA27" s="185">
        <v>0</v>
      </c>
      <c r="AB27" s="185">
        <v>0</v>
      </c>
      <c r="AC27" s="185">
        <v>3.8</v>
      </c>
      <c r="AD27" s="185">
        <v>10.002000000000001</v>
      </c>
      <c r="AE27" s="186">
        <f>4.698</f>
        <v>4.6980000000000004</v>
      </c>
      <c r="AF27" s="185">
        <v>0</v>
      </c>
      <c r="AG27" s="185">
        <v>0</v>
      </c>
      <c r="AH27" s="186">
        <f t="shared" si="28"/>
        <v>0</v>
      </c>
      <c r="AI27" s="186">
        <f t="shared" si="29"/>
        <v>0</v>
      </c>
      <c r="AJ27" s="186">
        <f t="shared" si="30"/>
        <v>0</v>
      </c>
      <c r="AK27" s="187" t="n"/>
      <c r="AL27" s="187" t="n"/>
      <c r="AM27" s="187" t="n"/>
      <c r="AN27" s="187" t="n"/>
      <c r="AO27" s="187" t="n"/>
      <c r="AP27" s="187" t="n"/>
      <c r="AQ27" s="187" t="n"/>
      <c r="AR27" s="187" t="n"/>
      <c r="AS27" s="187" t="n"/>
      <c r="AT27" s="187" t="n"/>
      <c r="AU27" s="187" t="n"/>
      <c r="AV27" s="187" t="n"/>
      <c r="AW27" s="187" t="n"/>
      <c r="AX27" s="187" t="n"/>
      <c r="AY27" s="187" t="n"/>
      <c r="AZ27" s="187" t="n"/>
      <c r="BA27" s="187" t="n"/>
      <c r="BB27" s="187" t="n"/>
      <c r="BC27" s="187" t="n"/>
      <c r="BD27" s="187" t="n"/>
      <c r="BE27" s="187" t="n"/>
      <c r="BF27" s="187" t="n"/>
      <c r="BG27" s="187" t="n"/>
      <c r="BH27" s="187" t="n"/>
      <c r="BI27" s="187" t="n"/>
      <c r="BJ27" s="187" t="n"/>
      <c r="BK27" s="187" t="n"/>
      <c r="BL27" s="187" t="n"/>
      <c r="BM27" s="187" t="n"/>
      <c r="BN27" s="187" t="n"/>
      <c r="BO27" s="187" t="n"/>
      <c r="BP27" s="187" t="n"/>
    </row>
    <row r="28" spans="3:52" ht="16" customHeight="1" x14ac:dyDescent="0.25">
      <c r="A28" s="154" t="n"/>
      <c r="B28" s="154" t="n"/>
      <c r="C28" s="179" t="n"/>
      <c r="D28" s="180" t="s">
        <v>64</v>
      </c>
      <c r="E28" s="154" t="n"/>
      <c r="F28" s="185">
        <v>0</v>
      </c>
      <c r="G28" s="185">
        <v>0</v>
      </c>
      <c r="H28" s="185">
        <v>0</v>
      </c>
      <c r="I28" s="186">
        <f t="shared" si="26"/>
        <v>0</v>
      </c>
      <c r="J28" s="185">
        <v>0</v>
      </c>
      <c r="K28" s="185">
        <v>111.485</v>
      </c>
      <c r="L28" s="185">
        <v>110.83699999999999</v>
      </c>
      <c r="M28" s="185">
        <v>0</v>
      </c>
      <c r="N28" s="185">
        <v>0</v>
      </c>
      <c r="O28" s="185">
        <v>0</v>
      </c>
      <c r="P28" s="186">
        <f>0.225</f>
        <v>0.22500000000000001</v>
      </c>
      <c r="Q28" s="185">
        <v>0</v>
      </c>
      <c r="R28" s="185">
        <v>0</v>
      </c>
      <c r="S28" s="185">
        <v>0</v>
      </c>
      <c r="T28" s="185">
        <v>0</v>
      </c>
      <c r="U28" s="186">
        <f t="shared" si="2"/>
        <v>0</v>
      </c>
      <c r="V28" s="185">
        <v>0</v>
      </c>
      <c r="W28" s="185">
        <v>0</v>
      </c>
      <c r="X28" s="185">
        <v>74.724999999999994</v>
      </c>
      <c r="Y28" s="186">
        <f t="shared" si="27"/>
        <v>0</v>
      </c>
      <c r="Z28" s="187" t="n"/>
      <c r="AA28" s="185">
        <v>0</v>
      </c>
      <c r="AB28" s="185">
        <v>0</v>
      </c>
      <c r="AC28" s="185">
        <v>0</v>
      </c>
      <c r="AD28" s="185">
        <v>222.322</v>
      </c>
      <c r="AE28" s="185">
        <v>0</v>
      </c>
      <c r="AF28" s="185">
        <v>0</v>
      </c>
      <c r="AG28" s="185">
        <v>74.724999999999994</v>
      </c>
      <c r="AH28" s="186">
        <f t="shared" si="28"/>
        <v>74.724999999999994</v>
      </c>
      <c r="AI28" s="186">
        <f t="shared" si="29"/>
        <v>0</v>
      </c>
      <c r="AJ28" s="186">
        <f t="shared" si="30"/>
        <v>0</v>
      </c>
      <c r="AK28" s="187" t="n"/>
      <c r="AL28" s="187" t="n"/>
      <c r="AM28" s="187" t="n"/>
      <c r="AN28" s="187" t="n"/>
      <c r="AO28" s="187" t="n"/>
      <c r="AP28" s="187" t="n"/>
      <c r="AQ28" s="187" t="n"/>
      <c r="AR28" s="187" t="n"/>
      <c r="AS28" s="187" t="n"/>
      <c r="AT28" s="187" t="n"/>
      <c r="AU28" s="187" t="n"/>
      <c r="AV28" s="187" t="n"/>
      <c r="AW28" s="187" t="n"/>
      <c r="AX28" s="187" t="n"/>
      <c r="AY28" s="187" t="n"/>
      <c r="AZ28" s="187" t="n"/>
      <c r="BA28" s="187" t="n"/>
      <c r="BB28" s="187" t="n"/>
      <c r="BC28" s="187" t="n"/>
      <c r="BD28" s="187" t="n"/>
      <c r="BE28" s="187" t="n"/>
      <c r="BF28" s="187" t="n"/>
      <c r="BG28" s="187" t="n"/>
      <c r="BH28" s="187" t="n"/>
      <c r="BI28" s="187" t="n"/>
      <c r="BJ28" s="187" t="n"/>
      <c r="BK28" s="187" t="n"/>
      <c r="BL28" s="187" t="n"/>
      <c r="BM28" s="187" t="n"/>
      <c r="BN28" s="187" t="n"/>
      <c r="BO28" s="187" t="n"/>
      <c r="BP28" s="187" t="n"/>
    </row>
    <row r="29" spans="3:52" ht="16" customHeight="1" x14ac:dyDescent="0.25">
      <c r="A29" s="154" t="n"/>
      <c r="B29" s="154" t="n"/>
      <c r="C29" s="189" t="n"/>
      <c r="D29" s="190" t="s">
        <v>90</v>
      </c>
      <c r="E29" s="191" t="n"/>
      <c r="F29" s="192">
        <v>0</v>
      </c>
      <c r="G29" s="192">
        <v>0</v>
      </c>
      <c r="H29" s="192">
        <v>0</v>
      </c>
      <c r="I29" s="193">
        <f t="shared" si="26"/>
        <v>0</v>
      </c>
      <c r="J29" s="192">
        <v>0</v>
      </c>
      <c r="K29" s="192">
        <v>0</v>
      </c>
      <c r="L29" s="192">
        <v>8.0359999999999996</v>
      </c>
      <c r="M29" s="192">
        <v>1.288</v>
      </c>
      <c r="N29" s="192">
        <v>0</v>
      </c>
      <c r="O29" s="192">
        <v>0</v>
      </c>
      <c r="P29" s="192">
        <v>0</v>
      </c>
      <c r="Q29" s="192">
        <v>0</v>
      </c>
      <c r="R29" s="192">
        <v>0</v>
      </c>
      <c r="S29" s="192">
        <v>0</v>
      </c>
      <c r="T29" s="194" t="n"/>
      <c r="U29" s="193">
        <f t="shared" si="2"/>
        <v>0</v>
      </c>
      <c r="V29" s="194" t="n"/>
      <c r="W29" s="192">
        <v>3.468</v>
      </c>
      <c r="X29" s="192">
        <v>6.2039999999999997</v>
      </c>
      <c r="Y29" s="193">
        <f t="shared" si="27"/>
        <v>12.167999999999999</v>
      </c>
      <c r="Z29" s="194" t="n"/>
      <c r="AA29" s="192">
        <v>0</v>
      </c>
      <c r="AB29" s="192">
        <v>0</v>
      </c>
      <c r="AC29" s="192">
        <v>0</v>
      </c>
      <c r="AD29" s="192">
        <v>9.3239999999999998</v>
      </c>
      <c r="AE29" s="193">
        <f>0.225</f>
        <v>0.22500000000000001</v>
      </c>
      <c r="AF29" s="192">
        <v>0</v>
      </c>
      <c r="AG29" s="192">
        <v>21.84</v>
      </c>
      <c r="AH29" s="193">
        <f t="shared" si="28"/>
        <v>9.6720000000000006</v>
      </c>
      <c r="AI29" s="193">
        <f t="shared" si="29"/>
        <v>0</v>
      </c>
      <c r="AJ29" s="193">
        <f t="shared" si="30"/>
        <v>12.167999999999999</v>
      </c>
      <c r="AK29" s="194" t="n"/>
      <c r="AL29" s="194" t="n"/>
      <c r="AM29" s="194" t="n"/>
      <c r="AN29" s="194" t="n"/>
      <c r="AO29" s="194" t="n"/>
      <c r="AP29" s="194" t="n"/>
      <c r="AQ29" s="194" t="n"/>
      <c r="AR29" s="194" t="n"/>
      <c r="AS29" s="194" t="n"/>
      <c r="AT29" s="194" t="n"/>
      <c r="AU29" s="194" t="n"/>
      <c r="AV29" s="194" t="n"/>
      <c r="AW29" s="194" t="n"/>
      <c r="AX29" s="194" t="n"/>
      <c r="AY29" s="194" t="n"/>
      <c r="AZ29" s="194" t="n"/>
      <c r="BA29" s="194" t="n"/>
      <c r="BB29" s="194" t="n"/>
      <c r="BC29" s="194" t="n"/>
      <c r="BD29" s="194" t="n"/>
      <c r="BE29" s="194" t="n"/>
      <c r="BF29" s="194" t="n"/>
      <c r="BG29" s="194" t="n"/>
      <c r="BH29" s="194" t="n"/>
      <c r="BI29" s="194" t="n"/>
      <c r="BJ29" s="194" t="n"/>
      <c r="BK29" s="194" t="n"/>
      <c r="BL29" s="194" t="n"/>
      <c r="BM29" s="194" t="n"/>
      <c r="BN29" s="194" t="n"/>
      <c r="BO29" s="194" t="n"/>
      <c r="BP29" s="194" t="n"/>
    </row>
    <row r="30" spans="3:52" ht="16" customHeight="1" x14ac:dyDescent="0.25">
      <c r="A30" s="196" t="n"/>
      <c r="B30" s="196" t="n"/>
      <c r="C30" s="197" t="s">
        <v>63</v>
      </c>
      <c r="D30" s="198" t="n"/>
      <c r="E30" s="198" t="n"/>
      <c r="F30" s="199">
        <f>F19-SUM(F24:F29)</f>
        <v>47.923000000000002</v>
      </c>
      <c r="G30" s="199">
        <f t="shared" ref="G30:L30" si="31">G19-SUM(G24:G29)</f>
        <v>2.9349999999999881</v>
      </c>
      <c r="H30" s="199">
        <f t="shared" si="31"/>
        <v>-81.81</v>
      </c>
      <c r="I30" s="199">
        <f t="shared" si="31"/>
        <v>-27.250999999999834</v>
      </c>
      <c r="J30" s="199">
        <f t="shared" si="31"/>
        <v>-2.9869999999999663</v>
      </c>
      <c r="K30" s="199">
        <f t="shared" si="31"/>
        <v>-119.81899999999997</v>
      </c>
      <c r="L30" s="199">
        <f t="shared" si="31"/>
        <v>-199.98099999999999</v>
      </c>
      <c r="M30" s="199">
        <f t="shared" ref="M30:AE30" si="32">M19-SUM(M24:M29)</f>
        <v>-21.267999999999986</v>
      </c>
      <c r="N30" s="199">
        <f t="shared" si="32"/>
        <v>-3.2629999999999981</v>
      </c>
      <c r="O30" s="199">
        <f t="shared" si="32"/>
        <v>-27.608000000000004</v>
      </c>
      <c r="P30" s="199">
        <f t="shared" si="32"/>
        <v>-12.884000000000007</v>
      </c>
      <c r="Q30" s="199">
        <f t="shared" si="32"/>
        <v>-11.691999999999979</v>
      </c>
      <c r="R30" s="199">
        <f t="shared" si="32"/>
        <v>-7.3000000000007503E-2</v>
      </c>
      <c r="S30" s="199">
        <f>S19-SUM(S24:S29)</f>
        <v>4.7950000000000017</v>
      </c>
      <c r="T30" s="199">
        <f>T19-SUM(T24:T29)</f>
        <v>-7.4280000000000115</v>
      </c>
      <c r="U30" s="199">
        <f t="shared" si="2"/>
        <v>-0.23799999999999955</v>
      </c>
      <c r="V30" s="199">
        <f t="shared" ref="V30:W30" si="33">V19-SUM(V24:V29)</f>
        <v>3.4119999999999919</v>
      </c>
      <c r="W30" s="199">
        <f t="shared" si="33"/>
        <v>-6.0940000000000225</v>
      </c>
      <c r="X30" s="199">
        <f t="shared" ref="X30:Y30" si="34">X19-SUM(X24:X29)</f>
        <v>-83.359999999999985</v>
      </c>
      <c r="Y30" s="199">
        <f t="shared" si="34"/>
        <v>-11.684999999999931</v>
      </c>
      <c r="Z30" s="200" t="n"/>
      <c r="AA30" s="199">
        <f t="shared" si="32"/>
        <v>10.455000000000013</v>
      </c>
      <c r="AB30" s="199">
        <f t="shared" si="32"/>
        <v>58.898000000000025</v>
      </c>
      <c r="AC30" s="199">
        <f t="shared" si="32"/>
        <v>-58.202999999999975</v>
      </c>
      <c r="AD30" s="199">
        <f t="shared" si="32"/>
        <v>-345.94200000000001</v>
      </c>
      <c r="AE30" s="199">
        <f t="shared" si="32"/>
        <v>-55.446999999999946</v>
      </c>
      <c r="AF30" s="199">
        <f t="shared" ref="AF30:AG30" si="35">AF19-SUM(AF24:AF29)</f>
        <v>-2.9440000000000168</v>
      </c>
      <c r="AG30" s="199">
        <f t="shared" si="35"/>
        <v>-97.726999999999919</v>
      </c>
      <c r="AH30" s="199">
        <f t="shared" si="28"/>
        <v>-86.280000000000015</v>
      </c>
      <c r="AI30" s="199">
        <f>AI19-SUM(AI24:AI29)</f>
        <v>-0.23800000000002797</v>
      </c>
      <c r="AJ30" s="199">
        <f>AJ19-SUM(AJ24:AJ29)</f>
        <v>-11.684999999999931</v>
      </c>
      <c r="AK30" s="200" t="n"/>
      <c r="AL30" s="200" t="n"/>
      <c r="AM30" s="200" t="n"/>
      <c r="AN30" s="200" t="n"/>
      <c r="AO30" s="200" t="n"/>
      <c r="AP30" s="200" t="n"/>
      <c r="AQ30" s="200" t="n"/>
      <c r="AR30" s="200" t="n"/>
      <c r="AS30" s="200" t="n"/>
      <c r="AT30" s="200" t="n"/>
      <c r="AU30" s="200" t="n"/>
      <c r="AV30" s="200" t="n"/>
      <c r="AW30" s="200" t="n"/>
      <c r="AX30" s="200" t="n"/>
      <c r="AY30" s="200" t="n"/>
      <c r="AZ30" s="200" t="n"/>
      <c r="BA30" s="200" t="n"/>
      <c r="BB30" s="200" t="n"/>
      <c r="BC30" s="200" t="n"/>
      <c r="BD30" s="200" t="n"/>
      <c r="BE30" s="200" t="n"/>
      <c r="BF30" s="200" t="n"/>
      <c r="BG30" s="200" t="n"/>
      <c r="BH30" s="200" t="n"/>
      <c r="BI30" s="200" t="n"/>
      <c r="BJ30" s="200" t="n"/>
      <c r="BK30" s="200" t="n"/>
      <c r="BL30" s="200" t="n"/>
      <c r="BM30" s="200" t="n"/>
      <c r="BN30" s="200" t="n"/>
      <c r="BO30" s="200" t="n"/>
      <c r="BP30" s="200" t="n"/>
    </row>
    <row r="31" spans="3:52" ht="16" customHeight="1" x14ac:dyDescent="0.25">
      <c r="A31" s="154" t="n"/>
      <c r="B31" s="154" t="n"/>
      <c r="C31" s="179" t="n"/>
      <c r="D31" s="180" t="s">
        <v>57</v>
      </c>
      <c r="E31" s="154" t="n"/>
      <c r="F31" s="185">
        <v>-7.8120000000000003</v>
      </c>
      <c r="G31" s="185">
        <v>-7.8769999999999998</v>
      </c>
      <c r="H31" s="185">
        <v>-5.7039999999999997</v>
      </c>
      <c r="I31" s="186">
        <f>AC31-SUM(F31:H31)</f>
        <v>-5.2530000000000001</v>
      </c>
      <c r="J31" s="185">
        <v>-5.8369999999999997</v>
      </c>
      <c r="K31" s="185">
        <v>-7.0640000000000001</v>
      </c>
      <c r="L31" s="185">
        <v>-7.3369999999999997</v>
      </c>
      <c r="M31" s="185">
        <v>-7.6470000000000002</v>
      </c>
      <c r="N31" s="185">
        <v>-10.454000000000001</v>
      </c>
      <c r="O31" s="185">
        <v>-7.81</v>
      </c>
      <c r="P31" s="186">
        <f>-7.517</f>
        <v>-7.5170000000000003</v>
      </c>
      <c r="Q31" s="186">
        <f>-7.867</f>
        <v>-7.867</v>
      </c>
      <c r="R31" s="186">
        <f>-8.096</f>
        <v>-8.0960000000000001</v>
      </c>
      <c r="S31" s="185">
        <v>-8.6780000000000008</v>
      </c>
      <c r="T31" s="185">
        <v>-8.5340000000000007</v>
      </c>
      <c r="U31" s="186">
        <f t="shared" si="2"/>
        <v>-8.1920000000000002</v>
      </c>
      <c r="V31" s="185">
        <v>-7.8929999999999998</v>
      </c>
      <c r="W31" s="185">
        <v>-8.0909999999999993</v>
      </c>
      <c r="X31" s="185">
        <v>-7.8150000000000004</v>
      </c>
      <c r="Y31" s="186">
        <f t="shared" ref="Y31:Y33" si="36">AG31-SUM(V31:X31)</f>
        <v>-7.5510000000000019</v>
      </c>
      <c r="Z31" s="187" t="n"/>
      <c r="AA31" s="185">
        <v>-39.462000000000003</v>
      </c>
      <c r="AB31" s="185">
        <v>-34.073</v>
      </c>
      <c r="AC31" s="185">
        <v>-26.646000000000001</v>
      </c>
      <c r="AD31" s="185">
        <v>-27.885000000000002</v>
      </c>
      <c r="AE31" s="186">
        <f>-31.275</f>
        <v>-31.274999999999999</v>
      </c>
      <c r="AF31" s="185">
        <v>-33.5</v>
      </c>
      <c r="AG31" s="185">
        <v>-31.35</v>
      </c>
      <c r="AH31" s="186">
        <f t="shared" si="28"/>
        <v>-31.991000000000003</v>
      </c>
      <c r="AI31" s="186">
        <f t="shared" ref="AI31:AI32" si="37">U31</f>
        <v>-8.1920000000000002</v>
      </c>
      <c r="AJ31" s="186">
        <f>Y31</f>
        <v>-7.5510000000000019</v>
      </c>
      <c r="AK31" s="187" t="n"/>
      <c r="AL31" s="187" t="n"/>
      <c r="AM31" s="187" t="n"/>
      <c r="AN31" s="187" t="n"/>
      <c r="AO31" s="187" t="n"/>
      <c r="AP31" s="187" t="n"/>
      <c r="AQ31" s="187" t="n"/>
      <c r="AR31" s="187" t="n"/>
      <c r="AS31" s="187" t="n"/>
      <c r="AT31" s="187" t="n"/>
      <c r="AU31" s="187" t="n"/>
      <c r="AV31" s="187" t="n"/>
      <c r="AW31" s="187" t="n"/>
      <c r="AX31" s="187" t="n"/>
      <c r="AY31" s="187" t="n"/>
      <c r="AZ31" s="187" t="n"/>
      <c r="BA31" s="187" t="n"/>
      <c r="BB31" s="187" t="n"/>
      <c r="BC31" s="187" t="n"/>
      <c r="BD31" s="187" t="n"/>
      <c r="BE31" s="187" t="n"/>
      <c r="BF31" s="187" t="n"/>
      <c r="BG31" s="187" t="n"/>
      <c r="BH31" s="187" t="n"/>
      <c r="BI31" s="187" t="n"/>
      <c r="BJ31" s="187" t="n"/>
      <c r="BK31" s="187" t="n"/>
      <c r="BL31" s="187" t="n"/>
      <c r="BM31" s="187" t="n"/>
      <c r="BN31" s="187" t="n"/>
      <c r="BO31" s="187" t="n"/>
      <c r="BP31" s="187" t="n"/>
    </row>
    <row r="32" spans="3:52" ht="16" customHeight="1" x14ac:dyDescent="0.25">
      <c r="A32" s="154" t="n"/>
      <c r="B32" s="154" t="n"/>
      <c r="C32" s="179" t="n"/>
      <c r="D32" s="180" t="s">
        <v>62</v>
      </c>
      <c r="E32" s="154" t="n"/>
      <c r="F32" s="185">
        <v>-0.45800000000000002</v>
      </c>
      <c r="G32" s="185">
        <v>-1.9570000000000001</v>
      </c>
      <c r="H32" s="185">
        <v>-3.2280000000000002</v>
      </c>
      <c r="I32" s="186">
        <f>AC32-SUM(F32:H32)</f>
        <v>0.45800000000000107</v>
      </c>
      <c r="J32" s="185">
        <v>0.54400000000000004</v>
      </c>
      <c r="K32" s="185">
        <v>0</v>
      </c>
      <c r="L32" s="185">
        <v>0</v>
      </c>
      <c r="M32" s="185">
        <v>0</v>
      </c>
      <c r="N32" s="185">
        <v>0</v>
      </c>
      <c r="O32" s="185">
        <v>0</v>
      </c>
      <c r="P32" s="185">
        <v>0</v>
      </c>
      <c r="Q32" s="185">
        <v>0</v>
      </c>
      <c r="R32" s="185">
        <v>0</v>
      </c>
      <c r="S32" s="185">
        <v>0</v>
      </c>
      <c r="T32" s="185">
        <v>0</v>
      </c>
      <c r="U32" s="186">
        <f t="shared" si="2"/>
        <v>0</v>
      </c>
      <c r="V32" s="185">
        <v>0</v>
      </c>
      <c r="W32" s="185">
        <v>0</v>
      </c>
      <c r="X32" s="185">
        <v>0</v>
      </c>
      <c r="Y32" s="186">
        <f t="shared" si="36"/>
        <v>0</v>
      </c>
      <c r="Z32" s="187" t="n"/>
      <c r="AA32" s="185">
        <v>0</v>
      </c>
      <c r="AB32" s="185">
        <v>0</v>
      </c>
      <c r="AC32" s="185">
        <v>-5.1849999999999996</v>
      </c>
      <c r="AD32" s="185">
        <v>0</v>
      </c>
      <c r="AE32" s="185">
        <v>0</v>
      </c>
      <c r="AF32" s="185">
        <v>0</v>
      </c>
      <c r="AG32" s="185">
        <v>0</v>
      </c>
      <c r="AH32" s="186">
        <f t="shared" si="28"/>
        <v>0</v>
      </c>
      <c r="AI32" s="186">
        <f t="shared" si="37"/>
        <v>0</v>
      </c>
      <c r="AJ32" s="186">
        <f>Y32</f>
        <v>0</v>
      </c>
      <c r="AK32" s="187" t="n"/>
      <c r="AL32" s="187" t="n"/>
      <c r="AM32" s="187" t="n"/>
      <c r="AN32" s="187" t="n"/>
      <c r="AO32" s="187" t="n"/>
      <c r="AP32" s="187" t="n"/>
      <c r="AQ32" s="187" t="n"/>
      <c r="AR32" s="187" t="n"/>
      <c r="AS32" s="187" t="n"/>
      <c r="AT32" s="187" t="n"/>
      <c r="AU32" s="187" t="n"/>
      <c r="AV32" s="187" t="n"/>
      <c r="AW32" s="187" t="n"/>
      <c r="AX32" s="187" t="n"/>
      <c r="AY32" s="187" t="n"/>
      <c r="AZ32" s="187" t="n"/>
      <c r="BA32" s="187" t="n"/>
      <c r="BB32" s="187" t="n"/>
      <c r="BC32" s="187" t="n"/>
      <c r="BD32" s="187" t="n"/>
      <c r="BE32" s="187" t="n"/>
      <c r="BF32" s="187" t="n"/>
      <c r="BG32" s="187" t="n"/>
      <c r="BH32" s="187" t="n"/>
      <c r="BI32" s="187" t="n"/>
      <c r="BJ32" s="187" t="n"/>
      <c r="BK32" s="187" t="n"/>
      <c r="BL32" s="187" t="n"/>
      <c r="BM32" s="187" t="n"/>
      <c r="BN32" s="187" t="n"/>
      <c r="BO32" s="187" t="n"/>
      <c r="BP32" s="187" t="n"/>
    </row>
    <row r="33" spans="3:36" ht="16" customHeight="1" x14ac:dyDescent="0.25">
      <c r="A33" s="154" t="n"/>
      <c r="B33" s="154" t="n"/>
      <c r="C33" s="189" t="n"/>
      <c r="D33" s="190" t="s">
        <v>61</v>
      </c>
      <c r="E33" s="191" t="n"/>
      <c r="F33" s="192">
        <v>0</v>
      </c>
      <c r="G33" s="192">
        <v>1.996</v>
      </c>
      <c r="H33" s="192">
        <v>-0.42599999999999999</v>
      </c>
      <c r="I33" s="193">
        <f>AC33-SUM(F33:H33)</f>
        <v>1.1319999999999999</v>
      </c>
      <c r="J33" s="192">
        <v>0</v>
      </c>
      <c r="K33" s="192">
        <v>-5.35</v>
      </c>
      <c r="L33" s="192">
        <v>-3.5449999999999999</v>
      </c>
      <c r="M33" s="192">
        <v>1.224</v>
      </c>
      <c r="N33" s="192">
        <v>21.899000000000001</v>
      </c>
      <c r="O33" s="192">
        <v>5.45</v>
      </c>
      <c r="P33" s="193">
        <f>1.992</f>
        <v>1.992</v>
      </c>
      <c r="Q33" s="193">
        <f>-3.715</f>
        <v>-3.7149999999999999</v>
      </c>
      <c r="R33" s="192">
        <v>3.6760000000000002</v>
      </c>
      <c r="S33" s="192">
        <v>1.2809999999999999</v>
      </c>
      <c r="T33" s="192">
        <v>-3.964</v>
      </c>
      <c r="U33" s="193">
        <f t="shared" si="2"/>
        <v>-0.5129999999999999</v>
      </c>
      <c r="V33" s="192">
        <v>2.1030000000000002</v>
      </c>
      <c r="W33" s="192">
        <v>6.4109999999999996</v>
      </c>
      <c r="X33" s="192">
        <v>1.0489999999999999</v>
      </c>
      <c r="Y33" s="193">
        <f t="shared" si="36"/>
        <v>0.19200000000000195</v>
      </c>
      <c r="Z33" s="194" t="n"/>
      <c r="AA33" s="192">
        <v>-0.46200000000000002</v>
      </c>
      <c r="AB33" s="192">
        <v>7.5259999999999998</v>
      </c>
      <c r="AC33" s="192">
        <v>2.702</v>
      </c>
      <c r="AD33" s="192">
        <v>-7.1269999999999998</v>
      </c>
      <c r="AE33" s="193">
        <f>4.305</f>
        <v>4.3049999999999997</v>
      </c>
      <c r="AF33" s="192">
        <v>0.48</v>
      </c>
      <c r="AG33" s="192">
        <v>9.7550000000000008</v>
      </c>
      <c r="AH33" s="193">
        <f t="shared" si="28"/>
        <v>9.0499999999999989</v>
      </c>
      <c r="AI33" s="193">
        <f t="shared" ref="AI33" si="38">U33</f>
        <v>-0.5129999999999999</v>
      </c>
      <c r="AJ33" s="193">
        <f>Y33</f>
        <v>0.19200000000000195</v>
      </c>
      <c r="AK33" s="194" t="n"/>
      <c r="AL33" s="194" t="n"/>
      <c r="AM33" s="194" t="n"/>
      <c r="AN33" s="194" t="n"/>
      <c r="AO33" s="194" t="n"/>
      <c r="AP33" s="194" t="n"/>
      <c r="AQ33" s="194" t="n"/>
      <c r="AR33" s="194" t="n"/>
      <c r="AS33" s="194" t="n"/>
      <c r="AT33" s="194" t="n"/>
      <c r="AU33" s="194" t="n"/>
      <c r="AV33" s="194" t="n"/>
      <c r="AW33" s="194" t="n"/>
      <c r="AX33" s="194" t="n"/>
      <c r="AY33" s="194" t="n"/>
      <c r="AZ33" s="194" t="n"/>
      <c r="BA33" s="194" t="n"/>
      <c r="BB33" s="194" t="n"/>
      <c r="BC33" s="194" t="n"/>
      <c r="BD33" s="194" t="n"/>
      <c r="BE33" s="194" t="n"/>
      <c r="BF33" s="194" t="n"/>
      <c r="BG33" s="194" t="n"/>
      <c r="BH33" s="194" t="n"/>
      <c r="BI33" s="194" t="n"/>
      <c r="BJ33" s="194" t="n"/>
      <c r="BK33" s="194" t="n"/>
      <c r="BL33" s="194" t="n"/>
      <c r="BM33" s="194" t="n"/>
      <c r="BN33" s="194" t="n"/>
      <c r="BO33" s="194" t="n"/>
      <c r="BP33" s="194" t="n"/>
    </row>
    <row r="34" spans="3:36" ht="16" customHeight="1" x14ac:dyDescent="0.25">
      <c r="A34" s="196" t="n"/>
      <c r="B34" s="196" t="n"/>
      <c r="C34" s="197" t="s">
        <v>60</v>
      </c>
      <c r="D34" s="198" t="n"/>
      <c r="E34" s="198" t="n"/>
      <c r="F34" s="199">
        <f t="shared" ref="F34:K34" si="39">+F30+SUM(F31:F33)</f>
        <v>39.653000000000006</v>
      </c>
      <c r="G34" s="199">
        <f t="shared" si="39"/>
        <v>-4.9030000000000111</v>
      </c>
      <c r="H34" s="199">
        <f t="shared" si="39"/>
        <v>-91.168000000000006</v>
      </c>
      <c r="I34" s="199">
        <f t="shared" si="39"/>
        <v>-30.913999999999835</v>
      </c>
      <c r="J34" s="199">
        <f t="shared" si="39"/>
        <v>-8.2799999999999656</v>
      </c>
      <c r="K34" s="199">
        <f t="shared" si="39"/>
        <v>-132.23299999999998</v>
      </c>
      <c r="L34" s="199">
        <f t="shared" ref="L34:R34" si="40">+L30+SUM(L31:L33)</f>
        <v>-210.863</v>
      </c>
      <c r="M34" s="199">
        <f t="shared" si="40"/>
        <v>-27.690999999999988</v>
      </c>
      <c r="N34" s="199">
        <f t="shared" si="40"/>
        <v>8.1820000000000022</v>
      </c>
      <c r="O34" s="199">
        <f t="shared" si="40"/>
        <v>-29.968000000000004</v>
      </c>
      <c r="P34" s="199">
        <f t="shared" si="40"/>
        <v>-18.409000000000006</v>
      </c>
      <c r="Q34" s="199">
        <f t="shared" si="40"/>
        <v>-23.27399999999998</v>
      </c>
      <c r="R34" s="199">
        <f t="shared" si="40"/>
        <v>-4.4930000000000074</v>
      </c>
      <c r="S34" s="199">
        <f>+S30+SUM(S31:S33)</f>
        <v>-2.6019999999999994</v>
      </c>
      <c r="T34" s="199">
        <f>+T30+SUM(T31:T33)</f>
        <v>-19.926000000000013</v>
      </c>
      <c r="U34" s="199">
        <f t="shared" si="2"/>
        <v>-8.9430000000000014</v>
      </c>
      <c r="V34" s="199">
        <f t="shared" ref="V34:W34" si="41">+V30+SUM(V31:V33)</f>
        <v>-2.3780000000000072</v>
      </c>
      <c r="W34" s="199">
        <f t="shared" si="41"/>
        <v>-7.7740000000000222</v>
      </c>
      <c r="X34" s="199">
        <f t="shared" ref="X34:Y34" si="42">+X30+SUM(X31:X33)</f>
        <v>-90.125999999999991</v>
      </c>
      <c r="Y34" s="199">
        <f t="shared" si="42"/>
        <v>-19.043999999999933</v>
      </c>
      <c r="Z34" s="200" t="n"/>
      <c r="AA34" s="199">
        <f t="shared" ref="AA34:AE34" si="43">+AA30+SUM(AA31:AA33)</f>
        <v>-29.468999999999994</v>
      </c>
      <c r="AB34" s="199">
        <f t="shared" si="43"/>
        <v>32.351000000000028</v>
      </c>
      <c r="AC34" s="199">
        <f t="shared" si="43"/>
        <v>-87.331999999999965</v>
      </c>
      <c r="AD34" s="199">
        <f t="shared" si="43"/>
        <v>-380.95400000000001</v>
      </c>
      <c r="AE34" s="199">
        <f t="shared" si="43"/>
        <v>-82.416999999999945</v>
      </c>
      <c r="AF34" s="199">
        <f t="shared" ref="AF34:AG34" si="44">+AF30+SUM(AF31:AF33)</f>
        <v>-35.96400000000002</v>
      </c>
      <c r="AG34" s="199">
        <f t="shared" si="44"/>
        <v>-119.32199999999992</v>
      </c>
      <c r="AH34" s="199">
        <f t="shared" si="28"/>
        <v>-109.22100000000002</v>
      </c>
      <c r="AI34" s="199">
        <f>+AI30+SUM(AI31:AI33)</f>
        <v>-8.943000000000028</v>
      </c>
      <c r="AJ34" s="199">
        <f>+AJ30+SUM(AJ31:AJ33)</f>
        <v>-19.043999999999933</v>
      </c>
      <c r="AK34" s="200" t="n"/>
      <c r="AL34" s="200" t="n"/>
      <c r="AM34" s="200" t="n"/>
      <c r="AN34" s="200" t="n"/>
      <c r="AO34" s="200" t="n"/>
      <c r="AP34" s="200" t="n"/>
      <c r="AQ34" s="200" t="n"/>
      <c r="AR34" s="200" t="n"/>
      <c r="AS34" s="200" t="n"/>
      <c r="AT34" s="200" t="n"/>
      <c r="AU34" s="200" t="n"/>
      <c r="AV34" s="200" t="n"/>
      <c r="AW34" s="200" t="n"/>
      <c r="AX34" s="200" t="n"/>
      <c r="AY34" s="200" t="n"/>
      <c r="AZ34" s="200" t="n"/>
      <c r="BA34" s="200" t="n"/>
      <c r="BB34" s="200" t="n"/>
      <c r="BC34" s="200" t="n"/>
      <c r="BD34" s="200" t="n"/>
      <c r="BE34" s="200" t="n"/>
      <c r="BF34" s="200" t="n"/>
      <c r="BG34" s="200" t="n"/>
      <c r="BH34" s="200" t="n"/>
      <c r="BI34" s="200" t="n"/>
      <c r="BJ34" s="200" t="n"/>
      <c r="BK34" s="200" t="n"/>
      <c r="BL34" s="200" t="n"/>
      <c r="BM34" s="200" t="n"/>
      <c r="BN34" s="200" t="n"/>
      <c r="BO34" s="200" t="n"/>
      <c r="BP34" s="200" t="n"/>
    </row>
    <row r="35" spans="3:36" ht="16" customHeight="1" x14ac:dyDescent="0.25">
      <c r="A35" s="154" t="n"/>
      <c r="B35" s="154" t="n"/>
      <c r="C35" s="189" t="n"/>
      <c r="D35" s="190" t="s">
        <v>58</v>
      </c>
      <c r="E35" s="191" t="n"/>
      <c r="F35" s="192">
        <v>0.72399999999999998</v>
      </c>
      <c r="G35" s="192">
        <v>4.0000000000000001E-3</v>
      </c>
      <c r="H35" s="192">
        <v>-1.9830000000000001</v>
      </c>
      <c r="I35" s="193">
        <f>AC35-SUM(F35:H35)</f>
        <v>2.7440000000000002</v>
      </c>
      <c r="J35" s="192">
        <v>0.152</v>
      </c>
      <c r="K35" s="192">
        <v>4.5999999999999999E-2</v>
      </c>
      <c r="L35" s="192">
        <v>-0.22500000000000001</v>
      </c>
      <c r="M35" s="192">
        <v>1.2130000000000001</v>
      </c>
      <c r="N35" s="192">
        <v>0.16400000000000001</v>
      </c>
      <c r="O35" s="192">
        <v>0.19800000000000001</v>
      </c>
      <c r="P35" s="193">
        <f>0.852</f>
        <v>0.85199999999999998</v>
      </c>
      <c r="Q35" s="193">
        <f>0.771</f>
        <v>0.77100000000000002</v>
      </c>
      <c r="R35" s="192">
        <v>0.19</v>
      </c>
      <c r="S35" s="192">
        <v>-2.4E-2</v>
      </c>
      <c r="T35" s="192">
        <v>-0.13700000000000001</v>
      </c>
      <c r="U35" s="193">
        <f t="shared" si="2"/>
        <v>-1.9849999999999999</v>
      </c>
      <c r="V35" s="192">
        <v>-1.6</v>
      </c>
      <c r="W35" s="192">
        <v>-0.39100000000000001</v>
      </c>
      <c r="X35" s="192">
        <v>-0.307</v>
      </c>
      <c r="Y35" s="193">
        <f>AG35-SUM(V35:X35)</f>
        <v>-1.843</v>
      </c>
      <c r="Z35" s="194" t="n"/>
      <c r="AA35" s="192">
        <v>0.124</v>
      </c>
      <c r="AB35" s="192">
        <v>0.749</v>
      </c>
      <c r="AC35" s="192">
        <v>1.4890000000000001</v>
      </c>
      <c r="AD35" s="192">
        <v>1.1859999999999999</v>
      </c>
      <c r="AE35" s="193">
        <f>1.985</f>
        <v>1.9850000000000001</v>
      </c>
      <c r="AF35" s="192">
        <v>-1.956</v>
      </c>
      <c r="AG35" s="192">
        <v>-4.141</v>
      </c>
      <c r="AH35" s="193">
        <f t="shared" si="28"/>
        <v>-4.2830000000000004</v>
      </c>
      <c r="AI35" s="193">
        <f t="shared" ref="AI35" si="45">U35</f>
        <v>-1.9849999999999999</v>
      </c>
      <c r="AJ35" s="193">
        <f>Y35</f>
        <v>-1.843</v>
      </c>
      <c r="AK35" s="194" t="n"/>
      <c r="AL35" s="194" t="n"/>
      <c r="AM35" s="194" t="n"/>
      <c r="AN35" s="194" t="n"/>
      <c r="AO35" s="194" t="n"/>
      <c r="AP35" s="194" t="n"/>
      <c r="AQ35" s="194" t="n"/>
      <c r="AR35" s="194" t="n"/>
      <c r="AS35" s="194" t="n"/>
      <c r="AT35" s="194" t="n"/>
      <c r="AU35" s="194" t="n"/>
      <c r="AV35" s="194" t="n"/>
      <c r="AW35" s="194" t="n"/>
      <c r="AX35" s="194" t="n"/>
      <c r="AY35" s="194" t="n"/>
      <c r="AZ35" s="194" t="n"/>
      <c r="BA35" s="194" t="n"/>
      <c r="BB35" s="194" t="n"/>
      <c r="BC35" s="194" t="n"/>
      <c r="BD35" s="194" t="n"/>
      <c r="BE35" s="194" t="n"/>
      <c r="BF35" s="194" t="n"/>
      <c r="BG35" s="194" t="n"/>
      <c r="BH35" s="194" t="n"/>
      <c r="BI35" s="194" t="n"/>
      <c r="BJ35" s="194" t="n"/>
      <c r="BK35" s="194" t="n"/>
      <c r="BL35" s="194" t="n"/>
      <c r="BM35" s="194" t="n"/>
      <c r="BN35" s="194" t="n"/>
      <c r="BO35" s="194" t="n"/>
      <c r="BP35" s="194" t="n"/>
    </row>
    <row r="36" spans="3:36" ht="16" customHeight="1" x14ac:dyDescent="0.25">
      <c r="A36" s="196" t="n"/>
      <c r="B36" s="196" t="n"/>
      <c r="C36" s="207" t="s">
        <v>59</v>
      </c>
      <c r="D36" s="208" t="n"/>
      <c r="E36" s="208" t="n"/>
      <c r="F36" s="209">
        <f t="shared" ref="F36:K36" si="46">+F34-F35</f>
        <v>38.929000000000009</v>
      </c>
      <c r="G36" s="209">
        <f t="shared" si="46"/>
        <v>-4.9070000000000107</v>
      </c>
      <c r="H36" s="209">
        <f t="shared" si="46"/>
        <v>-89.185000000000002</v>
      </c>
      <c r="I36" s="209">
        <f t="shared" si="46"/>
        <v>-33.657999999999838</v>
      </c>
      <c r="J36" s="209">
        <f t="shared" si="46"/>
        <v>-8.4319999999999649</v>
      </c>
      <c r="K36" s="209">
        <f t="shared" si="46"/>
        <v>-132.27899999999997</v>
      </c>
      <c r="L36" s="209">
        <f t="shared" ref="L36:R36" si="47">+L34-L35</f>
        <v>-210.63800000000001</v>
      </c>
      <c r="M36" s="209">
        <f t="shared" si="47"/>
        <v>-28.903999999999989</v>
      </c>
      <c r="N36" s="209">
        <f t="shared" si="47"/>
        <v>8.0180000000000025</v>
      </c>
      <c r="O36" s="209">
        <f t="shared" si="47"/>
        <v>-30.166000000000004</v>
      </c>
      <c r="P36" s="209">
        <f t="shared" si="47"/>
        <v>-19.261000000000006</v>
      </c>
      <c r="Q36" s="209">
        <f t="shared" si="47"/>
        <v>-24.04499999999998</v>
      </c>
      <c r="R36" s="209">
        <f t="shared" si="47"/>
        <v>-4.6830000000000078</v>
      </c>
      <c r="S36" s="209">
        <f>+S34-S35</f>
        <v>-2.5779999999999994</v>
      </c>
      <c r="T36" s="209">
        <f>+T34-T35</f>
        <v>-19.789000000000012</v>
      </c>
      <c r="U36" s="209">
        <f t="shared" si="2"/>
        <v>-6.9579999999999984</v>
      </c>
      <c r="V36" s="209">
        <f t="shared" ref="V36" si="48">+V34-V35</f>
        <v>-0.77800000000000713</v>
      </c>
      <c r="W36" s="209">
        <f>+W34-W35</f>
        <v>-7.3830000000000222</v>
      </c>
      <c r="X36" s="209">
        <f>+X34-X35</f>
        <v>-89.818999999999988</v>
      </c>
      <c r="Y36" s="209">
        <f>+Y34-Y35</f>
        <v>-17.200999999999933</v>
      </c>
      <c r="Z36" s="210" t="n"/>
      <c r="AA36" s="209">
        <f t="shared" ref="AA36:AE36" si="49">+AA34-AA35</f>
        <v>-29.592999999999993</v>
      </c>
      <c r="AB36" s="209">
        <f t="shared" si="49"/>
        <v>31.602000000000029</v>
      </c>
      <c r="AC36" s="209">
        <f t="shared" si="49"/>
        <v>-88.82099999999997</v>
      </c>
      <c r="AD36" s="209">
        <f t="shared" si="49"/>
        <v>-382.14</v>
      </c>
      <c r="AE36" s="209">
        <f t="shared" si="49"/>
        <v>-84.401999999999944</v>
      </c>
      <c r="AF36" s="209">
        <f t="shared" ref="AF36:AG36" si="50">+AF34-AF35</f>
        <v>-34.008000000000017</v>
      </c>
      <c r="AG36" s="209">
        <f t="shared" si="50"/>
        <v>-115.18099999999991</v>
      </c>
      <c r="AH36" s="209">
        <f t="shared" si="28"/>
        <v>-104.93800000000002</v>
      </c>
      <c r="AI36" s="209">
        <f>+AI34-AI35</f>
        <v>-6.9580000000000286</v>
      </c>
      <c r="AJ36" s="209">
        <f>+AJ34-AJ35</f>
        <v>-17.200999999999933</v>
      </c>
      <c r="AK36" s="210" t="n"/>
      <c r="AL36" s="210" t="n"/>
      <c r="AM36" s="210" t="n"/>
      <c r="AN36" s="210" t="n"/>
      <c r="AO36" s="210" t="n"/>
      <c r="AP36" s="210" t="n"/>
      <c r="AQ36" s="210" t="n"/>
      <c r="AR36" s="210" t="n"/>
      <c r="AS36" s="210" t="n"/>
      <c r="AT36" s="210" t="n"/>
      <c r="AU36" s="210" t="n"/>
      <c r="AV36" s="210" t="n"/>
      <c r="AW36" s="210" t="n"/>
      <c r="AX36" s="210" t="n"/>
      <c r="AY36" s="210" t="n"/>
      <c r="AZ36" s="210" t="n"/>
      <c r="BA36" s="210" t="n"/>
      <c r="BB36" s="210" t="n"/>
      <c r="BC36" s="210" t="n"/>
      <c r="BD36" s="210" t="n"/>
      <c r="BE36" s="210" t="n"/>
      <c r="BF36" s="210" t="n"/>
      <c r="BG36" s="210" t="n"/>
      <c r="BH36" s="210" t="n"/>
      <c r="BI36" s="210" t="n"/>
      <c r="BJ36" s="210" t="n"/>
      <c r="BK36" s="210" t="n"/>
      <c r="BL36" s="210" t="n"/>
      <c r="BM36" s="210" t="n"/>
      <c r="BN36" s="210" t="n"/>
      <c r="BO36" s="210" t="n"/>
      <c r="BP36" s="210" t="n"/>
    </row>
    <row r="37" spans="3:36" ht="16" customHeight="1" outlineLevel="1" x14ac:dyDescent="0.25">
      <c r="A37" s="154" t="n"/>
      <c r="B37" s="154" t="n"/>
      <c r="C37" s="153" t="s">
        <v>75</v>
      </c>
      <c r="D37" s="154" t="n"/>
      <c r="E37" s="154" t="n"/>
      <c r="F37" s="181">
        <v>38.929000000000002</v>
      </c>
      <c r="G37" s="181">
        <v>-4.907</v>
      </c>
      <c r="H37" s="181">
        <v>-89.185000000000002</v>
      </c>
      <c r="I37" s="182">
        <f>AC37-SUM(F37:H37)</f>
        <v>-33.658000000000001</v>
      </c>
      <c r="J37" s="181">
        <v>-8.4320000000000004</v>
      </c>
      <c r="K37" s="181">
        <v>-132.279</v>
      </c>
      <c r="L37" s="181">
        <v>-210.63900000000001</v>
      </c>
      <c r="M37" s="181">
        <v>-28.904</v>
      </c>
      <c r="N37" s="181">
        <v>8.0180000000000007</v>
      </c>
      <c r="O37" s="181">
        <v>-30.166</v>
      </c>
      <c r="P37" s="182">
        <f>-19.261</f>
        <v>-19.260999999999999</v>
      </c>
      <c r="Q37" s="182">
        <f>-24.045</f>
        <v>-24.045000000000002</v>
      </c>
      <c r="R37" s="182">
        <f>-4.683</f>
        <v>-4.6829999999999998</v>
      </c>
      <c r="S37" s="181">
        <v>-2.5779999999999998</v>
      </c>
      <c r="T37" s="181">
        <v>-19.789000000000001</v>
      </c>
      <c r="U37" s="181">
        <v>-6.9580000000000002</v>
      </c>
      <c r="V37" s="181">
        <v>-0.77800000000000002</v>
      </c>
      <c r="W37" s="181">
        <v>-7.3840000000000003</v>
      </c>
      <c r="X37" s="181">
        <v>-89.819000000000003</v>
      </c>
      <c r="Y37" s="181">
        <v>-17.2</v>
      </c>
      <c r="Z37" s="217"/>
      <c r="AA37" s="181">
        <v>-29.593</v>
      </c>
      <c r="AB37" s="181">
        <v>31.602</v>
      </c>
      <c r="AC37" s="181">
        <v>-88.820999999999998</v>
      </c>
      <c r="AD37" s="181">
        <v>-382.14</v>
      </c>
      <c r="AE37" s="182">
        <f>-84.402</f>
        <v>-84.402000000000001</v>
      </c>
      <c r="AF37" s="181">
        <v>-34.008000000000003</v>
      </c>
      <c r="AG37" s="181">
        <v>-115.181</v>
      </c>
      <c r="AH37" s="182">
        <f t="shared" si="28"/>
        <v>-104.93900000000001</v>
      </c>
      <c r="AI37" s="183" t="n"/>
      <c r="AJ37" s="183" t="n"/>
      <c r="AK37" s="183" t="n"/>
      <c r="AL37" s="183" t="n"/>
      <c r="AM37" s="183" t="n"/>
      <c r="AN37" s="183" t="n"/>
      <c r="AO37" s="183" t="n"/>
      <c r="AP37" s="183" t="n"/>
      <c r="AQ37" s="183" t="n"/>
      <c r="AR37" s="183" t="n"/>
      <c r="AS37" s="183" t="n"/>
      <c r="AT37" s="183" t="n"/>
      <c r="AU37" s="183" t="n"/>
      <c r="AV37" s="183" t="n"/>
      <c r="AW37" s="183" t="n"/>
      <c r="AX37" s="183" t="n"/>
      <c r="AY37" s="183" t="n"/>
      <c r="AZ37" s="183" t="n"/>
      <c r="BA37" s="183" t="n"/>
      <c r="BB37" s="183" t="n"/>
      <c r="BC37" s="183" t="n"/>
      <c r="BD37" s="183" t="n"/>
      <c r="BE37" s="183" t="n"/>
      <c r="BF37" s="183" t="n"/>
      <c r="BG37" s="183" t="n"/>
      <c r="BH37" s="183" t="n"/>
      <c r="BI37" s="183" t="n"/>
      <c r="BJ37" s="183" t="n"/>
      <c r="BK37" s="183" t="n"/>
      <c r="BL37" s="183" t="n"/>
      <c r="BM37" s="183" t="n"/>
      <c r="BN37" s="183" t="n"/>
      <c r="BO37" s="183" t="n"/>
      <c r="BP37" s="183" t="n"/>
    </row>
    <row r="38" spans="3:36" ht="16" customHeight="1" outlineLevel="1" x14ac:dyDescent="0.25">
      <c r="A38" s="154" t="n"/>
      <c r="B38" s="154" t="n"/>
      <c r="C38" s="218" t="s">
        <v>76</v>
      </c>
      <c r="D38" s="218"/>
      <c r="E38" s="219" t="n"/>
      <c r="F38" s="220">
        <f t="shared" ref="F38:K38" si="51">F36-F37</f>
        <v>0</v>
      </c>
      <c r="G38" s="220">
        <f t="shared" si="51"/>
        <v>-1.0658141036401503E-14</v>
      </c>
      <c r="H38" s="220">
        <f t="shared" si="51"/>
        <v>0</v>
      </c>
      <c r="I38" s="220">
        <f t="shared" si="51"/>
        <v>1.6342482922482304E-13</v>
      </c>
      <c r="J38" s="220">
        <f t="shared" si="51"/>
        <v>3.5527136788005009E-14</v>
      </c>
      <c r="K38" s="220">
        <f t="shared" si="51"/>
        <v>0</v>
      </c>
      <c r="L38" s="220">
        <f t="shared" ref="L38:R38" si="52">L36-L37</f>
        <v>1.0000000000047748E-3</v>
      </c>
      <c r="M38" s="220">
        <f t="shared" si="52"/>
        <v>0</v>
      </c>
      <c r="N38" s="220">
        <f t="shared" si="52"/>
        <v>0</v>
      </c>
      <c r="O38" s="220">
        <f t="shared" si="52"/>
        <v>0</v>
      </c>
      <c r="P38" s="220">
        <f t="shared" si="52"/>
        <v>0</v>
      </c>
      <c r="Q38" s="220">
        <f t="shared" si="52"/>
        <v>0</v>
      </c>
      <c r="R38" s="220">
        <f t="shared" si="52"/>
        <v>-7.9936057773011271E-15</v>
      </c>
      <c r="S38" s="220">
        <f>S36-S37</f>
        <v>0</v>
      </c>
      <c r="T38" s="220">
        <f>T36-T37</f>
        <v>0</v>
      </c>
      <c r="U38" s="220">
        <f>U36-U37</f>
        <v>0</v>
      </c>
      <c r="V38" s="220">
        <f t="shared" ref="V38:W38" si="53">V36-V37</f>
        <v>-7.1054273576010019E-15</v>
      </c>
      <c r="W38" s="220">
        <f t="shared" si="53"/>
        <v>9.9999999997812949E-4</v>
      </c>
      <c r="X38" s="220">
        <f t="shared" ref="X38" si="54">X36-X37</f>
        <v>0</v>
      </c>
      <c r="Y38" s="220">
        <f>Y36-Y37</f>
        <v>-9.9999999993372057E-4</v>
      </c>
      <c r="Z38" s="220"/>
      <c r="AA38" s="220"/>
      <c r="AB38" s="220">
        <f>AB36-AB37</f>
        <v>2.8421709430404007E-14</v>
      </c>
      <c r="AC38" s="220">
        <f>AC36-AC37</f>
        <v>0</v>
      </c>
      <c r="AD38" s="220">
        <f>AD36-AD37</f>
        <v>0</v>
      </c>
      <c r="AE38" s="220">
        <f>AE36-AE37</f>
        <v>0</v>
      </c>
      <c r="AF38" s="220">
        <f t="shared" ref="AF38:AG38" si="55">AF36-AF37</f>
        <v>0</v>
      </c>
      <c r="AG38" s="220">
        <f t="shared" si="55"/>
        <v>0</v>
      </c>
      <c r="AH38" s="220">
        <f t="shared" si="28"/>
        <v>9.9999999997102407E-4</v>
      </c>
      <c r="AI38" s="221" t="n"/>
      <c r="AJ38" s="221" t="n"/>
      <c r="AK38" s="221" t="n"/>
      <c r="AL38" s="221" t="n"/>
      <c r="AM38" s="221" t="n"/>
      <c r="AN38" s="221" t="n"/>
      <c r="AO38" s="221" t="n"/>
      <c r="AP38" s="221" t="n"/>
      <c r="AQ38" s="221" t="n"/>
      <c r="AR38" s="221" t="n"/>
      <c r="AS38" s="221" t="n"/>
      <c r="AT38" s="221" t="n"/>
      <c r="AU38" s="221" t="n"/>
      <c r="AV38" s="221" t="n"/>
      <c r="AW38" s="221" t="n"/>
      <c r="AX38" s="221" t="n"/>
      <c r="AY38" s="221" t="n"/>
      <c r="AZ38" s="221" t="n"/>
      <c r="BA38" s="221" t="n"/>
      <c r="BB38" s="221" t="n"/>
      <c r="BC38" s="221" t="n"/>
      <c r="BD38" s="221" t="n"/>
      <c r="BE38" s="221" t="n"/>
      <c r="BF38" s="221" t="n"/>
      <c r="BG38" s="221" t="n"/>
      <c r="BH38" s="221" t="n"/>
      <c r="BI38" s="221" t="n"/>
      <c r="BJ38" s="221" t="n"/>
      <c r="BK38" s="221" t="n"/>
      <c r="BL38" s="221" t="n"/>
      <c r="BM38" s="221" t="n"/>
      <c r="BN38" s="221" t="n"/>
      <c r="BO38" s="221" t="n"/>
      <c r="BP38" s="221" t="n"/>
    </row>
    <row r="39">
      <c r="A39" s="154" t="n"/>
      <c r="B39" s="154" t="n"/>
      <c r="C39" s="154" t="n"/>
      <c r="D39" s="154" t="n"/>
      <c r="E39" s="154" t="n"/>
      <c r="F39" s="154" t="n"/>
      <c r="G39" s="154" t="n"/>
      <c r="H39" s="154" t="n"/>
      <c r="I39" s="154" t="n"/>
      <c r="J39" s="154" t="n"/>
      <c r="K39" s="154" t="n"/>
      <c r="L39" s="154" t="n"/>
      <c r="M39" s="154" t="n"/>
      <c r="N39" s="154" t="n"/>
      <c r="O39" s="154" t="n"/>
      <c r="P39" s="154" t="n"/>
      <c r="Q39" s="154" t="n"/>
      <c r="R39" s="154" t="n"/>
      <c r="S39" s="154" t="n"/>
      <c r="T39" s="154" t="n"/>
      <c r="U39" s="154" t="n"/>
      <c r="V39" s="154" t="n"/>
      <c r="W39" s="154" t="n"/>
      <c r="X39" s="154" t="n"/>
      <c r="Y39" s="154" t="n"/>
      <c r="Z39" s="154" t="n"/>
      <c r="AA39" s="154" t="n"/>
      <c r="AB39" s="154" t="n"/>
      <c r="AC39" s="154" t="n"/>
      <c r="AD39" s="154" t="n"/>
      <c r="AE39" s="154" t="n"/>
      <c r="AF39" s="154" t="n"/>
      <c r="AG39" s="154" t="n"/>
      <c r="AH39" s="154" t="n"/>
      <c r="AI39" s="154" t="n"/>
      <c r="AJ39" s="154" t="n"/>
      <c r="AK39" s="154" t="n"/>
      <c r="AL39" s="154" t="n"/>
      <c r="AM39" s="154" t="n"/>
      <c r="AN39" s="154" t="n"/>
      <c r="AO39" s="154" t="n"/>
      <c r="AP39" s="154" t="n"/>
      <c r="AQ39" s="154" t="n"/>
      <c r="AR39" s="154" t="n"/>
      <c r="AS39" s="154" t="n"/>
      <c r="AT39" s="154" t="n"/>
      <c r="AU39" s="154" t="n"/>
      <c r="AV39" s="154" t="n"/>
      <c r="AW39" s="154" t="n"/>
      <c r="AX39" s="154" t="n"/>
      <c r="AY39" s="154" t="n"/>
      <c r="AZ39" s="154" t="n"/>
      <c r="BA39" s="154" t="n"/>
      <c r="BB39" s="154" t="n"/>
      <c r="BC39" s="154" t="n"/>
      <c r="BD39" s="154" t="n"/>
      <c r="BE39" s="154" t="n"/>
      <c r="BF39" s="154" t="n"/>
      <c r="BG39" s="154" t="n"/>
      <c r="BH39" s="154" t="n"/>
      <c r="BI39" s="154" t="n"/>
      <c r="BJ39" s="154" t="n"/>
      <c r="BK39" s="154" t="n"/>
      <c r="BL39" s="154" t="n"/>
      <c r="BM39" s="154" t="n"/>
      <c r="BN39" s="154" t="n"/>
      <c r="BO39" s="154" t="n"/>
      <c r="BP39" s="154" t="n"/>
    </row>
    <row r="40" spans="3:36" ht="16" customHeight="1" x14ac:dyDescent="0.25">
      <c r="A40" s="154" t="n"/>
      <c r="B40" s="154" t="n"/>
      <c r="C40" s="179" t="n"/>
      <c r="D40" s="180" t="s">
        <v>69</v>
      </c>
      <c r="E40" s="154" t="n"/>
      <c r="F40" s="185">
        <v>0.72399999999999998</v>
      </c>
      <c r="G40" s="185">
        <v>4.0000000000000001E-3</v>
      </c>
      <c r="H40" s="185">
        <v>-1.9830000000000001</v>
      </c>
      <c r="I40" s="186">
        <f>AC40-SUM(F40:H40)</f>
        <v>2.7440000000000002</v>
      </c>
      <c r="J40" s="185">
        <v>0.152</v>
      </c>
      <c r="K40" s="185">
        <v>4.5999999999999999E-2</v>
      </c>
      <c r="L40" s="185">
        <v>-0.22500000000000001</v>
      </c>
      <c r="M40" s="185">
        <v>1.2130000000000001</v>
      </c>
      <c r="N40" s="185">
        <v>0.16400000000000001</v>
      </c>
      <c r="O40" s="185">
        <v>0.19800000000000001</v>
      </c>
      <c r="P40" s="186">
        <f>0.852</f>
        <v>0.85199999999999998</v>
      </c>
      <c r="Q40" s="186">
        <f>0.771</f>
        <v>0.77100000000000002</v>
      </c>
      <c r="R40" s="185">
        <v>0.19</v>
      </c>
      <c r="S40" s="185">
        <v>-2.4E-2</v>
      </c>
      <c r="T40" s="185">
        <v>-0.13700000000000001</v>
      </c>
      <c r="U40" s="185">
        <v>-1.9850000000000001</v>
      </c>
      <c r="V40" s="185">
        <v>-1.6</v>
      </c>
      <c r="W40" s="185">
        <v>-0.39100000000000001</v>
      </c>
      <c r="X40" s="185">
        <v>-0.307</v>
      </c>
      <c r="Y40" s="186">
        <f>Y35</f>
        <v>-1.843</v>
      </c>
      <c r="Z40" s="187" t="n"/>
      <c r="AA40" s="187" t="n"/>
      <c r="AB40" s="185">
        <v>0.749</v>
      </c>
      <c r="AC40" s="185">
        <v>1.4890000000000001</v>
      </c>
      <c r="AD40" s="185">
        <v>1.1859999999999999</v>
      </c>
      <c r="AE40" s="186">
        <f>1.985</f>
        <v>1.9850000000000001</v>
      </c>
      <c r="AF40" s="185">
        <v>-1.956</v>
      </c>
      <c r="AG40" s="186">
        <f>AG35</f>
        <v>-4.141</v>
      </c>
      <c r="AH40" s="186">
        <f t="shared" ref="AH40:AH55" si="56">SUM(U40:X40)</f>
        <v>-4.2830000000000004</v>
      </c>
      <c r="AI40" s="186">
        <f t="shared" ref="AI40:AI54" si="57">U40</f>
        <v>-1.9850000000000001</v>
      </c>
      <c r="AJ40" s="186">
        <f t="shared" ref="AJ40:AJ54" si="58">Y40</f>
        <v>-1.843</v>
      </c>
      <c r="AK40" s="187" t="n"/>
      <c r="AL40" s="187" t="n"/>
      <c r="AM40" s="187" t="n"/>
      <c r="AN40" s="187" t="n"/>
      <c r="AO40" s="187" t="n"/>
      <c r="AP40" s="187" t="n"/>
      <c r="AQ40" s="187" t="n"/>
      <c r="AR40" s="187" t="n"/>
      <c r="AS40" s="187" t="n"/>
      <c r="AT40" s="187" t="n"/>
      <c r="AU40" s="187" t="n"/>
      <c r="AV40" s="187" t="n"/>
      <c r="AW40" s="187" t="n"/>
      <c r="AX40" s="187" t="n"/>
      <c r="AY40" s="187" t="n"/>
      <c r="AZ40" s="187" t="n"/>
      <c r="BA40" s="187" t="n"/>
      <c r="BB40" s="187" t="n"/>
      <c r="BC40" s="187" t="n"/>
      <c r="BD40" s="187" t="n"/>
      <c r="BE40" s="187" t="n"/>
      <c r="BF40" s="187" t="n"/>
      <c r="BG40" s="187" t="n"/>
      <c r="BH40" s="187" t="n"/>
      <c r="BI40" s="187" t="n"/>
      <c r="BJ40" s="187" t="n"/>
      <c r="BK40" s="187" t="n"/>
      <c r="BL40" s="187" t="n"/>
      <c r="BM40" s="187" t="n"/>
      <c r="BN40" s="187" t="n"/>
      <c r="BO40" s="187" t="n"/>
      <c r="BP40" s="187" t="n"/>
    </row>
    <row r="41" spans="3:36" ht="16" customHeight="1" x14ac:dyDescent="0.25">
      <c r="A41" s="154" t="n"/>
      <c r="B41" s="154" t="n"/>
      <c r="C41" s="179" t="n"/>
      <c r="D41" s="180" t="s">
        <v>70</v>
      </c>
      <c r="E41" s="154" t="n"/>
      <c r="F41" s="185">
        <v>7.8120000000000003</v>
      </c>
      <c r="G41" s="185">
        <v>7.8769999999999998</v>
      </c>
      <c r="H41" s="185">
        <v>3.9769999999999999</v>
      </c>
      <c r="I41" s="186">
        <f>AC41-SUM(F41:H41)</f>
        <v>6.98</v>
      </c>
      <c r="J41" s="185">
        <v>5.8369999999999997</v>
      </c>
      <c r="K41" s="185">
        <v>7.0640000000000001</v>
      </c>
      <c r="L41" s="185">
        <v>7.3369999999999997</v>
      </c>
      <c r="M41" s="185">
        <v>7.6470000000000002</v>
      </c>
      <c r="N41" s="185">
        <v>10.454000000000001</v>
      </c>
      <c r="O41" s="185">
        <v>7.81</v>
      </c>
      <c r="P41" s="186">
        <f>7.517</f>
        <v>7.5170000000000003</v>
      </c>
      <c r="Q41" s="186">
        <f>7.867</f>
        <v>7.867</v>
      </c>
      <c r="R41" s="186">
        <f>8.096</f>
        <v>8.0960000000000001</v>
      </c>
      <c r="S41" s="185">
        <v>8.6780000000000008</v>
      </c>
      <c r="T41" s="185">
        <v>8.5340000000000007</v>
      </c>
      <c r="U41" s="185">
        <v>8.1920000000000002</v>
      </c>
      <c r="V41" s="185">
        <v>7.8929999999999998</v>
      </c>
      <c r="W41" s="185">
        <v>8.0909999999999993</v>
      </c>
      <c r="X41" s="185">
        <v>7.8150000000000004</v>
      </c>
      <c r="Y41" s="186">
        <f t="shared" ref="Y41:Y54" si="59">AG41-SUM(V41:X41)</f>
        <v>7.5510000000000019</v>
      </c>
      <c r="Z41" s="187" t="n"/>
      <c r="AA41" s="187" t="n"/>
      <c r="AB41" s="185">
        <v>34.073</v>
      </c>
      <c r="AC41" s="185">
        <v>26.646000000000001</v>
      </c>
      <c r="AD41" s="185">
        <v>27.885000000000002</v>
      </c>
      <c r="AE41" s="185">
        <v>31.274999999999999</v>
      </c>
      <c r="AF41" s="185">
        <v>33.5</v>
      </c>
      <c r="AG41" s="185">
        <v>31.35</v>
      </c>
      <c r="AH41" s="186">
        <f t="shared" si="56"/>
        <v>31.991000000000003</v>
      </c>
      <c r="AI41" s="186">
        <f t="shared" si="57"/>
        <v>8.1920000000000002</v>
      </c>
      <c r="AJ41" s="186">
        <f t="shared" si="58"/>
        <v>7.5510000000000019</v>
      </c>
      <c r="AK41" s="187" t="n"/>
      <c r="AL41" s="187" t="n"/>
      <c r="AM41" s="187" t="n"/>
      <c r="AN41" s="187" t="n"/>
      <c r="AO41" s="187" t="n"/>
      <c r="AP41" s="187" t="n"/>
      <c r="AQ41" s="187" t="n"/>
      <c r="AR41" s="187" t="n"/>
      <c r="AS41" s="187" t="n"/>
      <c r="AT41" s="187" t="n"/>
      <c r="AU41" s="187" t="n"/>
      <c r="AV41" s="187" t="n"/>
      <c r="AW41" s="187" t="n"/>
      <c r="AX41" s="187" t="n"/>
      <c r="AY41" s="187" t="n"/>
      <c r="AZ41" s="187" t="n"/>
      <c r="BA41" s="187" t="n"/>
      <c r="BB41" s="187" t="n"/>
      <c r="BC41" s="187" t="n"/>
      <c r="BD41" s="187" t="n"/>
      <c r="BE41" s="187" t="n"/>
      <c r="BF41" s="187" t="n"/>
      <c r="BG41" s="187" t="n"/>
      <c r="BH41" s="187" t="n"/>
      <c r="BI41" s="187" t="n"/>
      <c r="BJ41" s="187" t="n"/>
      <c r="BK41" s="187" t="n"/>
      <c r="BL41" s="187" t="n"/>
      <c r="BM41" s="187" t="n"/>
      <c r="BN41" s="187" t="n"/>
      <c r="BO41" s="187" t="n"/>
      <c r="BP41" s="187" t="n"/>
    </row>
    <row r="42" spans="3:36" ht="16" customHeight="1" x14ac:dyDescent="0.25">
      <c r="A42" s="154" t="n"/>
      <c r="B42" s="154" t="n"/>
      <c r="C42" s="179" t="n"/>
      <c r="D42" s="180" t="s">
        <v>71</v>
      </c>
      <c r="E42" s="154" t="n"/>
      <c r="F42" s="185">
        <v>10.699</v>
      </c>
      <c r="G42" s="185">
        <v>10.74</v>
      </c>
      <c r="H42" s="185">
        <v>5.7039999999999997</v>
      </c>
      <c r="I42" s="186">
        <f>AC42-SUM(F42:H42)</f>
        <v>20.356000000000002</v>
      </c>
      <c r="J42" s="185">
        <v>13.177</v>
      </c>
      <c r="K42" s="185">
        <v>14.242000000000001</v>
      </c>
      <c r="L42" s="185">
        <v>14.382</v>
      </c>
      <c r="M42" s="185">
        <v>14.816000000000001</v>
      </c>
      <c r="N42" s="185">
        <v>14.255000000000001</v>
      </c>
      <c r="O42" s="185">
        <v>14.587</v>
      </c>
      <c r="P42" s="186">
        <f>14.433</f>
        <v>14.433</v>
      </c>
      <c r="Q42" s="186">
        <f>14.503</f>
        <v>14.503</v>
      </c>
      <c r="R42" s="185">
        <v>14.247</v>
      </c>
      <c r="S42" s="185">
        <v>13.944000000000001</v>
      </c>
      <c r="T42" s="185">
        <v>13.885</v>
      </c>
      <c r="U42" s="185">
        <v>14.250999999999999</v>
      </c>
      <c r="V42" s="185">
        <v>14.242000000000001</v>
      </c>
      <c r="W42" s="185">
        <v>13.308</v>
      </c>
      <c r="X42" s="185">
        <v>13.302</v>
      </c>
      <c r="Y42" s="186">
        <f t="shared" si="59"/>
        <v>13.284999999999997</v>
      </c>
      <c r="Z42" s="187" t="n"/>
      <c r="AA42" s="187" t="n"/>
      <c r="AB42" s="185">
        <v>40.968000000000004</v>
      </c>
      <c r="AC42" s="185">
        <v>47.499000000000002</v>
      </c>
      <c r="AD42" s="185">
        <v>56.616999999999997</v>
      </c>
      <c r="AE42" s="186">
        <f>57.778</f>
        <v>57.777999999999999</v>
      </c>
      <c r="AF42" s="185">
        <v>56.326999999999998</v>
      </c>
      <c r="AG42" s="185">
        <v>54.137</v>
      </c>
      <c r="AH42" s="186">
        <f t="shared" si="56"/>
        <v>55.103000000000002</v>
      </c>
      <c r="AI42" s="186">
        <f t="shared" si="57"/>
        <v>14.250999999999999</v>
      </c>
      <c r="AJ42" s="186">
        <f t="shared" si="58"/>
        <v>13.284999999999997</v>
      </c>
      <c r="AK42" s="187" t="n"/>
      <c r="AL42" s="187" t="n"/>
      <c r="AM42" s="187" t="n"/>
      <c r="AN42" s="187" t="n"/>
      <c r="AO42" s="187" t="n"/>
      <c r="AP42" s="187" t="n"/>
      <c r="AQ42" s="187" t="n"/>
      <c r="AR42" s="187" t="n"/>
      <c r="AS42" s="187" t="n"/>
      <c r="AT42" s="187" t="n"/>
      <c r="AU42" s="187" t="n"/>
      <c r="AV42" s="187" t="n"/>
      <c r="AW42" s="187" t="n"/>
      <c r="AX42" s="187" t="n"/>
      <c r="AY42" s="187" t="n"/>
      <c r="AZ42" s="187" t="n"/>
      <c r="BA42" s="187" t="n"/>
      <c r="BB42" s="187" t="n"/>
      <c r="BC42" s="187" t="n"/>
      <c r="BD42" s="187" t="n"/>
      <c r="BE42" s="187" t="n"/>
      <c r="BF42" s="187" t="n"/>
      <c r="BG42" s="187" t="n"/>
      <c r="BH42" s="187" t="n"/>
      <c r="BI42" s="187" t="n"/>
      <c r="BJ42" s="187" t="n"/>
      <c r="BK42" s="187" t="n"/>
      <c r="BL42" s="187" t="n"/>
      <c r="BM42" s="187" t="n"/>
      <c r="BN42" s="187" t="n"/>
      <c r="BO42" s="187" t="n"/>
      <c r="BP42" s="187" t="n"/>
    </row>
    <row r="43" spans="3:36" ht="16" customHeight="1" x14ac:dyDescent="0.25">
      <c r="A43" s="154" t="n"/>
      <c r="B43" s="154" t="n"/>
      <c r="C43" s="179" t="n"/>
      <c r="D43" s="180" t="s">
        <v>84</v>
      </c>
      <c r="E43" s="154" t="n"/>
      <c r="F43" s="185">
        <v>3.3479999999999999</v>
      </c>
      <c r="G43" s="185">
        <v>2.72</v>
      </c>
      <c r="H43" s="185">
        <v>13.076000000000001</v>
      </c>
      <c r="I43" s="186">
        <f>AC43-SUM(F43:H43)</f>
        <v>-8.6259999999999977</v>
      </c>
      <c r="J43" s="185">
        <v>0.67400000000000004</v>
      </c>
      <c r="K43" s="185">
        <v>3.4009999999999998</v>
      </c>
      <c r="L43" s="185">
        <v>2.1000000000000001E-2</v>
      </c>
      <c r="M43" s="185">
        <v>-1.629</v>
      </c>
      <c r="N43" s="185">
        <v>-20.306999999999999</v>
      </c>
      <c r="O43" s="185">
        <v>-6.5289999999999999</v>
      </c>
      <c r="P43" s="186">
        <f>-2.978</f>
        <v>-2.9780000000000002</v>
      </c>
      <c r="Q43" s="186">
        <f>3.276</f>
        <v>3.2759999999999998</v>
      </c>
      <c r="R43" s="186">
        <f>-3.637</f>
        <v>-3.637</v>
      </c>
      <c r="S43" s="185">
        <v>-1.863</v>
      </c>
      <c r="T43" s="185">
        <v>3.875</v>
      </c>
      <c r="U43" s="185">
        <v>1.0999999999999999E-2</v>
      </c>
      <c r="V43" s="185">
        <v>-2.411</v>
      </c>
      <c r="W43" s="185">
        <v>-1.7470000000000001</v>
      </c>
      <c r="X43" s="185">
        <v>-0.46700000000000003</v>
      </c>
      <c r="Y43" s="186">
        <f t="shared" si="59"/>
        <v>-0.46799999999999997</v>
      </c>
      <c r="Z43" s="187" t="n"/>
      <c r="AA43" s="187" t="n"/>
      <c r="AB43" s="185">
        <v>-5.9470000000000001</v>
      </c>
      <c r="AC43" s="185">
        <v>10.518000000000001</v>
      </c>
      <c r="AD43" s="185">
        <v>2.4660000000000002</v>
      </c>
      <c r="AE43" s="186">
        <f>-5.216</f>
        <v>-5.2160000000000002</v>
      </c>
      <c r="AF43" s="185">
        <v>-1.6140000000000001</v>
      </c>
      <c r="AG43" s="185">
        <v>-5.093</v>
      </c>
      <c r="AH43" s="186">
        <f t="shared" si="56"/>
        <v>-4.6139999999999999</v>
      </c>
      <c r="AI43" s="186">
        <f t="shared" si="57"/>
        <v>1.0999999999999999E-2</v>
      </c>
      <c r="AJ43" s="186">
        <f t="shared" si="58"/>
        <v>-0.46799999999999997</v>
      </c>
      <c r="AK43" s="187" t="n"/>
      <c r="AL43" s="187" t="n"/>
      <c r="AM43" s="187" t="n"/>
      <c r="AN43" s="187" t="n"/>
      <c r="AO43" s="187" t="n"/>
      <c r="AP43" s="187" t="n"/>
      <c r="AQ43" s="187" t="n"/>
      <c r="AR43" s="187" t="n"/>
      <c r="AS43" s="187" t="n"/>
      <c r="AT43" s="187" t="n"/>
      <c r="AU43" s="187" t="n"/>
      <c r="AV43" s="187" t="n"/>
      <c r="AW43" s="187" t="n"/>
      <c r="AX43" s="187" t="n"/>
      <c r="AY43" s="187" t="n"/>
      <c r="AZ43" s="187" t="n"/>
      <c r="BA43" s="187" t="n"/>
      <c r="BB43" s="187" t="n"/>
      <c r="BC43" s="187" t="n"/>
      <c r="BD43" s="187" t="n"/>
      <c r="BE43" s="187" t="n"/>
      <c r="BF43" s="187" t="n"/>
      <c r="BG43" s="187" t="n"/>
      <c r="BH43" s="187" t="n"/>
      <c r="BI43" s="187" t="n"/>
      <c r="BJ43" s="187" t="n"/>
      <c r="BK43" s="187" t="n"/>
      <c r="BL43" s="187" t="n"/>
      <c r="BM43" s="187" t="n"/>
      <c r="BN43" s="187" t="n"/>
      <c r="BO43" s="187" t="n"/>
      <c r="BP43" s="187" t="n"/>
    </row>
    <row r="44" spans="3:36" ht="16" customHeight="1" x14ac:dyDescent="0.25">
      <c r="A44" s="154" t="n"/>
      <c r="B44" s="154" t="n"/>
      <c r="C44" s="179" t="n"/>
      <c r="D44" s="180" t="s">
        <v>64</v>
      </c>
      <c r="E44" s="154" t="n"/>
      <c r="F44" s="185">
        <v>0</v>
      </c>
      <c r="G44" s="185">
        <v>0</v>
      </c>
      <c r="H44" s="185">
        <v>59.21</v>
      </c>
      <c r="I44" s="186">
        <f>AC44-SUM(F44:H44)</f>
        <v>-59.21</v>
      </c>
      <c r="J44" s="185">
        <v>0</v>
      </c>
      <c r="K44" s="185">
        <v>111.485</v>
      </c>
      <c r="L44" s="185">
        <v>109.75700000000001</v>
      </c>
      <c r="M44" s="185">
        <v>0</v>
      </c>
      <c r="N44" s="185">
        <v>0</v>
      </c>
      <c r="O44" s="185">
        <v>0</v>
      </c>
      <c r="P44" s="185">
        <v>0</v>
      </c>
      <c r="Q44" s="185">
        <v>0</v>
      </c>
      <c r="R44" s="185">
        <v>0</v>
      </c>
      <c r="S44" s="185">
        <v>0</v>
      </c>
      <c r="T44" s="185">
        <v>0</v>
      </c>
      <c r="U44" s="185">
        <v>0</v>
      </c>
      <c r="V44" s="187" t="n"/>
      <c r="W44" s="185">
        <v>0</v>
      </c>
      <c r="X44" s="185">
        <v>74.724999999999994</v>
      </c>
      <c r="Y44" s="186">
        <f t="shared" si="59"/>
        <v>0</v>
      </c>
      <c r="Z44" s="187" t="n"/>
      <c r="AA44" s="187" t="n"/>
      <c r="AB44" s="185">
        <v>0</v>
      </c>
      <c r="AC44" s="185">
        <v>0</v>
      </c>
      <c r="AD44" s="185">
        <v>222.322</v>
      </c>
      <c r="AE44" s="185">
        <v>0</v>
      </c>
      <c r="AF44" s="185">
        <v>0</v>
      </c>
      <c r="AG44" s="185">
        <v>74.724999999999994</v>
      </c>
      <c r="AH44" s="186">
        <f t="shared" si="56"/>
        <v>74.724999999999994</v>
      </c>
      <c r="AI44" s="186">
        <f t="shared" si="57"/>
        <v>0</v>
      </c>
      <c r="AJ44" s="186">
        <f t="shared" si="58"/>
        <v>0</v>
      </c>
      <c r="AK44" s="187" t="n"/>
      <c r="AL44" s="187" t="n"/>
      <c r="AM44" s="187" t="n"/>
      <c r="AN44" s="187" t="n"/>
      <c r="AO44" s="187" t="n"/>
      <c r="AP44" s="187" t="n"/>
      <c r="AQ44" s="187" t="n"/>
      <c r="AR44" s="187" t="n"/>
      <c r="AS44" s="187" t="n"/>
      <c r="AT44" s="187" t="n"/>
      <c r="AU44" s="187" t="n"/>
      <c r="AV44" s="187" t="n"/>
      <c r="AW44" s="187" t="n"/>
      <c r="AX44" s="187" t="n"/>
      <c r="AY44" s="187" t="n"/>
      <c r="AZ44" s="187" t="n"/>
      <c r="BA44" s="187" t="n"/>
      <c r="BB44" s="187" t="n"/>
      <c r="BC44" s="187" t="n"/>
      <c r="BD44" s="187" t="n"/>
      <c r="BE44" s="187" t="n"/>
      <c r="BF44" s="187" t="n"/>
      <c r="BG44" s="187" t="n"/>
      <c r="BH44" s="187" t="n"/>
      <c r="BI44" s="187" t="n"/>
      <c r="BJ44" s="187" t="n"/>
      <c r="BK44" s="187" t="n"/>
      <c r="BL44" s="187" t="n"/>
      <c r="BM44" s="187" t="n"/>
      <c r="BN44" s="187" t="n"/>
      <c r="BO44" s="187" t="n"/>
      <c r="BP44" s="187" t="n"/>
    </row>
    <row r="45" spans="3:36" ht="16" customHeight="1" x14ac:dyDescent="0.25">
      <c r="A45" s="154" t="n"/>
      <c r="B45" s="154" t="n"/>
      <c r="C45" s="179" t="n"/>
      <c r="D45" s="180" t="s">
        <v>91</v>
      </c>
      <c r="E45" s="154" t="n"/>
      <c r="F45" s="185">
        <v>0</v>
      </c>
      <c r="G45" s="185">
        <v>0</v>
      </c>
      <c r="H45" s="185">
        <v>0</v>
      </c>
      <c r="I45" s="185">
        <v>0</v>
      </c>
      <c r="J45" s="185">
        <v>0</v>
      </c>
      <c r="K45" s="185">
        <v>0</v>
      </c>
      <c r="L45" s="185">
        <v>9.6440000000000001</v>
      </c>
      <c r="M45" s="185">
        <v>1.8979999999999999</v>
      </c>
      <c r="N45" s="185">
        <v>0</v>
      </c>
      <c r="O45" s="185">
        <v>0</v>
      </c>
      <c r="P45" s="186">
        <f>0.225</f>
        <v>0.22500000000000001</v>
      </c>
      <c r="Q45" s="185">
        <v>0</v>
      </c>
      <c r="R45" s="185">
        <v>0</v>
      </c>
      <c r="S45" s="185">
        <v>0</v>
      </c>
      <c r="T45" s="185">
        <v>0</v>
      </c>
      <c r="U45" s="185">
        <v>0</v>
      </c>
      <c r="V45" s="187" t="n"/>
      <c r="W45" s="185">
        <v>3.468</v>
      </c>
      <c r="X45" s="185">
        <v>6.2039999999999997</v>
      </c>
      <c r="Y45" s="186">
        <f t="shared" si="59"/>
        <v>15.27</v>
      </c>
      <c r="Z45" s="187" t="n"/>
      <c r="AA45" s="187" t="n"/>
      <c r="AB45" s="185">
        <v>0</v>
      </c>
      <c r="AC45" s="185">
        <v>0</v>
      </c>
      <c r="AD45" s="185">
        <v>11.542</v>
      </c>
      <c r="AE45" s="186">
        <f>0.225</f>
        <v>0.22500000000000001</v>
      </c>
      <c r="AF45" s="185">
        <v>27.901</v>
      </c>
      <c r="AG45" s="185">
        <v>24.942</v>
      </c>
      <c r="AH45" s="186">
        <f t="shared" si="56"/>
        <v>9.6720000000000006</v>
      </c>
      <c r="AI45" s="186">
        <f t="shared" si="57"/>
        <v>0</v>
      </c>
      <c r="AJ45" s="186">
        <f t="shared" si="58"/>
        <v>15.27</v>
      </c>
      <c r="AK45" s="187" t="n"/>
      <c r="AL45" s="187" t="n"/>
      <c r="AM45" s="187" t="n"/>
      <c r="AN45" s="187" t="n"/>
      <c r="AO45" s="187" t="n"/>
      <c r="AP45" s="187" t="n"/>
      <c r="AQ45" s="187" t="n"/>
      <c r="AR45" s="187" t="n"/>
      <c r="AS45" s="187" t="n"/>
      <c r="AT45" s="187" t="n"/>
      <c r="AU45" s="187" t="n"/>
      <c r="AV45" s="187" t="n"/>
      <c r="AW45" s="187" t="n"/>
      <c r="AX45" s="187" t="n"/>
      <c r="AY45" s="187" t="n"/>
      <c r="AZ45" s="187" t="n"/>
      <c r="BA45" s="187" t="n"/>
      <c r="BB45" s="187" t="n"/>
      <c r="BC45" s="187" t="n"/>
      <c r="BD45" s="187" t="n"/>
      <c r="BE45" s="187" t="n"/>
      <c r="BF45" s="187" t="n"/>
      <c r="BG45" s="187" t="n"/>
      <c r="BH45" s="187" t="n"/>
      <c r="BI45" s="187" t="n"/>
      <c r="BJ45" s="187" t="n"/>
      <c r="BK45" s="187" t="n"/>
      <c r="BL45" s="187" t="n"/>
      <c r="BM45" s="187" t="n"/>
      <c r="BN45" s="187" t="n"/>
      <c r="BO45" s="187" t="n"/>
      <c r="BP45" s="187" t="n"/>
    </row>
    <row r="46" spans="3:36" ht="16" customHeight="1" x14ac:dyDescent="0.25">
      <c r="A46" s="154" t="n"/>
      <c r="B46" s="154" t="n"/>
      <c r="C46" s="179" t="n"/>
      <c r="D46" s="180" t="s">
        <v>72</v>
      </c>
      <c r="E46" s="154" t="n"/>
      <c r="F46" s="185">
        <v>0.95599999999999996</v>
      </c>
      <c r="G46" s="185">
        <v>1.5449999999999999</v>
      </c>
      <c r="H46" s="185">
        <v>1.3129999999999999</v>
      </c>
      <c r="I46" s="186">
        <f t="shared" ref="I46:I53" si="60">AC46-SUM(F46:H46)</f>
        <v>77.298000000000002</v>
      </c>
      <c r="J46" s="185">
        <v>15.483000000000001</v>
      </c>
      <c r="K46" s="185">
        <v>11.951000000000001</v>
      </c>
      <c r="L46" s="185">
        <v>53.253999999999998</v>
      </c>
      <c r="M46" s="185">
        <v>7.01</v>
      </c>
      <c r="N46" s="185">
        <v>7.9429999999999996</v>
      </c>
      <c r="O46" s="185">
        <v>33.036000000000001</v>
      </c>
      <c r="P46" s="186">
        <f>6.201</f>
        <v>6.2009999999999996</v>
      </c>
      <c r="Q46" s="185">
        <v>6.0229999999999997</v>
      </c>
      <c r="R46" s="185">
        <v>10.098000000000001</v>
      </c>
      <c r="S46" s="185">
        <v>7.0650000000000004</v>
      </c>
      <c r="T46" s="185">
        <v>5.9009999999999998</v>
      </c>
      <c r="U46" s="185">
        <v>4.8369999999999997</v>
      </c>
      <c r="V46" s="185">
        <v>5.1760000000000002</v>
      </c>
      <c r="W46" s="185">
        <v>3.9689999999999999</v>
      </c>
      <c r="X46" s="185">
        <v>3.331</v>
      </c>
      <c r="Y46" s="186">
        <f t="shared" si="59"/>
        <v>2.7780000000000005</v>
      </c>
      <c r="Z46" s="187" t="n"/>
      <c r="AA46" s="187" t="n"/>
      <c r="AB46" s="185">
        <v>12.81</v>
      </c>
      <c r="AC46" s="185">
        <v>81.111999999999995</v>
      </c>
      <c r="AD46" s="185">
        <v>87.697000000000003</v>
      </c>
      <c r="AE46" s="186">
        <f>53.203</f>
        <v>53.203000000000003</v>
      </c>
      <c r="AF46" s="185">
        <v>1.794</v>
      </c>
      <c r="AG46" s="185">
        <v>15.254</v>
      </c>
      <c r="AH46" s="186">
        <f t="shared" si="56"/>
        <v>17.312999999999999</v>
      </c>
      <c r="AI46" s="186">
        <f t="shared" si="57"/>
        <v>4.8369999999999997</v>
      </c>
      <c r="AJ46" s="186">
        <f t="shared" si="58"/>
        <v>2.7780000000000005</v>
      </c>
      <c r="AK46" s="187" t="n"/>
      <c r="AL46" s="187" t="n"/>
      <c r="AM46" s="187" t="n"/>
      <c r="AN46" s="187" t="n"/>
      <c r="AO46" s="187" t="n"/>
      <c r="AP46" s="187" t="n"/>
      <c r="AQ46" s="187" t="n"/>
      <c r="AR46" s="187" t="n"/>
      <c r="AS46" s="187" t="n"/>
      <c r="AT46" s="187" t="n"/>
      <c r="AU46" s="187" t="n"/>
      <c r="AV46" s="187" t="n"/>
      <c r="AW46" s="187" t="n"/>
      <c r="AX46" s="187" t="n"/>
      <c r="AY46" s="187" t="n"/>
      <c r="AZ46" s="187" t="n"/>
      <c r="BA46" s="187" t="n"/>
      <c r="BB46" s="187" t="n"/>
      <c r="BC46" s="187" t="n"/>
      <c r="BD46" s="187" t="n"/>
      <c r="BE46" s="187" t="n"/>
      <c r="BF46" s="187" t="n"/>
      <c r="BG46" s="187" t="n"/>
      <c r="BH46" s="187" t="n"/>
      <c r="BI46" s="187" t="n"/>
      <c r="BJ46" s="187" t="n"/>
      <c r="BK46" s="187" t="n"/>
      <c r="BL46" s="187" t="n"/>
      <c r="BM46" s="187" t="n"/>
      <c r="BN46" s="187" t="n"/>
      <c r="BO46" s="187" t="n"/>
      <c r="BP46" s="187" t="n"/>
    </row>
    <row r="47" spans="3:36" ht="16" customHeight="1" x14ac:dyDescent="0.25">
      <c r="A47" s="154" t="n"/>
      <c r="B47" s="154" t="n"/>
      <c r="C47" s="179" t="n"/>
      <c r="D47" s="180" t="s">
        <v>78</v>
      </c>
      <c r="E47" s="154" t="n"/>
      <c r="F47" s="185">
        <v>1.242</v>
      </c>
      <c r="G47" s="185">
        <v>1.512</v>
      </c>
      <c r="H47" s="185">
        <v>2.883</v>
      </c>
      <c r="I47" s="186">
        <f t="shared" si="60"/>
        <v>0.70599999999999952</v>
      </c>
      <c r="J47" s="185">
        <v>1.919</v>
      </c>
      <c r="K47" s="185">
        <v>1.0509999999999999</v>
      </c>
      <c r="L47" s="185">
        <v>0.78800000000000003</v>
      </c>
      <c r="M47" s="185">
        <v>-0.745</v>
      </c>
      <c r="N47" s="185">
        <v>0.23300000000000001</v>
      </c>
      <c r="O47" s="185">
        <v>0.248</v>
      </c>
      <c r="P47" s="185">
        <v>0</v>
      </c>
      <c r="Q47" s="186">
        <f>0.397</f>
        <v>0.39700000000000002</v>
      </c>
      <c r="R47" s="185">
        <v>0.10299999999999999</v>
      </c>
      <c r="S47" s="185">
        <v>1.6</v>
      </c>
      <c r="T47" s="185">
        <v>7.9000000000000001E-2</v>
      </c>
      <c r="U47" s="185">
        <v>1.2999999999999999E-2</v>
      </c>
      <c r="V47" s="185">
        <v>8.0000000000000002E-3</v>
      </c>
      <c r="W47" s="185">
        <v>0.01</v>
      </c>
      <c r="X47" s="185">
        <v>5.0000000000000001E-3</v>
      </c>
      <c r="Y47" s="186">
        <f>AG47-SUM(V47:X47)</f>
        <v>1.9999999999999983E-3</v>
      </c>
      <c r="Z47" s="187" t="n"/>
      <c r="AA47" s="187" t="n"/>
      <c r="AB47" s="185">
        <v>1.82</v>
      </c>
      <c r="AC47" s="185">
        <v>6.343</v>
      </c>
      <c r="AD47" s="185">
        <v>3.012</v>
      </c>
      <c r="AE47" s="186">
        <f>0.878</f>
        <v>0.878</v>
      </c>
      <c r="AF47" s="185">
        <v>0</v>
      </c>
      <c r="AG47" s="185">
        <v>2.5000000000000001E-2</v>
      </c>
      <c r="AH47" s="186">
        <f t="shared" si="56"/>
        <v>3.5999999999999997E-2</v>
      </c>
      <c r="AI47" s="186">
        <f t="shared" si="57"/>
        <v>1.2999999999999999E-2</v>
      </c>
      <c r="AJ47" s="186">
        <f t="shared" si="58"/>
        <v>1.9999999999999983E-3</v>
      </c>
      <c r="AK47" s="187" t="n"/>
      <c r="AL47" s="187" t="n"/>
      <c r="AM47" s="187" t="n"/>
      <c r="AN47" s="187" t="n"/>
      <c r="AO47" s="187" t="n"/>
      <c r="AP47" s="187" t="n"/>
      <c r="AQ47" s="187" t="n"/>
      <c r="AR47" s="187" t="n"/>
      <c r="AS47" s="187" t="n"/>
      <c r="AT47" s="187" t="n"/>
      <c r="AU47" s="187" t="n"/>
      <c r="AV47" s="187" t="n"/>
      <c r="AW47" s="187" t="n"/>
      <c r="AX47" s="187" t="n"/>
      <c r="AY47" s="187" t="n"/>
      <c r="AZ47" s="187" t="n"/>
      <c r="BA47" s="187" t="n"/>
      <c r="BB47" s="187" t="n"/>
      <c r="BC47" s="187" t="n"/>
      <c r="BD47" s="187" t="n"/>
      <c r="BE47" s="187" t="n"/>
      <c r="BF47" s="187" t="n"/>
      <c r="BG47" s="187" t="n"/>
      <c r="BH47" s="187" t="n"/>
      <c r="BI47" s="187" t="n"/>
      <c r="BJ47" s="187" t="n"/>
      <c r="BK47" s="187" t="n"/>
      <c r="BL47" s="187" t="n"/>
      <c r="BM47" s="187" t="n"/>
      <c r="BN47" s="187" t="n"/>
      <c r="BO47" s="187" t="n"/>
      <c r="BP47" s="187" t="n"/>
    </row>
    <row r="48" spans="3:36" ht="16" customHeight="1" x14ac:dyDescent="0.25">
      <c r="A48" s="154" t="n"/>
      <c r="B48" s="154" t="n"/>
      <c r="C48" s="179" t="n"/>
      <c r="D48" s="180" t="s">
        <v>55</v>
      </c>
      <c r="E48" s="154" t="n"/>
      <c r="F48" s="185">
        <v>0</v>
      </c>
      <c r="G48" s="185">
        <v>0</v>
      </c>
      <c r="H48" s="185">
        <v>2.6240000000000001</v>
      </c>
      <c r="I48" s="186">
        <f t="shared" si="60"/>
        <v>1.1759999999999997</v>
      </c>
      <c r="J48" s="185">
        <v>1.7</v>
      </c>
      <c r="K48" s="185">
        <v>0.255</v>
      </c>
      <c r="L48" s="185">
        <v>2.71</v>
      </c>
      <c r="M48" s="185">
        <v>6.2270000000000003</v>
      </c>
      <c r="N48" s="185">
        <v>1.0429999999999999</v>
      </c>
      <c r="O48" s="185">
        <v>1.7649999999999999</v>
      </c>
      <c r="P48" s="186">
        <f>-2.3</f>
        <v>-2.2999999999999998</v>
      </c>
      <c r="Q48" s="186">
        <f>4.19</f>
        <v>4.1900000000000004</v>
      </c>
      <c r="R48" s="185">
        <v>0</v>
      </c>
      <c r="S48" s="185">
        <v>0</v>
      </c>
      <c r="T48" s="185">
        <v>0</v>
      </c>
      <c r="U48" s="185">
        <v>0</v>
      </c>
      <c r="V48" s="187" t="n"/>
      <c r="W48" s="185">
        <v>0</v>
      </c>
      <c r="X48" s="187" t="n"/>
      <c r="Y48" s="186">
        <f t="shared" si="59"/>
        <v>0</v>
      </c>
      <c r="Z48" s="187" t="n"/>
      <c r="AA48" s="187" t="n"/>
      <c r="AB48" s="185">
        <v>0</v>
      </c>
      <c r="AC48" s="185">
        <v>3.8</v>
      </c>
      <c r="AD48" s="185">
        <v>10.002000000000001</v>
      </c>
      <c r="AE48" s="186">
        <f>4.698</f>
        <v>4.6980000000000004</v>
      </c>
      <c r="AF48" s="185">
        <v>0</v>
      </c>
      <c r="AG48" s="185">
        <v>0</v>
      </c>
      <c r="AH48" s="186">
        <f t="shared" si="56"/>
        <v>0</v>
      </c>
      <c r="AI48" s="186">
        <f t="shared" si="57"/>
        <v>0</v>
      </c>
      <c r="AJ48" s="186">
        <f t="shared" si="58"/>
        <v>0</v>
      </c>
      <c r="AK48" s="187" t="n"/>
      <c r="AL48" s="187" t="n"/>
      <c r="AM48" s="187" t="n"/>
      <c r="AN48" s="187" t="n"/>
      <c r="AO48" s="187" t="n"/>
      <c r="AP48" s="187" t="n"/>
      <c r="AQ48" s="187" t="n"/>
      <c r="AR48" s="187" t="n"/>
      <c r="AS48" s="187" t="n"/>
      <c r="AT48" s="187" t="n"/>
      <c r="AU48" s="187" t="n"/>
      <c r="AV48" s="187" t="n"/>
      <c r="AW48" s="187" t="n"/>
      <c r="AX48" s="187" t="n"/>
      <c r="AY48" s="187" t="n"/>
      <c r="AZ48" s="187" t="n"/>
      <c r="BA48" s="187" t="n"/>
      <c r="BB48" s="187" t="n"/>
      <c r="BC48" s="187" t="n"/>
      <c r="BD48" s="187" t="n"/>
      <c r="BE48" s="187" t="n"/>
      <c r="BF48" s="187" t="n"/>
      <c r="BG48" s="187" t="n"/>
      <c r="BH48" s="187" t="n"/>
      <c r="BI48" s="187" t="n"/>
      <c r="BJ48" s="187" t="n"/>
      <c r="BK48" s="187" t="n"/>
      <c r="BL48" s="187" t="n"/>
      <c r="BM48" s="187" t="n"/>
      <c r="BN48" s="187" t="n"/>
      <c r="BO48" s="187" t="n"/>
      <c r="BP48" s="187" t="n"/>
    </row>
    <row r="49" spans="2:65" ht="16" customHeight="1" x14ac:dyDescent="0.25">
      <c r="A49" s="154" t="n"/>
      <c r="B49" s="154" t="n"/>
      <c r="C49" s="179" t="n"/>
      <c r="D49" s="180" t="s">
        <v>79</v>
      </c>
      <c r="E49" s="154" t="n"/>
      <c r="F49" s="185">
        <v>0.36899999999999999</v>
      </c>
      <c r="G49" s="185">
        <v>0.66600000000000004</v>
      </c>
      <c r="H49" s="185">
        <v>2.9</v>
      </c>
      <c r="I49" s="186">
        <f t="shared" si="60"/>
        <v>-0.20999999999999996</v>
      </c>
      <c r="J49" s="185">
        <v>0</v>
      </c>
      <c r="K49" s="185">
        <v>0</v>
      </c>
      <c r="L49" s="185">
        <v>0</v>
      </c>
      <c r="M49" s="185">
        <v>0</v>
      </c>
      <c r="N49" s="185">
        <v>0</v>
      </c>
      <c r="O49" s="185">
        <v>0</v>
      </c>
      <c r="P49" s="185">
        <v>0</v>
      </c>
      <c r="Q49" s="185">
        <v>0</v>
      </c>
      <c r="R49" s="185">
        <v>0</v>
      </c>
      <c r="S49" s="185">
        <v>0</v>
      </c>
      <c r="T49" s="185">
        <v>0</v>
      </c>
      <c r="U49" s="185">
        <v>0</v>
      </c>
      <c r="V49" s="187" t="n"/>
      <c r="W49" s="185">
        <v>0</v>
      </c>
      <c r="X49" s="187" t="n"/>
      <c r="Y49" s="186">
        <f t="shared" si="59"/>
        <v>0</v>
      </c>
      <c r="Z49" s="187" t="n"/>
      <c r="AA49" s="187" t="n"/>
      <c r="AB49" s="185">
        <v>0</v>
      </c>
      <c r="AC49" s="185">
        <v>3.7250000000000001</v>
      </c>
      <c r="AD49" s="185">
        <v>0</v>
      </c>
      <c r="AE49" s="186">
        <f>0.669</f>
        <v>0.66900000000000004</v>
      </c>
      <c r="AF49" s="185">
        <v>0</v>
      </c>
      <c r="AG49" s="185">
        <v>0</v>
      </c>
      <c r="AH49" s="186">
        <f t="shared" si="56"/>
        <v>0</v>
      </c>
      <c r="AI49" s="186">
        <f t="shared" si="57"/>
        <v>0</v>
      </c>
      <c r="AJ49" s="186">
        <f t="shared" si="58"/>
        <v>0</v>
      </c>
      <c r="AK49" s="187" t="n"/>
      <c r="AL49" s="187" t="n"/>
      <c r="AM49" s="187" t="n"/>
      <c r="AN49" s="187" t="n"/>
      <c r="AO49" s="187" t="n"/>
      <c r="AP49" s="187" t="n"/>
      <c r="AQ49" s="187" t="n"/>
      <c r="AR49" s="187" t="n"/>
      <c r="AS49" s="187" t="n"/>
      <c r="AT49" s="187" t="n"/>
      <c r="AU49" s="187" t="n"/>
      <c r="AV49" s="187" t="n"/>
      <c r="AW49" s="187" t="n"/>
      <c r="AX49" s="187" t="n"/>
      <c r="AY49" s="187" t="n"/>
      <c r="AZ49" s="187" t="n"/>
      <c r="BA49" s="187" t="n"/>
      <c r="BB49" s="187" t="n"/>
      <c r="BC49" s="187" t="n"/>
      <c r="BD49" s="187" t="n"/>
      <c r="BE49" s="187" t="n"/>
      <c r="BF49" s="187" t="n"/>
      <c r="BG49" s="187" t="n"/>
      <c r="BH49" s="187" t="n"/>
      <c r="BI49" s="187" t="n"/>
      <c r="BJ49" s="187" t="n"/>
      <c r="BK49" s="187" t="n"/>
      <c r="BL49" s="187" t="n"/>
      <c r="BM49" s="187" t="n"/>
      <c r="BN49" s="187" t="n"/>
      <c r="BO49" s="187" t="n"/>
      <c r="BP49" s="187" t="n"/>
    </row>
    <row r="50" spans="2:65" ht="16" customHeight="1" x14ac:dyDescent="0.25">
      <c r="A50" s="154" t="n"/>
      <c r="B50" s="154" t="n"/>
      <c r="C50" s="179" t="n"/>
      <c r="D50" s="180" t="s">
        <v>80</v>
      </c>
      <c r="E50" s="154" t="n"/>
      <c r="F50" s="185">
        <v>0</v>
      </c>
      <c r="G50" s="185">
        <v>2.98</v>
      </c>
      <c r="H50" s="185">
        <v>2.6070000000000002</v>
      </c>
      <c r="I50" s="186">
        <f t="shared" si="60"/>
        <v>3.3140000000000001</v>
      </c>
      <c r="J50" s="185">
        <v>0</v>
      </c>
      <c r="K50" s="185">
        <v>0</v>
      </c>
      <c r="L50" s="185">
        <v>0</v>
      </c>
      <c r="M50" s="185">
        <v>0</v>
      </c>
      <c r="N50" s="185">
        <v>0</v>
      </c>
      <c r="O50" s="185">
        <v>0</v>
      </c>
      <c r="P50" s="185">
        <v>0</v>
      </c>
      <c r="Q50" s="185">
        <v>0</v>
      </c>
      <c r="R50" s="185">
        <v>0</v>
      </c>
      <c r="S50" s="185">
        <v>0</v>
      </c>
      <c r="T50" s="185">
        <v>0</v>
      </c>
      <c r="U50" s="185">
        <v>0</v>
      </c>
      <c r="V50" s="187" t="n"/>
      <c r="W50" s="185">
        <v>0</v>
      </c>
      <c r="X50" s="187" t="n"/>
      <c r="Y50" s="186">
        <f t="shared" si="59"/>
        <v>0</v>
      </c>
      <c r="Z50" s="187" t="n"/>
      <c r="AA50" s="187" t="n"/>
      <c r="AB50" s="185">
        <v>0</v>
      </c>
      <c r="AC50" s="185">
        <v>8.9009999999999998</v>
      </c>
      <c r="AD50" s="185">
        <v>0</v>
      </c>
      <c r="AE50" s="185">
        <v>0</v>
      </c>
      <c r="AF50" s="185">
        <v>0</v>
      </c>
      <c r="AG50" s="185">
        <v>0</v>
      </c>
      <c r="AH50" s="186">
        <f t="shared" si="56"/>
        <v>0</v>
      </c>
      <c r="AI50" s="186">
        <f t="shared" si="57"/>
        <v>0</v>
      </c>
      <c r="AJ50" s="186">
        <f t="shared" si="58"/>
        <v>0</v>
      </c>
      <c r="AK50" s="187" t="n"/>
      <c r="AL50" s="187" t="n"/>
      <c r="AM50" s="187" t="n"/>
      <c r="AN50" s="187" t="n"/>
      <c r="AO50" s="187" t="n"/>
      <c r="AP50" s="187" t="n"/>
      <c r="AQ50" s="187" t="n"/>
      <c r="AR50" s="187" t="n"/>
      <c r="AS50" s="187" t="n"/>
      <c r="AT50" s="187" t="n"/>
      <c r="AU50" s="187" t="n"/>
      <c r="AV50" s="187" t="n"/>
      <c r="AW50" s="187" t="n"/>
      <c r="AX50" s="187" t="n"/>
      <c r="AY50" s="187" t="n"/>
      <c r="AZ50" s="187" t="n"/>
      <c r="BA50" s="187" t="n"/>
      <c r="BB50" s="187" t="n"/>
      <c r="BC50" s="187" t="n"/>
      <c r="BD50" s="187" t="n"/>
      <c r="BE50" s="187" t="n"/>
      <c r="BF50" s="187" t="n"/>
      <c r="BG50" s="187" t="n"/>
      <c r="BH50" s="187" t="n"/>
      <c r="BI50" s="187" t="n"/>
      <c r="BJ50" s="187" t="n"/>
      <c r="BK50" s="187" t="n"/>
      <c r="BL50" s="187" t="n"/>
      <c r="BM50" s="187" t="n"/>
      <c r="BN50" s="187" t="n"/>
      <c r="BO50" s="187" t="n"/>
      <c r="BP50" s="187" t="n"/>
    </row>
    <row r="51" spans="2:65" ht="16" customHeight="1" x14ac:dyDescent="0.25">
      <c r="A51" s="154" t="n"/>
      <c r="B51" s="154" t="n"/>
      <c r="C51" s="179" t="n"/>
      <c r="D51" s="180" t="s">
        <v>101</v>
      </c>
      <c r="E51" s="154" t="n"/>
      <c r="F51" s="185">
        <v>0</v>
      </c>
      <c r="G51" s="185">
        <v>0</v>
      </c>
      <c r="H51" s="185">
        <v>0</v>
      </c>
      <c r="I51" s="186">
        <f t="shared" si="60"/>
        <v>2.6240000000000001</v>
      </c>
      <c r="J51" s="185">
        <v>0</v>
      </c>
      <c r="K51" s="185">
        <v>0</v>
      </c>
      <c r="L51" s="185">
        <v>0</v>
      </c>
      <c r="M51" s="185">
        <v>0</v>
      </c>
      <c r="N51" s="185">
        <v>0</v>
      </c>
      <c r="O51" s="185">
        <v>0</v>
      </c>
      <c r="P51" s="185">
        <v>0</v>
      </c>
      <c r="Q51" s="185">
        <v>0</v>
      </c>
      <c r="R51" s="185">
        <v>0</v>
      </c>
      <c r="S51" s="185">
        <v>0</v>
      </c>
      <c r="T51" s="185">
        <v>0</v>
      </c>
      <c r="U51" s="185">
        <v>0</v>
      </c>
      <c r="V51" s="187" t="n"/>
      <c r="W51" s="185">
        <v>0</v>
      </c>
      <c r="X51" s="187" t="n"/>
      <c r="Y51" s="186">
        <f t="shared" si="59"/>
        <v>0</v>
      </c>
      <c r="Z51" s="187" t="n"/>
      <c r="AA51" s="187" t="n"/>
      <c r="AB51" s="185">
        <v>0</v>
      </c>
      <c r="AC51" s="185">
        <v>2.6240000000000001</v>
      </c>
      <c r="AD51" s="185">
        <v>0</v>
      </c>
      <c r="AE51" s="185">
        <v>0</v>
      </c>
      <c r="AF51" s="185">
        <v>0</v>
      </c>
      <c r="AG51" s="185">
        <v>0</v>
      </c>
      <c r="AH51" s="186">
        <f t="shared" si="56"/>
        <v>0</v>
      </c>
      <c r="AI51" s="186">
        <f t="shared" si="57"/>
        <v>0</v>
      </c>
      <c r="AJ51" s="186">
        <f t="shared" si="58"/>
        <v>0</v>
      </c>
      <c r="AK51" s="187" t="n"/>
      <c r="AL51" s="187" t="n"/>
      <c r="AM51" s="187" t="n"/>
      <c r="AN51" s="187" t="n"/>
      <c r="AO51" s="187" t="n"/>
      <c r="AP51" s="187" t="n"/>
      <c r="AQ51" s="187" t="n"/>
      <c r="AR51" s="187" t="n"/>
      <c r="AS51" s="187" t="n"/>
      <c r="AT51" s="187" t="n"/>
      <c r="AU51" s="187" t="n"/>
      <c r="AV51" s="187" t="n"/>
      <c r="AW51" s="187" t="n"/>
      <c r="AX51" s="187" t="n"/>
      <c r="AY51" s="187" t="n"/>
      <c r="AZ51" s="187" t="n"/>
      <c r="BA51" s="187" t="n"/>
      <c r="BB51" s="187" t="n"/>
      <c r="BC51" s="187" t="n"/>
      <c r="BD51" s="187" t="n"/>
      <c r="BE51" s="187" t="n"/>
      <c r="BF51" s="187" t="n"/>
      <c r="BG51" s="187" t="n"/>
      <c r="BH51" s="187" t="n"/>
      <c r="BI51" s="187" t="n"/>
      <c r="BJ51" s="187" t="n"/>
      <c r="BK51" s="187" t="n"/>
      <c r="BL51" s="187" t="n"/>
      <c r="BM51" s="187" t="n"/>
      <c r="BN51" s="187" t="n"/>
      <c r="BO51" s="187" t="n"/>
      <c r="BP51" s="187" t="n"/>
    </row>
    <row r="52" spans="2:65" ht="16" customHeight="1" x14ac:dyDescent="0.25">
      <c r="A52" s="154" t="n"/>
      <c r="B52" s="154" t="n"/>
      <c r="C52" s="179" t="n"/>
      <c r="D52" s="180" t="s">
        <v>81</v>
      </c>
      <c r="E52" s="154" t="n"/>
      <c r="F52" s="185">
        <v>0</v>
      </c>
      <c r="G52" s="185">
        <v>3.895</v>
      </c>
      <c r="H52" s="185">
        <v>0</v>
      </c>
      <c r="I52" s="186">
        <f t="shared" si="60"/>
        <v>0</v>
      </c>
      <c r="J52" s="185">
        <v>0</v>
      </c>
      <c r="K52" s="185">
        <v>0</v>
      </c>
      <c r="L52" s="185">
        <v>0</v>
      </c>
      <c r="M52" s="185">
        <v>0</v>
      </c>
      <c r="N52" s="185">
        <v>0</v>
      </c>
      <c r="O52" s="185">
        <v>0</v>
      </c>
      <c r="P52" s="185">
        <v>0</v>
      </c>
      <c r="Q52" s="185">
        <v>0</v>
      </c>
      <c r="R52" s="185">
        <v>0</v>
      </c>
      <c r="S52" s="185">
        <v>0</v>
      </c>
      <c r="T52" s="185">
        <v>0</v>
      </c>
      <c r="U52" s="185">
        <v>0</v>
      </c>
      <c r="V52" s="187" t="n"/>
      <c r="W52" s="185">
        <v>0</v>
      </c>
      <c r="X52" s="187" t="n"/>
      <c r="Y52" s="186">
        <f t="shared" si="59"/>
        <v>0</v>
      </c>
      <c r="Z52" s="187" t="n"/>
      <c r="AA52" s="187" t="n"/>
      <c r="AB52" s="185">
        <v>0</v>
      </c>
      <c r="AC52" s="185">
        <v>3.895</v>
      </c>
      <c r="AD52" s="185">
        <v>0</v>
      </c>
      <c r="AE52" s="185">
        <v>0</v>
      </c>
      <c r="AF52" s="185">
        <v>0</v>
      </c>
      <c r="AG52" s="185">
        <v>0</v>
      </c>
      <c r="AH52" s="186">
        <f t="shared" si="56"/>
        <v>0</v>
      </c>
      <c r="AI52" s="186">
        <f t="shared" si="57"/>
        <v>0</v>
      </c>
      <c r="AJ52" s="186">
        <f t="shared" si="58"/>
        <v>0</v>
      </c>
      <c r="AK52" s="187" t="n"/>
      <c r="AL52" s="187" t="n"/>
      <c r="AM52" s="187" t="n"/>
      <c r="AN52" s="187" t="n"/>
      <c r="AO52" s="187" t="n"/>
      <c r="AP52" s="187" t="n"/>
      <c r="AQ52" s="187" t="n"/>
      <c r="AR52" s="187" t="n"/>
      <c r="AS52" s="187" t="n"/>
      <c r="AT52" s="187" t="n"/>
      <c r="AU52" s="187" t="n"/>
      <c r="AV52" s="187" t="n"/>
      <c r="AW52" s="187" t="n"/>
      <c r="AX52" s="187" t="n"/>
      <c r="AY52" s="187" t="n"/>
      <c r="AZ52" s="187" t="n"/>
      <c r="BA52" s="187" t="n"/>
      <c r="BB52" s="187" t="n"/>
      <c r="BC52" s="187" t="n"/>
      <c r="BD52" s="187" t="n"/>
      <c r="BE52" s="187" t="n"/>
      <c r="BF52" s="187" t="n"/>
      <c r="BG52" s="187" t="n"/>
      <c r="BH52" s="187" t="n"/>
      <c r="BI52" s="187" t="n"/>
      <c r="BJ52" s="187" t="n"/>
      <c r="BK52" s="187" t="n"/>
      <c r="BL52" s="187" t="n"/>
      <c r="BM52" s="187" t="n"/>
      <c r="BN52" s="187" t="n"/>
      <c r="BO52" s="187" t="n"/>
      <c r="BP52" s="187" t="n"/>
    </row>
    <row r="53" spans="2:65" ht="16" customHeight="1" x14ac:dyDescent="0.25">
      <c r="A53" s="154" t="n"/>
      <c r="B53" s="154" t="n"/>
      <c r="C53" s="179" t="n"/>
      <c r="D53" s="180" t="s">
        <v>82</v>
      </c>
      <c r="E53" s="154" t="n"/>
      <c r="F53" s="185">
        <v>0</v>
      </c>
      <c r="G53" s="185">
        <v>0</v>
      </c>
      <c r="H53" s="185">
        <v>0.97199999999999998</v>
      </c>
      <c r="I53" s="186">
        <f t="shared" si="60"/>
        <v>0.30400000000000005</v>
      </c>
      <c r="J53" s="185">
        <v>0.41199999999999998</v>
      </c>
      <c r="K53" s="185">
        <v>0.66800000000000004</v>
      </c>
      <c r="L53" s="185">
        <v>0.27400000000000002</v>
      </c>
      <c r="M53" s="185">
        <v>0</v>
      </c>
      <c r="N53" s="185">
        <v>0.14299999999999999</v>
      </c>
      <c r="O53" s="185">
        <v>0.52600000000000002</v>
      </c>
      <c r="P53" s="185">
        <v>0</v>
      </c>
      <c r="Q53" s="185">
        <v>0</v>
      </c>
      <c r="R53" s="185">
        <v>0</v>
      </c>
      <c r="S53" s="185">
        <v>0</v>
      </c>
      <c r="T53" s="185">
        <v>0</v>
      </c>
      <c r="U53" s="185">
        <v>0</v>
      </c>
      <c r="V53" s="187" t="n"/>
      <c r="W53" s="185">
        <v>0</v>
      </c>
      <c r="X53" s="187" t="n"/>
      <c r="Y53" s="186">
        <f t="shared" si="59"/>
        <v>0</v>
      </c>
      <c r="Z53" s="187" t="n"/>
      <c r="AA53" s="187" t="n"/>
      <c r="AB53" s="185">
        <v>0</v>
      </c>
      <c r="AC53" s="185">
        <v>1.276</v>
      </c>
      <c r="AD53" s="185">
        <v>0.93799999999999994</v>
      </c>
      <c r="AE53" s="185">
        <v>0</v>
      </c>
      <c r="AF53" s="185">
        <v>0</v>
      </c>
      <c r="AG53" s="185">
        <v>0</v>
      </c>
      <c r="AH53" s="186">
        <f t="shared" si="56"/>
        <v>0</v>
      </c>
      <c r="AI53" s="186">
        <f t="shared" si="57"/>
        <v>0</v>
      </c>
      <c r="AJ53" s="186">
        <f t="shared" si="58"/>
        <v>0</v>
      </c>
      <c r="AK53" s="187" t="n"/>
      <c r="AL53" s="187" t="n"/>
      <c r="AM53" s="187" t="n"/>
      <c r="AN53" s="187" t="n"/>
      <c r="AO53" s="187" t="n"/>
      <c r="AP53" s="187" t="n"/>
      <c r="AQ53" s="187" t="n"/>
      <c r="AR53" s="187" t="n"/>
      <c r="AS53" s="187" t="n"/>
      <c r="AT53" s="187" t="n"/>
      <c r="AU53" s="187" t="n"/>
      <c r="AV53" s="187" t="n"/>
      <c r="AW53" s="187" t="n"/>
      <c r="AX53" s="187" t="n"/>
      <c r="AY53" s="187" t="n"/>
      <c r="AZ53" s="187" t="n"/>
      <c r="BA53" s="187" t="n"/>
      <c r="BB53" s="187" t="n"/>
      <c r="BC53" s="187" t="n"/>
      <c r="BD53" s="187" t="n"/>
      <c r="BE53" s="187" t="n"/>
      <c r="BF53" s="187" t="n"/>
      <c r="BG53" s="187" t="n"/>
      <c r="BH53" s="187" t="n"/>
      <c r="BI53" s="187" t="n"/>
      <c r="BJ53" s="187" t="n"/>
      <c r="BK53" s="187" t="n"/>
      <c r="BL53" s="187" t="n"/>
      <c r="BM53" s="187" t="n"/>
      <c r="BN53" s="187" t="n"/>
      <c r="BO53" s="187" t="n"/>
      <c r="BP53" s="187" t="n"/>
    </row>
    <row r="54" spans="2:65" ht="16" customHeight="1" x14ac:dyDescent="0.25">
      <c r="A54" s="154" t="n"/>
      <c r="B54" s="154" t="n"/>
      <c r="C54" s="189" t="n"/>
      <c r="D54" s="190" t="s">
        <v>77</v>
      </c>
      <c r="E54" s="191" t="n"/>
      <c r="F54" s="193">
        <f t="shared" ref="F54:K54" si="61">SUM(F47:F53)</f>
        <v>1.611</v>
      </c>
      <c r="G54" s="193">
        <f t="shared" si="61"/>
        <v>9.052999999999999</v>
      </c>
      <c r="H54" s="193">
        <f t="shared" si="61"/>
        <v>11.985999999999999</v>
      </c>
      <c r="I54" s="193">
        <f t="shared" si="61"/>
        <v>7.9139999999999997</v>
      </c>
      <c r="J54" s="193">
        <f t="shared" si="61"/>
        <v>4.0309999999999997</v>
      </c>
      <c r="K54" s="193">
        <f t="shared" si="61"/>
        <v>1.9740000000000002</v>
      </c>
      <c r="L54" s="193">
        <f t="shared" ref="L54:R54" si="62">SUM(L47:L53)</f>
        <v>3.7720000000000002</v>
      </c>
      <c r="M54" s="193">
        <f t="shared" si="62"/>
        <v>5.4820000000000002</v>
      </c>
      <c r="N54" s="193">
        <f t="shared" si="62"/>
        <v>1.419</v>
      </c>
      <c r="O54" s="193">
        <f t="shared" si="62"/>
        <v>2.5389999999999997</v>
      </c>
      <c r="P54" s="193">
        <f t="shared" si="62"/>
        <v>-2.2999999999999998</v>
      </c>
      <c r="Q54" s="193">
        <f t="shared" si="62"/>
        <v>4.5870000000000006</v>
      </c>
      <c r="R54" s="193">
        <f t="shared" si="62"/>
        <v>0.10299999999999999</v>
      </c>
      <c r="S54" s="193">
        <f>SUM(S47:S53)</f>
        <v>1.6</v>
      </c>
      <c r="T54" s="193">
        <f>SUM(T47:T53)</f>
        <v>7.9000000000000001E-2</v>
      </c>
      <c r="U54" s="193">
        <f>SUM(U47:U53)</f>
        <v>1.2999999999999999E-2</v>
      </c>
      <c r="V54" s="194" t="n"/>
      <c r="W54" s="193">
        <f>-5.067</f>
        <v>-5.0670000000000002</v>
      </c>
      <c r="X54" s="192">
        <v>-0.98199999999999998</v>
      </c>
      <c r="Y54" s="193">
        <f t="shared" si="59"/>
        <v>0</v>
      </c>
      <c r="Z54" s="194" t="n"/>
      <c r="AA54" s="194" t="n"/>
      <c r="AB54" s="193">
        <f>SUM(AB47:AB53)</f>
        <v>1.82</v>
      </c>
      <c r="AC54" s="193">
        <f>SUM(AC47:AC53)</f>
        <v>30.563999999999997</v>
      </c>
      <c r="AD54" s="193">
        <f>SUM(AD47:AD53)</f>
        <v>13.952000000000002</v>
      </c>
      <c r="AE54" s="193">
        <f>SUM(AE47:AE53)</f>
        <v>6.245000000000001</v>
      </c>
      <c r="AF54" s="193">
        <f>SUM(AF47:AF53)</f>
        <v>0</v>
      </c>
      <c r="AG54" s="192">
        <v>-6.0490000000000004</v>
      </c>
      <c r="AH54" s="193">
        <f t="shared" si="56"/>
        <v>-6.0360000000000005</v>
      </c>
      <c r="AI54" s="193">
        <f t="shared" si="57"/>
        <v>1.2999999999999999E-2</v>
      </c>
      <c r="AJ54" s="193">
        <f t="shared" si="58"/>
        <v>0</v>
      </c>
      <c r="AK54" s="195"/>
      <c r="AL54" s="194" t="n"/>
      <c r="AM54" s="194" t="n"/>
      <c r="AN54" s="194" t="n"/>
      <c r="AO54" s="194" t="n"/>
      <c r="AP54" s="194" t="n"/>
      <c r="AQ54" s="194" t="n"/>
      <c r="AR54" s="194" t="n"/>
      <c r="AS54" s="194" t="n"/>
      <c r="AT54" s="194" t="n"/>
      <c r="AU54" s="194" t="n"/>
      <c r="AV54" s="194" t="n"/>
      <c r="AW54" s="194" t="n"/>
      <c r="AX54" s="194" t="n"/>
      <c r="AY54" s="194" t="n"/>
      <c r="AZ54" s="194" t="n"/>
      <c r="BA54" s="194" t="n"/>
      <c r="BB54" s="194" t="n"/>
      <c r="BC54" s="194" t="n"/>
      <c r="BD54" s="194" t="n"/>
      <c r="BE54" s="194" t="n"/>
      <c r="BF54" s="194" t="n"/>
      <c r="BG54" s="194" t="n"/>
      <c r="BH54" s="194" t="n"/>
      <c r="BI54" s="194" t="n"/>
      <c r="BJ54" s="194" t="n"/>
      <c r="BK54" s="194" t="n"/>
      <c r="BL54" s="194" t="n"/>
      <c r="BM54" s="193">
        <f>5.3/21.5</f>
        <v>0.24651162790697673</v>
      </c>
      <c r="BN54" s="194" t="n"/>
      <c r="BO54" s="194" t="n"/>
      <c r="BP54" s="194" t="n"/>
    </row>
    <row r="55" spans="2:65" ht="16" customHeight="1" x14ac:dyDescent="0.25">
      <c r="A55" s="196" t="n"/>
      <c r="B55" s="196" t="n"/>
      <c r="C55" s="207" t="s">
        <v>73</v>
      </c>
      <c r="D55" s="208" t="n"/>
      <c r="E55" s="208" t="n"/>
      <c r="F55" s="209">
        <f t="shared" ref="F55:R55" si="63">SUM(F54,F40:F46,F36)</f>
        <v>64.079000000000008</v>
      </c>
      <c r="G55" s="209">
        <f t="shared" si="63"/>
        <v>27.031999999999989</v>
      </c>
      <c r="H55" s="209">
        <f t="shared" si="63"/>
        <v>4.097999999999999</v>
      </c>
      <c r="I55" s="209">
        <f t="shared" si="63"/>
        <v>13.798000000000165</v>
      </c>
      <c r="J55" s="209">
        <f t="shared" si="63"/>
        <v>30.922000000000033</v>
      </c>
      <c r="K55" s="209">
        <f t="shared" si="63"/>
        <v>17.884000000000015</v>
      </c>
      <c r="L55" s="209">
        <f t="shared" si="63"/>
        <v>-12.695999999999998</v>
      </c>
      <c r="M55" s="209">
        <f t="shared" si="63"/>
        <v>7.5330000000000084</v>
      </c>
      <c r="N55" s="209">
        <f t="shared" si="63"/>
        <v>21.946000000000005</v>
      </c>
      <c r="O55" s="209">
        <f t="shared" si="63"/>
        <v>21.475000000000001</v>
      </c>
      <c r="P55" s="209">
        <f t="shared" si="63"/>
        <v>4.6889999999999965</v>
      </c>
      <c r="Q55" s="209">
        <f t="shared" si="63"/>
        <v>12.982000000000021</v>
      </c>
      <c r="R55" s="209">
        <f t="shared" si="63"/>
        <v>24.413999999999994</v>
      </c>
      <c r="S55" s="209">
        <f>SUM(S54,S40:S46,S36)</f>
        <v>26.822000000000003</v>
      </c>
      <c r="T55" s="209">
        <f>SUM(T54,T40:T46,T36)</f>
        <v>12.347999999999988</v>
      </c>
      <c r="U55" s="209">
        <f>SUM(U54,U40:U46,U36)</f>
        <v>18.361000000000001</v>
      </c>
      <c r="V55" s="209">
        <f>SUM(V54,V40:V47,V36)</f>
        <v>22.52999999999999</v>
      </c>
      <c r="W55" s="209">
        <f>SUM(W54,W40:W47,W36)</f>
        <v>14.25799999999998</v>
      </c>
      <c r="X55" s="209">
        <f t="shared" ref="X55:Y55" si="64">SUM(X54,X40:X47,X36)</f>
        <v>13.807000000000002</v>
      </c>
      <c r="Y55" s="209">
        <f t="shared" si="64"/>
        <v>19.37400000000007</v>
      </c>
      <c r="Z55" s="210" t="n"/>
      <c r="AA55" s="210" t="n"/>
      <c r="AB55" s="209">
        <f>SUM(AB54,AB40:AB46,AB36)</f>
        <v>116.07500000000005</v>
      </c>
      <c r="AC55" s="209">
        <f>SUM(AC54,AC40:AC46,AC36)</f>
        <v>109.00700000000003</v>
      </c>
      <c r="AD55" s="209">
        <f>SUM(AD54,AD40:AD46,AD36)</f>
        <v>41.526999999999987</v>
      </c>
      <c r="AE55" s="209">
        <f>SUM(AE54,AE40:AE46,AE36)</f>
        <v>61.09300000000006</v>
      </c>
      <c r="AF55" s="209">
        <f>SUM(AF54,AF40:AF46,AF36)</f>
        <v>81.94399999999996</v>
      </c>
      <c r="AG55" s="209">
        <f t="shared" ref="AG55" si="65">SUM(AG54,AG40:AG47,AG36)</f>
        <v>69.969000000000065</v>
      </c>
      <c r="AH55" s="209">
        <f t="shared" si="56"/>
        <v>68.955999999999975</v>
      </c>
      <c r="AI55" s="209">
        <f>SUM(AI54,AI40:AI46,AI36)</f>
        <v>18.360999999999969</v>
      </c>
      <c r="AJ55" s="209">
        <f>SUM(AJ54,AJ40:AJ46,AJ36)</f>
        <v>19.372000000000067</v>
      </c>
      <c r="AK55" s="210" t="n"/>
      <c r="AL55" s="210" t="n"/>
      <c r="AM55" s="210" t="n"/>
      <c r="AN55" s="210" t="n"/>
      <c r="AO55" s="210" t="n"/>
      <c r="AP55" s="210" t="n"/>
      <c r="AQ55" s="210" t="n"/>
      <c r="AR55" s="210" t="n"/>
      <c r="AS55" s="210" t="n"/>
      <c r="AT55" s="210" t="n"/>
      <c r="AU55" s="210" t="n"/>
      <c r="AV55" s="210" t="n"/>
      <c r="AW55" s="210" t="n"/>
      <c r="AX55" s="210" t="n"/>
      <c r="AY55" s="210" t="n"/>
      <c r="AZ55" s="210" t="n"/>
      <c r="BA55" s="210" t="n"/>
      <c r="BB55" s="210" t="n"/>
      <c r="BC55" s="210" t="n"/>
      <c r="BD55" s="210" t="n"/>
      <c r="BE55" s="210" t="n"/>
      <c r="BF55" s="210" t="n"/>
      <c r="BG55" s="210" t="n"/>
      <c r="BH55" s="210" t="n"/>
      <c r="BI55" s="210" t="n"/>
      <c r="BJ55" s="210" t="n"/>
      <c r="BK55" s="210" t="n"/>
      <c r="BL55" s="210" t="n"/>
      <c r="BM55" s="210" t="n"/>
      <c r="BN55" s="210" t="n"/>
      <c r="BO55" s="210" t="n"/>
      <c r="BP55" s="210" t="n"/>
    </row>
    <row r="56" spans="2:65" ht="16" customHeight="1" x14ac:dyDescent="0.25">
      <c r="A56" s="154" t="n"/>
      <c r="B56" s="154" t="n"/>
      <c r="C56" s="222" t="n"/>
      <c r="D56" s="223" t="s">
        <v>74</v>
      </c>
      <c r="E56" s="223"/>
      <c r="F56" s="224">
        <f t="shared" ref="F56:R56" si="66">F55/F17</f>
        <v>0.27201334618143846</v>
      </c>
      <c r="G56" s="224">
        <f t="shared" si="66"/>
        <v>0.12689769131826756</v>
      </c>
      <c r="H56" s="224">
        <f t="shared" si="66"/>
        <v>2.5293485908973071E-2</v>
      </c>
      <c r="I56" s="224">
        <f t="shared" si="66"/>
        <v>7.8876363386916948E-2</v>
      </c>
      <c r="J56" s="224">
        <f t="shared" si="66"/>
        <v>0.13822359304456674</v>
      </c>
      <c r="K56" s="224">
        <f t="shared" si="66"/>
        <v>8.9299445748239947E-2</v>
      </c>
      <c r="L56" s="224">
        <f t="shared" si="66"/>
        <v>-0.13536768704219043</v>
      </c>
      <c r="M56" s="224">
        <f t="shared" si="66"/>
        <v>5.4534398007717255E-2</v>
      </c>
      <c r="N56" s="224">
        <f t="shared" si="66"/>
        <v>0.14328712923002596</v>
      </c>
      <c r="O56" s="224">
        <f t="shared" si="66"/>
        <v>0.12520989784971315</v>
      </c>
      <c r="P56" s="224">
        <f t="shared" si="66"/>
        <v>3.9828420963220902E-2</v>
      </c>
      <c r="Q56" s="224">
        <f t="shared" si="66"/>
        <v>7.941081117452406E-2</v>
      </c>
      <c r="R56" s="224">
        <f t="shared" si="66"/>
        <v>0.16847233531611849</v>
      </c>
      <c r="S56" s="224">
        <f>S55/S17</f>
        <v>0.15920840975598174</v>
      </c>
      <c r="T56" s="224">
        <f>T55/T17</f>
        <v>0.10117165096272011</v>
      </c>
      <c r="U56" s="224">
        <f>U55/U17</f>
        <v>0.10887883441949273</v>
      </c>
      <c r="V56" s="224">
        <f t="shared" ref="V56:W56" si="67">V55/V17</f>
        <v>0.15724126379263412</v>
      </c>
      <c r="W56" s="224">
        <f t="shared" si="67"/>
        <v>9.8003904209397474E-2</v>
      </c>
      <c r="X56" s="224">
        <f t="shared" ref="X56" si="68">X55/X17</f>
        <v>0.11010718045232704</v>
      </c>
      <c r="Y56" s="224">
        <f>Y55/Y17</f>
        <v>0.1332856346787569</v>
      </c>
      <c r="Z56" s="224"/>
      <c r="AA56" s="224"/>
      <c r="AB56" s="224">
        <f t="shared" ref="AB56:AJ56" si="69">AB55/AB17</f>
        <v>0.21268038668161804</v>
      </c>
      <c r="AC56" s="224">
        <f t="shared" si="69"/>
        <v>0.13876607960078674</v>
      </c>
      <c r="AD56" s="224">
        <f t="shared" si="69"/>
        <v>6.3312908502960022E-2</v>
      </c>
      <c r="AE56" s="224">
        <f t="shared" si="69"/>
        <v>0.10083316553388293</v>
      </c>
      <c r="AF56" s="224">
        <f t="shared" ref="AF56:AG56" si="70">AF55/AF17</f>
        <v>0.13565270365122031</v>
      </c>
      <c r="AG56" s="224">
        <f t="shared" si="70"/>
        <v>0.12505183014012022</v>
      </c>
      <c r="AH56" s="224">
        <f t="shared" si="69"/>
        <v>0.11831846259437194</v>
      </c>
      <c r="AI56" s="224">
        <f>AI55/AI17</f>
        <v>0.10887883441949257</v>
      </c>
      <c r="AJ56" s="224">
        <f t="shared" si="69"/>
        <v>0.13327187545147509</v>
      </c>
      <c r="AK56" s="225"/>
      <c r="AL56" s="226" t="n"/>
      <c r="AM56" s="226" t="n"/>
      <c r="AN56" s="226" t="n"/>
      <c r="AO56" s="226" t="n"/>
      <c r="AP56" s="226" t="n"/>
      <c r="AQ56" s="226" t="n"/>
      <c r="AR56" s="226" t="n"/>
      <c r="AS56" s="226" t="n"/>
      <c r="AT56" s="226" t="n"/>
      <c r="AU56" s="226" t="n"/>
      <c r="AV56" s="226" t="n"/>
      <c r="AW56" s="225"/>
      <c r="AX56" s="225"/>
      <c r="AY56" s="225"/>
      <c r="AZ56" s="226" t="n"/>
      <c r="BA56" s="226" t="n"/>
      <c r="BB56" s="226" t="n"/>
      <c r="BC56" s="226" t="n"/>
      <c r="BD56" s="226" t="n"/>
      <c r="BE56" s="226" t="n"/>
      <c r="BF56" s="226" t="n"/>
      <c r="BG56" s="226" t="n"/>
      <c r="BH56" s="226" t="n"/>
      <c r="BI56" s="226" t="n"/>
      <c r="BJ56" s="226" t="n"/>
      <c r="BK56" s="226" t="n"/>
      <c r="BL56" s="226" t="n"/>
      <c r="BM56" s="226" t="n"/>
      <c r="BN56" s="226" t="n"/>
      <c r="BO56" s="226" t="n"/>
      <c r="BP56" s="226" t="n"/>
    </row>
    <row r="57" spans="2:65" ht="16" customHeight="1" outlineLevel="1" x14ac:dyDescent="0.25">
      <c r="A57" s="196" t="n"/>
      <c r="B57" s="196" t="n"/>
      <c r="C57" s="208" t="n"/>
      <c r="D57" s="207" t="s">
        <v>315</v>
      </c>
      <c r="E57" s="207"/>
      <c r="F57" s="209"/>
      <c r="G57" s="209"/>
      <c r="H57" s="209"/>
      <c r="I57" s="209"/>
      <c r="J57" s="209">
        <f>SUM(G55:J55)</f>
        <v>75.850000000000193</v>
      </c>
      <c r="K57" s="209">
        <f t="shared" ref="K57:U57" si="71">SUM(H55:K55)</f>
        <v>66.702000000000211</v>
      </c>
      <c r="L57" s="209">
        <f t="shared" si="71"/>
        <v>49.908000000000214</v>
      </c>
      <c r="M57" s="209">
        <f t="shared" si="71"/>
        <v>43.643000000000058</v>
      </c>
      <c r="N57" s="209">
        <f t="shared" si="71"/>
        <v>34.66700000000003</v>
      </c>
      <c r="O57" s="209">
        <f t="shared" si="71"/>
        <v>38.258000000000017</v>
      </c>
      <c r="P57" s="209">
        <f t="shared" si="71"/>
        <v>55.643000000000015</v>
      </c>
      <c r="Q57" s="209">
        <f t="shared" si="71"/>
        <v>61.09200000000002</v>
      </c>
      <c r="R57" s="209">
        <f t="shared" si="71"/>
        <v>63.560000000000009</v>
      </c>
      <c r="S57" s="209">
        <f t="shared" si="71"/>
        <v>68.907000000000011</v>
      </c>
      <c r="T57" s="209">
        <f t="shared" si="71"/>
        <v>76.566000000000003</v>
      </c>
      <c r="U57" s="209">
        <f t="shared" si="71"/>
        <v>81.944999999999993</v>
      </c>
      <c r="V57" s="209">
        <f t="shared" ref="V57:Y57" si="72">SUM(S55:V55)</f>
        <v>80.060999999999979</v>
      </c>
      <c r="W57" s="209">
        <f t="shared" si="72"/>
        <v>67.496999999999957</v>
      </c>
      <c r="X57" s="209">
        <f t="shared" si="72"/>
        <v>68.955999999999975</v>
      </c>
      <c r="Y57" s="209">
        <f t="shared" si="72"/>
        <v>69.969000000000037</v>
      </c>
      <c r="Z57" s="209"/>
      <c r="AA57" s="209"/>
      <c r="AB57" s="209"/>
      <c r="AC57" s="209"/>
      <c r="AD57" s="209"/>
      <c r="AE57" s="209"/>
      <c r="AF57" s="209"/>
      <c r="AG57" s="209"/>
      <c r="AH57" s="209"/>
      <c r="AI57" s="209"/>
      <c r="AJ57" s="209"/>
      <c r="AK57" s="211"/>
      <c r="AL57" s="210" t="n"/>
      <c r="AM57" s="210" t="n"/>
      <c r="AN57" s="210" t="n"/>
      <c r="AO57" s="210" t="n"/>
      <c r="AP57" s="210" t="n"/>
      <c r="AQ57" s="210" t="n"/>
      <c r="AR57" s="210" t="n"/>
      <c r="AS57" s="210" t="n"/>
      <c r="AT57" s="210" t="n"/>
      <c r="AU57" s="210" t="n"/>
      <c r="AV57" s="210" t="n"/>
      <c r="AW57" s="211"/>
      <c r="AX57" s="211"/>
      <c r="AY57" s="211"/>
      <c r="AZ57" s="210" t="n"/>
      <c r="BA57" s="210" t="n"/>
      <c r="BB57" s="210" t="n"/>
      <c r="BC57" s="210" t="n"/>
      <c r="BD57" s="210" t="n"/>
      <c r="BE57" s="210" t="n"/>
      <c r="BF57" s="210" t="n"/>
      <c r="BG57" s="210" t="n"/>
      <c r="BH57" s="210" t="n"/>
      <c r="BI57" s="210" t="n"/>
      <c r="BJ57" s="210" t="n"/>
      <c r="BK57" s="210" t="n"/>
      <c r="BL57" s="210" t="n"/>
      <c r="BM57" s="210" t="n"/>
      <c r="BN57" s="210" t="n"/>
      <c r="BO57" s="210" t="n"/>
      <c r="BP57" s="210" t="n"/>
    </row>
    <row r="58" spans="2:65" ht="16" customHeight="1" outlineLevel="1" x14ac:dyDescent="0.25">
      <c r="A58" s="154" t="n"/>
      <c r="B58" s="154" t="n"/>
      <c r="C58" s="153" t="s">
        <v>75</v>
      </c>
      <c r="D58" s="154" t="n"/>
      <c r="E58" s="154" t="n"/>
      <c r="F58" s="181">
        <v>64.078999999999994</v>
      </c>
      <c r="G58" s="181">
        <v>27.032</v>
      </c>
      <c r="H58" s="181">
        <v>4.0979999999999999</v>
      </c>
      <c r="I58" s="181">
        <v>13.797000000000001</v>
      </c>
      <c r="J58" s="181">
        <v>30.922000000000001</v>
      </c>
      <c r="K58" s="181">
        <v>17.884</v>
      </c>
      <c r="L58" s="181">
        <v>-12.601000000000001</v>
      </c>
      <c r="M58" s="181">
        <v>7.1159999999999997</v>
      </c>
      <c r="N58" s="181">
        <v>21.946000000000002</v>
      </c>
      <c r="O58" s="181">
        <v>21.475000000000001</v>
      </c>
      <c r="P58" s="181">
        <v>4.6890000000000001</v>
      </c>
      <c r="Q58" s="181">
        <v>12.981999999999999</v>
      </c>
      <c r="R58" s="181">
        <v>24.414000000000001</v>
      </c>
      <c r="S58" s="181">
        <v>26.821999999999999</v>
      </c>
      <c r="T58" s="181">
        <v>12.348000000000001</v>
      </c>
      <c r="U58" s="181">
        <v>18.361000000000001</v>
      </c>
      <c r="V58" s="181">
        <v>22.53</v>
      </c>
      <c r="W58" s="181">
        <v>14.257</v>
      </c>
      <c r="X58" s="181">
        <v>13.807</v>
      </c>
      <c r="Y58" s="181">
        <v>19.373999999999999</v>
      </c>
      <c r="Z58" s="217"/>
      <c r="AA58" s="183" t="n"/>
      <c r="AB58" s="181">
        <v>116.075</v>
      </c>
      <c r="AC58" s="181">
        <v>109.00700000000001</v>
      </c>
      <c r="AD58" s="181">
        <v>41.527000000000001</v>
      </c>
      <c r="AE58" s="181">
        <v>61.093000000000004</v>
      </c>
      <c r="AF58" s="181">
        <v>81.944000000000003</v>
      </c>
      <c r="AG58" s="181">
        <v>69.968999999999994</v>
      </c>
      <c r="AH58" s="182">
        <f t="shared" ref="AH58:AH59" si="73">SUM(U58:X58)</f>
        <v>68.954999999999998</v>
      </c>
      <c r="AI58" s="183" t="n"/>
      <c r="AJ58" s="183" t="n"/>
      <c r="AK58" s="183" t="n"/>
      <c r="AL58" s="183" t="n"/>
      <c r="AM58" s="183" t="n"/>
      <c r="AN58" s="183" t="n"/>
      <c r="AO58" s="183" t="n"/>
      <c r="AP58" s="183" t="n"/>
      <c r="AQ58" s="183" t="n"/>
      <c r="AR58" s="183" t="n"/>
      <c r="AS58" s="183" t="n"/>
      <c r="AT58" s="183" t="n"/>
      <c r="AU58" s="183" t="n"/>
      <c r="AV58" s="183" t="n"/>
      <c r="AW58" s="183" t="n"/>
      <c r="AX58" s="183" t="n"/>
      <c r="AY58" s="183" t="n"/>
      <c r="AZ58" s="183" t="n"/>
      <c r="BA58" s="183" t="n"/>
      <c r="BB58" s="183" t="n"/>
      <c r="BC58" s="183" t="n"/>
      <c r="BD58" s="183" t="n"/>
      <c r="BE58" s="183" t="n"/>
      <c r="BF58" s="183" t="n"/>
      <c r="BG58" s="183" t="n"/>
      <c r="BH58" s="183" t="n"/>
      <c r="BI58" s="183" t="n"/>
      <c r="BJ58" s="183" t="n"/>
      <c r="BK58" s="183" t="n"/>
      <c r="BL58" s="183" t="n"/>
      <c r="BM58" s="183" t="n"/>
      <c r="BN58" s="183" t="n"/>
      <c r="BO58" s="183" t="n"/>
      <c r="BP58" s="183" t="n"/>
    </row>
    <row r="59" spans="2:65" ht="16" customHeight="1" outlineLevel="1" x14ac:dyDescent="0.25">
      <c r="A59" s="154" t="n"/>
      <c r="B59" s="154" t="n"/>
      <c r="C59" s="218" t="s">
        <v>76</v>
      </c>
      <c r="D59" s="218"/>
      <c r="E59" s="219" t="n"/>
      <c r="F59" s="220">
        <f t="shared" ref="F59:U59" si="74">F55-F58</f>
        <v>0</v>
      </c>
      <c r="G59" s="220">
        <f t="shared" si="74"/>
        <v>0</v>
      </c>
      <c r="H59" s="220">
        <f t="shared" si="74"/>
        <v>0</v>
      </c>
      <c r="I59" s="220">
        <f t="shared" si="74"/>
        <v>1.000000000164647E-3</v>
      </c>
      <c r="J59" s="220">
        <f t="shared" si="74"/>
        <v>3.1974423109204508E-14</v>
      </c>
      <c r="K59" s="220">
        <f t="shared" si="74"/>
        <v>0</v>
      </c>
      <c r="L59" s="220">
        <f t="shared" si="74"/>
        <v>-9.4999999999997087E-2</v>
      </c>
      <c r="M59" s="220">
        <f t="shared" si="74"/>
        <v>0.4170000000000087</v>
      </c>
      <c r="N59" s="220">
        <f t="shared" si="74"/>
        <v>0</v>
      </c>
      <c r="O59" s="220">
        <f t="shared" si="74"/>
        <v>0</v>
      </c>
      <c r="P59" s="220">
        <f t="shared" si="74"/>
        <v>0</v>
      </c>
      <c r="Q59" s="220">
        <f t="shared" si="74"/>
        <v>2.1316282072803006E-14</v>
      </c>
      <c r="R59" s="220">
        <f t="shared" si="74"/>
        <v>0</v>
      </c>
      <c r="S59" s="220">
        <f t="shared" si="74"/>
        <v>0</v>
      </c>
      <c r="T59" s="220">
        <f t="shared" si="74"/>
        <v>0</v>
      </c>
      <c r="U59" s="220">
        <f t="shared" si="74"/>
        <v>0</v>
      </c>
      <c r="V59" s="220">
        <f t="shared" ref="V59:W59" si="75">V55-V58</f>
        <v>0</v>
      </c>
      <c r="W59" s="220">
        <f t="shared" si="75"/>
        <v>9.9999999997990585E-4</v>
      </c>
      <c r="X59" s="220">
        <f t="shared" ref="X59:Y59" si="76">X55-X58</f>
        <v>0</v>
      </c>
      <c r="Y59" s="220">
        <f t="shared" si="76"/>
        <v>7.1054273576010019E-14</v>
      </c>
      <c r="Z59" s="220"/>
      <c r="AA59" s="220"/>
      <c r="AB59" s="220">
        <f t="shared" ref="AB59:AG59" si="77">AB55-AB58</f>
        <v>0</v>
      </c>
      <c r="AC59" s="220">
        <f t="shared" si="77"/>
        <v>0</v>
      </c>
      <c r="AD59" s="220">
        <f t="shared" si="77"/>
        <v>0</v>
      </c>
      <c r="AE59" s="220">
        <f t="shared" si="77"/>
        <v>5.6843418860808015E-14</v>
      </c>
      <c r="AF59" s="220">
        <f t="shared" si="77"/>
        <v>0</v>
      </c>
      <c r="AG59" s="220">
        <f t="shared" si="77"/>
        <v>0</v>
      </c>
      <c r="AH59" s="220">
        <f t="shared" si="73"/>
        <v>9.9999999997990585E-4</v>
      </c>
      <c r="AI59" s="221" t="n"/>
      <c r="AJ59" s="221" t="n"/>
      <c r="AK59" s="221" t="n"/>
      <c r="AL59" s="218" t="s">
        <v>179</v>
      </c>
      <c r="AM59" s="221" t="n"/>
      <c r="AN59" s="221" t="n"/>
      <c r="AO59" s="221" t="n"/>
      <c r="AP59" s="227"/>
      <c r="AQ59" s="221" t="n"/>
      <c r="AR59" s="221" t="n"/>
      <c r="AS59" s="221" t="n"/>
      <c r="AT59" s="221" t="n"/>
      <c r="AU59" s="221" t="n"/>
      <c r="AV59" s="221" t="n"/>
      <c r="AW59" s="221" t="n"/>
      <c r="AX59" s="221" t="n"/>
      <c r="AY59" s="221" t="n"/>
      <c r="AZ59" s="221" t="n"/>
      <c r="BA59" s="221" t="n"/>
      <c r="BB59" s="221" t="n"/>
      <c r="BC59" s="221" t="n"/>
      <c r="BD59" s="221" t="n"/>
      <c r="BE59" s="221" t="n"/>
      <c r="BF59" s="221" t="n"/>
      <c r="BG59" s="221" t="n"/>
      <c r="BH59" s="221" t="n"/>
      <c r="BI59" s="221" t="n"/>
      <c r="BJ59" s="221" t="n"/>
      <c r="BK59" s="221" t="n"/>
      <c r="BL59" s="221" t="n"/>
      <c r="BM59" s="221" t="n"/>
      <c r="BN59" s="221" t="n"/>
      <c r="BO59" s="221" t="n"/>
      <c r="BP59" s="221" t="n"/>
    </row>
    <row r="60">
      <c r="A60" s="154" t="n"/>
      <c r="B60" s="154" t="n"/>
      <c r="C60" s="154" t="n"/>
      <c r="D60" s="154" t="n"/>
      <c r="E60" s="154" t="n"/>
      <c r="F60" s="154" t="n"/>
      <c r="G60" s="154" t="n"/>
      <c r="H60" s="154" t="n"/>
      <c r="I60" s="154" t="n"/>
      <c r="J60" s="154" t="n"/>
      <c r="K60" s="154" t="n"/>
      <c r="L60" s="154" t="n"/>
      <c r="M60" s="154" t="n"/>
      <c r="N60" s="154" t="n"/>
      <c r="O60" s="154" t="n"/>
      <c r="P60" s="154" t="n"/>
      <c r="Q60" s="154" t="n"/>
      <c r="R60" s="154" t="n"/>
      <c r="S60" s="154" t="n"/>
      <c r="T60" s="154" t="n"/>
      <c r="U60" s="154" t="n"/>
      <c r="V60" s="154" t="n"/>
      <c r="W60" s="154" t="n"/>
      <c r="X60" s="154" t="n"/>
      <c r="Y60" s="154" t="n"/>
      <c r="Z60" s="154" t="n"/>
      <c r="AA60" s="154" t="n"/>
      <c r="AB60" s="154" t="n"/>
      <c r="AC60" s="154" t="n"/>
      <c r="AD60" s="154" t="n"/>
      <c r="AE60" s="154" t="n"/>
      <c r="AF60" s="154" t="n"/>
      <c r="AG60" s="154" t="n"/>
      <c r="AH60" s="154" t="n"/>
      <c r="AI60" s="154" t="n"/>
      <c r="AJ60" s="154" t="n"/>
      <c r="AK60" s="154" t="n"/>
      <c r="AL60" s="154" t="n"/>
      <c r="AM60" s="154" t="n"/>
      <c r="AN60" s="154" t="n"/>
      <c r="AO60" s="154" t="n"/>
      <c r="AP60" s="154" t="n"/>
      <c r="AQ60" s="154" t="n"/>
      <c r="AR60" s="154" t="n"/>
      <c r="AS60" s="154" t="n"/>
      <c r="AT60" s="154" t="n"/>
      <c r="AU60" s="154" t="n"/>
      <c r="AV60" s="154" t="n"/>
      <c r="AW60" s="154" t="n"/>
      <c r="AX60" s="154" t="n"/>
      <c r="AY60" s="154" t="n"/>
      <c r="AZ60" s="154" t="n"/>
      <c r="BA60" s="154" t="n"/>
      <c r="BB60" s="154" t="n"/>
      <c r="BC60" s="154" t="n"/>
      <c r="BD60" s="154" t="n"/>
      <c r="BE60" s="154" t="n"/>
      <c r="BF60" s="154" t="n"/>
      <c r="BG60" s="154" t="n"/>
      <c r="BH60" s="154" t="n"/>
      <c r="BI60" s="154" t="n"/>
      <c r="BJ60" s="154" t="n"/>
      <c r="BK60" s="154" t="n"/>
      <c r="BL60" s="154" t="n"/>
      <c r="BM60" s="154" t="n"/>
      <c r="BN60" s="154" t="n"/>
      <c r="BO60" s="154" t="n"/>
      <c r="BP60" s="154" t="n"/>
    </row>
    <row r="61" spans="2:65" ht="16" customHeight="1" x14ac:dyDescent="0.25">
      <c r="A61" s="154" t="n"/>
      <c r="B61" s="174" t="s">
        <v>56</v>
      </c>
      <c r="C61" s="175" t="s">
        <v>178</v>
      </c>
      <c r="D61" s="176" t="n"/>
      <c r="E61" s="176" t="n"/>
      <c r="F61" s="176" t="n"/>
      <c r="G61" s="176" t="n"/>
      <c r="H61" s="176" t="n"/>
      <c r="I61" s="176" t="n"/>
      <c r="J61" s="176" t="n"/>
      <c r="K61" s="176" t="n"/>
      <c r="L61" s="176" t="n"/>
      <c r="M61" s="176" t="n"/>
      <c r="N61" s="176" t="n"/>
      <c r="O61" s="176" t="n"/>
      <c r="P61" s="176" t="n"/>
      <c r="Q61" s="176" t="n"/>
      <c r="R61" s="176" t="n"/>
      <c r="S61" s="176" t="n"/>
      <c r="T61" s="176" t="n"/>
      <c r="U61" s="176" t="n"/>
      <c r="V61" s="176" t="n"/>
      <c r="W61" s="176" t="n"/>
      <c r="X61" s="176" t="n"/>
      <c r="Y61" s="176" t="n"/>
      <c r="Z61" s="176" t="n"/>
      <c r="AA61" s="176" t="n"/>
      <c r="AB61" s="176" t="n"/>
      <c r="AC61" s="176" t="n"/>
      <c r="AD61" s="176" t="n"/>
      <c r="AE61" s="176" t="n"/>
      <c r="AF61" s="176" t="n"/>
      <c r="AG61" s="176" t="n"/>
      <c r="AH61" s="176" t="n"/>
      <c r="AI61" s="176" t="n"/>
      <c r="AJ61" s="176" t="n"/>
      <c r="AK61" s="176" t="n"/>
      <c r="AL61" s="228" t="s">
        <v>11</v>
      </c>
      <c r="AM61" s="228" t="s">
        <v>12</v>
      </c>
      <c r="AN61" s="228" t="s">
        <v>94</v>
      </c>
      <c r="AO61" s="228" t="s">
        <v>160</v>
      </c>
      <c r="AP61" s="228" t="s">
        <v>435</v>
      </c>
      <c r="AQ61" s="228" t="s">
        <v>51</v>
      </c>
      <c r="AR61" s="228" t="s">
        <v>89</v>
      </c>
      <c r="AS61" s="228" t="s">
        <v>95</v>
      </c>
      <c r="AT61" s="228" t="s">
        <v>175</v>
      </c>
      <c r="AU61" s="228" t="s">
        <v>550</v>
      </c>
      <c r="AV61" s="176" t="n"/>
      <c r="AW61" s="176" t="n"/>
      <c r="AX61" s="176" t="n"/>
      <c r="AY61" s="176" t="n"/>
      <c r="AZ61" s="176" t="n"/>
      <c r="BA61" s="176" t="n"/>
      <c r="BB61" s="176" t="n"/>
      <c r="BC61" s="176" t="n"/>
      <c r="BD61" s="176" t="n"/>
      <c r="BE61" s="176" t="n"/>
      <c r="BF61" s="176" t="n"/>
      <c r="BG61" s="176" t="n"/>
      <c r="BH61" s="176" t="n"/>
      <c r="BI61" s="176" t="n"/>
      <c r="BJ61" s="176" t="n"/>
      <c r="BK61" s="176" t="n"/>
      <c r="BL61" s="176" t="n"/>
      <c r="BM61" s="176" t="n"/>
      <c r="BN61" s="176" t="n"/>
      <c r="BO61" s="176" t="n"/>
      <c r="BP61" s="176" t="n"/>
    </row>
    <row r="62" spans="2:65" ht="16" customHeight="1" x14ac:dyDescent="0.25">
      <c r="A62" s="154" t="n"/>
      <c r="B62" s="154" t="n"/>
      <c r="C62" s="177" t="s">
        <v>132</v>
      </c>
      <c r="D62" s="178" t="n"/>
      <c r="E62" s="178" t="n"/>
      <c r="F62" s="178"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c r="AA62" s="178" t="n"/>
      <c r="AB62" s="178" t="n"/>
      <c r="AC62" s="178" t="n"/>
      <c r="AD62" s="178" t="n"/>
      <c r="AE62" s="178" t="n"/>
      <c r="AF62" s="178" t="n"/>
      <c r="AG62" s="178" t="n"/>
      <c r="AH62" s="178" t="n"/>
      <c r="AI62" s="178" t="n"/>
      <c r="AJ62" s="178" t="n"/>
      <c r="AK62" s="178" t="n"/>
      <c r="AL62" s="178" t="n"/>
      <c r="AM62" s="178" t="n"/>
      <c r="AN62" s="178" t="n"/>
      <c r="AO62" s="178" t="n"/>
      <c r="AP62" s="178" t="n"/>
      <c r="AQ62" s="178" t="n"/>
      <c r="AR62" s="178" t="n"/>
      <c r="AS62" s="178" t="n"/>
      <c r="AT62" s="178" t="n"/>
      <c r="AU62" s="178" t="n"/>
      <c r="AV62" s="178" t="n"/>
      <c r="AW62" s="178" t="n"/>
      <c r="AX62" s="178" t="n"/>
      <c r="AY62" s="178" t="n"/>
      <c r="AZ62" s="178" t="n"/>
      <c r="BA62" s="178" t="n"/>
      <c r="BB62" s="178" t="n"/>
      <c r="BC62" s="178" t="n"/>
      <c r="BD62" s="178" t="n"/>
      <c r="BE62" s="178" t="n"/>
      <c r="BF62" s="178" t="n"/>
      <c r="BG62" s="178" t="n"/>
      <c r="BH62" s="178" t="n"/>
      <c r="BI62" s="178" t="n"/>
      <c r="BJ62" s="178" t="n"/>
      <c r="BK62" s="178" t="n"/>
      <c r="BL62" s="178" t="n"/>
      <c r="BM62" s="178" t="n"/>
      <c r="BN62" s="178" t="n"/>
      <c r="BO62" s="178" t="n"/>
      <c r="BP62" s="178" t="n"/>
    </row>
    <row r="63" spans="2:65" ht="16" customHeight="1" x14ac:dyDescent="0.25">
      <c r="A63" s="154" t="n"/>
      <c r="B63" s="154" t="n"/>
      <c r="C63" s="179" t="n"/>
      <c r="D63" s="180" t="s">
        <v>133</v>
      </c>
      <c r="E63" s="154" t="n"/>
      <c r="F63" s="182">
        <f>-99.293</f>
        <v>-99.293000000000006</v>
      </c>
      <c r="G63" s="182">
        <f t="shared" ref="G63:G68" si="78">AL63-F63</f>
        <v>44.128000000000007</v>
      </c>
      <c r="H63" s="182">
        <f t="shared" ref="H63:H68" si="79">AQ63-SUM(F63:G63)</f>
        <v>35.972999999999999</v>
      </c>
      <c r="I63" s="182">
        <f t="shared" ref="I63:I68" si="80">AC63-SUM(F63:H63)</f>
        <v>-7.1729999999999983</v>
      </c>
      <c r="J63" s="182">
        <f>-70.383</f>
        <v>-70.382999999999996</v>
      </c>
      <c r="K63" s="182">
        <f t="shared" ref="K63:K68" si="81">AM63-J63</f>
        <v>51.673999999999992</v>
      </c>
      <c r="L63" s="182">
        <f t="shared" ref="L63:L68" si="82">AR63-SUM(J63:K63)</f>
        <v>77.582999999999998</v>
      </c>
      <c r="M63" s="182">
        <f t="shared" ref="M63:M68" si="83">AD63-SUM(J63:L63)</f>
        <v>-7.8219999999999956</v>
      </c>
      <c r="N63" s="182">
        <f>-57.145</f>
        <v>-57.145000000000003</v>
      </c>
      <c r="O63" s="182">
        <f t="shared" ref="O63:O68" si="84">AN63-N63</f>
        <v>16.166000000000004</v>
      </c>
      <c r="P63" s="182">
        <f t="shared" ref="P63:P68" si="85">AS63-SUM(N63:O63)</f>
        <v>31.88</v>
      </c>
      <c r="Q63" s="182">
        <f t="shared" ref="Q63:Q68" si="86">AE63-SUM(N63:P63)</f>
        <v>-8.6359999999999992</v>
      </c>
      <c r="R63" s="182">
        <f>-19.11</f>
        <v>-19.11</v>
      </c>
      <c r="S63" s="182">
        <f t="shared" ref="S63:S68" si="87">AO63-R63</f>
        <v>-10.185000000000002</v>
      </c>
      <c r="T63" s="182">
        <f t="shared" ref="T63:T68" si="88">AT63-SUM(R63:S63)</f>
        <v>18.444000000000003</v>
      </c>
      <c r="U63" s="182">
        <f>AF63-SUM(R63:T63)</f>
        <v>-14.545000000000002</v>
      </c>
      <c r="V63" s="181">
        <v>-9.6270000000000007</v>
      </c>
      <c r="W63" s="182">
        <f>AP63-V63</f>
        <v>18.809000000000001</v>
      </c>
      <c r="X63" s="182">
        <f>AU63-SUM(V63:W63)</f>
        <v>-4.5330000000000004</v>
      </c>
      <c r="Y63" s="182">
        <f t="shared" ref="Y63:Y68" si="89">AG63-SUM(V63:X63)</f>
        <v>-1.4990000000000001</v>
      </c>
      <c r="Z63" s="183" t="n"/>
      <c r="AA63" s="183" t="n"/>
      <c r="AB63" s="182">
        <f>-30.17</f>
        <v>-30.17</v>
      </c>
      <c r="AC63" s="182">
        <f>-26.365</f>
        <v>-26.364999999999998</v>
      </c>
      <c r="AD63" s="182">
        <f>51.052</f>
        <v>51.052</v>
      </c>
      <c r="AE63" s="182">
        <f>-17.735</f>
        <v>-17.734999999999999</v>
      </c>
      <c r="AF63" s="181">
        <v>-25.396000000000001</v>
      </c>
      <c r="AG63" s="181">
        <v>3.15</v>
      </c>
      <c r="AH63" s="182">
        <f t="shared" ref="AH63:AH74" si="90">SUM(U63:X63)</f>
        <v>-9.8960000000000043</v>
      </c>
      <c r="AI63" s="182">
        <f t="shared" ref="AI63:AI68" si="91">U63</f>
        <v>-14.545000000000002</v>
      </c>
      <c r="AJ63" s="182">
        <f t="shared" ref="AJ63:AJ68" si="92">Y63</f>
        <v>-1.4990000000000001</v>
      </c>
      <c r="AK63" s="183" t="n"/>
      <c r="AL63" s="182">
        <f>-55.165</f>
        <v>-55.164999999999999</v>
      </c>
      <c r="AM63" s="182">
        <f>-18.709</f>
        <v>-18.709</v>
      </c>
      <c r="AN63" s="182">
        <f>-40.979</f>
        <v>-40.978999999999999</v>
      </c>
      <c r="AO63" s="181">
        <v>-29.295000000000002</v>
      </c>
      <c r="AP63" s="181">
        <v>9.1820000000000004</v>
      </c>
      <c r="AQ63" s="182">
        <f>-19.192</f>
        <v>-19.192</v>
      </c>
      <c r="AR63" s="182">
        <f>58.874</f>
        <v>58.874000000000002</v>
      </c>
      <c r="AS63" s="182">
        <f>-9.099</f>
        <v>-9.0990000000000002</v>
      </c>
      <c r="AT63" s="181">
        <v>-10.851000000000001</v>
      </c>
      <c r="AU63" s="181">
        <v>4.649</v>
      </c>
      <c r="AV63" s="183" t="n"/>
      <c r="AW63" s="183" t="n"/>
      <c r="AX63" s="183" t="n"/>
      <c r="AY63" s="183" t="n"/>
      <c r="AZ63" s="183" t="n"/>
      <c r="BA63" s="183" t="n"/>
      <c r="BB63" s="183" t="n"/>
      <c r="BC63" s="183" t="n"/>
      <c r="BD63" s="183" t="n"/>
      <c r="BE63" s="183" t="n"/>
      <c r="BF63" s="183" t="n"/>
      <c r="BG63" s="183" t="n"/>
      <c r="BH63" s="183" t="n"/>
      <c r="BI63" s="183" t="n"/>
      <c r="BJ63" s="183" t="n"/>
      <c r="BK63" s="183" t="n"/>
      <c r="BL63" s="183" t="n"/>
      <c r="BM63" s="183" t="n"/>
      <c r="BN63" s="183" t="n"/>
      <c r="BO63" s="183" t="n"/>
      <c r="BP63" s="183" t="n"/>
    </row>
    <row r="64" spans="2:65" ht="16" customHeight="1" x14ac:dyDescent="0.25">
      <c r="A64" s="154" t="n"/>
      <c r="B64" s="154" t="n"/>
      <c r="C64" s="179" t="n"/>
      <c r="D64" s="180" t="s">
        <v>134</v>
      </c>
      <c r="E64" s="154" t="n"/>
      <c r="F64" s="186">
        <f>-6.697</f>
        <v>-6.6970000000000001</v>
      </c>
      <c r="G64" s="186">
        <f t="shared" si="78"/>
        <v>-10.619</v>
      </c>
      <c r="H64" s="186">
        <f t="shared" si="79"/>
        <v>-23.015000000000004</v>
      </c>
      <c r="I64" s="186">
        <f t="shared" si="80"/>
        <v>-27.49499999999999</v>
      </c>
      <c r="J64" s="186">
        <f>-18.561</f>
        <v>-18.561</v>
      </c>
      <c r="K64" s="186">
        <f t="shared" si="81"/>
        <v>0.78000000000000114</v>
      </c>
      <c r="L64" s="186">
        <f t="shared" si="82"/>
        <v>1.0499999999999972</v>
      </c>
      <c r="M64" s="186">
        <f t="shared" si="83"/>
        <v>4.8000000000000025</v>
      </c>
      <c r="N64" s="186">
        <f>21.09</f>
        <v>21.09</v>
      </c>
      <c r="O64" s="186">
        <f t="shared" si="84"/>
        <v>34.578000000000003</v>
      </c>
      <c r="P64" s="186">
        <f t="shared" si="85"/>
        <v>-4.0880000000000081</v>
      </c>
      <c r="Q64" s="186">
        <f t="shared" si="86"/>
        <v>5.7150000000000034</v>
      </c>
      <c r="R64" s="186">
        <f>-3.727</f>
        <v>-3.7269999999999999</v>
      </c>
      <c r="S64" s="186">
        <f t="shared" si="87"/>
        <v>8.8669999999999991</v>
      </c>
      <c r="T64" s="186">
        <f t="shared" si="88"/>
        <v>-14.022999999999998</v>
      </c>
      <c r="U64" s="186">
        <f t="shared" ref="U64:U73" si="93">AF64-SUM(R64:T64)</f>
        <v>-2.3090000000000011</v>
      </c>
      <c r="V64" s="185">
        <v>-19.869</v>
      </c>
      <c r="W64" s="186">
        <f t="shared" ref="W64:W68" si="94">AP64-V64</f>
        <v>11.440999999999999</v>
      </c>
      <c r="X64" s="186">
        <f t="shared" ref="X64:X70" si="95">AU64-SUM(V64:W64)</f>
        <v>1.1690000000000005</v>
      </c>
      <c r="Y64" s="186">
        <f t="shared" si="89"/>
        <v>15.795</v>
      </c>
      <c r="Z64" s="187" t="n"/>
      <c r="AA64" s="187" t="n"/>
      <c r="AB64" s="186">
        <f>-28.979</f>
        <v>-28.978999999999999</v>
      </c>
      <c r="AC64" s="186">
        <f>-67.826</f>
        <v>-67.825999999999993</v>
      </c>
      <c r="AD64" s="186">
        <f>-11.931</f>
        <v>-11.930999999999999</v>
      </c>
      <c r="AE64" s="186">
        <f>57.295</f>
        <v>57.295000000000002</v>
      </c>
      <c r="AF64" s="185">
        <v>-11.192</v>
      </c>
      <c r="AG64" s="185">
        <v>8.5359999999999996</v>
      </c>
      <c r="AH64" s="186">
        <f t="shared" si="90"/>
        <v>-9.5680000000000014</v>
      </c>
      <c r="AI64" s="186">
        <f t="shared" si="91"/>
        <v>-2.3090000000000011</v>
      </c>
      <c r="AJ64" s="186">
        <f t="shared" si="92"/>
        <v>15.795</v>
      </c>
      <c r="AK64" s="187" t="n"/>
      <c r="AL64" s="186">
        <f>-17.316</f>
        <v>-17.315999999999999</v>
      </c>
      <c r="AM64" s="186">
        <f>-17.781</f>
        <v>-17.780999999999999</v>
      </c>
      <c r="AN64" s="186">
        <f>55.668</f>
        <v>55.667999999999999</v>
      </c>
      <c r="AO64" s="185">
        <v>5.14</v>
      </c>
      <c r="AP64" s="185">
        <v>-8.4280000000000008</v>
      </c>
      <c r="AQ64" s="186">
        <f>-40.331</f>
        <v>-40.331000000000003</v>
      </c>
      <c r="AR64" s="186">
        <f>-16.731</f>
        <v>-16.731000000000002</v>
      </c>
      <c r="AS64" s="186">
        <f>51.58</f>
        <v>51.58</v>
      </c>
      <c r="AT64" s="185">
        <v>-8.8829999999999991</v>
      </c>
      <c r="AU64" s="185">
        <v>-7.2590000000000003</v>
      </c>
      <c r="AV64" s="187" t="n"/>
      <c r="AW64" s="187" t="n"/>
      <c r="AX64" s="187" t="n"/>
      <c r="AY64" s="187" t="n"/>
      <c r="AZ64" s="187" t="n"/>
      <c r="BA64" s="187" t="n"/>
      <c r="BB64" s="187" t="n"/>
      <c r="BC64" s="187" t="n"/>
      <c r="BD64" s="187" t="n"/>
      <c r="BE64" s="187" t="n"/>
      <c r="BF64" s="187" t="n"/>
      <c r="BG64" s="187" t="n"/>
      <c r="BH64" s="187" t="n"/>
      <c r="BI64" s="187" t="n"/>
      <c r="BJ64" s="187" t="n"/>
      <c r="BK64" s="187" t="n"/>
      <c r="BL64" s="187" t="n"/>
      <c r="BM64" s="187" t="n"/>
      <c r="BN64" s="187" t="n"/>
      <c r="BO64" s="187" t="n"/>
      <c r="BP64" s="187" t="n"/>
    </row>
    <row r="65" spans="3:63" ht="16" customHeight="1" x14ac:dyDescent="0.25">
      <c r="A65" s="154" t="n"/>
      <c r="B65" s="154" t="n"/>
      <c r="C65" s="179" t="n"/>
      <c r="D65" s="180" t="s">
        <v>151</v>
      </c>
      <c r="E65" s="154" t="n"/>
      <c r="F65" s="186">
        <f>-1.844</f>
        <v>-1.8440000000000001</v>
      </c>
      <c r="G65" s="186">
        <f t="shared" si="78"/>
        <v>0.42400000000000015</v>
      </c>
      <c r="H65" s="186">
        <f t="shared" si="79"/>
        <v>-6.0590000000000002</v>
      </c>
      <c r="I65" s="186">
        <f t="shared" si="80"/>
        <v>1.6920000000000002</v>
      </c>
      <c r="J65" s="186">
        <f>1.741</f>
        <v>1.7410000000000001</v>
      </c>
      <c r="K65" s="186">
        <f t="shared" si="81"/>
        <v>-4.1349999999999998</v>
      </c>
      <c r="L65" s="186">
        <f t="shared" si="82"/>
        <v>-4.7240000000000002</v>
      </c>
      <c r="M65" s="186">
        <f t="shared" si="83"/>
        <v>4.072000000000001</v>
      </c>
      <c r="N65" s="186">
        <f>-1.214</f>
        <v>-1.214</v>
      </c>
      <c r="O65" s="186">
        <f t="shared" si="84"/>
        <v>0.1399999999999999</v>
      </c>
      <c r="P65" s="186">
        <f t="shared" si="85"/>
        <v>-5.0030000000000001</v>
      </c>
      <c r="Q65" s="186">
        <f t="shared" si="86"/>
        <v>1.8780000000000001</v>
      </c>
      <c r="R65" s="186">
        <f>3.071</f>
        <v>3.0710000000000002</v>
      </c>
      <c r="S65" s="186">
        <f t="shared" si="87"/>
        <v>1.6850000000000001</v>
      </c>
      <c r="T65" s="186">
        <f t="shared" si="88"/>
        <v>-2.16</v>
      </c>
      <c r="U65" s="186">
        <f t="shared" si="93"/>
        <v>-10.169</v>
      </c>
      <c r="V65" s="185">
        <v>15.917</v>
      </c>
      <c r="W65" s="186">
        <f t="shared" si="94"/>
        <v>-1.4399999999999995</v>
      </c>
      <c r="X65" s="186">
        <f t="shared" si="95"/>
        <v>1.113999999999999</v>
      </c>
      <c r="Y65" s="186">
        <f t="shared" si="89"/>
        <v>-1.2359999999999989</v>
      </c>
      <c r="Z65" s="187" t="n"/>
      <c r="AA65" s="187" t="n"/>
      <c r="AB65" s="186">
        <f>-4.311</f>
        <v>-4.3109999999999999</v>
      </c>
      <c r="AC65" s="186">
        <f>-5.787</f>
        <v>-5.7869999999999999</v>
      </c>
      <c r="AD65" s="186">
        <f>-3.046</f>
        <v>-3.0459999999999998</v>
      </c>
      <c r="AE65" s="186">
        <f>-4.199</f>
        <v>-4.1989999999999998</v>
      </c>
      <c r="AF65" s="185">
        <v>-7.5730000000000004</v>
      </c>
      <c r="AG65" s="185">
        <v>14.355</v>
      </c>
      <c r="AH65" s="186">
        <f t="shared" si="90"/>
        <v>5.4219999999999988</v>
      </c>
      <c r="AI65" s="186">
        <f t="shared" si="91"/>
        <v>-10.169</v>
      </c>
      <c r="AJ65" s="186">
        <f t="shared" si="92"/>
        <v>-1.2359999999999989</v>
      </c>
      <c r="AK65" s="187" t="n"/>
      <c r="AL65" s="186">
        <f>-1.42</f>
        <v>-1.42</v>
      </c>
      <c r="AM65" s="186">
        <f>-2.394</f>
        <v>-2.3940000000000001</v>
      </c>
      <c r="AN65" s="186">
        <f>-1.074</f>
        <v>-1.0740000000000001</v>
      </c>
      <c r="AO65" s="185">
        <v>4.7560000000000002</v>
      </c>
      <c r="AP65" s="185">
        <v>14.477</v>
      </c>
      <c r="AQ65" s="186">
        <f>-7.479</f>
        <v>-7.4790000000000001</v>
      </c>
      <c r="AR65" s="186">
        <f>-7.118</f>
        <v>-7.1180000000000003</v>
      </c>
      <c r="AS65" s="186">
        <f>-6.077</f>
        <v>-6.077</v>
      </c>
      <c r="AT65" s="185">
        <v>2.5960000000000001</v>
      </c>
      <c r="AU65" s="185">
        <v>15.590999999999999</v>
      </c>
      <c r="AV65" s="187" t="n"/>
      <c r="AW65" s="187" t="n"/>
      <c r="AX65" s="187" t="n"/>
      <c r="AY65" s="187" t="n"/>
      <c r="AZ65" s="187" t="n"/>
      <c r="BA65" s="187" t="n"/>
      <c r="BB65" s="187" t="n"/>
      <c r="BC65" s="187" t="n"/>
      <c r="BD65" s="187" t="n"/>
      <c r="BE65" s="187" t="n"/>
      <c r="BF65" s="187" t="n"/>
      <c r="BG65" s="187" t="n"/>
      <c r="BH65" s="187" t="n"/>
      <c r="BI65" s="187" t="n"/>
      <c r="BJ65" s="187" t="n"/>
      <c r="BK65" s="187" t="n"/>
      <c r="BL65" s="187" t="n"/>
      <c r="BM65" s="187" t="n"/>
      <c r="BN65" s="187" t="n"/>
      <c r="BO65" s="187" t="n"/>
      <c r="BP65" s="187" t="n"/>
    </row>
    <row r="66" spans="3:63" ht="16" customHeight="1" x14ac:dyDescent="0.25">
      <c r="A66" s="154" t="n"/>
      <c r="B66" s="154" t="n"/>
      <c r="C66" s="179" t="n"/>
      <c r="D66" s="180" t="s">
        <v>135</v>
      </c>
      <c r="E66" s="154" t="n"/>
      <c r="F66" s="185">
        <v>0</v>
      </c>
      <c r="G66" s="186">
        <f t="shared" si="78"/>
        <v>-0.27900000000000003</v>
      </c>
      <c r="H66" s="186">
        <f t="shared" si="79"/>
        <v>6.0000000000000026E-2</v>
      </c>
      <c r="I66" s="186">
        <f t="shared" si="80"/>
        <v>-0.46200000000000008</v>
      </c>
      <c r="J66" s="186">
        <f>0.004</f>
        <v>4.0000000000000001E-3</v>
      </c>
      <c r="K66" s="186">
        <f t="shared" si="81"/>
        <v>1.9E-2</v>
      </c>
      <c r="L66" s="186">
        <f t="shared" si="82"/>
        <v>4.1000000000000002E-2</v>
      </c>
      <c r="M66" s="186">
        <f t="shared" si="83"/>
        <v>1.3999999999999999E-2</v>
      </c>
      <c r="N66" s="185">
        <v>1.7999999999999999E-2</v>
      </c>
      <c r="O66" s="186">
        <f t="shared" si="84"/>
        <v>-3.1E-2</v>
      </c>
      <c r="P66" s="186">
        <f t="shared" si="85"/>
        <v>-0.38</v>
      </c>
      <c r="Q66" s="186">
        <f t="shared" si="86"/>
        <v>-0.17499999999999993</v>
      </c>
      <c r="R66" s="186">
        <f>0.037</f>
        <v>3.6999999999999998E-2</v>
      </c>
      <c r="S66" s="186">
        <f t="shared" si="87"/>
        <v>3.6999999999999998E-2</v>
      </c>
      <c r="T66" s="186">
        <f t="shared" si="88"/>
        <v>1.1999999999999997E-2</v>
      </c>
      <c r="U66" s="186">
        <f t="shared" si="93"/>
        <v>6.2E-2</v>
      </c>
      <c r="V66" s="185">
        <v>0.20699999999999999</v>
      </c>
      <c r="W66" s="186">
        <f t="shared" si="94"/>
        <v>-0.12299999999999998</v>
      </c>
      <c r="X66" s="186">
        <f t="shared" si="95"/>
        <v>1.0999999999999996E-2</v>
      </c>
      <c r="Y66" s="186">
        <f t="shared" si="89"/>
        <v>1.9000000000000003E-2</v>
      </c>
      <c r="Z66" s="187" t="n"/>
      <c r="AA66" s="187" t="n"/>
      <c r="AB66" s="185">
        <v>0</v>
      </c>
      <c r="AC66" s="186">
        <f>-0.681</f>
        <v>-0.68100000000000005</v>
      </c>
      <c r="AD66" s="186">
        <f>0.078</f>
        <v>7.8E-2</v>
      </c>
      <c r="AE66" s="186">
        <f>-0.568</f>
        <v>-0.56799999999999995</v>
      </c>
      <c r="AF66" s="185">
        <v>0.14799999999999999</v>
      </c>
      <c r="AG66" s="185">
        <v>0.114</v>
      </c>
      <c r="AH66" s="186">
        <f t="shared" si="90"/>
        <v>0.15700000000000003</v>
      </c>
      <c r="AI66" s="186">
        <f t="shared" si="91"/>
        <v>6.2E-2</v>
      </c>
      <c r="AJ66" s="186">
        <f t="shared" si="92"/>
        <v>1.9000000000000003E-2</v>
      </c>
      <c r="AK66" s="187" t="n"/>
      <c r="AL66" s="186">
        <f>-0.279</f>
        <v>-0.27900000000000003</v>
      </c>
      <c r="AM66" s="186">
        <f>0.023</f>
        <v>2.3E-2</v>
      </c>
      <c r="AN66" s="186">
        <f>-0.013</f>
        <v>-1.2999999999999999E-2</v>
      </c>
      <c r="AO66" s="185">
        <v>7.3999999999999996E-2</v>
      </c>
      <c r="AP66" s="185">
        <v>8.4000000000000005E-2</v>
      </c>
      <c r="AQ66" s="186">
        <f>-0.219</f>
        <v>-0.219</v>
      </c>
      <c r="AR66" s="186">
        <f>0.064</f>
        <v>6.4000000000000001E-2</v>
      </c>
      <c r="AS66" s="186">
        <f>-0.393</f>
        <v>-0.39300000000000002</v>
      </c>
      <c r="AT66" s="185">
        <v>8.5999999999999993E-2</v>
      </c>
      <c r="AU66" s="185">
        <v>9.5000000000000001E-2</v>
      </c>
      <c r="AV66" s="187" t="n"/>
      <c r="AW66" s="187" t="n"/>
      <c r="AX66" s="187" t="n"/>
      <c r="AY66" s="187" t="n"/>
      <c r="AZ66" s="187" t="n"/>
      <c r="BA66" s="187" t="n"/>
      <c r="BB66" s="187" t="n"/>
      <c r="BC66" s="187" t="n"/>
      <c r="BD66" s="187" t="n"/>
      <c r="BE66" s="187" t="n"/>
      <c r="BF66" s="187" t="n"/>
      <c r="BG66" s="187" t="n"/>
      <c r="BH66" s="187" t="n"/>
      <c r="BI66" s="187" t="n"/>
      <c r="BJ66" s="187" t="n"/>
      <c r="BK66" s="187" t="n"/>
      <c r="BL66" s="187" t="n"/>
      <c r="BM66" s="187" t="n"/>
      <c r="BN66" s="187" t="n"/>
      <c r="BO66" s="187" t="n"/>
      <c r="BP66" s="187" t="n"/>
    </row>
    <row r="67" spans="3:63" ht="16" customHeight="1" x14ac:dyDescent="0.25">
      <c r="A67" s="154" t="n"/>
      <c r="B67" s="154" t="n"/>
      <c r="C67" s="179" t="n"/>
      <c r="D67" s="180" t="s">
        <v>136</v>
      </c>
      <c r="E67" s="154" t="n"/>
      <c r="F67" s="186">
        <f>26.531</f>
        <v>26.530999999999999</v>
      </c>
      <c r="G67" s="186">
        <f t="shared" si="78"/>
        <v>-1.7330000000000005</v>
      </c>
      <c r="H67" s="186">
        <f t="shared" si="79"/>
        <v>-14.766999999999998</v>
      </c>
      <c r="I67" s="186">
        <f t="shared" si="80"/>
        <v>9.150999999999998</v>
      </c>
      <c r="J67" s="186">
        <f>17.638</f>
        <v>17.638000000000002</v>
      </c>
      <c r="K67" s="186">
        <f t="shared" si="81"/>
        <v>-36.591999999999999</v>
      </c>
      <c r="L67" s="186">
        <f t="shared" si="82"/>
        <v>-23.874000000000006</v>
      </c>
      <c r="M67" s="186">
        <f t="shared" si="83"/>
        <v>14.617000000000004</v>
      </c>
      <c r="N67" s="186">
        <f>-0.073</f>
        <v>-7.2999999999999995E-2</v>
      </c>
      <c r="O67" s="186">
        <f t="shared" si="84"/>
        <v>-14.081</v>
      </c>
      <c r="P67" s="186">
        <f t="shared" si="85"/>
        <v>-1.3130000000000006</v>
      </c>
      <c r="Q67" s="186">
        <f t="shared" si="86"/>
        <v>17.841000000000001</v>
      </c>
      <c r="R67" s="186">
        <f>-10.651</f>
        <v>-10.651</v>
      </c>
      <c r="S67" s="186">
        <f t="shared" si="87"/>
        <v>9.5969999999999995</v>
      </c>
      <c r="T67" s="186">
        <f t="shared" si="88"/>
        <v>6.0739999999999998</v>
      </c>
      <c r="U67" s="186">
        <f t="shared" si="93"/>
        <v>21.962</v>
      </c>
      <c r="V67" s="185">
        <v>-26.318999999999999</v>
      </c>
      <c r="W67" s="186">
        <f t="shared" si="94"/>
        <v>-21.282</v>
      </c>
      <c r="X67" s="186">
        <f t="shared" si="95"/>
        <v>6.1610000000000014</v>
      </c>
      <c r="Y67" s="186">
        <f t="shared" si="89"/>
        <v>6.2620000000000005</v>
      </c>
      <c r="Z67" s="187" t="n"/>
      <c r="AA67" s="187" t="n"/>
      <c r="AB67" s="186">
        <f>28.351</f>
        <v>28.350999999999999</v>
      </c>
      <c r="AC67" s="186">
        <f>19.182</f>
        <v>19.181999999999999</v>
      </c>
      <c r="AD67" s="186">
        <f>-28.211</f>
        <v>-28.210999999999999</v>
      </c>
      <c r="AE67" s="186">
        <f>2.374</f>
        <v>2.3740000000000001</v>
      </c>
      <c r="AF67" s="185">
        <v>26.981999999999999</v>
      </c>
      <c r="AG67" s="185">
        <v>-35.177999999999997</v>
      </c>
      <c r="AH67" s="186">
        <f t="shared" si="90"/>
        <v>-19.477999999999998</v>
      </c>
      <c r="AI67" s="186">
        <f t="shared" si="91"/>
        <v>21.962</v>
      </c>
      <c r="AJ67" s="186">
        <f t="shared" si="92"/>
        <v>6.2620000000000005</v>
      </c>
      <c r="AK67" s="187" t="n"/>
      <c r="AL67" s="186">
        <f>24.798</f>
        <v>24.797999999999998</v>
      </c>
      <c r="AM67" s="186">
        <f>-18.954</f>
        <v>-18.954000000000001</v>
      </c>
      <c r="AN67" s="186">
        <f>-14.154</f>
        <v>-14.154</v>
      </c>
      <c r="AO67" s="185">
        <v>-1.054</v>
      </c>
      <c r="AP67" s="185">
        <v>-47.600999999999999</v>
      </c>
      <c r="AQ67" s="186">
        <f>10.031</f>
        <v>10.031000000000001</v>
      </c>
      <c r="AR67" s="186">
        <f>-42.828</f>
        <v>-42.828000000000003</v>
      </c>
      <c r="AS67" s="186">
        <f>-15.467</f>
        <v>-15.467000000000001</v>
      </c>
      <c r="AT67" s="185">
        <v>5.0199999999999996</v>
      </c>
      <c r="AU67" s="185">
        <v>-41.44</v>
      </c>
      <c r="AV67" s="187" t="n"/>
      <c r="AW67" s="187" t="n"/>
      <c r="AX67" s="187" t="n"/>
      <c r="AY67" s="187" t="n"/>
      <c r="AZ67" s="187" t="n"/>
      <c r="BA67" s="187" t="n"/>
      <c r="BB67" s="187" t="n"/>
      <c r="BC67" s="187" t="n"/>
      <c r="BD67" s="187" t="n"/>
      <c r="BE67" s="187" t="n"/>
      <c r="BF67" s="187" t="n"/>
      <c r="BG67" s="187" t="n"/>
      <c r="BH67" s="187" t="n"/>
      <c r="BI67" s="187" t="n"/>
      <c r="BJ67" s="187" t="n"/>
      <c r="BK67" s="187" t="n"/>
      <c r="BL67" s="187" t="n"/>
      <c r="BM67" s="187" t="n"/>
      <c r="BN67" s="187" t="n"/>
      <c r="BO67" s="187" t="n"/>
      <c r="BP67" s="187" t="n"/>
    </row>
    <row r="68" spans="3:63" ht="16" customHeight="1" x14ac:dyDescent="0.25">
      <c r="A68" s="154" t="n"/>
      <c r="B68" s="154" t="n"/>
      <c r="C68" s="189" t="n"/>
      <c r="D68" s="190" t="s">
        <v>143</v>
      </c>
      <c r="E68" s="191" t="n"/>
      <c r="F68" s="193">
        <f>0.006</f>
        <v>6.0000000000000001E-3</v>
      </c>
      <c r="G68" s="193">
        <f t="shared" si="78"/>
        <v>6.9999999999999993E-3</v>
      </c>
      <c r="H68" s="193">
        <f t="shared" si="79"/>
        <v>-4.0000000000000001E-3</v>
      </c>
      <c r="I68" s="193">
        <f t="shared" si="80"/>
        <v>-0.875</v>
      </c>
      <c r="J68" s="192">
        <v>1.2E-2</v>
      </c>
      <c r="K68" s="193">
        <f t="shared" si="81"/>
        <v>9.9999999999999915E-4</v>
      </c>
      <c r="L68" s="193">
        <f t="shared" si="82"/>
        <v>8.9999999999999993E-3</v>
      </c>
      <c r="M68" s="193">
        <f t="shared" si="83"/>
        <v>-1.76</v>
      </c>
      <c r="N68" s="193">
        <f>-0.293</f>
        <v>-0.29299999999999998</v>
      </c>
      <c r="O68" s="193">
        <f t="shared" si="84"/>
        <v>-0.28899999999999998</v>
      </c>
      <c r="P68" s="193">
        <f t="shared" si="85"/>
        <v>0.58599999999999997</v>
      </c>
      <c r="Q68" s="193">
        <f t="shared" si="86"/>
        <v>-4.0000000000000036E-3</v>
      </c>
      <c r="R68" s="192">
        <v>0</v>
      </c>
      <c r="S68" s="193">
        <f t="shared" si="87"/>
        <v>0</v>
      </c>
      <c r="T68" s="193">
        <f t="shared" si="88"/>
        <v>0</v>
      </c>
      <c r="U68" s="193">
        <f t="shared" si="93"/>
        <v>0</v>
      </c>
      <c r="V68" s="192">
        <v>0</v>
      </c>
      <c r="W68" s="193">
        <f t="shared" si="94"/>
        <v>0</v>
      </c>
      <c r="X68" s="193">
        <f t="shared" si="95"/>
        <v>0</v>
      </c>
      <c r="Y68" s="193">
        <f t="shared" si="89"/>
        <v>0</v>
      </c>
      <c r="Z68" s="194" t="n"/>
      <c r="AA68" s="194" t="n"/>
      <c r="AB68" s="193">
        <f>0.017</f>
        <v>1.7000000000000001E-2</v>
      </c>
      <c r="AC68" s="193">
        <f>-0.866</f>
        <v>-0.86599999999999999</v>
      </c>
      <c r="AD68" s="193">
        <f>-1.738</f>
        <v>-1.738</v>
      </c>
      <c r="AE68" s="192">
        <v>0</v>
      </c>
      <c r="AF68" s="192">
        <v>0</v>
      </c>
      <c r="AG68" s="192">
        <v>0</v>
      </c>
      <c r="AH68" s="193">
        <f t="shared" si="90"/>
        <v>0</v>
      </c>
      <c r="AI68" s="193">
        <f t="shared" si="91"/>
        <v>0</v>
      </c>
      <c r="AJ68" s="193">
        <f t="shared" si="92"/>
        <v>0</v>
      </c>
      <c r="AK68" s="194" t="n"/>
      <c r="AL68" s="193">
        <f>0.013</f>
        <v>1.2999999999999999E-2</v>
      </c>
      <c r="AM68" s="193">
        <f>0.013</f>
        <v>1.2999999999999999E-2</v>
      </c>
      <c r="AN68" s="193">
        <f>-0.582</f>
        <v>-0.58199999999999996</v>
      </c>
      <c r="AO68" s="194" t="n"/>
      <c r="AP68" s="192">
        <v>0</v>
      </c>
      <c r="AQ68" s="193">
        <f>0.009</f>
        <v>8.9999999999999993E-3</v>
      </c>
      <c r="AR68" s="193">
        <f>0.022</f>
        <v>2.1999999999999999E-2</v>
      </c>
      <c r="AS68" s="193">
        <f>0.004</f>
        <v>4.0000000000000001E-3</v>
      </c>
      <c r="AT68" s="192">
        <v>0</v>
      </c>
      <c r="AU68" s="192">
        <v>0</v>
      </c>
      <c r="AV68" s="194" t="n"/>
      <c r="AW68" s="194" t="n"/>
      <c r="AX68" s="194" t="n"/>
      <c r="AY68" s="194" t="n"/>
      <c r="AZ68" s="194" t="n"/>
      <c r="BA68" s="194" t="n"/>
      <c r="BB68" s="194" t="n"/>
      <c r="BC68" s="194" t="n"/>
      <c r="BD68" s="194" t="n"/>
      <c r="BE68" s="194" t="n"/>
      <c r="BF68" s="194" t="n"/>
      <c r="BG68" s="194" t="n"/>
      <c r="BH68" s="194" t="n"/>
      <c r="BI68" s="194" t="n"/>
      <c r="BJ68" s="194" t="n"/>
      <c r="BK68" s="194" t="n"/>
      <c r="BL68" s="194" t="n"/>
      <c r="BM68" s="194" t="n"/>
      <c r="BN68" s="194" t="n"/>
      <c r="BO68" s="194" t="n"/>
      <c r="BP68" s="194" t="n"/>
    </row>
    <row r="69" spans="3:63" ht="16" customHeight="1" x14ac:dyDescent="0.25">
      <c r="A69" s="196" t="n"/>
      <c r="B69" s="196" t="n"/>
      <c r="C69" s="197" t="s">
        <v>137</v>
      </c>
      <c r="D69" s="198" t="n"/>
      <c r="E69" s="198" t="n"/>
      <c r="F69" s="199">
        <f t="shared" ref="F69:R69" si="96">SUM(F63:F68)</f>
        <v>-81.296999999999997</v>
      </c>
      <c r="G69" s="199">
        <f t="shared" si="96"/>
        <v>31.928000000000004</v>
      </c>
      <c r="H69" s="199">
        <f t="shared" si="96"/>
        <v>-7.8120000000000029</v>
      </c>
      <c r="I69" s="199">
        <f t="shared" si="96"/>
        <v>-25.161999999999999</v>
      </c>
      <c r="J69" s="199">
        <f t="shared" si="96"/>
        <v>-69.548999999999978</v>
      </c>
      <c r="K69" s="199">
        <f t="shared" si="96"/>
        <v>11.746999999999995</v>
      </c>
      <c r="L69" s="199">
        <f t="shared" si="96"/>
        <v>50.08499999999998</v>
      </c>
      <c r="M69" s="199">
        <f t="shared" si="96"/>
        <v>13.921000000000012</v>
      </c>
      <c r="N69" s="199">
        <f t="shared" si="96"/>
        <v>-37.617000000000004</v>
      </c>
      <c r="O69" s="199">
        <f t="shared" si="96"/>
        <v>36.483000000000004</v>
      </c>
      <c r="P69" s="199">
        <f t="shared" si="96"/>
        <v>21.681999999999988</v>
      </c>
      <c r="Q69" s="199">
        <f t="shared" si="96"/>
        <v>16.619000000000003</v>
      </c>
      <c r="R69" s="199">
        <f t="shared" si="96"/>
        <v>-30.38</v>
      </c>
      <c r="S69" s="199">
        <f t="shared" ref="S69:X69" si="97">SUM(S63:S68)</f>
        <v>10.000999999999996</v>
      </c>
      <c r="T69" s="199">
        <f t="shared" si="97"/>
        <v>8.3470000000000049</v>
      </c>
      <c r="U69" s="199">
        <f t="shared" si="97"/>
        <v>-4.9990000000000023</v>
      </c>
      <c r="V69" s="199">
        <f t="shared" si="97"/>
        <v>-39.691000000000003</v>
      </c>
      <c r="W69" s="199">
        <f t="shared" si="97"/>
        <v>7.4050000000000011</v>
      </c>
      <c r="X69" s="199">
        <f t="shared" si="97"/>
        <v>3.9220000000000006</v>
      </c>
      <c r="Y69" s="199">
        <f t="shared" ref="Y69" si="98">SUM(Y63:Y68)</f>
        <v>19.341000000000001</v>
      </c>
      <c r="Z69" s="200" t="n"/>
      <c r="AA69" s="200" t="n"/>
      <c r="AB69" s="199">
        <f t="shared" ref="AB69:AG69" si="99">SUM(AB63:AB68)</f>
        <v>-35.091999999999999</v>
      </c>
      <c r="AC69" s="199">
        <f t="shared" si="99"/>
        <v>-82.342999999999989</v>
      </c>
      <c r="AD69" s="199">
        <f t="shared" si="99"/>
        <v>6.2040000000000077</v>
      </c>
      <c r="AE69" s="199">
        <f t="shared" si="99"/>
        <v>37.167000000000009</v>
      </c>
      <c r="AF69" s="199">
        <f t="shared" si="99"/>
        <v>-17.030999999999999</v>
      </c>
      <c r="AG69" s="199">
        <f t="shared" si="99"/>
        <v>-9.0229999999999961</v>
      </c>
      <c r="AH69" s="199">
        <f t="shared" si="90"/>
        <v>-33.363</v>
      </c>
      <c r="AI69" s="199">
        <f>SUM(AI63:AI68)</f>
        <v>-4.9990000000000023</v>
      </c>
      <c r="AJ69" s="199">
        <f>SUM(AJ63:AJ68)</f>
        <v>19.341000000000001</v>
      </c>
      <c r="AK69" s="199"/>
      <c r="AL69" s="199">
        <f t="shared" ref="AL69:AU69" si="100">SUM(AL63:AL68)</f>
        <v>-49.368999999999993</v>
      </c>
      <c r="AM69" s="199">
        <f t="shared" si="100"/>
        <v>-57.801999999999992</v>
      </c>
      <c r="AN69" s="199">
        <f t="shared" si="100"/>
        <v>-1.1339999999999995</v>
      </c>
      <c r="AO69" s="199">
        <f t="shared" ref="AO69:AP69" si="101">SUM(AO63:AO68)</f>
        <v>-20.378999999999998</v>
      </c>
      <c r="AP69" s="199">
        <f t="shared" si="101"/>
        <v>-32.286000000000001</v>
      </c>
      <c r="AQ69" s="199">
        <f t="shared" si="100"/>
        <v>-57.181000000000004</v>
      </c>
      <c r="AR69" s="199">
        <f t="shared" si="100"/>
        <v>-7.7170000000000041</v>
      </c>
      <c r="AS69" s="199">
        <f t="shared" si="100"/>
        <v>20.547999999999998</v>
      </c>
      <c r="AT69" s="199">
        <f t="shared" si="100"/>
        <v>-12.032000000000004</v>
      </c>
      <c r="AU69" s="199">
        <f t="shared" si="100"/>
        <v>-28.363999999999997</v>
      </c>
      <c r="AV69" s="199"/>
      <c r="AW69" s="200" t="n"/>
      <c r="AX69" s="200" t="n"/>
      <c r="AY69" s="200" t="n"/>
      <c r="AZ69" s="200" t="n"/>
      <c r="BA69" s="200" t="n"/>
      <c r="BB69" s="200" t="n"/>
      <c r="BC69" s="200" t="n"/>
      <c r="BD69" s="200" t="n"/>
      <c r="BE69" s="200" t="n"/>
      <c r="BF69" s="200" t="n"/>
      <c r="BG69" s="200" t="n"/>
      <c r="BH69" s="200" t="n"/>
      <c r="BI69" s="200" t="n"/>
      <c r="BJ69" s="200" t="n"/>
      <c r="BK69" s="200" t="n"/>
      <c r="BL69" s="200" t="n"/>
      <c r="BM69" s="200" t="n"/>
      <c r="BN69" s="200" t="n"/>
      <c r="BO69" s="200" t="n"/>
      <c r="BP69" s="200" t="n"/>
    </row>
    <row r="70" spans="3:63" ht="16" customHeight="1" x14ac:dyDescent="0.25">
      <c r="A70" s="154" t="n"/>
      <c r="B70" s="154" t="n"/>
      <c r="C70" s="189" t="n"/>
      <c r="D70" s="190" t="s">
        <v>131</v>
      </c>
      <c r="E70" s="191" t="n"/>
      <c r="F70" s="205">
        <f>-4.865</f>
        <v>-4.8650000000000002</v>
      </c>
      <c r="G70" s="205">
        <f>AL70-F70</f>
        <v>-6.3829999999999991</v>
      </c>
      <c r="H70" s="205">
        <f>AQ70-SUM(F70:G70)</f>
        <v>-6.7380000000000013</v>
      </c>
      <c r="I70" s="205">
        <f>AC70-SUM(F70:H70)</f>
        <v>-4.4929999999999986</v>
      </c>
      <c r="J70" s="205">
        <f>-4.524</f>
        <v>-4.524</v>
      </c>
      <c r="K70" s="205">
        <f>AM70-J70</f>
        <v>-7.8980000000000006</v>
      </c>
      <c r="L70" s="205">
        <f>AR70-SUM(J70:K70)</f>
        <v>-2.7059999999999995</v>
      </c>
      <c r="M70" s="205">
        <f>AD70-SUM(J70:L70)</f>
        <v>-3.2699999999999996</v>
      </c>
      <c r="N70" s="205">
        <f>-2.082</f>
        <v>-2.0819999999999999</v>
      </c>
      <c r="O70" s="205">
        <f>AN70-N70</f>
        <v>-6.7719999999999994</v>
      </c>
      <c r="P70" s="205">
        <f>AS70-SUM(N70:O70)</f>
        <v>-6.8240000000000016</v>
      </c>
      <c r="Q70" s="205">
        <f>AE70-SUM(N70:P70)</f>
        <v>-4.2680000000000007</v>
      </c>
      <c r="R70" s="205">
        <f>-5.683</f>
        <v>-5.6829999999999998</v>
      </c>
      <c r="S70" s="205">
        <f>AO70-R70</f>
        <v>-2.0510000000000002</v>
      </c>
      <c r="T70" s="205">
        <f>AT70-SUM(R70:S70)</f>
        <v>-2.3000000000000007</v>
      </c>
      <c r="U70" s="205">
        <f t="shared" si="93"/>
        <v>-1.9619999999999997</v>
      </c>
      <c r="V70" s="204">
        <v>-1.8260000000000001</v>
      </c>
      <c r="W70" s="205">
        <f>AP70-V70</f>
        <v>-2.6249999999999996</v>
      </c>
      <c r="X70" s="205">
        <f t="shared" si="95"/>
        <v>-1.1630000000000003</v>
      </c>
      <c r="Y70" s="205">
        <f>AG70-SUM(V70:X70)</f>
        <v>-1.3200000000000003</v>
      </c>
      <c r="Z70" s="206" t="n"/>
      <c r="AA70" s="206" t="n"/>
      <c r="AB70" s="205">
        <f>-14.127</f>
        <v>-14.127000000000001</v>
      </c>
      <c r="AC70" s="205">
        <f>-22.479</f>
        <v>-22.478999999999999</v>
      </c>
      <c r="AD70" s="205">
        <f>-18.398</f>
        <v>-18.398</v>
      </c>
      <c r="AE70" s="205">
        <f>-19.946</f>
        <v>-19.946000000000002</v>
      </c>
      <c r="AF70" s="204">
        <v>-11.996</v>
      </c>
      <c r="AG70" s="204">
        <v>-6.9340000000000002</v>
      </c>
      <c r="AH70" s="205">
        <f t="shared" si="90"/>
        <v>-7.5759999999999996</v>
      </c>
      <c r="AI70" s="205">
        <f t="shared" ref="AI70" si="102">U70</f>
        <v>-1.9619999999999997</v>
      </c>
      <c r="AJ70" s="205">
        <f>Y70</f>
        <v>-1.3200000000000003</v>
      </c>
      <c r="AK70" s="206" t="n"/>
      <c r="AL70" s="205">
        <f>-11.248</f>
        <v>-11.247999999999999</v>
      </c>
      <c r="AM70" s="205">
        <f>-12.422</f>
        <v>-12.422000000000001</v>
      </c>
      <c r="AN70" s="205">
        <f>-8.854</f>
        <v>-8.8539999999999992</v>
      </c>
      <c r="AO70" s="204">
        <v>-7.734</v>
      </c>
      <c r="AP70" s="205">
        <f>-4.451</f>
        <v>-4.4509999999999996</v>
      </c>
      <c r="AQ70" s="205">
        <f>-17.986</f>
        <v>-17.986000000000001</v>
      </c>
      <c r="AR70" s="205">
        <f>-15.128</f>
        <v>-15.128</v>
      </c>
      <c r="AS70" s="205">
        <f>-15.678</f>
        <v>-15.678000000000001</v>
      </c>
      <c r="AT70" s="204">
        <v>-10.034000000000001</v>
      </c>
      <c r="AU70" s="204">
        <v>-5.6139999999999999</v>
      </c>
      <c r="AV70" s="206" t="n"/>
      <c r="AW70" s="206" t="n"/>
      <c r="AX70" s="206" t="n"/>
      <c r="AY70" s="206" t="n"/>
      <c r="AZ70" s="206" t="n"/>
      <c r="BA70" s="206" t="n"/>
      <c r="BB70" s="206" t="n"/>
      <c r="BC70" s="206" t="n"/>
      <c r="BD70" s="206" t="n"/>
      <c r="BE70" s="206" t="n"/>
      <c r="BF70" s="206" t="n"/>
      <c r="BG70" s="206" t="n"/>
      <c r="BH70" s="206" t="n"/>
      <c r="BI70" s="206" t="n"/>
      <c r="BJ70" s="206" t="n"/>
      <c r="BK70" s="206" t="n"/>
      <c r="BL70" s="206" t="n"/>
      <c r="BM70" s="206" t="n"/>
      <c r="BN70" s="206" t="n"/>
      <c r="BO70" s="206" t="n"/>
      <c r="BP70" s="206" t="n"/>
    </row>
    <row r="71" spans="3:63" ht="16" customHeight="1" x14ac:dyDescent="0.25">
      <c r="A71" s="196" t="n"/>
      <c r="B71" s="196" t="n"/>
      <c r="C71" s="207" t="s">
        <v>139</v>
      </c>
      <c r="D71" s="208" t="n"/>
      <c r="E71" s="208" t="n"/>
      <c r="F71" s="209">
        <f t="shared" ref="F71:V71" si="103">F55+F69+F70</f>
        <v>-22.082999999999991</v>
      </c>
      <c r="G71" s="209">
        <f t="shared" si="103"/>
        <v>52.576999999999998</v>
      </c>
      <c r="H71" s="209">
        <f t="shared" si="103"/>
        <v>-10.452000000000005</v>
      </c>
      <c r="I71" s="209">
        <f t="shared" si="103"/>
        <v>-15.856999999999832</v>
      </c>
      <c r="J71" s="209">
        <f t="shared" si="103"/>
        <v>-43.150999999999947</v>
      </c>
      <c r="K71" s="209">
        <f t="shared" si="103"/>
        <v>21.733000000000008</v>
      </c>
      <c r="L71" s="209">
        <f t="shared" si="103"/>
        <v>34.682999999999979</v>
      </c>
      <c r="M71" s="209">
        <f t="shared" si="103"/>
        <v>18.184000000000022</v>
      </c>
      <c r="N71" s="209">
        <f t="shared" si="103"/>
        <v>-17.753</v>
      </c>
      <c r="O71" s="209">
        <f t="shared" si="103"/>
        <v>51.186000000000007</v>
      </c>
      <c r="P71" s="209">
        <f t="shared" si="103"/>
        <v>19.546999999999983</v>
      </c>
      <c r="Q71" s="209">
        <f t="shared" si="103"/>
        <v>25.333000000000023</v>
      </c>
      <c r="R71" s="209">
        <f t="shared" si="103"/>
        <v>-11.649000000000004</v>
      </c>
      <c r="S71" s="209">
        <f t="shared" si="103"/>
        <v>34.771999999999998</v>
      </c>
      <c r="T71" s="209">
        <f t="shared" si="103"/>
        <v>18.394999999999992</v>
      </c>
      <c r="U71" s="209">
        <f t="shared" si="103"/>
        <v>11.399999999999999</v>
      </c>
      <c r="V71" s="209">
        <f t="shared" si="103"/>
        <v>-18.987000000000013</v>
      </c>
      <c r="W71" s="209">
        <f t="shared" ref="W71:Y71" si="104">W55+W69+W70</f>
        <v>19.037999999999982</v>
      </c>
      <c r="X71" s="209">
        <f t="shared" si="104"/>
        <v>16.566000000000003</v>
      </c>
      <c r="Y71" s="209">
        <f t="shared" si="104"/>
        <v>37.395000000000074</v>
      </c>
      <c r="Z71" s="210" t="n"/>
      <c r="AA71" s="210" t="n"/>
      <c r="AB71" s="209">
        <f t="shared" ref="AB71:AG71" si="105">AB55+AB69+AB70</f>
        <v>66.856000000000051</v>
      </c>
      <c r="AC71" s="209">
        <f t="shared" si="105"/>
        <v>4.1850000000000449</v>
      </c>
      <c r="AD71" s="209">
        <f t="shared" si="105"/>
        <v>29.332999999999995</v>
      </c>
      <c r="AE71" s="209">
        <f t="shared" si="105"/>
        <v>78.314000000000078</v>
      </c>
      <c r="AF71" s="209">
        <f t="shared" si="105"/>
        <v>52.916999999999952</v>
      </c>
      <c r="AG71" s="209">
        <f t="shared" si="105"/>
        <v>54.012000000000072</v>
      </c>
      <c r="AH71" s="209">
        <f t="shared" si="90"/>
        <v>28.016999999999971</v>
      </c>
      <c r="AI71" s="209">
        <f>AI55+AI69+AI70</f>
        <v>11.399999999999967</v>
      </c>
      <c r="AJ71" s="209">
        <f>AJ55+AJ69+AJ70</f>
        <v>37.393000000000065</v>
      </c>
      <c r="AK71" s="210" t="n"/>
      <c r="AL71" s="210" t="n"/>
      <c r="AM71" s="210" t="n"/>
      <c r="AN71" s="210" t="n"/>
      <c r="AO71" s="210" t="n"/>
      <c r="AP71" s="210" t="n"/>
      <c r="AQ71" s="210" t="n"/>
      <c r="AR71" s="210" t="n"/>
      <c r="AS71" s="210" t="n"/>
      <c r="AT71" s="210" t="n"/>
      <c r="AU71" s="210" t="n"/>
      <c r="AV71" s="210" t="n"/>
      <c r="AW71" s="210" t="n"/>
      <c r="AX71" s="210" t="n"/>
      <c r="AY71" s="210" t="n"/>
      <c r="AZ71" s="210" t="n"/>
      <c r="BA71" s="210" t="n"/>
      <c r="BB71" s="210" t="n"/>
      <c r="BC71" s="210" t="n"/>
      <c r="BD71" s="210" t="n"/>
      <c r="BE71" s="210" t="n"/>
      <c r="BF71" s="210" t="n"/>
      <c r="BG71" s="210" t="n"/>
      <c r="BH71" s="210" t="n"/>
      <c r="BI71" s="210" t="n"/>
      <c r="BJ71" s="210" t="n"/>
      <c r="BK71" s="210" t="n"/>
      <c r="BL71" s="210" t="n"/>
      <c r="BM71" s="210" t="n"/>
      <c r="BN71" s="210" t="n"/>
      <c r="BO71" s="210" t="n"/>
      <c r="BP71" s="210" t="n"/>
    </row>
    <row r="72" spans="3:63" ht="16" customHeight="1" x14ac:dyDescent="0.25">
      <c r="A72" s="154" t="n"/>
      <c r="B72" s="154" t="n"/>
      <c r="C72" s="179" t="n"/>
      <c r="D72" s="180" t="s">
        <v>140</v>
      </c>
      <c r="E72" s="154" t="n"/>
      <c r="F72" s="186">
        <f t="shared" ref="F72:T72" si="106">F31</f>
        <v>-7.8120000000000003</v>
      </c>
      <c r="G72" s="186">
        <f t="shared" si="106"/>
        <v>-7.8769999999999998</v>
      </c>
      <c r="H72" s="186">
        <f t="shared" si="106"/>
        <v>-5.7039999999999997</v>
      </c>
      <c r="I72" s="186">
        <f t="shared" si="106"/>
        <v>-5.2530000000000001</v>
      </c>
      <c r="J72" s="186">
        <f t="shared" si="106"/>
        <v>-5.8369999999999997</v>
      </c>
      <c r="K72" s="186">
        <f t="shared" si="106"/>
        <v>-7.0640000000000001</v>
      </c>
      <c r="L72" s="186">
        <f t="shared" si="106"/>
        <v>-7.3369999999999997</v>
      </c>
      <c r="M72" s="186">
        <f t="shared" si="106"/>
        <v>-7.6470000000000002</v>
      </c>
      <c r="N72" s="186">
        <f t="shared" si="106"/>
        <v>-10.454000000000001</v>
      </c>
      <c r="O72" s="186">
        <f t="shared" si="106"/>
        <v>-7.81</v>
      </c>
      <c r="P72" s="186">
        <f t="shared" si="106"/>
        <v>-7.5170000000000003</v>
      </c>
      <c r="Q72" s="186">
        <f t="shared" si="106"/>
        <v>-7.867</v>
      </c>
      <c r="R72" s="186">
        <f t="shared" si="106"/>
        <v>-8.0960000000000001</v>
      </c>
      <c r="S72" s="186">
        <f t="shared" si="106"/>
        <v>-8.6780000000000008</v>
      </c>
      <c r="T72" s="186">
        <f t="shared" si="106"/>
        <v>-8.5340000000000007</v>
      </c>
      <c r="U72" s="186">
        <f t="shared" si="93"/>
        <v>-8.1920000000000002</v>
      </c>
      <c r="V72" s="186">
        <f t="shared" ref="V72:W72" si="107">V31</f>
        <v>-7.8929999999999998</v>
      </c>
      <c r="W72" s="186">
        <f t="shared" si="107"/>
        <v>-8.0909999999999993</v>
      </c>
      <c r="X72" s="186">
        <f t="shared" ref="X72" si="108">X31</f>
        <v>-7.8150000000000004</v>
      </c>
      <c r="Y72" s="186">
        <f>AG72-SUM(V72:X72)</f>
        <v>-7.5510000000000019</v>
      </c>
      <c r="Z72" s="187" t="n"/>
      <c r="AA72" s="187" t="n"/>
      <c r="AB72" s="186">
        <f t="shared" ref="AB72:AG72" si="109">AB31</f>
        <v>-34.073</v>
      </c>
      <c r="AC72" s="186">
        <f t="shared" si="109"/>
        <v>-26.646000000000001</v>
      </c>
      <c r="AD72" s="186">
        <f t="shared" si="109"/>
        <v>-27.885000000000002</v>
      </c>
      <c r="AE72" s="186">
        <f t="shared" si="109"/>
        <v>-31.274999999999999</v>
      </c>
      <c r="AF72" s="186">
        <f t="shared" si="109"/>
        <v>-33.5</v>
      </c>
      <c r="AG72" s="186">
        <f t="shared" si="109"/>
        <v>-31.35</v>
      </c>
      <c r="AH72" s="186">
        <f t="shared" si="90"/>
        <v>-31.991000000000003</v>
      </c>
      <c r="AI72" s="186">
        <f t="shared" ref="AI72:AI73" si="110">U72</f>
        <v>-8.1920000000000002</v>
      </c>
      <c r="AJ72" s="186">
        <f>Y72</f>
        <v>-7.5510000000000019</v>
      </c>
      <c r="AK72" s="186"/>
      <c r="AL72" s="186"/>
      <c r="AM72" s="186"/>
      <c r="AN72" s="186"/>
      <c r="AO72" s="186"/>
      <c r="AP72" s="186"/>
      <c r="AQ72" s="186"/>
      <c r="AR72" s="186"/>
      <c r="AS72" s="186"/>
      <c r="AT72" s="186"/>
      <c r="AU72" s="186"/>
      <c r="AV72" s="186"/>
      <c r="AW72" s="187" t="n"/>
      <c r="AX72" s="187" t="n"/>
      <c r="AY72" s="187" t="n"/>
      <c r="AZ72" s="187" t="n"/>
      <c r="BA72" s="187" t="n"/>
      <c r="BB72" s="187" t="n"/>
      <c r="BC72" s="187" t="n"/>
      <c r="BD72" s="187" t="n"/>
      <c r="BE72" s="187" t="n"/>
      <c r="BF72" s="187" t="n"/>
      <c r="BG72" s="187" t="n"/>
      <c r="BH72" s="187" t="n"/>
      <c r="BI72" s="187" t="n"/>
      <c r="BJ72" s="187" t="n"/>
      <c r="BK72" s="187" t="n"/>
      <c r="BL72" s="187" t="n"/>
      <c r="BM72" s="187" t="n"/>
      <c r="BN72" s="187" t="n"/>
      <c r="BO72" s="187" t="n"/>
      <c r="BP72" s="187" t="n"/>
    </row>
    <row r="73" spans="3:63" ht="16" customHeight="1" x14ac:dyDescent="0.25">
      <c r="A73" s="154" t="n"/>
      <c r="B73" s="154" t="n"/>
      <c r="C73" s="189" t="n"/>
      <c r="D73" s="190" t="s">
        <v>141</v>
      </c>
      <c r="E73" s="191" t="n"/>
      <c r="F73" s="193">
        <f>-510*0.0025</f>
        <v>-1.2750000000000001</v>
      </c>
      <c r="G73" s="193">
        <f t="shared" ref="G73:X73" si="111">-510*0.0025</f>
        <v>-1.2750000000000001</v>
      </c>
      <c r="H73" s="193">
        <f t="shared" si="111"/>
        <v>-1.2750000000000001</v>
      </c>
      <c r="I73" s="193">
        <f t="shared" si="111"/>
        <v>-1.2750000000000001</v>
      </c>
      <c r="J73" s="193">
        <f t="shared" si="111"/>
        <v>-1.2750000000000001</v>
      </c>
      <c r="K73" s="193">
        <f t="shared" si="111"/>
        <v>-1.2750000000000001</v>
      </c>
      <c r="L73" s="193">
        <f t="shared" si="111"/>
        <v>-1.2750000000000001</v>
      </c>
      <c r="M73" s="193">
        <f t="shared" si="111"/>
        <v>-1.2750000000000001</v>
      </c>
      <c r="N73" s="193">
        <f t="shared" si="111"/>
        <v>-1.2750000000000001</v>
      </c>
      <c r="O73" s="193">
        <f t="shared" si="111"/>
        <v>-1.2750000000000001</v>
      </c>
      <c r="P73" s="193">
        <f t="shared" si="111"/>
        <v>-1.2750000000000001</v>
      </c>
      <c r="Q73" s="193">
        <f t="shared" si="111"/>
        <v>-1.2750000000000001</v>
      </c>
      <c r="R73" s="193">
        <f t="shared" si="111"/>
        <v>-1.2750000000000001</v>
      </c>
      <c r="S73" s="193">
        <f t="shared" si="111"/>
        <v>-1.2750000000000001</v>
      </c>
      <c r="T73" s="193">
        <f t="shared" si="111"/>
        <v>-1.2750000000000001</v>
      </c>
      <c r="U73" s="193">
        <f t="shared" si="93"/>
        <v>-1.2750000000000004</v>
      </c>
      <c r="V73" s="193">
        <f t="shared" si="111"/>
        <v>-1.2750000000000001</v>
      </c>
      <c r="W73" s="193">
        <f t="shared" si="111"/>
        <v>-1.2750000000000001</v>
      </c>
      <c r="X73" s="193">
        <f t="shared" si="111"/>
        <v>-1.2750000000000001</v>
      </c>
      <c r="Y73" s="193">
        <f>AG73-SUM(V73:X73)</f>
        <v>-1.2750000000000004</v>
      </c>
      <c r="Z73" s="194" t="n"/>
      <c r="AA73" s="194" t="n"/>
      <c r="AB73" s="193">
        <f t="shared" ref="AB73:AG73" si="112">-510*0.01</f>
        <v>-5.1000000000000005</v>
      </c>
      <c r="AC73" s="193">
        <f t="shared" si="112"/>
        <v>-5.1000000000000005</v>
      </c>
      <c r="AD73" s="193">
        <f t="shared" si="112"/>
        <v>-5.1000000000000005</v>
      </c>
      <c r="AE73" s="193">
        <f t="shared" si="112"/>
        <v>-5.1000000000000005</v>
      </c>
      <c r="AF73" s="193">
        <f t="shared" si="112"/>
        <v>-5.1000000000000005</v>
      </c>
      <c r="AG73" s="193">
        <f t="shared" si="112"/>
        <v>-5.1000000000000005</v>
      </c>
      <c r="AH73" s="193">
        <f t="shared" si="90"/>
        <v>-5.1000000000000014</v>
      </c>
      <c r="AI73" s="193">
        <f t="shared" si="110"/>
        <v>-1.2750000000000004</v>
      </c>
      <c r="AJ73" s="193">
        <f>Y73</f>
        <v>-1.2750000000000004</v>
      </c>
      <c r="AK73" s="194" t="n"/>
      <c r="AL73" s="194" t="n"/>
      <c r="AM73" s="194" t="n"/>
      <c r="AN73" s="194" t="n"/>
      <c r="AO73" s="194" t="n"/>
      <c r="AP73" s="194" t="n"/>
      <c r="AQ73" s="194" t="n"/>
      <c r="AR73" s="194" t="n"/>
      <c r="AS73" s="194" t="n"/>
      <c r="AT73" s="194" t="n"/>
      <c r="AU73" s="194" t="n"/>
      <c r="AV73" s="194" t="n"/>
      <c r="AW73" s="194" t="n"/>
      <c r="AX73" s="194" t="n"/>
      <c r="AY73" s="194" t="n"/>
      <c r="AZ73" s="194" t="n"/>
      <c r="BA73" s="194" t="n"/>
      <c r="BB73" s="194" t="n"/>
      <c r="BC73" s="194" t="n"/>
      <c r="BD73" s="194" t="n"/>
      <c r="BE73" s="194" t="n"/>
      <c r="BF73" s="194" t="n"/>
      <c r="BG73" s="194" t="n"/>
      <c r="BH73" s="194" t="n"/>
      <c r="BI73" s="194" t="n"/>
      <c r="BJ73" s="194" t="n"/>
      <c r="BK73" s="194" t="n"/>
      <c r="BL73" s="194" t="n"/>
      <c r="BM73" s="194" t="n"/>
      <c r="BN73" s="194" t="n"/>
      <c r="BO73" s="194" t="n"/>
      <c r="BP73" s="194" t="n"/>
    </row>
    <row r="74" spans="3:63" ht="16" customHeight="1" x14ac:dyDescent="0.25">
      <c r="A74" s="196" t="n"/>
      <c r="B74" s="196" t="n"/>
      <c r="C74" s="207" t="s">
        <v>142</v>
      </c>
      <c r="D74" s="208" t="n"/>
      <c r="E74" s="208" t="n"/>
      <c r="F74" s="209">
        <f>SUM(F71:F73)</f>
        <v>-31.169999999999991</v>
      </c>
      <c r="G74" s="209">
        <f t="shared" ref="G74:R74" si="113">SUM(G71:G73)</f>
        <v>43.424999999999997</v>
      </c>
      <c r="H74" s="209">
        <f t="shared" si="113"/>
        <v>-17.431000000000004</v>
      </c>
      <c r="I74" s="209">
        <f t="shared" si="113"/>
        <v>-22.384999999999831</v>
      </c>
      <c r="J74" s="209">
        <f t="shared" si="113"/>
        <v>-50.262999999999941</v>
      </c>
      <c r="K74" s="209">
        <f t="shared" si="113"/>
        <v>13.394000000000007</v>
      </c>
      <c r="L74" s="209">
        <f t="shared" si="113"/>
        <v>26.07099999999998</v>
      </c>
      <c r="M74" s="209">
        <f t="shared" si="113"/>
        <v>9.2620000000000218</v>
      </c>
      <c r="N74" s="209">
        <f t="shared" si="113"/>
        <v>-29.481999999999999</v>
      </c>
      <c r="O74" s="209">
        <f t="shared" si="113"/>
        <v>42.101000000000006</v>
      </c>
      <c r="P74" s="209">
        <f t="shared" si="113"/>
        <v>10.754999999999983</v>
      </c>
      <c r="Q74" s="209">
        <f t="shared" si="113"/>
        <v>16.191000000000024</v>
      </c>
      <c r="R74" s="209">
        <f t="shared" si="113"/>
        <v>-21.020000000000003</v>
      </c>
      <c r="S74" s="209">
        <f t="shared" ref="S74:X74" si="114">SUM(S71:S73)</f>
        <v>24.818999999999999</v>
      </c>
      <c r="T74" s="209">
        <f t="shared" si="114"/>
        <v>8.5859999999999914</v>
      </c>
      <c r="U74" s="209">
        <f t="shared" si="114"/>
        <v>1.9329999999999981</v>
      </c>
      <c r="V74" s="209">
        <f t="shared" si="114"/>
        <v>-28.155000000000012</v>
      </c>
      <c r="W74" s="209">
        <f t="shared" si="114"/>
        <v>9.6719999999999828</v>
      </c>
      <c r="X74" s="209">
        <f t="shared" si="114"/>
        <v>7.4760000000000009</v>
      </c>
      <c r="Y74" s="209">
        <f t="shared" ref="Y74" si="115">SUM(Y71:Y73)</f>
        <v>28.569000000000074</v>
      </c>
      <c r="Z74" s="210" t="n"/>
      <c r="AA74" s="210" t="n"/>
      <c r="AB74" s="209">
        <f t="shared" ref="AB74:AG74" si="116">SUM(AB71:AB73)</f>
        <v>27.68300000000005</v>
      </c>
      <c r="AC74" s="209">
        <f t="shared" si="116"/>
        <v>-27.560999999999957</v>
      </c>
      <c r="AD74" s="209">
        <f t="shared" si="116"/>
        <v>-3.6520000000000072</v>
      </c>
      <c r="AE74" s="209">
        <f t="shared" si="116"/>
        <v>41.939000000000078</v>
      </c>
      <c r="AF74" s="209">
        <f t="shared" si="116"/>
        <v>14.31699999999995</v>
      </c>
      <c r="AG74" s="209">
        <f t="shared" si="116"/>
        <v>17.562000000000069</v>
      </c>
      <c r="AH74" s="209">
        <f t="shared" si="90"/>
        <v>-9.0740000000000318</v>
      </c>
      <c r="AI74" s="209">
        <f>SUM(AI71:AI73)</f>
        <v>1.9329999999999661</v>
      </c>
      <c r="AJ74" s="209">
        <f>SUM(AJ71:AJ73)</f>
        <v>28.567000000000064</v>
      </c>
      <c r="AK74" s="210" t="n"/>
      <c r="AL74" s="210" t="n"/>
      <c r="AM74" s="210" t="n"/>
      <c r="AN74" s="210" t="n"/>
      <c r="AO74" s="210" t="n"/>
      <c r="AP74" s="210" t="n"/>
      <c r="AQ74" s="210" t="n"/>
      <c r="AR74" s="210" t="n"/>
      <c r="AS74" s="210" t="n"/>
      <c r="AT74" s="210" t="n"/>
      <c r="AU74" s="210" t="n"/>
      <c r="AV74" s="210" t="n"/>
      <c r="AW74" s="210" t="n"/>
      <c r="AX74" s="210" t="n"/>
      <c r="AY74" s="210" t="n"/>
      <c r="AZ74" s="210" t="n"/>
      <c r="BA74" s="210" t="n"/>
      <c r="BB74" s="210" t="n"/>
      <c r="BC74" s="210" t="n"/>
      <c r="BD74" s="210" t="n"/>
      <c r="BE74" s="210" t="n"/>
      <c r="BF74" s="210" t="n"/>
      <c r="BG74" s="210" t="n"/>
      <c r="BH74" s="210" t="n"/>
      <c r="BI74" s="210" t="n"/>
      <c r="BJ74" s="210" t="n"/>
      <c r="BK74" s="210" t="n"/>
      <c r="BL74" s="210" t="n"/>
      <c r="BM74" s="210" t="n"/>
      <c r="BN74" s="210" t="n"/>
      <c r="BO74" s="210" t="n"/>
      <c r="BP74" s="210" t="n"/>
    </row>
    <row r="75">
      <c r="A75" s="154" t="n"/>
      <c r="B75" s="154" t="n"/>
      <c r="C75" s="154" t="n"/>
      <c r="D75" s="154" t="n"/>
      <c r="E75" s="154" t="n"/>
      <c r="F75" s="154" t="n"/>
      <c r="G75" s="154" t="n"/>
      <c r="H75" s="154" t="n"/>
      <c r="I75" s="154" t="n"/>
      <c r="J75" s="154" t="n"/>
      <c r="K75" s="154" t="n"/>
      <c r="L75" s="154" t="n"/>
      <c r="M75" s="154" t="n"/>
      <c r="N75" s="154" t="n"/>
      <c r="O75" s="154" t="n"/>
      <c r="P75" s="154" t="n"/>
      <c r="Q75" s="154" t="n"/>
      <c r="R75" s="154" t="n"/>
      <c r="S75" s="154" t="n"/>
      <c r="T75" s="154" t="n"/>
      <c r="U75" s="154" t="n"/>
      <c r="V75" s="154" t="n"/>
      <c r="W75" s="154" t="n"/>
      <c r="X75" s="154" t="n"/>
      <c r="Y75" s="154" t="n"/>
      <c r="Z75" s="154" t="n"/>
      <c r="AA75" s="154" t="n"/>
      <c r="AB75" s="154" t="n"/>
      <c r="AC75" s="154" t="n"/>
      <c r="AD75" s="154" t="n"/>
      <c r="AE75" s="154" t="n"/>
      <c r="AF75" s="154" t="n"/>
      <c r="AG75" s="154" t="n"/>
      <c r="AH75" s="154" t="n"/>
      <c r="AI75" s="154" t="n"/>
      <c r="AJ75" s="154" t="n"/>
      <c r="AK75" s="154" t="n"/>
      <c r="AL75" s="154" t="n"/>
      <c r="AM75" s="154" t="n"/>
      <c r="AN75" s="154" t="n"/>
      <c r="AO75" s="154" t="n"/>
      <c r="AP75" s="154" t="n"/>
      <c r="AQ75" s="154" t="n"/>
      <c r="AR75" s="154" t="n"/>
      <c r="AS75" s="154" t="n"/>
      <c r="AT75" s="154" t="n"/>
      <c r="AU75" s="154" t="n"/>
      <c r="AV75" s="154" t="n"/>
      <c r="AW75" s="154" t="n"/>
      <c r="AX75" s="154" t="n"/>
      <c r="AY75" s="154" t="n"/>
      <c r="AZ75" s="154" t="n"/>
      <c r="BA75" s="154" t="n"/>
      <c r="BB75" s="154" t="n"/>
      <c r="BC75" s="154" t="n"/>
      <c r="BD75" s="154" t="n"/>
      <c r="BE75" s="154" t="n"/>
      <c r="BF75" s="154" t="n"/>
      <c r="BG75" s="154" t="n"/>
      <c r="BH75" s="154" t="n"/>
      <c r="BI75" s="154" t="n"/>
      <c r="BJ75" s="154" t="n"/>
      <c r="BK75" s="154" t="n"/>
      <c r="BL75" s="154" t="n"/>
      <c r="BM75" s="154" t="n"/>
      <c r="BN75" s="154" t="n"/>
      <c r="BO75" s="154" t="n"/>
      <c r="BP75" s="154" t="n"/>
    </row>
    <row r="76" spans="3:63" ht="16" customHeight="1" x14ac:dyDescent="0.25">
      <c r="A76" s="154" t="n"/>
      <c r="B76" s="154" t="n"/>
      <c r="C76" s="229" t="s">
        <v>8</v>
      </c>
      <c r="D76" s="230" t="n"/>
      <c r="E76" s="230" t="n"/>
      <c r="F76" s="230" t="n"/>
      <c r="G76" s="230" t="n"/>
      <c r="H76" s="230" t="n"/>
      <c r="I76" s="230" t="n"/>
      <c r="J76" s="230" t="n"/>
      <c r="K76" s="230" t="n"/>
      <c r="L76" s="230" t="n"/>
      <c r="M76" s="230" t="n"/>
      <c r="N76" s="230" t="n"/>
      <c r="O76" s="230" t="n"/>
      <c r="P76" s="230" t="n"/>
      <c r="Q76" s="230" t="n"/>
      <c r="R76" s="230" t="n"/>
      <c r="S76" s="230" t="n"/>
      <c r="T76" s="230" t="n"/>
      <c r="U76" s="230" t="n"/>
      <c r="V76" s="230" t="n"/>
      <c r="W76" s="230" t="n"/>
      <c r="X76" s="230" t="n"/>
      <c r="Y76" s="230" t="n"/>
      <c r="Z76" s="230" t="n"/>
      <c r="AA76" s="230" t="n"/>
      <c r="AB76" s="230" t="n"/>
      <c r="AC76" s="230" t="n"/>
      <c r="AD76" s="230" t="n"/>
      <c r="AE76" s="230" t="n"/>
      <c r="AF76" s="230" t="n"/>
      <c r="AG76" s="230" t="n"/>
      <c r="AH76" s="230" t="n"/>
      <c r="AI76" s="230" t="n"/>
      <c r="AJ76" s="230" t="n"/>
      <c r="AK76" s="230" t="n"/>
      <c r="AL76" s="230" t="n"/>
      <c r="AM76" s="230" t="n"/>
      <c r="AN76" s="230" t="n"/>
      <c r="AO76" s="230" t="n"/>
      <c r="AP76" s="230" t="n"/>
      <c r="AQ76" s="230" t="n"/>
      <c r="AR76" s="230" t="n"/>
      <c r="AS76" s="230" t="n"/>
      <c r="AT76" s="230" t="n"/>
      <c r="AU76" s="230" t="n"/>
      <c r="AV76" s="230" t="n"/>
      <c r="AW76" s="230" t="n"/>
      <c r="AX76" s="230" t="n"/>
      <c r="AY76" s="230" t="n"/>
      <c r="AZ76" s="230" t="n"/>
      <c r="BA76" s="230" t="n"/>
      <c r="BB76" s="230" t="n"/>
      <c r="BC76" s="230" t="n"/>
      <c r="BD76" s="230" t="n"/>
      <c r="BE76" s="230" t="n"/>
      <c r="BF76" s="230" t="n"/>
      <c r="BG76" s="230" t="n"/>
      <c r="BH76" s="230" t="n"/>
      <c r="BI76" s="230" t="n"/>
      <c r="BJ76" s="229"/>
      <c r="BK76" s="229"/>
      <c r="BL76" s="230" t="n"/>
      <c r="BM76" s="230" t="n"/>
      <c r="BN76" s="230" t="n"/>
      <c r="BO76" s="230" t="n"/>
      <c r="BP76" s="230" t="n"/>
    </row>
    <row r="77" spans="3:63" ht="16" customHeight="1" x14ac:dyDescent="0.25">
      <c r="A77" s="196" t="n"/>
      <c r="B77" s="196" t="n"/>
      <c r="C77" s="231" t="s">
        <v>36</v>
      </c>
      <c r="D77" s="232" t="n"/>
      <c r="E77" s="232" t="n"/>
      <c r="F77" s="233">
        <f t="shared" ref="F77:V77" si="117">F17</f>
        <v>235.57300000000001</v>
      </c>
      <c r="G77" s="233">
        <f t="shared" si="117"/>
        <v>213.02199999999999</v>
      </c>
      <c r="H77" s="233">
        <f t="shared" si="117"/>
        <v>162.018</v>
      </c>
      <c r="I77" s="233">
        <f t="shared" si="117"/>
        <v>174.93200000000013</v>
      </c>
      <c r="J77" s="233">
        <f t="shared" si="117"/>
        <v>223.71000000000004</v>
      </c>
      <c r="K77" s="233">
        <f t="shared" si="117"/>
        <v>200.27</v>
      </c>
      <c r="L77" s="233">
        <f t="shared" si="117"/>
        <v>93.788999999999987</v>
      </c>
      <c r="M77" s="233">
        <f t="shared" si="117"/>
        <v>138.13300000000001</v>
      </c>
      <c r="N77" s="233">
        <f t="shared" si="117"/>
        <v>153.161</v>
      </c>
      <c r="O77" s="233">
        <f t="shared" si="117"/>
        <v>171.512</v>
      </c>
      <c r="P77" s="233">
        <f t="shared" si="117"/>
        <v>117.72999999999999</v>
      </c>
      <c r="Q77" s="233">
        <f t="shared" si="117"/>
        <v>163.47900000000001</v>
      </c>
      <c r="R77" s="233">
        <f t="shared" si="117"/>
        <v>144.91399999999999</v>
      </c>
      <c r="S77" s="233">
        <f t="shared" si="117"/>
        <v>168.471</v>
      </c>
      <c r="T77" s="233">
        <f t="shared" si="117"/>
        <v>122.04999999999998</v>
      </c>
      <c r="U77" s="233">
        <f t="shared" si="117"/>
        <v>168.63700000000006</v>
      </c>
      <c r="V77" s="233">
        <f t="shared" si="117"/>
        <v>143.28299999999999</v>
      </c>
      <c r="W77" s="233">
        <f t="shared" ref="W77:Y77" si="118">W17</f>
        <v>145.48399999999998</v>
      </c>
      <c r="X77" s="233">
        <f t="shared" si="118"/>
        <v>125.39600000000002</v>
      </c>
      <c r="Y77" s="233">
        <f t="shared" si="118"/>
        <v>145.35700000000003</v>
      </c>
      <c r="Z77" s="234" t="n"/>
      <c r="AA77" s="233">
        <f t="shared" ref="AA77:AG77" si="119">AA17</f>
        <v>363.31900000000002</v>
      </c>
      <c r="AB77" s="233">
        <f t="shared" si="119"/>
        <v>545.77200000000005</v>
      </c>
      <c r="AC77" s="233">
        <f t="shared" si="119"/>
        <v>785.54500000000007</v>
      </c>
      <c r="AD77" s="233">
        <f t="shared" si="119"/>
        <v>655.90100000000007</v>
      </c>
      <c r="AE77" s="233">
        <f t="shared" si="119"/>
        <v>605.88200000000006</v>
      </c>
      <c r="AF77" s="233">
        <f t="shared" si="119"/>
        <v>604.072</v>
      </c>
      <c r="AG77" s="233">
        <f t="shared" si="119"/>
        <v>559.52</v>
      </c>
      <c r="AH77" s="233">
        <f t="shared" ref="AH77" si="120">SUM(U77:X77)</f>
        <v>582.80000000000007</v>
      </c>
      <c r="AI77" s="233">
        <f>AI17</f>
        <v>168.637</v>
      </c>
      <c r="AJ77" s="233">
        <f>AJ17</f>
        <v>145.35700000000003</v>
      </c>
      <c r="AK77" s="234" t="n"/>
      <c r="AL77" s="234" t="n"/>
      <c r="AM77" s="234" t="n"/>
      <c r="AN77" s="234" t="n"/>
      <c r="AO77" s="234" t="n"/>
      <c r="AP77" s="234" t="n"/>
      <c r="AQ77" s="234" t="n"/>
      <c r="AR77" s="234" t="n"/>
      <c r="AS77" s="234" t="n"/>
      <c r="AT77" s="234" t="n"/>
      <c r="AU77" s="234" t="n"/>
      <c r="AV77" s="234" t="n"/>
      <c r="AW77" s="234" t="n"/>
      <c r="AX77" s="234" t="n"/>
      <c r="AY77" s="234" t="n"/>
      <c r="AZ77" s="234" t="n"/>
      <c r="BA77" s="234" t="n"/>
      <c r="BB77" s="234" t="n"/>
      <c r="BC77" s="234" t="n"/>
      <c r="BD77" s="234" t="n"/>
      <c r="BE77" s="234" t="n"/>
      <c r="BF77" s="234" t="n"/>
      <c r="BG77" s="234" t="n"/>
      <c r="BH77" s="234" t="n"/>
      <c r="BI77" s="234" t="n"/>
      <c r="BJ77" s="234" t="n"/>
      <c r="BK77" s="234" t="n"/>
      <c r="BL77" s="234" t="n"/>
      <c r="BM77" s="234" t="n"/>
      <c r="BN77" s="234" t="n"/>
      <c r="BO77" s="234" t="n"/>
      <c r="BP77" s="234" t="n"/>
    </row>
    <row r="78" spans="3:63" ht="16" customHeight="1" x14ac:dyDescent="0.25">
      <c r="A78" s="154" t="n"/>
      <c r="B78" s="154" t="n"/>
      <c r="C78" s="212" t="n"/>
      <c r="D78" s="235" t="s">
        <v>144</v>
      </c>
      <c r="E78" s="212" t="n"/>
      <c r="F78" s="214"/>
      <c r="G78" s="214"/>
      <c r="H78" s="214"/>
      <c r="I78" s="214"/>
      <c r="J78" s="236">
        <f>J77/F77-1</f>
        <v>-5.0358063105703788E-2</v>
      </c>
      <c r="K78" s="236">
        <f t="shared" ref="K78:S78" si="121">K77/G77-1</f>
        <v>-5.9862361634009598E-2</v>
      </c>
      <c r="L78" s="236">
        <f t="shared" si="121"/>
        <v>-0.42111987556938124</v>
      </c>
      <c r="M78" s="236">
        <f t="shared" si="121"/>
        <v>-0.21036174056204748</v>
      </c>
      <c r="N78" s="236">
        <f t="shared" si="121"/>
        <v>-0.31535917035447691</v>
      </c>
      <c r="O78" s="236">
        <f t="shared" si="121"/>
        <v>-0.14359614520397468</v>
      </c>
      <c r="P78" s="236">
        <f t="shared" si="121"/>
        <v>0.25526447664438257</v>
      </c>
      <c r="Q78" s="236">
        <f t="shared" si="121"/>
        <v>0.18348982502370914</v>
      </c>
      <c r="R78" s="236">
        <f t="shared" si="121"/>
        <v>-5.3845300043744881E-2</v>
      </c>
      <c r="S78" s="236">
        <f t="shared" si="121"/>
        <v>-1.7730537804934943E-2</v>
      </c>
      <c r="T78" s="236">
        <f t="shared" ref="T78:Y78" si="122">T77/P77-1</f>
        <v>3.669413063790028E-2</v>
      </c>
      <c r="U78" s="236">
        <f t="shared" si="122"/>
        <v>3.1551453091834603E-2</v>
      </c>
      <c r="V78" s="236">
        <f t="shared" si="122"/>
        <v>-1.1254951212443243E-2</v>
      </c>
      <c r="W78" s="236">
        <f t="shared" si="122"/>
        <v>-0.136444848074743</v>
      </c>
      <c r="X78" s="236">
        <f t="shared" si="122"/>
        <v>2.7414993854977698E-2</v>
      </c>
      <c r="Y78" s="236">
        <f t="shared" si="122"/>
        <v>-0.13804799658437961</v>
      </c>
      <c r="Z78" s="215" t="n"/>
      <c r="AA78" s="215" t="n"/>
      <c r="AB78" s="236">
        <f t="shared" ref="AB78:AJ78" si="123">AB77/AA77-1</f>
        <v>0.50218403111315402</v>
      </c>
      <c r="AC78" s="236">
        <f t="shared" si="123"/>
        <v>0.43932814435331968</v>
      </c>
      <c r="AD78" s="236">
        <f t="shared" si="123"/>
        <v>-0.16503701251997016</v>
      </c>
      <c r="AE78" s="236">
        <f t="shared" si="123"/>
        <v>-7.6259984357395449E-2</v>
      </c>
      <c r="AF78" s="236">
        <f t="shared" si="123"/>
        <v>-2.9873803809983279E-3</v>
      </c>
      <c r="AG78" s="236">
        <f t="shared" si="123"/>
        <v>-7.3752797679746851E-2</v>
      </c>
      <c r="AH78" s="236">
        <f>AH77/AF77-1</f>
        <v>-3.5214345309830475E-2</v>
      </c>
      <c r="AI78" s="236"/>
      <c r="AJ78" s="236">
        <f t="shared" si="123"/>
        <v>-0.13804799658437927</v>
      </c>
      <c r="AK78" s="215" t="n"/>
      <c r="AL78" s="215" t="n"/>
      <c r="AM78" s="215" t="n"/>
      <c r="AN78" s="215" t="n"/>
      <c r="AO78" s="215" t="n"/>
      <c r="AP78" s="215" t="n"/>
      <c r="AQ78" s="215" t="n"/>
      <c r="AR78" s="215" t="n"/>
      <c r="AS78" s="215" t="n"/>
      <c r="AT78" s="215" t="n"/>
      <c r="AU78" s="215" t="n"/>
      <c r="AV78" s="215" t="n"/>
      <c r="AW78" s="215" t="n"/>
      <c r="AX78" s="215" t="n"/>
      <c r="AY78" s="215" t="n"/>
      <c r="AZ78" s="215" t="n"/>
      <c r="BA78" s="215" t="n"/>
      <c r="BB78" s="215" t="n"/>
      <c r="BC78" s="215" t="n"/>
      <c r="BD78" s="215" t="n"/>
      <c r="BE78" s="215" t="n"/>
      <c r="BF78" s="215" t="n"/>
      <c r="BG78" s="215" t="n"/>
      <c r="BH78" s="215" t="n"/>
      <c r="BI78" s="215" t="n"/>
      <c r="BJ78" s="215" t="n"/>
      <c r="BK78" s="215" t="n"/>
      <c r="BL78" s="215" t="n"/>
      <c r="BM78" s="215" t="n"/>
      <c r="BN78" s="215" t="n"/>
      <c r="BO78" s="215" t="n"/>
      <c r="BP78" s="215" t="n"/>
    </row>
    <row r="79" spans="3:63" ht="16" customHeight="1" x14ac:dyDescent="0.25">
      <c r="A79" s="154" t="n"/>
      <c r="B79" s="154" t="n"/>
      <c r="C79" s="229" t="s">
        <v>145</v>
      </c>
      <c r="D79" s="230" t="n"/>
      <c r="E79" s="230" t="n"/>
      <c r="F79" s="230" t="n"/>
      <c r="G79" s="230" t="n"/>
      <c r="H79" s="230" t="n"/>
      <c r="I79" s="230" t="n"/>
      <c r="J79" s="230" t="n"/>
      <c r="K79" s="230" t="n"/>
      <c r="L79" s="230" t="n"/>
      <c r="M79" s="230" t="n"/>
      <c r="N79" s="230" t="n"/>
      <c r="O79" s="230" t="n"/>
      <c r="P79" s="230" t="n"/>
      <c r="Q79" s="230" t="n"/>
      <c r="R79" s="230" t="n"/>
      <c r="S79" s="230" t="n"/>
      <c r="T79" s="230" t="n"/>
      <c r="U79" s="230" t="n"/>
      <c r="V79" s="230" t="n"/>
      <c r="W79" s="230" t="n"/>
      <c r="X79" s="230" t="n"/>
      <c r="Y79" s="230" t="n"/>
      <c r="Z79" s="230" t="n"/>
      <c r="AA79" s="230" t="n"/>
      <c r="AB79" s="230" t="n"/>
      <c r="AC79" s="230" t="n"/>
      <c r="AD79" s="230" t="n"/>
      <c r="AE79" s="230" t="n"/>
      <c r="AF79" s="230" t="n"/>
      <c r="AG79" s="230" t="n"/>
      <c r="AH79" s="230" t="n"/>
      <c r="AI79" s="230" t="n"/>
      <c r="AJ79" s="230" t="n"/>
      <c r="AK79" s="230" t="n"/>
      <c r="AL79" s="230" t="n"/>
      <c r="AM79" s="230" t="n"/>
      <c r="AN79" s="230" t="n"/>
      <c r="AO79" s="230" t="n"/>
      <c r="AP79" s="230" t="n"/>
      <c r="AQ79" s="230" t="n"/>
      <c r="AR79" s="230" t="n"/>
      <c r="AS79" s="230" t="n"/>
      <c r="AT79" s="230" t="n"/>
      <c r="AU79" s="230" t="n"/>
      <c r="AV79" s="230" t="n"/>
      <c r="AW79" s="230" t="n"/>
      <c r="AX79" s="230" t="n"/>
      <c r="AY79" s="230" t="n"/>
      <c r="AZ79" s="230" t="n"/>
      <c r="BA79" s="230" t="n"/>
      <c r="BB79" s="230" t="n"/>
      <c r="BC79" s="230" t="n"/>
      <c r="BD79" s="230" t="n"/>
      <c r="BE79" s="230" t="n"/>
      <c r="BF79" s="230" t="n"/>
      <c r="BG79" s="230" t="n"/>
      <c r="BH79" s="230" t="n"/>
      <c r="BI79" s="230" t="n"/>
      <c r="BJ79" s="230" t="n"/>
      <c r="BK79" s="230" t="n"/>
      <c r="BL79" s="230" t="n"/>
      <c r="BM79" s="230" t="n"/>
      <c r="BN79" s="230" t="n"/>
      <c r="BO79" s="230" t="n"/>
      <c r="BP79" s="230" t="n"/>
    </row>
    <row r="80" spans="3:63" ht="16" customHeight="1" x14ac:dyDescent="0.25">
      <c r="A80" s="196" t="n"/>
      <c r="B80" s="196" t="n"/>
      <c r="C80" s="231" t="s">
        <v>147</v>
      </c>
      <c r="D80" s="232" t="n"/>
      <c r="E80" s="232" t="n"/>
      <c r="F80" s="233">
        <f>-26.544</f>
        <v>-26.544</v>
      </c>
      <c r="G80" s="233">
        <f>AL80-F80</f>
        <v>42.738</v>
      </c>
      <c r="H80" s="233">
        <f>AQ80-SUM(F80:G80)</f>
        <v>-17.064</v>
      </c>
      <c r="I80" s="233">
        <f>AC80-SUM(F80:H80)</f>
        <v>-27.556999999999999</v>
      </c>
      <c r="J80" s="233">
        <f>-46.911</f>
        <v>-46.911000000000001</v>
      </c>
      <c r="K80" s="233">
        <f>AM80-J80</f>
        <v>16.861000000000001</v>
      </c>
      <c r="L80" s="233">
        <f>AR80-SUM(J80:K80)</f>
        <v>24.048999999999999</v>
      </c>
      <c r="M80" s="233">
        <f>AD80-SUM(J80:L80)</f>
        <v>11.095000000000002</v>
      </c>
      <c r="N80" s="233">
        <f>-23.59</f>
        <v>-23.59</v>
      </c>
      <c r="O80" s="233">
        <f>AN80-N80</f>
        <v>49.445999999999998</v>
      </c>
      <c r="P80" s="233">
        <f>AS80-SUM(N80:O80)</f>
        <v>18.503000000000004</v>
      </c>
      <c r="Q80" s="233">
        <f>AE80-SUM(N80:P80)</f>
        <v>19.683</v>
      </c>
      <c r="R80" s="233">
        <f>-12.598</f>
        <v>-12.598000000000001</v>
      </c>
      <c r="S80" s="233">
        <f>1.269</f>
        <v>1.2689999999999999</v>
      </c>
      <c r="T80" s="233">
        <f>1.269</f>
        <v>1.2689999999999999</v>
      </c>
      <c r="U80" s="233">
        <f>1.269</f>
        <v>1.2689999999999999</v>
      </c>
      <c r="V80" s="233">
        <f>1.269</f>
        <v>1.2689999999999999</v>
      </c>
      <c r="W80" s="233">
        <f t="shared" ref="W80" si="124">AP80-V80</f>
        <v>-3.8140000000000001</v>
      </c>
      <c r="X80" s="233">
        <f t="shared" ref="X80" si="125">AU80-SUM(V80:W80)</f>
        <v>7.5540000000000003</v>
      </c>
      <c r="Y80" s="233">
        <f>AG80-SUM(V80:X80)</f>
        <v>15.510999999999999</v>
      </c>
      <c r="Z80" s="234" t="n"/>
      <c r="AA80" s="234" t="n"/>
      <c r="AB80" s="237">
        <v>46.597000000000001</v>
      </c>
      <c r="AC80" s="233">
        <f>-28.427</f>
        <v>-28.427</v>
      </c>
      <c r="AD80" s="233">
        <f>5.094</f>
        <v>5.0940000000000003</v>
      </c>
      <c r="AE80" s="233">
        <f>64.042</f>
        <v>64.042000000000002</v>
      </c>
      <c r="AF80" s="237">
        <v>23.888000000000002</v>
      </c>
      <c r="AG80" s="237">
        <v>20.52</v>
      </c>
      <c r="AH80" s="233">
        <f t="shared" ref="AH80:AH82" si="126">SUM(U80:X80)</f>
        <v>6.2780000000000005</v>
      </c>
      <c r="AI80" s="233">
        <f>U80</f>
        <v>1.2689999999999999</v>
      </c>
      <c r="AJ80" s="233">
        <f>Y80</f>
        <v>15.510999999999999</v>
      </c>
      <c r="AK80" s="234" t="n"/>
      <c r="AL80" s="233">
        <f>16.194</f>
        <v>16.193999999999999</v>
      </c>
      <c r="AM80" s="233">
        <f>-30.05</f>
        <v>-30.05</v>
      </c>
      <c r="AN80" s="233">
        <f>25.856</f>
        <v>25.856000000000002</v>
      </c>
      <c r="AO80" s="237">
        <v>1.2689999999999999</v>
      </c>
      <c r="AP80" s="237">
        <v>-2.5449999999999999</v>
      </c>
      <c r="AQ80" s="233">
        <f>-0.87</f>
        <v>-0.87</v>
      </c>
      <c r="AR80" s="233">
        <f>-6.001</f>
        <v>-6.0010000000000003</v>
      </c>
      <c r="AS80" s="237">
        <v>44.359000000000002</v>
      </c>
      <c r="AT80" s="237">
        <v>16.416</v>
      </c>
      <c r="AU80" s="237">
        <v>5.0090000000000003</v>
      </c>
      <c r="AV80" s="234" t="n"/>
      <c r="AW80" s="234" t="n"/>
      <c r="AX80" s="234" t="n"/>
      <c r="AY80" s="234" t="n"/>
      <c r="AZ80" s="234" t="n"/>
      <c r="BA80" s="234" t="n"/>
      <c r="BB80" s="234" t="n"/>
      <c r="BC80" s="234" t="n"/>
      <c r="BD80" s="234" t="n"/>
      <c r="BE80" s="234" t="n"/>
      <c r="BF80" s="234" t="n"/>
      <c r="BG80" s="234" t="n"/>
      <c r="BH80" s="234" t="n"/>
      <c r="BI80" s="234" t="n"/>
      <c r="BJ80" s="234" t="n"/>
      <c r="BK80" s="234" t="n"/>
      <c r="BL80" s="234" t="n"/>
      <c r="BM80" s="234" t="n"/>
      <c r="BN80" s="234" t="n"/>
      <c r="BO80" s="234" t="n"/>
      <c r="BP80" s="234" t="n"/>
    </row>
    <row r="81" spans="3:63" s="17" customFormat="1" ht="16" customHeight="1" x14ac:dyDescent="0.25">
      <c r="A81" s="154" t="n"/>
      <c r="B81" s="154" t="n"/>
      <c r="C81" s="190"/>
      <c r="D81" s="190" t="s">
        <v>131</v>
      </c>
      <c r="E81" s="238"/>
      <c r="F81" s="193">
        <f t="shared" ref="F81:V81" si="127">F70</f>
        <v>-4.8650000000000002</v>
      </c>
      <c r="G81" s="193">
        <f t="shared" si="127"/>
        <v>-6.3829999999999991</v>
      </c>
      <c r="H81" s="193">
        <f t="shared" si="127"/>
        <v>-6.7380000000000013</v>
      </c>
      <c r="I81" s="193">
        <f t="shared" si="127"/>
        <v>-4.4929999999999986</v>
      </c>
      <c r="J81" s="193">
        <f t="shared" si="127"/>
        <v>-4.524</v>
      </c>
      <c r="K81" s="193">
        <f t="shared" si="127"/>
        <v>-7.8980000000000006</v>
      </c>
      <c r="L81" s="193">
        <f t="shared" si="127"/>
        <v>-2.7059999999999995</v>
      </c>
      <c r="M81" s="193">
        <f t="shared" si="127"/>
        <v>-3.2699999999999996</v>
      </c>
      <c r="N81" s="193">
        <f t="shared" si="127"/>
        <v>-2.0819999999999999</v>
      </c>
      <c r="O81" s="193">
        <f t="shared" si="127"/>
        <v>-6.7719999999999994</v>
      </c>
      <c r="P81" s="193">
        <f t="shared" si="127"/>
        <v>-6.8240000000000016</v>
      </c>
      <c r="Q81" s="193">
        <f t="shared" si="127"/>
        <v>-4.2680000000000007</v>
      </c>
      <c r="R81" s="193">
        <f t="shared" si="127"/>
        <v>-5.6829999999999998</v>
      </c>
      <c r="S81" s="193">
        <f t="shared" si="127"/>
        <v>-2.0510000000000002</v>
      </c>
      <c r="T81" s="193">
        <f t="shared" si="127"/>
        <v>-2.3000000000000007</v>
      </c>
      <c r="U81" s="193">
        <f t="shared" si="127"/>
        <v>-1.9619999999999997</v>
      </c>
      <c r="V81" s="193">
        <f t="shared" si="127"/>
        <v>-1.8260000000000001</v>
      </c>
      <c r="W81" s="193">
        <f t="shared" ref="W81:Y81" si="128">W70</f>
        <v>-2.6249999999999996</v>
      </c>
      <c r="X81" s="193">
        <f t="shared" si="128"/>
        <v>-1.1630000000000003</v>
      </c>
      <c r="Y81" s="193">
        <f t="shared" si="128"/>
        <v>-1.3200000000000003</v>
      </c>
      <c r="Z81" s="193"/>
      <c r="AA81" s="193"/>
      <c r="AB81" s="193">
        <f t="shared" ref="AB81:AG81" si="129">AB70</f>
        <v>-14.127000000000001</v>
      </c>
      <c r="AC81" s="193">
        <f t="shared" si="129"/>
        <v>-22.478999999999999</v>
      </c>
      <c r="AD81" s="193">
        <f t="shared" si="129"/>
        <v>-18.398</v>
      </c>
      <c r="AE81" s="193">
        <f t="shared" si="129"/>
        <v>-19.946000000000002</v>
      </c>
      <c r="AF81" s="193">
        <f t="shared" si="129"/>
        <v>-11.996</v>
      </c>
      <c r="AG81" s="193">
        <f t="shared" si="129"/>
        <v>-6.9340000000000002</v>
      </c>
      <c r="AH81" s="193">
        <f t="shared" si="126"/>
        <v>-7.5759999999999996</v>
      </c>
      <c r="AI81" s="193">
        <f t="shared" ref="AI81" si="130">U81</f>
        <v>-1.9619999999999997</v>
      </c>
      <c r="AJ81" s="193">
        <f>Y81</f>
        <v>-1.3200000000000003</v>
      </c>
      <c r="AK81" s="194" t="n"/>
      <c r="AL81" s="194" t="n"/>
      <c r="AM81" s="194" t="n"/>
      <c r="AN81" s="194" t="n"/>
      <c r="AO81" s="194" t="n"/>
      <c r="AP81" s="194" t="n"/>
      <c r="AQ81" s="194" t="n"/>
      <c r="AR81" s="194" t="n"/>
      <c r="AS81" s="194" t="n"/>
      <c r="AT81" s="194" t="n"/>
      <c r="AU81" s="194" t="n"/>
      <c r="AV81" s="194" t="n"/>
      <c r="AW81" s="193"/>
      <c r="AX81" s="193"/>
      <c r="AY81" s="193"/>
      <c r="AZ81" s="193"/>
      <c r="BA81" s="193"/>
      <c r="BB81" s="193"/>
      <c r="BC81" s="193"/>
      <c r="BD81" s="193"/>
      <c r="BE81" s="193"/>
      <c r="BF81" s="193"/>
      <c r="BG81" s="193"/>
      <c r="BH81" s="193"/>
      <c r="BI81" s="193"/>
      <c r="BJ81" s="194" t="n"/>
      <c r="BK81" s="194" t="n"/>
      <c r="BL81" s="194" t="n"/>
      <c r="BM81" s="194" t="n"/>
      <c r="BN81" s="194" t="n"/>
      <c r="BO81" s="194" t="n"/>
      <c r="BP81" s="194" t="n"/>
    </row>
    <row r="82" spans="3:63" s="17" customFormat="1" ht="16" customHeight="1" x14ac:dyDescent="0.25">
      <c r="A82" s="196" t="n"/>
      <c r="B82" s="196" t="n"/>
      <c r="C82" s="231" t="s">
        <v>138</v>
      </c>
      <c r="D82" s="231"/>
      <c r="E82" s="231"/>
      <c r="F82" s="233">
        <f>SUM(F80:F81)</f>
        <v>-31.408999999999999</v>
      </c>
      <c r="G82" s="233">
        <f t="shared" ref="G82:R82" si="131">SUM(G80:G81)</f>
        <v>36.355000000000004</v>
      </c>
      <c r="H82" s="233">
        <f t="shared" si="131"/>
        <v>-23.802</v>
      </c>
      <c r="I82" s="233">
        <f t="shared" si="131"/>
        <v>-32.049999999999997</v>
      </c>
      <c r="J82" s="233">
        <f t="shared" si="131"/>
        <v>-51.435000000000002</v>
      </c>
      <c r="K82" s="233">
        <f t="shared" si="131"/>
        <v>8.963000000000001</v>
      </c>
      <c r="L82" s="233">
        <f t="shared" si="131"/>
        <v>21.343</v>
      </c>
      <c r="M82" s="233">
        <f t="shared" si="131"/>
        <v>7.8250000000000028</v>
      </c>
      <c r="N82" s="233">
        <f t="shared" si="131"/>
        <v>-25.672000000000001</v>
      </c>
      <c r="O82" s="233">
        <f t="shared" si="131"/>
        <v>42.673999999999999</v>
      </c>
      <c r="P82" s="233">
        <f t="shared" si="131"/>
        <v>11.679000000000002</v>
      </c>
      <c r="Q82" s="233">
        <f t="shared" si="131"/>
        <v>15.414999999999999</v>
      </c>
      <c r="R82" s="233">
        <f t="shared" si="131"/>
        <v>-18.280999999999999</v>
      </c>
      <c r="S82" s="233">
        <f>SUM(S80:S81)</f>
        <v>-0.78200000000000025</v>
      </c>
      <c r="T82" s="233">
        <f>SUM(T80:T81)</f>
        <v>-1.0310000000000008</v>
      </c>
      <c r="U82" s="233">
        <f>SUM(U80:U81)</f>
        <v>-0.69299999999999984</v>
      </c>
      <c r="V82" s="233">
        <f>V71</f>
        <v>-18.987000000000013</v>
      </c>
      <c r="W82" s="233">
        <f>W71</f>
        <v>19.037999999999982</v>
      </c>
      <c r="X82" s="233">
        <f>X71</f>
        <v>16.566000000000003</v>
      </c>
      <c r="Y82" s="233">
        <f>SUM(Y80:Y81)</f>
        <v>14.190999999999999</v>
      </c>
      <c r="Z82" s="233"/>
      <c r="AA82" s="233"/>
      <c r="AB82" s="233">
        <f t="shared" ref="AB82:AG82" si="132">SUM(AB80:AB81)</f>
        <v>32.47</v>
      </c>
      <c r="AC82" s="233">
        <f t="shared" si="132"/>
        <v>-50.905999999999999</v>
      </c>
      <c r="AD82" s="233">
        <f t="shared" si="132"/>
        <v>-13.303999999999998</v>
      </c>
      <c r="AE82" s="233">
        <f t="shared" si="132"/>
        <v>44.096000000000004</v>
      </c>
      <c r="AF82" s="233">
        <f t="shared" si="132"/>
        <v>11.892000000000001</v>
      </c>
      <c r="AG82" s="233">
        <f t="shared" si="132"/>
        <v>13.585999999999999</v>
      </c>
      <c r="AH82" s="233">
        <f t="shared" si="126"/>
        <v>15.923999999999971</v>
      </c>
      <c r="AI82" s="233">
        <f>SUM(AI80:AI81)</f>
        <v>-0.69299999999999984</v>
      </c>
      <c r="AJ82" s="233">
        <f>SUM(AJ80:AJ81)</f>
        <v>14.190999999999999</v>
      </c>
      <c r="AK82" s="234" t="n"/>
      <c r="AL82" s="234" t="n"/>
      <c r="AM82" s="234" t="n"/>
      <c r="AN82" s="234" t="n"/>
      <c r="AO82" s="234" t="n"/>
      <c r="AP82" s="234" t="n"/>
      <c r="AQ82" s="234" t="n"/>
      <c r="AR82" s="234" t="n"/>
      <c r="AS82" s="234" t="n"/>
      <c r="AT82" s="234" t="n"/>
      <c r="AU82" s="234" t="n"/>
      <c r="AV82" s="234" t="n"/>
      <c r="AW82" s="233"/>
      <c r="AX82" s="233"/>
      <c r="AY82" s="233"/>
      <c r="AZ82" s="233"/>
      <c r="BA82" s="233"/>
      <c r="BB82" s="233"/>
      <c r="BC82" s="233"/>
      <c r="BD82" s="233"/>
      <c r="BE82" s="233"/>
      <c r="BF82" s="233"/>
      <c r="BG82" s="233"/>
      <c r="BH82" s="233"/>
      <c r="BI82" s="233"/>
      <c r="BJ82" s="234" t="n"/>
      <c r="BK82" s="234" t="n"/>
      <c r="BL82" s="234" t="n"/>
      <c r="BM82" s="234" t="n"/>
      <c r="BN82" s="234" t="n"/>
      <c r="BO82" s="234" t="n"/>
      <c r="BP82" s="234" t="n"/>
    </row>
    <row r="83" spans="3:63" ht="16" customHeight="1" x14ac:dyDescent="0.25">
      <c r="A83" s="154" t="n"/>
      <c r="B83" s="154" t="n"/>
      <c r="C83" s="154" t="n"/>
      <c r="D83" s="154" t="n"/>
      <c r="E83" s="154" t="n"/>
      <c r="F83" s="154" t="n"/>
      <c r="G83" s="154" t="n"/>
      <c r="H83" s="154" t="n"/>
      <c r="I83" s="154" t="n"/>
      <c r="J83" s="154" t="n"/>
      <c r="K83" s="154" t="n"/>
      <c r="L83" s="154" t="n"/>
      <c r="M83" s="154" t="n"/>
      <c r="N83" s="154" t="n"/>
      <c r="O83" s="154" t="n"/>
      <c r="P83" s="154" t="n"/>
      <c r="Q83" s="154" t="n"/>
      <c r="R83" s="154" t="n"/>
      <c r="S83" s="154" t="n"/>
      <c r="T83" s="154" t="n"/>
      <c r="U83" s="154" t="n"/>
      <c r="V83" s="154" t="n"/>
      <c r="W83" s="154" t="n"/>
      <c r="X83" s="154" t="n"/>
      <c r="Y83" s="154" t="n"/>
      <c r="Z83" s="154" t="n"/>
      <c r="AA83" s="154" t="n"/>
      <c r="AB83" s="154" t="n"/>
      <c r="AC83" s="154" t="n"/>
      <c r="AD83" s="154" t="n"/>
      <c r="AE83" s="154" t="n"/>
      <c r="AF83" s="154" t="n"/>
      <c r="AG83" s="154" t="n"/>
      <c r="AH83" s="154" t="n"/>
      <c r="AI83" s="154" t="n"/>
      <c r="AJ83" s="154" t="n"/>
      <c r="AK83" s="154" t="n"/>
      <c r="AL83" s="154" t="n"/>
      <c r="AM83" s="154" t="n"/>
      <c r="AN83" s="154" t="n"/>
      <c r="AO83" s="154" t="n"/>
      <c r="AP83" s="154" t="n"/>
      <c r="AQ83" s="154" t="n"/>
      <c r="AR83" s="154" t="n"/>
      <c r="AS83" s="154" t="n"/>
      <c r="AT83" s="154" t="n"/>
      <c r="AU83" s="154" t="n"/>
      <c r="AV83" s="154" t="n"/>
      <c r="AW83" s="154" t="n"/>
      <c r="AX83" s="154" t="n"/>
      <c r="AY83" s="154" t="n"/>
      <c r="AZ83" s="154" t="n"/>
      <c r="BA83" s="154" t="n"/>
      <c r="BB83" s="154" t="n"/>
      <c r="BC83" s="154" t="n"/>
      <c r="BD83" s="154" t="n"/>
      <c r="BE83" s="154" t="n"/>
      <c r="BF83" s="154" t="n"/>
      <c r="BG83" s="154" t="n"/>
      <c r="BH83" s="154" t="n"/>
      <c r="BI83" s="154" t="n"/>
      <c r="BJ83" s="153"/>
      <c r="BK83" s="153"/>
      <c r="BL83" s="154" t="n"/>
      <c r="BM83" s="154" t="n"/>
      <c r="BN83" s="154" t="n"/>
      <c r="BO83" s="154" t="n"/>
      <c r="BP83" s="154" t="n"/>
    </row>
    <row r="84">
      <c r="A84" s="154" t="n"/>
      <c r="B84" s="154" t="n"/>
      <c r="C84" s="154" t="n"/>
      <c r="D84" s="154" t="n"/>
      <c r="E84" s="154" t="n"/>
      <c r="F84" s="154" t="n"/>
      <c r="G84" s="154" t="n"/>
      <c r="H84" s="154" t="n"/>
      <c r="I84" s="154" t="n"/>
      <c r="J84" s="154" t="n"/>
      <c r="K84" s="154" t="n"/>
      <c r="L84" s="154" t="n"/>
      <c r="M84" s="154" t="n"/>
      <c r="N84" s="154" t="n"/>
      <c r="O84" s="154" t="n"/>
      <c r="P84" s="154" t="n"/>
      <c r="Q84" s="154" t="n"/>
      <c r="R84" s="154" t="n"/>
      <c r="S84" s="154" t="n"/>
      <c r="T84" s="154" t="n"/>
      <c r="U84" s="154" t="n"/>
      <c r="V84" s="154" t="n"/>
      <c r="W84" s="154" t="n"/>
      <c r="X84" s="154" t="n"/>
      <c r="Y84" s="154" t="n"/>
      <c r="Z84" s="154" t="n"/>
      <c r="AA84" s="154" t="n"/>
      <c r="AB84" s="154" t="n"/>
      <c r="AC84" s="154" t="n"/>
      <c r="AD84" s="154" t="n"/>
      <c r="AE84" s="154" t="n"/>
      <c r="AF84" s="154" t="n"/>
      <c r="AG84" s="154" t="n"/>
      <c r="AH84" s="154" t="n"/>
      <c r="AI84" s="154" t="n"/>
      <c r="AJ84" s="154" t="n"/>
      <c r="AK84" s="154" t="n"/>
      <c r="AL84" s="154" t="n"/>
      <c r="AM84" s="154" t="n"/>
      <c r="AN84" s="154" t="n"/>
      <c r="AO84" s="154" t="n"/>
      <c r="AP84" s="154" t="n"/>
      <c r="AQ84" s="154" t="n"/>
      <c r="AR84" s="154" t="n"/>
      <c r="AS84" s="154" t="n"/>
      <c r="AT84" s="154" t="n"/>
      <c r="AU84" s="154" t="n"/>
      <c r="AV84" s="154" t="n"/>
      <c r="AW84" s="154" t="n"/>
      <c r="AX84" s="154" t="n"/>
      <c r="AY84" s="154" t="n"/>
      <c r="AZ84" s="154" t="n"/>
      <c r="BA84" s="154" t="n"/>
      <c r="BB84" s="154" t="n"/>
      <c r="BC84" s="154" t="n"/>
      <c r="BD84" s="154" t="n"/>
      <c r="BE84" s="154" t="n"/>
      <c r="BF84" s="154" t="n"/>
      <c r="BG84" s="154" t="n"/>
      <c r="BH84" s="154" t="n"/>
      <c r="BI84" s="154" t="n"/>
      <c r="BJ84" s="154" t="n"/>
      <c r="BK84" s="154" t="n"/>
      <c r="BL84" s="154" t="n"/>
      <c r="BM84" s="154" t="n"/>
      <c r="BN84" s="154" t="n"/>
      <c r="BO84" s="154" t="n"/>
      <c r="BP84" s="154" t="n"/>
    </row>
    <row r="85">
      <c r="A85" s="154" t="n"/>
      <c r="B85" s="154" t="n"/>
      <c r="C85" s="154" t="n"/>
      <c r="D85" s="154" t="n"/>
      <c r="E85" s="154" t="n"/>
      <c r="F85" s="154" t="n"/>
      <c r="G85" s="154" t="n"/>
      <c r="H85" s="154" t="n"/>
      <c r="I85" s="154" t="n"/>
      <c r="J85" s="154" t="n"/>
      <c r="K85" s="154" t="n"/>
      <c r="L85" s="154" t="n"/>
      <c r="M85" s="154" t="n"/>
      <c r="N85" s="154" t="n"/>
      <c r="O85" s="154" t="n"/>
      <c r="P85" s="154" t="n"/>
      <c r="Q85" s="154" t="n"/>
      <c r="R85" s="154" t="n"/>
      <c r="S85" s="154" t="n"/>
      <c r="T85" s="154" t="n"/>
      <c r="U85" s="154" t="n"/>
      <c r="V85" s="154" t="n"/>
      <c r="W85" s="154" t="n"/>
      <c r="X85" s="154" t="n"/>
      <c r="Y85" s="154" t="n"/>
      <c r="Z85" s="154" t="n"/>
      <c r="AA85" s="154" t="n"/>
      <c r="AB85" s="154" t="n"/>
      <c r="AC85" s="154" t="n"/>
      <c r="AD85" s="154" t="n"/>
      <c r="AE85" s="154" t="n"/>
      <c r="AF85" s="154" t="n"/>
      <c r="AG85" s="154" t="n"/>
      <c r="AH85" s="154" t="n"/>
      <c r="AI85" s="154" t="n"/>
      <c r="AJ85" s="154" t="n"/>
      <c r="AK85" s="154" t="n"/>
      <c r="AL85" s="154" t="n"/>
      <c r="AM85" s="154" t="n"/>
      <c r="AN85" s="154" t="n"/>
      <c r="AO85" s="154" t="n"/>
      <c r="AP85" s="154" t="n"/>
      <c r="AQ85" s="154" t="n"/>
      <c r="AR85" s="154" t="n"/>
      <c r="AS85" s="154" t="n"/>
      <c r="AT85" s="154" t="n"/>
      <c r="AU85" s="154" t="n"/>
      <c r="AV85" s="154" t="n"/>
      <c r="AW85" s="154" t="n"/>
      <c r="AX85" s="154" t="n"/>
      <c r="AY85" s="154" t="n"/>
      <c r="AZ85" s="154" t="n"/>
      <c r="BA85" s="154" t="n"/>
      <c r="BB85" s="154" t="n"/>
      <c r="BC85" s="154" t="n"/>
      <c r="BD85" s="154" t="n"/>
      <c r="BE85" s="154" t="n"/>
      <c r="BF85" s="154" t="n"/>
      <c r="BG85" s="154" t="n"/>
      <c r="BH85" s="154" t="n"/>
      <c r="BI85" s="154" t="n"/>
      <c r="BJ85" s="154" t="n"/>
      <c r="BK85" s="154" t="n"/>
      <c r="BL85" s="154" t="n"/>
      <c r="BM85" s="154" t="n"/>
      <c r="BN85" s="154" t="n"/>
      <c r="BO85" s="154" t="n"/>
      <c r="BP85" s="154" t="n"/>
    </row>
    <row r="86" spans="3:63" s="17" customFormat="1" ht="16" customHeight="1" x14ac:dyDescent="0.25">
      <c r="A86" s="154" t="n"/>
      <c r="B86" s="154" t="n"/>
      <c r="C86" s="153"/>
      <c r="D86" s="153"/>
      <c r="E86" s="153"/>
      <c r="F86" s="153"/>
      <c r="G86" s="153"/>
      <c r="H86" s="153"/>
      <c r="I86" s="153"/>
      <c r="J86" s="153"/>
      <c r="K86" s="153"/>
      <c r="L86" s="153"/>
      <c r="M86" s="153"/>
      <c r="N86" s="153"/>
      <c r="O86" s="153"/>
      <c r="P86" s="153"/>
      <c r="Q86" s="153"/>
      <c r="R86" s="153"/>
      <c r="S86" s="153"/>
      <c r="T86" s="153"/>
      <c r="U86" s="153"/>
      <c r="V86" s="153"/>
      <c r="W86" s="153"/>
      <c r="X86" s="153"/>
      <c r="Y86" s="153"/>
      <c r="Z86" s="153"/>
      <c r="AA86" s="153"/>
      <c r="AB86" s="153"/>
      <c r="AC86" s="153"/>
      <c r="AD86" s="153"/>
      <c r="AE86" s="153"/>
      <c r="AF86" s="153"/>
      <c r="AG86" s="153"/>
      <c r="AH86" s="153"/>
      <c r="AI86" s="154" t="n"/>
      <c r="AJ86" s="154" t="n"/>
      <c r="AK86" s="154" t="n"/>
      <c r="AL86" s="154" t="n"/>
      <c r="AM86" s="154" t="n"/>
      <c r="AN86" s="154" t="n"/>
      <c r="AO86" s="154" t="n"/>
      <c r="AP86" s="154" t="n"/>
      <c r="AQ86" s="154" t="n"/>
      <c r="AR86" s="154" t="n"/>
      <c r="AS86" s="154" t="n"/>
      <c r="AT86" s="154" t="n"/>
      <c r="AU86" s="154" t="n"/>
      <c r="AV86" s="154" t="n"/>
      <c r="AW86" s="153"/>
      <c r="AX86" s="153"/>
      <c r="AY86" s="153"/>
      <c r="AZ86" s="153"/>
      <c r="BA86" s="153"/>
      <c r="BB86" s="153"/>
      <c r="BC86" s="153"/>
      <c r="BD86" s="153"/>
      <c r="BE86" s="153"/>
      <c r="BF86" s="153"/>
      <c r="BG86" s="153"/>
      <c r="BH86" s="153"/>
      <c r="BI86" s="153"/>
      <c r="BJ86" s="153"/>
      <c r="BK86" s="153"/>
      <c r="BL86" s="154" t="n"/>
      <c r="BM86" s="154" t="n"/>
      <c r="BN86" s="154" t="n"/>
      <c r="BO86" s="154" t="n"/>
      <c r="BP86" s="154" t="n"/>
    </row>
    <row r="87" spans="3:63" ht="16" customHeight="1" x14ac:dyDescent="0.25">
      <c r="A87" s="154" t="n"/>
      <c r="B87" s="154" t="n"/>
      <c r="C87" s="154" t="n"/>
      <c r="D87" s="154" t="n"/>
      <c r="E87" s="154" t="n"/>
      <c r="F87" s="154" t="n"/>
      <c r="G87" s="154" t="n"/>
      <c r="H87" s="154" t="n"/>
      <c r="I87" s="154" t="n"/>
      <c r="J87" s="154" t="n"/>
      <c r="K87" s="154" t="n"/>
      <c r="L87" s="154" t="n"/>
      <c r="M87" s="154" t="n"/>
      <c r="N87" s="154" t="n"/>
      <c r="O87" s="154" t="n"/>
      <c r="P87" s="154" t="n"/>
      <c r="Q87" s="154" t="n"/>
      <c r="R87" s="154" t="n"/>
      <c r="S87" s="154" t="n"/>
      <c r="T87" s="154" t="n"/>
      <c r="U87" s="154" t="n"/>
      <c r="V87" s="154" t="n"/>
      <c r="W87" s="154" t="n"/>
      <c r="X87" s="154" t="n"/>
      <c r="Y87" s="154" t="n"/>
      <c r="Z87" s="154" t="n"/>
      <c r="AA87" s="154" t="n"/>
      <c r="AB87" s="154" t="n"/>
      <c r="AC87" s="154" t="n"/>
      <c r="AD87" s="154" t="n"/>
      <c r="AE87" s="154" t="n"/>
      <c r="AF87" s="154" t="n"/>
      <c r="AG87" s="154" t="n"/>
      <c r="AH87" s="154" t="n"/>
      <c r="AI87" s="154" t="n"/>
      <c r="AJ87" s="154" t="n"/>
      <c r="AK87" s="154" t="n"/>
      <c r="AL87" s="154" t="n"/>
      <c r="AM87" s="154" t="n"/>
      <c r="AN87" s="154" t="n"/>
      <c r="AO87" s="154" t="n"/>
      <c r="AP87" s="154" t="n"/>
      <c r="AQ87" s="154" t="n"/>
      <c r="AR87" s="154" t="n"/>
      <c r="AS87" s="154" t="n"/>
      <c r="AT87" s="154" t="n"/>
      <c r="AU87" s="154" t="n"/>
      <c r="AV87" s="154" t="n"/>
      <c r="AW87" s="154" t="n"/>
      <c r="AX87" s="154" t="n"/>
      <c r="AY87" s="154" t="n"/>
      <c r="AZ87" s="154" t="n"/>
      <c r="BA87" s="154" t="n"/>
      <c r="BB87" s="154" t="n"/>
      <c r="BC87" s="154" t="n"/>
      <c r="BD87" s="154" t="n"/>
      <c r="BE87" s="154" t="n"/>
      <c r="BF87" s="154" t="n"/>
      <c r="BG87" s="154" t="n"/>
      <c r="BH87" s="154" t="n"/>
      <c r="BI87" s="154" t="n"/>
      <c r="BJ87" s="153"/>
      <c r="BK87" s="153"/>
      <c r="BL87" s="154" t="n"/>
      <c r="BM87" s="154" t="n"/>
      <c r="BN87" s="154" t="n"/>
      <c r="BO87" s="154" t="n"/>
      <c r="BP87" s="154" t="n"/>
    </row>
  </sheetData>
  <conditionalFormatting sqref="C9:E10 AL9:AT10 D11:E12 C13:E13 D14:E16 C17:E20 D21:I21 C22:AJ36 F39:Y39 Z39:AH46 C39:E53 AI39:AJ54 AD40:AH48 AF40:AG55 AD49:AE50 AH49:AH50 AD52:AE53 AH52:AH54 C54:V55 Z54:AE55 W54:Y56 AH55:AJ55 D56:V56 Z56:AJ57 D57:I57 F60:V60 W60:AG61 C60:C62 D61:V61 Z61:AJ61 AL61:AU61 F68:S68 U68:V68 W68:Y69 C69:V69 D70 C71:Y71 D72:D73 C74:Y74 C76 C77:Y77 C79 C80:Y80 C82:Y82 AI128:AV147 AO128:AP258 C133:E258 AH148:AV177 F148:AG258 AH178:BG258">
    <cfRule type="expression" dxfId="247" priority="218">
      <formula>IF($Z$1=1,1,0)</formula>
    </cfRule>
  </conditionalFormatting>
  <conditionalFormatting sqref="D62:D68">
    <cfRule type="expression" dxfId="246" priority="195">
      <formula>IF($Z$1=1,1,0)</formula>
    </cfRule>
  </conditionalFormatting>
  <conditionalFormatting sqref="D81">
    <cfRule type="expression" dxfId="245" priority="106">
      <formula>IF($Z$1=1,1,0)</formula>
    </cfRule>
  </conditionalFormatting>
  <conditionalFormatting sqref="D8:E8">
    <cfRule type="expression" dxfId="244" priority="239">
      <formula>IF($Z$1=1,1,0)</formula>
    </cfRule>
  </conditionalFormatting>
  <conditionalFormatting sqref="F40:S53">
    <cfRule type="expression" dxfId="243" priority="43">
      <formula>IF($Z$1=1,1,0)</formula>
    </cfRule>
  </conditionalFormatting>
  <conditionalFormatting sqref="F8:Y20">
    <cfRule type="expression" dxfId="242" priority="110">
      <formula>IF($Z$1=1,1,0)</formula>
    </cfRule>
  </conditionalFormatting>
  <conditionalFormatting sqref="F17:Y20 Z17:AJ36 F21:I21 F22:Y36 Z39:AH48 F39:Y56 AI39:AJ57 Z49:AE50 AH49:AH50 AF49:AG53 Z51:AC53 AD52:AE53 AH52:AH57 Z54:AG57 AH56:AI57 F57:I57 Z57:AJ57 F60:AG61 O68:S68 U68:V68 F68:N69 W68:Y69 O69:V69 F73:Y74 F77:M77 N77:Y78 J78:M78 F80:Y82">
    <cfRule type="expression" dxfId="241" priority="319">
      <formula>IF($I$3=1,1,0)</formula>
    </cfRule>
  </conditionalFormatting>
  <conditionalFormatting sqref="F63:Y68 AB63:AJ68 AL63:AU70 AA69:AJ69 AB70:AJ70 AA71:AJ71 F72:AE72 AF72:AJ74 AB73:AE73 AA74:AE74 AA77:AJ77 AA80:AE80 AL80:AU80 AF80:AJ82 AB81:AE81 AA82:AE82">
    <cfRule type="expression" dxfId="240" priority="287">
      <formula>IF($Z$1=1,1,0)</formula>
    </cfRule>
    <cfRule type="expression" dxfId="239" priority="288">
      <formula>IF($I$3=1,1,0)</formula>
    </cfRule>
  </conditionalFormatting>
  <conditionalFormatting sqref="F70:Y70">
    <cfRule type="expression" dxfId="238" priority="2">
      <formula>IF($Z$1=1,1,0)</formula>
    </cfRule>
  </conditionalFormatting>
  <conditionalFormatting sqref="F70:Y71">
    <cfRule type="expression" dxfId="237" priority="4">
      <formula>IF($I$3=1,1,0)</formula>
    </cfRule>
  </conditionalFormatting>
  <conditionalFormatting sqref="F73:Y73">
    <cfRule type="expression" dxfId="236" priority="132">
      <formula>IF($Z$1=1,1,0)</formula>
    </cfRule>
  </conditionalFormatting>
  <conditionalFormatting sqref="F81:Y81">
    <cfRule type="expression" dxfId="235" priority="60">
      <formula>IF($Z$1=1,1,0)</formula>
    </cfRule>
  </conditionalFormatting>
  <conditionalFormatting sqref="F14:AH16">
    <cfRule type="expression" dxfId="234" priority="18">
      <formula>IF($I$3=1,1,0)</formula>
    </cfRule>
  </conditionalFormatting>
  <conditionalFormatting sqref="J78:Y78">
    <cfRule type="expression" dxfId="233" priority="35">
      <formula>IF($Z$1=1,1,0)</formula>
    </cfRule>
  </conditionalFormatting>
  <conditionalFormatting sqref="T40:Y54">
    <cfRule type="expression" dxfId="232" priority="31">
      <formula>IF($Z$1=1,1,0)</formula>
    </cfRule>
  </conditionalFormatting>
  <conditionalFormatting sqref="Y40:Y43">
    <cfRule type="expression" dxfId="231" priority="1">
      <formula>IF($Z$1=1,1,0)</formula>
    </cfRule>
  </conditionalFormatting>
  <conditionalFormatting sqref="Y72:Y73">
    <cfRule type="expression" dxfId="230" priority="6">
      <formula>IF($Z$1=1,1,0)</formula>
    </cfRule>
    <cfRule type="expression" dxfId="229" priority="8">
      <formula>IF($I$3=1,1,0)</formula>
    </cfRule>
  </conditionalFormatting>
  <conditionalFormatting sqref="Z47:AC53">
    <cfRule type="expression" dxfId="228" priority="213">
      <formula>IF($Z$1=1,1,0)</formula>
    </cfRule>
  </conditionalFormatting>
  <conditionalFormatting sqref="Z8:AH16">
    <cfRule type="expression" dxfId="227" priority="17">
      <formula>IF($Z$1=1,1,0)</formula>
    </cfRule>
  </conditionalFormatting>
  <conditionalFormatting sqref="Z17:AJ21">
    <cfRule type="expression" dxfId="226" priority="196">
      <formula>IF($Z$1=1,1,0)</formula>
    </cfRule>
  </conditionalFormatting>
  <conditionalFormatting sqref="AB78:AJ78">
    <cfRule type="expression" dxfId="225" priority="15">
      <formula>IF($Z$1=1,1,0)</formula>
    </cfRule>
    <cfRule type="expression" dxfId="224" priority="16">
      <formula>IF($I$3=1,1,0)</formula>
    </cfRule>
  </conditionalFormatting>
  <conditionalFormatting sqref="AI7">
    <cfRule type="expression" dxfId="223" priority="200">
      <formula>IF($Z$1=1,1,0)</formula>
    </cfRule>
  </conditionalFormatting>
  <conditionalFormatting sqref="AI8:AJ12">
    <cfRule type="expression" dxfId="222" priority="201">
      <formula>IF($Z$1=1,1,0)</formula>
    </cfRule>
  </conditionalFormatting>
  <conditionalFormatting sqref="AL59">
    <cfRule type="expression" dxfId="221" priority="25">
      <formula>IF($Z$1=1,1,0)</formula>
    </cfRule>
  </conditionalFormatting>
  <pageMargins left="0.7" right="0.7" top="0.75" bottom="0.75" header="0.3" footer="0.3"/>
  <pageSetup scale="28" orientation="portrait" horizontalDpi="1200" verticalDpi="1200" r:id="rId1"/>
  <customProperties>
    <customPr name="Guid" r:id="rId2"/>
    <customPr name="UniqueName" r:id="rId3"/>
  </customPropertie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2B15-4D17-4976-A49E-866DD445D857}">
  <sheetPr>
    <tabColor rgb="FF0067A5"/>
  </sheetPr>
  <dimension ref="A1:S48"/>
  <sheetViews>
    <sheetView showGridLines="0" zoomScaleNormal="100" zoomScaleSheetLayoutView="115" workbookViewId="0" zoomScale="85">
      <pane xSplit="5" ySplit="12" topLeftCell="F13" activePane="topLeft" state="frozen"/>
      <selection activeCell="A1" sqref="A1"/>
    </sheetView>
  </sheetViews>
  <sheetFormatPr defaultColWidth="10.6328125" defaultRowHeight="10.5" outlineLevelRow="1" outlineLevelCol="1" x14ac:dyDescent="0.25"/>
  <cols>
    <col width="1.8" customWidth="1" style="3" min="1" max="9"/>
    <col width="1.8" customWidth="1" min="2" max="2"/>
    <col width="1.8" customWidth="1" min="3" max="3"/>
    <col width="26" customWidth="1" min="4" max="4"/>
    <col width="10" customWidth="1" min="6" max="6"/>
    <col width="10" customWidth="1" min="7" max="7"/>
    <col width="10" customWidth="1" min="8" max="8"/>
    <col width="10" customWidth="1" min="9" max="9"/>
    <col outlineLevel="1" width="10" customWidth="1" style="3" min="10" max="10"/>
    <col collapsed="1" width="10" customWidth="1" style="3" min="11" max="11"/>
    <col width="10" customWidth="1" style="3" min="12" max="16384"/>
    <col width="10" customWidth="1" min="13" max="13"/>
    <col width="10" customWidth="1" min="14" max="14"/>
    <col width="10" customWidth="1" min="15" max="15"/>
    <col width="10" customWidth="1" min="16" max="16"/>
    <col width="10" customWidth="1" min="17" max="17"/>
    <col width="10" customWidth="1" min="18" max="18"/>
    <col width="10" customWidth="1" min="19" max="19"/>
  </cols>
  <sheetData xmlns="http://schemas.openxmlformats.org/spreadsheetml/2006/main" xmlns:x14ac="http://schemas.microsoft.com/office/spreadsheetml/2009/9/ac">
    <row r="1" spans="1:19" x14ac:dyDescent="0.25">
      <c r="A1" s="154" t="n"/>
      <c r="B1" s="154" t="n"/>
      <c r="C1" s="239"/>
      <c r="D1" s="154" t="n"/>
      <c r="E1" s="154" t="n"/>
      <c r="F1" s="154" t="n"/>
      <c r="G1" s="154" t="n"/>
      <c r="H1" s="173"/>
      <c r="I1" s="173"/>
      <c r="J1" s="173"/>
      <c r="K1" s="154" t="n"/>
      <c r="L1" s="154" t="n"/>
      <c r="M1" s="154" t="n"/>
      <c r="N1" s="154" t="n"/>
      <c r="O1" s="154" t="n"/>
      <c r="P1" s="154" t="n"/>
      <c r="Q1" s="154" t="n"/>
      <c r="R1" s="154" t="n"/>
      <c r="S1" s="154" t="n"/>
    </row>
    <row r="2" spans="1:19" x14ac:dyDescent="0.25">
      <c r="A2" s="154" t="n"/>
      <c r="B2" s="154" t="n"/>
      <c r="C2" s="239"/>
      <c r="D2" s="154" t="n"/>
      <c r="E2" s="154" t="n"/>
      <c r="F2" s="154" t="n"/>
      <c r="G2" s="154" t="n"/>
      <c r="H2" s="154" t="n"/>
      <c r="I2" s="154" t="n"/>
      <c r="J2" s="154" t="n"/>
      <c r="K2" s="154" t="n"/>
      <c r="L2" s="154" t="n"/>
      <c r="M2" s="154" t="n"/>
      <c r="N2" s="154" t="n"/>
      <c r="O2" s="154" t="n"/>
      <c r="P2" s="154" t="n"/>
      <c r="Q2" s="154" t="n"/>
      <c r="R2" s="154" t="n"/>
      <c r="S2" s="154" t="n"/>
    </row>
    <row r="3" spans="1:19" s="5" customFormat="1" ht="15.5" x14ac:dyDescent="0.25">
      <c r="A3" s="154" t="n"/>
      <c r="B3" s="154" t="n"/>
      <c r="C3" s="239"/>
      <c r="D3" s="153" t="s">
        <v>6</v>
      </c>
      <c r="E3" s="154" t="n"/>
      <c r="F3" s="154" t="n"/>
      <c r="G3" s="154" t="n"/>
      <c r="H3" s="154" t="n"/>
      <c r="I3" s="154" t="n"/>
      <c r="J3" s="154" t="n"/>
      <c r="K3" s="154" t="n"/>
      <c r="L3" s="154" t="n"/>
      <c r="M3" s="154" t="n"/>
      <c r="N3" s="154" t="n"/>
      <c r="O3" s="154" t="n"/>
      <c r="P3" s="154" t="n"/>
      <c r="Q3" s="154" t="n"/>
      <c r="R3" s="154" t="n"/>
      <c r="S3" s="240" t="s">
        <v>14</v>
      </c>
    </row>
    <row r="4" spans="1:19" s="5" customFormat="1" ht="15.5" x14ac:dyDescent="0.25">
      <c r="A4" s="153"/>
      <c r="B4" s="153"/>
      <c r="C4" s="154" t="n"/>
      <c r="D4" s="153" t="s">
        <v>15</v>
      </c>
      <c r="E4" s="153"/>
      <c r="F4" s="153"/>
      <c r="G4" s="153"/>
      <c r="H4" s="153"/>
      <c r="I4" s="153"/>
      <c r="J4" s="153"/>
      <c r="K4" s="153"/>
      <c r="L4" s="153"/>
      <c r="M4" s="153"/>
      <c r="N4" s="153"/>
      <c r="O4" s="153"/>
      <c r="P4" s="153"/>
      <c r="Q4" s="153"/>
      <c r="R4" s="153"/>
      <c r="S4" s="240" t="s">
        <v>0</v>
      </c>
    </row>
    <row r="5" spans="1:19" s="5" customFormat="1" ht="15.5" x14ac:dyDescent="0.25">
      <c r="A5" s="154" t="n"/>
      <c r="B5" s="154" t="n"/>
      <c r="C5" s="154" t="n"/>
      <c r="D5" s="153" t="s">
        <v>575</v>
      </c>
      <c r="E5" s="154" t="n"/>
      <c r="F5" s="154" t="n"/>
      <c r="G5" s="154" t="n"/>
      <c r="H5" s="154" t="n"/>
      <c r="I5" s="154" t="n"/>
      <c r="J5" s="154" t="n"/>
      <c r="K5" s="154" t="n"/>
      <c r="L5" s="154" t="n"/>
      <c r="M5" s="154" t="n"/>
      <c r="N5" s="154" t="n"/>
      <c r="O5" s="154" t="n"/>
      <c r="P5" s="154" t="n"/>
      <c r="Q5" s="154" t="n"/>
      <c r="R5" s="154" t="n"/>
      <c r="S5" s="154" t="n"/>
    </row>
    <row r="6" spans="1:19" s="5" customFormat="1" ht="15.5" x14ac:dyDescent="0.25">
      <c r="A6" s="154" t="n"/>
      <c r="B6" s="154" t="n"/>
      <c r="C6" s="154" t="n"/>
      <c r="D6" s="168" t="s">
        <v>16</v>
      </c>
      <c r="E6" s="164" t="n"/>
      <c r="F6" s="164" t="n"/>
      <c r="G6" s="164" t="n"/>
      <c r="H6" s="241"/>
      <c r="I6" s="241"/>
      <c r="J6" s="241"/>
      <c r="K6" s="164" t="n"/>
      <c r="L6" s="164" t="n"/>
      <c r="M6" s="164" t="n"/>
      <c r="N6" s="164" t="n"/>
      <c r="O6" s="164" t="n"/>
      <c r="P6" s="164" t="n"/>
      <c r="Q6" s="164" t="n"/>
      <c r="R6" s="164" t="n"/>
      <c r="S6" s="164" t="n"/>
    </row>
    <row r="7" spans="1:19" x14ac:dyDescent="0.25">
      <c r="A7" s="154" t="n"/>
      <c r="B7" s="154" t="n"/>
      <c r="C7" s="154" t="n"/>
      <c r="D7" s="153"/>
      <c r="E7" s="154" t="n"/>
      <c r="F7" s="154" t="n"/>
      <c r="G7" s="154" t="n"/>
      <c r="H7" s="242"/>
      <c r="I7" s="242"/>
      <c r="J7" s="242"/>
      <c r="K7" s="154" t="n"/>
      <c r="L7" s="154" t="n"/>
      <c r="M7" s="154" t="n"/>
      <c r="N7" s="154" t="n"/>
      <c r="O7" s="154" t="n"/>
      <c r="P7" s="154" t="n"/>
      <c r="Q7" s="154" t="n"/>
      <c r="R7" s="154" t="n"/>
      <c r="S7" s="154" t="n"/>
    </row>
    <row r="8" spans="1:19" x14ac:dyDescent="0.25">
      <c r="A8" s="173"/>
      <c r="B8" s="173"/>
      <c r="C8" s="154" t="n"/>
      <c r="D8" s="153" t="s">
        <v>173</v>
      </c>
      <c r="E8" s="154" t="n"/>
      <c r="F8" s="173" t="s">
        <v>40</v>
      </c>
      <c r="G8" s="154" t="n"/>
      <c r="H8" s="154" t="n"/>
      <c r="I8" s="154" t="n"/>
      <c r="J8" s="154" t="n"/>
      <c r="K8" s="154" t="n"/>
      <c r="L8" s="154" t="n"/>
      <c r="M8" s="154" t="n"/>
      <c r="N8" s="154" t="n"/>
      <c r="O8" s="154" t="n"/>
      <c r="P8" s="154" t="n"/>
      <c r="Q8" s="154" t="n"/>
      <c r="R8" s="154" t="n"/>
      <c r="S8" s="154" t="n"/>
    </row>
    <row r="9" spans="1:19" x14ac:dyDescent="0.25">
      <c r="A9" s="170"/>
      <c r="B9" s="170"/>
      <c r="C9" s="155" t="n"/>
      <c r="D9" s="170" t="s">
        <v>174</v>
      </c>
      <c r="E9" s="155" t="n"/>
      <c r="F9" s="172">
        <v>46086</v>
      </c>
      <c r="G9" s="159" t="n"/>
      <c r="H9" s="159" t="n"/>
      <c r="I9" s="159" t="n"/>
      <c r="J9" s="159" t="n"/>
      <c r="K9" s="159" t="n"/>
      <c r="L9" s="159" t="n"/>
      <c r="M9" s="159" t="n"/>
      <c r="N9" s="159" t="n"/>
      <c r="O9" s="159" t="n"/>
      <c r="P9" s="159" t="n"/>
      <c r="Q9" s="159" t="n"/>
      <c r="R9" s="159" t="n"/>
      <c r="S9" s="159" t="n"/>
    </row>
    <row r="10" spans="1:19" x14ac:dyDescent="0.25">
      <c r="A10" s="173"/>
      <c r="B10" s="173"/>
      <c r="C10" s="154" t="n"/>
      <c r="D10" s="154" t="n"/>
      <c r="E10" s="154" t="n"/>
      <c r="F10" s="154" t="n"/>
      <c r="G10" s="154" t="n"/>
      <c r="H10" s="154" t="n"/>
      <c r="I10" s="154" t="n"/>
      <c r="J10" s="154" t="n"/>
      <c r="K10" s="154" t="n"/>
      <c r="L10" s="154" t="n"/>
      <c r="M10" s="154" t="n"/>
      <c r="N10" s="154" t="n"/>
      <c r="O10" s="154" t="n"/>
      <c r="P10" s="154" t="n"/>
      <c r="Q10" s="154" t="n"/>
      <c r="R10" s="154" t="n"/>
      <c r="S10" s="154" t="n"/>
    </row>
    <row r="11" spans="1:19" ht="16" customHeight="1" x14ac:dyDescent="0.25">
      <c r="A11" s="173"/>
      <c r="B11" s="173"/>
      <c r="C11" s="154" t="n"/>
      <c r="D11" s="153"/>
      <c r="E11" s="154" t="n"/>
      <c r="F11" s="154" t="n"/>
      <c r="G11" s="173" t="s">
        <v>17</v>
      </c>
      <c r="H11" s="173" t="s">
        <v>18</v>
      </c>
      <c r="I11" s="173"/>
      <c r="J11" s="173" t="s">
        <v>98</v>
      </c>
      <c r="K11" s="173"/>
      <c r="L11" s="173" t="s">
        <v>19</v>
      </c>
      <c r="M11" s="173" t="s">
        <v>20</v>
      </c>
      <c r="N11" s="173" t="s">
        <v>103</v>
      </c>
      <c r="O11" s="173" t="s">
        <v>99</v>
      </c>
      <c r="P11" s="173" t="s">
        <v>21</v>
      </c>
      <c r="Q11" s="154" t="n"/>
      <c r="R11" s="243" t="s">
        <v>577</v>
      </c>
      <c r="S11" s="243"/>
    </row>
    <row r="12" spans="1:19" ht="12" customHeight="1" x14ac:dyDescent="0.25">
      <c r="A12" s="155" t="n"/>
      <c r="B12" s="155" t="n"/>
      <c r="C12" s="155" t="n"/>
      <c r="D12" s="170" t="s">
        <v>22</v>
      </c>
      <c r="E12" s="155" t="n"/>
      <c r="F12" s="159" t="n"/>
      <c r="G12" s="158" t="s">
        <v>23</v>
      </c>
      <c r="H12" s="158" t="s">
        <v>1</v>
      </c>
      <c r="I12" s="158" t="s">
        <v>484</v>
      </c>
      <c r="J12" s="158" t="s">
        <v>1</v>
      </c>
      <c r="K12" s="158" t="s">
        <v>24</v>
      </c>
      <c r="L12" s="158" t="s">
        <v>25</v>
      </c>
      <c r="M12" s="158" t="s">
        <v>630</v>
      </c>
      <c r="N12" s="158" t="s">
        <v>18</v>
      </c>
      <c r="O12" s="158" t="s">
        <v>26</v>
      </c>
      <c r="P12" s="158" t="s">
        <v>23</v>
      </c>
      <c r="Q12" s="159" t="n"/>
      <c r="R12" s="244">
        <v>3.6722299999999999E-2</v>
      </c>
      <c r="S12" s="245"/>
    </row>
    <row r="13" spans="1:19" ht="3" customHeight="1" x14ac:dyDescent="0.25">
      <c r="A13" s="154" t="n"/>
      <c r="B13" s="154" t="n"/>
      <c r="C13" s="154" t="n"/>
      <c r="D13" s="191" t="n"/>
      <c r="E13" s="191" t="n"/>
      <c r="F13" s="191" t="n"/>
      <c r="G13" s="246"/>
      <c r="H13" s="246"/>
      <c r="I13" s="246"/>
      <c r="J13" s="246"/>
      <c r="K13" s="246"/>
      <c r="L13" s="246"/>
      <c r="M13" s="246"/>
      <c r="N13" s="246"/>
      <c r="O13" s="246"/>
      <c r="P13" s="246"/>
      <c r="Q13" s="191" t="n"/>
      <c r="R13" s="191" t="n"/>
      <c r="S13" s="191" t="n"/>
    </row>
    <row r="14" spans="1:19" ht="16.149999999999999" customHeight="1" x14ac:dyDescent="0.25">
      <c r="A14" s="196" t="n"/>
      <c r="B14" s="196" t="n"/>
      <c r="C14" s="196" t="n"/>
      <c r="D14" s="247" t="s">
        <v>623</v>
      </c>
      <c r="E14" s="232" t="n"/>
      <c r="F14" s="234" t="n"/>
      <c r="G14" s="237">
        <v>0</v>
      </c>
      <c r="H14" s="248">
        <v>350</v>
      </c>
      <c r="I14" s="249" t="s">
        <v>2</v>
      </c>
      <c r="J14" s="250">
        <f>$R$12+(H14/10000)</f>
        <v>7.1722300000000003E-2</v>
      </c>
      <c r="K14" s="251">
        <v>46202</v>
      </c>
      <c r="L14" s="252" t="s">
        <v>2</v>
      </c>
      <c r="M14" s="253" t="s">
        <v>2</v>
      </c>
      <c r="N14" s="233">
        <f>J14*G14</f>
        <v>0</v>
      </c>
      <c r="O14" s="254"/>
      <c r="P14" s="233">
        <f>IF(ISNUMBER(M14),M14*G14/100,G14)</f>
        <v>0</v>
      </c>
      <c r="Q14" s="234" t="n"/>
      <c r="R14" s="255" t="s">
        <v>109</v>
      </c>
      <c r="S14" s="256"/>
    </row>
    <row r="15" spans="1:19" ht="16.149999999999999" customHeight="1" x14ac:dyDescent="0.25">
      <c r="A15" s="154" t="n"/>
      <c r="B15" s="154" t="n"/>
      <c r="C15" s="154" t="n"/>
      <c r="D15" s="239" t="s">
        <v>43</v>
      </c>
      <c r="E15" s="154" t="n"/>
      <c r="F15" s="257" t="n"/>
      <c r="G15" s="258">
        <v>0</v>
      </c>
      <c r="H15" s="259">
        <v>200</v>
      </c>
      <c r="I15" s="242" t="s">
        <v>2</v>
      </c>
      <c r="J15" s="260">
        <f>$R$12+(H15/10000)</f>
        <v>5.6722300000000003E-2</v>
      </c>
      <c r="K15" s="261">
        <v>46605</v>
      </c>
      <c r="L15" s="262" t="s">
        <v>172</v>
      </c>
      <c r="M15" s="173" t="s">
        <v>2</v>
      </c>
      <c r="N15" s="263">
        <f t="shared" ref="N15:N17" si="0">J15*G15</f>
        <v>0</v>
      </c>
      <c r="O15" s="264"/>
      <c r="P15" s="263">
        <f>IF(ISNUMBER(M15),M15*G15/100,G15)</f>
        <v>0</v>
      </c>
      <c r="Q15" s="257" t="n"/>
      <c r="R15" s="153" t="s">
        <v>110</v>
      </c>
      <c r="S15" s="258">
        <v>379.2</v>
      </c>
    </row>
    <row r="16" spans="1:19" ht="16.149999999999999" hidden="1" customHeight="1" outlineLevel="1" x14ac:dyDescent="0.25">
      <c r="A16" s="154" t="n"/>
      <c r="B16" s="154" t="n"/>
      <c r="C16" s="154" t="n"/>
      <c r="D16" s="239" t="s">
        <v>42</v>
      </c>
      <c r="E16" s="154" t="n"/>
      <c r="F16" s="257" t="n"/>
      <c r="G16" s="258">
        <v>25</v>
      </c>
      <c r="H16" s="259">
        <v>350</v>
      </c>
      <c r="I16" s="260"/>
      <c r="J16" s="260">
        <f>$R$12+(H16/10000)</f>
        <v>7.1722300000000003E-2</v>
      </c>
      <c r="K16" s="261">
        <v>46933</v>
      </c>
      <c r="L16" s="262" t="s">
        <v>172</v>
      </c>
      <c r="M16" s="265">
        <v>94.43</v>
      </c>
      <c r="N16" s="266">
        <f t="shared" si="0"/>
        <v>1.7930575</v>
      </c>
      <c r="O16" s="264">
        <f>SUM($G$14:G16)/$G$22</f>
        <v>0.3573010904829278</v>
      </c>
      <c r="P16" s="266">
        <f>IF(ISNUMBER(M16),M16*G16/100,G16)</f>
        <v>23.607500000000002</v>
      </c>
      <c r="Q16" s="257" t="n"/>
      <c r="R16" s="153" t="s">
        <v>111</v>
      </c>
      <c r="S16" s="267">
        <v>5.33E-2</v>
      </c>
    </row>
    <row r="17" spans="3:19" ht="16.149999999999999" customHeight="1" collapsed="1" x14ac:dyDescent="0.25">
      <c r="A17" s="154" t="n"/>
      <c r="B17" s="154" t="n"/>
      <c r="C17" s="154" t="n"/>
      <c r="D17" s="268" t="s">
        <v>624</v>
      </c>
      <c r="E17" s="269"/>
      <c r="F17" s="270"/>
      <c r="G17" s="271">
        <v>403.32499999999999</v>
      </c>
      <c r="H17" s="272">
        <v>350</v>
      </c>
      <c r="I17" s="272">
        <v>9.9099999999999994E-2</v>
      </c>
      <c r="J17" s="273">
        <f>$R$12+(H17/10000)</f>
        <v>7.1722300000000003E-2</v>
      </c>
      <c r="K17" s="274">
        <v>46933</v>
      </c>
      <c r="L17" s="275" t="s">
        <v>172</v>
      </c>
      <c r="M17" s="276">
        <v>84.38</v>
      </c>
      <c r="N17" s="277">
        <f t="shared" si="0"/>
        <v>28.9273966475</v>
      </c>
      <c r="O17" s="278"/>
      <c r="P17" s="277">
        <f>IF(ISNUMBER(M17),M17*G17/100,G17)</f>
        <v>340.32563499999998</v>
      </c>
      <c r="Q17" s="279" t="n"/>
      <c r="R17" s="238" t="s">
        <v>112</v>
      </c>
      <c r="S17" s="280">
        <f>+S15*S16</f>
        <v>20.211359999999999</v>
      </c>
    </row>
    <row r="18" spans="3:19" ht="16.149999999999999" customHeight="1" x14ac:dyDescent="0.25">
      <c r="A18" s="196" t="n"/>
      <c r="B18" s="196" t="n"/>
      <c r="C18" s="281"/>
      <c r="D18" s="197" t="s">
        <v>3</v>
      </c>
      <c r="E18" s="198" t="n"/>
      <c r="F18" s="200" t="n"/>
      <c r="G18" s="199">
        <f>SUM(G14,G15,G17)</f>
        <v>403.32499999999999</v>
      </c>
      <c r="H18" s="200" t="n"/>
      <c r="I18" s="200" t="n"/>
      <c r="J18" s="200" t="n"/>
      <c r="K18" s="200" t="n"/>
      <c r="L18" s="200" t="n"/>
      <c r="M18" s="200" t="n"/>
      <c r="N18" s="199">
        <f>SUM(N14,N15,N17)</f>
        <v>28.9273966475</v>
      </c>
      <c r="O18" s="282">
        <f>G18/$G$22</f>
        <v>5.7643384927610741</v>
      </c>
      <c r="P18" s="199">
        <f>SUM(P14,P15,P17)</f>
        <v>340.32563499999998</v>
      </c>
      <c r="Q18" s="200" t="n"/>
      <c r="R18" s="197" t="s">
        <v>113</v>
      </c>
      <c r="S18" s="199">
        <f>+G17-S15</f>
        <v>24.125</v>
      </c>
    </row>
    <row r="19" spans="3:19" ht="16.149999999999999" customHeight="1" x14ac:dyDescent="0.25">
      <c r="A19" s="196" t="n"/>
      <c r="B19" s="196" t="n"/>
      <c r="C19" s="281"/>
      <c r="D19" s="247" t="s">
        <v>27</v>
      </c>
      <c r="E19" s="232" t="n"/>
      <c r="F19" s="234" t="n"/>
      <c r="G19" s="283">
        <f>-G32</f>
        <v>-19.623999999999999</v>
      </c>
      <c r="H19" s="234" t="n"/>
      <c r="I19" s="234" t="n"/>
      <c r="J19" s="234" t="n"/>
      <c r="K19" s="234" t="n"/>
      <c r="L19" s="234" t="n"/>
      <c r="M19" s="234" t="n"/>
      <c r="N19" s="234" t="n"/>
      <c r="O19" s="254">
        <f>G19/G22</f>
        <v>-0.28046706398547899</v>
      </c>
      <c r="P19" s="234" t="n"/>
      <c r="Q19" s="234" t="n"/>
      <c r="R19" s="231" t="s">
        <v>114</v>
      </c>
      <c r="S19" s="233">
        <f>+S18*J17</f>
        <v>1.7303004875000001</v>
      </c>
    </row>
    <row r="20" spans="3:19" ht="16.149999999999999" customHeight="1" x14ac:dyDescent="0.25">
      <c r="A20" s="196" t="n"/>
      <c r="B20" s="196" t="n"/>
      <c r="C20" s="281"/>
      <c r="D20" s="207" t="s">
        <v>5</v>
      </c>
      <c r="E20" s="208" t="n"/>
      <c r="F20" s="210" t="n"/>
      <c r="G20" s="209">
        <f>SUM(G18:G19)</f>
        <v>383.70099999999996</v>
      </c>
      <c r="H20" s="210" t="n"/>
      <c r="I20" s="210" t="n"/>
      <c r="J20" s="210" t="n"/>
      <c r="K20" s="210" t="n"/>
      <c r="L20" s="210" t="n"/>
      <c r="M20" s="210" t="n"/>
      <c r="N20" s="210" t="n"/>
      <c r="O20" s="284">
        <f>+G20/G22</f>
        <v>5.4838714287755952</v>
      </c>
      <c r="P20" s="210" t="n"/>
      <c r="Q20" s="210" t="n"/>
      <c r="R20" s="285" t="s">
        <v>115</v>
      </c>
      <c r="S20" s="209">
        <f>+S19+S17</f>
        <v>21.941660487499998</v>
      </c>
    </row>
    <row r="21" spans="3:19" ht="5.25" customHeight="1" x14ac:dyDescent="0.25">
      <c r="A21" s="154" t="n"/>
      <c r="B21" s="154" t="n"/>
      <c r="C21" s="240"/>
      <c r="D21" s="191" t="n"/>
      <c r="E21" s="191" t="n"/>
      <c r="F21" s="191" t="n"/>
      <c r="G21" s="191" t="n"/>
      <c r="H21" s="191" t="n"/>
      <c r="I21" s="191" t="n"/>
      <c r="J21" s="191" t="n"/>
      <c r="K21" s="191" t="n"/>
      <c r="L21" s="286"/>
      <c r="M21" s="191" t="n"/>
      <c r="N21" s="191" t="n"/>
      <c r="O21" s="191" t="n"/>
      <c r="P21" s="191" t="n"/>
      <c r="Q21" s="191" t="n"/>
      <c r="R21" s="191" t="n"/>
      <c r="S21" s="191" t="n"/>
    </row>
    <row r="22" spans="3:19" ht="18" customHeight="1" x14ac:dyDescent="0.25">
      <c r="A22" s="196" t="n"/>
      <c r="B22" s="196" t="n"/>
      <c r="C22" s="281"/>
      <c r="D22" s="287" t="s">
        <v>578</v>
      </c>
      <c r="E22" s="208" t="n"/>
      <c r="F22" s="210" t="n"/>
      <c r="G22" s="288">
        <f>'O1'!M40</f>
        <v>69.969000000000065</v>
      </c>
      <c r="H22" s="210" t="n"/>
      <c r="I22" s="210" t="n"/>
      <c r="J22" s="210" t="n"/>
      <c r="K22" s="210" t="n"/>
      <c r="L22" s="210" t="n"/>
      <c r="M22" s="284"/>
      <c r="N22" s="284"/>
      <c r="O22" s="210" t="n"/>
      <c r="P22" s="289"/>
      <c r="Q22" s="210" t="n"/>
      <c r="R22" s="210" t="n"/>
      <c r="S22" s="210" t="n"/>
    </row>
    <row r="23" spans="3:19" ht="18" customHeight="1" x14ac:dyDescent="0.25">
      <c r="A23" s="196" t="n"/>
      <c r="B23" s="196" t="n"/>
      <c r="C23" s="281"/>
      <c r="D23" s="247" t="s">
        <v>171</v>
      </c>
      <c r="E23" s="232" t="n"/>
      <c r="F23" s="234" t="n"/>
      <c r="G23" s="233">
        <f>_xll.ciqfunctions.udf.CIQ(F8, "IQ_MARKETCAP", F9)</f>
        <v>105.62806999999999</v>
      </c>
      <c r="H23" s="234" t="n"/>
      <c r="I23" s="234" t="n"/>
      <c r="J23" s="234" t="n"/>
      <c r="K23" s="234" t="n"/>
      <c r="L23" s="234" t="n"/>
      <c r="M23" s="234" t="n"/>
      <c r="N23" s="234" t="n"/>
      <c r="O23" s="234" t="n"/>
      <c r="P23" s="234" t="n"/>
      <c r="Q23" s="234" t="n"/>
      <c r="R23" s="234" t="n"/>
      <c r="S23" s="234" t="n"/>
    </row>
    <row r="24" spans="3:19" ht="3" customHeight="1" x14ac:dyDescent="0.25">
      <c r="A24" s="154" t="n"/>
      <c r="B24" s="154" t="n"/>
      <c r="C24" s="154" t="n"/>
      <c r="D24" s="154" t="n"/>
      <c r="E24" s="154" t="n"/>
      <c r="F24" s="154" t="n"/>
      <c r="G24" s="154" t="n"/>
      <c r="H24" s="154" t="n"/>
      <c r="I24" s="154" t="n"/>
      <c r="J24" s="154" t="n"/>
      <c r="K24" s="154" t="n"/>
      <c r="L24" s="154" t="n"/>
      <c r="M24" s="154" t="n"/>
      <c r="N24" s="154" t="n"/>
      <c r="O24" s="154" t="n"/>
      <c r="P24" s="154" t="n"/>
      <c r="Q24" s="154" t="n"/>
      <c r="R24" s="154" t="n"/>
      <c r="S24" s="154" t="n"/>
    </row>
    <row r="25" spans="3:19" ht="18" customHeight="1" x14ac:dyDescent="0.25">
      <c r="A25" s="154" t="n"/>
      <c r="B25" s="154" t="n"/>
      <c r="C25" s="154" t="n"/>
      <c r="D25" s="154" t="n"/>
      <c r="E25" s="154" t="n"/>
      <c r="F25" s="154" t="n"/>
      <c r="G25" s="154" t="n"/>
      <c r="H25" s="154" t="n"/>
      <c r="I25" s="154" t="n"/>
      <c r="J25" s="154" t="n"/>
      <c r="K25" s="154" t="n"/>
      <c r="L25" s="154" t="n"/>
      <c r="M25" s="154" t="n"/>
      <c r="N25" s="154" t="n"/>
      <c r="O25" s="154" t="n"/>
      <c r="P25" s="154" t="n"/>
      <c r="Q25" s="154" t="n"/>
      <c r="R25" s="154" t="n"/>
      <c r="S25" s="154" t="n"/>
    </row>
    <row r="26" spans="3:19" ht="16.25" customHeight="1" x14ac:dyDescent="0.25">
      <c r="A26" s="154" t="n"/>
      <c r="B26" s="154" t="n"/>
      <c r="C26" s="154" t="n"/>
      <c r="D26" s="177" t="s">
        <v>444</v>
      </c>
      <c r="E26" s="178" t="n"/>
      <c r="F26" s="178" t="n"/>
      <c r="G26" s="178" t="n"/>
      <c r="H26" s="178" t="n"/>
      <c r="I26" s="178" t="n"/>
      <c r="J26" s="178" t="n"/>
      <c r="K26" s="178" t="n"/>
      <c r="L26" s="178" t="n"/>
      <c r="M26" s="178" t="n"/>
      <c r="N26" s="178" t="n"/>
      <c r="O26" s="178" t="n"/>
      <c r="P26" s="178" t="n"/>
      <c r="Q26" s="178" t="n"/>
      <c r="R26" s="178" t="n"/>
      <c r="S26" s="178" t="n"/>
    </row>
    <row r="27" spans="3:19" ht="16.25" customHeight="1" x14ac:dyDescent="0.25">
      <c r="A27" s="154" t="n"/>
      <c r="B27" s="154" t="n"/>
      <c r="C27" s="154" t="n"/>
      <c r="D27" s="203" t="s">
        <v>28</v>
      </c>
      <c r="E27" s="191" t="n"/>
      <c r="F27" s="279" t="n"/>
      <c r="G27" s="290">
        <v>112.5</v>
      </c>
      <c r="H27" s="279" t="n"/>
      <c r="I27" s="279" t="n"/>
      <c r="J27" s="279" t="n"/>
      <c r="K27" s="279" t="n"/>
      <c r="L27" s="279" t="n"/>
      <c r="M27" s="279" t="n"/>
      <c r="N27" s="279" t="n"/>
      <c r="O27" s="279" t="n"/>
      <c r="P27" s="279" t="n"/>
      <c r="Q27" s="279" t="n"/>
      <c r="R27" s="279" t="n"/>
      <c r="S27" s="279" t="n"/>
    </row>
    <row r="28" spans="3:19" ht="16.25" customHeight="1" x14ac:dyDescent="0.25">
      <c r="A28" s="196" t="n"/>
      <c r="B28" s="196" t="n"/>
      <c r="C28" s="196" t="n"/>
      <c r="D28" s="247" t="s">
        <v>476</v>
      </c>
      <c r="E28" s="232" t="n"/>
      <c r="F28" s="234" t="n"/>
      <c r="G28" s="233">
        <f>-G14</f>
        <v>0</v>
      </c>
      <c r="H28" s="234" t="n"/>
      <c r="I28" s="234" t="n"/>
      <c r="J28" s="234" t="n"/>
      <c r="K28" s="234" t="n"/>
      <c r="L28" s="234" t="n"/>
      <c r="M28" s="234" t="n"/>
      <c r="N28" s="234" t="n"/>
      <c r="O28" s="234" t="n"/>
      <c r="P28" s="234" t="n"/>
      <c r="Q28" s="234" t="n"/>
      <c r="R28" s="234" t="n"/>
      <c r="S28" s="234" t="n"/>
    </row>
    <row r="29" spans="3:19" ht="16.25" customHeight="1" x14ac:dyDescent="0.25">
      <c r="A29" s="154" t="n"/>
      <c r="B29" s="154" t="n"/>
      <c r="C29" s="154" t="n"/>
      <c r="D29" s="203" t="s">
        <v>116</v>
      </c>
      <c r="E29" s="191" t="n"/>
      <c r="F29" s="279" t="n"/>
      <c r="G29" s="290">
        <v>30</v>
      </c>
      <c r="H29" s="279" t="n"/>
      <c r="I29" s="279" t="n"/>
      <c r="J29" s="279" t="n"/>
      <c r="K29" s="279" t="n"/>
      <c r="L29" s="279" t="n"/>
      <c r="M29" s="279" t="n"/>
      <c r="N29" s="279" t="n"/>
      <c r="O29" s="279" t="n"/>
      <c r="P29" s="279" t="n"/>
      <c r="Q29" s="279" t="n"/>
      <c r="R29" s="279" t="n"/>
      <c r="S29" s="279" t="n"/>
    </row>
    <row r="30" spans="3:19" ht="16.25" customHeight="1" x14ac:dyDescent="0.25">
      <c r="A30" s="196" t="n"/>
      <c r="B30" s="196" t="n"/>
      <c r="C30" s="196" t="n"/>
      <c r="D30" s="247" t="s">
        <v>476</v>
      </c>
      <c r="E30" s="232" t="n"/>
      <c r="F30" s="234" t="n"/>
      <c r="G30" s="233">
        <f>-G15</f>
        <v>0</v>
      </c>
      <c r="H30" s="234" t="n"/>
      <c r="I30" s="234" t="n"/>
      <c r="J30" s="234" t="n"/>
      <c r="K30" s="234" t="n"/>
      <c r="L30" s="234" t="n"/>
      <c r="M30" s="254"/>
      <c r="N30" s="234" t="n"/>
      <c r="O30" s="234" t="n"/>
      <c r="P30" s="234" t="n"/>
      <c r="Q30" s="234" t="n"/>
      <c r="R30" s="234" t="n"/>
      <c r="S30" s="234" t="n"/>
    </row>
    <row r="31" spans="3:19" ht="16.25" customHeight="1" x14ac:dyDescent="0.25">
      <c r="A31" s="196" t="n"/>
      <c r="B31" s="196" t="n"/>
      <c r="C31" s="196" t="n"/>
      <c r="D31" s="231" t="s">
        <v>44</v>
      </c>
      <c r="E31" s="232" t="n"/>
      <c r="F31" s="234" t="n"/>
      <c r="G31" s="291">
        <f>SUM(G27:G30)</f>
        <v>142.5</v>
      </c>
      <c r="H31" s="234" t="n"/>
      <c r="I31" s="234" t="n"/>
      <c r="J31" s="234" t="n"/>
      <c r="K31" s="234" t="n"/>
      <c r="L31" s="234" t="n"/>
      <c r="M31" s="234" t="n"/>
      <c r="N31" s="234" t="n"/>
      <c r="O31" s="234" t="n"/>
      <c r="P31" s="234" t="n"/>
      <c r="Q31" s="234" t="n"/>
      <c r="R31" s="234" t="n"/>
      <c r="S31" s="234" t="n"/>
    </row>
    <row r="32" spans="3:19" ht="16.25" customHeight="1" x14ac:dyDescent="0.25">
      <c r="A32" s="154" t="n"/>
      <c r="B32" s="154" t="n"/>
      <c r="C32" s="154" t="n"/>
      <c r="D32" s="239" t="s">
        <v>29</v>
      </c>
      <c r="E32" s="154" t="n"/>
      <c r="F32" s="183" t="n"/>
      <c r="G32" s="292">
        <v>19.623999999999999</v>
      </c>
      <c r="H32" s="183" t="n"/>
      <c r="I32" s="183" t="n"/>
      <c r="J32" s="183" t="n"/>
      <c r="K32" s="183" t="n"/>
      <c r="L32" s="183" t="n"/>
      <c r="M32" s="183" t="n"/>
      <c r="N32" s="183" t="n"/>
      <c r="O32" s="183" t="n"/>
      <c r="P32" s="183" t="n"/>
      <c r="Q32" s="183" t="n"/>
      <c r="R32" s="183" t="n"/>
      <c r="S32" s="183" t="n"/>
    </row>
    <row r="33" spans="4:14" ht="16.25" customHeight="1" x14ac:dyDescent="0.25">
      <c r="A33" s="154" t="n"/>
      <c r="B33" s="154" t="n"/>
      <c r="C33" s="154" t="n"/>
      <c r="D33" s="203" t="s">
        <v>625</v>
      </c>
      <c r="E33" s="191" t="n"/>
      <c r="F33" s="279" t="n"/>
      <c r="G33" s="290">
        <v>-42.5</v>
      </c>
      <c r="H33" s="279" t="n"/>
      <c r="I33" s="279" t="n"/>
      <c r="J33" s="279" t="n"/>
      <c r="K33" s="279" t="n"/>
      <c r="L33" s="279" t="n"/>
      <c r="M33" s="279" t="n"/>
      <c r="N33" s="278"/>
      <c r="O33" s="279" t="n"/>
      <c r="P33" s="279" t="n"/>
      <c r="Q33" s="279" t="n"/>
      <c r="R33" s="279" t="n"/>
      <c r="S33" s="279" t="n"/>
    </row>
    <row r="34" spans="4:14" ht="16.25" customHeight="1" x14ac:dyDescent="0.25">
      <c r="A34" s="196" t="n"/>
      <c r="B34" s="196" t="n"/>
      <c r="C34" s="196" t="n"/>
      <c r="D34" s="207" t="s">
        <v>4</v>
      </c>
      <c r="E34" s="208" t="n"/>
      <c r="F34" s="210" t="n"/>
      <c r="G34" s="209">
        <f>SUM(G31:G33)</f>
        <v>119.624</v>
      </c>
      <c r="H34" s="210" t="n"/>
      <c r="I34" s="210" t="n"/>
      <c r="J34" s="210" t="n"/>
      <c r="K34" s="210" t="n"/>
      <c r="L34" s="210" t="n"/>
      <c r="M34" s="210" t="n"/>
      <c r="N34" s="210" t="n"/>
      <c r="O34" s="210" t="n"/>
      <c r="P34" s="210" t="n"/>
      <c r="Q34" s="210" t="n"/>
      <c r="R34" s="210" t="n"/>
      <c r="S34" s="210" t="n"/>
    </row>
    <row r="35" spans="4:14" ht="19.5" customHeight="1" x14ac:dyDescent="0.25">
      <c r="A35" s="154" t="n"/>
      <c r="B35" s="154" t="n"/>
      <c r="C35" s="154" t="n"/>
      <c r="D35" s="154" t="n"/>
      <c r="E35" s="154" t="n"/>
      <c r="F35" s="154" t="n"/>
      <c r="G35" s="154" t="n"/>
      <c r="H35" s="154" t="n"/>
      <c r="I35" s="154" t="n"/>
      <c r="J35" s="154" t="n"/>
      <c r="K35" s="154" t="n"/>
      <c r="L35" s="154" t="n"/>
      <c r="M35" s="154" t="n"/>
      <c r="N35" s="154" t="n"/>
      <c r="O35" s="154" t="n"/>
      <c r="P35" s="154" t="n"/>
      <c r="Q35" s="154" t="n"/>
      <c r="R35" s="154" t="n"/>
      <c r="S35" s="154" t="n"/>
    </row>
    <row r="36" spans="4:14" ht="19.5" customHeight="1" x14ac:dyDescent="0.25">
      <c r="A36" s="154" t="n"/>
      <c r="B36" s="154" t="n"/>
      <c r="C36" s="154" t="n"/>
      <c r="D36" s="293"/>
      <c r="E36" s="293"/>
      <c r="F36" s="293"/>
      <c r="G36" s="154" t="n"/>
      <c r="H36" s="154" t="n"/>
      <c r="I36" s="154" t="n"/>
      <c r="J36" s="154" t="n"/>
      <c r="K36" s="154" t="n"/>
      <c r="L36" s="154" t="n"/>
      <c r="M36" s="154" t="n"/>
      <c r="N36" s="154" t="n"/>
      <c r="O36" s="154" t="n"/>
      <c r="P36" s="154" t="n"/>
      <c r="Q36" s="154" t="n"/>
      <c r="R36" s="154" t="n"/>
      <c r="S36" s="154" t="n"/>
    </row>
    <row r="37" spans="4:14" ht="18" customHeight="1" x14ac:dyDescent="0.25">
      <c r="A37" s="154" t="n"/>
      <c r="B37" s="154" t="n"/>
      <c r="C37" s="154" t="n"/>
      <c r="D37" s="293"/>
      <c r="E37" s="293"/>
      <c r="F37" s="293"/>
      <c r="G37" s="154" t="n"/>
      <c r="H37" s="154" t="n"/>
      <c r="I37" s="154" t="n"/>
      <c r="J37" s="154" t="n"/>
      <c r="K37" s="154" t="n"/>
      <c r="L37" s="154" t="n"/>
      <c r="M37" s="154" t="n"/>
      <c r="N37" s="154" t="n"/>
      <c r="O37" s="154" t="n"/>
      <c r="P37" s="154" t="n"/>
      <c r="Q37" s="154" t="n"/>
      <c r="R37" s="154" t="n"/>
      <c r="S37" s="154" t="n"/>
    </row>
    <row r="38" spans="4:14" ht="19.5" customHeight="1" x14ac:dyDescent="0.25">
      <c r="A38" s="154" t="n"/>
      <c r="B38" s="154" t="n"/>
      <c r="C38" s="154" t="n"/>
      <c r="D38" s="293"/>
      <c r="E38" s="293"/>
      <c r="F38" s="293"/>
      <c r="G38" s="154" t="n"/>
      <c r="H38" s="154" t="n"/>
      <c r="I38" s="154" t="n"/>
      <c r="J38" s="154" t="n"/>
      <c r="K38" s="154" t="n"/>
      <c r="L38" s="154" t="n"/>
      <c r="M38" s="154" t="n"/>
      <c r="N38" s="154" t="n"/>
      <c r="O38" s="154" t="n"/>
      <c r="P38" s="154" t="n"/>
      <c r="Q38" s="154" t="n"/>
      <c r="R38" s="154" t="n"/>
      <c r="S38" s="154" t="n"/>
    </row>
    <row r="39" spans="4:14" ht="19.5" customHeight="1" x14ac:dyDescent="0.25">
      <c r="A39" s="154" t="n"/>
      <c r="B39" s="154" t="n"/>
      <c r="C39" s="154" t="n"/>
      <c r="D39" s="293"/>
      <c r="E39" s="293"/>
      <c r="F39" s="293"/>
      <c r="G39" s="154" t="n"/>
      <c r="H39" s="154" t="n"/>
      <c r="I39" s="154" t="n"/>
      <c r="J39" s="154" t="n"/>
      <c r="K39" s="154" t="n"/>
      <c r="L39" s="154" t="n"/>
      <c r="M39" s="154" t="n"/>
      <c r="N39" s="154" t="n"/>
      <c r="O39" s="154" t="n"/>
      <c r="P39" s="154" t="n"/>
      <c r="Q39" s="154" t="n"/>
      <c r="R39" s="154" t="n"/>
      <c r="S39" s="154" t="n"/>
    </row>
    <row r="40" spans="4:14" ht="19.5" customHeight="1" x14ac:dyDescent="0.25">
      <c r="A40" s="154" t="n"/>
      <c r="B40" s="154" t="n"/>
      <c r="C40" s="154" t="n"/>
      <c r="D40" s="293"/>
      <c r="E40" s="293"/>
      <c r="F40" s="293"/>
      <c r="G40" s="154" t="n"/>
      <c r="H40" s="154" t="n"/>
      <c r="I40" s="154" t="n"/>
      <c r="J40" s="154" t="n"/>
      <c r="K40" s="154" t="n"/>
      <c r="L40" s="154" t="n"/>
      <c r="M40" s="154" t="n"/>
      <c r="N40" s="154" t="n"/>
      <c r="O40" s="154" t="n"/>
      <c r="P40" s="154" t="n"/>
      <c r="Q40" s="154" t="n"/>
      <c r="R40" s="154" t="n"/>
      <c r="S40" s="154" t="n"/>
    </row>
    <row r="41" spans="4:14" ht="19.5" customHeight="1" x14ac:dyDescent="0.25"/>
    <row r="42" spans="4:14" ht="19.5" customHeight="1" x14ac:dyDescent="0.25"/>
    <row r="43" spans="4:14" ht="19.5" customHeight="1" x14ac:dyDescent="0.25"/>
    <row r="44" spans="4:14" ht="19.5" customHeight="1" x14ac:dyDescent="0.25"/>
    <row r="45" spans="4:14" ht="19.5" customHeight="1" x14ac:dyDescent="0.25"/>
    <row r="46" spans="4:14" ht="19.5" customHeight="1" x14ac:dyDescent="0.25"/>
    <row r="47" spans="4:14" ht="19.5" customHeight="1" x14ac:dyDescent="0.25"/>
    <row r="48" spans="4:14" ht="19.5" customHeight="1" x14ac:dyDescent="0.25"/>
  </sheetData>
  <conditionalFormatting sqref="H6:J7">
    <cfRule type="expression" dxfId="220" priority="16">
      <formula>IF($H$1=1,1,0)</formula>
    </cfRule>
  </conditionalFormatting>
  <conditionalFormatting sqref="R15">
    <cfRule type="expression" dxfId="219" priority="14">
      <formula>IF($H$1=1,1,0)</formula>
    </cfRule>
  </conditionalFormatting>
  <conditionalFormatting sqref="S16">
    <cfRule type="expression" dxfId="218" priority="13">
      <formula>IF($H$1=1,1,0)</formula>
    </cfRule>
  </conditionalFormatting>
  <pageMargins left="0.7" right="0.7" top="0.75" bottom="0.75" header="0.3" footer="0.3"/>
  <pageSetup scale="47" orientation="portrait" horizontalDpi="1200" verticalDpi="1200" r:id="rId1"/>
  <customProperties>
    <customPr name="UniqueName"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90E3-0E39-4442-8A81-BFDB69A3469A}">
  <sheetPr>
    <tabColor theme="4" tint="0.7999816888943144"/>
  </sheetPr>
  <dimension ref="A1:B1"/>
  <sheetViews>
    <sheetView workbookViewId="0" zoomScale="85">
      <selection activeCell="A1" sqref="A1"/>
    </sheetView>
  </sheetViews>
  <sheetFormatPr defaultRowHeight="12.5" x14ac:dyDescent="0.25"/>
  <sheetData xmlns="http://schemas.openxmlformats.org/spreadsheetml/2006/main" xmlns:x14ac="http://schemas.microsoft.com/office/spreadsheetml/2009/9/ac">
    <row r="1" spans="1:2" x14ac:dyDescent="0.25">
      <c r="A1">
        <v>2</v>
      </c>
      <c r="B1" t="s">
        <v>598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20F7-FBF7-4AE0-BA01-4F70FB0630C1}">
  <sheetPr>
    <tabColor rgb="FF0067A5"/>
  </sheetPr>
  <dimension ref="D3:BO302"/>
  <sheetViews>
    <sheetView showGridLines="0" zoomScaleNormal="100" zoomScaleSheetLayoutView="70" workbookViewId="0" zoomScale="85">
      <selection activeCell="A1" sqref="A1"/>
    </sheetView>
  </sheetViews>
  <sheetFormatPr defaultColWidth="10.6328125" defaultRowHeight="16" customHeight="1" outlineLevelRow="1" outlineLevelCol="1" x14ac:dyDescent="0.25"/>
  <cols>
    <col width="1.8" customWidth="1" style="4" min="1" max="6"/>
    <col width="1.8" customWidth="1" min="2" max="2"/>
    <col width="1.8" customWidth="1" min="3" max="3"/>
    <col width="26" customWidth="1" min="4" max="4"/>
    <col width="10" customWidth="1" min="5" max="5"/>
    <col width="10" customWidth="1" min="6" max="6"/>
    <col outlineLevel="1" width="10" customWidth="1" style="4" min="7" max="10"/>
    <col width="10" customWidth="1" min="8" max="8"/>
    <col width="10" customWidth="1" min="9" max="9"/>
    <col width="10" customWidth="1" min="10" max="10"/>
    <col width="10" customWidth="1" style="4" min="11" max="27"/>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outlineLevel="1" width="10" customWidth="1" style="4" min="28" max="28"/>
    <col collapsed="1" width="10" customWidth="1" style="4" min="29" max="29"/>
    <col width="10" customWidth="1" style="4" min="30" max="16384"/>
    <col width="10" customWidth="1" min="31" max="31"/>
    <col width="10" customWidth="1" min="32" max="32"/>
    <col width="10" customWidth="1" min="33" max="33"/>
    <col width="10" customWidth="1" min="34" max="34"/>
  </cols>
  <sheetData xmlns="http://schemas.openxmlformats.org/spreadsheetml/2006/main" xmlns:x14ac="http://schemas.microsoft.com/office/spreadsheetml/2009/9/ac">
    <row r="3" spans="4:67" s="5" customFormat="1" ht="16" customHeight="1" x14ac:dyDescent="0.25">
      <c r="D3" s="177" t="s">
        <v>6</v>
      </c>
      <c r="E3" s="178" t="n"/>
      <c r="F3" s="178" t="n"/>
      <c r="G3" s="178" t="n"/>
      <c r="H3" s="178" t="n"/>
      <c r="I3" s="178" t="n"/>
      <c r="J3" s="178" t="n"/>
      <c r="K3" s="178" t="n"/>
      <c r="L3" s="178" t="n"/>
      <c r="M3" s="178" t="n"/>
      <c r="N3" s="178" t="n"/>
      <c r="O3" s="178" t="n"/>
      <c r="P3" s="178" t="n"/>
      <c r="Q3" s="178" t="n"/>
      <c r="R3" s="178" t="n"/>
      <c r="S3" s="178" t="n"/>
      <c r="T3" s="178" t="n"/>
      <c r="U3" s="178" t="n"/>
      <c r="V3" s="178" t="n"/>
      <c r="W3" s="178" t="n"/>
      <c r="X3" s="178" t="n"/>
      <c r="Y3" s="178" t="n"/>
      <c r="Z3" s="178" t="n"/>
      <c r="AA3" s="178" t="n"/>
      <c r="AB3" s="178" t="n"/>
      <c r="AC3" s="178" t="n"/>
      <c r="AD3" s="294" t="s">
        <v>14</v>
      </c>
      <c r="AE3" s="178" t="n"/>
      <c r="AF3" s="178" t="n"/>
      <c r="AG3" s="178" t="n"/>
      <c r="AH3" s="178" t="n"/>
      <c r="AI3" s="154" t="n"/>
      <c r="AJ3" s="154" t="n"/>
      <c r="AK3" s="154" t="n"/>
      <c r="AL3" s="154" t="n"/>
      <c r="AM3" s="154" t="n"/>
      <c r="AN3" s="154" t="n"/>
      <c r="AO3" s="154" t="n"/>
      <c r="AP3" s="154" t="n"/>
      <c r="AQ3" s="154" t="n"/>
      <c r="AR3" s="154" t="n"/>
      <c r="AS3" s="154" t="n"/>
      <c r="AT3" s="154" t="n"/>
      <c r="AU3" s="154" t="n"/>
      <c r="AV3" s="154" t="n"/>
      <c r="AW3" s="154" t="n"/>
      <c r="AX3" s="154" t="n"/>
      <c r="AY3" s="154" t="n"/>
      <c r="AZ3" s="154" t="n"/>
      <c r="BA3" s="154" t="n"/>
      <c r="BB3" s="154" t="n"/>
      <c r="BC3" s="154" t="n"/>
      <c r="BD3" s="154" t="n"/>
      <c r="BE3" s="154" t="n"/>
      <c r="BF3" s="154" t="n"/>
      <c r="BG3" s="240"/>
      <c r="BH3" s="240"/>
      <c r="BI3" s="154" t="n"/>
      <c r="BJ3" s="154" t="n"/>
      <c r="BK3" s="154" t="n"/>
      <c r="BL3" s="154" t="n"/>
      <c r="BM3" s="154" t="n"/>
      <c r="BN3" s="154" t="n"/>
      <c r="BO3" s="154" t="n"/>
    </row>
    <row r="4" spans="4:67" s="5" customFormat="1" ht="16" customHeight="1" x14ac:dyDescent="0.25">
      <c r="D4" s="177" t="s">
        <v>238</v>
      </c>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294" t="s">
        <v>0</v>
      </c>
      <c r="AE4" s="177"/>
      <c r="AF4" s="177"/>
      <c r="AG4" s="177"/>
      <c r="AH4" s="177"/>
      <c r="AI4" s="153"/>
      <c r="AJ4" s="153"/>
      <c r="AK4" s="153"/>
      <c r="AL4" s="153"/>
      <c r="AM4" s="153"/>
      <c r="AN4" s="153"/>
      <c r="AO4" s="153"/>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row>
    <row r="5" spans="4:67" s="5" customFormat="1" ht="16" customHeight="1" x14ac:dyDescent="0.25">
      <c r="D5" s="177" t="s">
        <v>250</v>
      </c>
      <c r="E5" s="178" t="n"/>
      <c r="F5" s="178" t="n"/>
      <c r="G5" s="178" t="n"/>
      <c r="H5" s="178" t="n"/>
      <c r="I5" s="178" t="n"/>
      <c r="J5" s="178" t="n"/>
      <c r="K5" s="178" t="n"/>
      <c r="L5" s="178" t="n"/>
      <c r="M5" s="178" t="n"/>
      <c r="N5" s="178" t="n"/>
      <c r="O5" s="178" t="n"/>
      <c r="P5" s="178" t="n"/>
      <c r="Q5" s="178" t="n"/>
      <c r="R5" s="178" t="n"/>
      <c r="S5" s="178" t="n"/>
      <c r="T5" s="178" t="n"/>
      <c r="U5" s="178" t="n"/>
      <c r="V5" s="178" t="n"/>
      <c r="W5" s="178" t="n"/>
      <c r="X5" s="178" t="n"/>
      <c r="Y5" s="178" t="n"/>
      <c r="Z5" s="178" t="n"/>
      <c r="AA5" s="178" t="n"/>
      <c r="AB5" s="178" t="n"/>
      <c r="AC5" s="178" t="n"/>
      <c r="AD5" s="178" t="n"/>
      <c r="AE5" s="178" t="n"/>
      <c r="AF5" s="178" t="n"/>
      <c r="AG5" s="178" t="n"/>
      <c r="AH5" s="178" t="n"/>
      <c r="AI5" s="154" t="n"/>
      <c r="AJ5" s="154" t="n"/>
      <c r="AK5" s="154" t="n"/>
      <c r="AL5" s="154" t="n"/>
      <c r="AM5" s="154" t="n"/>
      <c r="AN5" s="154" t="n"/>
      <c r="AO5" s="154" t="n"/>
      <c r="AP5" s="154" t="n"/>
      <c r="AQ5" s="154" t="n"/>
      <c r="AR5" s="154" t="n"/>
      <c r="AS5" s="154" t="n"/>
      <c r="AT5" s="154" t="n"/>
      <c r="AU5" s="154" t="n"/>
      <c r="AV5" s="154" t="n"/>
      <c r="AW5" s="154" t="n"/>
      <c r="AX5" s="154" t="n"/>
      <c r="AY5" s="154" t="n"/>
      <c r="AZ5" s="154" t="n"/>
      <c r="BA5" s="154" t="n"/>
      <c r="BB5" s="154" t="n"/>
      <c r="BC5" s="154" t="n"/>
      <c r="BD5" s="154" t="n"/>
      <c r="BE5" s="154" t="n"/>
      <c r="BF5" s="154" t="n"/>
      <c r="BG5" s="154" t="n"/>
      <c r="BH5" s="154" t="n"/>
      <c r="BI5" s="154" t="n"/>
      <c r="BJ5" s="154" t="n"/>
      <c r="BK5" s="154" t="n"/>
      <c r="BL5" s="154" t="n"/>
      <c r="BM5" s="154" t="n"/>
      <c r="BN5" s="154" t="n"/>
      <c r="BO5" s="154" t="n"/>
    </row>
    <row r="6" spans="4:67" ht="16" customHeight="1" x14ac:dyDescent="0.25">
      <c r="D6" s="177" t="s">
        <v>16</v>
      </c>
      <c r="E6" s="178" t="n"/>
      <c r="F6" s="178" t="n"/>
      <c r="G6" s="178" t="n"/>
      <c r="H6" s="178" t="n"/>
      <c r="I6" s="295"/>
      <c r="J6" s="295"/>
      <c r="K6" s="295"/>
      <c r="L6" s="295"/>
      <c r="M6" s="295"/>
      <c r="N6" s="295"/>
      <c r="O6" s="295"/>
      <c r="P6" s="295"/>
      <c r="Q6" s="178" t="n"/>
      <c r="R6" s="178" t="n"/>
      <c r="S6" s="178" t="n"/>
      <c r="T6" s="295"/>
      <c r="U6" s="295"/>
      <c r="V6" s="295"/>
      <c r="W6" s="295"/>
      <c r="X6" s="295"/>
      <c r="Y6" s="295"/>
      <c r="Z6" s="295"/>
      <c r="AA6" s="295"/>
      <c r="AB6" s="295"/>
      <c r="AC6" s="178" t="n"/>
      <c r="AD6" s="178" t="n"/>
      <c r="AE6" s="178" t="n"/>
      <c r="AF6" s="178" t="n"/>
      <c r="AG6" s="178" t="n"/>
      <c r="AH6" s="178" t="n"/>
      <c r="AI6" s="154" t="n"/>
      <c r="AJ6" s="154" t="n"/>
      <c r="AK6" s="154" t="n"/>
      <c r="AL6" s="154" t="n"/>
      <c r="AM6" s="154" t="n"/>
      <c r="AN6" s="154" t="n"/>
      <c r="AO6" s="154" t="n"/>
      <c r="AP6" s="154" t="n"/>
      <c r="AQ6" s="154" t="n"/>
      <c r="AR6" s="154" t="n"/>
      <c r="AS6" s="154" t="n"/>
      <c r="AT6" s="154" t="n"/>
      <c r="AU6" s="154" t="n"/>
      <c r="AV6" s="154" t="n"/>
      <c r="AW6" s="296"/>
      <c r="AX6" s="154" t="n"/>
      <c r="AY6" s="154" t="n"/>
      <c r="AZ6" s="154" t="n"/>
      <c r="BA6" s="154" t="n"/>
      <c r="BB6" s="154" t="n"/>
      <c r="BC6" s="154" t="n"/>
      <c r="BD6" s="154" t="n"/>
      <c r="BE6" s="154" t="n"/>
      <c r="BF6" s="154" t="n"/>
      <c r="BG6" s="154" t="n"/>
      <c r="BH6" s="154" t="n"/>
      <c r="BI6" s="154" t="n"/>
      <c r="BJ6" s="154" t="n"/>
      <c r="BK6" s="154" t="n"/>
      <c r="BL6" s="154" t="n"/>
      <c r="BM6" s="154" t="n"/>
      <c r="BN6" s="154" t="n"/>
      <c r="BO6" s="154" t="n"/>
    </row>
    <row r="7" spans="4:67" ht="16" customHeight="1" x14ac:dyDescent="0.25">
      <c r="D7" s="153"/>
      <c r="E7" s="154" t="n"/>
      <c r="F7" s="154" t="n"/>
      <c r="G7" s="154" t="n"/>
      <c r="H7" s="154" t="n"/>
      <c r="I7" s="243"/>
      <c r="J7" s="243"/>
      <c r="K7" s="243"/>
      <c r="L7" s="243"/>
      <c r="M7" s="243"/>
      <c r="N7" s="243"/>
      <c r="O7" s="243"/>
      <c r="P7" s="243"/>
      <c r="Q7" s="154" t="n"/>
      <c r="R7" s="154" t="n"/>
      <c r="S7" s="154" t="n"/>
      <c r="T7" s="243"/>
      <c r="U7" s="243"/>
      <c r="V7" s="243"/>
      <c r="W7" s="243"/>
      <c r="X7" s="243"/>
      <c r="Y7" s="243"/>
      <c r="Z7" s="243"/>
      <c r="AA7" s="243"/>
      <c r="AB7" s="243"/>
      <c r="AC7" s="154" t="n"/>
      <c r="AD7" s="154" t="n"/>
      <c r="AE7" s="154" t="n"/>
      <c r="AF7" s="154" t="n"/>
      <c r="AG7" s="154" t="n"/>
      <c r="AH7" s="154" t="n"/>
      <c r="AI7" s="154" t="n"/>
      <c r="AJ7" s="154" t="n"/>
      <c r="AK7" s="154" t="n"/>
      <c r="AL7" s="154" t="n"/>
      <c r="AM7" s="154" t="n"/>
      <c r="AN7" s="154" t="n"/>
      <c r="AO7" s="154" t="n"/>
      <c r="AP7" s="154" t="n"/>
      <c r="AQ7" s="154" t="n"/>
      <c r="AR7" s="154" t="n"/>
      <c r="AS7" s="154" t="n"/>
      <c r="AT7" s="154" t="n"/>
      <c r="AU7" s="154" t="n"/>
      <c r="AV7" s="154" t="n"/>
      <c r="AW7" s="296"/>
      <c r="AX7" s="154" t="n"/>
      <c r="AY7" s="154" t="n"/>
      <c r="AZ7" s="154" t="n"/>
      <c r="BA7" s="154" t="n"/>
      <c r="BB7" s="154" t="n"/>
      <c r="BC7" s="154" t="n"/>
      <c r="BD7" s="154" t="n"/>
      <c r="BE7" s="154" t="n"/>
      <c r="BF7" s="154" t="n"/>
      <c r="BG7" s="154" t="n"/>
      <c r="BH7" s="154" t="n"/>
      <c r="BI7" s="154" t="n"/>
      <c r="BJ7" s="154" t="n"/>
      <c r="BK7" s="154" t="n"/>
      <c r="BL7" s="154" t="n"/>
      <c r="BM7" s="154" t="n"/>
      <c r="BN7" s="154" t="n"/>
      <c r="BO7" s="154" t="n"/>
    </row>
    <row r="8" spans="4:67" ht="16" customHeight="1" x14ac:dyDescent="0.25">
      <c r="D8" s="186"/>
      <c r="E8" s="153" t="s">
        <v>237</v>
      </c>
      <c r="F8" s="185">
        <v>2</v>
      </c>
      <c r="G8" s="187" t="n"/>
      <c r="H8" s="187" t="n"/>
      <c r="I8" s="187" t="n"/>
      <c r="J8" s="187" t="n"/>
      <c r="K8" s="297"/>
      <c r="L8" s="187" t="n"/>
      <c r="M8" s="187" t="n"/>
      <c r="N8" s="187" t="n"/>
      <c r="O8" s="187" t="n"/>
      <c r="P8" s="187" t="n"/>
      <c r="Q8" s="187" t="n"/>
      <c r="R8" s="187" t="n"/>
      <c r="S8" s="187" t="n"/>
      <c r="T8" s="297"/>
      <c r="U8" s="297"/>
      <c r="V8" s="297"/>
      <c r="W8" s="297"/>
      <c r="X8" s="297"/>
      <c r="Y8" s="297"/>
      <c r="Z8" s="297"/>
      <c r="AA8" s="297"/>
      <c r="AB8" s="297"/>
      <c r="AC8" s="187" t="n"/>
      <c r="AD8" s="187" t="n"/>
      <c r="AE8" s="187" t="n"/>
      <c r="AF8" s="187" t="n"/>
      <c r="AG8" s="187" t="n"/>
      <c r="AH8" s="187" t="n"/>
      <c r="AI8" s="154" t="n"/>
      <c r="AJ8" s="154" t="n"/>
      <c r="AK8" s="154" t="n"/>
      <c r="AL8" s="154" t="n"/>
      <c r="AM8" s="154" t="n"/>
      <c r="AN8" s="154" t="n"/>
      <c r="AO8" s="154" t="n"/>
      <c r="AP8" s="154" t="n"/>
      <c r="AQ8" s="154" t="n"/>
      <c r="AR8" s="154" t="n"/>
      <c r="AS8" s="154" t="n"/>
      <c r="AT8" s="154" t="n"/>
      <c r="AU8" s="154" t="n"/>
      <c r="AV8" s="154" t="n"/>
      <c r="AW8" s="296"/>
      <c r="AX8" s="154" t="n"/>
      <c r="AY8" s="154" t="n"/>
      <c r="AZ8" s="154" t="n"/>
      <c r="BA8" s="154" t="n"/>
      <c r="BB8" s="154" t="n"/>
      <c r="BC8" s="154" t="n"/>
      <c r="BD8" s="154" t="n"/>
      <c r="BE8" s="154" t="n"/>
      <c r="BF8" s="154" t="n"/>
      <c r="BG8" s="154" t="n"/>
      <c r="BH8" s="154" t="n"/>
      <c r="BI8" s="154" t="n"/>
      <c r="BJ8" s="154" t="n"/>
      <c r="BK8" s="154" t="n"/>
      <c r="BL8" s="154" t="n"/>
      <c r="BM8" s="154" t="n"/>
      <c r="BN8" s="154" t="n"/>
      <c r="BO8" s="154" t="n"/>
    </row>
    <row r="9" spans="4:67" ht="16" customHeight="1" x14ac:dyDescent="0.25">
      <c r="D9" s="153"/>
      <c r="E9" s="154" t="n"/>
      <c r="F9" s="154" t="n"/>
      <c r="G9" s="154" t="n"/>
      <c r="H9" s="154" t="n"/>
      <c r="I9" s="154" t="n"/>
      <c r="J9" s="154" t="n"/>
      <c r="K9" s="243"/>
      <c r="L9" s="154" t="n"/>
      <c r="M9" s="154" t="n"/>
      <c r="N9" s="154" t="n"/>
      <c r="O9" s="154" t="n"/>
      <c r="P9" s="154" t="n"/>
      <c r="Q9" s="154" t="n"/>
      <c r="R9" s="154" t="n"/>
      <c r="S9" s="154" t="n"/>
      <c r="T9" s="243"/>
      <c r="U9" s="243"/>
      <c r="V9" s="243"/>
      <c r="W9" s="243"/>
      <c r="X9" s="243"/>
      <c r="Y9" s="243"/>
      <c r="Z9" s="243"/>
      <c r="AA9" s="243"/>
      <c r="AB9" s="243"/>
      <c r="AC9" s="154" t="n"/>
      <c r="AD9" s="154" t="n"/>
      <c r="AE9" s="154" t="n"/>
      <c r="AF9" s="154" t="n"/>
      <c r="AG9" s="154" t="n"/>
      <c r="AH9" s="154" t="n"/>
      <c r="AI9" s="154" t="n"/>
      <c r="AJ9" s="154" t="n"/>
      <c r="AK9" s="154" t="n"/>
      <c r="AL9" s="154" t="n"/>
      <c r="AM9" s="154" t="n"/>
      <c r="AN9" s="154" t="n"/>
      <c r="AO9" s="154" t="n"/>
      <c r="AP9" s="154" t="n"/>
      <c r="AQ9" s="154" t="n"/>
      <c r="AR9" s="154" t="n"/>
      <c r="AS9" s="154" t="n"/>
      <c r="AT9" s="154" t="n"/>
      <c r="AU9" s="154" t="n"/>
      <c r="AV9" s="154" t="n"/>
      <c r="AW9" s="296"/>
      <c r="AX9" s="154" t="n"/>
      <c r="AY9" s="154" t="n"/>
      <c r="AZ9" s="154" t="n"/>
      <c r="BA9" s="154" t="n"/>
      <c r="BB9" s="154" t="n"/>
      <c r="BC9" s="154" t="n"/>
      <c r="BD9" s="154" t="n"/>
      <c r="BE9" s="154" t="n"/>
      <c r="BF9" s="154" t="n"/>
      <c r="BG9" s="154" t="n"/>
      <c r="BH9" s="154" t="n"/>
      <c r="BI9" s="154" t="n"/>
      <c r="BJ9" s="154" t="n"/>
      <c r="BK9" s="154" t="n"/>
      <c r="BL9" s="154" t="n"/>
      <c r="BM9" s="154" t="n"/>
      <c r="BN9" s="154" t="n"/>
      <c r="BO9" s="154" t="n"/>
    </row>
    <row r="10" spans="4:67" ht="16" customHeight="1" x14ac:dyDescent="0.25">
      <c r="D10" s="186"/>
      <c r="E10" s="153" t="s">
        <v>239</v>
      </c>
      <c r="F10" s="185">
        <v>1</v>
      </c>
      <c r="G10" s="187" t="n"/>
      <c r="H10" s="187" t="n"/>
      <c r="I10" s="187" t="n"/>
      <c r="J10" s="187" t="n"/>
      <c r="K10" s="297"/>
      <c r="L10" s="187" t="n"/>
      <c r="M10" s="187" t="n"/>
      <c r="N10" s="187" t="n"/>
      <c r="O10" s="187" t="n"/>
      <c r="P10" s="187" t="n"/>
      <c r="Q10" s="187" t="n"/>
      <c r="R10" s="187" t="n"/>
      <c r="S10" s="298" t="s">
        <v>292</v>
      </c>
      <c r="T10" s="297"/>
      <c r="U10" s="297"/>
      <c r="V10" s="297"/>
      <c r="W10" s="297"/>
      <c r="X10" s="297"/>
      <c r="Y10" s="297"/>
      <c r="Z10" s="297"/>
      <c r="AA10" s="297"/>
      <c r="AB10" s="297"/>
      <c r="AC10" s="187" t="n"/>
      <c r="AD10" s="187" t="n"/>
      <c r="AE10" s="187" t="n"/>
      <c r="AF10" s="187" t="n"/>
      <c r="AG10" s="187" t="n"/>
      <c r="AH10" s="187" t="n"/>
      <c r="AI10" s="154" t="n"/>
      <c r="AJ10" s="154" t="n"/>
      <c r="AK10" s="154" t="n"/>
      <c r="AL10" s="154" t="n"/>
      <c r="AM10" s="154" t="n"/>
      <c r="AN10" s="154" t="n"/>
      <c r="AO10" s="154" t="n"/>
      <c r="AP10" s="154" t="n"/>
      <c r="AQ10" s="154" t="n"/>
      <c r="AR10" s="154" t="n"/>
      <c r="AS10" s="154" t="n"/>
      <c r="AT10" s="154" t="n"/>
      <c r="AU10" s="154" t="n"/>
      <c r="AV10" s="154" t="n"/>
      <c r="AW10" s="296"/>
      <c r="AX10" s="154" t="n"/>
      <c r="AY10" s="154" t="n"/>
      <c r="AZ10" s="154" t="n"/>
      <c r="BA10" s="154" t="n"/>
      <c r="BB10" s="154" t="n"/>
      <c r="BC10" s="154" t="n"/>
      <c r="BD10" s="154" t="n"/>
      <c r="BE10" s="154" t="n"/>
      <c r="BF10" s="154" t="n"/>
      <c r="BG10" s="154" t="n"/>
      <c r="BH10" s="154" t="n"/>
      <c r="BI10" s="154" t="n"/>
      <c r="BJ10" s="154" t="n"/>
      <c r="BK10" s="154" t="n"/>
      <c r="BL10" s="154" t="n"/>
      <c r="BM10" s="154" t="n"/>
      <c r="BN10" s="154" t="n"/>
      <c r="BO10" s="154" t="n"/>
    </row>
    <row r="11" spans="4:67" ht="16" customHeight="1" x14ac:dyDescent="0.25">
      <c r="D11" s="186"/>
      <c r="E11" s="187" t="n"/>
      <c r="F11" s="187" t="n"/>
      <c r="G11" s="187" t="n"/>
      <c r="H11" s="187" t="n"/>
      <c r="I11" s="187" t="n"/>
      <c r="J11" s="187" t="n"/>
      <c r="K11" s="297"/>
      <c r="L11" s="187" t="n"/>
      <c r="M11" s="187" t="n"/>
      <c r="N11" s="187" t="n"/>
      <c r="O11" s="187" t="n"/>
      <c r="P11" s="187" t="n"/>
      <c r="Q11" s="187" t="n"/>
      <c r="R11" s="187" t="n"/>
      <c r="S11" s="298" t="s">
        <v>297</v>
      </c>
      <c r="T11" s="297"/>
      <c r="U11" s="297"/>
      <c r="V11" s="297"/>
      <c r="W11" s="297"/>
      <c r="X11" s="297"/>
      <c r="Y11" s="297"/>
      <c r="Z11" s="297"/>
      <c r="AA11" s="297"/>
      <c r="AB11" s="297"/>
      <c r="AC11" s="187" t="n"/>
      <c r="AD11" s="187" t="n"/>
      <c r="AE11" s="187" t="n"/>
      <c r="AF11" s="187" t="n"/>
      <c r="AG11" s="187" t="n"/>
      <c r="AH11" s="187" t="n"/>
      <c r="AI11" s="154" t="n"/>
      <c r="AJ11" s="154" t="n"/>
      <c r="AK11" s="154" t="n"/>
      <c r="AL11" s="154" t="n"/>
      <c r="AM11" s="154" t="n"/>
      <c r="AN11" s="154" t="n"/>
      <c r="AO11" s="154" t="n"/>
      <c r="AP11" s="154" t="n"/>
      <c r="AQ11" s="154" t="n"/>
      <c r="AR11" s="154" t="n"/>
      <c r="AS11" s="154" t="n"/>
      <c r="AT11" s="154" t="n"/>
      <c r="AU11" s="154" t="n"/>
      <c r="AV11" s="154" t="n"/>
      <c r="AW11" s="296"/>
      <c r="AX11" s="154" t="n"/>
      <c r="AY11" s="154" t="n"/>
      <c r="AZ11" s="154" t="n"/>
      <c r="BA11" s="154" t="n"/>
      <c r="BB11" s="154" t="n"/>
      <c r="BC11" s="154" t="n"/>
      <c r="BD11" s="154" t="n"/>
      <c r="BE11" s="154" t="n"/>
      <c r="BF11" s="154" t="n"/>
      <c r="BG11" s="154" t="n"/>
      <c r="BH11" s="154" t="n"/>
      <c r="BI11" s="154" t="n"/>
      <c r="BJ11" s="154" t="n"/>
      <c r="BK11" s="154" t="n"/>
      <c r="BL11" s="154" t="n"/>
      <c r="BM11" s="154" t="n"/>
      <c r="BN11" s="154" t="n"/>
      <c r="BO11" s="154" t="n"/>
    </row>
    <row r="12" spans="4:67" ht="16" customHeight="1" x14ac:dyDescent="0.25">
      <c r="D12" s="186"/>
      <c r="E12" s="153" t="s">
        <v>263</v>
      </c>
      <c r="F12" s="185">
        <v>2</v>
      </c>
      <c r="G12" s="187" t="n"/>
      <c r="H12" s="187" t="n"/>
      <c r="I12" s="187" t="n"/>
      <c r="J12" s="187" t="n"/>
      <c r="K12" s="297"/>
      <c r="L12" s="187" t="n"/>
      <c r="M12" s="187" t="n"/>
      <c r="N12" s="187" t="n"/>
      <c r="O12" s="187" t="n"/>
      <c r="P12" s="187" t="n"/>
      <c r="Q12" s="187" t="n"/>
      <c r="R12" s="187" t="n"/>
      <c r="S12" s="298" t="s">
        <v>296</v>
      </c>
      <c r="T12" s="297"/>
      <c r="U12" s="297"/>
      <c r="V12" s="297"/>
      <c r="W12" s="297"/>
      <c r="X12" s="297"/>
      <c r="Y12" s="297"/>
      <c r="Z12" s="297"/>
      <c r="AA12" s="297"/>
      <c r="AB12" s="297"/>
      <c r="AC12" s="187" t="n"/>
      <c r="AD12" s="187" t="n"/>
      <c r="AE12" s="187" t="n"/>
      <c r="AF12" s="187" t="n"/>
      <c r="AG12" s="187" t="n"/>
      <c r="AH12" s="187" t="n"/>
      <c r="AI12" s="154" t="n"/>
      <c r="AJ12" s="154" t="n"/>
      <c r="AK12" s="154" t="n"/>
      <c r="AL12" s="154" t="n"/>
      <c r="AM12" s="154" t="n"/>
      <c r="AN12" s="154" t="n"/>
      <c r="AO12" s="154" t="n"/>
      <c r="AP12" s="154" t="n"/>
      <c r="AQ12" s="154" t="n"/>
      <c r="AR12" s="154" t="n"/>
      <c r="AS12" s="154" t="n"/>
      <c r="AT12" s="154" t="n"/>
      <c r="AU12" s="154" t="n"/>
      <c r="AV12" s="154" t="n"/>
      <c r="AW12" s="296"/>
      <c r="AX12" s="154" t="n"/>
      <c r="AY12" s="154" t="n"/>
      <c r="AZ12" s="154" t="n"/>
      <c r="BA12" s="154" t="n"/>
      <c r="BB12" s="154" t="n"/>
      <c r="BC12" s="154" t="n"/>
      <c r="BD12" s="154" t="n"/>
      <c r="BE12" s="154" t="n"/>
      <c r="BF12" s="154" t="n"/>
      <c r="BG12" s="154" t="n"/>
      <c r="BH12" s="154" t="n"/>
      <c r="BI12" s="154" t="n"/>
      <c r="BJ12" s="154" t="n"/>
      <c r="BK12" s="154" t="n"/>
      <c r="BL12" s="154" t="n"/>
      <c r="BM12" s="154" t="n"/>
      <c r="BN12" s="154" t="n"/>
      <c r="BO12" s="154" t="n"/>
    </row>
    <row r="13" spans="4:67" ht="16" customHeight="1" x14ac:dyDescent="0.25">
      <c r="D13" s="153"/>
      <c r="E13" s="154" t="n"/>
      <c r="F13" s="154" t="n"/>
      <c r="G13" s="154" t="n"/>
      <c r="H13" s="154" t="n"/>
      <c r="I13" s="154" t="n"/>
      <c r="J13" s="154" t="n"/>
      <c r="K13" s="243"/>
      <c r="L13" s="154" t="n"/>
      <c r="M13" s="154" t="n"/>
      <c r="N13" s="154" t="n"/>
      <c r="O13" s="154" t="n"/>
      <c r="P13" s="154" t="n"/>
      <c r="Q13" s="154" t="n"/>
      <c r="R13" s="298"/>
      <c r="S13" s="243"/>
      <c r="T13" s="243"/>
      <c r="U13" s="243"/>
      <c r="V13" s="243"/>
      <c r="W13" s="243"/>
      <c r="X13" s="243"/>
      <c r="Y13" s="243"/>
      <c r="Z13" s="243"/>
      <c r="AA13" s="243"/>
      <c r="AB13" s="243"/>
      <c r="AC13" s="154" t="n"/>
      <c r="AD13" s="154" t="n"/>
      <c r="AE13" s="154" t="n"/>
      <c r="AF13" s="154" t="n"/>
      <c r="AG13" s="154" t="n"/>
      <c r="AH13" s="154" t="n"/>
      <c r="AI13" s="154" t="n"/>
      <c r="AJ13" s="154" t="n"/>
      <c r="AK13" s="154" t="n"/>
      <c r="AL13" s="154" t="n"/>
      <c r="AM13" s="154" t="n"/>
      <c r="AN13" s="154" t="n"/>
      <c r="AO13" s="154" t="n"/>
      <c r="AP13" s="154" t="n"/>
      <c r="AQ13" s="154" t="n"/>
      <c r="AR13" s="154" t="n"/>
      <c r="AS13" s="154" t="n"/>
      <c r="AT13" s="154" t="n"/>
      <c r="AU13" s="154" t="n"/>
      <c r="AV13" s="154" t="n"/>
      <c r="AW13" s="296"/>
      <c r="AX13" s="154" t="n"/>
      <c r="AY13" s="154" t="n"/>
      <c r="AZ13" s="154" t="n"/>
      <c r="BA13" s="154" t="n"/>
      <c r="BB13" s="154" t="n"/>
      <c r="BC13" s="154" t="n"/>
      <c r="BD13" s="154" t="n"/>
      <c r="BE13" s="154" t="n"/>
      <c r="BF13" s="154" t="n"/>
      <c r="BG13" s="154" t="n"/>
      <c r="BH13" s="154" t="n"/>
      <c r="BI13" s="154" t="n"/>
      <c r="BJ13" s="154" t="n"/>
      <c r="BK13" s="154" t="n"/>
      <c r="BL13" s="154" t="n"/>
      <c r="BM13" s="154" t="n"/>
      <c r="BN13" s="154" t="n"/>
      <c r="BO13" s="154" t="n"/>
    </row>
    <row r="14" spans="4:67" ht="16" customHeight="1" x14ac:dyDescent="0.25">
      <c r="D14" s="186"/>
      <c r="E14" s="153" t="s">
        <v>504</v>
      </c>
      <c r="F14" s="185">
        <v>1</v>
      </c>
      <c r="G14" s="187" t="n"/>
      <c r="H14" s="187" t="n"/>
      <c r="I14" s="187" t="n"/>
      <c r="J14" s="187" t="n"/>
      <c r="K14" s="297"/>
      <c r="L14" s="187" t="n"/>
      <c r="M14" s="187" t="n"/>
      <c r="N14" s="187" t="n"/>
      <c r="O14" s="187" t="n"/>
      <c r="P14" s="187" t="n"/>
      <c r="Q14" s="187" t="n"/>
      <c r="R14" s="299"/>
      <c r="S14" s="297"/>
      <c r="T14" s="297"/>
      <c r="U14" s="297"/>
      <c r="V14" s="297"/>
      <c r="W14" s="297"/>
      <c r="X14" s="297"/>
      <c r="Y14" s="297"/>
      <c r="Z14" s="297"/>
      <c r="AA14" s="297"/>
      <c r="AB14" s="297"/>
      <c r="AC14" s="187" t="n"/>
      <c r="AD14" s="187" t="n"/>
      <c r="AE14" s="187" t="n"/>
      <c r="AF14" s="187" t="n"/>
      <c r="AG14" s="187" t="n"/>
      <c r="AH14" s="187" t="n"/>
      <c r="AI14" s="154" t="n"/>
      <c r="AJ14" s="154" t="n"/>
      <c r="AK14" s="154" t="n"/>
      <c r="AL14" s="154" t="n"/>
      <c r="AM14" s="154" t="n"/>
      <c r="AN14" s="154" t="n"/>
      <c r="AO14" s="154" t="n"/>
      <c r="AP14" s="154" t="n"/>
      <c r="AQ14" s="154" t="n"/>
      <c r="AR14" s="154" t="n"/>
      <c r="AS14" s="154" t="n"/>
      <c r="AT14" s="154" t="n"/>
      <c r="AU14" s="154" t="n"/>
      <c r="AV14" s="154" t="n"/>
      <c r="AW14" s="296"/>
      <c r="AX14" s="154" t="n"/>
      <c r="AY14" s="154" t="n"/>
      <c r="AZ14" s="154" t="n"/>
      <c r="BA14" s="154" t="n"/>
      <c r="BB14" s="154" t="n"/>
      <c r="BC14" s="154" t="n"/>
      <c r="BD14" s="154" t="n"/>
      <c r="BE14" s="154" t="n"/>
      <c r="BF14" s="154" t="n"/>
      <c r="BG14" s="154" t="n"/>
      <c r="BH14" s="154" t="n"/>
      <c r="BI14" s="154" t="n"/>
      <c r="BJ14" s="154" t="n"/>
      <c r="BK14" s="154" t="n"/>
      <c r="BL14" s="154" t="n"/>
      <c r="BM14" s="154" t="n"/>
      <c r="BN14" s="154" t="n"/>
      <c r="BO14" s="154" t="n"/>
    </row>
    <row r="15" spans="4:67" ht="16" customHeight="1" x14ac:dyDescent="0.25">
      <c r="D15" s="153"/>
      <c r="E15" s="154" t="n"/>
      <c r="F15" s="154" t="n"/>
      <c r="G15" s="154" t="n"/>
      <c r="H15" s="154" t="n"/>
      <c r="I15" s="243"/>
      <c r="J15" s="243"/>
      <c r="K15" s="243"/>
      <c r="L15" s="243"/>
      <c r="M15" s="243"/>
      <c r="N15" s="243"/>
      <c r="O15" s="243"/>
      <c r="P15" s="243"/>
      <c r="Q15" s="154" t="n"/>
      <c r="R15" s="243"/>
      <c r="S15" s="243"/>
      <c r="T15" s="243"/>
      <c r="U15" s="243"/>
      <c r="V15" s="243"/>
      <c r="W15" s="243"/>
      <c r="X15" s="243"/>
      <c r="Y15" s="243"/>
      <c r="Z15" s="243"/>
      <c r="AA15" s="243"/>
      <c r="AB15" s="243"/>
      <c r="AC15" s="154" t="n"/>
      <c r="AD15" s="154" t="n"/>
      <c r="AE15" s="154" t="n"/>
      <c r="AF15" s="154" t="n"/>
      <c r="AG15" s="154" t="n"/>
      <c r="AH15" s="154" t="n"/>
      <c r="AI15" s="154" t="n"/>
      <c r="AJ15" s="154" t="n"/>
      <c r="AK15" s="154" t="n"/>
      <c r="AL15" s="154" t="n"/>
      <c r="AM15" s="154" t="n"/>
      <c r="AN15" s="154" t="n"/>
      <c r="AO15" s="154" t="n"/>
      <c r="AP15" s="154" t="n"/>
      <c r="AQ15" s="154" t="n"/>
      <c r="AR15" s="154" t="n"/>
      <c r="AS15" s="154" t="n"/>
      <c r="AT15" s="154" t="n"/>
      <c r="AU15" s="154" t="n"/>
      <c r="AV15" s="154" t="n"/>
      <c r="AW15" s="296"/>
      <c r="AX15" s="154" t="n"/>
      <c r="AY15" s="154" t="n"/>
      <c r="AZ15" s="154" t="n"/>
      <c r="BA15" s="154" t="n"/>
      <c r="BB15" s="154" t="n"/>
      <c r="BC15" s="154" t="n"/>
      <c r="BD15" s="154" t="n"/>
      <c r="BE15" s="154" t="n"/>
      <c r="BF15" s="154" t="n"/>
      <c r="BG15" s="154" t="n"/>
      <c r="BH15" s="154" t="n"/>
      <c r="BI15" s="154" t="n"/>
      <c r="BJ15" s="154" t="n"/>
      <c r="BK15" s="154" t="n"/>
      <c r="BL15" s="154" t="n"/>
      <c r="BM15" s="154" t="n"/>
      <c r="BN15" s="154" t="n"/>
      <c r="BO15" s="154" t="n"/>
    </row>
    <row r="16" spans="4:67" ht="16" customHeight="1" x14ac:dyDescent="0.25">
      <c r="D16" s="186"/>
      <c r="E16" s="153" t="s">
        <v>284</v>
      </c>
      <c r="F16" s="187" t="n"/>
      <c r="G16" s="187" t="n"/>
      <c r="H16" s="187" t="n"/>
      <c r="I16" s="297"/>
      <c r="J16" s="297"/>
      <c r="K16" s="297"/>
      <c r="L16" s="297"/>
      <c r="M16" s="297"/>
      <c r="N16" s="297"/>
      <c r="O16" s="297"/>
      <c r="P16" s="297"/>
      <c r="Q16" s="297"/>
      <c r="R16" s="297"/>
      <c r="S16" s="297"/>
      <c r="T16" s="297"/>
      <c r="U16" s="297"/>
      <c r="V16" s="297"/>
      <c r="W16" s="297"/>
      <c r="X16" s="297"/>
      <c r="Y16" s="297"/>
      <c r="Z16" s="297"/>
      <c r="AA16" s="297"/>
      <c r="AB16" s="297"/>
      <c r="AC16" s="187" t="n"/>
      <c r="AD16" s="187" t="n"/>
      <c r="AE16" s="187" t="n"/>
      <c r="AF16" s="187" t="n"/>
      <c r="AG16" s="187" t="n"/>
      <c r="AH16" s="187" t="n"/>
      <c r="AI16" s="154" t="n"/>
      <c r="AJ16" s="154" t="n"/>
      <c r="AK16" s="154" t="n"/>
      <c r="AL16" s="154" t="n"/>
      <c r="AM16" s="154" t="n"/>
      <c r="AN16" s="154" t="n"/>
      <c r="AO16" s="154" t="n"/>
      <c r="AP16" s="154" t="n"/>
      <c r="AQ16" s="154" t="n"/>
      <c r="AR16" s="154" t="n"/>
      <c r="AS16" s="154" t="n"/>
      <c r="AT16" s="154" t="n"/>
      <c r="AU16" s="154" t="n"/>
      <c r="AV16" s="154" t="n"/>
      <c r="AW16" s="296"/>
      <c r="AX16" s="154" t="n"/>
      <c r="AY16" s="154" t="n"/>
      <c r="AZ16" s="154" t="n"/>
      <c r="BA16" s="154" t="n"/>
      <c r="BB16" s="154" t="n"/>
      <c r="BC16" s="154" t="n"/>
      <c r="BD16" s="154" t="n"/>
      <c r="BE16" s="154" t="n"/>
      <c r="BF16" s="154" t="n"/>
      <c r="BG16" s="154" t="n"/>
      <c r="BH16" s="154" t="n"/>
      <c r="BI16" s="154" t="n"/>
      <c r="BJ16" s="154" t="n"/>
      <c r="BK16" s="154" t="n"/>
      <c r="BL16" s="154" t="n"/>
      <c r="BM16" s="154" t="n"/>
      <c r="BN16" s="154" t="n"/>
      <c r="BO16" s="154" t="n"/>
    </row>
    <row r="17" spans="4:49" ht="16" hidden="1" customHeight="1" outlineLevel="1" x14ac:dyDescent="0.25">
      <c r="D17" s="153"/>
      <c r="E17" s="154" t="n"/>
      <c r="F17" s="154" t="n"/>
      <c r="G17" s="154" t="n"/>
      <c r="H17" s="154" t="n"/>
      <c r="I17" s="243"/>
      <c r="J17" s="243"/>
      <c r="K17" s="243"/>
      <c r="L17" s="243"/>
      <c r="M17" s="243"/>
      <c r="N17" s="243"/>
      <c r="O17" s="243"/>
      <c r="P17" s="243"/>
      <c r="Q17" s="243"/>
      <c r="R17" s="243"/>
      <c r="S17" s="243"/>
      <c r="T17" s="243"/>
      <c r="U17" s="243"/>
      <c r="V17" s="243"/>
      <c r="W17" s="243"/>
      <c r="X17" s="243"/>
      <c r="Y17" s="243"/>
      <c r="Z17" s="243"/>
      <c r="AA17" s="243"/>
      <c r="AB17" s="243"/>
      <c r="AC17" s="154" t="n"/>
      <c r="AD17" s="154" t="n"/>
      <c r="AE17" s="154" t="n"/>
      <c r="AF17" s="154" t="n"/>
      <c r="AG17" s="154" t="n"/>
      <c r="AH17" s="154" t="n"/>
      <c r="AI17" s="154" t="n"/>
      <c r="AJ17" s="154" t="n"/>
      <c r="AK17" s="154" t="n"/>
      <c r="AL17" s="154" t="n"/>
      <c r="AM17" s="154" t="n"/>
      <c r="AN17" s="154" t="n"/>
      <c r="AO17" s="154" t="n"/>
      <c r="AP17" s="154" t="n"/>
      <c r="AQ17" s="154" t="n"/>
      <c r="AR17" s="154" t="n"/>
      <c r="AS17" s="154" t="n"/>
      <c r="AT17" s="154" t="n"/>
      <c r="AU17" s="154" t="n"/>
      <c r="AV17" s="154" t="n"/>
      <c r="AW17" s="296"/>
      <c r="AX17" s="154" t="n"/>
      <c r="AY17" s="154" t="n"/>
      <c r="AZ17" s="154" t="n"/>
      <c r="BA17" s="154" t="n"/>
      <c r="BB17" s="154" t="n"/>
      <c r="BC17" s="154" t="n"/>
      <c r="BD17" s="154" t="n"/>
      <c r="BE17" s="154" t="n"/>
      <c r="BF17" s="154" t="n"/>
      <c r="BG17" s="154" t="n"/>
      <c r="BH17" s="154" t="n"/>
      <c r="BI17" s="154" t="n"/>
      <c r="BJ17" s="154" t="n"/>
      <c r="BK17" s="154" t="n"/>
      <c r="BL17" s="154" t="n"/>
      <c r="BM17" s="154" t="n"/>
      <c r="BN17" s="154" t="n"/>
      <c r="BO17" s="154" t="n"/>
    </row>
    <row r="18" spans="4:49" ht="16" hidden="1" customHeight="1" outlineLevel="1" x14ac:dyDescent="0.25">
      <c r="D18" s="186"/>
      <c r="E18" s="239" t="s">
        <v>286</v>
      </c>
      <c r="F18" s="187" t="n"/>
      <c r="G18" s="187" t="n"/>
      <c r="H18" s="187" t="n"/>
      <c r="I18" s="297"/>
      <c r="J18" s="297"/>
      <c r="K18" s="297"/>
      <c r="L18" s="187" t="n"/>
      <c r="M18" s="300">
        <v>0.38500000000000001</v>
      </c>
      <c r="N18" s="297"/>
      <c r="O18" s="297"/>
      <c r="P18" s="297"/>
      <c r="Q18" s="297"/>
      <c r="R18" s="297"/>
      <c r="S18" s="297"/>
      <c r="T18" s="297"/>
      <c r="U18" s="297"/>
      <c r="V18" s="297"/>
      <c r="W18" s="297"/>
      <c r="X18" s="297"/>
      <c r="Y18" s="297"/>
      <c r="Z18" s="297"/>
      <c r="AA18" s="297"/>
      <c r="AB18" s="297"/>
      <c r="AC18" s="187" t="n"/>
      <c r="AD18" s="187" t="n"/>
      <c r="AE18" s="187" t="n"/>
      <c r="AF18" s="187" t="n"/>
      <c r="AG18" s="187" t="n"/>
      <c r="AH18" s="187" t="n"/>
      <c r="AI18" s="154" t="n"/>
      <c r="AJ18" s="154" t="n"/>
      <c r="AK18" s="154" t="n"/>
      <c r="AL18" s="154" t="n"/>
      <c r="AM18" s="154" t="n"/>
      <c r="AN18" s="154" t="n"/>
      <c r="AO18" s="154" t="n"/>
      <c r="AP18" s="154" t="n"/>
      <c r="AQ18" s="154" t="n"/>
      <c r="AR18" s="154" t="n"/>
      <c r="AS18" s="154" t="n"/>
      <c r="AT18" s="154" t="n"/>
      <c r="AU18" s="154" t="n"/>
      <c r="AV18" s="154" t="n"/>
      <c r="AW18" s="296"/>
      <c r="AX18" s="154" t="n"/>
      <c r="AY18" s="154" t="n"/>
      <c r="AZ18" s="154" t="n"/>
      <c r="BA18" s="154" t="n"/>
      <c r="BB18" s="154" t="n"/>
      <c r="BC18" s="154" t="n"/>
      <c r="BD18" s="154" t="n"/>
      <c r="BE18" s="154" t="n"/>
      <c r="BF18" s="154" t="n"/>
      <c r="BG18" s="154" t="n"/>
      <c r="BH18" s="154" t="n"/>
      <c r="BI18" s="154" t="n"/>
      <c r="BJ18" s="154" t="n"/>
      <c r="BK18" s="154" t="n"/>
      <c r="BL18" s="154" t="n"/>
      <c r="BM18" s="154" t="n"/>
      <c r="BN18" s="154" t="n"/>
      <c r="BO18" s="154" t="n"/>
    </row>
    <row r="19" spans="4:49" ht="16" hidden="1" customHeight="1" outlineLevel="1" x14ac:dyDescent="0.25">
      <c r="D19" s="186"/>
      <c r="E19" s="239" t="s">
        <v>285</v>
      </c>
      <c r="F19" s="187" t="n"/>
      <c r="G19" s="187" t="n"/>
      <c r="H19" s="187" t="n"/>
      <c r="I19" s="297"/>
      <c r="J19" s="297"/>
      <c r="K19" s="297"/>
      <c r="L19" s="187" t="n"/>
      <c r="M19" s="300">
        <v>0.2</v>
      </c>
      <c r="N19" s="297"/>
      <c r="O19" s="297"/>
      <c r="P19" s="297"/>
      <c r="Q19" s="297"/>
      <c r="R19" s="297"/>
      <c r="S19" s="297"/>
      <c r="T19" s="297"/>
      <c r="U19" s="297"/>
      <c r="V19" s="297"/>
      <c r="W19" s="297"/>
      <c r="X19" s="297"/>
      <c r="Y19" s="297"/>
      <c r="Z19" s="297"/>
      <c r="AA19" s="297"/>
      <c r="AB19" s="297"/>
      <c r="AC19" s="187" t="n"/>
      <c r="AD19" s="187" t="n"/>
      <c r="AE19" s="187" t="n"/>
      <c r="AF19" s="187" t="n"/>
      <c r="AG19" s="187" t="n"/>
      <c r="AH19" s="187" t="n"/>
      <c r="AI19" s="154" t="n"/>
      <c r="AJ19" s="154" t="n"/>
      <c r="AK19" s="154" t="n"/>
      <c r="AL19" s="154" t="n"/>
      <c r="AM19" s="154" t="n"/>
      <c r="AN19" s="154" t="n"/>
      <c r="AO19" s="154" t="n"/>
      <c r="AP19" s="154" t="n"/>
      <c r="AQ19" s="154" t="n"/>
      <c r="AR19" s="154" t="n"/>
      <c r="AS19" s="154" t="n"/>
      <c r="AT19" s="154" t="n"/>
      <c r="AU19" s="154" t="n"/>
      <c r="AV19" s="154" t="n"/>
      <c r="AW19" s="296"/>
      <c r="AX19" s="154" t="n"/>
      <c r="AY19" s="154" t="n"/>
      <c r="AZ19" s="154" t="n"/>
      <c r="BA19" s="154" t="n"/>
      <c r="BB19" s="154" t="n"/>
      <c r="BC19" s="154" t="n"/>
      <c r="BD19" s="154" t="n"/>
      <c r="BE19" s="154" t="n"/>
      <c r="BF19" s="154" t="n"/>
      <c r="BG19" s="154" t="n"/>
      <c r="BH19" s="154" t="n"/>
      <c r="BI19" s="154" t="n"/>
      <c r="BJ19" s="154" t="n"/>
      <c r="BK19" s="154" t="n"/>
      <c r="BL19" s="154" t="n"/>
      <c r="BM19" s="154" t="n"/>
      <c r="BN19" s="154" t="n"/>
      <c r="BO19" s="154" t="n"/>
    </row>
    <row r="20" spans="4:49" ht="16" hidden="1" customHeight="1" outlineLevel="1" x14ac:dyDescent="0.25">
      <c r="D20" s="153"/>
      <c r="E20" s="154" t="n"/>
      <c r="F20" s="154" t="n"/>
      <c r="G20" s="154" t="n"/>
      <c r="H20" s="154" t="n"/>
      <c r="I20" s="243"/>
      <c r="J20" s="243"/>
      <c r="K20" s="243"/>
      <c r="L20" s="154" t="n"/>
      <c r="M20" s="154" t="n"/>
      <c r="N20" s="243"/>
      <c r="O20" s="243"/>
      <c r="P20" s="243"/>
      <c r="Q20" s="243"/>
      <c r="R20" s="243"/>
      <c r="S20" s="243"/>
      <c r="T20" s="243"/>
      <c r="U20" s="243"/>
      <c r="V20" s="243"/>
      <c r="W20" s="243"/>
      <c r="X20" s="243"/>
      <c r="Y20" s="243"/>
      <c r="Z20" s="243"/>
      <c r="AA20" s="243"/>
      <c r="AB20" s="243"/>
      <c r="AC20" s="154" t="n"/>
      <c r="AD20" s="154" t="n"/>
      <c r="AE20" s="154" t="n"/>
      <c r="AF20" s="154" t="n"/>
      <c r="AG20" s="154" t="n"/>
      <c r="AH20" s="154" t="n"/>
      <c r="AI20" s="154" t="n"/>
      <c r="AJ20" s="154" t="n"/>
      <c r="AK20" s="154" t="n"/>
      <c r="AL20" s="154" t="n"/>
      <c r="AM20" s="154" t="n"/>
      <c r="AN20" s="154" t="n"/>
      <c r="AO20" s="154" t="n"/>
      <c r="AP20" s="154" t="n"/>
      <c r="AQ20" s="154" t="n"/>
      <c r="AR20" s="154" t="n"/>
      <c r="AS20" s="154" t="n"/>
      <c r="AT20" s="154" t="n"/>
      <c r="AU20" s="154" t="n"/>
      <c r="AV20" s="154" t="n"/>
      <c r="AW20" s="296"/>
      <c r="AX20" s="154" t="n"/>
      <c r="AY20" s="154" t="n"/>
      <c r="AZ20" s="154" t="n"/>
      <c r="BA20" s="154" t="n"/>
      <c r="BB20" s="154" t="n"/>
      <c r="BC20" s="154" t="n"/>
      <c r="BD20" s="154" t="n"/>
      <c r="BE20" s="154" t="n"/>
      <c r="BF20" s="154" t="n"/>
      <c r="BG20" s="154" t="n"/>
      <c r="BH20" s="154" t="n"/>
      <c r="BI20" s="154" t="n"/>
      <c r="BJ20" s="154" t="n"/>
      <c r="BK20" s="154" t="n"/>
      <c r="BL20" s="154" t="n"/>
      <c r="BM20" s="154" t="n"/>
      <c r="BN20" s="154" t="n"/>
      <c r="BO20" s="154" t="n"/>
    </row>
    <row r="21" spans="4:49" ht="16" hidden="1" customHeight="1" outlineLevel="1" x14ac:dyDescent="0.25">
      <c r="D21" s="186"/>
      <c r="E21" s="239" t="s">
        <v>274</v>
      </c>
      <c r="F21" s="187" t="n"/>
      <c r="G21" s="187" t="n"/>
      <c r="H21" s="187" t="n"/>
      <c r="I21" s="297"/>
      <c r="J21" s="297"/>
      <c r="K21" s="297"/>
      <c r="L21" s="187" t="n"/>
      <c r="M21" s="300">
        <v>0.5</v>
      </c>
      <c r="N21" s="297"/>
      <c r="O21" s="297"/>
      <c r="P21" s="297"/>
      <c r="Q21" s="297"/>
      <c r="R21" s="297"/>
      <c r="S21" s="297"/>
      <c r="T21" s="297"/>
      <c r="U21" s="297"/>
      <c r="V21" s="297"/>
      <c r="W21" s="297"/>
      <c r="X21" s="297"/>
      <c r="Y21" s="297"/>
      <c r="Z21" s="297"/>
      <c r="AA21" s="297"/>
      <c r="AB21" s="297"/>
      <c r="AC21" s="187" t="n"/>
      <c r="AD21" s="187" t="n"/>
      <c r="AE21" s="187" t="n"/>
      <c r="AF21" s="187" t="n"/>
      <c r="AG21" s="187" t="n"/>
      <c r="AH21" s="187" t="n"/>
      <c r="AI21" s="154" t="n"/>
      <c r="AJ21" s="154" t="n"/>
      <c r="AK21" s="154" t="n"/>
      <c r="AL21" s="154" t="n"/>
      <c r="AM21" s="154" t="n"/>
      <c r="AN21" s="154" t="n"/>
      <c r="AO21" s="154" t="n"/>
      <c r="AP21" s="154" t="n"/>
      <c r="AQ21" s="154" t="n"/>
      <c r="AR21" s="154" t="n"/>
      <c r="AS21" s="154" t="n"/>
      <c r="AT21" s="154" t="n"/>
      <c r="AU21" s="154" t="n"/>
      <c r="AV21" s="154" t="n"/>
      <c r="AW21" s="296"/>
      <c r="AX21" s="154" t="n"/>
      <c r="AY21" s="154" t="n"/>
      <c r="AZ21" s="154" t="n"/>
      <c r="BA21" s="154" t="n"/>
      <c r="BB21" s="154" t="n"/>
      <c r="BC21" s="154" t="n"/>
      <c r="BD21" s="154" t="n"/>
      <c r="BE21" s="154" t="n"/>
      <c r="BF21" s="154" t="n"/>
      <c r="BG21" s="154" t="n"/>
      <c r="BH21" s="154" t="n"/>
      <c r="BI21" s="154" t="n"/>
      <c r="BJ21" s="154" t="n"/>
      <c r="BK21" s="154" t="n"/>
      <c r="BL21" s="154" t="n"/>
      <c r="BM21" s="154" t="n"/>
      <c r="BN21" s="154" t="n"/>
      <c r="BO21" s="154" t="n"/>
    </row>
    <row r="22" spans="4:49" ht="16" hidden="1" customHeight="1" outlineLevel="1" x14ac:dyDescent="0.25">
      <c r="D22" s="186"/>
      <c r="E22" s="239" t="s">
        <v>275</v>
      </c>
      <c r="F22" s="187" t="n"/>
      <c r="G22" s="187" t="n"/>
      <c r="H22" s="187" t="n"/>
      <c r="I22" s="297"/>
      <c r="J22" s="297"/>
      <c r="K22" s="297"/>
      <c r="L22" s="187" t="n"/>
      <c r="M22" s="300">
        <v>0</v>
      </c>
      <c r="N22" s="297"/>
      <c r="O22" s="297"/>
      <c r="P22" s="297"/>
      <c r="Q22" s="297"/>
      <c r="R22" s="297"/>
      <c r="S22" s="297"/>
      <c r="T22" s="297"/>
      <c r="U22" s="297"/>
      <c r="V22" s="297"/>
      <c r="W22" s="297"/>
      <c r="X22" s="297"/>
      <c r="Y22" s="297"/>
      <c r="Z22" s="297"/>
      <c r="AA22" s="297"/>
      <c r="AB22" s="297"/>
      <c r="AC22" s="187" t="n"/>
      <c r="AD22" s="187" t="n"/>
      <c r="AE22" s="187" t="n"/>
      <c r="AF22" s="187" t="n"/>
      <c r="AG22" s="187" t="n"/>
      <c r="AH22" s="187" t="n"/>
      <c r="AI22" s="154" t="n"/>
      <c r="AJ22" s="154" t="n"/>
      <c r="AK22" s="154" t="n"/>
      <c r="AL22" s="154" t="n"/>
      <c r="AM22" s="154" t="n"/>
      <c r="AN22" s="154" t="n"/>
      <c r="AO22" s="154" t="n"/>
      <c r="AP22" s="154" t="n"/>
      <c r="AQ22" s="154" t="n"/>
      <c r="AR22" s="154" t="n"/>
      <c r="AS22" s="154" t="n"/>
      <c r="AT22" s="154" t="n"/>
      <c r="AU22" s="154" t="n"/>
      <c r="AV22" s="154" t="n"/>
      <c r="AW22" s="296"/>
      <c r="AX22" s="154" t="n"/>
      <c r="AY22" s="154" t="n"/>
      <c r="AZ22" s="154" t="n"/>
      <c r="BA22" s="154" t="n"/>
      <c r="BB22" s="154" t="n"/>
      <c r="BC22" s="154" t="n"/>
      <c r="BD22" s="154" t="n"/>
      <c r="BE22" s="154" t="n"/>
      <c r="BF22" s="154" t="n"/>
      <c r="BG22" s="154" t="n"/>
      <c r="BH22" s="154" t="n"/>
      <c r="BI22" s="154" t="n"/>
      <c r="BJ22" s="154" t="n"/>
      <c r="BK22" s="154" t="n"/>
      <c r="BL22" s="154" t="n"/>
      <c r="BM22" s="154" t="n"/>
      <c r="BN22" s="154" t="n"/>
      <c r="BO22" s="154" t="n"/>
    </row>
    <row r="23" spans="4:49" ht="16" hidden="1" customHeight="1" outlineLevel="1" x14ac:dyDescent="0.25">
      <c r="D23" s="186"/>
      <c r="E23" s="239" t="s">
        <v>276</v>
      </c>
      <c r="F23" s="187" t="n"/>
      <c r="G23" s="187" t="n"/>
      <c r="H23" s="187" t="n"/>
      <c r="I23" s="297"/>
      <c r="J23" s="297"/>
      <c r="K23" s="297"/>
      <c r="L23" s="187" t="n"/>
      <c r="M23" s="300">
        <v>0.25</v>
      </c>
      <c r="N23" s="297"/>
      <c r="O23" s="297"/>
      <c r="P23" s="297"/>
      <c r="Q23" s="297"/>
      <c r="R23" s="297"/>
      <c r="S23" s="297"/>
      <c r="T23" s="297"/>
      <c r="U23" s="297"/>
      <c r="V23" s="297"/>
      <c r="W23" s="297"/>
      <c r="X23" s="297"/>
      <c r="Y23" s="297"/>
      <c r="Z23" s="297"/>
      <c r="AA23" s="297"/>
      <c r="AB23" s="297"/>
      <c r="AC23" s="187" t="n"/>
      <c r="AD23" s="187" t="n"/>
      <c r="AE23" s="187" t="n"/>
      <c r="AF23" s="187" t="n"/>
      <c r="AG23" s="187" t="n"/>
      <c r="AH23" s="187" t="n"/>
      <c r="AI23" s="154" t="n"/>
      <c r="AJ23" s="154" t="n"/>
      <c r="AK23" s="154" t="n"/>
      <c r="AL23" s="154" t="n"/>
      <c r="AM23" s="154" t="n"/>
      <c r="AN23" s="154" t="n"/>
      <c r="AO23" s="154" t="n"/>
      <c r="AP23" s="154" t="n"/>
      <c r="AQ23" s="154" t="n"/>
      <c r="AR23" s="154" t="n"/>
      <c r="AS23" s="154" t="n"/>
      <c r="AT23" s="154" t="n"/>
      <c r="AU23" s="154" t="n"/>
      <c r="AV23" s="154" t="n"/>
      <c r="AW23" s="296"/>
      <c r="AX23" s="154" t="n"/>
      <c r="AY23" s="154" t="n"/>
      <c r="AZ23" s="154" t="n"/>
      <c r="BA23" s="154" t="n"/>
      <c r="BB23" s="154" t="n"/>
      <c r="BC23" s="154" t="n"/>
      <c r="BD23" s="154" t="n"/>
      <c r="BE23" s="154" t="n"/>
      <c r="BF23" s="154" t="n"/>
      <c r="BG23" s="154" t="n"/>
      <c r="BH23" s="154" t="n"/>
      <c r="BI23" s="154" t="n"/>
      <c r="BJ23" s="154" t="n"/>
      <c r="BK23" s="154" t="n"/>
      <c r="BL23" s="154" t="n"/>
      <c r="BM23" s="154" t="n"/>
      <c r="BN23" s="154" t="n"/>
      <c r="BO23" s="154" t="n"/>
    </row>
    <row r="24" spans="4:49" ht="16" hidden="1" customHeight="1" outlineLevel="1" x14ac:dyDescent="0.25">
      <c r="D24" s="186"/>
      <c r="E24" s="239" t="s">
        <v>299</v>
      </c>
      <c r="F24" s="187" t="n"/>
      <c r="G24" s="187" t="n"/>
      <c r="H24" s="187" t="n"/>
      <c r="I24" s="297"/>
      <c r="J24" s="297"/>
      <c r="K24" s="297"/>
      <c r="L24" s="187" t="n"/>
      <c r="M24" s="300">
        <v>0</v>
      </c>
      <c r="N24" s="297"/>
      <c r="O24" s="297"/>
      <c r="P24" s="297"/>
      <c r="Q24" s="297"/>
      <c r="R24" s="297"/>
      <c r="S24" s="297"/>
      <c r="T24" s="297"/>
      <c r="U24" s="297"/>
      <c r="V24" s="297"/>
      <c r="W24" s="297"/>
      <c r="X24" s="297"/>
      <c r="Y24" s="297"/>
      <c r="Z24" s="297"/>
      <c r="AA24" s="297"/>
      <c r="AB24" s="297"/>
      <c r="AC24" s="187" t="n"/>
      <c r="AD24" s="187" t="n"/>
      <c r="AE24" s="187" t="n"/>
      <c r="AF24" s="187" t="n"/>
      <c r="AG24" s="187" t="n"/>
      <c r="AH24" s="187" t="n"/>
      <c r="AI24" s="154" t="n"/>
      <c r="AJ24" s="154" t="n"/>
      <c r="AK24" s="154" t="n"/>
      <c r="AL24" s="154" t="n"/>
      <c r="AM24" s="154" t="n"/>
      <c r="AN24" s="154" t="n"/>
      <c r="AO24" s="154" t="n"/>
      <c r="AP24" s="154" t="n"/>
      <c r="AQ24" s="154" t="n"/>
      <c r="AR24" s="154" t="n"/>
      <c r="AS24" s="154" t="n"/>
      <c r="AT24" s="154" t="n"/>
      <c r="AU24" s="154" t="n"/>
      <c r="AV24" s="154" t="n"/>
      <c r="AW24" s="296"/>
      <c r="AX24" s="154" t="n"/>
      <c r="AY24" s="154" t="n"/>
      <c r="AZ24" s="154" t="n"/>
      <c r="BA24" s="154" t="n"/>
      <c r="BB24" s="154" t="n"/>
      <c r="BC24" s="154" t="n"/>
      <c r="BD24" s="154" t="n"/>
      <c r="BE24" s="154" t="n"/>
      <c r="BF24" s="154" t="n"/>
      <c r="BG24" s="154" t="n"/>
      <c r="BH24" s="154" t="n"/>
      <c r="BI24" s="154" t="n"/>
      <c r="BJ24" s="154" t="n"/>
      <c r="BK24" s="154" t="n"/>
      <c r="BL24" s="154" t="n"/>
      <c r="BM24" s="154" t="n"/>
      <c r="BN24" s="154" t="n"/>
      <c r="BO24" s="154" t="n"/>
    </row>
    <row r="25" spans="4:49" ht="16" hidden="1" customHeight="1" outlineLevel="1" x14ac:dyDescent="0.25">
      <c r="D25" s="153"/>
      <c r="E25" s="154" t="n"/>
      <c r="F25" s="154" t="n"/>
      <c r="G25" s="154" t="n"/>
      <c r="H25" s="154" t="n"/>
      <c r="I25" s="243"/>
      <c r="J25" s="243"/>
      <c r="K25" s="243"/>
      <c r="L25" s="154" t="n"/>
      <c r="M25" s="154" t="n"/>
      <c r="N25" s="243"/>
      <c r="O25" s="243"/>
      <c r="P25" s="243"/>
      <c r="Q25" s="243"/>
      <c r="R25" s="243"/>
      <c r="S25" s="243"/>
      <c r="T25" s="243"/>
      <c r="U25" s="243"/>
      <c r="V25" s="243"/>
      <c r="W25" s="243"/>
      <c r="X25" s="243"/>
      <c r="Y25" s="243"/>
      <c r="Z25" s="243"/>
      <c r="AA25" s="243"/>
      <c r="AB25" s="243"/>
      <c r="AC25" s="154" t="n"/>
      <c r="AD25" s="154" t="n"/>
      <c r="AE25" s="154" t="n"/>
      <c r="AF25" s="154" t="n"/>
      <c r="AG25" s="154" t="n"/>
      <c r="AH25" s="154" t="n"/>
      <c r="AI25" s="154" t="n"/>
      <c r="AJ25" s="154" t="n"/>
      <c r="AK25" s="154" t="n"/>
      <c r="AL25" s="154" t="n"/>
      <c r="AM25" s="154" t="n"/>
      <c r="AN25" s="154" t="n"/>
      <c r="AO25" s="154" t="n"/>
      <c r="AP25" s="154" t="n"/>
      <c r="AQ25" s="154" t="n"/>
      <c r="AR25" s="154" t="n"/>
      <c r="AS25" s="154" t="n"/>
      <c r="AT25" s="154" t="n"/>
      <c r="AU25" s="154" t="n"/>
      <c r="AV25" s="154" t="n"/>
      <c r="AW25" s="296"/>
      <c r="AX25" s="154" t="n"/>
      <c r="AY25" s="154" t="n"/>
      <c r="AZ25" s="154" t="n"/>
      <c r="BA25" s="154" t="n"/>
      <c r="BB25" s="154" t="n"/>
      <c r="BC25" s="154" t="n"/>
      <c r="BD25" s="154" t="n"/>
      <c r="BE25" s="154" t="n"/>
      <c r="BF25" s="154" t="n"/>
      <c r="BG25" s="154" t="n"/>
      <c r="BH25" s="154" t="n"/>
      <c r="BI25" s="154" t="n"/>
      <c r="BJ25" s="154" t="n"/>
      <c r="BK25" s="154" t="n"/>
      <c r="BL25" s="154" t="n"/>
      <c r="BM25" s="154" t="n"/>
      <c r="BN25" s="154" t="n"/>
      <c r="BO25" s="154" t="n"/>
    </row>
    <row r="26" spans="4:49" ht="16" hidden="1" customHeight="1" outlineLevel="1" x14ac:dyDescent="0.25">
      <c r="D26" s="186"/>
      <c r="E26" s="153" t="s">
        <v>273</v>
      </c>
      <c r="F26" s="187" t="n"/>
      <c r="G26" s="187" t="n"/>
      <c r="H26" s="187" t="n"/>
      <c r="I26" s="297"/>
      <c r="J26" s="297"/>
      <c r="K26" s="297"/>
      <c r="L26" s="297"/>
      <c r="M26" s="301"/>
      <c r="N26" s="297"/>
      <c r="O26" s="297"/>
      <c r="P26" s="297"/>
      <c r="Q26" s="297"/>
      <c r="R26" s="188"/>
      <c r="S26" s="188"/>
      <c r="T26" s="188"/>
      <c r="U26" s="188"/>
      <c r="V26" s="188"/>
      <c r="W26" s="297"/>
      <c r="X26" s="297"/>
      <c r="Y26" s="297"/>
      <c r="Z26" s="297"/>
      <c r="AA26" s="297"/>
      <c r="AB26" s="297"/>
      <c r="AC26" s="187" t="n"/>
      <c r="AD26" s="187" t="n"/>
      <c r="AE26" s="187" t="n"/>
      <c r="AF26" s="187" t="n"/>
      <c r="AG26" s="187" t="n"/>
      <c r="AH26" s="187" t="n"/>
      <c r="AI26" s="154" t="n"/>
      <c r="AJ26" s="154" t="n"/>
      <c r="AK26" s="154" t="n"/>
      <c r="AL26" s="154" t="n"/>
      <c r="AM26" s="154" t="n"/>
      <c r="AN26" s="154" t="n"/>
      <c r="AO26" s="154" t="n"/>
      <c r="AP26" s="154" t="n"/>
      <c r="AQ26" s="154" t="n"/>
      <c r="AR26" s="154" t="n"/>
      <c r="AS26" s="154" t="n"/>
      <c r="AT26" s="154" t="n"/>
      <c r="AU26" s="154" t="n"/>
      <c r="AV26" s="154" t="n"/>
      <c r="AW26" s="296"/>
      <c r="AX26" s="154" t="n"/>
      <c r="AY26" s="154" t="n"/>
      <c r="AZ26" s="154" t="n"/>
      <c r="BA26" s="154" t="n"/>
      <c r="BB26" s="154" t="n"/>
      <c r="BC26" s="154" t="n"/>
      <c r="BD26" s="154" t="n"/>
      <c r="BE26" s="154" t="n"/>
      <c r="BF26" s="154" t="n"/>
      <c r="BG26" s="154" t="n"/>
      <c r="BH26" s="154" t="n"/>
      <c r="BI26" s="154" t="n"/>
      <c r="BJ26" s="154" t="n"/>
      <c r="BK26" s="154" t="n"/>
      <c r="BL26" s="154" t="n"/>
      <c r="BM26" s="154" t="n"/>
      <c r="BN26" s="154" t="n"/>
      <c r="BO26" s="154" t="n"/>
    </row>
    <row r="27" spans="4:49" ht="16" hidden="1" customHeight="1" outlineLevel="1" x14ac:dyDescent="0.25">
      <c r="D27" s="186"/>
      <c r="E27" s="239" t="s">
        <v>240</v>
      </c>
      <c r="F27" s="187" t="n"/>
      <c r="G27" s="187" t="n"/>
      <c r="H27" s="187" t="n"/>
      <c r="I27" s="297"/>
      <c r="J27" s="297"/>
      <c r="K27" s="297"/>
      <c r="L27" s="297"/>
      <c r="M27" s="301"/>
      <c r="N27" s="297"/>
      <c r="O27" s="297"/>
      <c r="P27" s="297"/>
      <c r="Q27" s="297"/>
      <c r="R27" s="297"/>
      <c r="S27" s="188">
        <f t="shared" ref="S27:V27" si="0">CHOOSE($F$8,S28,S29,S30)</f>
        <v>0.75</v>
      </c>
      <c r="T27" s="188">
        <f t="shared" si="0"/>
        <v>0.75</v>
      </c>
      <c r="U27" s="188">
        <f t="shared" si="0"/>
        <v>0.75</v>
      </c>
      <c r="V27" s="188">
        <f t="shared" si="0"/>
        <v>0.75</v>
      </c>
      <c r="W27" s="297"/>
      <c r="X27" s="297"/>
      <c r="Y27" s="297"/>
      <c r="Z27" s="297"/>
      <c r="AA27" s="297"/>
      <c r="AB27" s="297"/>
      <c r="AC27" s="187" t="n"/>
      <c r="AD27" s="187" t="n"/>
      <c r="AE27" s="187" t="n"/>
      <c r="AF27" s="186"/>
      <c r="AG27" s="187" t="n"/>
      <c r="AH27" s="187" t="n"/>
      <c r="AI27" s="154" t="n"/>
      <c r="AJ27" s="154" t="n"/>
      <c r="AK27" s="154" t="n"/>
      <c r="AL27" s="154" t="n"/>
      <c r="AM27" s="154" t="n"/>
      <c r="AN27" s="154" t="n"/>
      <c r="AO27" s="154" t="n"/>
      <c r="AP27" s="154" t="n"/>
      <c r="AQ27" s="154" t="n"/>
      <c r="AR27" s="154" t="n"/>
      <c r="AS27" s="154" t="n"/>
      <c r="AT27" s="154" t="n"/>
      <c r="AU27" s="154" t="n"/>
      <c r="AV27" s="154" t="n"/>
      <c r="AW27" s="296"/>
      <c r="AX27" s="154" t="n"/>
      <c r="AY27" s="154" t="n"/>
      <c r="AZ27" s="154" t="n"/>
      <c r="BA27" s="154" t="n"/>
      <c r="BB27" s="154" t="n"/>
      <c r="BC27" s="154" t="n"/>
      <c r="BD27" s="154" t="n"/>
      <c r="BE27" s="154" t="n"/>
      <c r="BF27" s="154" t="n"/>
      <c r="BG27" s="154" t="n"/>
      <c r="BH27" s="154" t="n"/>
      <c r="BI27" s="154" t="n"/>
      <c r="BJ27" s="154" t="n"/>
      <c r="BK27" s="154" t="n"/>
      <c r="BL27" s="154" t="n"/>
      <c r="BM27" s="154" t="n"/>
      <c r="BN27" s="154" t="n"/>
      <c r="BO27" s="154" t="n"/>
    </row>
    <row r="28" spans="4:49" ht="16" hidden="1" customHeight="1" outlineLevel="1" x14ac:dyDescent="0.25">
      <c r="D28" s="185">
        <v>1</v>
      </c>
      <c r="E28" s="239" t="s">
        <v>196</v>
      </c>
      <c r="F28" s="187" t="n"/>
      <c r="G28" s="187" t="n"/>
      <c r="H28" s="187" t="n"/>
      <c r="I28" s="297"/>
      <c r="J28" s="297"/>
      <c r="K28" s="302"/>
      <c r="L28" s="297"/>
      <c r="M28" s="301"/>
      <c r="N28" s="297"/>
      <c r="O28" s="297"/>
      <c r="P28" s="297"/>
      <c r="Q28" s="297"/>
      <c r="R28" s="297"/>
      <c r="S28" s="300">
        <v>0.5</v>
      </c>
      <c r="T28" s="300">
        <v>0.5</v>
      </c>
      <c r="U28" s="300">
        <v>0.5</v>
      </c>
      <c r="V28" s="300">
        <v>0.5</v>
      </c>
      <c r="W28" s="297"/>
      <c r="X28" s="297"/>
      <c r="Y28" s="297"/>
      <c r="Z28" s="297"/>
      <c r="AA28" s="297"/>
      <c r="AB28" s="297"/>
      <c r="AC28" s="187" t="n"/>
      <c r="AD28" s="187" t="n"/>
      <c r="AE28" s="187" t="n"/>
      <c r="AF28" s="186"/>
      <c r="AG28" s="187" t="n"/>
      <c r="AH28" s="187" t="n"/>
      <c r="AI28" s="154" t="n"/>
      <c r="AJ28" s="154" t="n"/>
      <c r="AK28" s="154" t="n"/>
      <c r="AL28" s="154" t="n"/>
      <c r="AM28" s="154" t="n"/>
      <c r="AN28" s="154" t="n"/>
      <c r="AO28" s="154" t="n"/>
      <c r="AP28" s="154" t="n"/>
      <c r="AQ28" s="154" t="n"/>
      <c r="AR28" s="154" t="n"/>
      <c r="AS28" s="154" t="n"/>
      <c r="AT28" s="154" t="n"/>
      <c r="AU28" s="154" t="n"/>
      <c r="AV28" s="154" t="n"/>
      <c r="AW28" s="296"/>
      <c r="AX28" s="154" t="n"/>
      <c r="AY28" s="154" t="n"/>
      <c r="AZ28" s="154" t="n"/>
      <c r="BA28" s="154" t="n"/>
      <c r="BB28" s="154" t="n"/>
      <c r="BC28" s="154" t="n"/>
      <c r="BD28" s="154" t="n"/>
      <c r="BE28" s="154" t="n"/>
      <c r="BF28" s="154" t="n"/>
      <c r="BG28" s="154" t="n"/>
      <c r="BH28" s="154" t="n"/>
      <c r="BI28" s="154" t="n"/>
      <c r="BJ28" s="154" t="n"/>
      <c r="BK28" s="154" t="n"/>
      <c r="BL28" s="154" t="n"/>
      <c r="BM28" s="154" t="n"/>
      <c r="BN28" s="154" t="n"/>
      <c r="BO28" s="154" t="n"/>
    </row>
    <row r="29" spans="4:49" ht="16" hidden="1" customHeight="1" outlineLevel="1" x14ac:dyDescent="0.25">
      <c r="D29" s="185">
        <v>2</v>
      </c>
      <c r="E29" s="239" t="s">
        <v>198</v>
      </c>
      <c r="F29" s="187" t="n"/>
      <c r="G29" s="187" t="n"/>
      <c r="H29" s="187" t="n"/>
      <c r="I29" s="297"/>
      <c r="J29" s="297"/>
      <c r="K29" s="302"/>
      <c r="L29" s="297"/>
      <c r="M29" s="301"/>
      <c r="N29" s="297"/>
      <c r="O29" s="297"/>
      <c r="P29" s="297"/>
      <c r="Q29" s="297"/>
      <c r="R29" s="297"/>
      <c r="S29" s="300">
        <v>0.75</v>
      </c>
      <c r="T29" s="300">
        <v>0.75</v>
      </c>
      <c r="U29" s="300">
        <v>0.75</v>
      </c>
      <c r="V29" s="300">
        <v>0.75</v>
      </c>
      <c r="W29" s="297"/>
      <c r="X29" s="297"/>
      <c r="Y29" s="297"/>
      <c r="Z29" s="297"/>
      <c r="AA29" s="297"/>
      <c r="AB29" s="297"/>
      <c r="AC29" s="187" t="n"/>
      <c r="AD29" s="187" t="n"/>
      <c r="AE29" s="187" t="n"/>
      <c r="AF29" s="187" t="n"/>
      <c r="AG29" s="187" t="n"/>
      <c r="AH29" s="187" t="n"/>
      <c r="AI29" s="154" t="n"/>
      <c r="AJ29" s="154" t="n"/>
      <c r="AK29" s="154" t="n"/>
      <c r="AL29" s="154" t="n"/>
      <c r="AM29" s="154" t="n"/>
      <c r="AN29" s="154" t="n"/>
      <c r="AO29" s="154" t="n"/>
      <c r="AP29" s="154" t="n"/>
      <c r="AQ29" s="154" t="n"/>
      <c r="AR29" s="154" t="n"/>
      <c r="AS29" s="154" t="n"/>
      <c r="AT29" s="154" t="n"/>
      <c r="AU29" s="154" t="n"/>
      <c r="AV29" s="154" t="n"/>
      <c r="AW29" s="296"/>
      <c r="AX29" s="154" t="n"/>
      <c r="AY29" s="154" t="n"/>
      <c r="AZ29" s="154" t="n"/>
      <c r="BA29" s="154" t="n"/>
      <c r="BB29" s="154" t="n"/>
      <c r="BC29" s="154" t="n"/>
      <c r="BD29" s="154" t="n"/>
      <c r="BE29" s="154" t="n"/>
      <c r="BF29" s="154" t="n"/>
      <c r="BG29" s="154" t="n"/>
      <c r="BH29" s="154" t="n"/>
      <c r="BI29" s="154" t="n"/>
      <c r="BJ29" s="154" t="n"/>
      <c r="BK29" s="154" t="n"/>
      <c r="BL29" s="154" t="n"/>
      <c r="BM29" s="154" t="n"/>
      <c r="BN29" s="154" t="n"/>
      <c r="BO29" s="154" t="n"/>
    </row>
    <row r="30" spans="4:49" ht="16" hidden="1" customHeight="1" outlineLevel="1" x14ac:dyDescent="0.25">
      <c r="D30" s="185">
        <v>3</v>
      </c>
      <c r="E30" s="239" t="s">
        <v>197</v>
      </c>
      <c r="F30" s="187" t="n"/>
      <c r="G30" s="187" t="n"/>
      <c r="H30" s="187" t="n"/>
      <c r="I30" s="297"/>
      <c r="J30" s="297"/>
      <c r="K30" s="302"/>
      <c r="L30" s="297"/>
      <c r="M30" s="301"/>
      <c r="N30" s="297"/>
      <c r="O30" s="297"/>
      <c r="P30" s="297"/>
      <c r="Q30" s="297"/>
      <c r="R30" s="297"/>
      <c r="S30" s="300">
        <v>1</v>
      </c>
      <c r="T30" s="300">
        <v>1</v>
      </c>
      <c r="U30" s="300">
        <v>1</v>
      </c>
      <c r="V30" s="300">
        <v>1</v>
      </c>
      <c r="W30" s="297"/>
      <c r="X30" s="297"/>
      <c r="Y30" s="297"/>
      <c r="Z30" s="297"/>
      <c r="AA30" s="297"/>
      <c r="AB30" s="297"/>
      <c r="AC30" s="187" t="n"/>
      <c r="AD30" s="187" t="n"/>
      <c r="AE30" s="187" t="n"/>
      <c r="AF30" s="186"/>
      <c r="AG30" s="187" t="n"/>
      <c r="AH30" s="187" t="n"/>
      <c r="AI30" s="154" t="n"/>
      <c r="AJ30" s="154" t="n"/>
      <c r="AK30" s="154" t="n"/>
      <c r="AL30" s="154" t="n"/>
      <c r="AM30" s="154" t="n"/>
      <c r="AN30" s="154" t="n"/>
      <c r="AO30" s="154" t="n"/>
      <c r="AP30" s="154" t="n"/>
      <c r="AQ30" s="154" t="n"/>
      <c r="AR30" s="154" t="n"/>
      <c r="AS30" s="154" t="n"/>
      <c r="AT30" s="154" t="n"/>
      <c r="AU30" s="154" t="n"/>
      <c r="AV30" s="154" t="n"/>
      <c r="AW30" s="296"/>
      <c r="AX30" s="154" t="n"/>
      <c r="AY30" s="154" t="n"/>
      <c r="AZ30" s="154" t="n"/>
      <c r="BA30" s="154" t="n"/>
      <c r="BB30" s="154" t="n"/>
      <c r="BC30" s="154" t="n"/>
      <c r="BD30" s="154" t="n"/>
      <c r="BE30" s="154" t="n"/>
      <c r="BF30" s="154" t="n"/>
      <c r="BG30" s="154" t="n"/>
      <c r="BH30" s="154" t="n"/>
      <c r="BI30" s="154" t="n"/>
      <c r="BJ30" s="154" t="n"/>
      <c r="BK30" s="154" t="n"/>
      <c r="BL30" s="154" t="n"/>
      <c r="BM30" s="154" t="n"/>
      <c r="BN30" s="154" t="n"/>
      <c r="BO30" s="154" t="n"/>
    </row>
    <row r="31" spans="4:49" ht="16" hidden="1" customHeight="1" outlineLevel="1" x14ac:dyDescent="0.25">
      <c r="D31" s="153"/>
      <c r="E31" s="239"/>
      <c r="F31" s="154" t="n"/>
      <c r="G31" s="154" t="n"/>
      <c r="H31" s="154" t="n"/>
      <c r="I31" s="243"/>
      <c r="J31" s="243"/>
      <c r="K31" s="239"/>
      <c r="L31" s="243"/>
      <c r="M31" s="303"/>
      <c r="N31" s="243"/>
      <c r="O31" s="243"/>
      <c r="P31" s="243"/>
      <c r="Q31" s="243"/>
      <c r="R31" s="243"/>
      <c r="S31" s="296"/>
      <c r="T31" s="296"/>
      <c r="U31" s="296"/>
      <c r="V31" s="296"/>
      <c r="W31" s="243"/>
      <c r="X31" s="243"/>
      <c r="Y31" s="243"/>
      <c r="Z31" s="243"/>
      <c r="AA31" s="243"/>
      <c r="AB31" s="243"/>
      <c r="AC31" s="154" t="n"/>
      <c r="AD31" s="154" t="n"/>
      <c r="AE31" s="154" t="n"/>
      <c r="AF31" s="153"/>
      <c r="AG31" s="298"/>
      <c r="AH31" s="154" t="n"/>
      <c r="AI31" s="154" t="n"/>
      <c r="AJ31" s="154" t="n"/>
      <c r="AK31" s="154" t="n"/>
      <c r="AL31" s="154" t="n"/>
      <c r="AM31" s="154" t="n"/>
      <c r="AN31" s="154" t="n"/>
      <c r="AO31" s="154" t="n"/>
      <c r="AP31" s="154" t="n"/>
      <c r="AQ31" s="154" t="n"/>
      <c r="AR31" s="154" t="n"/>
      <c r="AS31" s="154" t="n"/>
      <c r="AT31" s="154" t="n"/>
      <c r="AU31" s="154" t="n"/>
      <c r="AV31" s="154" t="n"/>
      <c r="AW31" s="296"/>
      <c r="AX31" s="154" t="n"/>
      <c r="AY31" s="154" t="n"/>
      <c r="AZ31" s="154" t="n"/>
      <c r="BA31" s="154" t="n"/>
      <c r="BB31" s="154" t="n"/>
      <c r="BC31" s="154" t="n"/>
      <c r="BD31" s="154" t="n"/>
      <c r="BE31" s="154" t="n"/>
      <c r="BF31" s="154" t="n"/>
      <c r="BG31" s="154" t="n"/>
      <c r="BH31" s="154" t="n"/>
      <c r="BI31" s="154" t="n"/>
      <c r="BJ31" s="154" t="n"/>
      <c r="BK31" s="154" t="n"/>
      <c r="BL31" s="154" t="n"/>
      <c r="BM31" s="154" t="n"/>
      <c r="BN31" s="154" t="n"/>
      <c r="BO31" s="154" t="n"/>
    </row>
    <row r="32" spans="4:49" ht="16" hidden="1" customHeight="1" outlineLevel="1" x14ac:dyDescent="0.25">
      <c r="D32" s="153"/>
      <c r="E32" s="154" t="n"/>
      <c r="F32" s="154" t="n"/>
      <c r="G32" s="154" t="n"/>
      <c r="H32" s="154" t="n"/>
      <c r="I32" s="243"/>
      <c r="J32" s="243"/>
      <c r="K32" s="243"/>
      <c r="L32" s="243"/>
      <c r="M32" s="243"/>
      <c r="N32" s="243"/>
      <c r="O32" s="243"/>
      <c r="P32" s="243"/>
      <c r="Q32" s="243"/>
      <c r="R32" s="243"/>
      <c r="S32" s="243"/>
      <c r="T32" s="243"/>
      <c r="U32" s="243"/>
      <c r="V32" s="243"/>
      <c r="W32" s="243"/>
      <c r="X32" s="243"/>
      <c r="Y32" s="243"/>
      <c r="Z32" s="243"/>
      <c r="AA32" s="243"/>
      <c r="AB32" s="243"/>
      <c r="AC32" s="154" t="n"/>
      <c r="AD32" s="154" t="n"/>
      <c r="AE32" s="154" t="n"/>
      <c r="AF32" s="154" t="n"/>
      <c r="AG32" s="154" t="n"/>
      <c r="AH32" s="154" t="n"/>
      <c r="AI32" s="154" t="n"/>
      <c r="AJ32" s="154" t="n"/>
      <c r="AK32" s="154" t="n"/>
      <c r="AL32" s="154" t="n"/>
      <c r="AM32" s="154" t="n"/>
      <c r="AN32" s="154" t="n"/>
      <c r="AO32" s="154" t="n"/>
      <c r="AP32" s="154" t="n"/>
      <c r="AQ32" s="154" t="n"/>
      <c r="AR32" s="154" t="n"/>
      <c r="AS32" s="154" t="n"/>
      <c r="AT32" s="154" t="n"/>
      <c r="AU32" s="154" t="n"/>
      <c r="AV32" s="154" t="n"/>
      <c r="AW32" s="296"/>
      <c r="AX32" s="154" t="n"/>
      <c r="AY32" s="154" t="n"/>
      <c r="AZ32" s="154" t="n"/>
      <c r="BA32" s="154" t="n"/>
      <c r="BB32" s="154" t="n"/>
      <c r="BC32" s="154" t="n"/>
      <c r="BD32" s="154" t="n"/>
      <c r="BE32" s="154" t="n"/>
      <c r="BF32" s="154" t="n"/>
      <c r="BG32" s="154" t="n"/>
      <c r="BH32" s="154" t="n"/>
      <c r="BI32" s="154" t="n"/>
      <c r="BJ32" s="154" t="n"/>
      <c r="BK32" s="154" t="n"/>
      <c r="BL32" s="154" t="n"/>
      <c r="BM32" s="154" t="n"/>
      <c r="BN32" s="154" t="n"/>
      <c r="BO32" s="154" t="n"/>
    </row>
    <row r="33" spans="4:49" ht="16" hidden="1" customHeight="1" outlineLevel="1" x14ac:dyDescent="0.25">
      <c r="D33" s="186"/>
      <c r="E33" s="153" t="s">
        <v>277</v>
      </c>
      <c r="F33" s="187" t="n"/>
      <c r="G33" s="187" t="n"/>
      <c r="H33" s="187" t="n"/>
      <c r="I33" s="297"/>
      <c r="J33" s="297"/>
      <c r="K33" s="297"/>
      <c r="L33" s="297"/>
      <c r="M33" s="301"/>
      <c r="N33" s="297"/>
      <c r="O33" s="297"/>
      <c r="P33" s="297"/>
      <c r="Q33" s="297"/>
      <c r="R33" s="297"/>
      <c r="S33" s="188"/>
      <c r="T33" s="188"/>
      <c r="U33" s="188"/>
      <c r="V33" s="188"/>
      <c r="W33" s="297"/>
      <c r="X33" s="297"/>
      <c r="Y33" s="297"/>
      <c r="Z33" s="297"/>
      <c r="AA33" s="297"/>
      <c r="AB33" s="297"/>
      <c r="AC33" s="187" t="n"/>
      <c r="AD33" s="187" t="n"/>
      <c r="AE33" s="187" t="n"/>
      <c r="AF33" s="187" t="n"/>
      <c r="AG33" s="187" t="n"/>
      <c r="AH33" s="187" t="n"/>
      <c r="AI33" s="154" t="n"/>
      <c r="AJ33" s="154" t="n"/>
      <c r="AK33" s="154" t="n"/>
      <c r="AL33" s="154" t="n"/>
      <c r="AM33" s="154" t="n"/>
      <c r="AN33" s="154" t="n"/>
      <c r="AO33" s="154" t="n"/>
      <c r="AP33" s="154" t="n"/>
      <c r="AQ33" s="154" t="n"/>
      <c r="AR33" s="154" t="n"/>
      <c r="AS33" s="154" t="n"/>
      <c r="AT33" s="154" t="n"/>
      <c r="AU33" s="154" t="n"/>
      <c r="AV33" s="154" t="n"/>
      <c r="AW33" s="296"/>
      <c r="AX33" s="154" t="n"/>
      <c r="AY33" s="154" t="n"/>
      <c r="AZ33" s="154" t="n"/>
      <c r="BA33" s="154" t="n"/>
      <c r="BB33" s="154" t="n"/>
      <c r="BC33" s="154" t="n"/>
      <c r="BD33" s="154" t="n"/>
      <c r="BE33" s="154" t="n"/>
      <c r="BF33" s="154" t="n"/>
      <c r="BG33" s="154" t="n"/>
      <c r="BH33" s="154" t="n"/>
      <c r="BI33" s="154" t="n"/>
      <c r="BJ33" s="154" t="n"/>
      <c r="BK33" s="154" t="n"/>
      <c r="BL33" s="154" t="n"/>
      <c r="BM33" s="154" t="n"/>
      <c r="BN33" s="154" t="n"/>
      <c r="BO33" s="154" t="n"/>
    </row>
    <row r="34" spans="4:49" ht="16" hidden="1" customHeight="1" outlineLevel="1" x14ac:dyDescent="0.25">
      <c r="D34" s="186"/>
      <c r="E34" s="239" t="s">
        <v>240</v>
      </c>
      <c r="F34" s="187" t="n"/>
      <c r="G34" s="187" t="n"/>
      <c r="H34" s="187" t="n"/>
      <c r="I34" s="297"/>
      <c r="J34" s="297"/>
      <c r="K34" s="297"/>
      <c r="L34" s="297"/>
      <c r="M34" s="301"/>
      <c r="N34" s="297"/>
      <c r="O34" s="297"/>
      <c r="P34" s="297"/>
      <c r="Q34" s="297"/>
      <c r="R34" s="297"/>
      <c r="S34" s="188">
        <f t="shared" ref="S34:V34" si="1">CHOOSE($F$8,S35,S36,S37)</f>
        <v>0.5</v>
      </c>
      <c r="T34" s="188">
        <f t="shared" si="1"/>
        <v>0.5</v>
      </c>
      <c r="U34" s="188">
        <f t="shared" si="1"/>
        <v>0.5</v>
      </c>
      <c r="V34" s="188">
        <f t="shared" si="1"/>
        <v>0.5</v>
      </c>
      <c r="W34" s="297"/>
      <c r="X34" s="297"/>
      <c r="Y34" s="297"/>
      <c r="Z34" s="297"/>
      <c r="AA34" s="297"/>
      <c r="AB34" s="297"/>
      <c r="AC34" s="187" t="n"/>
      <c r="AD34" s="187" t="n"/>
      <c r="AE34" s="187" t="n"/>
      <c r="AF34" s="187" t="n"/>
      <c r="AG34" s="187" t="n"/>
      <c r="AH34" s="187" t="n"/>
      <c r="AI34" s="154" t="n"/>
      <c r="AJ34" s="154" t="n"/>
      <c r="AK34" s="154" t="n"/>
      <c r="AL34" s="154" t="n"/>
      <c r="AM34" s="154" t="n"/>
      <c r="AN34" s="154" t="n"/>
      <c r="AO34" s="154" t="n"/>
      <c r="AP34" s="154" t="n"/>
      <c r="AQ34" s="154" t="n"/>
      <c r="AR34" s="154" t="n"/>
      <c r="AS34" s="154" t="n"/>
      <c r="AT34" s="154" t="n"/>
      <c r="AU34" s="154" t="n"/>
      <c r="AV34" s="154" t="n"/>
      <c r="AW34" s="296"/>
      <c r="AX34" s="154" t="n"/>
      <c r="AY34" s="154" t="n"/>
      <c r="AZ34" s="154" t="n"/>
      <c r="BA34" s="154" t="n"/>
      <c r="BB34" s="154" t="n"/>
      <c r="BC34" s="154" t="n"/>
      <c r="BD34" s="154" t="n"/>
      <c r="BE34" s="154" t="n"/>
      <c r="BF34" s="154" t="n"/>
      <c r="BG34" s="154" t="n"/>
      <c r="BH34" s="154" t="n"/>
      <c r="BI34" s="154" t="n"/>
      <c r="BJ34" s="154" t="n"/>
      <c r="BK34" s="154" t="n"/>
      <c r="BL34" s="154" t="n"/>
      <c r="BM34" s="154" t="n"/>
      <c r="BN34" s="154" t="n"/>
      <c r="BO34" s="154" t="n"/>
    </row>
    <row r="35" spans="4:49" ht="16" hidden="1" customHeight="1" outlineLevel="1" x14ac:dyDescent="0.25">
      <c r="D35" s="185">
        <v>1</v>
      </c>
      <c r="E35" s="239" t="s">
        <v>196</v>
      </c>
      <c r="F35" s="187" t="n"/>
      <c r="G35" s="187" t="n"/>
      <c r="H35" s="187" t="n"/>
      <c r="I35" s="297"/>
      <c r="J35" s="297"/>
      <c r="K35" s="239" t="s">
        <v>280</v>
      </c>
      <c r="L35" s="297"/>
      <c r="M35" s="301"/>
      <c r="N35" s="297"/>
      <c r="O35" s="297"/>
      <c r="P35" s="297"/>
      <c r="Q35" s="297"/>
      <c r="R35" s="297"/>
      <c r="S35" s="188">
        <f t="shared" ref="S35:V37" si="2">SUM($M$21:$M$22)</f>
        <v>0.5</v>
      </c>
      <c r="T35" s="188">
        <f t="shared" si="2"/>
        <v>0.5</v>
      </c>
      <c r="U35" s="188">
        <f t="shared" si="2"/>
        <v>0.5</v>
      </c>
      <c r="V35" s="188">
        <f t="shared" si="2"/>
        <v>0.5</v>
      </c>
      <c r="W35" s="297"/>
      <c r="X35" s="297"/>
      <c r="Y35" s="297"/>
      <c r="Z35" s="297"/>
      <c r="AA35" s="297"/>
      <c r="AB35" s="297"/>
      <c r="AC35" s="187" t="n"/>
      <c r="AD35" s="187" t="n"/>
      <c r="AE35" s="187" t="n"/>
      <c r="AF35" s="187" t="n"/>
      <c r="AG35" s="187" t="n"/>
      <c r="AH35" s="187" t="n"/>
      <c r="AI35" s="154" t="n"/>
      <c r="AJ35" s="154" t="n"/>
      <c r="AK35" s="154" t="n"/>
      <c r="AL35" s="154" t="n"/>
      <c r="AM35" s="154" t="n"/>
      <c r="AN35" s="154" t="n"/>
      <c r="AO35" s="154" t="n"/>
      <c r="AP35" s="154" t="n"/>
      <c r="AQ35" s="154" t="n"/>
      <c r="AR35" s="154" t="n"/>
      <c r="AS35" s="154" t="n"/>
      <c r="AT35" s="154" t="n"/>
      <c r="AU35" s="154" t="n"/>
      <c r="AV35" s="154" t="n"/>
      <c r="AW35" s="296"/>
      <c r="AX35" s="154" t="n"/>
      <c r="AY35" s="154" t="n"/>
      <c r="AZ35" s="154" t="n"/>
      <c r="BA35" s="154" t="n"/>
      <c r="BB35" s="154" t="n"/>
      <c r="BC35" s="154" t="n"/>
      <c r="BD35" s="154" t="n"/>
      <c r="BE35" s="154" t="n"/>
      <c r="BF35" s="154" t="n"/>
      <c r="BG35" s="154" t="n"/>
      <c r="BH35" s="154" t="n"/>
      <c r="BI35" s="154" t="n"/>
      <c r="BJ35" s="154" t="n"/>
      <c r="BK35" s="154" t="n"/>
      <c r="BL35" s="154" t="n"/>
      <c r="BM35" s="154" t="n"/>
      <c r="BN35" s="154" t="n"/>
      <c r="BO35" s="154" t="n"/>
    </row>
    <row r="36" spans="4:49" ht="16" hidden="1" customHeight="1" outlineLevel="1" x14ac:dyDescent="0.25">
      <c r="D36" s="185">
        <v>2</v>
      </c>
      <c r="E36" s="239" t="s">
        <v>198</v>
      </c>
      <c r="F36" s="187" t="n"/>
      <c r="G36" s="187" t="n"/>
      <c r="H36" s="187" t="n"/>
      <c r="I36" s="297"/>
      <c r="J36" s="297"/>
      <c r="K36" s="239" t="s">
        <v>280</v>
      </c>
      <c r="L36" s="297"/>
      <c r="M36" s="301"/>
      <c r="N36" s="297"/>
      <c r="O36" s="297"/>
      <c r="P36" s="297"/>
      <c r="Q36" s="297"/>
      <c r="R36" s="297"/>
      <c r="S36" s="188">
        <f t="shared" si="2"/>
        <v>0.5</v>
      </c>
      <c r="T36" s="188">
        <f t="shared" si="2"/>
        <v>0.5</v>
      </c>
      <c r="U36" s="188">
        <f t="shared" si="2"/>
        <v>0.5</v>
      </c>
      <c r="V36" s="188">
        <f t="shared" si="2"/>
        <v>0.5</v>
      </c>
      <c r="W36" s="297"/>
      <c r="X36" s="297"/>
      <c r="Y36" s="297"/>
      <c r="Z36" s="297"/>
      <c r="AA36" s="297"/>
      <c r="AB36" s="297"/>
      <c r="AC36" s="187" t="n"/>
      <c r="AD36" s="187" t="n"/>
      <c r="AE36" s="187" t="n"/>
      <c r="AF36" s="187" t="n"/>
      <c r="AG36" s="187" t="n"/>
      <c r="AH36" s="187" t="n"/>
      <c r="AI36" s="154" t="n"/>
      <c r="AJ36" s="154" t="n"/>
      <c r="AK36" s="154" t="n"/>
      <c r="AL36" s="154" t="n"/>
      <c r="AM36" s="154" t="n"/>
      <c r="AN36" s="154" t="n"/>
      <c r="AO36" s="154" t="n"/>
      <c r="AP36" s="154" t="n"/>
      <c r="AQ36" s="154" t="n"/>
      <c r="AR36" s="154" t="n"/>
      <c r="AS36" s="154" t="n"/>
      <c r="AT36" s="154" t="n"/>
      <c r="AU36" s="154" t="n"/>
      <c r="AV36" s="154" t="n"/>
      <c r="AW36" s="296"/>
      <c r="AX36" s="154" t="n"/>
      <c r="AY36" s="154" t="n"/>
      <c r="AZ36" s="154" t="n"/>
      <c r="BA36" s="154" t="n"/>
      <c r="BB36" s="154" t="n"/>
      <c r="BC36" s="154" t="n"/>
      <c r="BD36" s="154" t="n"/>
      <c r="BE36" s="154" t="n"/>
      <c r="BF36" s="154" t="n"/>
      <c r="BG36" s="154" t="n"/>
      <c r="BH36" s="154" t="n"/>
      <c r="BI36" s="154" t="n"/>
      <c r="BJ36" s="154" t="n"/>
      <c r="BK36" s="154" t="n"/>
      <c r="BL36" s="154" t="n"/>
      <c r="BM36" s="154" t="n"/>
      <c r="BN36" s="154" t="n"/>
      <c r="BO36" s="154" t="n"/>
    </row>
    <row r="37" spans="4:49" ht="16" hidden="1" customHeight="1" outlineLevel="1" x14ac:dyDescent="0.25">
      <c r="D37" s="185">
        <v>3</v>
      </c>
      <c r="E37" s="239" t="s">
        <v>197</v>
      </c>
      <c r="F37" s="187" t="n"/>
      <c r="G37" s="187" t="n"/>
      <c r="H37" s="187" t="n"/>
      <c r="I37" s="297"/>
      <c r="J37" s="297"/>
      <c r="K37" s="239" t="s">
        <v>280</v>
      </c>
      <c r="L37" s="297"/>
      <c r="M37" s="301"/>
      <c r="N37" s="297"/>
      <c r="O37" s="297"/>
      <c r="P37" s="297"/>
      <c r="Q37" s="297"/>
      <c r="R37" s="297"/>
      <c r="S37" s="188">
        <f t="shared" si="2"/>
        <v>0.5</v>
      </c>
      <c r="T37" s="188">
        <f t="shared" si="2"/>
        <v>0.5</v>
      </c>
      <c r="U37" s="188">
        <f t="shared" si="2"/>
        <v>0.5</v>
      </c>
      <c r="V37" s="188">
        <f t="shared" si="2"/>
        <v>0.5</v>
      </c>
      <c r="W37" s="297"/>
      <c r="X37" s="297"/>
      <c r="Y37" s="297"/>
      <c r="Z37" s="297"/>
      <c r="AA37" s="297"/>
      <c r="AB37" s="297"/>
      <c r="AC37" s="187" t="n"/>
      <c r="AD37" s="187" t="n"/>
      <c r="AE37" s="187" t="n"/>
      <c r="AF37" s="187" t="n"/>
      <c r="AG37" s="187" t="n"/>
      <c r="AH37" s="187" t="n"/>
      <c r="AI37" s="154" t="n"/>
      <c r="AJ37" s="154" t="n"/>
      <c r="AK37" s="154" t="n"/>
      <c r="AL37" s="154" t="n"/>
      <c r="AM37" s="154" t="n"/>
      <c r="AN37" s="154" t="n"/>
      <c r="AO37" s="154" t="n"/>
      <c r="AP37" s="154" t="n"/>
      <c r="AQ37" s="154" t="n"/>
      <c r="AR37" s="154" t="n"/>
      <c r="AS37" s="154" t="n"/>
      <c r="AT37" s="154" t="n"/>
      <c r="AU37" s="154" t="n"/>
      <c r="AV37" s="154" t="n"/>
      <c r="AW37" s="296"/>
      <c r="AX37" s="154" t="n"/>
      <c r="AY37" s="154" t="n"/>
      <c r="AZ37" s="154" t="n"/>
      <c r="BA37" s="154" t="n"/>
      <c r="BB37" s="154" t="n"/>
      <c r="BC37" s="154" t="n"/>
      <c r="BD37" s="154" t="n"/>
      <c r="BE37" s="154" t="n"/>
      <c r="BF37" s="154" t="n"/>
      <c r="BG37" s="154" t="n"/>
      <c r="BH37" s="154" t="n"/>
      <c r="BI37" s="154" t="n"/>
      <c r="BJ37" s="154" t="n"/>
      <c r="BK37" s="154" t="n"/>
      <c r="BL37" s="154" t="n"/>
      <c r="BM37" s="154" t="n"/>
      <c r="BN37" s="154" t="n"/>
      <c r="BO37" s="154" t="n"/>
    </row>
    <row r="38" spans="4:49" ht="16" hidden="1" customHeight="1" outlineLevel="1" x14ac:dyDescent="0.25">
      <c r="D38" s="153"/>
      <c r="E38" s="239"/>
      <c r="F38" s="154" t="n"/>
      <c r="G38" s="154" t="n"/>
      <c r="H38" s="154" t="n"/>
      <c r="I38" s="243"/>
      <c r="J38" s="243"/>
      <c r="K38" s="239"/>
      <c r="L38" s="243"/>
      <c r="M38" s="303"/>
      <c r="N38" s="243"/>
      <c r="O38" s="243"/>
      <c r="P38" s="243"/>
      <c r="Q38" s="243"/>
      <c r="R38" s="243"/>
      <c r="S38" s="296"/>
      <c r="T38" s="296"/>
      <c r="U38" s="296"/>
      <c r="V38" s="296"/>
      <c r="W38" s="243"/>
      <c r="X38" s="243"/>
      <c r="Y38" s="243"/>
      <c r="Z38" s="243"/>
      <c r="AA38" s="243"/>
      <c r="AB38" s="243"/>
      <c r="AC38" s="154" t="n"/>
      <c r="AD38" s="154" t="n"/>
      <c r="AE38" s="154" t="n"/>
      <c r="AF38" s="154" t="n"/>
      <c r="AG38" s="154" t="n"/>
      <c r="AH38" s="154" t="n"/>
      <c r="AI38" s="154" t="n"/>
      <c r="AJ38" s="154" t="n"/>
      <c r="AK38" s="154" t="n"/>
      <c r="AL38" s="154" t="n"/>
      <c r="AM38" s="154" t="n"/>
      <c r="AN38" s="154" t="n"/>
      <c r="AO38" s="154" t="n"/>
      <c r="AP38" s="154" t="n"/>
      <c r="AQ38" s="154" t="n"/>
      <c r="AR38" s="154" t="n"/>
      <c r="AS38" s="154" t="n"/>
      <c r="AT38" s="154" t="n"/>
      <c r="AU38" s="154" t="n"/>
      <c r="AV38" s="154" t="n"/>
      <c r="AW38" s="296"/>
      <c r="AX38" s="154" t="n"/>
      <c r="AY38" s="154" t="n"/>
      <c r="AZ38" s="154" t="n"/>
      <c r="BA38" s="154" t="n"/>
      <c r="BB38" s="154" t="n"/>
      <c r="BC38" s="154" t="n"/>
      <c r="BD38" s="154" t="n"/>
      <c r="BE38" s="154" t="n"/>
      <c r="BF38" s="154" t="n"/>
      <c r="BG38" s="154" t="n"/>
      <c r="BH38" s="154" t="n"/>
      <c r="BI38" s="154" t="n"/>
      <c r="BJ38" s="154" t="n"/>
      <c r="BK38" s="154" t="n"/>
      <c r="BL38" s="154" t="n"/>
      <c r="BM38" s="154" t="n"/>
      <c r="BN38" s="154" t="n"/>
      <c r="BO38" s="154" t="n"/>
    </row>
    <row r="39" spans="4:49" ht="16" hidden="1" customHeight="1" outlineLevel="1" x14ac:dyDescent="0.25">
      <c r="D39" s="186"/>
      <c r="E39" s="153" t="s">
        <v>621</v>
      </c>
      <c r="F39" s="187" t="n"/>
      <c r="G39" s="187" t="n"/>
      <c r="H39" s="187" t="n"/>
      <c r="I39" s="297"/>
      <c r="J39" s="297"/>
      <c r="K39" s="302"/>
      <c r="L39" s="297"/>
      <c r="M39" s="301"/>
      <c r="N39" s="297"/>
      <c r="O39" s="297"/>
      <c r="P39" s="297"/>
      <c r="Q39" s="297"/>
      <c r="R39" s="297"/>
      <c r="S39" s="188"/>
      <c r="T39" s="188"/>
      <c r="U39" s="188"/>
      <c r="V39" s="188"/>
      <c r="W39" s="297"/>
      <c r="X39" s="297"/>
      <c r="Y39" s="297"/>
      <c r="Z39" s="297"/>
      <c r="AA39" s="297"/>
      <c r="AB39" s="297"/>
      <c r="AC39" s="187" t="n"/>
      <c r="AD39" s="187" t="n"/>
      <c r="AE39" s="187" t="n"/>
      <c r="AF39" s="187" t="n"/>
      <c r="AG39" s="187" t="n"/>
      <c r="AH39" s="187" t="n"/>
      <c r="AI39" s="154" t="n"/>
      <c r="AJ39" s="154" t="n"/>
      <c r="AK39" s="154" t="n"/>
      <c r="AL39" s="154" t="n"/>
      <c r="AM39" s="154" t="n"/>
      <c r="AN39" s="154" t="n"/>
      <c r="AO39" s="154" t="n"/>
      <c r="AP39" s="154" t="n"/>
      <c r="AQ39" s="154" t="n"/>
      <c r="AR39" s="154" t="n"/>
      <c r="AS39" s="154" t="n"/>
      <c r="AT39" s="154" t="n"/>
      <c r="AU39" s="154" t="n"/>
      <c r="AV39" s="154" t="n"/>
      <c r="AW39" s="296"/>
      <c r="AX39" s="154" t="n"/>
      <c r="AY39" s="154" t="n"/>
      <c r="AZ39" s="154" t="n"/>
      <c r="BA39" s="154" t="n"/>
      <c r="BB39" s="154" t="n"/>
      <c r="BC39" s="154" t="n"/>
      <c r="BD39" s="154" t="n"/>
      <c r="BE39" s="154" t="n"/>
      <c r="BF39" s="154" t="n"/>
      <c r="BG39" s="154" t="n"/>
      <c r="BH39" s="154" t="n"/>
      <c r="BI39" s="154" t="n"/>
      <c r="BJ39" s="154" t="n"/>
      <c r="BK39" s="154" t="n"/>
      <c r="BL39" s="154" t="n"/>
      <c r="BM39" s="154" t="n"/>
      <c r="BN39" s="154" t="n"/>
      <c r="BO39" s="154" t="n"/>
    </row>
    <row r="40" spans="4:49" ht="16" hidden="1" customHeight="1" outlineLevel="1" x14ac:dyDescent="0.25">
      <c r="D40" s="186"/>
      <c r="E40" s="153" t="s">
        <v>587</v>
      </c>
      <c r="F40" s="187" t="n"/>
      <c r="G40" s="187" t="n"/>
      <c r="H40" s="187" t="n"/>
      <c r="I40" s="297"/>
      <c r="J40" s="297"/>
      <c r="K40" s="302"/>
      <c r="L40" s="297"/>
      <c r="M40" s="301"/>
      <c r="N40" s="297"/>
      <c r="O40" s="297"/>
      <c r="P40" s="297"/>
      <c r="Q40" s="297"/>
      <c r="R40" s="297"/>
      <c r="S40" s="300">
        <v>100</v>
      </c>
      <c r="T40" s="300">
        <v>100</v>
      </c>
      <c r="U40" s="300">
        <v>100</v>
      </c>
      <c r="V40" s="300">
        <v>100</v>
      </c>
      <c r="W40" s="297"/>
      <c r="X40" s="297"/>
      <c r="Y40" s="297"/>
      <c r="Z40" s="297"/>
      <c r="AA40" s="297"/>
      <c r="AB40" s="297"/>
      <c r="AC40" s="187" t="n"/>
      <c r="AD40" s="187" t="n"/>
      <c r="AE40" s="187" t="n"/>
      <c r="AF40" s="187" t="n"/>
      <c r="AG40" s="187" t="n"/>
      <c r="AH40" s="187" t="n"/>
      <c r="AI40" s="154" t="n"/>
      <c r="AJ40" s="154" t="n"/>
      <c r="AK40" s="154" t="n"/>
      <c r="AL40" s="154" t="n"/>
      <c r="AM40" s="154" t="n"/>
      <c r="AN40" s="154" t="n"/>
      <c r="AO40" s="154" t="n"/>
      <c r="AP40" s="154" t="n"/>
      <c r="AQ40" s="154" t="n"/>
      <c r="AR40" s="154" t="n"/>
      <c r="AS40" s="154" t="n"/>
      <c r="AT40" s="154" t="n"/>
      <c r="AU40" s="154" t="n"/>
      <c r="AV40" s="154" t="n"/>
      <c r="AW40" s="296"/>
      <c r="AX40" s="154" t="n"/>
      <c r="AY40" s="154" t="n"/>
      <c r="AZ40" s="154" t="n"/>
      <c r="BA40" s="154" t="n"/>
      <c r="BB40" s="154" t="n"/>
      <c r="BC40" s="154" t="n"/>
      <c r="BD40" s="154" t="n"/>
      <c r="BE40" s="154" t="n"/>
      <c r="BF40" s="154" t="n"/>
      <c r="BG40" s="154" t="n"/>
      <c r="BH40" s="154" t="n"/>
      <c r="BI40" s="154" t="n"/>
      <c r="BJ40" s="154" t="n"/>
      <c r="BK40" s="154" t="n"/>
      <c r="BL40" s="154" t="n"/>
      <c r="BM40" s="154" t="n"/>
      <c r="BN40" s="154" t="n"/>
      <c r="BO40" s="154" t="n"/>
    </row>
    <row r="41" spans="4:49" ht="16" hidden="1" customHeight="1" outlineLevel="1" x14ac:dyDescent="0.25">
      <c r="D41" s="186"/>
      <c r="E41" s="239" t="s">
        <v>588</v>
      </c>
      <c r="F41" s="187" t="n"/>
      <c r="G41" s="187" t="n"/>
      <c r="H41" s="187" t="n"/>
      <c r="I41" s="297"/>
      <c r="J41" s="297"/>
      <c r="K41" s="302"/>
      <c r="L41" s="297"/>
      <c r="M41" s="301"/>
      <c r="N41" s="297"/>
      <c r="O41" s="297"/>
      <c r="P41" s="297"/>
      <c r="Q41" s="297"/>
      <c r="R41" s="297"/>
      <c r="S41" s="188">
        <f>-S40*(1-$M$18)</f>
        <v>-61.5</v>
      </c>
      <c r="T41" s="188">
        <f t="shared" ref="T41:V41" si="3">-T40*(1-$M$18)</f>
        <v>-61.5</v>
      </c>
      <c r="U41" s="188">
        <f t="shared" si="3"/>
        <v>-61.5</v>
      </c>
      <c r="V41" s="188">
        <f t="shared" si="3"/>
        <v>-61.5</v>
      </c>
      <c r="W41" s="297"/>
      <c r="X41" s="297"/>
      <c r="Y41" s="297"/>
      <c r="Z41" s="297"/>
      <c r="AA41" s="297"/>
      <c r="AB41" s="297"/>
      <c r="AC41" s="187" t="n"/>
      <c r="AD41" s="187" t="n"/>
      <c r="AE41" s="187" t="n"/>
      <c r="AF41" s="187" t="n"/>
      <c r="AG41" s="187" t="n"/>
      <c r="AH41" s="187" t="n"/>
      <c r="AI41" s="154" t="n"/>
      <c r="AJ41" s="154" t="n"/>
      <c r="AK41" s="154" t="n"/>
      <c r="AL41" s="154" t="n"/>
      <c r="AM41" s="154" t="n"/>
      <c r="AN41" s="154" t="n"/>
      <c r="AO41" s="154" t="n"/>
      <c r="AP41" s="154" t="n"/>
      <c r="AQ41" s="154" t="n"/>
      <c r="AR41" s="154" t="n"/>
      <c r="AS41" s="154" t="n"/>
      <c r="AT41" s="154" t="n"/>
      <c r="AU41" s="154" t="n"/>
      <c r="AV41" s="154" t="n"/>
      <c r="AW41" s="296"/>
      <c r="AX41" s="154" t="n"/>
      <c r="AY41" s="154" t="n"/>
      <c r="AZ41" s="154" t="n"/>
      <c r="BA41" s="154" t="n"/>
      <c r="BB41" s="154" t="n"/>
      <c r="BC41" s="154" t="n"/>
      <c r="BD41" s="154" t="n"/>
      <c r="BE41" s="154" t="n"/>
      <c r="BF41" s="154" t="n"/>
      <c r="BG41" s="154" t="n"/>
      <c r="BH41" s="154" t="n"/>
      <c r="BI41" s="154" t="n"/>
      <c r="BJ41" s="154" t="n"/>
      <c r="BK41" s="154" t="n"/>
      <c r="BL41" s="154" t="n"/>
      <c r="BM41" s="154" t="n"/>
      <c r="BN41" s="154" t="n"/>
      <c r="BO41" s="154" t="n"/>
    </row>
    <row r="42" spans="4:49" ht="16" hidden="1" customHeight="1" outlineLevel="1" x14ac:dyDescent="0.25">
      <c r="D42" s="186"/>
      <c r="E42" s="239" t="s">
        <v>589</v>
      </c>
      <c r="F42" s="187" t="n"/>
      <c r="G42" s="187" t="n"/>
      <c r="H42" s="187" t="n"/>
      <c r="I42" s="297"/>
      <c r="J42" s="297"/>
      <c r="K42" s="302"/>
      <c r="L42" s="297"/>
      <c r="M42" s="301"/>
      <c r="N42" s="297"/>
      <c r="O42" s="297"/>
      <c r="P42" s="297"/>
      <c r="Q42" s="297"/>
      <c r="R42" s="297"/>
      <c r="S42" s="188">
        <f>S40+S41</f>
        <v>38.5</v>
      </c>
      <c r="T42" s="188">
        <f t="shared" ref="T42:V42" si="4">T40+T41</f>
        <v>38.5</v>
      </c>
      <c r="U42" s="188">
        <f t="shared" si="4"/>
        <v>38.5</v>
      </c>
      <c r="V42" s="188">
        <f t="shared" si="4"/>
        <v>38.5</v>
      </c>
      <c r="W42" s="297"/>
      <c r="X42" s="297"/>
      <c r="Y42" s="297"/>
      <c r="Z42" s="304"/>
      <c r="AA42" s="297"/>
      <c r="AB42" s="297"/>
      <c r="AC42" s="187" t="n"/>
      <c r="AD42" s="187" t="n"/>
      <c r="AE42" s="187" t="n"/>
      <c r="AF42" s="187" t="n"/>
      <c r="AG42" s="187" t="n"/>
      <c r="AH42" s="187" t="n"/>
      <c r="AI42" s="154" t="n"/>
      <c r="AJ42" s="154" t="n"/>
      <c r="AK42" s="154" t="n"/>
      <c r="AL42" s="154" t="n"/>
      <c r="AM42" s="154" t="n"/>
      <c r="AN42" s="154" t="n"/>
      <c r="AO42" s="154" t="n"/>
      <c r="AP42" s="154" t="n"/>
      <c r="AQ42" s="154" t="n"/>
      <c r="AR42" s="154" t="n"/>
      <c r="AS42" s="154" t="n"/>
      <c r="AT42" s="154" t="n"/>
      <c r="AU42" s="154" t="n"/>
      <c r="AV42" s="154" t="n"/>
      <c r="AW42" s="296"/>
      <c r="AX42" s="154" t="n"/>
      <c r="AY42" s="154" t="n"/>
      <c r="AZ42" s="154" t="n"/>
      <c r="BA42" s="154" t="n"/>
      <c r="BB42" s="154" t="n"/>
      <c r="BC42" s="154" t="n"/>
      <c r="BD42" s="154" t="n"/>
      <c r="BE42" s="154" t="n"/>
      <c r="BF42" s="154" t="n"/>
      <c r="BG42" s="154" t="n"/>
      <c r="BH42" s="154" t="n"/>
      <c r="BI42" s="154" t="n"/>
      <c r="BJ42" s="154" t="n"/>
      <c r="BK42" s="154" t="n"/>
      <c r="BL42" s="154" t="n"/>
      <c r="BM42" s="154" t="n"/>
      <c r="BN42" s="154" t="n"/>
      <c r="BO42" s="154" t="n"/>
    </row>
    <row r="43" spans="4:49" ht="16" hidden="1" customHeight="1" outlineLevel="1" x14ac:dyDescent="0.25">
      <c r="D43" s="186"/>
      <c r="E43" s="239" t="s">
        <v>590</v>
      </c>
      <c r="F43" s="187" t="n"/>
      <c r="G43" s="187" t="n"/>
      <c r="H43" s="187" t="n"/>
      <c r="I43" s="297"/>
      <c r="J43" s="297"/>
      <c r="K43" s="302"/>
      <c r="L43" s="297"/>
      <c r="M43" s="301"/>
      <c r="N43" s="297"/>
      <c r="O43" s="297"/>
      <c r="P43" s="297"/>
      <c r="Q43" s="297"/>
      <c r="R43" s="297"/>
      <c r="S43" s="188">
        <f>S42/S40</f>
        <v>0.38500000000000001</v>
      </c>
      <c r="T43" s="188">
        <f>T42/T40</f>
        <v>0.38500000000000001</v>
      </c>
      <c r="U43" s="188">
        <f>U42/U40</f>
        <v>0.38500000000000001</v>
      </c>
      <c r="V43" s="188">
        <f>V42/V40</f>
        <v>0.38500000000000001</v>
      </c>
      <c r="W43" s="297"/>
      <c r="X43" s="297"/>
      <c r="Y43" s="297"/>
      <c r="Z43" s="297"/>
      <c r="AA43" s="297"/>
      <c r="AB43" s="297"/>
      <c r="AC43" s="187" t="n"/>
      <c r="AD43" s="187" t="n"/>
      <c r="AE43" s="187" t="n"/>
      <c r="AF43" s="187" t="n"/>
      <c r="AG43" s="187" t="n"/>
      <c r="AH43" s="187" t="n"/>
      <c r="AI43" s="154" t="n"/>
      <c r="AJ43" s="154" t="n"/>
      <c r="AK43" s="154" t="n"/>
      <c r="AL43" s="154" t="n"/>
      <c r="AM43" s="154" t="n"/>
      <c r="AN43" s="154" t="n"/>
      <c r="AO43" s="154" t="n"/>
      <c r="AP43" s="154" t="n"/>
      <c r="AQ43" s="154" t="n"/>
      <c r="AR43" s="154" t="n"/>
      <c r="AS43" s="154" t="n"/>
      <c r="AT43" s="154" t="n"/>
      <c r="AU43" s="154" t="n"/>
      <c r="AV43" s="154" t="n"/>
      <c r="AW43" s="296"/>
      <c r="AX43" s="154" t="n"/>
      <c r="AY43" s="154" t="n"/>
      <c r="AZ43" s="154" t="n"/>
      <c r="BA43" s="154" t="n"/>
      <c r="BB43" s="154" t="n"/>
      <c r="BC43" s="154" t="n"/>
      <c r="BD43" s="154" t="n"/>
      <c r="BE43" s="154" t="n"/>
      <c r="BF43" s="154" t="n"/>
      <c r="BG43" s="154" t="n"/>
      <c r="BH43" s="154" t="n"/>
      <c r="BI43" s="154" t="n"/>
      <c r="BJ43" s="154" t="n"/>
      <c r="BK43" s="154" t="n"/>
      <c r="BL43" s="154" t="n"/>
      <c r="BM43" s="154" t="n"/>
      <c r="BN43" s="154" t="n"/>
      <c r="BO43" s="154" t="n"/>
    </row>
    <row r="44" spans="4:49" ht="16" hidden="1" customHeight="1" outlineLevel="1" x14ac:dyDescent="0.25">
      <c r="D44" s="153"/>
      <c r="E44" s="239"/>
      <c r="F44" s="154" t="n"/>
      <c r="G44" s="154" t="n"/>
      <c r="H44" s="154" t="n"/>
      <c r="I44" s="243"/>
      <c r="J44" s="243"/>
      <c r="K44" s="239"/>
      <c r="L44" s="243"/>
      <c r="M44" s="303"/>
      <c r="N44" s="243"/>
      <c r="O44" s="243"/>
      <c r="P44" s="243"/>
      <c r="Q44" s="243"/>
      <c r="R44" s="243"/>
      <c r="S44" s="296"/>
      <c r="T44" s="296"/>
      <c r="U44" s="296"/>
      <c r="V44" s="296"/>
      <c r="W44" s="243"/>
      <c r="X44" s="243"/>
      <c r="Y44" s="243"/>
      <c r="Z44" s="243"/>
      <c r="AA44" s="243"/>
      <c r="AB44" s="243"/>
      <c r="AC44" s="154" t="n"/>
      <c r="AD44" s="154" t="n"/>
      <c r="AE44" s="154" t="n"/>
      <c r="AF44" s="154" t="n"/>
      <c r="AG44" s="154" t="n"/>
      <c r="AH44" s="154" t="n"/>
      <c r="AI44" s="154" t="n"/>
      <c r="AJ44" s="154" t="n"/>
      <c r="AK44" s="154" t="n"/>
      <c r="AL44" s="154" t="n"/>
      <c r="AM44" s="154" t="n"/>
      <c r="AN44" s="154" t="n"/>
      <c r="AO44" s="154" t="n"/>
      <c r="AP44" s="154" t="n"/>
      <c r="AQ44" s="154" t="n"/>
      <c r="AR44" s="154" t="n"/>
      <c r="AS44" s="154" t="n"/>
      <c r="AT44" s="154" t="n"/>
      <c r="AU44" s="154" t="n"/>
      <c r="AV44" s="154" t="n"/>
      <c r="AW44" s="296"/>
      <c r="AX44" s="154" t="n"/>
      <c r="AY44" s="154" t="n"/>
      <c r="AZ44" s="154" t="n"/>
      <c r="BA44" s="154" t="n"/>
      <c r="BB44" s="154" t="n"/>
      <c r="BC44" s="154" t="n"/>
      <c r="BD44" s="154" t="n"/>
      <c r="BE44" s="154" t="n"/>
      <c r="BF44" s="154" t="n"/>
      <c r="BG44" s="154" t="n"/>
      <c r="BH44" s="154" t="n"/>
      <c r="BI44" s="154" t="n"/>
      <c r="BJ44" s="154" t="n"/>
      <c r="BK44" s="154" t="n"/>
      <c r="BL44" s="154" t="n"/>
      <c r="BM44" s="154" t="n"/>
      <c r="BN44" s="154" t="n"/>
      <c r="BO44" s="154" t="n"/>
    </row>
    <row r="45" spans="4:49" ht="16" hidden="1" customHeight="1" outlineLevel="1" x14ac:dyDescent="0.25">
      <c r="D45" s="186"/>
      <c r="E45" s="153" t="s">
        <v>622</v>
      </c>
      <c r="F45" s="187" t="n"/>
      <c r="G45" s="187" t="n"/>
      <c r="H45" s="187" t="n"/>
      <c r="I45" s="297"/>
      <c r="J45" s="297"/>
      <c r="K45" s="302"/>
      <c r="L45" s="297"/>
      <c r="M45" s="301"/>
      <c r="N45" s="297"/>
      <c r="O45" s="297"/>
      <c r="P45" s="297"/>
      <c r="Q45" s="297"/>
      <c r="R45" s="297"/>
      <c r="S45" s="188"/>
      <c r="T45" s="188"/>
      <c r="U45" s="188"/>
      <c r="V45" s="188"/>
      <c r="W45" s="297"/>
      <c r="X45" s="297"/>
      <c r="Y45" s="297"/>
      <c r="Z45" s="297"/>
      <c r="AA45" s="297"/>
      <c r="AB45" s="297"/>
      <c r="AC45" s="187" t="n"/>
      <c r="AD45" s="187" t="n"/>
      <c r="AE45" s="187" t="n"/>
      <c r="AF45" s="187" t="n"/>
      <c r="AG45" s="187" t="n"/>
      <c r="AH45" s="187" t="n"/>
      <c r="AI45" s="154" t="n"/>
      <c r="AJ45" s="154" t="n"/>
      <c r="AK45" s="154" t="n"/>
      <c r="AL45" s="154" t="n"/>
      <c r="AM45" s="154" t="n"/>
      <c r="AN45" s="154" t="n"/>
      <c r="AO45" s="154" t="n"/>
      <c r="AP45" s="154" t="n"/>
      <c r="AQ45" s="154" t="n"/>
      <c r="AR45" s="154" t="n"/>
      <c r="AS45" s="154" t="n"/>
      <c r="AT45" s="154" t="n"/>
      <c r="AU45" s="154" t="n"/>
      <c r="AV45" s="154" t="n"/>
      <c r="AW45" s="296"/>
      <c r="AX45" s="154" t="n"/>
      <c r="AY45" s="154" t="n"/>
      <c r="AZ45" s="154" t="n"/>
      <c r="BA45" s="154" t="n"/>
      <c r="BB45" s="154" t="n"/>
      <c r="BC45" s="154" t="n"/>
      <c r="BD45" s="154" t="n"/>
      <c r="BE45" s="154" t="n"/>
      <c r="BF45" s="154" t="n"/>
      <c r="BG45" s="154" t="n"/>
      <c r="BH45" s="154" t="n"/>
      <c r="BI45" s="154" t="n"/>
      <c r="BJ45" s="154" t="n"/>
      <c r="BK45" s="154" t="n"/>
      <c r="BL45" s="154" t="n"/>
      <c r="BM45" s="154" t="n"/>
      <c r="BN45" s="154" t="n"/>
      <c r="BO45" s="154" t="n"/>
    </row>
    <row r="46" spans="4:49" ht="16" hidden="1" customHeight="1" outlineLevel="1" x14ac:dyDescent="0.25">
      <c r="D46" s="186"/>
      <c r="E46" s="153" t="s">
        <v>587</v>
      </c>
      <c r="F46" s="187" t="n"/>
      <c r="G46" s="187" t="n"/>
      <c r="H46" s="187" t="n"/>
      <c r="I46" s="297"/>
      <c r="J46" s="297"/>
      <c r="K46" s="302"/>
      <c r="L46" s="297"/>
      <c r="M46" s="301"/>
      <c r="N46" s="297"/>
      <c r="O46" s="297"/>
      <c r="P46" s="297"/>
      <c r="Q46" s="297"/>
      <c r="R46" s="297"/>
      <c r="S46" s="300">
        <v>100</v>
      </c>
      <c r="T46" s="300">
        <v>100</v>
      </c>
      <c r="U46" s="300">
        <v>100</v>
      </c>
      <c r="V46" s="300">
        <v>100</v>
      </c>
      <c r="W46" s="297"/>
      <c r="X46" s="297"/>
      <c r="Y46" s="297"/>
      <c r="Z46" s="297"/>
      <c r="AA46" s="297"/>
      <c r="AB46" s="297"/>
      <c r="AC46" s="187" t="n"/>
      <c r="AD46" s="187" t="n"/>
      <c r="AE46" s="187" t="n"/>
      <c r="AF46" s="187" t="n"/>
      <c r="AG46" s="187" t="n"/>
      <c r="AH46" s="187" t="n"/>
      <c r="AI46" s="154" t="n"/>
      <c r="AJ46" s="154" t="n"/>
      <c r="AK46" s="154" t="n"/>
      <c r="AL46" s="154" t="n"/>
      <c r="AM46" s="154" t="n"/>
      <c r="AN46" s="154" t="n"/>
      <c r="AO46" s="154" t="n"/>
      <c r="AP46" s="154" t="n"/>
      <c r="AQ46" s="154" t="n"/>
      <c r="AR46" s="154" t="n"/>
      <c r="AS46" s="154" t="n"/>
      <c r="AT46" s="154" t="n"/>
      <c r="AU46" s="154" t="n"/>
      <c r="AV46" s="154" t="n"/>
      <c r="AW46" s="296"/>
      <c r="AX46" s="154" t="n"/>
      <c r="AY46" s="154" t="n"/>
      <c r="AZ46" s="154" t="n"/>
      <c r="BA46" s="154" t="n"/>
      <c r="BB46" s="154" t="n"/>
      <c r="BC46" s="154" t="n"/>
      <c r="BD46" s="154" t="n"/>
      <c r="BE46" s="154" t="n"/>
      <c r="BF46" s="154" t="n"/>
      <c r="BG46" s="154" t="n"/>
      <c r="BH46" s="154" t="n"/>
      <c r="BI46" s="154" t="n"/>
      <c r="BJ46" s="154" t="n"/>
      <c r="BK46" s="154" t="n"/>
      <c r="BL46" s="154" t="n"/>
      <c r="BM46" s="154" t="n"/>
      <c r="BN46" s="154" t="n"/>
      <c r="BO46" s="154" t="n"/>
    </row>
    <row r="47" spans="4:49" ht="16" hidden="1" customHeight="1" outlineLevel="1" x14ac:dyDescent="0.25">
      <c r="D47" s="186"/>
      <c r="E47" s="239" t="s">
        <v>591</v>
      </c>
      <c r="F47" s="187" t="n"/>
      <c r="G47" s="187" t="n"/>
      <c r="H47" s="187" t="n"/>
      <c r="I47" s="297"/>
      <c r="J47" s="297"/>
      <c r="K47" s="302"/>
      <c r="L47" s="297"/>
      <c r="M47" s="301"/>
      <c r="N47" s="297"/>
      <c r="O47" s="297"/>
      <c r="P47" s="297"/>
      <c r="Q47" s="297"/>
      <c r="R47" s="297"/>
      <c r="S47" s="188">
        <f>-S50*S27</f>
        <v>23.0625</v>
      </c>
      <c r="T47" s="188">
        <f t="shared" ref="T47:V47" si="5">-T50*T27</f>
        <v>23.0625</v>
      </c>
      <c r="U47" s="188">
        <f t="shared" si="5"/>
        <v>23.0625</v>
      </c>
      <c r="V47" s="188">
        <f t="shared" si="5"/>
        <v>23.0625</v>
      </c>
      <c r="W47" s="297"/>
      <c r="X47" s="297"/>
      <c r="Y47" s="297"/>
      <c r="Z47" s="297"/>
      <c r="AA47" s="297"/>
      <c r="AB47" s="297"/>
      <c r="AC47" s="187" t="n"/>
      <c r="AD47" s="187" t="n"/>
      <c r="AE47" s="187" t="n"/>
      <c r="AF47" s="187" t="n"/>
      <c r="AG47" s="187" t="n"/>
      <c r="AH47" s="187" t="n"/>
      <c r="AI47" s="154" t="n"/>
      <c r="AJ47" s="154" t="n"/>
      <c r="AK47" s="154" t="n"/>
      <c r="AL47" s="154" t="n"/>
      <c r="AM47" s="154" t="n"/>
      <c r="AN47" s="154" t="n"/>
      <c r="AO47" s="154" t="n"/>
      <c r="AP47" s="154" t="n"/>
      <c r="AQ47" s="154" t="n"/>
      <c r="AR47" s="154" t="n"/>
      <c r="AS47" s="154" t="n"/>
      <c r="AT47" s="154" t="n"/>
      <c r="AU47" s="154" t="n"/>
      <c r="AV47" s="154" t="n"/>
      <c r="AW47" s="296"/>
      <c r="AX47" s="154" t="n"/>
      <c r="AY47" s="154" t="n"/>
      <c r="AZ47" s="154" t="n"/>
      <c r="BA47" s="154" t="n"/>
      <c r="BB47" s="154" t="n"/>
      <c r="BC47" s="154" t="n"/>
      <c r="BD47" s="154" t="n"/>
      <c r="BE47" s="154" t="n"/>
      <c r="BF47" s="154" t="n"/>
      <c r="BG47" s="154" t="n"/>
      <c r="BH47" s="154" t="n"/>
      <c r="BI47" s="154" t="n"/>
      <c r="BJ47" s="154" t="n"/>
      <c r="BK47" s="154" t="n"/>
      <c r="BL47" s="154" t="n"/>
      <c r="BM47" s="154" t="n"/>
      <c r="BN47" s="154" t="n"/>
      <c r="BO47" s="154" t="n"/>
    </row>
    <row r="48" spans="4:49" ht="16" hidden="1" customHeight="1" outlineLevel="1" x14ac:dyDescent="0.25">
      <c r="D48" s="186"/>
      <c r="E48" s="239" t="s">
        <v>592</v>
      </c>
      <c r="F48" s="187" t="n"/>
      <c r="G48" s="187" t="n"/>
      <c r="H48" s="187" t="n"/>
      <c r="I48" s="297"/>
      <c r="J48" s="297"/>
      <c r="K48" s="302"/>
      <c r="L48" s="297"/>
      <c r="M48" s="301"/>
      <c r="N48" s="297"/>
      <c r="O48" s="297"/>
      <c r="P48" s="297"/>
      <c r="Q48" s="297"/>
      <c r="R48" s="297"/>
      <c r="S48" s="188">
        <f>SUM(S46:S47)</f>
        <v>123.0625</v>
      </c>
      <c r="T48" s="188">
        <f t="shared" ref="T48:V48" si="6">SUM(T46:T47)</f>
        <v>123.0625</v>
      </c>
      <c r="U48" s="188">
        <f t="shared" si="6"/>
        <v>123.0625</v>
      </c>
      <c r="V48" s="188">
        <f t="shared" si="6"/>
        <v>123.0625</v>
      </c>
      <c r="W48" s="297"/>
      <c r="X48" s="297"/>
      <c r="Y48" s="297"/>
      <c r="Z48" s="304"/>
      <c r="AA48" s="297"/>
      <c r="AB48" s="297"/>
      <c r="AC48" s="187" t="n"/>
      <c r="AD48" s="187" t="n"/>
      <c r="AE48" s="187" t="n"/>
      <c r="AF48" s="187" t="n"/>
      <c r="AG48" s="187" t="n"/>
      <c r="AH48" s="187" t="n"/>
      <c r="AI48" s="154" t="n"/>
      <c r="AJ48" s="154" t="n"/>
      <c r="AK48" s="154" t="n"/>
      <c r="AL48" s="154" t="n"/>
      <c r="AM48" s="154" t="n"/>
      <c r="AN48" s="154" t="n"/>
      <c r="AO48" s="154" t="n"/>
      <c r="AP48" s="154" t="n"/>
      <c r="AQ48" s="154" t="n"/>
      <c r="AR48" s="154" t="n"/>
      <c r="AS48" s="154" t="n"/>
      <c r="AT48" s="154" t="n"/>
      <c r="AU48" s="154" t="n"/>
      <c r="AV48" s="154" t="n"/>
      <c r="AW48" s="296"/>
      <c r="AX48" s="154" t="n"/>
      <c r="AY48" s="154" t="n"/>
      <c r="AZ48" s="154" t="n"/>
      <c r="BA48" s="154" t="n"/>
      <c r="BB48" s="154" t="n"/>
      <c r="BC48" s="154" t="n"/>
      <c r="BD48" s="154" t="n"/>
      <c r="BE48" s="154" t="n"/>
      <c r="BF48" s="154" t="n"/>
      <c r="BG48" s="154" t="n"/>
      <c r="BH48" s="154" t="n"/>
      <c r="BI48" s="154" t="n"/>
      <c r="BJ48" s="154" t="n"/>
      <c r="BK48" s="154" t="n"/>
      <c r="BL48" s="154" t="n"/>
      <c r="BM48" s="154" t="n"/>
      <c r="BN48" s="154" t="n"/>
      <c r="BO48" s="154" t="n"/>
    </row>
    <row r="49" spans="4:49" ht="16" hidden="1" customHeight="1" outlineLevel="1" x14ac:dyDescent="0.25">
      <c r="D49" s="186"/>
      <c r="E49" s="239" t="s">
        <v>588</v>
      </c>
      <c r="F49" s="187" t="n"/>
      <c r="G49" s="187" t="n"/>
      <c r="H49" s="187" t="n"/>
      <c r="I49" s="297"/>
      <c r="J49" s="297"/>
      <c r="K49" s="302"/>
      <c r="L49" s="297"/>
      <c r="M49" s="301"/>
      <c r="N49" s="297"/>
      <c r="O49" s="297"/>
      <c r="P49" s="297"/>
      <c r="Q49" s="297"/>
      <c r="R49" s="297"/>
      <c r="S49" s="188">
        <f>-S46*(1-$M$18)</f>
        <v>-61.5</v>
      </c>
      <c r="T49" s="188">
        <f t="shared" ref="T49:V49" si="7">-T46*(1-$M$18)</f>
        <v>-61.5</v>
      </c>
      <c r="U49" s="188">
        <f t="shared" si="7"/>
        <v>-61.5</v>
      </c>
      <c r="V49" s="188">
        <f t="shared" si="7"/>
        <v>-61.5</v>
      </c>
      <c r="W49" s="297"/>
      <c r="X49" s="297"/>
      <c r="Y49" s="297"/>
      <c r="Z49" s="297"/>
      <c r="AA49" s="297"/>
      <c r="AB49" s="297"/>
      <c r="AC49" s="187" t="n"/>
      <c r="AD49" s="187" t="n"/>
      <c r="AE49" s="187" t="n"/>
      <c r="AF49" s="187" t="n"/>
      <c r="AG49" s="187" t="n"/>
      <c r="AH49" s="187" t="n"/>
      <c r="AI49" s="154" t="n"/>
      <c r="AJ49" s="154" t="n"/>
      <c r="AK49" s="154" t="n"/>
      <c r="AL49" s="154" t="n"/>
      <c r="AM49" s="154" t="n"/>
      <c r="AN49" s="154" t="n"/>
      <c r="AO49" s="154" t="n"/>
      <c r="AP49" s="154" t="n"/>
      <c r="AQ49" s="154" t="n"/>
      <c r="AR49" s="154" t="n"/>
      <c r="AS49" s="154" t="n"/>
      <c r="AT49" s="154" t="n"/>
      <c r="AU49" s="154" t="n"/>
      <c r="AV49" s="154" t="n"/>
      <c r="AW49" s="296"/>
      <c r="AX49" s="154" t="n"/>
      <c r="AY49" s="154" t="n"/>
      <c r="AZ49" s="154" t="n"/>
      <c r="BA49" s="154" t="n"/>
      <c r="BB49" s="154" t="n"/>
      <c r="BC49" s="154" t="n"/>
      <c r="BD49" s="154" t="n"/>
      <c r="BE49" s="154" t="n"/>
      <c r="BF49" s="154" t="n"/>
      <c r="BG49" s="154" t="n"/>
      <c r="BH49" s="154" t="n"/>
      <c r="BI49" s="154" t="n"/>
      <c r="BJ49" s="154" t="n"/>
      <c r="BK49" s="154" t="n"/>
      <c r="BL49" s="154" t="n"/>
      <c r="BM49" s="154" t="n"/>
      <c r="BN49" s="154" t="n"/>
      <c r="BO49" s="154" t="n"/>
    </row>
    <row r="50" spans="4:49" ht="16" hidden="1" customHeight="1" outlineLevel="1" x14ac:dyDescent="0.25">
      <c r="D50" s="186"/>
      <c r="E50" s="239" t="s">
        <v>596</v>
      </c>
      <c r="F50" s="187" t="n"/>
      <c r="G50" s="187" t="n"/>
      <c r="H50" s="187" t="n"/>
      <c r="I50" s="297"/>
      <c r="J50" s="297"/>
      <c r="K50" s="302"/>
      <c r="L50" s="297"/>
      <c r="M50" s="301"/>
      <c r="N50" s="297"/>
      <c r="O50" s="297"/>
      <c r="P50" s="297"/>
      <c r="Q50" s="297"/>
      <c r="R50" s="297"/>
      <c r="S50" s="188">
        <f>S49*S34</f>
        <v>-30.75</v>
      </c>
      <c r="T50" s="188">
        <f t="shared" ref="T50:V50" si="8">T49*T34</f>
        <v>-30.75</v>
      </c>
      <c r="U50" s="188">
        <f t="shared" si="8"/>
        <v>-30.75</v>
      </c>
      <c r="V50" s="188">
        <f t="shared" si="8"/>
        <v>-30.75</v>
      </c>
      <c r="W50" s="297"/>
      <c r="X50" s="297"/>
      <c r="Y50" s="297"/>
      <c r="Z50" s="297"/>
      <c r="AA50" s="297"/>
      <c r="AB50" s="297"/>
      <c r="AC50" s="187" t="n"/>
      <c r="AD50" s="187" t="n"/>
      <c r="AE50" s="187" t="n"/>
      <c r="AF50" s="187" t="n"/>
      <c r="AG50" s="187" t="n"/>
      <c r="AH50" s="187" t="n"/>
      <c r="AI50" s="154" t="n"/>
      <c r="AJ50" s="154" t="n"/>
      <c r="AK50" s="154" t="n"/>
      <c r="AL50" s="154" t="n"/>
      <c r="AM50" s="154" t="n"/>
      <c r="AN50" s="154" t="n"/>
      <c r="AO50" s="154" t="n"/>
      <c r="AP50" s="154" t="n"/>
      <c r="AQ50" s="154" t="n"/>
      <c r="AR50" s="154" t="n"/>
      <c r="AS50" s="154" t="n"/>
      <c r="AT50" s="154" t="n"/>
      <c r="AU50" s="154" t="n"/>
      <c r="AV50" s="154" t="n"/>
      <c r="AW50" s="296"/>
      <c r="AX50" s="154" t="n"/>
      <c r="AY50" s="154" t="n"/>
      <c r="AZ50" s="154" t="n"/>
      <c r="BA50" s="154" t="n"/>
      <c r="BB50" s="154" t="n"/>
      <c r="BC50" s="154" t="n"/>
      <c r="BD50" s="154" t="n"/>
      <c r="BE50" s="154" t="n"/>
      <c r="BF50" s="154" t="n"/>
      <c r="BG50" s="154" t="n"/>
      <c r="BH50" s="154" t="n"/>
      <c r="BI50" s="154" t="n"/>
      <c r="BJ50" s="154" t="n"/>
      <c r="BK50" s="154" t="n"/>
      <c r="BL50" s="154" t="n"/>
      <c r="BM50" s="154" t="n"/>
      <c r="BN50" s="154" t="n"/>
      <c r="BO50" s="154" t="n"/>
    </row>
    <row r="51" spans="4:49" ht="16" hidden="1" customHeight="1" outlineLevel="1" x14ac:dyDescent="0.25">
      <c r="D51" s="186"/>
      <c r="E51" s="239" t="s">
        <v>593</v>
      </c>
      <c r="F51" s="187" t="n"/>
      <c r="G51" s="187" t="n"/>
      <c r="H51" s="187" t="n"/>
      <c r="I51" s="297"/>
      <c r="J51" s="297"/>
      <c r="K51" s="302"/>
      <c r="L51" s="297"/>
      <c r="M51" s="301"/>
      <c r="N51" s="297"/>
      <c r="O51" s="297"/>
      <c r="P51" s="297"/>
      <c r="Q51" s="297"/>
      <c r="R51" s="297"/>
      <c r="S51" s="188">
        <f>SUM(S48:S50)</f>
        <v>30.8125</v>
      </c>
      <c r="T51" s="188">
        <f t="shared" ref="T51:V51" si="9">SUM(T48:T50)</f>
        <v>30.8125</v>
      </c>
      <c r="U51" s="188">
        <f t="shared" si="9"/>
        <v>30.8125</v>
      </c>
      <c r="V51" s="188">
        <f t="shared" si="9"/>
        <v>30.8125</v>
      </c>
      <c r="W51" s="297"/>
      <c r="X51" s="297"/>
      <c r="Y51" s="297"/>
      <c r="Z51" s="304"/>
      <c r="AA51" s="297"/>
      <c r="AB51" s="297"/>
      <c r="AC51" s="187" t="n"/>
      <c r="AD51" s="187" t="n"/>
      <c r="AE51" s="187" t="n"/>
      <c r="AF51" s="187" t="n"/>
      <c r="AG51" s="187" t="n"/>
      <c r="AH51" s="187" t="n"/>
      <c r="AI51" s="154" t="n"/>
      <c r="AJ51" s="154" t="n"/>
      <c r="AK51" s="154" t="n"/>
      <c r="AL51" s="154" t="n"/>
      <c r="AM51" s="154" t="n"/>
      <c r="AN51" s="154" t="n"/>
      <c r="AO51" s="154" t="n"/>
      <c r="AP51" s="154" t="n"/>
      <c r="AQ51" s="154" t="n"/>
      <c r="AR51" s="154" t="n"/>
      <c r="AS51" s="154" t="n"/>
      <c r="AT51" s="154" t="n"/>
      <c r="AU51" s="154" t="n"/>
      <c r="AV51" s="154" t="n"/>
      <c r="AW51" s="296"/>
      <c r="AX51" s="154" t="n"/>
      <c r="AY51" s="154" t="n"/>
      <c r="AZ51" s="154" t="n"/>
      <c r="BA51" s="154" t="n"/>
      <c r="BB51" s="154" t="n"/>
      <c r="BC51" s="154" t="n"/>
      <c r="BD51" s="154" t="n"/>
      <c r="BE51" s="154" t="n"/>
      <c r="BF51" s="154" t="n"/>
      <c r="BG51" s="154" t="n"/>
      <c r="BH51" s="154" t="n"/>
      <c r="BI51" s="154" t="n"/>
      <c r="BJ51" s="154" t="n"/>
      <c r="BK51" s="154" t="n"/>
      <c r="BL51" s="154" t="n"/>
      <c r="BM51" s="154" t="n"/>
      <c r="BN51" s="154" t="n"/>
      <c r="BO51" s="154" t="n"/>
    </row>
    <row r="52" spans="4:49" ht="16" hidden="1" customHeight="1" outlineLevel="1" x14ac:dyDescent="0.25">
      <c r="D52" s="186"/>
      <c r="E52" s="239" t="s">
        <v>590</v>
      </c>
      <c r="F52" s="187" t="n"/>
      <c r="G52" s="187" t="n"/>
      <c r="H52" s="187" t="n"/>
      <c r="I52" s="297"/>
      <c r="J52" s="297"/>
      <c r="K52" s="302"/>
      <c r="L52" s="297"/>
      <c r="M52" s="301"/>
      <c r="N52" s="297"/>
      <c r="O52" s="297"/>
      <c r="P52" s="297"/>
      <c r="Q52" s="297"/>
      <c r="R52" s="297"/>
      <c r="S52" s="188">
        <f>S51/S48</f>
        <v>0.25038090401218893</v>
      </c>
      <c r="T52" s="188">
        <f t="shared" ref="T52:V52" si="10">T51/T48</f>
        <v>0.25038090401218893</v>
      </c>
      <c r="U52" s="188">
        <f t="shared" si="10"/>
        <v>0.25038090401218893</v>
      </c>
      <c r="V52" s="188">
        <f t="shared" si="10"/>
        <v>0.25038090401218893</v>
      </c>
      <c r="W52" s="297"/>
      <c r="X52" s="297"/>
      <c r="Y52" s="297"/>
      <c r="Z52" s="297"/>
      <c r="AA52" s="297"/>
      <c r="AB52" s="297"/>
      <c r="AC52" s="187" t="n"/>
      <c r="AD52" s="187" t="n"/>
      <c r="AE52" s="187" t="n"/>
      <c r="AF52" s="187" t="n"/>
      <c r="AG52" s="187" t="n"/>
      <c r="AH52" s="187" t="n"/>
      <c r="AI52" s="154" t="n"/>
      <c r="AJ52" s="154" t="n"/>
      <c r="AK52" s="154" t="n"/>
      <c r="AL52" s="154" t="n"/>
      <c r="AM52" s="154" t="n"/>
      <c r="AN52" s="154" t="n"/>
      <c r="AO52" s="154" t="n"/>
      <c r="AP52" s="154" t="n"/>
      <c r="AQ52" s="154" t="n"/>
      <c r="AR52" s="154" t="n"/>
      <c r="AS52" s="154" t="n"/>
      <c r="AT52" s="154" t="n"/>
      <c r="AU52" s="154" t="n"/>
      <c r="AV52" s="154" t="n"/>
      <c r="AW52" s="296"/>
      <c r="AX52" s="154" t="n"/>
      <c r="AY52" s="154" t="n"/>
      <c r="AZ52" s="154" t="n"/>
      <c r="BA52" s="154" t="n"/>
      <c r="BB52" s="154" t="n"/>
      <c r="BC52" s="154" t="n"/>
      <c r="BD52" s="154" t="n"/>
      <c r="BE52" s="154" t="n"/>
      <c r="BF52" s="154" t="n"/>
      <c r="BG52" s="154" t="n"/>
      <c r="BH52" s="154" t="n"/>
      <c r="BI52" s="154" t="n"/>
      <c r="BJ52" s="154" t="n"/>
      <c r="BK52" s="154" t="n"/>
      <c r="BL52" s="154" t="n"/>
      <c r="BM52" s="154" t="n"/>
      <c r="BN52" s="154" t="n"/>
      <c r="BO52" s="154" t="n"/>
    </row>
    <row r="53" spans="4:49" ht="5" hidden="1" customHeight="1" outlineLevel="1" x14ac:dyDescent="0.25">
      <c r="D53" s="153"/>
      <c r="E53" s="239"/>
      <c r="F53" s="154" t="n"/>
      <c r="G53" s="154" t="n"/>
      <c r="H53" s="154" t="n"/>
      <c r="I53" s="243"/>
      <c r="J53" s="243"/>
      <c r="K53" s="239"/>
      <c r="L53" s="243"/>
      <c r="M53" s="303"/>
      <c r="N53" s="243"/>
      <c r="O53" s="243"/>
      <c r="P53" s="243"/>
      <c r="Q53" s="243"/>
      <c r="R53" s="243"/>
      <c r="S53" s="296"/>
      <c r="T53" s="296"/>
      <c r="U53" s="296"/>
      <c r="V53" s="296"/>
      <c r="W53" s="243"/>
      <c r="X53" s="243"/>
      <c r="Y53" s="243"/>
      <c r="Z53" s="243"/>
      <c r="AA53" s="243"/>
      <c r="AB53" s="243"/>
      <c r="AC53" s="154" t="n"/>
      <c r="AD53" s="154" t="n"/>
      <c r="AE53" s="154" t="n"/>
      <c r="AF53" s="154" t="n"/>
      <c r="AG53" s="154" t="n"/>
      <c r="AH53" s="154" t="n"/>
      <c r="AI53" s="154" t="n"/>
      <c r="AJ53" s="154" t="n"/>
      <c r="AK53" s="154" t="n"/>
      <c r="AL53" s="154" t="n"/>
      <c r="AM53" s="154" t="n"/>
      <c r="AN53" s="154" t="n"/>
      <c r="AO53" s="154" t="n"/>
      <c r="AP53" s="154" t="n"/>
      <c r="AQ53" s="154" t="n"/>
      <c r="AR53" s="154" t="n"/>
      <c r="AS53" s="154" t="n"/>
      <c r="AT53" s="154" t="n"/>
      <c r="AU53" s="154" t="n"/>
      <c r="AV53" s="154" t="n"/>
      <c r="AW53" s="296"/>
      <c r="AX53" s="154" t="n"/>
      <c r="AY53" s="154" t="n"/>
      <c r="AZ53" s="154" t="n"/>
      <c r="BA53" s="154" t="n"/>
      <c r="BB53" s="154" t="n"/>
      <c r="BC53" s="154" t="n"/>
      <c r="BD53" s="154" t="n"/>
      <c r="BE53" s="154" t="n"/>
      <c r="BF53" s="154" t="n"/>
      <c r="BG53" s="154" t="n"/>
      <c r="BH53" s="154" t="n"/>
      <c r="BI53" s="154" t="n"/>
      <c r="BJ53" s="154" t="n"/>
      <c r="BK53" s="154" t="n"/>
      <c r="BL53" s="154" t="n"/>
      <c r="BM53" s="154" t="n"/>
      <c r="BN53" s="154" t="n"/>
      <c r="BO53" s="154" t="n"/>
    </row>
    <row r="54" spans="4:49" ht="16" hidden="1" customHeight="1" outlineLevel="1" x14ac:dyDescent="0.25">
      <c r="D54" s="153"/>
      <c r="E54" s="239"/>
      <c r="F54" s="154" t="n"/>
      <c r="G54" s="154" t="n"/>
      <c r="H54" s="154" t="n"/>
      <c r="I54" s="243"/>
      <c r="J54" s="243"/>
      <c r="K54" s="239"/>
      <c r="L54" s="243"/>
      <c r="M54" s="303"/>
      <c r="N54" s="243"/>
      <c r="O54" s="243"/>
      <c r="P54" s="243"/>
      <c r="Q54" s="243"/>
      <c r="R54" s="243"/>
      <c r="S54" s="296"/>
      <c r="T54" s="296"/>
      <c r="U54" s="296"/>
      <c r="V54" s="296"/>
      <c r="W54" s="243"/>
      <c r="X54" s="243"/>
      <c r="Y54" s="243"/>
      <c r="Z54" s="243"/>
      <c r="AA54" s="243"/>
      <c r="AB54" s="243"/>
      <c r="AC54" s="154" t="n"/>
      <c r="AD54" s="154" t="n"/>
      <c r="AE54" s="154" t="n"/>
      <c r="AF54" s="154" t="n"/>
      <c r="AG54" s="154" t="n"/>
      <c r="AH54" s="154" t="n"/>
      <c r="AI54" s="154" t="n"/>
      <c r="AJ54" s="154" t="n"/>
      <c r="AK54" s="154" t="n"/>
      <c r="AL54" s="154" t="n"/>
      <c r="AM54" s="154" t="n"/>
      <c r="AN54" s="154" t="n"/>
      <c r="AO54" s="154" t="n"/>
      <c r="AP54" s="154" t="n"/>
      <c r="AQ54" s="154" t="n"/>
      <c r="AR54" s="154" t="n"/>
      <c r="AS54" s="154" t="n"/>
      <c r="AT54" s="154" t="n"/>
      <c r="AU54" s="154" t="n"/>
      <c r="AV54" s="154" t="n"/>
      <c r="AW54" s="296"/>
      <c r="AX54" s="154" t="n"/>
      <c r="AY54" s="154" t="n"/>
      <c r="AZ54" s="154" t="n"/>
      <c r="BA54" s="154" t="n"/>
      <c r="BB54" s="154" t="n"/>
      <c r="BC54" s="154" t="n"/>
      <c r="BD54" s="154" t="n"/>
      <c r="BE54" s="154" t="n"/>
      <c r="BF54" s="154" t="n"/>
      <c r="BG54" s="154" t="n"/>
      <c r="BH54" s="154" t="n"/>
      <c r="BI54" s="154" t="n"/>
      <c r="BJ54" s="154" t="n"/>
      <c r="BK54" s="154" t="n"/>
      <c r="BL54" s="154" t="n"/>
      <c r="BM54" s="154" t="n"/>
      <c r="BN54" s="154" t="n"/>
      <c r="BO54" s="154" t="n"/>
    </row>
    <row r="55" spans="4:49" ht="16" hidden="1" customHeight="1" outlineLevel="1" x14ac:dyDescent="0.25">
      <c r="D55" s="186"/>
      <c r="E55" s="239" t="s">
        <v>281</v>
      </c>
      <c r="F55" s="297"/>
      <c r="G55" s="297"/>
      <c r="H55" s="297"/>
      <c r="I55" s="297"/>
      <c r="J55" s="297"/>
      <c r="K55" s="297"/>
      <c r="L55" s="297"/>
      <c r="M55" s="301"/>
      <c r="N55" s="297"/>
      <c r="O55" s="297"/>
      <c r="P55" s="297"/>
      <c r="Q55" s="297"/>
      <c r="R55" s="297"/>
      <c r="S55" s="188">
        <f>S52-S43</f>
        <v>-0.13461909598781108</v>
      </c>
      <c r="T55" s="188">
        <f t="shared" ref="T55:V55" si="11">T52-T43</f>
        <v>-0.13461909598781108</v>
      </c>
      <c r="U55" s="188">
        <f t="shared" si="11"/>
        <v>-0.13461909598781108</v>
      </c>
      <c r="V55" s="188">
        <f t="shared" si="11"/>
        <v>-0.13461909598781108</v>
      </c>
      <c r="W55" s="297"/>
      <c r="X55" s="297"/>
      <c r="Y55" s="297"/>
      <c r="Z55" s="297"/>
      <c r="AA55" s="297"/>
      <c r="AB55" s="297"/>
      <c r="AC55" s="187" t="n"/>
      <c r="AD55" s="187" t="n"/>
      <c r="AE55" s="187" t="n"/>
      <c r="AF55" s="187" t="n"/>
      <c r="AG55" s="187" t="n"/>
      <c r="AH55" s="187" t="n"/>
      <c r="AI55" s="154" t="n"/>
      <c r="AJ55" s="154" t="n"/>
      <c r="AK55" s="154" t="n"/>
      <c r="AL55" s="154" t="n"/>
      <c r="AM55" s="154" t="n"/>
      <c r="AN55" s="154" t="n"/>
      <c r="AO55" s="154" t="n"/>
      <c r="AP55" s="154" t="n"/>
      <c r="AQ55" s="154" t="n"/>
      <c r="AR55" s="154" t="n"/>
      <c r="AS55" s="154" t="n"/>
      <c r="AT55" s="154" t="n"/>
      <c r="AU55" s="154" t="n"/>
      <c r="AV55" s="154" t="n"/>
      <c r="AW55" s="296"/>
      <c r="AX55" s="154" t="n"/>
      <c r="AY55" s="154" t="n"/>
      <c r="AZ55" s="154" t="n"/>
      <c r="BA55" s="154" t="n"/>
      <c r="BB55" s="154" t="n"/>
      <c r="BC55" s="154" t="n"/>
      <c r="BD55" s="154" t="n"/>
      <c r="BE55" s="154" t="n"/>
      <c r="BF55" s="154" t="n"/>
      <c r="BG55" s="154" t="n"/>
      <c r="BH55" s="154" t="n"/>
      <c r="BI55" s="154" t="n"/>
      <c r="BJ55" s="154" t="n"/>
      <c r="BK55" s="154" t="n"/>
      <c r="BL55" s="154" t="n"/>
      <c r="BM55" s="154" t="n"/>
      <c r="BN55" s="154" t="n"/>
      <c r="BO55" s="154" t="n"/>
    </row>
    <row r="56" spans="4:49" ht="16" hidden="1" customHeight="1" outlineLevel="1" x14ac:dyDescent="0.25">
      <c r="D56" s="153"/>
      <c r="E56" s="239"/>
      <c r="F56" s="154" t="n"/>
      <c r="G56" s="154" t="n"/>
      <c r="H56" s="154" t="n"/>
      <c r="I56" s="243"/>
      <c r="J56" s="243"/>
      <c r="K56" s="239"/>
      <c r="L56" s="243"/>
      <c r="M56" s="303"/>
      <c r="N56" s="243"/>
      <c r="O56" s="243"/>
      <c r="P56" s="243"/>
      <c r="Q56" s="243"/>
      <c r="R56" s="243"/>
      <c r="S56" s="296"/>
      <c r="T56" s="296"/>
      <c r="U56" s="296"/>
      <c r="V56" s="296"/>
      <c r="W56" s="243"/>
      <c r="X56" s="243"/>
      <c r="Y56" s="243"/>
      <c r="Z56" s="243"/>
      <c r="AA56" s="243"/>
      <c r="AB56" s="243"/>
      <c r="AC56" s="154" t="n"/>
      <c r="AD56" s="154" t="n"/>
      <c r="AE56" s="154" t="n"/>
      <c r="AF56" s="154" t="n"/>
      <c r="AG56" s="154" t="n"/>
      <c r="AH56" s="154" t="n"/>
      <c r="AI56" s="154" t="n"/>
      <c r="AJ56" s="154" t="n"/>
      <c r="AK56" s="154" t="n"/>
      <c r="AL56" s="154" t="n"/>
      <c r="AM56" s="154" t="n"/>
      <c r="AN56" s="154" t="n"/>
      <c r="AO56" s="154" t="n"/>
      <c r="AP56" s="154" t="n"/>
      <c r="AQ56" s="154" t="n"/>
      <c r="AR56" s="154" t="n"/>
      <c r="AS56" s="154" t="n"/>
      <c r="AT56" s="154" t="n"/>
      <c r="AU56" s="154" t="n"/>
      <c r="AV56" s="154" t="n"/>
      <c r="AW56" s="296"/>
      <c r="AX56" s="154" t="n"/>
      <c r="AY56" s="154" t="n"/>
      <c r="AZ56" s="154" t="n"/>
      <c r="BA56" s="154" t="n"/>
      <c r="BB56" s="154" t="n"/>
      <c r="BC56" s="154" t="n"/>
      <c r="BD56" s="154" t="n"/>
      <c r="BE56" s="154" t="n"/>
      <c r="BF56" s="154" t="n"/>
      <c r="BG56" s="154" t="n"/>
      <c r="BH56" s="154" t="n"/>
      <c r="BI56" s="154" t="n"/>
      <c r="BJ56" s="154" t="n"/>
      <c r="BK56" s="154" t="n"/>
      <c r="BL56" s="154" t="n"/>
      <c r="BM56" s="154" t="n"/>
      <c r="BN56" s="154" t="n"/>
      <c r="BO56" s="154" t="n"/>
    </row>
    <row r="57" spans="4:49" ht="16" hidden="1" customHeight="1" outlineLevel="1" x14ac:dyDescent="0.25">
      <c r="D57" s="153"/>
      <c r="E57" s="154" t="n"/>
      <c r="F57" s="154" t="n"/>
      <c r="G57" s="154" t="n"/>
      <c r="H57" s="154" t="n"/>
      <c r="I57" s="243"/>
      <c r="J57" s="243"/>
      <c r="K57" s="243"/>
      <c r="L57" s="243"/>
      <c r="M57" s="243"/>
      <c r="N57" s="243"/>
      <c r="O57" s="243"/>
      <c r="P57" s="243"/>
      <c r="Q57" s="243"/>
      <c r="R57" s="243"/>
      <c r="S57" s="243"/>
      <c r="T57" s="243"/>
      <c r="U57" s="243"/>
      <c r="V57" s="243"/>
      <c r="W57" s="243"/>
      <c r="X57" s="243"/>
      <c r="Y57" s="243"/>
      <c r="Z57" s="243"/>
      <c r="AA57" s="243"/>
      <c r="AB57" s="243"/>
      <c r="AC57" s="154" t="n"/>
      <c r="AD57" s="154" t="n"/>
      <c r="AE57" s="154" t="n"/>
      <c r="AF57" s="154" t="n"/>
      <c r="AG57" s="154" t="n"/>
      <c r="AH57" s="154" t="n"/>
      <c r="AI57" s="154" t="n"/>
      <c r="AJ57" s="154" t="n"/>
      <c r="AK57" s="154" t="n"/>
      <c r="AL57" s="154" t="n"/>
      <c r="AM57" s="154" t="n"/>
      <c r="AN57" s="154" t="n"/>
      <c r="AO57" s="154" t="n"/>
      <c r="AP57" s="154" t="n"/>
      <c r="AQ57" s="154" t="n"/>
      <c r="AR57" s="154" t="n"/>
      <c r="AS57" s="154" t="n"/>
      <c r="AT57" s="154" t="n"/>
      <c r="AU57" s="154" t="n"/>
      <c r="AV57" s="154" t="n"/>
      <c r="AW57" s="296"/>
      <c r="AX57" s="154" t="n"/>
      <c r="AY57" s="154" t="n"/>
      <c r="AZ57" s="154" t="n"/>
      <c r="BA57" s="154" t="n"/>
      <c r="BB57" s="154" t="n"/>
      <c r="BC57" s="154" t="n"/>
      <c r="BD57" s="154" t="n"/>
      <c r="BE57" s="154" t="n"/>
      <c r="BF57" s="154" t="n"/>
      <c r="BG57" s="154" t="n"/>
      <c r="BH57" s="154" t="n"/>
      <c r="BI57" s="154" t="n"/>
      <c r="BJ57" s="154" t="n"/>
      <c r="BK57" s="154" t="n"/>
      <c r="BL57" s="154" t="n"/>
      <c r="BM57" s="154" t="n"/>
      <c r="BN57" s="154" t="n"/>
      <c r="BO57" s="154" t="n"/>
    </row>
    <row r="58" spans="4:49" ht="16" hidden="1" customHeight="1" outlineLevel="1" x14ac:dyDescent="0.25">
      <c r="D58" s="186"/>
      <c r="E58" s="153" t="s">
        <v>279</v>
      </c>
      <c r="F58" s="187" t="n"/>
      <c r="G58" s="187" t="n"/>
      <c r="H58" s="187" t="n"/>
      <c r="I58" s="297"/>
      <c r="J58" s="297"/>
      <c r="K58" s="297"/>
      <c r="L58" s="297"/>
      <c r="M58" s="301"/>
      <c r="N58" s="297"/>
      <c r="O58" s="297"/>
      <c r="P58" s="297"/>
      <c r="Q58" s="297"/>
      <c r="R58" s="297"/>
      <c r="S58" s="188"/>
      <c r="T58" s="188"/>
      <c r="U58" s="188"/>
      <c r="V58" s="188"/>
      <c r="W58" s="297"/>
      <c r="X58" s="297"/>
      <c r="Y58" s="297"/>
      <c r="Z58" s="297"/>
      <c r="AA58" s="297"/>
      <c r="AB58" s="297"/>
      <c r="AC58" s="187" t="n"/>
      <c r="AD58" s="187" t="n"/>
      <c r="AE58" s="187" t="n"/>
      <c r="AF58" s="187" t="n"/>
      <c r="AG58" s="187" t="n"/>
      <c r="AH58" s="187" t="n"/>
      <c r="AI58" s="154" t="n"/>
      <c r="AJ58" s="154" t="n"/>
      <c r="AK58" s="154" t="n"/>
      <c r="AL58" s="154" t="n"/>
      <c r="AM58" s="154" t="n"/>
      <c r="AN58" s="154" t="n"/>
      <c r="AO58" s="154" t="n"/>
      <c r="AP58" s="154" t="n"/>
      <c r="AQ58" s="154" t="n"/>
      <c r="AR58" s="154" t="n"/>
      <c r="AS58" s="154" t="n"/>
      <c r="AT58" s="154" t="n"/>
      <c r="AU58" s="154" t="n"/>
      <c r="AV58" s="154" t="n"/>
      <c r="AW58" s="296"/>
      <c r="AX58" s="154" t="n"/>
      <c r="AY58" s="154" t="n"/>
      <c r="AZ58" s="154" t="n"/>
      <c r="BA58" s="154" t="n"/>
      <c r="BB58" s="154" t="n"/>
      <c r="BC58" s="154" t="n"/>
      <c r="BD58" s="154" t="n"/>
      <c r="BE58" s="154" t="n"/>
      <c r="BF58" s="154" t="n"/>
      <c r="BG58" s="154" t="n"/>
      <c r="BH58" s="154" t="n"/>
      <c r="BI58" s="154" t="n"/>
      <c r="BJ58" s="154" t="n"/>
      <c r="BK58" s="154" t="n"/>
      <c r="BL58" s="154" t="n"/>
      <c r="BM58" s="154" t="n"/>
      <c r="BN58" s="154" t="n"/>
      <c r="BO58" s="154" t="n"/>
    </row>
    <row r="59" spans="4:49" ht="16" hidden="1" customHeight="1" outlineLevel="1" x14ac:dyDescent="0.25">
      <c r="D59" s="186"/>
      <c r="E59" s="239" t="s">
        <v>240</v>
      </c>
      <c r="F59" s="187" t="n"/>
      <c r="G59" s="187" t="n"/>
      <c r="H59" s="187" t="n"/>
      <c r="I59" s="297"/>
      <c r="J59" s="297"/>
      <c r="K59" s="297"/>
      <c r="L59" s="297"/>
      <c r="M59" s="301"/>
      <c r="N59" s="297"/>
      <c r="O59" s="297"/>
      <c r="P59" s="297"/>
      <c r="Q59" s="297"/>
      <c r="R59" s="297"/>
      <c r="S59" s="188">
        <f t="shared" ref="S59:V59" si="12">CHOOSE($F$8,S60,S61,S62)</f>
        <v>0</v>
      </c>
      <c r="T59" s="188">
        <f t="shared" si="12"/>
        <v>0</v>
      </c>
      <c r="U59" s="188">
        <f t="shared" si="12"/>
        <v>0</v>
      </c>
      <c r="V59" s="188">
        <f t="shared" si="12"/>
        <v>0</v>
      </c>
      <c r="W59" s="297"/>
      <c r="X59" s="297"/>
      <c r="Y59" s="297"/>
      <c r="Z59" s="297"/>
      <c r="AA59" s="297"/>
      <c r="AB59" s="297"/>
      <c r="AC59" s="187" t="n"/>
      <c r="AD59" s="187" t="n"/>
      <c r="AE59" s="187" t="n"/>
      <c r="AF59" s="187" t="n"/>
      <c r="AG59" s="187" t="n"/>
      <c r="AH59" s="187" t="n"/>
      <c r="AI59" s="154" t="n"/>
      <c r="AJ59" s="154" t="n"/>
      <c r="AK59" s="154" t="n"/>
      <c r="AL59" s="154" t="n"/>
      <c r="AM59" s="154" t="n"/>
      <c r="AN59" s="154" t="n"/>
      <c r="AO59" s="154" t="n"/>
      <c r="AP59" s="154" t="n"/>
      <c r="AQ59" s="154" t="n"/>
      <c r="AR59" s="154" t="n"/>
      <c r="AS59" s="154" t="n"/>
      <c r="AT59" s="154" t="n"/>
      <c r="AU59" s="154" t="n"/>
      <c r="AV59" s="154" t="n"/>
      <c r="AW59" s="296"/>
      <c r="AX59" s="154" t="n"/>
      <c r="AY59" s="154" t="n"/>
      <c r="AZ59" s="154" t="n"/>
      <c r="BA59" s="154" t="n"/>
      <c r="BB59" s="154" t="n"/>
      <c r="BC59" s="154" t="n"/>
      <c r="BD59" s="154" t="n"/>
      <c r="BE59" s="154" t="n"/>
      <c r="BF59" s="154" t="n"/>
      <c r="BG59" s="154" t="n"/>
      <c r="BH59" s="154" t="n"/>
      <c r="BI59" s="154" t="n"/>
      <c r="BJ59" s="154" t="n"/>
      <c r="BK59" s="154" t="n"/>
      <c r="BL59" s="154" t="n"/>
      <c r="BM59" s="154" t="n"/>
      <c r="BN59" s="154" t="n"/>
      <c r="BO59" s="154" t="n"/>
    </row>
    <row r="60" spans="4:49" ht="16" hidden="1" customHeight="1" outlineLevel="1" x14ac:dyDescent="0.25">
      <c r="D60" s="185">
        <v>1</v>
      </c>
      <c r="E60" s="239" t="s">
        <v>196</v>
      </c>
      <c r="F60" s="187" t="n"/>
      <c r="G60" s="187" t="n"/>
      <c r="H60" s="187" t="n"/>
      <c r="I60" s="297"/>
      <c r="J60" s="297"/>
      <c r="K60" s="239" t="s">
        <v>280</v>
      </c>
      <c r="L60" s="243" t="s">
        <v>278</v>
      </c>
      <c r="M60" s="301"/>
      <c r="N60" s="297"/>
      <c r="O60" s="297"/>
      <c r="P60" s="297"/>
      <c r="Q60" s="297"/>
      <c r="R60" s="297"/>
      <c r="S60" s="188">
        <f t="shared" ref="S60:V62" si="13">$M$24</f>
        <v>0</v>
      </c>
      <c r="T60" s="188">
        <f t="shared" si="13"/>
        <v>0</v>
      </c>
      <c r="U60" s="188">
        <f t="shared" si="13"/>
        <v>0</v>
      </c>
      <c r="V60" s="188">
        <f t="shared" si="13"/>
        <v>0</v>
      </c>
      <c r="W60" s="297"/>
      <c r="X60" s="297"/>
      <c r="Y60" s="297"/>
      <c r="Z60" s="297"/>
      <c r="AA60" s="297"/>
      <c r="AB60" s="297"/>
      <c r="AC60" s="187" t="n"/>
      <c r="AD60" s="187" t="n"/>
      <c r="AE60" s="187" t="n"/>
      <c r="AF60" s="187" t="n"/>
      <c r="AG60" s="187" t="n"/>
      <c r="AH60" s="187" t="n"/>
      <c r="AI60" s="154" t="n"/>
      <c r="AJ60" s="154" t="n"/>
      <c r="AK60" s="154" t="n"/>
      <c r="AL60" s="154" t="n"/>
      <c r="AM60" s="154" t="n"/>
      <c r="AN60" s="154" t="n"/>
      <c r="AO60" s="154" t="n"/>
      <c r="AP60" s="154" t="n"/>
      <c r="AQ60" s="154" t="n"/>
      <c r="AR60" s="154" t="n"/>
      <c r="AS60" s="154" t="n"/>
      <c r="AT60" s="154" t="n"/>
      <c r="AU60" s="154" t="n"/>
      <c r="AV60" s="154" t="n"/>
      <c r="AW60" s="296"/>
      <c r="AX60" s="154" t="n"/>
      <c r="AY60" s="154" t="n"/>
      <c r="AZ60" s="154" t="n"/>
      <c r="BA60" s="154" t="n"/>
      <c r="BB60" s="154" t="n"/>
      <c r="BC60" s="154" t="n"/>
      <c r="BD60" s="154" t="n"/>
      <c r="BE60" s="154" t="n"/>
      <c r="BF60" s="154" t="n"/>
      <c r="BG60" s="154" t="n"/>
      <c r="BH60" s="154" t="n"/>
      <c r="BI60" s="154" t="n"/>
      <c r="BJ60" s="154" t="n"/>
      <c r="BK60" s="154" t="n"/>
      <c r="BL60" s="154" t="n"/>
      <c r="BM60" s="154" t="n"/>
      <c r="BN60" s="154" t="n"/>
      <c r="BO60" s="154" t="n"/>
    </row>
    <row r="61" spans="4:49" ht="16" hidden="1" customHeight="1" outlineLevel="1" x14ac:dyDescent="0.25">
      <c r="D61" s="185">
        <v>2</v>
      </c>
      <c r="E61" s="239" t="s">
        <v>198</v>
      </c>
      <c r="F61" s="187" t="n"/>
      <c r="G61" s="187" t="n"/>
      <c r="H61" s="187" t="n"/>
      <c r="I61" s="297"/>
      <c r="J61" s="297"/>
      <c r="K61" s="239" t="s">
        <v>280</v>
      </c>
      <c r="L61" s="297"/>
      <c r="M61" s="301"/>
      <c r="N61" s="297"/>
      <c r="O61" s="297"/>
      <c r="P61" s="297"/>
      <c r="Q61" s="297"/>
      <c r="R61" s="297"/>
      <c r="S61" s="188">
        <f t="shared" si="13"/>
        <v>0</v>
      </c>
      <c r="T61" s="188">
        <f t="shared" si="13"/>
        <v>0</v>
      </c>
      <c r="U61" s="188">
        <f t="shared" si="13"/>
        <v>0</v>
      </c>
      <c r="V61" s="188">
        <f t="shared" si="13"/>
        <v>0</v>
      </c>
      <c r="W61" s="297"/>
      <c r="X61" s="297"/>
      <c r="Y61" s="297"/>
      <c r="Z61" s="297"/>
      <c r="AA61" s="297"/>
      <c r="AB61" s="297"/>
      <c r="AC61" s="187" t="n"/>
      <c r="AD61" s="187" t="n"/>
      <c r="AE61" s="187" t="n"/>
      <c r="AF61" s="187" t="n"/>
      <c r="AG61" s="187" t="n"/>
      <c r="AH61" s="187" t="n"/>
      <c r="AI61" s="154" t="n"/>
      <c r="AJ61" s="154" t="n"/>
      <c r="AK61" s="154" t="n"/>
      <c r="AL61" s="154" t="n"/>
      <c r="AM61" s="154" t="n"/>
      <c r="AN61" s="154" t="n"/>
      <c r="AO61" s="154" t="n"/>
      <c r="AP61" s="154" t="n"/>
      <c r="AQ61" s="154" t="n"/>
      <c r="AR61" s="154" t="n"/>
      <c r="AS61" s="154" t="n"/>
      <c r="AT61" s="154" t="n"/>
      <c r="AU61" s="154" t="n"/>
      <c r="AV61" s="154" t="n"/>
      <c r="AW61" s="296"/>
      <c r="AX61" s="154" t="n"/>
      <c r="AY61" s="154" t="n"/>
      <c r="AZ61" s="154" t="n"/>
      <c r="BA61" s="154" t="n"/>
      <c r="BB61" s="154" t="n"/>
      <c r="BC61" s="154" t="n"/>
      <c r="BD61" s="154" t="n"/>
      <c r="BE61" s="154" t="n"/>
      <c r="BF61" s="154" t="n"/>
      <c r="BG61" s="154" t="n"/>
      <c r="BH61" s="154" t="n"/>
      <c r="BI61" s="154" t="n"/>
      <c r="BJ61" s="154" t="n"/>
      <c r="BK61" s="154" t="n"/>
      <c r="BL61" s="154" t="n"/>
      <c r="BM61" s="154" t="n"/>
      <c r="BN61" s="154" t="n"/>
      <c r="BO61" s="154" t="n"/>
    </row>
    <row r="62" spans="4:49" ht="16" hidden="1" customHeight="1" outlineLevel="1" x14ac:dyDescent="0.25">
      <c r="D62" s="185">
        <v>3</v>
      </c>
      <c r="E62" s="239" t="s">
        <v>197</v>
      </c>
      <c r="F62" s="187" t="n"/>
      <c r="G62" s="187" t="n"/>
      <c r="H62" s="187" t="n"/>
      <c r="I62" s="297"/>
      <c r="J62" s="297"/>
      <c r="K62" s="239" t="s">
        <v>280</v>
      </c>
      <c r="L62" s="297"/>
      <c r="M62" s="301"/>
      <c r="N62" s="297"/>
      <c r="O62" s="297"/>
      <c r="P62" s="297"/>
      <c r="Q62" s="297"/>
      <c r="R62" s="297"/>
      <c r="S62" s="188">
        <f t="shared" si="13"/>
        <v>0</v>
      </c>
      <c r="T62" s="188">
        <f t="shared" si="13"/>
        <v>0</v>
      </c>
      <c r="U62" s="188">
        <f t="shared" si="13"/>
        <v>0</v>
      </c>
      <c r="V62" s="188">
        <f t="shared" si="13"/>
        <v>0</v>
      </c>
      <c r="W62" s="297"/>
      <c r="X62" s="297"/>
      <c r="Y62" s="297"/>
      <c r="Z62" s="297"/>
      <c r="AA62" s="297"/>
      <c r="AB62" s="297"/>
      <c r="AC62" s="187" t="n"/>
      <c r="AD62" s="187" t="n"/>
      <c r="AE62" s="187" t="n"/>
      <c r="AF62" s="187" t="n"/>
      <c r="AG62" s="187" t="n"/>
      <c r="AH62" s="187" t="n"/>
      <c r="AI62" s="154" t="n"/>
      <c r="AJ62" s="154" t="n"/>
      <c r="AK62" s="154" t="n"/>
      <c r="AL62" s="154" t="n"/>
      <c r="AM62" s="154" t="n"/>
      <c r="AN62" s="154" t="n"/>
      <c r="AO62" s="154" t="n"/>
      <c r="AP62" s="154" t="n"/>
      <c r="AQ62" s="154" t="n"/>
      <c r="AR62" s="154" t="n"/>
      <c r="AS62" s="154" t="n"/>
      <c r="AT62" s="154" t="n"/>
      <c r="AU62" s="154" t="n"/>
      <c r="AV62" s="154" t="n"/>
      <c r="AW62" s="296"/>
      <c r="AX62" s="154" t="n"/>
      <c r="AY62" s="154" t="n"/>
      <c r="AZ62" s="154" t="n"/>
      <c r="BA62" s="154" t="n"/>
      <c r="BB62" s="154" t="n"/>
      <c r="BC62" s="154" t="n"/>
      <c r="BD62" s="154" t="n"/>
      <c r="BE62" s="154" t="n"/>
      <c r="BF62" s="154" t="n"/>
      <c r="BG62" s="154" t="n"/>
      <c r="BH62" s="154" t="n"/>
      <c r="BI62" s="154" t="n"/>
      <c r="BJ62" s="154" t="n"/>
      <c r="BK62" s="154" t="n"/>
      <c r="BL62" s="154" t="n"/>
      <c r="BM62" s="154" t="n"/>
      <c r="BN62" s="154" t="n"/>
      <c r="BO62" s="154" t="n"/>
    </row>
    <row r="63" spans="4:49" ht="16" hidden="1" customHeight="1" outlineLevel="1" x14ac:dyDescent="0.25">
      <c r="D63" s="153"/>
      <c r="E63" s="154" t="n"/>
      <c r="F63" s="154" t="n"/>
      <c r="G63" s="154" t="n"/>
      <c r="H63" s="154" t="n"/>
      <c r="I63" s="243"/>
      <c r="J63" s="243"/>
      <c r="K63" s="243"/>
      <c r="L63" s="243"/>
      <c r="M63" s="243"/>
      <c r="N63" s="243"/>
      <c r="O63" s="243"/>
      <c r="P63" s="243"/>
      <c r="Q63" s="243"/>
      <c r="R63" s="243"/>
      <c r="S63" s="243"/>
      <c r="T63" s="243"/>
      <c r="U63" s="243"/>
      <c r="V63" s="243"/>
      <c r="W63" s="243"/>
      <c r="X63" s="243"/>
      <c r="Y63" s="243"/>
      <c r="Z63" s="243"/>
      <c r="AA63" s="243"/>
      <c r="AB63" s="243"/>
      <c r="AC63" s="154" t="n"/>
      <c r="AD63" s="154" t="n"/>
      <c r="AE63" s="154" t="n"/>
      <c r="AF63" s="154" t="n"/>
      <c r="AG63" s="154" t="n"/>
      <c r="AH63" s="154" t="n"/>
      <c r="AI63" s="154" t="n"/>
      <c r="AJ63" s="154" t="n"/>
      <c r="AK63" s="154" t="n"/>
      <c r="AL63" s="154" t="n"/>
      <c r="AM63" s="154" t="n"/>
      <c r="AN63" s="154" t="n"/>
      <c r="AO63" s="154" t="n"/>
      <c r="AP63" s="154" t="n"/>
      <c r="AQ63" s="154" t="n"/>
      <c r="AR63" s="154" t="n"/>
      <c r="AS63" s="154" t="n"/>
      <c r="AT63" s="154" t="n"/>
      <c r="AU63" s="154" t="n"/>
      <c r="AV63" s="154" t="n"/>
      <c r="AW63" s="296"/>
      <c r="AX63" s="154" t="n"/>
      <c r="AY63" s="154" t="n"/>
      <c r="AZ63" s="154" t="n"/>
      <c r="BA63" s="154" t="n"/>
      <c r="BB63" s="154" t="n"/>
      <c r="BC63" s="154" t="n"/>
      <c r="BD63" s="154" t="n"/>
      <c r="BE63" s="154" t="n"/>
      <c r="BF63" s="154" t="n"/>
      <c r="BG63" s="154" t="n"/>
      <c r="BH63" s="154" t="n"/>
      <c r="BI63" s="154" t="n"/>
      <c r="BJ63" s="154" t="n"/>
      <c r="BK63" s="154" t="n"/>
      <c r="BL63" s="154" t="n"/>
      <c r="BM63" s="154" t="n"/>
      <c r="BN63" s="154" t="n"/>
      <c r="BO63" s="154" t="n"/>
    </row>
    <row r="64" spans="4:49" ht="16" hidden="1" customHeight="1" outlineLevel="1" x14ac:dyDescent="0.25">
      <c r="D64" s="186"/>
      <c r="E64" s="153" t="s">
        <v>621</v>
      </c>
      <c r="F64" s="187" t="n"/>
      <c r="G64" s="187" t="n"/>
      <c r="H64" s="187" t="n"/>
      <c r="I64" s="297"/>
      <c r="J64" s="297"/>
      <c r="K64" s="302"/>
      <c r="L64" s="297"/>
      <c r="M64" s="301"/>
      <c r="N64" s="297"/>
      <c r="O64" s="297"/>
      <c r="P64" s="297"/>
      <c r="Q64" s="297"/>
      <c r="R64" s="297"/>
      <c r="S64" s="188"/>
      <c r="T64" s="188"/>
      <c r="U64" s="188"/>
      <c r="V64" s="188"/>
      <c r="W64" s="297"/>
      <c r="X64" s="297"/>
      <c r="Y64" s="297"/>
      <c r="Z64" s="297"/>
      <c r="AA64" s="297"/>
      <c r="AB64" s="297"/>
      <c r="AC64" s="187" t="n"/>
      <c r="AD64" s="187" t="n"/>
      <c r="AE64" s="187" t="n"/>
      <c r="AF64" s="187" t="n"/>
      <c r="AG64" s="187" t="n"/>
      <c r="AH64" s="187" t="n"/>
      <c r="AI64" s="154" t="n"/>
      <c r="AJ64" s="154" t="n"/>
      <c r="AK64" s="154" t="n"/>
      <c r="AL64" s="154" t="n"/>
      <c r="AM64" s="154" t="n"/>
      <c r="AN64" s="154" t="n"/>
      <c r="AO64" s="154" t="n"/>
      <c r="AP64" s="154" t="n"/>
      <c r="AQ64" s="154" t="n"/>
      <c r="AR64" s="154" t="n"/>
      <c r="AS64" s="154" t="n"/>
      <c r="AT64" s="154" t="n"/>
      <c r="AU64" s="154" t="n"/>
      <c r="AV64" s="154" t="n"/>
      <c r="AW64" s="296"/>
      <c r="AX64" s="154" t="n"/>
      <c r="AY64" s="154" t="n"/>
      <c r="AZ64" s="154" t="n"/>
      <c r="BA64" s="154" t="n"/>
      <c r="BB64" s="154" t="n"/>
      <c r="BC64" s="154" t="n"/>
      <c r="BD64" s="154" t="n"/>
      <c r="BE64" s="154" t="n"/>
      <c r="BF64" s="154" t="n"/>
      <c r="BG64" s="154" t="n"/>
      <c r="BH64" s="154" t="n"/>
      <c r="BI64" s="154" t="n"/>
      <c r="BJ64" s="154" t="n"/>
      <c r="BK64" s="154" t="n"/>
      <c r="BL64" s="154" t="n"/>
      <c r="BM64" s="154" t="n"/>
      <c r="BN64" s="154" t="n"/>
      <c r="BO64" s="154" t="n"/>
    </row>
    <row r="65" spans="4:49" ht="16" hidden="1" customHeight="1" outlineLevel="1" x14ac:dyDescent="0.25">
      <c r="D65" s="186"/>
      <c r="E65" s="153" t="s">
        <v>594</v>
      </c>
      <c r="F65" s="187" t="n"/>
      <c r="G65" s="187" t="n"/>
      <c r="H65" s="187" t="n"/>
      <c r="I65" s="297"/>
      <c r="J65" s="297"/>
      <c r="K65" s="302"/>
      <c r="L65" s="297"/>
      <c r="M65" s="301"/>
      <c r="N65" s="297"/>
      <c r="O65" s="297"/>
      <c r="P65" s="297"/>
      <c r="Q65" s="297"/>
      <c r="R65" s="297"/>
      <c r="S65" s="300">
        <v>100</v>
      </c>
      <c r="T65" s="300">
        <v>100</v>
      </c>
      <c r="U65" s="300">
        <v>100</v>
      </c>
      <c r="V65" s="300">
        <v>100</v>
      </c>
      <c r="W65" s="297"/>
      <c r="X65" s="297"/>
      <c r="Y65" s="297"/>
      <c r="Z65" s="297"/>
      <c r="AA65" s="297"/>
      <c r="AB65" s="297"/>
      <c r="AC65" s="187" t="n"/>
      <c r="AD65" s="187" t="n"/>
      <c r="AE65" s="187" t="n"/>
      <c r="AF65" s="187" t="n"/>
      <c r="AG65" s="187" t="n"/>
      <c r="AH65" s="187" t="n"/>
      <c r="AI65" s="154" t="n"/>
      <c r="AJ65" s="154" t="n"/>
      <c r="AK65" s="154" t="n"/>
      <c r="AL65" s="154" t="n"/>
      <c r="AM65" s="154" t="n"/>
      <c r="AN65" s="154" t="n"/>
      <c r="AO65" s="154" t="n"/>
      <c r="AP65" s="154" t="n"/>
      <c r="AQ65" s="154" t="n"/>
      <c r="AR65" s="154" t="n"/>
      <c r="AS65" s="154" t="n"/>
      <c r="AT65" s="154" t="n"/>
      <c r="AU65" s="154" t="n"/>
      <c r="AV65" s="154" t="n"/>
      <c r="AW65" s="296"/>
      <c r="AX65" s="154" t="n"/>
      <c r="AY65" s="154" t="n"/>
      <c r="AZ65" s="154" t="n"/>
      <c r="BA65" s="154" t="n"/>
      <c r="BB65" s="154" t="n"/>
      <c r="BC65" s="154" t="n"/>
      <c r="BD65" s="154" t="n"/>
      <c r="BE65" s="154" t="n"/>
      <c r="BF65" s="154" t="n"/>
      <c r="BG65" s="154" t="n"/>
      <c r="BH65" s="154" t="n"/>
      <c r="BI65" s="154" t="n"/>
      <c r="BJ65" s="154" t="n"/>
      <c r="BK65" s="154" t="n"/>
      <c r="BL65" s="154" t="n"/>
      <c r="BM65" s="154" t="n"/>
      <c r="BN65" s="154" t="n"/>
      <c r="BO65" s="154" t="n"/>
    </row>
    <row r="66" spans="4:49" ht="16" hidden="1" customHeight="1" outlineLevel="1" x14ac:dyDescent="0.25">
      <c r="D66" s="186"/>
      <c r="E66" s="239" t="s">
        <v>595</v>
      </c>
      <c r="F66" s="187" t="n"/>
      <c r="G66" s="187" t="n"/>
      <c r="H66" s="187" t="n"/>
      <c r="I66" s="297"/>
      <c r="J66" s="297"/>
      <c r="K66" s="302"/>
      <c r="L66" s="297"/>
      <c r="M66" s="301"/>
      <c r="N66" s="297"/>
      <c r="O66" s="297"/>
      <c r="P66" s="297"/>
      <c r="Q66" s="297"/>
      <c r="R66" s="297"/>
      <c r="S66" s="188">
        <f>-S65*(1-$M$18)</f>
        <v>-61.5</v>
      </c>
      <c r="T66" s="188">
        <f t="shared" ref="T66" si="14">-T65*(1-$M$18)</f>
        <v>-61.5</v>
      </c>
      <c r="U66" s="188">
        <f t="shared" ref="U66" si="15">-U65*(1-$M$18)</f>
        <v>-61.5</v>
      </c>
      <c r="V66" s="188">
        <f t="shared" ref="V66" si="16">-V65*(1-$M$18)</f>
        <v>-61.5</v>
      </c>
      <c r="W66" s="297"/>
      <c r="X66" s="297"/>
      <c r="Y66" s="297"/>
      <c r="Z66" s="297"/>
      <c r="AA66" s="297"/>
      <c r="AB66" s="297"/>
      <c r="AC66" s="187" t="n"/>
      <c r="AD66" s="187" t="n"/>
      <c r="AE66" s="187" t="n"/>
      <c r="AF66" s="187" t="n"/>
      <c r="AG66" s="187" t="n"/>
      <c r="AH66" s="187" t="n"/>
      <c r="AI66" s="154" t="n"/>
      <c r="AJ66" s="154" t="n"/>
      <c r="AK66" s="154" t="n"/>
      <c r="AL66" s="154" t="n"/>
      <c r="AM66" s="154" t="n"/>
      <c r="AN66" s="154" t="n"/>
      <c r="AO66" s="154" t="n"/>
      <c r="AP66" s="154" t="n"/>
      <c r="AQ66" s="154" t="n"/>
      <c r="AR66" s="154" t="n"/>
      <c r="AS66" s="154" t="n"/>
      <c r="AT66" s="154" t="n"/>
      <c r="AU66" s="154" t="n"/>
      <c r="AV66" s="154" t="n"/>
      <c r="AW66" s="296"/>
      <c r="AX66" s="154" t="n"/>
      <c r="AY66" s="154" t="n"/>
      <c r="AZ66" s="154" t="n"/>
      <c r="BA66" s="154" t="n"/>
      <c r="BB66" s="154" t="n"/>
      <c r="BC66" s="154" t="n"/>
      <c r="BD66" s="154" t="n"/>
      <c r="BE66" s="154" t="n"/>
      <c r="BF66" s="154" t="n"/>
      <c r="BG66" s="154" t="n"/>
      <c r="BH66" s="154" t="n"/>
      <c r="BI66" s="154" t="n"/>
      <c r="BJ66" s="154" t="n"/>
      <c r="BK66" s="154" t="n"/>
      <c r="BL66" s="154" t="n"/>
      <c r="BM66" s="154" t="n"/>
      <c r="BN66" s="154" t="n"/>
      <c r="BO66" s="154" t="n"/>
    </row>
    <row r="67" spans="4:49" ht="16" hidden="1" customHeight="1" outlineLevel="1" x14ac:dyDescent="0.25">
      <c r="D67" s="186"/>
      <c r="E67" s="239" t="s">
        <v>589</v>
      </c>
      <c r="F67" s="187" t="n"/>
      <c r="G67" s="187" t="n"/>
      <c r="H67" s="187" t="n"/>
      <c r="I67" s="297"/>
      <c r="J67" s="297"/>
      <c r="K67" s="302"/>
      <c r="L67" s="297"/>
      <c r="M67" s="301"/>
      <c r="N67" s="297"/>
      <c r="O67" s="297"/>
      <c r="P67" s="297"/>
      <c r="Q67" s="297"/>
      <c r="R67" s="297"/>
      <c r="S67" s="188">
        <f>S65+S66</f>
        <v>38.5</v>
      </c>
      <c r="T67" s="188">
        <f t="shared" ref="T67" si="17">T65+T66</f>
        <v>38.5</v>
      </c>
      <c r="U67" s="188">
        <f t="shared" ref="U67" si="18">U65+U66</f>
        <v>38.5</v>
      </c>
      <c r="V67" s="188">
        <f t="shared" ref="V67" si="19">V65+V66</f>
        <v>38.5</v>
      </c>
      <c r="W67" s="297"/>
      <c r="X67" s="297"/>
      <c r="Y67" s="297"/>
      <c r="Z67" s="304"/>
      <c r="AA67" s="297"/>
      <c r="AB67" s="297"/>
      <c r="AC67" s="187" t="n"/>
      <c r="AD67" s="187" t="n"/>
      <c r="AE67" s="187" t="n"/>
      <c r="AF67" s="187" t="n"/>
      <c r="AG67" s="187" t="n"/>
      <c r="AH67" s="187" t="n"/>
      <c r="AI67" s="154" t="n"/>
      <c r="AJ67" s="154" t="n"/>
      <c r="AK67" s="154" t="n"/>
      <c r="AL67" s="154" t="n"/>
      <c r="AM67" s="154" t="n"/>
      <c r="AN67" s="154" t="n"/>
      <c r="AO67" s="154" t="n"/>
      <c r="AP67" s="154" t="n"/>
      <c r="AQ67" s="154" t="n"/>
      <c r="AR67" s="154" t="n"/>
      <c r="AS67" s="154" t="n"/>
      <c r="AT67" s="154" t="n"/>
      <c r="AU67" s="154" t="n"/>
      <c r="AV67" s="154" t="n"/>
      <c r="AW67" s="296"/>
      <c r="AX67" s="154" t="n"/>
      <c r="AY67" s="154" t="n"/>
      <c r="AZ67" s="154" t="n"/>
      <c r="BA67" s="154" t="n"/>
      <c r="BB67" s="154" t="n"/>
      <c r="BC67" s="154" t="n"/>
      <c r="BD67" s="154" t="n"/>
      <c r="BE67" s="154" t="n"/>
      <c r="BF67" s="154" t="n"/>
      <c r="BG67" s="154" t="n"/>
      <c r="BH67" s="154" t="n"/>
      <c r="BI67" s="154" t="n"/>
      <c r="BJ67" s="154" t="n"/>
      <c r="BK67" s="154" t="n"/>
      <c r="BL67" s="154" t="n"/>
      <c r="BM67" s="154" t="n"/>
      <c r="BN67" s="154" t="n"/>
      <c r="BO67" s="154" t="n"/>
    </row>
    <row r="68" spans="4:49" ht="16" hidden="1" customHeight="1" outlineLevel="1" x14ac:dyDescent="0.25">
      <c r="D68" s="186"/>
      <c r="E68" s="239" t="s">
        <v>590</v>
      </c>
      <c r="F68" s="187" t="n"/>
      <c r="G68" s="187" t="n"/>
      <c r="H68" s="187" t="n"/>
      <c r="I68" s="297"/>
      <c r="J68" s="297"/>
      <c r="K68" s="302"/>
      <c r="L68" s="297"/>
      <c r="M68" s="301"/>
      <c r="N68" s="297"/>
      <c r="O68" s="297"/>
      <c r="P68" s="297"/>
      <c r="Q68" s="297"/>
      <c r="R68" s="297"/>
      <c r="S68" s="188">
        <f>S67/S65</f>
        <v>0.38500000000000001</v>
      </c>
      <c r="T68" s="188">
        <f>T67/T65</f>
        <v>0.38500000000000001</v>
      </c>
      <c r="U68" s="188">
        <f>U67/U65</f>
        <v>0.38500000000000001</v>
      </c>
      <c r="V68" s="188">
        <f>V67/V65</f>
        <v>0.38500000000000001</v>
      </c>
      <c r="W68" s="297"/>
      <c r="X68" s="297"/>
      <c r="Y68" s="297"/>
      <c r="Z68" s="297"/>
      <c r="AA68" s="297"/>
      <c r="AB68" s="297"/>
      <c r="AC68" s="187" t="n"/>
      <c r="AD68" s="187" t="n"/>
      <c r="AE68" s="187" t="n"/>
      <c r="AF68" s="187" t="n"/>
      <c r="AG68" s="187" t="n"/>
      <c r="AH68" s="187" t="n"/>
      <c r="AI68" s="154" t="n"/>
      <c r="AJ68" s="154" t="n"/>
      <c r="AK68" s="154" t="n"/>
      <c r="AL68" s="154" t="n"/>
      <c r="AM68" s="154" t="n"/>
      <c r="AN68" s="154" t="n"/>
      <c r="AO68" s="154" t="n"/>
      <c r="AP68" s="154" t="n"/>
      <c r="AQ68" s="154" t="n"/>
      <c r="AR68" s="154" t="n"/>
      <c r="AS68" s="154" t="n"/>
      <c r="AT68" s="154" t="n"/>
      <c r="AU68" s="154" t="n"/>
      <c r="AV68" s="154" t="n"/>
      <c r="AW68" s="296"/>
      <c r="AX68" s="154" t="n"/>
      <c r="AY68" s="154" t="n"/>
      <c r="AZ68" s="154" t="n"/>
      <c r="BA68" s="154" t="n"/>
      <c r="BB68" s="154" t="n"/>
      <c r="BC68" s="154" t="n"/>
      <c r="BD68" s="154" t="n"/>
      <c r="BE68" s="154" t="n"/>
      <c r="BF68" s="154" t="n"/>
      <c r="BG68" s="154" t="n"/>
      <c r="BH68" s="154" t="n"/>
      <c r="BI68" s="154" t="n"/>
      <c r="BJ68" s="154" t="n"/>
      <c r="BK68" s="154" t="n"/>
      <c r="BL68" s="154" t="n"/>
      <c r="BM68" s="154" t="n"/>
      <c r="BN68" s="154" t="n"/>
      <c r="BO68" s="154" t="n"/>
    </row>
    <row r="69" spans="4:49" ht="16" hidden="1" customHeight="1" outlineLevel="1" x14ac:dyDescent="0.25">
      <c r="D69" s="153"/>
      <c r="E69" s="239"/>
      <c r="F69" s="154" t="n"/>
      <c r="G69" s="154" t="n"/>
      <c r="H69" s="154" t="n"/>
      <c r="I69" s="243"/>
      <c r="J69" s="243"/>
      <c r="K69" s="239"/>
      <c r="L69" s="243"/>
      <c r="M69" s="303"/>
      <c r="N69" s="243"/>
      <c r="O69" s="243"/>
      <c r="P69" s="243"/>
      <c r="Q69" s="243"/>
      <c r="R69" s="243"/>
      <c r="S69" s="296"/>
      <c r="T69" s="296"/>
      <c r="U69" s="296"/>
      <c r="V69" s="296"/>
      <c r="W69" s="243"/>
      <c r="X69" s="243"/>
      <c r="Y69" s="243"/>
      <c r="Z69" s="243"/>
      <c r="AA69" s="243"/>
      <c r="AB69" s="243"/>
      <c r="AC69" s="154" t="n"/>
      <c r="AD69" s="154" t="n"/>
      <c r="AE69" s="154" t="n"/>
      <c r="AF69" s="154" t="n"/>
      <c r="AG69" s="154" t="n"/>
      <c r="AH69" s="154" t="n"/>
      <c r="AI69" s="154" t="n"/>
      <c r="AJ69" s="154" t="n"/>
      <c r="AK69" s="154" t="n"/>
      <c r="AL69" s="154" t="n"/>
      <c r="AM69" s="154" t="n"/>
      <c r="AN69" s="154" t="n"/>
      <c r="AO69" s="154" t="n"/>
      <c r="AP69" s="154" t="n"/>
      <c r="AQ69" s="154" t="n"/>
      <c r="AR69" s="154" t="n"/>
      <c r="AS69" s="154" t="n"/>
      <c r="AT69" s="154" t="n"/>
      <c r="AU69" s="154" t="n"/>
      <c r="AV69" s="154" t="n"/>
      <c r="AW69" s="296"/>
      <c r="AX69" s="154" t="n"/>
      <c r="AY69" s="154" t="n"/>
      <c r="AZ69" s="154" t="n"/>
      <c r="BA69" s="154" t="n"/>
      <c r="BB69" s="154" t="n"/>
      <c r="BC69" s="154" t="n"/>
      <c r="BD69" s="154" t="n"/>
      <c r="BE69" s="154" t="n"/>
      <c r="BF69" s="154" t="n"/>
      <c r="BG69" s="154" t="n"/>
      <c r="BH69" s="154" t="n"/>
      <c r="BI69" s="154" t="n"/>
      <c r="BJ69" s="154" t="n"/>
      <c r="BK69" s="154" t="n"/>
      <c r="BL69" s="154" t="n"/>
      <c r="BM69" s="154" t="n"/>
      <c r="BN69" s="154" t="n"/>
      <c r="BO69" s="154" t="n"/>
    </row>
    <row r="70" spans="4:49" ht="16" hidden="1" customHeight="1" outlineLevel="1" x14ac:dyDescent="0.25">
      <c r="D70" s="186"/>
      <c r="E70" s="153" t="s">
        <v>622</v>
      </c>
      <c r="F70" s="187" t="n"/>
      <c r="G70" s="187" t="n"/>
      <c r="H70" s="187" t="n"/>
      <c r="I70" s="297"/>
      <c r="J70" s="297"/>
      <c r="K70" s="302"/>
      <c r="L70" s="297"/>
      <c r="M70" s="301"/>
      <c r="N70" s="297"/>
      <c r="O70" s="297"/>
      <c r="P70" s="297"/>
      <c r="Q70" s="297"/>
      <c r="R70" s="297"/>
      <c r="S70" s="188"/>
      <c r="T70" s="188"/>
      <c r="U70" s="188"/>
      <c r="V70" s="188"/>
      <c r="W70" s="297"/>
      <c r="X70" s="297"/>
      <c r="Y70" s="297"/>
      <c r="Z70" s="297"/>
      <c r="AA70" s="297"/>
      <c r="AB70" s="297"/>
      <c r="AC70" s="187" t="n"/>
      <c r="AD70" s="187" t="n"/>
      <c r="AE70" s="187" t="n"/>
      <c r="AF70" s="187" t="n"/>
      <c r="AG70" s="187" t="n"/>
      <c r="AH70" s="187" t="n"/>
      <c r="AI70" s="154" t="n"/>
      <c r="AJ70" s="154" t="n"/>
      <c r="AK70" s="154" t="n"/>
      <c r="AL70" s="154" t="n"/>
      <c r="AM70" s="154" t="n"/>
      <c r="AN70" s="154" t="n"/>
      <c r="AO70" s="154" t="n"/>
      <c r="AP70" s="154" t="n"/>
      <c r="AQ70" s="154" t="n"/>
      <c r="AR70" s="154" t="n"/>
      <c r="AS70" s="154" t="n"/>
      <c r="AT70" s="154" t="n"/>
      <c r="AU70" s="154" t="n"/>
      <c r="AV70" s="154" t="n"/>
      <c r="AW70" s="296"/>
      <c r="AX70" s="154" t="n"/>
      <c r="AY70" s="154" t="n"/>
      <c r="AZ70" s="154" t="n"/>
      <c r="BA70" s="154" t="n"/>
      <c r="BB70" s="154" t="n"/>
      <c r="BC70" s="154" t="n"/>
      <c r="BD70" s="154" t="n"/>
      <c r="BE70" s="154" t="n"/>
      <c r="BF70" s="154" t="n"/>
      <c r="BG70" s="154" t="n"/>
      <c r="BH70" s="154" t="n"/>
      <c r="BI70" s="154" t="n"/>
      <c r="BJ70" s="154" t="n"/>
      <c r="BK70" s="154" t="n"/>
      <c r="BL70" s="154" t="n"/>
      <c r="BM70" s="154" t="n"/>
      <c r="BN70" s="154" t="n"/>
      <c r="BO70" s="154" t="n"/>
    </row>
    <row r="71" spans="4:49" ht="16" hidden="1" customHeight="1" outlineLevel="1" x14ac:dyDescent="0.25">
      <c r="D71" s="186"/>
      <c r="E71" s="153" t="s">
        <v>594</v>
      </c>
      <c r="F71" s="187" t="n"/>
      <c r="G71" s="187" t="n"/>
      <c r="H71" s="187" t="n"/>
      <c r="I71" s="297"/>
      <c r="J71" s="297"/>
      <c r="K71" s="302"/>
      <c r="L71" s="297"/>
      <c r="M71" s="301"/>
      <c r="N71" s="297"/>
      <c r="O71" s="297"/>
      <c r="P71" s="297"/>
      <c r="Q71" s="297"/>
      <c r="R71" s="297"/>
      <c r="S71" s="300">
        <v>100</v>
      </c>
      <c r="T71" s="300">
        <v>100</v>
      </c>
      <c r="U71" s="300">
        <v>100</v>
      </c>
      <c r="V71" s="300">
        <v>100</v>
      </c>
      <c r="W71" s="297"/>
      <c r="X71" s="297"/>
      <c r="Y71" s="297"/>
      <c r="Z71" s="297"/>
      <c r="AA71" s="297"/>
      <c r="AB71" s="297"/>
      <c r="AC71" s="187" t="n"/>
      <c r="AD71" s="187" t="n"/>
      <c r="AE71" s="187" t="n"/>
      <c r="AF71" s="187" t="n"/>
      <c r="AG71" s="187" t="n"/>
      <c r="AH71" s="187" t="n"/>
      <c r="AI71" s="154" t="n"/>
      <c r="AJ71" s="154" t="n"/>
      <c r="AK71" s="154" t="n"/>
      <c r="AL71" s="154" t="n"/>
      <c r="AM71" s="154" t="n"/>
      <c r="AN71" s="154" t="n"/>
      <c r="AO71" s="154" t="n"/>
      <c r="AP71" s="154" t="n"/>
      <c r="AQ71" s="154" t="n"/>
      <c r="AR71" s="154" t="n"/>
      <c r="AS71" s="154" t="n"/>
      <c r="AT71" s="154" t="n"/>
      <c r="AU71" s="154" t="n"/>
      <c r="AV71" s="154" t="n"/>
      <c r="AW71" s="296"/>
      <c r="AX71" s="154" t="n"/>
      <c r="AY71" s="154" t="n"/>
      <c r="AZ71" s="154" t="n"/>
      <c r="BA71" s="154" t="n"/>
      <c r="BB71" s="154" t="n"/>
      <c r="BC71" s="154" t="n"/>
      <c r="BD71" s="154" t="n"/>
      <c r="BE71" s="154" t="n"/>
      <c r="BF71" s="154" t="n"/>
      <c r="BG71" s="154" t="n"/>
      <c r="BH71" s="154" t="n"/>
      <c r="BI71" s="154" t="n"/>
      <c r="BJ71" s="154" t="n"/>
      <c r="BK71" s="154" t="n"/>
      <c r="BL71" s="154" t="n"/>
      <c r="BM71" s="154" t="n"/>
      <c r="BN71" s="154" t="n"/>
      <c r="BO71" s="154" t="n"/>
    </row>
    <row r="72" spans="4:49" ht="16" hidden="1" customHeight="1" outlineLevel="1" x14ac:dyDescent="0.25">
      <c r="D72" s="186"/>
      <c r="E72" s="239" t="s">
        <v>591</v>
      </c>
      <c r="F72" s="187" t="n"/>
      <c r="G72" s="187" t="n"/>
      <c r="H72" s="187" t="n"/>
      <c r="I72" s="297"/>
      <c r="J72" s="297"/>
      <c r="K72" s="302"/>
      <c r="L72" s="297"/>
      <c r="M72" s="301"/>
      <c r="N72" s="297"/>
      <c r="O72" s="297"/>
      <c r="P72" s="297"/>
      <c r="Q72" s="297"/>
      <c r="R72" s="297"/>
      <c r="S72" s="188">
        <f>-S75*S52</f>
        <v>0</v>
      </c>
      <c r="T72" s="188">
        <f t="shared" ref="T72:V72" si="20">-T75*T52</f>
        <v>0</v>
      </c>
      <c r="U72" s="188">
        <f t="shared" si="20"/>
        <v>0</v>
      </c>
      <c r="V72" s="188">
        <f t="shared" si="20"/>
        <v>0</v>
      </c>
      <c r="W72" s="297"/>
      <c r="X72" s="297"/>
      <c r="Y72" s="297"/>
      <c r="Z72" s="297"/>
      <c r="AA72" s="297"/>
      <c r="AB72" s="297"/>
      <c r="AC72" s="187" t="n"/>
      <c r="AD72" s="187" t="n"/>
      <c r="AE72" s="187" t="n"/>
      <c r="AF72" s="187" t="n"/>
      <c r="AG72" s="187" t="n"/>
      <c r="AH72" s="187" t="n"/>
      <c r="AI72" s="154" t="n"/>
      <c r="AJ72" s="154" t="n"/>
      <c r="AK72" s="154" t="n"/>
      <c r="AL72" s="154" t="n"/>
      <c r="AM72" s="154" t="n"/>
      <c r="AN72" s="154" t="n"/>
      <c r="AO72" s="154" t="n"/>
      <c r="AP72" s="154" t="n"/>
      <c r="AQ72" s="154" t="n"/>
      <c r="AR72" s="154" t="n"/>
      <c r="AS72" s="154" t="n"/>
      <c r="AT72" s="154" t="n"/>
      <c r="AU72" s="154" t="n"/>
      <c r="AV72" s="154" t="n"/>
      <c r="AW72" s="296"/>
      <c r="AX72" s="154" t="n"/>
      <c r="AY72" s="154" t="n"/>
      <c r="AZ72" s="154" t="n"/>
      <c r="BA72" s="154" t="n"/>
      <c r="BB72" s="154" t="n"/>
      <c r="BC72" s="154" t="n"/>
      <c r="BD72" s="154" t="n"/>
      <c r="BE72" s="154" t="n"/>
      <c r="BF72" s="154" t="n"/>
      <c r="BG72" s="154" t="n"/>
      <c r="BH72" s="154" t="n"/>
      <c r="BI72" s="154" t="n"/>
      <c r="BJ72" s="154" t="n"/>
      <c r="BK72" s="154" t="n"/>
      <c r="BL72" s="154" t="n"/>
      <c r="BM72" s="154" t="n"/>
      <c r="BN72" s="154" t="n"/>
      <c r="BO72" s="154" t="n"/>
    </row>
    <row r="73" spans="4:49" ht="16" hidden="1" customHeight="1" outlineLevel="1" x14ac:dyDescent="0.25">
      <c r="D73" s="186"/>
      <c r="E73" s="239" t="s">
        <v>592</v>
      </c>
      <c r="F73" s="187" t="n"/>
      <c r="G73" s="187" t="n"/>
      <c r="H73" s="187" t="n"/>
      <c r="I73" s="297"/>
      <c r="J73" s="297"/>
      <c r="K73" s="302"/>
      <c r="L73" s="297"/>
      <c r="M73" s="301"/>
      <c r="N73" s="297"/>
      <c r="O73" s="297"/>
      <c r="P73" s="297"/>
      <c r="Q73" s="297"/>
      <c r="R73" s="297"/>
      <c r="S73" s="188">
        <f>SUM(S71:S72)</f>
        <v>100</v>
      </c>
      <c r="T73" s="188">
        <f t="shared" ref="T73" si="21">SUM(T71:T72)</f>
        <v>100</v>
      </c>
      <c r="U73" s="188">
        <f t="shared" ref="U73" si="22">SUM(U71:U72)</f>
        <v>100</v>
      </c>
      <c r="V73" s="188">
        <f t="shared" ref="V73" si="23">SUM(V71:V72)</f>
        <v>100</v>
      </c>
      <c r="W73" s="297"/>
      <c r="X73" s="297"/>
      <c r="Y73" s="297"/>
      <c r="Z73" s="304"/>
      <c r="AA73" s="297"/>
      <c r="AB73" s="297"/>
      <c r="AC73" s="187" t="n"/>
      <c r="AD73" s="187" t="n"/>
      <c r="AE73" s="187" t="n"/>
      <c r="AF73" s="187" t="n"/>
      <c r="AG73" s="187" t="n"/>
      <c r="AH73" s="187" t="n"/>
      <c r="AI73" s="154" t="n"/>
      <c r="AJ73" s="154" t="n"/>
      <c r="AK73" s="154" t="n"/>
      <c r="AL73" s="154" t="n"/>
      <c r="AM73" s="154" t="n"/>
      <c r="AN73" s="154" t="n"/>
      <c r="AO73" s="154" t="n"/>
      <c r="AP73" s="154" t="n"/>
      <c r="AQ73" s="154" t="n"/>
      <c r="AR73" s="154" t="n"/>
      <c r="AS73" s="154" t="n"/>
      <c r="AT73" s="154" t="n"/>
      <c r="AU73" s="154" t="n"/>
      <c r="AV73" s="154" t="n"/>
      <c r="AW73" s="296"/>
      <c r="AX73" s="154" t="n"/>
      <c r="AY73" s="154" t="n"/>
      <c r="AZ73" s="154" t="n"/>
      <c r="BA73" s="154" t="n"/>
      <c r="BB73" s="154" t="n"/>
      <c r="BC73" s="154" t="n"/>
      <c r="BD73" s="154" t="n"/>
      <c r="BE73" s="154" t="n"/>
      <c r="BF73" s="154" t="n"/>
      <c r="BG73" s="154" t="n"/>
      <c r="BH73" s="154" t="n"/>
      <c r="BI73" s="154" t="n"/>
      <c r="BJ73" s="154" t="n"/>
      <c r="BK73" s="154" t="n"/>
      <c r="BL73" s="154" t="n"/>
      <c r="BM73" s="154" t="n"/>
      <c r="BN73" s="154" t="n"/>
      <c r="BO73" s="154" t="n"/>
    </row>
    <row r="74" spans="4:49" ht="16" hidden="1" customHeight="1" outlineLevel="1" x14ac:dyDescent="0.25">
      <c r="D74" s="186"/>
      <c r="E74" s="239" t="s">
        <v>588</v>
      </c>
      <c r="F74" s="187" t="n"/>
      <c r="G74" s="187" t="n"/>
      <c r="H74" s="187" t="n"/>
      <c r="I74" s="297"/>
      <c r="J74" s="297"/>
      <c r="K74" s="302"/>
      <c r="L74" s="297"/>
      <c r="M74" s="301"/>
      <c r="N74" s="297"/>
      <c r="O74" s="297"/>
      <c r="P74" s="297"/>
      <c r="Q74" s="297"/>
      <c r="R74" s="297"/>
      <c r="S74" s="188">
        <f>-S71*(1-$M$18)</f>
        <v>-61.5</v>
      </c>
      <c r="T74" s="188">
        <f t="shared" ref="T74:V74" si="24">-T71*(1-$M$18)</f>
        <v>-61.5</v>
      </c>
      <c r="U74" s="188">
        <f t="shared" si="24"/>
        <v>-61.5</v>
      </c>
      <c r="V74" s="188">
        <f t="shared" si="24"/>
        <v>-61.5</v>
      </c>
      <c r="W74" s="297"/>
      <c r="X74" s="297"/>
      <c r="Y74" s="297"/>
      <c r="Z74" s="297"/>
      <c r="AA74" s="297"/>
      <c r="AB74" s="297"/>
      <c r="AC74" s="187" t="n"/>
      <c r="AD74" s="187" t="n"/>
      <c r="AE74" s="187" t="n"/>
      <c r="AF74" s="187" t="n"/>
      <c r="AG74" s="187" t="n"/>
      <c r="AH74" s="187" t="n"/>
      <c r="AI74" s="154" t="n"/>
      <c r="AJ74" s="154" t="n"/>
      <c r="AK74" s="154" t="n"/>
      <c r="AL74" s="154" t="n"/>
      <c r="AM74" s="154" t="n"/>
      <c r="AN74" s="154" t="n"/>
      <c r="AO74" s="154" t="n"/>
      <c r="AP74" s="154" t="n"/>
      <c r="AQ74" s="154" t="n"/>
      <c r="AR74" s="154" t="n"/>
      <c r="AS74" s="154" t="n"/>
      <c r="AT74" s="154" t="n"/>
      <c r="AU74" s="154" t="n"/>
      <c r="AV74" s="154" t="n"/>
      <c r="AW74" s="296"/>
      <c r="AX74" s="154" t="n"/>
      <c r="AY74" s="154" t="n"/>
      <c r="AZ74" s="154" t="n"/>
      <c r="BA74" s="154" t="n"/>
      <c r="BB74" s="154" t="n"/>
      <c r="BC74" s="154" t="n"/>
      <c r="BD74" s="154" t="n"/>
      <c r="BE74" s="154" t="n"/>
      <c r="BF74" s="154" t="n"/>
      <c r="BG74" s="154" t="n"/>
      <c r="BH74" s="154" t="n"/>
      <c r="BI74" s="154" t="n"/>
      <c r="BJ74" s="154" t="n"/>
      <c r="BK74" s="154" t="n"/>
      <c r="BL74" s="154" t="n"/>
      <c r="BM74" s="154" t="n"/>
      <c r="BN74" s="154" t="n"/>
      <c r="BO74" s="154" t="n"/>
    </row>
    <row r="75" spans="4:49" ht="16" hidden="1" customHeight="1" outlineLevel="1" x14ac:dyDescent="0.25">
      <c r="D75" s="186"/>
      <c r="E75" s="239" t="s">
        <v>597</v>
      </c>
      <c r="F75" s="187" t="n"/>
      <c r="G75" s="187" t="n"/>
      <c r="H75" s="187" t="n"/>
      <c r="I75" s="297"/>
      <c r="J75" s="297"/>
      <c r="K75" s="302"/>
      <c r="L75" s="297"/>
      <c r="M75" s="301"/>
      <c r="N75" s="297"/>
      <c r="O75" s="297"/>
      <c r="P75" s="297"/>
      <c r="Q75" s="297"/>
      <c r="R75" s="297"/>
      <c r="S75" s="188">
        <f>S74*S59</f>
        <v>0</v>
      </c>
      <c r="T75" s="188">
        <f t="shared" ref="T75" si="25">T74*T59</f>
        <v>0</v>
      </c>
      <c r="U75" s="188">
        <f t="shared" ref="U75" si="26">U74*U59</f>
        <v>0</v>
      </c>
      <c r="V75" s="188">
        <f t="shared" ref="V75" si="27">V74*V59</f>
        <v>0</v>
      </c>
      <c r="W75" s="297"/>
      <c r="X75" s="297"/>
      <c r="Y75" s="297"/>
      <c r="Z75" s="297"/>
      <c r="AA75" s="297"/>
      <c r="AB75" s="297"/>
      <c r="AC75" s="187" t="n"/>
      <c r="AD75" s="187" t="n"/>
      <c r="AE75" s="187" t="n"/>
      <c r="AF75" s="187" t="n"/>
      <c r="AG75" s="187" t="n"/>
      <c r="AH75" s="187" t="n"/>
      <c r="AI75" s="154" t="n"/>
      <c r="AJ75" s="154" t="n"/>
      <c r="AK75" s="154" t="n"/>
      <c r="AL75" s="154" t="n"/>
      <c r="AM75" s="154" t="n"/>
      <c r="AN75" s="154" t="n"/>
      <c r="AO75" s="154" t="n"/>
      <c r="AP75" s="154" t="n"/>
      <c r="AQ75" s="154" t="n"/>
      <c r="AR75" s="154" t="n"/>
      <c r="AS75" s="154" t="n"/>
      <c r="AT75" s="154" t="n"/>
      <c r="AU75" s="154" t="n"/>
      <c r="AV75" s="154" t="n"/>
      <c r="AW75" s="296"/>
      <c r="AX75" s="154" t="n"/>
      <c r="AY75" s="154" t="n"/>
      <c r="AZ75" s="154" t="n"/>
      <c r="BA75" s="154" t="n"/>
      <c r="BB75" s="154" t="n"/>
      <c r="BC75" s="154" t="n"/>
      <c r="BD75" s="154" t="n"/>
      <c r="BE75" s="154" t="n"/>
      <c r="BF75" s="154" t="n"/>
      <c r="BG75" s="154" t="n"/>
      <c r="BH75" s="154" t="n"/>
      <c r="BI75" s="154" t="n"/>
      <c r="BJ75" s="154" t="n"/>
      <c r="BK75" s="154" t="n"/>
      <c r="BL75" s="154" t="n"/>
      <c r="BM75" s="154" t="n"/>
      <c r="BN75" s="154" t="n"/>
      <c r="BO75" s="154" t="n"/>
    </row>
    <row r="76" spans="4:49" ht="16" hidden="1" customHeight="1" outlineLevel="1" x14ac:dyDescent="0.25">
      <c r="D76" s="186"/>
      <c r="E76" s="239" t="s">
        <v>593</v>
      </c>
      <c r="F76" s="187" t="n"/>
      <c r="G76" s="187" t="n"/>
      <c r="H76" s="187" t="n"/>
      <c r="I76" s="297"/>
      <c r="J76" s="297"/>
      <c r="K76" s="302"/>
      <c r="L76" s="297"/>
      <c r="M76" s="301"/>
      <c r="N76" s="297"/>
      <c r="O76" s="297"/>
      <c r="P76" s="297"/>
      <c r="Q76" s="297"/>
      <c r="R76" s="297"/>
      <c r="S76" s="188">
        <f>SUM(S73:S75)</f>
        <v>38.5</v>
      </c>
      <c r="T76" s="188">
        <f t="shared" ref="T76" si="28">SUM(T73:T75)</f>
        <v>38.5</v>
      </c>
      <c r="U76" s="188">
        <f t="shared" ref="U76" si="29">SUM(U73:U75)</f>
        <v>38.5</v>
      </c>
      <c r="V76" s="188">
        <f t="shared" ref="V76" si="30">SUM(V73:V75)</f>
        <v>38.5</v>
      </c>
      <c r="W76" s="297"/>
      <c r="X76" s="297"/>
      <c r="Y76" s="297"/>
      <c r="Z76" s="304"/>
      <c r="AA76" s="297"/>
      <c r="AB76" s="297"/>
      <c r="AC76" s="187" t="n"/>
      <c r="AD76" s="187" t="n"/>
      <c r="AE76" s="187" t="n"/>
      <c r="AF76" s="187" t="n"/>
      <c r="AG76" s="187" t="n"/>
      <c r="AH76" s="187" t="n"/>
      <c r="AI76" s="154" t="n"/>
      <c r="AJ76" s="154" t="n"/>
      <c r="AK76" s="154" t="n"/>
      <c r="AL76" s="154" t="n"/>
      <c r="AM76" s="154" t="n"/>
      <c r="AN76" s="154" t="n"/>
      <c r="AO76" s="154" t="n"/>
      <c r="AP76" s="154" t="n"/>
      <c r="AQ76" s="154" t="n"/>
      <c r="AR76" s="154" t="n"/>
      <c r="AS76" s="154" t="n"/>
      <c r="AT76" s="154" t="n"/>
      <c r="AU76" s="154" t="n"/>
      <c r="AV76" s="154" t="n"/>
      <c r="AW76" s="296"/>
      <c r="AX76" s="154" t="n"/>
      <c r="AY76" s="154" t="n"/>
      <c r="AZ76" s="154" t="n"/>
      <c r="BA76" s="154" t="n"/>
      <c r="BB76" s="154" t="n"/>
      <c r="BC76" s="154" t="n"/>
      <c r="BD76" s="154" t="n"/>
      <c r="BE76" s="154" t="n"/>
      <c r="BF76" s="154" t="n"/>
      <c r="BG76" s="154" t="n"/>
      <c r="BH76" s="154" t="n"/>
      <c r="BI76" s="154" t="n"/>
      <c r="BJ76" s="154" t="n"/>
      <c r="BK76" s="154" t="n"/>
      <c r="BL76" s="154" t="n"/>
      <c r="BM76" s="154" t="n"/>
      <c r="BN76" s="154" t="n"/>
      <c r="BO76" s="154" t="n"/>
    </row>
    <row r="77" spans="4:49" ht="16" hidden="1" customHeight="1" outlineLevel="1" x14ac:dyDescent="0.25">
      <c r="D77" s="186"/>
      <c r="E77" s="239" t="s">
        <v>590</v>
      </c>
      <c r="F77" s="187" t="n"/>
      <c r="G77" s="187" t="n"/>
      <c r="H77" s="187" t="n"/>
      <c r="I77" s="297"/>
      <c r="J77" s="297"/>
      <c r="K77" s="302"/>
      <c r="L77" s="297"/>
      <c r="M77" s="301"/>
      <c r="N77" s="297"/>
      <c r="O77" s="297"/>
      <c r="P77" s="297"/>
      <c r="Q77" s="297"/>
      <c r="R77" s="297"/>
      <c r="S77" s="188">
        <f>S76/S73</f>
        <v>0.38500000000000001</v>
      </c>
      <c r="T77" s="188">
        <f t="shared" ref="T77" si="31">T76/T73</f>
        <v>0.38500000000000001</v>
      </c>
      <c r="U77" s="188">
        <f t="shared" ref="U77" si="32">U76/U73</f>
        <v>0.38500000000000001</v>
      </c>
      <c r="V77" s="188">
        <f t="shared" ref="V77" si="33">V76/V73</f>
        <v>0.38500000000000001</v>
      </c>
      <c r="W77" s="297"/>
      <c r="X77" s="297"/>
      <c r="Y77" s="297"/>
      <c r="Z77" s="297"/>
      <c r="AA77" s="297"/>
      <c r="AB77" s="297"/>
      <c r="AC77" s="187" t="n"/>
      <c r="AD77" s="187" t="n"/>
      <c r="AE77" s="187" t="n"/>
      <c r="AF77" s="187" t="n"/>
      <c r="AG77" s="187" t="n"/>
      <c r="AH77" s="187" t="n"/>
      <c r="AI77" s="154" t="n"/>
      <c r="AJ77" s="154" t="n"/>
      <c r="AK77" s="154" t="n"/>
      <c r="AL77" s="154" t="n"/>
      <c r="AM77" s="154" t="n"/>
      <c r="AN77" s="154" t="n"/>
      <c r="AO77" s="154" t="n"/>
      <c r="AP77" s="154" t="n"/>
      <c r="AQ77" s="154" t="n"/>
      <c r="AR77" s="154" t="n"/>
      <c r="AS77" s="154" t="n"/>
      <c r="AT77" s="154" t="n"/>
      <c r="AU77" s="154" t="n"/>
      <c r="AV77" s="154" t="n"/>
      <c r="AW77" s="296"/>
      <c r="AX77" s="154" t="n"/>
      <c r="AY77" s="154" t="n"/>
      <c r="AZ77" s="154" t="n"/>
      <c r="BA77" s="154" t="n"/>
      <c r="BB77" s="154" t="n"/>
      <c r="BC77" s="154" t="n"/>
      <c r="BD77" s="154" t="n"/>
      <c r="BE77" s="154" t="n"/>
      <c r="BF77" s="154" t="n"/>
      <c r="BG77" s="154" t="n"/>
      <c r="BH77" s="154" t="n"/>
      <c r="BI77" s="154" t="n"/>
      <c r="BJ77" s="154" t="n"/>
      <c r="BK77" s="154" t="n"/>
      <c r="BL77" s="154" t="n"/>
      <c r="BM77" s="154" t="n"/>
      <c r="BN77" s="154" t="n"/>
      <c r="BO77" s="154" t="n"/>
    </row>
    <row r="78" spans="4:49" ht="5" hidden="1" customHeight="1" outlineLevel="1" x14ac:dyDescent="0.25">
      <c r="D78" s="153"/>
      <c r="E78" s="239"/>
      <c r="F78" s="154" t="n"/>
      <c r="G78" s="154" t="n"/>
      <c r="H78" s="154" t="n"/>
      <c r="I78" s="243"/>
      <c r="J78" s="243"/>
      <c r="K78" s="239"/>
      <c r="L78" s="243"/>
      <c r="M78" s="303"/>
      <c r="N78" s="243"/>
      <c r="O78" s="243"/>
      <c r="P78" s="243"/>
      <c r="Q78" s="243"/>
      <c r="R78" s="243"/>
      <c r="S78" s="296"/>
      <c r="T78" s="296"/>
      <c r="U78" s="296"/>
      <c r="V78" s="296"/>
      <c r="W78" s="243"/>
      <c r="X78" s="243"/>
      <c r="Y78" s="243"/>
      <c r="Z78" s="243"/>
      <c r="AA78" s="243"/>
      <c r="AB78" s="243"/>
      <c r="AC78" s="154" t="n"/>
      <c r="AD78" s="154" t="n"/>
      <c r="AE78" s="154" t="n"/>
      <c r="AF78" s="154" t="n"/>
      <c r="AG78" s="154" t="n"/>
      <c r="AH78" s="154" t="n"/>
      <c r="AI78" s="154" t="n"/>
      <c r="AJ78" s="154" t="n"/>
      <c r="AK78" s="154" t="n"/>
      <c r="AL78" s="154" t="n"/>
      <c r="AM78" s="154" t="n"/>
      <c r="AN78" s="154" t="n"/>
      <c r="AO78" s="154" t="n"/>
      <c r="AP78" s="154" t="n"/>
      <c r="AQ78" s="154" t="n"/>
      <c r="AR78" s="154" t="n"/>
      <c r="AS78" s="154" t="n"/>
      <c r="AT78" s="154" t="n"/>
      <c r="AU78" s="154" t="n"/>
      <c r="AV78" s="154" t="n"/>
      <c r="AW78" s="296"/>
      <c r="AX78" s="154" t="n"/>
      <c r="AY78" s="154" t="n"/>
      <c r="AZ78" s="154" t="n"/>
      <c r="BA78" s="154" t="n"/>
      <c r="BB78" s="154" t="n"/>
      <c r="BC78" s="154" t="n"/>
      <c r="BD78" s="154" t="n"/>
      <c r="BE78" s="154" t="n"/>
      <c r="BF78" s="154" t="n"/>
      <c r="BG78" s="154" t="n"/>
      <c r="BH78" s="154" t="n"/>
      <c r="BI78" s="154" t="n"/>
      <c r="BJ78" s="154" t="n"/>
      <c r="BK78" s="154" t="n"/>
      <c r="BL78" s="154" t="n"/>
      <c r="BM78" s="154" t="n"/>
      <c r="BN78" s="154" t="n"/>
      <c r="BO78" s="154" t="n"/>
    </row>
    <row r="79" spans="4:49" ht="16" hidden="1" customHeight="1" outlineLevel="1" x14ac:dyDescent="0.25">
      <c r="D79" s="153"/>
      <c r="E79" s="239"/>
      <c r="F79" s="154" t="n"/>
      <c r="G79" s="154" t="n"/>
      <c r="H79" s="154" t="n"/>
      <c r="I79" s="243"/>
      <c r="J79" s="243"/>
      <c r="K79" s="239"/>
      <c r="L79" s="243"/>
      <c r="M79" s="303"/>
      <c r="N79" s="243"/>
      <c r="O79" s="243"/>
      <c r="P79" s="243"/>
      <c r="Q79" s="243"/>
      <c r="R79" s="243"/>
      <c r="S79" s="296"/>
      <c r="T79" s="296"/>
      <c r="U79" s="296"/>
      <c r="V79" s="296"/>
      <c r="W79" s="243"/>
      <c r="X79" s="243"/>
      <c r="Y79" s="243"/>
      <c r="Z79" s="243"/>
      <c r="AA79" s="243"/>
      <c r="AB79" s="243"/>
      <c r="AC79" s="154" t="n"/>
      <c r="AD79" s="154" t="n"/>
      <c r="AE79" s="154" t="n"/>
      <c r="AF79" s="154" t="n"/>
      <c r="AG79" s="154" t="n"/>
      <c r="AH79" s="154" t="n"/>
      <c r="AI79" s="154" t="n"/>
      <c r="AJ79" s="154" t="n"/>
      <c r="AK79" s="154" t="n"/>
      <c r="AL79" s="154" t="n"/>
      <c r="AM79" s="154" t="n"/>
      <c r="AN79" s="154" t="n"/>
      <c r="AO79" s="154" t="n"/>
      <c r="AP79" s="154" t="n"/>
      <c r="AQ79" s="154" t="n"/>
      <c r="AR79" s="154" t="n"/>
      <c r="AS79" s="154" t="n"/>
      <c r="AT79" s="154" t="n"/>
      <c r="AU79" s="154" t="n"/>
      <c r="AV79" s="154" t="n"/>
      <c r="AW79" s="296"/>
      <c r="AX79" s="154" t="n"/>
      <c r="AY79" s="154" t="n"/>
      <c r="AZ79" s="154" t="n"/>
      <c r="BA79" s="154" t="n"/>
      <c r="BB79" s="154" t="n"/>
      <c r="BC79" s="154" t="n"/>
      <c r="BD79" s="154" t="n"/>
      <c r="BE79" s="154" t="n"/>
      <c r="BF79" s="154" t="n"/>
      <c r="BG79" s="154" t="n"/>
      <c r="BH79" s="154" t="n"/>
      <c r="BI79" s="154" t="n"/>
      <c r="BJ79" s="154" t="n"/>
      <c r="BK79" s="154" t="n"/>
      <c r="BL79" s="154" t="n"/>
      <c r="BM79" s="154" t="n"/>
      <c r="BN79" s="154" t="n"/>
      <c r="BO79" s="154" t="n"/>
    </row>
    <row r="80" spans="4:49" ht="16" hidden="1" customHeight="1" outlineLevel="1" x14ac:dyDescent="0.25">
      <c r="D80" s="186"/>
      <c r="E80" s="239" t="s">
        <v>282</v>
      </c>
      <c r="F80" s="297"/>
      <c r="G80" s="297"/>
      <c r="H80" s="297"/>
      <c r="I80" s="297"/>
      <c r="J80" s="297"/>
      <c r="K80" s="297"/>
      <c r="L80" s="297"/>
      <c r="M80" s="301"/>
      <c r="N80" s="297"/>
      <c r="O80" s="297"/>
      <c r="P80" s="297"/>
      <c r="Q80" s="297"/>
      <c r="R80" s="297"/>
      <c r="S80" s="188">
        <f>S68-S77</f>
        <v>0</v>
      </c>
      <c r="T80" s="188">
        <f t="shared" ref="T80:V80" si="34">T68-T77</f>
        <v>0</v>
      </c>
      <c r="U80" s="188">
        <f t="shared" si="34"/>
        <v>0</v>
      </c>
      <c r="V80" s="188">
        <f t="shared" si="34"/>
        <v>0</v>
      </c>
      <c r="W80" s="297"/>
      <c r="X80" s="297"/>
      <c r="Y80" s="297"/>
      <c r="Z80" s="297"/>
      <c r="AA80" s="297"/>
      <c r="AB80" s="297"/>
      <c r="AC80" s="187" t="n"/>
      <c r="AD80" s="187" t="n"/>
      <c r="AE80" s="187" t="n"/>
      <c r="AF80" s="187" t="n"/>
      <c r="AG80" s="187" t="n"/>
      <c r="AH80" s="187" t="n"/>
      <c r="AI80" s="154" t="n"/>
      <c r="AJ80" s="154" t="n"/>
      <c r="AK80" s="154" t="n"/>
      <c r="AL80" s="154" t="n"/>
      <c r="AM80" s="154" t="n"/>
      <c r="AN80" s="154" t="n"/>
      <c r="AO80" s="154" t="n"/>
      <c r="AP80" s="154" t="n"/>
      <c r="AQ80" s="154" t="n"/>
      <c r="AR80" s="154" t="n"/>
      <c r="AS80" s="154" t="n"/>
      <c r="AT80" s="154" t="n"/>
      <c r="AU80" s="154" t="n"/>
      <c r="AV80" s="154" t="n"/>
      <c r="AW80" s="296"/>
      <c r="AX80" s="154" t="n"/>
      <c r="AY80" s="154" t="n"/>
      <c r="AZ80" s="154" t="n"/>
      <c r="BA80" s="154" t="n"/>
      <c r="BB80" s="154" t="n"/>
      <c r="BC80" s="154" t="n"/>
      <c r="BD80" s="154" t="n"/>
      <c r="BE80" s="154" t="n"/>
      <c r="BF80" s="154" t="n"/>
      <c r="BG80" s="154" t="n"/>
      <c r="BH80" s="154" t="n"/>
      <c r="BI80" s="154" t="n"/>
      <c r="BJ80" s="154" t="n"/>
      <c r="BK80" s="154" t="n"/>
      <c r="BL80" s="154" t="n"/>
      <c r="BM80" s="154" t="n"/>
      <c r="BN80" s="154" t="n"/>
      <c r="BO80" s="154" t="n"/>
    </row>
    <row r="81" spans="4:49" ht="16" hidden="1" customHeight="1" outlineLevel="1" x14ac:dyDescent="0.25">
      <c r="D81" s="153"/>
      <c r="E81" s="154" t="n"/>
      <c r="F81" s="154" t="n"/>
      <c r="G81" s="154" t="n"/>
      <c r="H81" s="154" t="n"/>
      <c r="I81" s="243"/>
      <c r="J81" s="243"/>
      <c r="K81" s="243"/>
      <c r="L81" s="243"/>
      <c r="M81" s="243"/>
      <c r="N81" s="243"/>
      <c r="O81" s="243"/>
      <c r="P81" s="243"/>
      <c r="Q81" s="243"/>
      <c r="R81" s="243"/>
      <c r="S81" s="243"/>
      <c r="T81" s="243"/>
      <c r="U81" s="243"/>
      <c r="V81" s="243"/>
      <c r="W81" s="243"/>
      <c r="X81" s="243"/>
      <c r="Y81" s="243"/>
      <c r="Z81" s="243"/>
      <c r="AA81" s="243"/>
      <c r="AB81" s="243"/>
      <c r="AC81" s="154" t="n"/>
      <c r="AD81" s="154" t="n"/>
      <c r="AE81" s="154" t="n"/>
      <c r="AF81" s="154" t="n"/>
      <c r="AG81" s="154" t="n"/>
      <c r="AH81" s="154" t="n"/>
      <c r="AI81" s="154" t="n"/>
      <c r="AJ81" s="154" t="n"/>
      <c r="AK81" s="154" t="n"/>
      <c r="AL81" s="154" t="n"/>
      <c r="AM81" s="154" t="n"/>
      <c r="AN81" s="154" t="n"/>
      <c r="AO81" s="154" t="n"/>
      <c r="AP81" s="154" t="n"/>
      <c r="AQ81" s="154" t="n"/>
      <c r="AR81" s="154" t="n"/>
      <c r="AS81" s="154" t="n"/>
      <c r="AT81" s="154" t="n"/>
      <c r="AU81" s="154" t="n"/>
      <c r="AV81" s="154" t="n"/>
      <c r="AW81" s="296"/>
      <c r="AX81" s="154" t="n"/>
      <c r="AY81" s="154" t="n"/>
      <c r="AZ81" s="154" t="n"/>
      <c r="BA81" s="154" t="n"/>
      <c r="BB81" s="154" t="n"/>
      <c r="BC81" s="154" t="n"/>
      <c r="BD81" s="154" t="n"/>
      <c r="BE81" s="154" t="n"/>
      <c r="BF81" s="154" t="n"/>
      <c r="BG81" s="154" t="n"/>
      <c r="BH81" s="154" t="n"/>
      <c r="BI81" s="154" t="n"/>
      <c r="BJ81" s="154" t="n"/>
      <c r="BK81" s="154" t="n"/>
      <c r="BL81" s="154" t="n"/>
      <c r="BM81" s="154" t="n"/>
      <c r="BN81" s="154" t="n"/>
      <c r="BO81" s="154" t="n"/>
    </row>
    <row r="82" spans="4:49" ht="16" hidden="1" customHeight="1" outlineLevel="1" x14ac:dyDescent="0.25">
      <c r="D82" s="186"/>
      <c r="E82" s="153" t="s">
        <v>100</v>
      </c>
      <c r="F82" s="187" t="n"/>
      <c r="G82" s="187" t="n"/>
      <c r="H82" s="187" t="n"/>
      <c r="I82" s="297"/>
      <c r="J82" s="297"/>
      <c r="K82" s="297"/>
      <c r="L82" s="297"/>
      <c r="M82" s="297"/>
      <c r="N82" s="297"/>
      <c r="O82" s="297"/>
      <c r="P82" s="297"/>
      <c r="Q82" s="297"/>
      <c r="R82" s="297"/>
      <c r="S82" s="297"/>
      <c r="T82" s="297"/>
      <c r="U82" s="297"/>
      <c r="V82" s="297"/>
      <c r="W82" s="297"/>
      <c r="X82" s="297"/>
      <c r="Y82" s="297"/>
      <c r="Z82" s="297"/>
      <c r="AA82" s="297"/>
      <c r="AB82" s="297"/>
      <c r="AC82" s="187" t="n"/>
      <c r="AD82" s="187" t="n"/>
      <c r="AE82" s="187" t="n"/>
      <c r="AF82" s="187" t="n"/>
      <c r="AG82" s="187" t="n"/>
      <c r="AH82" s="187" t="n"/>
      <c r="AI82" s="154" t="n"/>
      <c r="AJ82" s="154" t="n"/>
      <c r="AK82" s="154" t="n"/>
      <c r="AL82" s="154" t="n"/>
      <c r="AM82" s="154" t="n"/>
      <c r="AN82" s="154" t="n"/>
      <c r="AO82" s="154" t="n"/>
      <c r="AP82" s="154" t="n"/>
      <c r="AQ82" s="154" t="n"/>
      <c r="AR82" s="154" t="n"/>
      <c r="AS82" s="154" t="n"/>
      <c r="AT82" s="154" t="n"/>
      <c r="AU82" s="154" t="n"/>
      <c r="AV82" s="154" t="n"/>
      <c r="AW82" s="296"/>
      <c r="AX82" s="154" t="n"/>
      <c r="AY82" s="154" t="n"/>
      <c r="AZ82" s="154" t="n"/>
      <c r="BA82" s="154" t="n"/>
      <c r="BB82" s="154" t="n"/>
      <c r="BC82" s="154" t="n"/>
      <c r="BD82" s="154" t="n"/>
      <c r="BE82" s="154" t="n"/>
      <c r="BF82" s="154" t="n"/>
      <c r="BG82" s="154" t="n"/>
      <c r="BH82" s="154" t="n"/>
      <c r="BI82" s="154" t="n"/>
      <c r="BJ82" s="154" t="n"/>
      <c r="BK82" s="154" t="n"/>
      <c r="BL82" s="154" t="n"/>
      <c r="BM82" s="154" t="n"/>
      <c r="BN82" s="154" t="n"/>
      <c r="BO82" s="154" t="n"/>
    </row>
    <row r="83" spans="4:49" ht="16" hidden="1" customHeight="1" outlineLevel="1" x14ac:dyDescent="0.25">
      <c r="D83" s="186"/>
      <c r="E83" s="239" t="s">
        <v>240</v>
      </c>
      <c r="F83" s="187" t="n"/>
      <c r="G83" s="187" t="n"/>
      <c r="H83" s="187" t="n"/>
      <c r="I83" s="297"/>
      <c r="J83" s="297"/>
      <c r="K83" s="297"/>
      <c r="L83" s="297"/>
      <c r="M83" s="297"/>
      <c r="N83" s="297"/>
      <c r="O83" s="297"/>
      <c r="P83" s="297"/>
      <c r="Q83" s="297"/>
      <c r="R83" s="297"/>
      <c r="S83" s="186">
        <f t="shared" ref="S83:V83" si="35">S87</f>
        <v>0.38500000000000001</v>
      </c>
      <c r="T83" s="186">
        <f t="shared" si="35"/>
        <v>0.38500000000000001</v>
      </c>
      <c r="U83" s="186">
        <f t="shared" si="35"/>
        <v>0.38500000000000001</v>
      </c>
      <c r="V83" s="186">
        <f t="shared" si="35"/>
        <v>0.38500000000000001</v>
      </c>
      <c r="W83" s="297"/>
      <c r="X83" s="297"/>
      <c r="Y83" s="297"/>
      <c r="Z83" s="297"/>
      <c r="AA83" s="297"/>
      <c r="AB83" s="297"/>
      <c r="AC83" s="187" t="n"/>
      <c r="AD83" s="187" t="n"/>
      <c r="AE83" s="187" t="n"/>
      <c r="AF83" s="187" t="n"/>
      <c r="AG83" s="187" t="n"/>
      <c r="AH83" s="187" t="n"/>
      <c r="AI83" s="154" t="n"/>
      <c r="AJ83" s="154" t="n"/>
      <c r="AK83" s="154" t="n"/>
      <c r="AL83" s="154" t="n"/>
      <c r="AM83" s="154" t="n"/>
      <c r="AN83" s="154" t="n"/>
      <c r="AO83" s="154" t="n"/>
      <c r="AP83" s="154" t="n"/>
      <c r="AQ83" s="154" t="n"/>
      <c r="AR83" s="154" t="n"/>
      <c r="AS83" s="154" t="n"/>
      <c r="AT83" s="154" t="n"/>
      <c r="AU83" s="154" t="n"/>
      <c r="AV83" s="154" t="n"/>
      <c r="AW83" s="296"/>
      <c r="AX83" s="154" t="n"/>
      <c r="AY83" s="154" t="n"/>
      <c r="AZ83" s="154" t="n"/>
      <c r="BA83" s="154" t="n"/>
      <c r="BB83" s="154" t="n"/>
      <c r="BC83" s="154" t="n"/>
      <c r="BD83" s="154" t="n"/>
      <c r="BE83" s="154" t="n"/>
      <c r="BF83" s="154" t="n"/>
      <c r="BG83" s="154" t="n"/>
      <c r="BH83" s="154" t="n"/>
      <c r="BI83" s="154" t="n"/>
      <c r="BJ83" s="154" t="n"/>
      <c r="BK83" s="154" t="n"/>
      <c r="BL83" s="154" t="n"/>
      <c r="BM83" s="154" t="n"/>
      <c r="BN83" s="154" t="n"/>
      <c r="BO83" s="154" t="n"/>
    </row>
    <row r="84" spans="4:49" ht="16" hidden="1" customHeight="1" outlineLevel="1" x14ac:dyDescent="0.25">
      <c r="D84" s="186"/>
      <c r="E84" s="239" t="s">
        <v>198</v>
      </c>
      <c r="F84" s="187" t="n"/>
      <c r="G84" s="187" t="n"/>
      <c r="H84" s="187" t="n"/>
      <c r="I84" s="297"/>
      <c r="J84" s="297"/>
      <c r="K84" s="297"/>
      <c r="L84" s="297"/>
      <c r="M84" s="301"/>
      <c r="N84" s="297"/>
      <c r="O84" s="297"/>
      <c r="P84" s="297"/>
      <c r="Q84" s="297"/>
      <c r="R84" s="297"/>
      <c r="S84" s="188">
        <f t="shared" ref="S84:V84" si="36">$M$18</f>
        <v>0.38500000000000001</v>
      </c>
      <c r="T84" s="188">
        <f t="shared" si="36"/>
        <v>0.38500000000000001</v>
      </c>
      <c r="U84" s="188">
        <f t="shared" si="36"/>
        <v>0.38500000000000001</v>
      </c>
      <c r="V84" s="188">
        <f t="shared" si="36"/>
        <v>0.38500000000000001</v>
      </c>
      <c r="W84" s="297"/>
      <c r="X84" s="297"/>
      <c r="Y84" s="297"/>
      <c r="Z84" s="297"/>
      <c r="AA84" s="297"/>
      <c r="AB84" s="297"/>
      <c r="AC84" s="187" t="n"/>
      <c r="AD84" s="187" t="n"/>
      <c r="AE84" s="187" t="n"/>
      <c r="AF84" s="187" t="n"/>
      <c r="AG84" s="187" t="n"/>
      <c r="AH84" s="187" t="n"/>
      <c r="AI84" s="154" t="n"/>
      <c r="AJ84" s="154" t="n"/>
      <c r="AK84" s="154" t="n"/>
      <c r="AL84" s="154" t="n"/>
      <c r="AM84" s="154" t="n"/>
      <c r="AN84" s="154" t="n"/>
      <c r="AO84" s="154" t="n"/>
      <c r="AP84" s="154" t="n"/>
      <c r="AQ84" s="154" t="n"/>
      <c r="AR84" s="154" t="n"/>
      <c r="AS84" s="154" t="n"/>
      <c r="AT84" s="154" t="n"/>
      <c r="AU84" s="154" t="n"/>
      <c r="AV84" s="154" t="n"/>
      <c r="AW84" s="296"/>
      <c r="AX84" s="154" t="n"/>
      <c r="AY84" s="154" t="n"/>
      <c r="AZ84" s="154" t="n"/>
      <c r="BA84" s="154" t="n"/>
      <c r="BB84" s="154" t="n"/>
      <c r="BC84" s="154" t="n"/>
      <c r="BD84" s="154" t="n"/>
      <c r="BE84" s="154" t="n"/>
      <c r="BF84" s="154" t="n"/>
      <c r="BG84" s="154" t="n"/>
      <c r="BH84" s="154" t="n"/>
      <c r="BI84" s="154" t="n"/>
      <c r="BJ84" s="154" t="n"/>
      <c r="BK84" s="154" t="n"/>
      <c r="BL84" s="154" t="n"/>
      <c r="BM84" s="154" t="n"/>
      <c r="BN84" s="154" t="n"/>
      <c r="BO84" s="154" t="n"/>
    </row>
    <row r="85" spans="4:49" ht="16" hidden="1" customHeight="1" outlineLevel="1" x14ac:dyDescent="0.25">
      <c r="D85" s="185">
        <v>1</v>
      </c>
      <c r="E85" s="239" t="s">
        <v>493</v>
      </c>
      <c r="F85" s="187" t="n"/>
      <c r="G85" s="187" t="n"/>
      <c r="H85" s="187" t="n"/>
      <c r="I85" s="297"/>
      <c r="J85" s="297"/>
      <c r="K85" s="297"/>
      <c r="L85" s="297"/>
      <c r="M85" s="301"/>
      <c r="N85" s="297"/>
      <c r="O85" s="297"/>
      <c r="P85" s="297"/>
      <c r="Q85" s="297"/>
      <c r="R85" s="297"/>
      <c r="S85" s="188">
        <f>IF($D85=$F$8,S55*S196/S199,0)</f>
        <v>0</v>
      </c>
      <c r="T85" s="188">
        <f>IF($D85=$F$8,T55*T196/T199,0)</f>
        <v>0</v>
      </c>
      <c r="U85" s="188">
        <f>IF($D85=$F$8,U55*U196/U199,0)</f>
        <v>0</v>
      </c>
      <c r="V85" s="188">
        <f>IF($D85=$F$8,V55*V196/V199,0)</f>
        <v>0</v>
      </c>
      <c r="W85" s="297"/>
      <c r="X85" s="297"/>
      <c r="Y85" s="297"/>
      <c r="Z85" s="297"/>
      <c r="AA85" s="297"/>
      <c r="AB85" s="297"/>
      <c r="AC85" s="187" t="n"/>
      <c r="AD85" s="187" t="n"/>
      <c r="AE85" s="187" t="n"/>
      <c r="AF85" s="187" t="n"/>
      <c r="AG85" s="187" t="n"/>
      <c r="AH85" s="187" t="n"/>
      <c r="AI85" s="154" t="n"/>
      <c r="AJ85" s="154" t="n"/>
      <c r="AK85" s="154" t="n"/>
      <c r="AL85" s="154" t="n"/>
      <c r="AM85" s="154" t="n"/>
      <c r="AN85" s="154" t="n"/>
      <c r="AO85" s="154" t="n"/>
      <c r="AP85" s="154" t="n"/>
      <c r="AQ85" s="154" t="n"/>
      <c r="AR85" s="154" t="n"/>
      <c r="AS85" s="154" t="n"/>
      <c r="AT85" s="154" t="n"/>
      <c r="AU85" s="154" t="n"/>
      <c r="AV85" s="154" t="n"/>
      <c r="AW85" s="296"/>
      <c r="AX85" s="154" t="n"/>
      <c r="AY85" s="154" t="n"/>
      <c r="AZ85" s="154" t="n"/>
      <c r="BA85" s="154" t="n"/>
      <c r="BB85" s="154" t="n"/>
      <c r="BC85" s="154" t="n"/>
      <c r="BD85" s="154" t="n"/>
      <c r="BE85" s="154" t="n"/>
      <c r="BF85" s="154" t="n"/>
      <c r="BG85" s="154" t="n"/>
      <c r="BH85" s="154" t="n"/>
      <c r="BI85" s="154" t="n"/>
      <c r="BJ85" s="154" t="n"/>
      <c r="BK85" s="154" t="n"/>
      <c r="BL85" s="154" t="n"/>
      <c r="BM85" s="154" t="n"/>
      <c r="BN85" s="154" t="n"/>
      <c r="BO85" s="154" t="n"/>
    </row>
    <row r="86" spans="4:49" ht="16" hidden="1" customHeight="1" outlineLevel="1" x14ac:dyDescent="0.25">
      <c r="D86" s="185">
        <v>1</v>
      </c>
      <c r="E86" s="239" t="s">
        <v>494</v>
      </c>
      <c r="F86" s="187" t="n"/>
      <c r="G86" s="187" t="n"/>
      <c r="H86" s="187" t="n"/>
      <c r="I86" s="297"/>
      <c r="J86" s="297"/>
      <c r="K86" s="297"/>
      <c r="L86" s="297"/>
      <c r="M86" s="301"/>
      <c r="N86" s="297"/>
      <c r="O86" s="297"/>
      <c r="P86" s="297"/>
      <c r="Q86" s="297"/>
      <c r="R86" s="297"/>
      <c r="S86" s="188">
        <f>IF($D86=$F$8,S80*S198/S199,0)</f>
        <v>0</v>
      </c>
      <c r="T86" s="188">
        <f>IF($D86=$F$8,T80*T198/T199,0)</f>
        <v>0</v>
      </c>
      <c r="U86" s="188">
        <f>IF($D86=$F$8,U80*U198/U199,0)</f>
        <v>0</v>
      </c>
      <c r="V86" s="188">
        <f>IF($D86=$F$8,V80*V198/V199,0)</f>
        <v>0</v>
      </c>
      <c r="W86" s="297"/>
      <c r="X86" s="297"/>
      <c r="Y86" s="297"/>
      <c r="Z86" s="297"/>
      <c r="AA86" s="297"/>
      <c r="AB86" s="297"/>
      <c r="AC86" s="187" t="n"/>
      <c r="AD86" s="187" t="n"/>
      <c r="AE86" s="187" t="n"/>
      <c r="AF86" s="187" t="n"/>
      <c r="AG86" s="187" t="n"/>
      <c r="AH86" s="187" t="n"/>
      <c r="AI86" s="154" t="n"/>
      <c r="AJ86" s="154" t="n"/>
      <c r="AK86" s="154" t="n"/>
      <c r="AL86" s="154" t="n"/>
      <c r="AM86" s="154" t="n"/>
      <c r="AN86" s="154" t="n"/>
      <c r="AO86" s="154" t="n"/>
      <c r="AP86" s="154" t="n"/>
      <c r="AQ86" s="154" t="n"/>
      <c r="AR86" s="154" t="n"/>
      <c r="AS86" s="154" t="n"/>
      <c r="AT86" s="154" t="n"/>
      <c r="AU86" s="154" t="n"/>
      <c r="AV86" s="154" t="n"/>
      <c r="AW86" s="296"/>
      <c r="AX86" s="154" t="n"/>
      <c r="AY86" s="154" t="n"/>
      <c r="AZ86" s="154" t="n"/>
      <c r="BA86" s="154" t="n"/>
      <c r="BB86" s="154" t="n"/>
      <c r="BC86" s="154" t="n"/>
      <c r="BD86" s="154" t="n"/>
      <c r="BE86" s="154" t="n"/>
      <c r="BF86" s="154" t="n"/>
      <c r="BG86" s="154" t="n"/>
      <c r="BH86" s="154" t="n"/>
      <c r="BI86" s="154" t="n"/>
      <c r="BJ86" s="154" t="n"/>
      <c r="BK86" s="154" t="n"/>
      <c r="BL86" s="154" t="n"/>
      <c r="BM86" s="154" t="n"/>
      <c r="BN86" s="154" t="n"/>
      <c r="BO86" s="154" t="n"/>
    </row>
    <row r="87" spans="4:49" ht="16" hidden="1" customHeight="1" outlineLevel="1" x14ac:dyDescent="0.25">
      <c r="D87" s="186"/>
      <c r="E87" s="239" t="s">
        <v>283</v>
      </c>
      <c r="F87" s="187" t="n"/>
      <c r="G87" s="187" t="n"/>
      <c r="H87" s="187" t="n"/>
      <c r="I87" s="297"/>
      <c r="J87" s="297"/>
      <c r="K87" s="297"/>
      <c r="L87" s="297"/>
      <c r="M87" s="301"/>
      <c r="N87" s="297"/>
      <c r="O87" s="297"/>
      <c r="P87" s="297"/>
      <c r="Q87" s="297"/>
      <c r="R87" s="297"/>
      <c r="S87" s="188">
        <f t="shared" ref="S87:V87" si="37">SUM(S84:S86)</f>
        <v>0.38500000000000001</v>
      </c>
      <c r="T87" s="188">
        <f t="shared" si="37"/>
        <v>0.38500000000000001</v>
      </c>
      <c r="U87" s="188">
        <f t="shared" si="37"/>
        <v>0.38500000000000001</v>
      </c>
      <c r="V87" s="188">
        <f t="shared" si="37"/>
        <v>0.38500000000000001</v>
      </c>
      <c r="W87" s="297"/>
      <c r="X87" s="297"/>
      <c r="Y87" s="297"/>
      <c r="Z87" s="297"/>
      <c r="AA87" s="297"/>
      <c r="AB87" s="297"/>
      <c r="AC87" s="187" t="n"/>
      <c r="AD87" s="187" t="n"/>
      <c r="AE87" s="187" t="n"/>
      <c r="AF87" s="187" t="n"/>
      <c r="AG87" s="187" t="n"/>
      <c r="AH87" s="187" t="n"/>
      <c r="AI87" s="154" t="n"/>
      <c r="AJ87" s="154" t="n"/>
      <c r="AK87" s="154" t="n"/>
      <c r="AL87" s="154" t="n"/>
      <c r="AM87" s="154" t="n"/>
      <c r="AN87" s="154" t="n"/>
      <c r="AO87" s="154" t="n"/>
      <c r="AP87" s="154" t="n"/>
      <c r="AQ87" s="154" t="n"/>
      <c r="AR87" s="154" t="n"/>
      <c r="AS87" s="154" t="n"/>
      <c r="AT87" s="154" t="n"/>
      <c r="AU87" s="154" t="n"/>
      <c r="AV87" s="154" t="n"/>
      <c r="AW87" s="296"/>
      <c r="AX87" s="154" t="n"/>
      <c r="AY87" s="154" t="n"/>
      <c r="AZ87" s="154" t="n"/>
      <c r="BA87" s="154" t="n"/>
      <c r="BB87" s="154" t="n"/>
      <c r="BC87" s="154" t="n"/>
      <c r="BD87" s="154" t="n"/>
      <c r="BE87" s="154" t="n"/>
      <c r="BF87" s="154" t="n"/>
      <c r="BG87" s="154" t="n"/>
      <c r="BH87" s="154" t="n"/>
      <c r="BI87" s="154" t="n"/>
      <c r="BJ87" s="154" t="n"/>
      <c r="BK87" s="154" t="n"/>
      <c r="BL87" s="154" t="n"/>
      <c r="BM87" s="154" t="n"/>
      <c r="BN87" s="154" t="n"/>
      <c r="BO87" s="154" t="n"/>
    </row>
    <row r="88" spans="4:49" ht="16" hidden="1" customHeight="1" outlineLevel="1" x14ac:dyDescent="0.25">
      <c r="D88" s="153"/>
      <c r="E88" s="239"/>
      <c r="F88" s="154" t="n"/>
      <c r="G88" s="154" t="n"/>
      <c r="H88" s="154" t="n"/>
      <c r="I88" s="243"/>
      <c r="J88" s="243"/>
      <c r="K88" s="243"/>
      <c r="L88" s="243"/>
      <c r="M88" s="303"/>
      <c r="N88" s="243"/>
      <c r="O88" s="243"/>
      <c r="P88" s="243"/>
      <c r="Q88" s="243"/>
      <c r="R88" s="243"/>
      <c r="S88" s="296"/>
      <c r="T88" s="296"/>
      <c r="U88" s="296"/>
      <c r="V88" s="296"/>
      <c r="W88" s="243"/>
      <c r="X88" s="243"/>
      <c r="Y88" s="243"/>
      <c r="Z88" s="243"/>
      <c r="AA88" s="243"/>
      <c r="AB88" s="243"/>
      <c r="AC88" s="154" t="n"/>
      <c r="AD88" s="154" t="n"/>
      <c r="AE88" s="154" t="n"/>
      <c r="AF88" s="154" t="n"/>
      <c r="AG88" s="154" t="n"/>
      <c r="AH88" s="154" t="n"/>
      <c r="AI88" s="154" t="n"/>
      <c r="AJ88" s="154" t="n"/>
      <c r="AK88" s="154" t="n"/>
      <c r="AL88" s="154" t="n"/>
      <c r="AM88" s="154" t="n"/>
      <c r="AN88" s="154" t="n"/>
      <c r="AO88" s="154" t="n"/>
      <c r="AP88" s="154" t="n"/>
      <c r="AQ88" s="154" t="n"/>
      <c r="AR88" s="154" t="n"/>
      <c r="AS88" s="154" t="n"/>
      <c r="AT88" s="154" t="n"/>
      <c r="AU88" s="154" t="n"/>
      <c r="AV88" s="154" t="n"/>
      <c r="AW88" s="296"/>
      <c r="AX88" s="154" t="n"/>
      <c r="AY88" s="154" t="n"/>
      <c r="AZ88" s="154" t="n"/>
      <c r="BA88" s="154" t="n"/>
      <c r="BB88" s="154" t="n"/>
      <c r="BC88" s="154" t="n"/>
      <c r="BD88" s="154" t="n"/>
      <c r="BE88" s="154" t="n"/>
      <c r="BF88" s="154" t="n"/>
      <c r="BG88" s="154" t="n"/>
      <c r="BH88" s="154" t="n"/>
      <c r="BI88" s="154" t="n"/>
      <c r="BJ88" s="154" t="n"/>
      <c r="BK88" s="154" t="n"/>
      <c r="BL88" s="154" t="n"/>
      <c r="BM88" s="154" t="n"/>
      <c r="BN88" s="154" t="n"/>
      <c r="BO88" s="154" t="n"/>
    </row>
    <row r="89" spans="4:49" ht="16" hidden="1" customHeight="1" outlineLevel="1" x14ac:dyDescent="0.25">
      <c r="D89" s="186"/>
      <c r="E89" s="239" t="s">
        <v>497</v>
      </c>
      <c r="F89" s="187" t="n"/>
      <c r="G89" s="187" t="n"/>
      <c r="H89" s="187" t="n"/>
      <c r="I89" s="297"/>
      <c r="J89" s="297"/>
      <c r="K89" s="297"/>
      <c r="L89" s="297"/>
      <c r="M89" s="301"/>
      <c r="N89" s="297"/>
      <c r="O89" s="297"/>
      <c r="P89" s="297"/>
      <c r="Q89" s="297"/>
      <c r="R89" s="297"/>
      <c r="S89" s="188">
        <f>S118*S196</f>
        <v>-9.1539359999999999</v>
      </c>
      <c r="T89" s="188">
        <f>T118*T196</f>
        <v>-7.8338304000000001</v>
      </c>
      <c r="U89" s="188">
        <f>Q89</f>
        <v>0</v>
      </c>
      <c r="V89" s="188">
        <f>R89</f>
        <v>0</v>
      </c>
      <c r="W89" s="297"/>
      <c r="X89" s="297"/>
      <c r="Y89" s="297"/>
      <c r="Z89" s="297"/>
      <c r="AA89" s="297"/>
      <c r="AB89" s="297"/>
      <c r="AC89" s="187" t="n"/>
      <c r="AD89" s="187" t="n"/>
      <c r="AE89" s="187" t="n"/>
      <c r="AF89" s="187" t="n"/>
      <c r="AG89" s="187" t="n"/>
      <c r="AH89" s="187" t="n"/>
      <c r="AI89" s="154" t="n"/>
      <c r="AJ89" s="154" t="n"/>
      <c r="AK89" s="154" t="n"/>
      <c r="AL89" s="154" t="n"/>
      <c r="AM89" s="154" t="n"/>
      <c r="AN89" s="154" t="n"/>
      <c r="AO89" s="154" t="n"/>
      <c r="AP89" s="154" t="n"/>
      <c r="AQ89" s="154" t="n"/>
      <c r="AR89" s="154" t="n"/>
      <c r="AS89" s="154" t="n"/>
      <c r="AT89" s="154" t="n"/>
      <c r="AU89" s="154" t="n"/>
      <c r="AV89" s="154" t="n"/>
      <c r="AW89" s="296"/>
      <c r="AX89" s="154" t="n"/>
      <c r="AY89" s="154" t="n"/>
      <c r="AZ89" s="154" t="n"/>
      <c r="BA89" s="154" t="n"/>
      <c r="BB89" s="154" t="n"/>
      <c r="BC89" s="154" t="n"/>
      <c r="BD89" s="154" t="n"/>
      <c r="BE89" s="154" t="n"/>
      <c r="BF89" s="154" t="n"/>
      <c r="BG89" s="154" t="n"/>
      <c r="BH89" s="154" t="n"/>
      <c r="BI89" s="154" t="n"/>
      <c r="BJ89" s="154" t="n"/>
      <c r="BK89" s="154" t="n"/>
      <c r="BL89" s="154" t="n"/>
      <c r="BM89" s="154" t="n"/>
      <c r="BN89" s="154" t="n"/>
      <c r="BO89" s="154" t="n"/>
    </row>
    <row r="90" spans="4:49" ht="16" hidden="1" customHeight="1" outlineLevel="1" x14ac:dyDescent="0.25">
      <c r="D90" s="186"/>
      <c r="E90" s="239" t="s">
        <v>496</v>
      </c>
      <c r="F90" s="187" t="n"/>
      <c r="G90" s="187" t="n"/>
      <c r="H90" s="187" t="n"/>
      <c r="I90" s="297"/>
      <c r="J90" s="297"/>
      <c r="K90" s="297"/>
      <c r="L90" s="297"/>
      <c r="M90" s="301"/>
      <c r="N90" s="297"/>
      <c r="O90" s="297"/>
      <c r="P90" s="297"/>
      <c r="Q90" s="297"/>
      <c r="R90" s="297"/>
      <c r="S90" s="188">
        <f>SUM(S85:S86)*S$199</f>
        <v>0</v>
      </c>
      <c r="T90" s="188">
        <f>SUM(T85:T86)*T$199</f>
        <v>0</v>
      </c>
      <c r="U90" s="188">
        <f>SUM(U85:U86)*U$199</f>
        <v>0</v>
      </c>
      <c r="V90" s="188">
        <f>SUM(V85:V86)*V$199</f>
        <v>0</v>
      </c>
      <c r="W90" s="297"/>
      <c r="X90" s="297"/>
      <c r="Y90" s="297"/>
      <c r="Z90" s="297"/>
      <c r="AA90" s="297"/>
      <c r="AB90" s="297"/>
      <c r="AC90" s="187" t="n"/>
      <c r="AD90" s="187" t="n"/>
      <c r="AE90" s="187" t="n"/>
      <c r="AF90" s="187" t="n"/>
      <c r="AG90" s="187" t="n"/>
      <c r="AH90" s="187" t="n"/>
      <c r="AI90" s="154" t="n"/>
      <c r="AJ90" s="154" t="n"/>
      <c r="AK90" s="154" t="n"/>
      <c r="AL90" s="154" t="n"/>
      <c r="AM90" s="154" t="n"/>
      <c r="AN90" s="154" t="n"/>
      <c r="AO90" s="154" t="n"/>
      <c r="AP90" s="154" t="n"/>
      <c r="AQ90" s="154" t="n"/>
      <c r="AR90" s="154" t="n"/>
      <c r="AS90" s="154" t="n"/>
      <c r="AT90" s="154" t="n"/>
      <c r="AU90" s="154" t="n"/>
      <c r="AV90" s="154" t="n"/>
      <c r="AW90" s="296"/>
      <c r="AX90" s="154" t="n"/>
      <c r="AY90" s="154" t="n"/>
      <c r="AZ90" s="154" t="n"/>
      <c r="BA90" s="154" t="n"/>
      <c r="BB90" s="154" t="n"/>
      <c r="BC90" s="154" t="n"/>
      <c r="BD90" s="154" t="n"/>
      <c r="BE90" s="154" t="n"/>
      <c r="BF90" s="154" t="n"/>
      <c r="BG90" s="154" t="n"/>
      <c r="BH90" s="154" t="n"/>
      <c r="BI90" s="154" t="n"/>
      <c r="BJ90" s="154" t="n"/>
      <c r="BK90" s="154" t="n"/>
      <c r="BL90" s="154" t="n"/>
      <c r="BM90" s="154" t="n"/>
      <c r="BN90" s="154" t="n"/>
      <c r="BO90" s="154" t="n"/>
    </row>
    <row r="91" spans="4:49" ht="16" hidden="1" customHeight="1" outlineLevel="1" x14ac:dyDescent="0.25">
      <c r="D91" s="186"/>
      <c r="E91" s="239" t="s">
        <v>495</v>
      </c>
      <c r="F91" s="187" t="n"/>
      <c r="G91" s="187" t="n"/>
      <c r="H91" s="187" t="n"/>
      <c r="I91" s="297"/>
      <c r="J91" s="297"/>
      <c r="K91" s="297"/>
      <c r="L91" s="297"/>
      <c r="M91" s="301"/>
      <c r="N91" s="297"/>
      <c r="O91" s="297"/>
      <c r="P91" s="297"/>
      <c r="Q91" s="297"/>
      <c r="R91" s="297"/>
      <c r="S91" s="188">
        <f t="shared" ref="S91:V91" si="38">SUM(S88:S90)</f>
        <v>-9.1539359999999999</v>
      </c>
      <c r="T91" s="188">
        <f t="shared" si="38"/>
        <v>-7.8338304000000001</v>
      </c>
      <c r="U91" s="188">
        <f t="shared" si="38"/>
        <v>0</v>
      </c>
      <c r="V91" s="188">
        <f t="shared" si="38"/>
        <v>0</v>
      </c>
      <c r="W91" s="297"/>
      <c r="X91" s="297"/>
      <c r="Y91" s="297"/>
      <c r="Z91" s="297"/>
      <c r="AA91" s="297"/>
      <c r="AB91" s="297"/>
      <c r="AC91" s="187" t="n"/>
      <c r="AD91" s="187" t="n"/>
      <c r="AE91" s="187" t="n"/>
      <c r="AF91" s="187" t="n"/>
      <c r="AG91" s="187" t="n"/>
      <c r="AH91" s="187" t="n"/>
      <c r="AI91" s="154" t="n"/>
      <c r="AJ91" s="154" t="n"/>
      <c r="AK91" s="154" t="n"/>
      <c r="AL91" s="154" t="n"/>
      <c r="AM91" s="154" t="n"/>
      <c r="AN91" s="154" t="n"/>
      <c r="AO91" s="154" t="n"/>
      <c r="AP91" s="154" t="n"/>
      <c r="AQ91" s="154" t="n"/>
      <c r="AR91" s="154" t="n"/>
      <c r="AS91" s="154" t="n"/>
      <c r="AT91" s="154" t="n"/>
      <c r="AU91" s="154" t="n"/>
      <c r="AV91" s="154" t="n"/>
      <c r="AW91" s="296"/>
      <c r="AX91" s="154" t="n"/>
      <c r="AY91" s="154" t="n"/>
      <c r="AZ91" s="154" t="n"/>
      <c r="BA91" s="154" t="n"/>
      <c r="BB91" s="154" t="n"/>
      <c r="BC91" s="154" t="n"/>
      <c r="BD91" s="154" t="n"/>
      <c r="BE91" s="154" t="n"/>
      <c r="BF91" s="154" t="n"/>
      <c r="BG91" s="154" t="n"/>
      <c r="BH91" s="154" t="n"/>
      <c r="BI91" s="154" t="n"/>
      <c r="BJ91" s="154" t="n"/>
      <c r="BK91" s="154" t="n"/>
      <c r="BL91" s="154" t="n"/>
      <c r="BM91" s="154" t="n"/>
      <c r="BN91" s="154" t="n"/>
      <c r="BO91" s="154" t="n"/>
    </row>
    <row r="92" spans="4:49" ht="16" customHeight="1" collapsed="1" x14ac:dyDescent="0.25">
      <c r="D92" s="153"/>
      <c r="E92" s="239"/>
      <c r="F92" s="154" t="n"/>
      <c r="G92" s="154" t="n"/>
      <c r="H92" s="154" t="n"/>
      <c r="I92" s="243"/>
      <c r="J92" s="243"/>
      <c r="K92" s="243"/>
      <c r="L92" s="243"/>
      <c r="M92" s="303"/>
      <c r="N92" s="243"/>
      <c r="O92" s="243"/>
      <c r="P92" s="243"/>
      <c r="Q92" s="243"/>
      <c r="R92" s="243"/>
      <c r="S92" s="296"/>
      <c r="T92" s="296"/>
      <c r="U92" s="296"/>
      <c r="V92" s="296"/>
      <c r="W92" s="243"/>
      <c r="X92" s="243"/>
      <c r="Y92" s="243"/>
      <c r="Z92" s="243"/>
      <c r="AA92" s="243"/>
      <c r="AB92" s="243"/>
      <c r="AC92" s="154" t="n"/>
      <c r="AD92" s="154" t="n"/>
      <c r="AE92" s="154" t="n"/>
      <c r="AF92" s="154" t="n"/>
      <c r="AG92" s="154" t="n"/>
      <c r="AH92" s="154" t="n"/>
      <c r="AI92" s="154" t="n"/>
      <c r="AJ92" s="154" t="n"/>
      <c r="AK92" s="154" t="n"/>
      <c r="AL92" s="154" t="n"/>
      <c r="AM92" s="154" t="n"/>
      <c r="AN92" s="154" t="n"/>
      <c r="AO92" s="154" t="n"/>
      <c r="AP92" s="154" t="n"/>
      <c r="AQ92" s="154" t="n"/>
      <c r="AR92" s="154" t="n"/>
      <c r="AS92" s="154" t="n"/>
      <c r="AT92" s="154" t="n"/>
      <c r="AU92" s="154" t="n"/>
      <c r="AV92" s="154" t="n"/>
      <c r="AW92" s="296"/>
      <c r="AX92" s="154" t="n"/>
      <c r="AY92" s="154" t="n"/>
      <c r="AZ92" s="154" t="n"/>
      <c r="BA92" s="154" t="n"/>
      <c r="BB92" s="154" t="n"/>
      <c r="BC92" s="154" t="n"/>
      <c r="BD92" s="154" t="n"/>
      <c r="BE92" s="154" t="n"/>
      <c r="BF92" s="154" t="n"/>
      <c r="BG92" s="154" t="n"/>
      <c r="BH92" s="154" t="n"/>
      <c r="BI92" s="154" t="n"/>
      <c r="BJ92" s="154" t="n"/>
      <c r="BK92" s="154" t="n"/>
      <c r="BL92" s="154" t="n"/>
      <c r="BM92" s="154" t="n"/>
      <c r="BN92" s="154" t="n"/>
      <c r="BO92" s="154" t="n"/>
    </row>
    <row r="93" spans="4:49" ht="16" customHeight="1" x14ac:dyDescent="0.25">
      <c r="D93" s="186"/>
      <c r="E93" s="153" t="s">
        <v>100</v>
      </c>
      <c r="F93" s="187" t="n"/>
      <c r="G93" s="187" t="n"/>
      <c r="H93" s="187" t="n"/>
      <c r="I93" s="297"/>
      <c r="J93" s="297"/>
      <c r="K93" s="297"/>
      <c r="L93" s="297"/>
      <c r="M93" s="301"/>
      <c r="N93" s="297"/>
      <c r="O93" s="297"/>
      <c r="P93" s="297"/>
      <c r="Q93" s="297"/>
      <c r="R93" s="297"/>
      <c r="S93" s="188">
        <f t="shared" ref="S93:V93" si="39">CHOOSE($F$8,S94,S95,S96)</f>
        <v>0.38500000000000001</v>
      </c>
      <c r="T93" s="188">
        <f t="shared" si="39"/>
        <v>0.38500000000000001</v>
      </c>
      <c r="U93" s="188">
        <f t="shared" si="39"/>
        <v>0.38500000000000001</v>
      </c>
      <c r="V93" s="188">
        <f t="shared" si="39"/>
        <v>0.38500000000000001</v>
      </c>
      <c r="W93" s="297"/>
      <c r="X93" s="297"/>
      <c r="Y93" s="297"/>
      <c r="Z93" s="297"/>
      <c r="AA93" s="297"/>
      <c r="AB93" s="297"/>
      <c r="AC93" s="187" t="n"/>
      <c r="AD93" s="187" t="n"/>
      <c r="AE93" s="187" t="n"/>
      <c r="AF93" s="187" t="n"/>
      <c r="AG93" s="187" t="n"/>
      <c r="AH93" s="187" t="n"/>
      <c r="AI93" s="154" t="n"/>
      <c r="AJ93" s="154" t="n"/>
      <c r="AK93" s="154" t="n"/>
      <c r="AL93" s="154" t="n"/>
      <c r="AM93" s="154" t="n"/>
      <c r="AN93" s="154" t="n"/>
      <c r="AO93" s="154" t="n"/>
      <c r="AP93" s="154" t="n"/>
      <c r="AQ93" s="154" t="n"/>
      <c r="AR93" s="154" t="n"/>
      <c r="AS93" s="154" t="n"/>
      <c r="AT93" s="154" t="n"/>
      <c r="AU93" s="154" t="n"/>
      <c r="AV93" s="154" t="n"/>
      <c r="AW93" s="296"/>
      <c r="AX93" s="154" t="n"/>
      <c r="AY93" s="154" t="n"/>
      <c r="AZ93" s="154" t="n"/>
      <c r="BA93" s="154" t="n"/>
      <c r="BB93" s="154" t="n"/>
      <c r="BC93" s="154" t="n"/>
      <c r="BD93" s="154" t="n"/>
      <c r="BE93" s="154" t="n"/>
      <c r="BF93" s="154" t="n"/>
      <c r="BG93" s="154" t="n"/>
      <c r="BH93" s="154" t="n"/>
      <c r="BI93" s="154" t="n"/>
      <c r="BJ93" s="154" t="n"/>
      <c r="BK93" s="154" t="n"/>
      <c r="BL93" s="154" t="n"/>
      <c r="BM93" s="154" t="n"/>
      <c r="BN93" s="154" t="n"/>
      <c r="BO93" s="154" t="n"/>
    </row>
    <row r="94" spans="4:49" ht="16" customHeight="1" x14ac:dyDescent="0.25">
      <c r="D94" s="185">
        <v>1</v>
      </c>
      <c r="E94" s="239" t="s">
        <v>196</v>
      </c>
      <c r="F94" s="187" t="n"/>
      <c r="G94" s="187" t="n"/>
      <c r="H94" s="187" t="n"/>
      <c r="I94" s="297"/>
      <c r="J94" s="297"/>
      <c r="K94" s="302"/>
      <c r="L94" s="297"/>
      <c r="M94" s="301"/>
      <c r="N94" s="297"/>
      <c r="O94" s="297"/>
      <c r="P94" s="297"/>
      <c r="Q94" s="297"/>
      <c r="R94" s="297"/>
      <c r="S94" s="300">
        <v>0.37</v>
      </c>
      <c r="T94" s="300">
        <v>0.37</v>
      </c>
      <c r="U94" s="300">
        <v>0.37</v>
      </c>
      <c r="V94" s="300">
        <v>0.37</v>
      </c>
      <c r="W94" s="297"/>
      <c r="X94" s="297"/>
      <c r="Y94" s="297"/>
      <c r="Z94" s="297"/>
      <c r="AA94" s="297"/>
      <c r="AB94" s="297"/>
      <c r="AC94" s="187" t="n"/>
      <c r="AD94" s="187" t="n"/>
      <c r="AE94" s="187" t="n"/>
      <c r="AF94" s="187" t="n"/>
      <c r="AG94" s="187" t="n"/>
      <c r="AH94" s="187" t="n"/>
      <c r="AI94" s="154" t="n"/>
      <c r="AJ94" s="154" t="n"/>
      <c r="AK94" s="154" t="n"/>
      <c r="AL94" s="154" t="n"/>
      <c r="AM94" s="154" t="n"/>
      <c r="AN94" s="154" t="n"/>
      <c r="AO94" s="154" t="n"/>
      <c r="AP94" s="154" t="n"/>
      <c r="AQ94" s="154" t="n"/>
      <c r="AR94" s="154" t="n"/>
      <c r="AS94" s="154" t="n"/>
      <c r="AT94" s="154" t="n"/>
      <c r="AU94" s="154" t="n"/>
      <c r="AV94" s="154" t="n"/>
      <c r="AW94" s="296"/>
      <c r="AX94" s="154" t="n"/>
      <c r="AY94" s="154" t="n"/>
      <c r="AZ94" s="154" t="n"/>
      <c r="BA94" s="154" t="n"/>
      <c r="BB94" s="154" t="n"/>
      <c r="BC94" s="154" t="n"/>
      <c r="BD94" s="154" t="n"/>
      <c r="BE94" s="154" t="n"/>
      <c r="BF94" s="154" t="n"/>
      <c r="BG94" s="154" t="n"/>
      <c r="BH94" s="154" t="n"/>
      <c r="BI94" s="154" t="n"/>
      <c r="BJ94" s="154" t="n"/>
      <c r="BK94" s="154" t="n"/>
      <c r="BL94" s="154" t="n"/>
      <c r="BM94" s="154" t="n"/>
      <c r="BN94" s="154" t="n"/>
      <c r="BO94" s="154" t="n"/>
    </row>
    <row r="95" spans="4:49" ht="16" customHeight="1" x14ac:dyDescent="0.25">
      <c r="D95" s="185">
        <v>2</v>
      </c>
      <c r="E95" s="239" t="s">
        <v>198</v>
      </c>
      <c r="F95" s="187" t="n"/>
      <c r="G95" s="187" t="n"/>
      <c r="H95" s="187" t="n"/>
      <c r="I95" s="297"/>
      <c r="J95" s="297"/>
      <c r="K95" s="302"/>
      <c r="L95" s="297"/>
      <c r="M95" s="301"/>
      <c r="N95" s="297"/>
      <c r="O95" s="297"/>
      <c r="P95" s="297"/>
      <c r="Q95" s="297"/>
      <c r="R95" s="297"/>
      <c r="S95" s="300">
        <v>0.38500000000000001</v>
      </c>
      <c r="T95" s="300">
        <v>0.38500000000000001</v>
      </c>
      <c r="U95" s="300">
        <v>0.38500000000000001</v>
      </c>
      <c r="V95" s="300">
        <v>0.38500000000000001</v>
      </c>
      <c r="W95" s="297"/>
      <c r="X95" s="297"/>
      <c r="Y95" s="297"/>
      <c r="Z95" s="297"/>
      <c r="AA95" s="297"/>
      <c r="AB95" s="297"/>
      <c r="AC95" s="187" t="n"/>
      <c r="AD95" s="187" t="n"/>
      <c r="AE95" s="187" t="n"/>
      <c r="AF95" s="187" t="n"/>
      <c r="AG95" s="187" t="n"/>
      <c r="AH95" s="187" t="n"/>
      <c r="AI95" s="154" t="n"/>
      <c r="AJ95" s="154" t="n"/>
      <c r="AK95" s="154" t="n"/>
      <c r="AL95" s="154" t="n"/>
      <c r="AM95" s="154" t="n"/>
      <c r="AN95" s="154" t="n"/>
      <c r="AO95" s="154" t="n"/>
      <c r="AP95" s="154" t="n"/>
      <c r="AQ95" s="154" t="n"/>
      <c r="AR95" s="154" t="n"/>
      <c r="AS95" s="154" t="n"/>
      <c r="AT95" s="154" t="n"/>
      <c r="AU95" s="154" t="n"/>
      <c r="AV95" s="154" t="n"/>
      <c r="AW95" s="296"/>
      <c r="AX95" s="154" t="n"/>
      <c r="AY95" s="154" t="n"/>
      <c r="AZ95" s="154" t="n"/>
      <c r="BA95" s="154" t="n"/>
      <c r="BB95" s="154" t="n"/>
      <c r="BC95" s="154" t="n"/>
      <c r="BD95" s="154" t="n"/>
      <c r="BE95" s="154" t="n"/>
      <c r="BF95" s="154" t="n"/>
      <c r="BG95" s="154" t="n"/>
      <c r="BH95" s="154" t="n"/>
      <c r="BI95" s="154" t="n"/>
      <c r="BJ95" s="154" t="n"/>
      <c r="BK95" s="154" t="n"/>
      <c r="BL95" s="154" t="n"/>
      <c r="BM95" s="154" t="n"/>
      <c r="BN95" s="154" t="n"/>
      <c r="BO95" s="154" t="n"/>
    </row>
    <row r="96" spans="4:49" ht="16" customHeight="1" x14ac:dyDescent="0.25">
      <c r="D96" s="185">
        <v>3</v>
      </c>
      <c r="E96" s="239" t="s">
        <v>197</v>
      </c>
      <c r="F96" s="187" t="n"/>
      <c r="G96" s="187" t="n"/>
      <c r="H96" s="187" t="n"/>
      <c r="I96" s="297"/>
      <c r="J96" s="297"/>
      <c r="K96" s="302"/>
      <c r="L96" s="297"/>
      <c r="M96" s="301"/>
      <c r="N96" s="297"/>
      <c r="O96" s="297"/>
      <c r="P96" s="297"/>
      <c r="Q96" s="297"/>
      <c r="R96" s="297"/>
      <c r="S96" s="300">
        <v>0.4</v>
      </c>
      <c r="T96" s="300">
        <v>0.4</v>
      </c>
      <c r="U96" s="300">
        <v>0.4</v>
      </c>
      <c r="V96" s="300">
        <v>0.4</v>
      </c>
      <c r="W96" s="297"/>
      <c r="X96" s="297"/>
      <c r="Y96" s="297"/>
      <c r="Z96" s="297"/>
      <c r="AA96" s="297"/>
      <c r="AB96" s="297"/>
      <c r="AC96" s="187" t="n"/>
      <c r="AD96" s="187" t="n"/>
      <c r="AE96" s="187" t="n"/>
      <c r="AF96" s="187" t="n"/>
      <c r="AG96" s="187" t="n"/>
      <c r="AH96" s="187" t="n"/>
      <c r="AI96" s="154" t="n"/>
      <c r="AJ96" s="154" t="n"/>
      <c r="AK96" s="154" t="n"/>
      <c r="AL96" s="154" t="n"/>
      <c r="AM96" s="154" t="n"/>
      <c r="AN96" s="154" t="n"/>
      <c r="AO96" s="154" t="n"/>
      <c r="AP96" s="154" t="n"/>
      <c r="AQ96" s="154" t="n"/>
      <c r="AR96" s="154" t="n"/>
      <c r="AS96" s="154" t="n"/>
      <c r="AT96" s="154" t="n"/>
      <c r="AU96" s="154" t="n"/>
      <c r="AV96" s="154" t="n"/>
      <c r="AW96" s="296"/>
      <c r="AX96" s="154" t="n"/>
      <c r="AY96" s="154" t="n"/>
      <c r="AZ96" s="154" t="n"/>
      <c r="BA96" s="154" t="n"/>
      <c r="BB96" s="154" t="n"/>
      <c r="BC96" s="154" t="n"/>
      <c r="BD96" s="154" t="n"/>
      <c r="BE96" s="154" t="n"/>
      <c r="BF96" s="154" t="n"/>
      <c r="BG96" s="154" t="n"/>
      <c r="BH96" s="154" t="n"/>
      <c r="BI96" s="154" t="n"/>
      <c r="BJ96" s="154" t="n"/>
      <c r="BK96" s="154" t="n"/>
      <c r="BL96" s="154" t="n"/>
      <c r="BM96" s="154" t="n"/>
      <c r="BN96" s="154" t="n"/>
      <c r="BO96" s="154" t="n"/>
    </row>
    <row r="97" spans="4:49" ht="16" customHeight="1" x14ac:dyDescent="0.25">
      <c r="D97" s="153"/>
      <c r="E97" s="239"/>
      <c r="F97" s="154" t="n"/>
      <c r="G97" s="154" t="n"/>
      <c r="H97" s="154" t="n"/>
      <c r="I97" s="243"/>
      <c r="J97" s="243"/>
      <c r="K97" s="243"/>
      <c r="L97" s="243"/>
      <c r="M97" s="303"/>
      <c r="N97" s="243"/>
      <c r="O97" s="243"/>
      <c r="P97" s="243"/>
      <c r="Q97" s="243"/>
      <c r="R97" s="243"/>
      <c r="S97" s="296"/>
      <c r="T97" s="296"/>
      <c r="U97" s="296"/>
      <c r="V97" s="296"/>
      <c r="W97" s="243"/>
      <c r="X97" s="243"/>
      <c r="Y97" s="243"/>
      <c r="Z97" s="243"/>
      <c r="AA97" s="243"/>
      <c r="AB97" s="243"/>
      <c r="AC97" s="154" t="n"/>
      <c r="AD97" s="154" t="n"/>
      <c r="AE97" s="154" t="n"/>
      <c r="AF97" s="154" t="n"/>
      <c r="AG97" s="154" t="n"/>
      <c r="AH97" s="154" t="n"/>
      <c r="AI97" s="154" t="n"/>
      <c r="AJ97" s="154" t="n"/>
      <c r="AK97" s="154" t="n"/>
      <c r="AL97" s="154" t="n"/>
      <c r="AM97" s="154" t="n"/>
      <c r="AN97" s="154" t="n"/>
      <c r="AO97" s="154" t="n"/>
      <c r="AP97" s="154" t="n"/>
      <c r="AQ97" s="154" t="n"/>
      <c r="AR97" s="154" t="n"/>
      <c r="AS97" s="154" t="n"/>
      <c r="AT97" s="154" t="n"/>
      <c r="AU97" s="154" t="n"/>
      <c r="AV97" s="154" t="n"/>
      <c r="AW97" s="296"/>
      <c r="AX97" s="154" t="n"/>
      <c r="AY97" s="154" t="n"/>
      <c r="AZ97" s="154" t="n"/>
      <c r="BA97" s="154" t="n"/>
      <c r="BB97" s="154" t="n"/>
      <c r="BC97" s="154" t="n"/>
      <c r="BD97" s="154" t="n"/>
      <c r="BE97" s="154" t="n"/>
      <c r="BF97" s="154" t="n"/>
      <c r="BG97" s="154" t="n"/>
      <c r="BH97" s="154" t="n"/>
      <c r="BI97" s="154" t="n"/>
      <c r="BJ97" s="154" t="n"/>
      <c r="BK97" s="154" t="n"/>
      <c r="BL97" s="154" t="n"/>
      <c r="BM97" s="154" t="n"/>
      <c r="BN97" s="154" t="n"/>
      <c r="BO97" s="154" t="n"/>
    </row>
    <row r="98" spans="4:49" ht="16" customHeight="1" x14ac:dyDescent="0.25">
      <c r="D98" s="186"/>
      <c r="E98" s="153" t="s">
        <v>270</v>
      </c>
      <c r="F98" s="187" t="n"/>
      <c r="G98" s="187" t="n"/>
      <c r="H98" s="187" t="n"/>
      <c r="I98" s="297"/>
      <c r="J98" s="297"/>
      <c r="K98" s="297"/>
      <c r="L98" s="297"/>
      <c r="M98" s="297"/>
      <c r="N98" s="297"/>
      <c r="O98" s="297"/>
      <c r="P98" s="297"/>
      <c r="Q98" s="297"/>
      <c r="R98" s="297"/>
      <c r="S98" s="297"/>
      <c r="T98" s="297"/>
      <c r="U98" s="297"/>
      <c r="V98" s="297"/>
      <c r="W98" s="297"/>
      <c r="X98" s="297"/>
      <c r="Y98" s="297"/>
      <c r="Z98" s="297"/>
      <c r="AA98" s="297"/>
      <c r="AB98" s="297"/>
      <c r="AC98" s="187" t="n"/>
      <c r="AD98" s="187" t="n"/>
      <c r="AE98" s="187" t="n"/>
      <c r="AF98" s="187" t="n"/>
      <c r="AG98" s="187" t="n"/>
      <c r="AH98" s="187" t="n"/>
      <c r="AI98" s="154" t="n"/>
      <c r="AJ98" s="154" t="n"/>
      <c r="AK98" s="154" t="n"/>
      <c r="AL98" s="154" t="n"/>
      <c r="AM98" s="154" t="n"/>
      <c r="AN98" s="154" t="n"/>
      <c r="AO98" s="154" t="n"/>
      <c r="AP98" s="154" t="n"/>
      <c r="AQ98" s="154" t="n"/>
      <c r="AR98" s="154" t="n"/>
      <c r="AS98" s="154" t="n"/>
      <c r="AT98" s="154" t="n"/>
      <c r="AU98" s="154" t="n"/>
      <c r="AV98" s="154" t="n"/>
      <c r="AW98" s="296"/>
      <c r="AX98" s="154" t="n"/>
      <c r="AY98" s="154" t="n"/>
      <c r="AZ98" s="154" t="n"/>
      <c r="BA98" s="154" t="n"/>
      <c r="BB98" s="154" t="n"/>
      <c r="BC98" s="154" t="n"/>
      <c r="BD98" s="154" t="n"/>
      <c r="BE98" s="154" t="n"/>
      <c r="BF98" s="154" t="n"/>
      <c r="BG98" s="154" t="n"/>
      <c r="BH98" s="154" t="n"/>
      <c r="BI98" s="154" t="n"/>
      <c r="BJ98" s="154" t="n"/>
      <c r="BK98" s="154" t="n"/>
      <c r="BL98" s="154" t="n"/>
      <c r="BM98" s="154" t="n"/>
      <c r="BN98" s="154" t="n"/>
      <c r="BO98" s="154" t="n"/>
    </row>
    <row r="99" spans="4:49" ht="16" customHeight="1" x14ac:dyDescent="0.25">
      <c r="D99" s="153"/>
      <c r="E99" s="154" t="n"/>
      <c r="F99" s="154" t="n"/>
      <c r="G99" s="154" t="n"/>
      <c r="H99" s="154" t="n"/>
      <c r="I99" s="243"/>
      <c r="J99" s="243"/>
      <c r="K99" s="243"/>
      <c r="L99" s="243"/>
      <c r="M99" s="243"/>
      <c r="N99" s="243"/>
      <c r="O99" s="243"/>
      <c r="P99" s="243"/>
      <c r="Q99" s="243"/>
      <c r="R99" s="243"/>
      <c r="S99" s="243"/>
      <c r="T99" s="243"/>
      <c r="U99" s="243"/>
      <c r="V99" s="243"/>
      <c r="W99" s="243"/>
      <c r="X99" s="243"/>
      <c r="Y99" s="243"/>
      <c r="Z99" s="243"/>
      <c r="AA99" s="243"/>
      <c r="AB99" s="243"/>
      <c r="AC99" s="154" t="n"/>
      <c r="AD99" s="154" t="n"/>
      <c r="AE99" s="154" t="n"/>
      <c r="AF99" s="154" t="n"/>
      <c r="AG99" s="154" t="n"/>
      <c r="AH99" s="154" t="n"/>
      <c r="AI99" s="154" t="n"/>
      <c r="AJ99" s="154" t="n"/>
      <c r="AK99" s="154" t="n"/>
      <c r="AL99" s="154" t="n"/>
      <c r="AM99" s="154" t="n"/>
      <c r="AN99" s="154" t="n"/>
      <c r="AO99" s="154" t="n"/>
      <c r="AP99" s="154" t="n"/>
      <c r="AQ99" s="154" t="n"/>
      <c r="AR99" s="154" t="n"/>
      <c r="AS99" s="154" t="n"/>
      <c r="AT99" s="154" t="n"/>
      <c r="AU99" s="154" t="n"/>
      <c r="AV99" s="154" t="n"/>
      <c r="AW99" s="296"/>
      <c r="AX99" s="154" t="n"/>
      <c r="AY99" s="154" t="n"/>
      <c r="AZ99" s="154" t="n"/>
      <c r="BA99" s="154" t="n"/>
      <c r="BB99" s="154" t="n"/>
      <c r="BC99" s="154" t="n"/>
      <c r="BD99" s="154" t="n"/>
      <c r="BE99" s="154" t="n"/>
      <c r="BF99" s="154" t="n"/>
      <c r="BG99" s="154" t="n"/>
      <c r="BH99" s="154" t="n"/>
      <c r="BI99" s="154" t="n"/>
      <c r="BJ99" s="154" t="n"/>
      <c r="BK99" s="154" t="n"/>
      <c r="BL99" s="154" t="n"/>
      <c r="BM99" s="154" t="n"/>
      <c r="BN99" s="154" t="n"/>
      <c r="BO99" s="154" t="n"/>
    </row>
    <row r="100" spans="4:49" ht="16" customHeight="1" x14ac:dyDescent="0.25">
      <c r="D100" s="186"/>
      <c r="E100" s="239" t="s">
        <v>287</v>
      </c>
      <c r="F100" s="187" t="n"/>
      <c r="G100" s="187" t="n"/>
      <c r="H100" s="187" t="n"/>
      <c r="I100" s="297"/>
      <c r="J100" s="297"/>
      <c r="K100" s="297"/>
      <c r="L100" s="187" t="n"/>
      <c r="M100" s="188">
        <f>CHOOSE($F$8,M101,M102,M103)</f>
        <v>-1.5</v>
      </c>
      <c r="N100" s="297"/>
      <c r="O100" s="297"/>
      <c r="P100" s="297"/>
      <c r="Q100" s="297"/>
      <c r="R100" s="297"/>
      <c r="S100" s="297"/>
      <c r="T100" s="297"/>
      <c r="U100" s="297"/>
      <c r="V100" s="297"/>
      <c r="W100" s="297"/>
      <c r="X100" s="297"/>
      <c r="Y100" s="297"/>
      <c r="Z100" s="297"/>
      <c r="AA100" s="297"/>
      <c r="AB100" s="297"/>
      <c r="AC100" s="187" t="n"/>
      <c r="AD100" s="187" t="n"/>
      <c r="AE100" s="187" t="n"/>
      <c r="AF100" s="187" t="n"/>
      <c r="AG100" s="187" t="n"/>
      <c r="AH100" s="187" t="n"/>
      <c r="AI100" s="154" t="n"/>
      <c r="AJ100" s="154" t="n"/>
      <c r="AK100" s="154" t="n"/>
      <c r="AL100" s="154" t="n"/>
      <c r="AM100" s="154" t="n"/>
      <c r="AN100" s="154" t="n"/>
      <c r="AO100" s="154" t="n"/>
      <c r="AP100" s="154" t="n"/>
      <c r="AQ100" s="154" t="n"/>
      <c r="AR100" s="154" t="n"/>
      <c r="AS100" s="154" t="n"/>
      <c r="AT100" s="154" t="n"/>
      <c r="AU100" s="154" t="n"/>
      <c r="AV100" s="154" t="n"/>
      <c r="AW100" s="296"/>
      <c r="AX100" s="154" t="n"/>
      <c r="AY100" s="154" t="n"/>
      <c r="AZ100" s="154" t="n"/>
      <c r="BA100" s="154" t="n"/>
      <c r="BB100" s="154" t="n"/>
      <c r="BC100" s="154" t="n"/>
      <c r="BD100" s="154" t="n"/>
      <c r="BE100" s="154" t="n"/>
      <c r="BF100" s="154" t="n"/>
      <c r="BG100" s="154" t="n"/>
      <c r="BH100" s="154" t="n"/>
      <c r="BI100" s="154" t="n"/>
      <c r="BJ100" s="154" t="n"/>
      <c r="BK100" s="154" t="n"/>
      <c r="BL100" s="154" t="n"/>
      <c r="BM100" s="154" t="n"/>
      <c r="BN100" s="154" t="n"/>
      <c r="BO100" s="154" t="n"/>
    </row>
    <row r="101" spans="4:49" ht="16" customHeight="1" x14ac:dyDescent="0.25">
      <c r="D101" s="185">
        <v>1</v>
      </c>
      <c r="E101" s="239" t="s">
        <v>196</v>
      </c>
      <c r="F101" s="187" t="n"/>
      <c r="G101" s="187" t="n"/>
      <c r="H101" s="187" t="n"/>
      <c r="I101" s="297"/>
      <c r="J101" s="297"/>
      <c r="K101" s="297"/>
      <c r="L101" s="297"/>
      <c r="M101" s="300">
        <v>-1.5</v>
      </c>
      <c r="N101" s="297"/>
      <c r="O101" s="297"/>
      <c r="P101" s="297"/>
      <c r="Q101" s="297"/>
      <c r="R101" s="297"/>
      <c r="S101" s="297"/>
      <c r="T101" s="297"/>
      <c r="U101" s="297"/>
      <c r="V101" s="297"/>
      <c r="W101" s="297"/>
      <c r="X101" s="297"/>
      <c r="Y101" s="297"/>
      <c r="Z101" s="297"/>
      <c r="AA101" s="297"/>
      <c r="AB101" s="297"/>
      <c r="AC101" s="187" t="n"/>
      <c r="AD101" s="187" t="n"/>
      <c r="AE101" s="187" t="n"/>
      <c r="AF101" s="187" t="n"/>
      <c r="AG101" s="187" t="n"/>
      <c r="AH101" s="187" t="n"/>
      <c r="AI101" s="154" t="n"/>
      <c r="AJ101" s="154" t="n"/>
      <c r="AK101" s="154" t="n"/>
      <c r="AL101" s="154" t="n"/>
      <c r="AM101" s="154" t="n"/>
      <c r="AN101" s="154" t="n"/>
      <c r="AO101" s="154" t="n"/>
      <c r="AP101" s="154" t="n"/>
      <c r="AQ101" s="154" t="n"/>
      <c r="AR101" s="154" t="n"/>
      <c r="AS101" s="154" t="n"/>
      <c r="AT101" s="154" t="n"/>
      <c r="AU101" s="154" t="n"/>
      <c r="AV101" s="154" t="n"/>
      <c r="AW101" s="296"/>
      <c r="AX101" s="154" t="n"/>
      <c r="AY101" s="154" t="n"/>
      <c r="AZ101" s="154" t="n"/>
      <c r="BA101" s="154" t="n"/>
      <c r="BB101" s="154" t="n"/>
      <c r="BC101" s="154" t="n"/>
      <c r="BD101" s="154" t="n"/>
      <c r="BE101" s="154" t="n"/>
      <c r="BF101" s="154" t="n"/>
      <c r="BG101" s="154" t="n"/>
      <c r="BH101" s="154" t="n"/>
      <c r="BI101" s="154" t="n"/>
      <c r="BJ101" s="154" t="n"/>
      <c r="BK101" s="154" t="n"/>
      <c r="BL101" s="154" t="n"/>
      <c r="BM101" s="154" t="n"/>
      <c r="BN101" s="154" t="n"/>
      <c r="BO101" s="154" t="n"/>
    </row>
    <row r="102" spans="4:49" ht="16" customHeight="1" x14ac:dyDescent="0.25">
      <c r="D102" s="185">
        <v>2</v>
      </c>
      <c r="E102" s="239" t="s">
        <v>198</v>
      </c>
      <c r="F102" s="187" t="n"/>
      <c r="G102" s="187" t="n"/>
      <c r="H102" s="187" t="n"/>
      <c r="I102" s="297"/>
      <c r="J102" s="297"/>
      <c r="K102" s="297"/>
      <c r="L102" s="297"/>
      <c r="M102" s="300">
        <v>-1.5</v>
      </c>
      <c r="N102" s="297"/>
      <c r="O102" s="297"/>
      <c r="P102" s="297"/>
      <c r="Q102" s="297"/>
      <c r="R102" s="297"/>
      <c r="S102" s="297"/>
      <c r="T102" s="297"/>
      <c r="U102" s="297"/>
      <c r="V102" s="297"/>
      <c r="W102" s="297"/>
      <c r="X102" s="297"/>
      <c r="Y102" s="297"/>
      <c r="Z102" s="297"/>
      <c r="AA102" s="297"/>
      <c r="AB102" s="297"/>
      <c r="AC102" s="187" t="n"/>
      <c r="AD102" s="187" t="n"/>
      <c r="AE102" s="187" t="n"/>
      <c r="AF102" s="187" t="n"/>
      <c r="AG102" s="187" t="n"/>
      <c r="AH102" s="187" t="n"/>
      <c r="AI102" s="154" t="n"/>
      <c r="AJ102" s="154" t="n"/>
      <c r="AK102" s="154" t="n"/>
      <c r="AL102" s="154" t="n"/>
      <c r="AM102" s="154" t="n"/>
      <c r="AN102" s="154" t="n"/>
      <c r="AO102" s="154" t="n"/>
      <c r="AP102" s="154" t="n"/>
      <c r="AQ102" s="154" t="n"/>
      <c r="AR102" s="154" t="n"/>
      <c r="AS102" s="154" t="n"/>
      <c r="AT102" s="154" t="n"/>
      <c r="AU102" s="154" t="n"/>
      <c r="AV102" s="154" t="n"/>
      <c r="AW102" s="296"/>
      <c r="AX102" s="154" t="n"/>
      <c r="AY102" s="154" t="n"/>
      <c r="AZ102" s="154" t="n"/>
      <c r="BA102" s="154" t="n"/>
      <c r="BB102" s="154" t="n"/>
      <c r="BC102" s="154" t="n"/>
      <c r="BD102" s="154" t="n"/>
      <c r="BE102" s="154" t="n"/>
      <c r="BF102" s="154" t="n"/>
      <c r="BG102" s="154" t="n"/>
      <c r="BH102" s="154" t="n"/>
      <c r="BI102" s="154" t="n"/>
      <c r="BJ102" s="154" t="n"/>
      <c r="BK102" s="154" t="n"/>
      <c r="BL102" s="154" t="n"/>
      <c r="BM102" s="154" t="n"/>
      <c r="BN102" s="154" t="n"/>
      <c r="BO102" s="154" t="n"/>
    </row>
    <row r="103" spans="4:49" ht="16" customHeight="1" x14ac:dyDescent="0.25">
      <c r="D103" s="185">
        <v>3</v>
      </c>
      <c r="E103" s="239" t="s">
        <v>197</v>
      </c>
      <c r="F103" s="187" t="n"/>
      <c r="G103" s="187" t="n"/>
      <c r="H103" s="187" t="n"/>
      <c r="I103" s="297"/>
      <c r="J103" s="297"/>
      <c r="K103" s="297"/>
      <c r="L103" s="297"/>
      <c r="M103" s="300">
        <v>-1.5</v>
      </c>
      <c r="N103" s="297"/>
      <c r="O103" s="297"/>
      <c r="P103" s="297"/>
      <c r="Q103" s="297"/>
      <c r="R103" s="297"/>
      <c r="S103" s="297"/>
      <c r="T103" s="297"/>
      <c r="U103" s="297"/>
      <c r="V103" s="297"/>
      <c r="W103" s="297"/>
      <c r="X103" s="297"/>
      <c r="Y103" s="297"/>
      <c r="Z103" s="297"/>
      <c r="AA103" s="297"/>
      <c r="AB103" s="297"/>
      <c r="AC103" s="187" t="n"/>
      <c r="AD103" s="187" t="n"/>
      <c r="AE103" s="187" t="n"/>
      <c r="AF103" s="187" t="n"/>
      <c r="AG103" s="187" t="n"/>
      <c r="AH103" s="187" t="n"/>
      <c r="AI103" s="154" t="n"/>
      <c r="AJ103" s="154" t="n"/>
      <c r="AK103" s="154" t="n"/>
      <c r="AL103" s="154" t="n"/>
      <c r="AM103" s="154" t="n"/>
      <c r="AN103" s="154" t="n"/>
      <c r="AO103" s="154" t="n"/>
      <c r="AP103" s="154" t="n"/>
      <c r="AQ103" s="154" t="n"/>
      <c r="AR103" s="154" t="n"/>
      <c r="AS103" s="154" t="n"/>
      <c r="AT103" s="154" t="n"/>
      <c r="AU103" s="154" t="n"/>
      <c r="AV103" s="154" t="n"/>
      <c r="AW103" s="296"/>
      <c r="AX103" s="154" t="n"/>
      <c r="AY103" s="154" t="n"/>
      <c r="AZ103" s="154" t="n"/>
      <c r="BA103" s="154" t="n"/>
      <c r="BB103" s="154" t="n"/>
      <c r="BC103" s="154" t="n"/>
      <c r="BD103" s="154" t="n"/>
      <c r="BE103" s="154" t="n"/>
      <c r="BF103" s="154" t="n"/>
      <c r="BG103" s="154" t="n"/>
      <c r="BH103" s="154" t="n"/>
      <c r="BI103" s="154" t="n"/>
      <c r="BJ103" s="154" t="n"/>
      <c r="BK103" s="154" t="n"/>
      <c r="BL103" s="154" t="n"/>
      <c r="BM103" s="154" t="n"/>
      <c r="BN103" s="154" t="n"/>
      <c r="BO103" s="154" t="n"/>
    </row>
    <row r="104" spans="4:49" ht="16" customHeight="1" x14ac:dyDescent="0.25">
      <c r="D104" s="153"/>
      <c r="E104" s="239"/>
      <c r="F104" s="154" t="n"/>
      <c r="G104" s="154" t="n"/>
      <c r="H104" s="154" t="n"/>
      <c r="I104" s="243"/>
      <c r="J104" s="243"/>
      <c r="K104" s="243"/>
      <c r="L104" s="243"/>
      <c r="M104" s="296"/>
      <c r="N104" s="243"/>
      <c r="O104" s="243"/>
      <c r="P104" s="243"/>
      <c r="Q104" s="243"/>
      <c r="R104" s="243"/>
      <c r="S104" s="243"/>
      <c r="T104" s="243"/>
      <c r="U104" s="243"/>
      <c r="V104" s="243"/>
      <c r="W104" s="243"/>
      <c r="X104" s="243"/>
      <c r="Y104" s="243"/>
      <c r="Z104" s="243"/>
      <c r="AA104" s="243"/>
      <c r="AB104" s="243"/>
      <c r="AC104" s="154" t="n"/>
      <c r="AD104" s="154" t="n"/>
      <c r="AE104" s="154" t="n"/>
      <c r="AF104" s="154" t="n"/>
      <c r="AG104" s="154" t="n"/>
      <c r="AH104" s="154" t="n"/>
      <c r="AI104" s="154" t="n"/>
      <c r="AJ104" s="154" t="n"/>
      <c r="AK104" s="154" t="n"/>
      <c r="AL104" s="154" t="n"/>
      <c r="AM104" s="154" t="n"/>
      <c r="AN104" s="154" t="n"/>
      <c r="AO104" s="154" t="n"/>
      <c r="AP104" s="154" t="n"/>
      <c r="AQ104" s="154" t="n"/>
      <c r="AR104" s="154" t="n"/>
      <c r="AS104" s="154" t="n"/>
      <c r="AT104" s="154" t="n"/>
      <c r="AU104" s="154" t="n"/>
      <c r="AV104" s="154" t="n"/>
      <c r="AW104" s="296"/>
      <c r="AX104" s="154" t="n"/>
      <c r="AY104" s="154" t="n"/>
      <c r="AZ104" s="154" t="n"/>
      <c r="BA104" s="154" t="n"/>
      <c r="BB104" s="154" t="n"/>
      <c r="BC104" s="154" t="n"/>
      <c r="BD104" s="154" t="n"/>
      <c r="BE104" s="154" t="n"/>
      <c r="BF104" s="154" t="n"/>
      <c r="BG104" s="154" t="n"/>
      <c r="BH104" s="154" t="n"/>
      <c r="BI104" s="154" t="n"/>
      <c r="BJ104" s="154" t="n"/>
      <c r="BK104" s="154" t="n"/>
      <c r="BL104" s="154" t="n"/>
      <c r="BM104" s="154" t="n"/>
      <c r="BN104" s="154" t="n"/>
      <c r="BO104" s="154" t="n"/>
    </row>
    <row r="105" spans="4:49" ht="16" customHeight="1" x14ac:dyDescent="0.25">
      <c r="D105" s="177" t="s">
        <v>498</v>
      </c>
      <c r="E105" s="178" t="n"/>
      <c r="F105" s="178" t="n"/>
      <c r="G105" s="178" t="n"/>
      <c r="H105" s="178" t="n"/>
      <c r="I105" s="295"/>
      <c r="J105" s="295"/>
      <c r="K105" s="295"/>
      <c r="L105" s="295"/>
      <c r="M105" s="295"/>
      <c r="N105" s="295"/>
      <c r="O105" s="295"/>
      <c r="P105" s="295"/>
      <c r="Q105" s="295"/>
      <c r="R105" s="295"/>
      <c r="S105" s="295"/>
      <c r="T105" s="295"/>
      <c r="U105" s="295"/>
      <c r="V105" s="295"/>
      <c r="W105" s="295"/>
      <c r="X105" s="295"/>
      <c r="Y105" s="295"/>
      <c r="Z105" s="295"/>
      <c r="AA105" s="295"/>
      <c r="AB105" s="295"/>
      <c r="AC105" s="178" t="n"/>
      <c r="AD105" s="178" t="n"/>
      <c r="AE105" s="178" t="n"/>
      <c r="AF105" s="178" t="n"/>
      <c r="AG105" s="178" t="n"/>
      <c r="AH105" s="178" t="n"/>
      <c r="AI105" s="154" t="n"/>
      <c r="AJ105" s="154" t="n"/>
      <c r="AK105" s="154" t="n"/>
      <c r="AL105" s="154" t="n"/>
      <c r="AM105" s="154" t="n"/>
      <c r="AN105" s="154" t="n"/>
      <c r="AO105" s="154" t="n"/>
      <c r="AP105" s="154" t="n"/>
      <c r="AQ105" s="154" t="n"/>
      <c r="AR105" s="154" t="n"/>
      <c r="AS105" s="154" t="n"/>
      <c r="AT105" s="154" t="n"/>
      <c r="AU105" s="154" t="n"/>
      <c r="AV105" s="154" t="n"/>
      <c r="AW105" s="296"/>
      <c r="AX105" s="154" t="n"/>
      <c r="AY105" s="154" t="n"/>
      <c r="AZ105" s="154" t="n"/>
      <c r="BA105" s="154" t="n"/>
      <c r="BB105" s="154" t="n"/>
      <c r="BC105" s="154" t="n"/>
      <c r="BD105" s="154" t="n"/>
      <c r="BE105" s="154" t="n"/>
      <c r="BF105" s="154" t="n"/>
      <c r="BG105" s="154" t="n"/>
      <c r="BH105" s="154" t="n"/>
      <c r="BI105" s="154" t="n"/>
      <c r="BJ105" s="154" t="n"/>
      <c r="BK105" s="154" t="n"/>
      <c r="BL105" s="154" t="n"/>
      <c r="BM105" s="154" t="n"/>
      <c r="BN105" s="154" t="n"/>
      <c r="BO105" s="154" t="n"/>
    </row>
    <row r="106" spans="4:49" ht="16" customHeight="1" x14ac:dyDescent="0.25">
      <c r="D106" s="186"/>
      <c r="E106" s="239" t="s">
        <v>240</v>
      </c>
      <c r="F106" s="187" t="n"/>
      <c r="G106" s="187" t="n"/>
      <c r="H106" s="187" t="n"/>
      <c r="I106" s="297"/>
      <c r="J106" s="297"/>
      <c r="K106" s="297"/>
      <c r="L106" s="297"/>
      <c r="M106" s="297"/>
      <c r="N106" s="297"/>
      <c r="O106" s="297"/>
      <c r="P106" s="297"/>
      <c r="Q106" s="297"/>
      <c r="R106" s="297"/>
      <c r="S106" s="186">
        <f t="shared" ref="S106:V106" si="40">CHOOSE($F$8,S107,S108,S109)</f>
        <v>0.19218750000000018</v>
      </c>
      <c r="T106" s="186">
        <f t="shared" si="40"/>
        <v>0.19218750000000018</v>
      </c>
      <c r="U106" s="186">
        <f t="shared" si="40"/>
        <v>0</v>
      </c>
      <c r="V106" s="186">
        <f t="shared" si="40"/>
        <v>0</v>
      </c>
      <c r="W106" s="297"/>
      <c r="X106" s="297"/>
      <c r="Y106" s="297"/>
      <c r="Z106" s="297"/>
      <c r="AA106" s="297"/>
      <c r="AB106" s="297"/>
      <c r="AC106" s="187" t="n"/>
      <c r="AD106" s="187" t="n"/>
      <c r="AE106" s="187" t="n"/>
      <c r="AF106" s="187" t="n"/>
      <c r="AG106" s="187" t="n"/>
      <c r="AH106" s="187" t="n"/>
      <c r="AI106" s="154" t="n"/>
      <c r="AJ106" s="154" t="n"/>
      <c r="AK106" s="154" t="n"/>
      <c r="AL106" s="154" t="n"/>
      <c r="AM106" s="154" t="n"/>
      <c r="AN106" s="154" t="n"/>
      <c r="AO106" s="154" t="n"/>
      <c r="AP106" s="154" t="n"/>
      <c r="AQ106" s="154" t="n"/>
      <c r="AR106" s="154" t="n"/>
      <c r="AS106" s="154" t="n"/>
      <c r="AT106" s="154" t="n"/>
      <c r="AU106" s="154" t="n"/>
      <c r="AV106" s="154" t="n"/>
      <c r="AW106" s="296"/>
      <c r="AX106" s="154" t="n"/>
      <c r="AY106" s="154" t="n"/>
      <c r="AZ106" s="154" t="n"/>
      <c r="BA106" s="154" t="n"/>
      <c r="BB106" s="154" t="n"/>
      <c r="BC106" s="154" t="n"/>
      <c r="BD106" s="154" t="n"/>
      <c r="BE106" s="154" t="n"/>
      <c r="BF106" s="154" t="n"/>
      <c r="BG106" s="154" t="n"/>
      <c r="BH106" s="154" t="n"/>
      <c r="BI106" s="154" t="n"/>
      <c r="BJ106" s="154" t="n"/>
      <c r="BK106" s="154" t="n"/>
      <c r="BL106" s="154" t="n"/>
      <c r="BM106" s="154" t="n"/>
      <c r="BN106" s="154" t="n"/>
      <c r="BO106" s="154" t="n"/>
    </row>
    <row r="107" spans="4:49" ht="16" customHeight="1" x14ac:dyDescent="0.25">
      <c r="D107" s="185">
        <v>1</v>
      </c>
      <c r="E107" s="239" t="s">
        <v>196</v>
      </c>
      <c r="F107" s="187" t="n"/>
      <c r="G107" s="187" t="n"/>
      <c r="H107" s="187" t="n"/>
      <c r="I107" s="297"/>
      <c r="J107" s="297"/>
      <c r="K107" s="297"/>
      <c r="L107" s="297"/>
      <c r="M107" s="187" t="n"/>
      <c r="N107" s="297"/>
      <c r="O107" s="297"/>
      <c r="P107" s="297"/>
      <c r="Q107" s="297"/>
      <c r="R107" s="297"/>
      <c r="S107" s="188">
        <f ca="1">IF($F$8=$D107,((1+$M$19)+((S$34*(1-$M$18))*S$27))/(1+$M$19)-1,S107)</f>
        <v>0</v>
      </c>
      <c r="T107" s="188">
        <f t="shared" ref="S107:T109" ca="1" si="41">IF($F$8=$D107,((1+$M$19)+((T$34*(1-$M$18))*T$27))/(1+$M$19)-1,T107)</f>
        <v>0.12812500000000004</v>
      </c>
      <c r="U107" s="300">
        <v>0</v>
      </c>
      <c r="V107" s="300">
        <v>0</v>
      </c>
      <c r="W107" s="297"/>
      <c r="X107" s="297"/>
      <c r="Y107" s="297"/>
      <c r="Z107" s="297"/>
      <c r="AA107" s="297"/>
      <c r="AB107" s="297"/>
      <c r="AC107" s="187" t="n"/>
      <c r="AD107" s="187" t="n"/>
      <c r="AE107" s="187" t="n"/>
      <c r="AF107" s="187" t="n"/>
      <c r="AG107" s="187" t="n"/>
      <c r="AH107" s="187" t="n"/>
      <c r="AI107" s="154" t="n"/>
      <c r="AJ107" s="154" t="n"/>
      <c r="AK107" s="154" t="n"/>
      <c r="AL107" s="154" t="n"/>
      <c r="AM107" s="154" t="n"/>
      <c r="AN107" s="154" t="n"/>
      <c r="AO107" s="154" t="n"/>
      <c r="AP107" s="154" t="n"/>
      <c r="AQ107" s="154" t="n"/>
      <c r="AR107" s="154" t="n"/>
      <c r="AS107" s="154" t="n"/>
      <c r="AT107" s="154" t="n"/>
      <c r="AU107" s="154" t="n"/>
      <c r="AV107" s="154" t="n"/>
      <c r="AW107" s="296"/>
      <c r="AX107" s="154" t="n"/>
      <c r="AY107" s="154" t="n"/>
      <c r="AZ107" s="154" t="n"/>
      <c r="BA107" s="154" t="n"/>
      <c r="BB107" s="154" t="n"/>
      <c r="BC107" s="154" t="n"/>
      <c r="BD107" s="154" t="n"/>
      <c r="BE107" s="154" t="n"/>
      <c r="BF107" s="154" t="n"/>
      <c r="BG107" s="154" t="n"/>
      <c r="BH107" s="154" t="n"/>
      <c r="BI107" s="154" t="n"/>
      <c r="BJ107" s="154" t="n"/>
      <c r="BK107" s="154" t="n"/>
      <c r="BL107" s="154" t="n"/>
      <c r="BM107" s="154" t="n"/>
      <c r="BN107" s="154" t="n"/>
      <c r="BO107" s="154" t="n"/>
    </row>
    <row r="108" spans="4:49" ht="16" customHeight="1" x14ac:dyDescent="0.25">
      <c r="D108" s="185">
        <v>2</v>
      </c>
      <c r="E108" s="239" t="s">
        <v>198</v>
      </c>
      <c r="F108" s="187" t="n"/>
      <c r="G108" s="187" t="n"/>
      <c r="H108" s="187" t="n"/>
      <c r="I108" s="297"/>
      <c r="J108" s="297"/>
      <c r="K108" s="297"/>
      <c r="L108" s="297"/>
      <c r="M108" s="187" t="n"/>
      <c r="N108" s="297"/>
      <c r="O108" s="297"/>
      <c r="P108" s="297"/>
      <c r="Q108" s="297"/>
      <c r="R108" s="297"/>
      <c r="S108" s="188">
        <f t="shared" si="41"/>
        <v>0.19218750000000018</v>
      </c>
      <c r="T108" s="188">
        <f t="shared" si="41"/>
        <v>0.19218750000000018</v>
      </c>
      <c r="U108" s="300">
        <v>0</v>
      </c>
      <c r="V108" s="300">
        <v>0</v>
      </c>
      <c r="W108" s="297"/>
      <c r="X108" s="297"/>
      <c r="Y108" s="297"/>
      <c r="Z108" s="297"/>
      <c r="AA108" s="297"/>
      <c r="AB108" s="297"/>
      <c r="AC108" s="187" t="n"/>
      <c r="AD108" s="187" t="n"/>
      <c r="AE108" s="187" t="n"/>
      <c r="AF108" s="187" t="n"/>
      <c r="AG108" s="187" t="n"/>
      <c r="AH108" s="187" t="n"/>
      <c r="AI108" s="154" t="n"/>
      <c r="AJ108" s="154" t="n"/>
      <c r="AK108" s="154" t="n"/>
      <c r="AL108" s="154" t="n"/>
      <c r="AM108" s="154" t="n"/>
      <c r="AN108" s="154" t="n"/>
      <c r="AO108" s="154" t="n"/>
      <c r="AP108" s="154" t="n"/>
      <c r="AQ108" s="154" t="n"/>
      <c r="AR108" s="154" t="n"/>
      <c r="AS108" s="154" t="n"/>
      <c r="AT108" s="154" t="n"/>
      <c r="AU108" s="154" t="n"/>
      <c r="AV108" s="154" t="n"/>
      <c r="AW108" s="296"/>
      <c r="AX108" s="154" t="n"/>
      <c r="AY108" s="154" t="n"/>
      <c r="AZ108" s="154" t="n"/>
      <c r="BA108" s="154" t="n"/>
      <c r="BB108" s="154" t="n"/>
      <c r="BC108" s="154" t="n"/>
      <c r="BD108" s="154" t="n"/>
      <c r="BE108" s="154" t="n"/>
      <c r="BF108" s="154" t="n"/>
      <c r="BG108" s="154" t="n"/>
      <c r="BH108" s="154" t="n"/>
      <c r="BI108" s="154" t="n"/>
      <c r="BJ108" s="154" t="n"/>
      <c r="BK108" s="154" t="n"/>
      <c r="BL108" s="154" t="n"/>
      <c r="BM108" s="154" t="n"/>
      <c r="BN108" s="154" t="n"/>
      <c r="BO108" s="154" t="n"/>
    </row>
    <row r="109" spans="4:49" ht="16" customHeight="1" x14ac:dyDescent="0.25">
      <c r="D109" s="185">
        <v>3</v>
      </c>
      <c r="E109" s="239" t="s">
        <v>197</v>
      </c>
      <c r="F109" s="187" t="n"/>
      <c r="G109" s="187" t="n"/>
      <c r="H109" s="187" t="n"/>
      <c r="I109" s="297"/>
      <c r="J109" s="297"/>
      <c r="K109" s="297"/>
      <c r="L109" s="297"/>
      <c r="M109" s="187" t="n"/>
      <c r="N109" s="297"/>
      <c r="O109" s="297"/>
      <c r="P109" s="297"/>
      <c r="Q109" s="297"/>
      <c r="R109" s="297"/>
      <c r="S109" s="188">
        <f t="shared" ca="1" si="41"/>
        <v>0.23062500000000008</v>
      </c>
      <c r="T109" s="188">
        <f t="shared" ca="1" si="41"/>
        <v>0.23062500000000008</v>
      </c>
      <c r="U109" s="300">
        <v>0</v>
      </c>
      <c r="V109" s="300">
        <v>0</v>
      </c>
      <c r="W109" s="297"/>
      <c r="X109" s="297"/>
      <c r="Y109" s="297"/>
      <c r="Z109" s="297"/>
      <c r="AA109" s="297"/>
      <c r="AB109" s="297"/>
      <c r="AC109" s="187" t="n"/>
      <c r="AD109" s="187" t="n"/>
      <c r="AE109" s="187" t="n"/>
      <c r="AF109" s="187" t="n"/>
      <c r="AG109" s="187" t="n"/>
      <c r="AH109" s="187" t="n"/>
      <c r="AI109" s="154" t="n"/>
      <c r="AJ109" s="154" t="n"/>
      <c r="AK109" s="154" t="n"/>
      <c r="AL109" s="154" t="n"/>
      <c r="AM109" s="154" t="n"/>
      <c r="AN109" s="154" t="n"/>
      <c r="AO109" s="154" t="n"/>
      <c r="AP109" s="154" t="n"/>
      <c r="AQ109" s="154" t="n"/>
      <c r="AR109" s="154" t="n"/>
      <c r="AS109" s="154" t="n"/>
      <c r="AT109" s="154" t="n"/>
      <c r="AU109" s="154" t="n"/>
      <c r="AV109" s="154" t="n"/>
      <c r="AW109" s="296"/>
      <c r="AX109" s="154" t="n"/>
      <c r="AY109" s="154" t="n"/>
      <c r="AZ109" s="154" t="n"/>
      <c r="BA109" s="154" t="n"/>
      <c r="BB109" s="154" t="n"/>
      <c r="BC109" s="154" t="n"/>
      <c r="BD109" s="154" t="n"/>
      <c r="BE109" s="154" t="n"/>
      <c r="BF109" s="154" t="n"/>
      <c r="BG109" s="154" t="n"/>
      <c r="BH109" s="154" t="n"/>
      <c r="BI109" s="154" t="n"/>
      <c r="BJ109" s="154" t="n"/>
      <c r="BK109" s="154" t="n"/>
      <c r="BL109" s="154" t="n"/>
      <c r="BM109" s="154" t="n"/>
      <c r="BN109" s="154" t="n"/>
      <c r="BO109" s="154" t="n"/>
    </row>
    <row r="110" spans="4:49" ht="16" customHeight="1" x14ac:dyDescent="0.25">
      <c r="D110" s="153"/>
      <c r="E110" s="154" t="n"/>
      <c r="F110" s="154" t="n"/>
      <c r="G110" s="154" t="n"/>
      <c r="H110" s="154" t="n"/>
      <c r="I110" s="243"/>
      <c r="J110" s="243"/>
      <c r="K110" s="243"/>
      <c r="L110" s="243"/>
      <c r="M110" s="243"/>
      <c r="N110" s="243"/>
      <c r="O110" s="243"/>
      <c r="P110" s="243"/>
      <c r="Q110" s="243"/>
      <c r="R110" s="243"/>
      <c r="S110" s="243"/>
      <c r="T110" s="243"/>
      <c r="U110" s="243"/>
      <c r="V110" s="243"/>
      <c r="W110" s="243"/>
      <c r="X110" s="243"/>
      <c r="Y110" s="243"/>
      <c r="Z110" s="243"/>
      <c r="AA110" s="243"/>
      <c r="AB110" s="243"/>
      <c r="AC110" s="154" t="n"/>
      <c r="AD110" s="154" t="n"/>
      <c r="AE110" s="154" t="n"/>
      <c r="AF110" s="154" t="n"/>
      <c r="AG110" s="154" t="n"/>
      <c r="AH110" s="154" t="n"/>
      <c r="AI110" s="154" t="n"/>
      <c r="AJ110" s="154" t="n"/>
      <c r="AK110" s="154" t="n"/>
      <c r="AL110" s="154" t="n"/>
      <c r="AM110" s="154" t="n"/>
      <c r="AN110" s="154" t="n"/>
      <c r="AO110" s="154" t="n"/>
      <c r="AP110" s="154" t="n"/>
      <c r="AQ110" s="154" t="n"/>
      <c r="AR110" s="154" t="n"/>
      <c r="AS110" s="154" t="n"/>
      <c r="AT110" s="154" t="n"/>
      <c r="AU110" s="154" t="n"/>
      <c r="AV110" s="154" t="n"/>
      <c r="AW110" s="296"/>
      <c r="AX110" s="154" t="n"/>
      <c r="AY110" s="154" t="n"/>
      <c r="AZ110" s="154" t="n"/>
      <c r="BA110" s="154" t="n"/>
      <c r="BB110" s="154" t="n"/>
      <c r="BC110" s="154" t="n"/>
      <c r="BD110" s="154" t="n"/>
      <c r="BE110" s="154" t="n"/>
      <c r="BF110" s="154" t="n"/>
      <c r="BG110" s="154" t="n"/>
      <c r="BH110" s="154" t="n"/>
      <c r="BI110" s="154" t="n"/>
      <c r="BJ110" s="154" t="n"/>
      <c r="BK110" s="154" t="n"/>
      <c r="BL110" s="154" t="n"/>
      <c r="BM110" s="154" t="n"/>
      <c r="BN110" s="154" t="n"/>
      <c r="BO110" s="154" t="n"/>
    </row>
    <row r="111" spans="4:49" ht="16" customHeight="1" x14ac:dyDescent="0.25">
      <c r="D111" s="177" t="s">
        <v>499</v>
      </c>
      <c r="E111" s="178" t="n"/>
      <c r="F111" s="178" t="n"/>
      <c r="G111" s="178" t="n"/>
      <c r="H111" s="178" t="n"/>
      <c r="I111" s="295"/>
      <c r="J111" s="295"/>
      <c r="K111" s="295"/>
      <c r="L111" s="295"/>
      <c r="M111" s="295"/>
      <c r="N111" s="295"/>
      <c r="O111" s="295"/>
      <c r="P111" s="295"/>
      <c r="Q111" s="295"/>
      <c r="R111" s="295"/>
      <c r="S111" s="295"/>
      <c r="T111" s="295"/>
      <c r="U111" s="295"/>
      <c r="V111" s="295"/>
      <c r="W111" s="295"/>
      <c r="X111" s="295"/>
      <c r="Y111" s="295"/>
      <c r="Z111" s="295"/>
      <c r="AA111" s="295"/>
      <c r="AB111" s="295"/>
      <c r="AC111" s="178" t="n"/>
      <c r="AD111" s="178" t="n"/>
      <c r="AE111" s="178" t="n"/>
      <c r="AF111" s="178" t="n"/>
      <c r="AG111" s="178" t="n"/>
      <c r="AH111" s="178" t="n"/>
      <c r="AI111" s="154" t="n"/>
      <c r="AJ111" s="154" t="n"/>
      <c r="AK111" s="154" t="n"/>
      <c r="AL111" s="154" t="n"/>
      <c r="AM111" s="154" t="n"/>
      <c r="AN111" s="154" t="n"/>
      <c r="AO111" s="154" t="n"/>
      <c r="AP111" s="154" t="n"/>
      <c r="AQ111" s="154" t="n"/>
      <c r="AR111" s="154" t="n"/>
      <c r="AS111" s="154" t="n"/>
      <c r="AT111" s="154" t="n"/>
      <c r="AU111" s="154" t="n"/>
      <c r="AV111" s="154" t="n"/>
      <c r="AW111" s="296"/>
      <c r="AX111" s="154" t="n"/>
      <c r="AY111" s="154" t="n"/>
      <c r="AZ111" s="154" t="n"/>
      <c r="BA111" s="154" t="n"/>
      <c r="BB111" s="154" t="n"/>
      <c r="BC111" s="154" t="n"/>
      <c r="BD111" s="154" t="n"/>
      <c r="BE111" s="154" t="n"/>
      <c r="BF111" s="154" t="n"/>
      <c r="BG111" s="154" t="n"/>
      <c r="BH111" s="154" t="n"/>
      <c r="BI111" s="154" t="n"/>
      <c r="BJ111" s="154" t="n"/>
      <c r="BK111" s="154" t="n"/>
      <c r="BL111" s="154" t="n"/>
      <c r="BM111" s="154" t="n"/>
      <c r="BN111" s="154" t="n"/>
      <c r="BO111" s="154" t="n"/>
    </row>
    <row r="112" spans="4:49" ht="16" customHeight="1" x14ac:dyDescent="0.25">
      <c r="D112" s="186"/>
      <c r="E112" s="239" t="s">
        <v>240</v>
      </c>
      <c r="F112" s="187" t="n"/>
      <c r="G112" s="187" t="n"/>
      <c r="H112" s="187" t="n"/>
      <c r="I112" s="297"/>
      <c r="J112" s="297"/>
      <c r="K112" s="297"/>
      <c r="L112" s="297"/>
      <c r="M112" s="297"/>
      <c r="N112" s="297"/>
      <c r="O112" s="297"/>
      <c r="P112" s="297"/>
      <c r="Q112" s="297"/>
      <c r="R112" s="297"/>
      <c r="S112" s="186">
        <f t="shared" ref="S112:V112" si="42">CHOOSE($F$8,S113,S114,S115)</f>
        <v>-0.28828125000000027</v>
      </c>
      <c r="T112" s="186">
        <f t="shared" si="42"/>
        <v>-0.28828125000000027</v>
      </c>
      <c r="U112" s="186">
        <f t="shared" si="42"/>
        <v>0</v>
      </c>
      <c r="V112" s="186">
        <f t="shared" si="42"/>
        <v>0</v>
      </c>
      <c r="W112" s="297"/>
      <c r="X112" s="297"/>
      <c r="Y112" s="297"/>
      <c r="Z112" s="297"/>
      <c r="AA112" s="297"/>
      <c r="AB112" s="297"/>
      <c r="AC112" s="187" t="n"/>
      <c r="AD112" s="187" t="n"/>
      <c r="AE112" s="187" t="n"/>
      <c r="AF112" s="187" t="n"/>
      <c r="AG112" s="187" t="n"/>
      <c r="AH112" s="187" t="n"/>
      <c r="AI112" s="154" t="n"/>
      <c r="AJ112" s="154" t="n"/>
      <c r="AK112" s="154" t="n"/>
      <c r="AL112" s="154" t="n"/>
      <c r="AM112" s="154" t="n"/>
      <c r="AN112" s="154" t="n"/>
      <c r="AO112" s="154" t="n"/>
      <c r="AP112" s="154" t="n"/>
      <c r="AQ112" s="154" t="n"/>
      <c r="AR112" s="154" t="n"/>
      <c r="AS112" s="154" t="n"/>
      <c r="AT112" s="154" t="n"/>
      <c r="AU112" s="154" t="n"/>
      <c r="AV112" s="154" t="n"/>
      <c r="AW112" s="296"/>
      <c r="AX112" s="154" t="n"/>
      <c r="AY112" s="154" t="n"/>
      <c r="AZ112" s="154" t="n"/>
      <c r="BA112" s="154" t="n"/>
      <c r="BB112" s="154" t="n"/>
      <c r="BC112" s="154" t="n"/>
      <c r="BD112" s="154" t="n"/>
      <c r="BE112" s="154" t="n"/>
      <c r="BF112" s="154" t="n"/>
      <c r="BG112" s="154" t="n"/>
      <c r="BH112" s="154" t="n"/>
      <c r="BI112" s="154" t="n"/>
      <c r="BJ112" s="154" t="n"/>
      <c r="BK112" s="154" t="n"/>
      <c r="BL112" s="154" t="n"/>
      <c r="BM112" s="154" t="n"/>
      <c r="BN112" s="154" t="n"/>
      <c r="BO112" s="154" t="n"/>
    </row>
    <row r="113" spans="4:49" ht="16" customHeight="1" x14ac:dyDescent="0.25">
      <c r="D113" s="185">
        <v>1</v>
      </c>
      <c r="E113" s="239" t="s">
        <v>196</v>
      </c>
      <c r="F113" s="187" t="n"/>
      <c r="G113" s="187" t="n"/>
      <c r="H113" s="187" t="n"/>
      <c r="I113" s="297"/>
      <c r="J113" s="297"/>
      <c r="K113" s="297"/>
      <c r="L113" s="297"/>
      <c r="M113" s="187" t="n"/>
      <c r="N113" s="297"/>
      <c r="O113" s="297"/>
      <c r="P113" s="297"/>
      <c r="Q113" s="297"/>
      <c r="R113" s="297"/>
      <c r="S113" s="188">
        <f t="shared" ref="S113:V115" ca="1" si="43">S107*$M$100</f>
        <v>0</v>
      </c>
      <c r="T113" s="188">
        <f t="shared" ca="1" si="43"/>
        <v>-0.19218750000000007</v>
      </c>
      <c r="U113" s="188">
        <f t="shared" si="43"/>
        <v>0</v>
      </c>
      <c r="V113" s="188">
        <f t="shared" si="43"/>
        <v>0</v>
      </c>
      <c r="W113" s="297"/>
      <c r="X113" s="297"/>
      <c r="Y113" s="297"/>
      <c r="Z113" s="297"/>
      <c r="AA113" s="297"/>
      <c r="AB113" s="297"/>
      <c r="AC113" s="187" t="n"/>
      <c r="AD113" s="187" t="n"/>
      <c r="AE113" s="187" t="n"/>
      <c r="AF113" s="187" t="n"/>
      <c r="AG113" s="187" t="n"/>
      <c r="AH113" s="187" t="n"/>
      <c r="AI113" s="154" t="n"/>
      <c r="AJ113" s="154" t="n"/>
      <c r="AK113" s="154" t="n"/>
      <c r="AL113" s="154" t="n"/>
      <c r="AM113" s="154" t="n"/>
      <c r="AN113" s="154" t="n"/>
      <c r="AO113" s="154" t="n"/>
      <c r="AP113" s="154" t="n"/>
      <c r="AQ113" s="154" t="n"/>
      <c r="AR113" s="154" t="n"/>
      <c r="AS113" s="154" t="n"/>
      <c r="AT113" s="154" t="n"/>
      <c r="AU113" s="154" t="n"/>
      <c r="AV113" s="154" t="n"/>
      <c r="AW113" s="296"/>
      <c r="AX113" s="154" t="n"/>
      <c r="AY113" s="154" t="n"/>
      <c r="AZ113" s="154" t="n"/>
      <c r="BA113" s="154" t="n"/>
      <c r="BB113" s="154" t="n"/>
      <c r="BC113" s="154" t="n"/>
      <c r="BD113" s="154" t="n"/>
      <c r="BE113" s="154" t="n"/>
      <c r="BF113" s="154" t="n"/>
      <c r="BG113" s="154" t="n"/>
      <c r="BH113" s="154" t="n"/>
      <c r="BI113" s="154" t="n"/>
      <c r="BJ113" s="154" t="n"/>
      <c r="BK113" s="154" t="n"/>
      <c r="BL113" s="154" t="n"/>
      <c r="BM113" s="154" t="n"/>
      <c r="BN113" s="154" t="n"/>
      <c r="BO113" s="154" t="n"/>
    </row>
    <row r="114" spans="4:49" ht="16" customHeight="1" x14ac:dyDescent="0.25">
      <c r="D114" s="185">
        <v>2</v>
      </c>
      <c r="E114" s="239" t="s">
        <v>198</v>
      </c>
      <c r="F114" s="187" t="n"/>
      <c r="G114" s="187" t="n"/>
      <c r="H114" s="187" t="n"/>
      <c r="I114" s="297"/>
      <c r="J114" s="297"/>
      <c r="K114" s="297"/>
      <c r="L114" s="297"/>
      <c r="M114" s="187" t="n"/>
      <c r="N114" s="297"/>
      <c r="O114" s="297"/>
      <c r="P114" s="297"/>
      <c r="Q114" s="297"/>
      <c r="R114" s="297"/>
      <c r="S114" s="188">
        <f t="shared" si="43"/>
        <v>-0.28828125000000027</v>
      </c>
      <c r="T114" s="188">
        <f t="shared" si="43"/>
        <v>-0.28828125000000027</v>
      </c>
      <c r="U114" s="188">
        <f t="shared" si="43"/>
        <v>0</v>
      </c>
      <c r="V114" s="188">
        <f t="shared" si="43"/>
        <v>0</v>
      </c>
      <c r="W114" s="297"/>
      <c r="X114" s="297"/>
      <c r="Y114" s="297"/>
      <c r="Z114" s="297"/>
      <c r="AA114" s="297"/>
      <c r="AB114" s="297"/>
      <c r="AC114" s="187" t="n"/>
      <c r="AD114" s="187" t="n"/>
      <c r="AE114" s="187" t="n"/>
      <c r="AF114" s="187" t="n"/>
      <c r="AG114" s="187" t="n"/>
      <c r="AH114" s="187" t="n"/>
      <c r="AI114" s="154" t="n"/>
      <c r="AJ114" s="154" t="n"/>
      <c r="AK114" s="154" t="n"/>
      <c r="AL114" s="154" t="n"/>
      <c r="AM114" s="154" t="n"/>
      <c r="AN114" s="154" t="n"/>
      <c r="AO114" s="154" t="n"/>
      <c r="AP114" s="154" t="n"/>
      <c r="AQ114" s="154" t="n"/>
      <c r="AR114" s="154" t="n"/>
      <c r="AS114" s="154" t="n"/>
      <c r="AT114" s="154" t="n"/>
      <c r="AU114" s="154" t="n"/>
      <c r="AV114" s="154" t="n"/>
      <c r="AW114" s="296"/>
      <c r="AX114" s="154" t="n"/>
      <c r="AY114" s="154" t="n"/>
      <c r="AZ114" s="154" t="n"/>
      <c r="BA114" s="154" t="n"/>
      <c r="BB114" s="154" t="n"/>
      <c r="BC114" s="154" t="n"/>
      <c r="BD114" s="154" t="n"/>
      <c r="BE114" s="154" t="n"/>
      <c r="BF114" s="154" t="n"/>
      <c r="BG114" s="154" t="n"/>
      <c r="BH114" s="154" t="n"/>
      <c r="BI114" s="154" t="n"/>
      <c r="BJ114" s="154" t="n"/>
      <c r="BK114" s="154" t="n"/>
      <c r="BL114" s="154" t="n"/>
      <c r="BM114" s="154" t="n"/>
      <c r="BN114" s="154" t="n"/>
      <c r="BO114" s="154" t="n"/>
    </row>
    <row r="115" spans="4:49" ht="16" customHeight="1" x14ac:dyDescent="0.25">
      <c r="D115" s="185">
        <v>3</v>
      </c>
      <c r="E115" s="239" t="s">
        <v>197</v>
      </c>
      <c r="F115" s="187" t="n"/>
      <c r="G115" s="187" t="n"/>
      <c r="H115" s="187" t="n"/>
      <c r="I115" s="297"/>
      <c r="J115" s="297"/>
      <c r="K115" s="297"/>
      <c r="L115" s="297"/>
      <c r="M115" s="187" t="n"/>
      <c r="N115" s="297"/>
      <c r="O115" s="297"/>
      <c r="P115" s="297"/>
      <c r="Q115" s="297"/>
      <c r="R115" s="297"/>
      <c r="S115" s="188">
        <f t="shared" ca="1" si="43"/>
        <v>-0.34593750000000012</v>
      </c>
      <c r="T115" s="188">
        <f t="shared" ca="1" si="43"/>
        <v>-0.34593750000000012</v>
      </c>
      <c r="U115" s="188">
        <f t="shared" si="43"/>
        <v>0</v>
      </c>
      <c r="V115" s="188">
        <f t="shared" si="43"/>
        <v>0</v>
      </c>
      <c r="W115" s="297"/>
      <c r="X115" s="297"/>
      <c r="Y115" s="297"/>
      <c r="Z115" s="297"/>
      <c r="AA115" s="297"/>
      <c r="AB115" s="297"/>
      <c r="AC115" s="187" t="n"/>
      <c r="AD115" s="187" t="n"/>
      <c r="AE115" s="187" t="n"/>
      <c r="AF115" s="187" t="n"/>
      <c r="AG115" s="187" t="n"/>
      <c r="AH115" s="187" t="n"/>
      <c r="AI115" s="154" t="n"/>
      <c r="AJ115" s="154" t="n"/>
      <c r="AK115" s="154" t="n"/>
      <c r="AL115" s="154" t="n"/>
      <c r="AM115" s="154" t="n"/>
      <c r="AN115" s="154" t="n"/>
      <c r="AO115" s="154" t="n"/>
      <c r="AP115" s="154" t="n"/>
      <c r="AQ115" s="154" t="n"/>
      <c r="AR115" s="154" t="n"/>
      <c r="AS115" s="154" t="n"/>
      <c r="AT115" s="154" t="n"/>
      <c r="AU115" s="154" t="n"/>
      <c r="AV115" s="154" t="n"/>
      <c r="AW115" s="296"/>
      <c r="AX115" s="154" t="n"/>
      <c r="AY115" s="154" t="n"/>
      <c r="AZ115" s="154" t="n"/>
      <c r="BA115" s="154" t="n"/>
      <c r="BB115" s="154" t="n"/>
      <c r="BC115" s="154" t="n"/>
      <c r="BD115" s="154" t="n"/>
      <c r="BE115" s="154" t="n"/>
      <c r="BF115" s="154" t="n"/>
      <c r="BG115" s="154" t="n"/>
      <c r="BH115" s="154" t="n"/>
      <c r="BI115" s="154" t="n"/>
      <c r="BJ115" s="154" t="n"/>
      <c r="BK115" s="154" t="n"/>
      <c r="BL115" s="154" t="n"/>
      <c r="BM115" s="154" t="n"/>
      <c r="BN115" s="154" t="n"/>
      <c r="BO115" s="154" t="n"/>
    </row>
    <row r="116" spans="4:49" ht="16" customHeight="1" x14ac:dyDescent="0.25">
      <c r="D116" s="153"/>
      <c r="E116" s="154" t="n"/>
      <c r="F116" s="154" t="n"/>
      <c r="G116" s="154" t="n"/>
      <c r="H116" s="154" t="n"/>
      <c r="I116" s="243"/>
      <c r="J116" s="243"/>
      <c r="K116" s="243"/>
      <c r="L116" s="243"/>
      <c r="M116" s="243"/>
      <c r="N116" s="243"/>
      <c r="O116" s="243"/>
      <c r="P116" s="243"/>
      <c r="Q116" s="243"/>
      <c r="R116" s="243"/>
      <c r="S116" s="243"/>
      <c r="T116" s="243"/>
      <c r="U116" s="243"/>
      <c r="V116" s="243"/>
      <c r="W116" s="243"/>
      <c r="X116" s="243"/>
      <c r="Y116" s="243"/>
      <c r="Z116" s="243"/>
      <c r="AA116" s="243"/>
      <c r="AB116" s="243"/>
      <c r="AC116" s="154" t="n"/>
      <c r="AD116" s="154" t="n"/>
      <c r="AE116" s="154" t="n"/>
      <c r="AF116" s="154" t="n"/>
      <c r="AG116" s="154" t="n"/>
      <c r="AH116" s="154" t="n"/>
      <c r="AI116" s="154" t="n"/>
      <c r="AJ116" s="154" t="n"/>
      <c r="AK116" s="154" t="n"/>
      <c r="AL116" s="154" t="n"/>
      <c r="AM116" s="154" t="n"/>
      <c r="AN116" s="154" t="n"/>
      <c r="AO116" s="154" t="n"/>
      <c r="AP116" s="154" t="n"/>
      <c r="AQ116" s="154" t="n"/>
      <c r="AR116" s="154" t="n"/>
      <c r="AS116" s="154" t="n"/>
      <c r="AT116" s="154" t="n"/>
      <c r="AU116" s="154" t="n"/>
      <c r="AV116" s="154" t="n"/>
      <c r="AW116" s="296"/>
      <c r="AX116" s="154" t="n"/>
      <c r="AY116" s="154" t="n"/>
      <c r="AZ116" s="154" t="n"/>
      <c r="BA116" s="154" t="n"/>
      <c r="BB116" s="154" t="n"/>
      <c r="BC116" s="154" t="n"/>
      <c r="BD116" s="154" t="n"/>
      <c r="BE116" s="154" t="n"/>
      <c r="BF116" s="154" t="n"/>
      <c r="BG116" s="154" t="n"/>
      <c r="BH116" s="154" t="n"/>
      <c r="BI116" s="154" t="n"/>
      <c r="BJ116" s="154" t="n"/>
      <c r="BK116" s="154" t="n"/>
      <c r="BL116" s="154" t="n"/>
      <c r="BM116" s="154" t="n"/>
      <c r="BN116" s="154" t="n"/>
      <c r="BO116" s="154" t="n"/>
    </row>
    <row r="117" spans="4:49" ht="16" customHeight="1" x14ac:dyDescent="0.25">
      <c r="D117" s="177" t="s">
        <v>247</v>
      </c>
      <c r="E117" s="178" t="n"/>
      <c r="F117" s="178" t="n"/>
      <c r="G117" s="178" t="n"/>
      <c r="H117" s="178" t="n"/>
      <c r="I117" s="295"/>
      <c r="J117" s="295"/>
      <c r="K117" s="295"/>
      <c r="L117" s="295"/>
      <c r="M117" s="295"/>
      <c r="N117" s="295"/>
      <c r="O117" s="295"/>
      <c r="P117" s="295"/>
      <c r="Q117" s="295"/>
      <c r="R117" s="295"/>
      <c r="S117" s="295"/>
      <c r="T117" s="295"/>
      <c r="U117" s="295"/>
      <c r="V117" s="295"/>
      <c r="W117" s="295"/>
      <c r="X117" s="295"/>
      <c r="Y117" s="295"/>
      <c r="Z117" s="295"/>
      <c r="AA117" s="295"/>
      <c r="AB117" s="295"/>
      <c r="AC117" s="178" t="n"/>
      <c r="AD117" s="178" t="n"/>
      <c r="AE117" s="178" t="n"/>
      <c r="AF117" s="178" t="n"/>
      <c r="AG117" s="178" t="n"/>
      <c r="AH117" s="178" t="n"/>
      <c r="AI117" s="154" t="n"/>
      <c r="AJ117" s="154" t="n"/>
      <c r="AK117" s="154" t="n"/>
      <c r="AL117" s="154" t="n"/>
      <c r="AM117" s="154" t="n"/>
      <c r="AN117" s="154" t="n"/>
      <c r="AO117" s="154" t="n"/>
      <c r="AP117" s="154" t="n"/>
      <c r="AQ117" s="154" t="n"/>
      <c r="AR117" s="154" t="n"/>
      <c r="AS117" s="154" t="n"/>
      <c r="AT117" s="154" t="n"/>
      <c r="AU117" s="154" t="n"/>
      <c r="AV117" s="154" t="n"/>
      <c r="AW117" s="296"/>
      <c r="AX117" s="154" t="n"/>
      <c r="AY117" s="154" t="n"/>
      <c r="AZ117" s="154" t="n"/>
      <c r="BA117" s="154" t="n"/>
      <c r="BB117" s="154" t="n"/>
      <c r="BC117" s="154" t="n"/>
      <c r="BD117" s="154" t="n"/>
      <c r="BE117" s="154" t="n"/>
      <c r="BF117" s="154" t="n"/>
      <c r="BG117" s="154" t="n"/>
      <c r="BH117" s="154" t="n"/>
      <c r="BI117" s="154" t="n"/>
      <c r="BJ117" s="154" t="n"/>
      <c r="BK117" s="154" t="n"/>
      <c r="BL117" s="154" t="n"/>
      <c r="BM117" s="154" t="n"/>
      <c r="BN117" s="154" t="n"/>
      <c r="BO117" s="154" t="n"/>
    </row>
    <row r="118" spans="4:49" ht="16" customHeight="1" x14ac:dyDescent="0.25">
      <c r="D118" s="186"/>
      <c r="E118" s="239" t="s">
        <v>240</v>
      </c>
      <c r="F118" s="187" t="n"/>
      <c r="G118" s="187" t="n"/>
      <c r="H118" s="187" t="n"/>
      <c r="I118" s="297"/>
      <c r="J118" s="297"/>
      <c r="K118" s="297"/>
      <c r="L118" s="297"/>
      <c r="M118" s="297"/>
      <c r="N118" s="297"/>
      <c r="O118" s="297"/>
      <c r="P118" s="297"/>
      <c r="Q118" s="297"/>
      <c r="R118" s="297"/>
      <c r="S118" s="186">
        <f t="shared" ref="S118:V118" si="44">CHOOSE($F$8,S119,S120,S121)</f>
        <v>-0.12</v>
      </c>
      <c r="T118" s="186">
        <f t="shared" si="44"/>
        <v>-0.12</v>
      </c>
      <c r="U118" s="186">
        <f t="shared" si="44"/>
        <v>-0.12</v>
      </c>
      <c r="V118" s="186">
        <f t="shared" si="44"/>
        <v>-0.12</v>
      </c>
      <c r="W118" s="297"/>
      <c r="X118" s="297"/>
      <c r="Y118" s="297"/>
      <c r="Z118" s="297"/>
      <c r="AA118" s="297"/>
      <c r="AB118" s="297"/>
      <c r="AC118" s="187" t="n"/>
      <c r="AD118" s="187" t="n"/>
      <c r="AE118" s="187" t="n"/>
      <c r="AF118" s="187" t="n"/>
      <c r="AG118" s="187" t="n"/>
      <c r="AH118" s="187" t="n"/>
      <c r="AI118" s="154" t="n"/>
      <c r="AJ118" s="154" t="n"/>
      <c r="AK118" s="154" t="n"/>
      <c r="AL118" s="154" t="n"/>
      <c r="AM118" s="154" t="n"/>
      <c r="AN118" s="154" t="n"/>
      <c r="AO118" s="154" t="n"/>
      <c r="AP118" s="154" t="n"/>
      <c r="AQ118" s="154" t="n"/>
      <c r="AR118" s="154" t="n"/>
      <c r="AS118" s="154" t="n"/>
      <c r="AT118" s="154" t="n"/>
      <c r="AU118" s="154" t="n"/>
      <c r="AV118" s="154" t="n"/>
      <c r="AW118" s="296"/>
      <c r="AX118" s="154" t="n"/>
      <c r="AY118" s="154" t="n"/>
      <c r="AZ118" s="154" t="n"/>
      <c r="BA118" s="154" t="n"/>
      <c r="BB118" s="154" t="n"/>
      <c r="BC118" s="154" t="n"/>
      <c r="BD118" s="154" t="n"/>
      <c r="BE118" s="154" t="n"/>
      <c r="BF118" s="154" t="n"/>
      <c r="BG118" s="154" t="n"/>
      <c r="BH118" s="154" t="n"/>
      <c r="BI118" s="154" t="n"/>
      <c r="BJ118" s="154" t="n"/>
      <c r="BK118" s="154" t="n"/>
      <c r="BL118" s="154" t="n"/>
      <c r="BM118" s="154" t="n"/>
      <c r="BN118" s="154" t="n"/>
      <c r="BO118" s="154" t="n"/>
    </row>
    <row r="119" spans="4:49" ht="16" customHeight="1" x14ac:dyDescent="0.25">
      <c r="D119" s="185">
        <v>1</v>
      </c>
      <c r="E119" s="239" t="s">
        <v>196</v>
      </c>
      <c r="F119" s="187" t="n"/>
      <c r="G119" s="187" t="n"/>
      <c r="H119" s="187" t="n"/>
      <c r="I119" s="297"/>
      <c r="J119" s="297"/>
      <c r="K119" s="297"/>
      <c r="L119" s="297"/>
      <c r="M119" s="187" t="n"/>
      <c r="N119" s="297"/>
      <c r="O119" s="297"/>
      <c r="P119" s="297"/>
      <c r="Q119" s="297"/>
      <c r="R119" s="297"/>
      <c r="S119" s="300">
        <v>-0.2</v>
      </c>
      <c r="T119" s="300">
        <v>-0.2</v>
      </c>
      <c r="U119" s="300">
        <v>-0.2</v>
      </c>
      <c r="V119" s="300">
        <v>-0.2</v>
      </c>
      <c r="W119" s="297"/>
      <c r="X119" s="297"/>
      <c r="Y119" s="297"/>
      <c r="Z119" s="297"/>
      <c r="AA119" s="297"/>
      <c r="AB119" s="297"/>
      <c r="AC119" s="187" t="n"/>
      <c r="AD119" s="187" t="n"/>
      <c r="AE119" s="187" t="n"/>
      <c r="AF119" s="187" t="n"/>
      <c r="AG119" s="187" t="n"/>
      <c r="AH119" s="187" t="n"/>
      <c r="AI119" s="154" t="n"/>
      <c r="AJ119" s="154" t="n"/>
      <c r="AK119" s="154" t="n"/>
      <c r="AL119" s="154" t="n"/>
      <c r="AM119" s="154" t="n"/>
      <c r="AN119" s="154" t="n"/>
      <c r="AO119" s="154" t="n"/>
      <c r="AP119" s="154" t="n"/>
      <c r="AQ119" s="154" t="n"/>
      <c r="AR119" s="154" t="n"/>
      <c r="AS119" s="154" t="n"/>
      <c r="AT119" s="154" t="n"/>
      <c r="AU119" s="154" t="n"/>
      <c r="AV119" s="154" t="n"/>
      <c r="AW119" s="296"/>
      <c r="AX119" s="154" t="n"/>
      <c r="AY119" s="154" t="n"/>
      <c r="AZ119" s="154" t="n"/>
      <c r="BA119" s="154" t="n"/>
      <c r="BB119" s="154" t="n"/>
      <c r="BC119" s="154" t="n"/>
      <c r="BD119" s="154" t="n"/>
      <c r="BE119" s="154" t="n"/>
      <c r="BF119" s="154" t="n"/>
      <c r="BG119" s="154" t="n"/>
      <c r="BH119" s="154" t="n"/>
      <c r="BI119" s="154" t="n"/>
      <c r="BJ119" s="154" t="n"/>
      <c r="BK119" s="154" t="n"/>
      <c r="BL119" s="154" t="n"/>
      <c r="BM119" s="154" t="n"/>
      <c r="BN119" s="154" t="n"/>
      <c r="BO119" s="154" t="n"/>
    </row>
    <row r="120" spans="4:49" ht="16" customHeight="1" x14ac:dyDescent="0.25">
      <c r="D120" s="185">
        <v>2</v>
      </c>
      <c r="E120" s="239" t="s">
        <v>198</v>
      </c>
      <c r="F120" s="187" t="n"/>
      <c r="G120" s="187" t="n"/>
      <c r="H120" s="187" t="n"/>
      <c r="I120" s="297"/>
      <c r="J120" s="297"/>
      <c r="K120" s="297"/>
      <c r="L120" s="297"/>
      <c r="M120" s="187" t="n"/>
      <c r="N120" s="297"/>
      <c r="O120" s="297"/>
      <c r="P120" s="297"/>
      <c r="Q120" s="297"/>
      <c r="R120" s="297"/>
      <c r="S120" s="300">
        <v>-0.12</v>
      </c>
      <c r="T120" s="300">
        <v>-0.12</v>
      </c>
      <c r="U120" s="300">
        <v>-0.12</v>
      </c>
      <c r="V120" s="300">
        <v>-0.12</v>
      </c>
      <c r="W120" s="297"/>
      <c r="X120" s="297"/>
      <c r="Y120" s="297"/>
      <c r="Z120" s="297"/>
      <c r="AA120" s="297"/>
      <c r="AB120" s="297"/>
      <c r="AC120" s="187" t="n"/>
      <c r="AD120" s="187" t="n"/>
      <c r="AE120" s="187" t="n"/>
      <c r="AF120" s="187" t="n"/>
      <c r="AG120" s="187" t="n"/>
      <c r="AH120" s="187" t="n"/>
      <c r="AI120" s="154" t="n"/>
      <c r="AJ120" s="154" t="n"/>
      <c r="AK120" s="154" t="n"/>
      <c r="AL120" s="154" t="n"/>
      <c r="AM120" s="154" t="n"/>
      <c r="AN120" s="154" t="n"/>
      <c r="AO120" s="154" t="n"/>
      <c r="AP120" s="154" t="n"/>
      <c r="AQ120" s="154" t="n"/>
      <c r="AR120" s="154" t="n"/>
      <c r="AS120" s="154" t="n"/>
      <c r="AT120" s="154" t="n"/>
      <c r="AU120" s="154" t="n"/>
      <c r="AV120" s="154" t="n"/>
      <c r="AW120" s="296"/>
      <c r="AX120" s="154" t="n"/>
      <c r="AY120" s="154" t="n"/>
      <c r="AZ120" s="154" t="n"/>
      <c r="BA120" s="154" t="n"/>
      <c r="BB120" s="154" t="n"/>
      <c r="BC120" s="154" t="n"/>
      <c r="BD120" s="154" t="n"/>
      <c r="BE120" s="154" t="n"/>
      <c r="BF120" s="154" t="n"/>
      <c r="BG120" s="154" t="n"/>
      <c r="BH120" s="154" t="n"/>
      <c r="BI120" s="154" t="n"/>
      <c r="BJ120" s="154" t="n"/>
      <c r="BK120" s="154" t="n"/>
      <c r="BL120" s="154" t="n"/>
      <c r="BM120" s="154" t="n"/>
      <c r="BN120" s="154" t="n"/>
      <c r="BO120" s="154" t="n"/>
    </row>
    <row r="121" spans="4:49" ht="16" customHeight="1" x14ac:dyDescent="0.25">
      <c r="D121" s="185">
        <v>3</v>
      </c>
      <c r="E121" s="239" t="s">
        <v>197</v>
      </c>
      <c r="F121" s="187" t="n"/>
      <c r="G121" s="187" t="n"/>
      <c r="H121" s="187" t="n"/>
      <c r="I121" s="297"/>
      <c r="J121" s="297"/>
      <c r="K121" s="297"/>
      <c r="L121" s="297"/>
      <c r="M121" s="187" t="n"/>
      <c r="N121" s="297"/>
      <c r="O121" s="297"/>
      <c r="P121" s="297"/>
      <c r="Q121" s="297"/>
      <c r="R121" s="297"/>
      <c r="S121" s="188">
        <f t="shared" ref="S121:V121" ca="1" si="45">(1+S109)*(1+S115)-1</f>
        <v>-0.19509433593750014</v>
      </c>
      <c r="T121" s="188">
        <f t="shared" ca="1" si="45"/>
        <v>-0.19509433593750014</v>
      </c>
      <c r="U121" s="188">
        <f t="shared" si="45"/>
        <v>0</v>
      </c>
      <c r="V121" s="188">
        <f t="shared" si="45"/>
        <v>0</v>
      </c>
      <c r="W121" s="297"/>
      <c r="X121" s="297"/>
      <c r="Y121" s="297"/>
      <c r="Z121" s="297"/>
      <c r="AA121" s="297"/>
      <c r="AB121" s="297"/>
      <c r="AC121" s="187" t="n"/>
      <c r="AD121" s="187" t="n"/>
      <c r="AE121" s="187" t="n"/>
      <c r="AF121" s="187" t="n"/>
      <c r="AG121" s="187" t="n"/>
      <c r="AH121" s="187" t="n"/>
      <c r="AI121" s="154" t="n"/>
      <c r="AJ121" s="154" t="n"/>
      <c r="AK121" s="154" t="n"/>
      <c r="AL121" s="154" t="n"/>
      <c r="AM121" s="154" t="n"/>
      <c r="AN121" s="154" t="n"/>
      <c r="AO121" s="154" t="n"/>
      <c r="AP121" s="154" t="n"/>
      <c r="AQ121" s="154" t="n"/>
      <c r="AR121" s="154" t="n"/>
      <c r="AS121" s="154" t="n"/>
      <c r="AT121" s="154" t="n"/>
      <c r="AU121" s="154" t="n"/>
      <c r="AV121" s="154" t="n"/>
      <c r="AW121" s="296"/>
      <c r="AX121" s="154" t="n"/>
      <c r="AY121" s="154" t="n"/>
      <c r="AZ121" s="154" t="n"/>
      <c r="BA121" s="154" t="n"/>
      <c r="BB121" s="154" t="n"/>
      <c r="BC121" s="154" t="n"/>
      <c r="BD121" s="154" t="n"/>
      <c r="BE121" s="154" t="n"/>
      <c r="BF121" s="154" t="n"/>
      <c r="BG121" s="154" t="n"/>
      <c r="BH121" s="154" t="n"/>
      <c r="BI121" s="154" t="n"/>
      <c r="BJ121" s="154" t="n"/>
      <c r="BK121" s="154" t="n"/>
      <c r="BL121" s="154" t="n"/>
      <c r="BM121" s="154" t="n"/>
      <c r="BN121" s="154" t="n"/>
      <c r="BO121" s="154" t="n"/>
    </row>
    <row r="122" spans="4:49" ht="16" customHeight="1" x14ac:dyDescent="0.25">
      <c r="D122" s="153"/>
      <c r="E122" s="154" t="n"/>
      <c r="F122" s="154" t="n"/>
      <c r="G122" s="154" t="n"/>
      <c r="H122" s="154" t="n"/>
      <c r="I122" s="243"/>
      <c r="J122" s="243"/>
      <c r="K122" s="243"/>
      <c r="L122" s="243"/>
      <c r="M122" s="243"/>
      <c r="N122" s="243"/>
      <c r="O122" s="243"/>
      <c r="P122" s="243"/>
      <c r="Q122" s="243"/>
      <c r="R122" s="243"/>
      <c r="S122" s="243"/>
      <c r="T122" s="243"/>
      <c r="U122" s="243"/>
      <c r="V122" s="243"/>
      <c r="W122" s="243"/>
      <c r="X122" s="243"/>
      <c r="Y122" s="243"/>
      <c r="Z122" s="243"/>
      <c r="AA122" s="243"/>
      <c r="AB122" s="243"/>
      <c r="AC122" s="154" t="n"/>
      <c r="AD122" s="154" t="n"/>
      <c r="AE122" s="154" t="n"/>
      <c r="AF122" s="154" t="n"/>
      <c r="AG122" s="154" t="n"/>
      <c r="AH122" s="154" t="n"/>
      <c r="AI122" s="154" t="n"/>
      <c r="AJ122" s="154" t="n"/>
      <c r="AK122" s="154" t="n"/>
      <c r="AL122" s="154" t="n"/>
      <c r="AM122" s="154" t="n"/>
      <c r="AN122" s="154" t="n"/>
      <c r="AO122" s="154" t="n"/>
      <c r="AP122" s="154" t="n"/>
      <c r="AQ122" s="154" t="n"/>
      <c r="AR122" s="154" t="n"/>
      <c r="AS122" s="154" t="n"/>
      <c r="AT122" s="154" t="n"/>
      <c r="AU122" s="154" t="n"/>
      <c r="AV122" s="154" t="n"/>
      <c r="AW122" s="296"/>
      <c r="AX122" s="154" t="n"/>
      <c r="AY122" s="154" t="n"/>
      <c r="AZ122" s="154" t="n"/>
      <c r="BA122" s="154" t="n"/>
      <c r="BB122" s="154" t="n"/>
      <c r="BC122" s="154" t="n"/>
      <c r="BD122" s="154" t="n"/>
      <c r="BE122" s="154" t="n"/>
      <c r="BF122" s="154" t="n"/>
      <c r="BG122" s="154" t="n"/>
      <c r="BH122" s="154" t="n"/>
      <c r="BI122" s="154" t="n"/>
      <c r="BJ122" s="154" t="n"/>
      <c r="BK122" s="154" t="n"/>
      <c r="BL122" s="154" t="n"/>
      <c r="BM122" s="154" t="n"/>
      <c r="BN122" s="154" t="n"/>
      <c r="BO122" s="154" t="n"/>
    </row>
    <row r="123" spans="4:49" ht="16" customHeight="1" x14ac:dyDescent="0.25">
      <c r="D123" s="177" t="s">
        <v>249</v>
      </c>
      <c r="E123" s="178" t="n"/>
      <c r="F123" s="178" t="n"/>
      <c r="G123" s="178" t="n"/>
      <c r="H123" s="178" t="n"/>
      <c r="I123" s="295"/>
      <c r="J123" s="295"/>
      <c r="K123" s="295"/>
      <c r="L123" s="295"/>
      <c r="M123" s="295"/>
      <c r="N123" s="295"/>
      <c r="O123" s="295"/>
      <c r="P123" s="295"/>
      <c r="Q123" s="295"/>
      <c r="R123" s="295"/>
      <c r="S123" s="295"/>
      <c r="T123" s="295"/>
      <c r="U123" s="295"/>
      <c r="V123" s="295"/>
      <c r="W123" s="295"/>
      <c r="X123" s="295"/>
      <c r="Y123" s="295"/>
      <c r="Z123" s="295"/>
      <c r="AA123" s="295"/>
      <c r="AB123" s="295"/>
      <c r="AC123" s="178" t="n"/>
      <c r="AD123" s="178" t="n"/>
      <c r="AE123" s="178" t="n"/>
      <c r="AF123" s="178" t="n"/>
      <c r="AG123" s="178" t="n"/>
      <c r="AH123" s="178" t="n"/>
      <c r="AI123" s="154" t="n"/>
      <c r="AJ123" s="154" t="n"/>
      <c r="AK123" s="154" t="n"/>
      <c r="AL123" s="154" t="n"/>
      <c r="AM123" s="154" t="n"/>
      <c r="AN123" s="154" t="n"/>
      <c r="AO123" s="154" t="n"/>
      <c r="AP123" s="154" t="n"/>
      <c r="AQ123" s="154" t="n"/>
      <c r="AR123" s="154" t="n"/>
      <c r="AS123" s="154" t="n"/>
      <c r="AT123" s="154" t="n"/>
      <c r="AU123" s="154" t="n"/>
      <c r="AV123" s="154" t="n"/>
      <c r="AW123" s="296"/>
      <c r="AX123" s="154" t="n"/>
      <c r="AY123" s="154" t="n"/>
      <c r="AZ123" s="154" t="n"/>
      <c r="BA123" s="154" t="n"/>
      <c r="BB123" s="154" t="n"/>
      <c r="BC123" s="154" t="n"/>
      <c r="BD123" s="154" t="n"/>
      <c r="BE123" s="154" t="n"/>
      <c r="BF123" s="154" t="n"/>
      <c r="BG123" s="154" t="n"/>
      <c r="BH123" s="154" t="n"/>
      <c r="BI123" s="154" t="n"/>
      <c r="BJ123" s="154" t="n"/>
      <c r="BK123" s="154" t="n"/>
      <c r="BL123" s="154" t="n"/>
      <c r="BM123" s="154" t="n"/>
      <c r="BN123" s="154" t="n"/>
      <c r="BO123" s="154" t="n"/>
    </row>
    <row r="124" spans="4:49" ht="16" customHeight="1" x14ac:dyDescent="0.25">
      <c r="D124" s="186"/>
      <c r="E124" s="239" t="s">
        <v>240</v>
      </c>
      <c r="F124" s="187" t="n"/>
      <c r="G124" s="187" t="n"/>
      <c r="H124" s="187" t="n"/>
      <c r="I124" s="297"/>
      <c r="J124" s="297"/>
      <c r="K124" s="297"/>
      <c r="L124" s="297"/>
      <c r="M124" s="297"/>
      <c r="N124" s="297"/>
      <c r="O124" s="297"/>
      <c r="P124" s="297"/>
      <c r="Q124" s="297"/>
      <c r="R124" s="297"/>
      <c r="S124" s="186">
        <f t="shared" ref="S124:V124" si="46">CHOOSE($F$8,S125,S126,S127)</f>
        <v>0</v>
      </c>
      <c r="T124" s="186">
        <f t="shared" si="46"/>
        <v>0</v>
      </c>
      <c r="U124" s="186">
        <f t="shared" si="46"/>
        <v>0</v>
      </c>
      <c r="V124" s="186">
        <f t="shared" si="46"/>
        <v>0</v>
      </c>
      <c r="W124" s="297"/>
      <c r="X124" s="297"/>
      <c r="Y124" s="297"/>
      <c r="Z124" s="297"/>
      <c r="AA124" s="297"/>
      <c r="AB124" s="297"/>
      <c r="AC124" s="187" t="n"/>
      <c r="AD124" s="187" t="n"/>
      <c r="AE124" s="187" t="n"/>
      <c r="AF124" s="187" t="n"/>
      <c r="AG124" s="187" t="n"/>
      <c r="AH124" s="187" t="n"/>
      <c r="AI124" s="154" t="n"/>
      <c r="AJ124" s="154" t="n"/>
      <c r="AK124" s="154" t="n"/>
      <c r="AL124" s="154" t="n"/>
      <c r="AM124" s="154" t="n"/>
      <c r="AN124" s="154" t="n"/>
      <c r="AO124" s="154" t="n"/>
      <c r="AP124" s="154" t="n"/>
      <c r="AQ124" s="154" t="n"/>
      <c r="AR124" s="154" t="n"/>
      <c r="AS124" s="154" t="n"/>
      <c r="AT124" s="154" t="n"/>
      <c r="AU124" s="154" t="n"/>
      <c r="AV124" s="154" t="n"/>
      <c r="AW124" s="296"/>
      <c r="AX124" s="154" t="n"/>
      <c r="AY124" s="154" t="n"/>
      <c r="AZ124" s="154" t="n"/>
      <c r="BA124" s="154" t="n"/>
      <c r="BB124" s="154" t="n"/>
      <c r="BC124" s="154" t="n"/>
      <c r="BD124" s="154" t="n"/>
      <c r="BE124" s="154" t="n"/>
      <c r="BF124" s="154" t="n"/>
      <c r="BG124" s="154" t="n"/>
      <c r="BH124" s="154" t="n"/>
      <c r="BI124" s="154" t="n"/>
      <c r="BJ124" s="154" t="n"/>
      <c r="BK124" s="154" t="n"/>
      <c r="BL124" s="154" t="n"/>
      <c r="BM124" s="154" t="n"/>
      <c r="BN124" s="154" t="n"/>
      <c r="BO124" s="154" t="n"/>
    </row>
    <row r="125" spans="4:49" ht="16" customHeight="1" x14ac:dyDescent="0.25">
      <c r="D125" s="185">
        <v>1</v>
      </c>
      <c r="E125" s="239" t="s">
        <v>196</v>
      </c>
      <c r="F125" s="187" t="n"/>
      <c r="G125" s="187" t="n"/>
      <c r="H125" s="187" t="n"/>
      <c r="I125" s="297"/>
      <c r="J125" s="297"/>
      <c r="K125" s="297"/>
      <c r="L125" s="297"/>
      <c r="M125" s="187" t="n"/>
      <c r="N125" s="297"/>
      <c r="O125" s="297"/>
      <c r="P125" s="297"/>
      <c r="Q125" s="297"/>
      <c r="R125" s="297"/>
      <c r="S125" s="300">
        <v>0</v>
      </c>
      <c r="T125" s="300">
        <v>0</v>
      </c>
      <c r="U125" s="300">
        <v>0</v>
      </c>
      <c r="V125" s="300">
        <v>0</v>
      </c>
      <c r="W125" s="297"/>
      <c r="X125" s="297"/>
      <c r="Y125" s="297"/>
      <c r="Z125" s="297"/>
      <c r="AA125" s="297"/>
      <c r="AB125" s="297"/>
      <c r="AC125" s="187" t="n"/>
      <c r="AD125" s="187" t="n"/>
      <c r="AE125" s="187" t="n"/>
      <c r="AF125" s="187" t="n"/>
      <c r="AG125" s="187" t="n"/>
      <c r="AH125" s="187" t="n"/>
      <c r="AI125" s="154" t="n"/>
      <c r="AJ125" s="154" t="n"/>
      <c r="AK125" s="154" t="n"/>
      <c r="AL125" s="154" t="n"/>
      <c r="AM125" s="154" t="n"/>
      <c r="AN125" s="154" t="n"/>
      <c r="AO125" s="154" t="n"/>
      <c r="AP125" s="154" t="n"/>
      <c r="AQ125" s="154" t="n"/>
      <c r="AR125" s="154" t="n"/>
      <c r="AS125" s="154" t="n"/>
      <c r="AT125" s="154" t="n"/>
      <c r="AU125" s="154" t="n"/>
      <c r="AV125" s="154" t="n"/>
      <c r="AW125" s="296"/>
      <c r="AX125" s="154" t="n"/>
      <c r="AY125" s="154" t="n"/>
      <c r="AZ125" s="154" t="n"/>
      <c r="BA125" s="154" t="n"/>
      <c r="BB125" s="154" t="n"/>
      <c r="BC125" s="154" t="n"/>
      <c r="BD125" s="154" t="n"/>
      <c r="BE125" s="154" t="n"/>
      <c r="BF125" s="154" t="n"/>
      <c r="BG125" s="154" t="n"/>
      <c r="BH125" s="154" t="n"/>
      <c r="BI125" s="154" t="n"/>
      <c r="BJ125" s="154" t="n"/>
      <c r="BK125" s="154" t="n"/>
      <c r="BL125" s="154" t="n"/>
      <c r="BM125" s="154" t="n"/>
      <c r="BN125" s="154" t="n"/>
      <c r="BO125" s="154" t="n"/>
    </row>
    <row r="126" spans="4:49" ht="16" customHeight="1" x14ac:dyDescent="0.25">
      <c r="D126" s="185">
        <v>2</v>
      </c>
      <c r="E126" s="239" t="s">
        <v>198</v>
      </c>
      <c r="F126" s="187" t="n"/>
      <c r="G126" s="187" t="n"/>
      <c r="H126" s="187" t="n"/>
      <c r="I126" s="297"/>
      <c r="J126" s="297"/>
      <c r="K126" s="301"/>
      <c r="L126" s="301"/>
      <c r="M126" s="301"/>
      <c r="N126" s="297"/>
      <c r="O126" s="297"/>
      <c r="P126" s="297"/>
      <c r="Q126" s="297"/>
      <c r="R126" s="297"/>
      <c r="S126" s="300">
        <v>0</v>
      </c>
      <c r="T126" s="300">
        <v>0</v>
      </c>
      <c r="U126" s="300">
        <v>0</v>
      </c>
      <c r="V126" s="300">
        <v>0</v>
      </c>
      <c r="W126" s="297"/>
      <c r="X126" s="297"/>
      <c r="Y126" s="297"/>
      <c r="Z126" s="297"/>
      <c r="AA126" s="297"/>
      <c r="AB126" s="297"/>
      <c r="AC126" s="187" t="n"/>
      <c r="AD126" s="187" t="n"/>
      <c r="AE126" s="187" t="n"/>
      <c r="AF126" s="187" t="n"/>
      <c r="AG126" s="187" t="n"/>
      <c r="AH126" s="187" t="n"/>
      <c r="AI126" s="154" t="n"/>
      <c r="AJ126" s="154" t="n"/>
      <c r="AK126" s="154" t="n"/>
      <c r="AL126" s="154" t="n"/>
      <c r="AM126" s="154" t="n"/>
      <c r="AN126" s="154" t="n"/>
      <c r="AO126" s="154" t="n"/>
      <c r="AP126" s="154" t="n"/>
      <c r="AQ126" s="154" t="n"/>
      <c r="AR126" s="154" t="n"/>
      <c r="AS126" s="154" t="n"/>
      <c r="AT126" s="154" t="n"/>
      <c r="AU126" s="154" t="n"/>
      <c r="AV126" s="154" t="n"/>
      <c r="AW126" s="296"/>
      <c r="AX126" s="154" t="n"/>
      <c r="AY126" s="154" t="n"/>
      <c r="AZ126" s="154" t="n"/>
      <c r="BA126" s="154" t="n"/>
      <c r="BB126" s="154" t="n"/>
      <c r="BC126" s="154" t="n"/>
      <c r="BD126" s="154" t="n"/>
      <c r="BE126" s="154" t="n"/>
      <c r="BF126" s="154" t="n"/>
      <c r="BG126" s="154" t="n"/>
      <c r="BH126" s="154" t="n"/>
      <c r="BI126" s="154" t="n"/>
      <c r="BJ126" s="154" t="n"/>
      <c r="BK126" s="154" t="n"/>
      <c r="BL126" s="154" t="n"/>
      <c r="BM126" s="154" t="n"/>
      <c r="BN126" s="154" t="n"/>
      <c r="BO126" s="154" t="n"/>
    </row>
    <row r="127" spans="4:49" ht="16" customHeight="1" x14ac:dyDescent="0.25">
      <c r="D127" s="185">
        <v>3</v>
      </c>
      <c r="E127" s="239" t="s">
        <v>197</v>
      </c>
      <c r="F127" s="187" t="n"/>
      <c r="G127" s="187" t="n"/>
      <c r="H127" s="187" t="n"/>
      <c r="I127" s="297"/>
      <c r="J127" s="297"/>
      <c r="K127" s="297"/>
      <c r="L127" s="297"/>
      <c r="M127" s="187" t="n"/>
      <c r="N127" s="297"/>
      <c r="O127" s="297"/>
      <c r="P127" s="297"/>
      <c r="Q127" s="297"/>
      <c r="R127" s="297"/>
      <c r="S127" s="300">
        <v>0</v>
      </c>
      <c r="T127" s="300">
        <v>0</v>
      </c>
      <c r="U127" s="300">
        <v>0</v>
      </c>
      <c r="V127" s="300">
        <v>0</v>
      </c>
      <c r="W127" s="297"/>
      <c r="X127" s="297"/>
      <c r="Y127" s="297"/>
      <c r="Z127" s="297"/>
      <c r="AA127" s="297"/>
      <c r="AB127" s="297"/>
      <c r="AC127" s="187" t="n"/>
      <c r="AD127" s="187" t="n"/>
      <c r="AE127" s="187" t="n"/>
      <c r="AF127" s="187" t="n"/>
      <c r="AG127" s="187" t="n"/>
      <c r="AH127" s="187" t="n"/>
      <c r="AI127" s="154" t="n"/>
      <c r="AJ127" s="154" t="n"/>
      <c r="AK127" s="154" t="n"/>
      <c r="AL127" s="154" t="n"/>
      <c r="AM127" s="154" t="n"/>
      <c r="AN127" s="154" t="n"/>
      <c r="AO127" s="154" t="n"/>
      <c r="AP127" s="154" t="n"/>
      <c r="AQ127" s="154" t="n"/>
      <c r="AR127" s="154" t="n"/>
      <c r="AS127" s="154" t="n"/>
      <c r="AT127" s="154" t="n"/>
      <c r="AU127" s="154" t="n"/>
      <c r="AV127" s="154" t="n"/>
      <c r="AW127" s="296"/>
      <c r="AX127" s="154" t="n"/>
      <c r="AY127" s="154" t="n"/>
      <c r="AZ127" s="154" t="n"/>
      <c r="BA127" s="154" t="n"/>
      <c r="BB127" s="154" t="n"/>
      <c r="BC127" s="154" t="n"/>
      <c r="BD127" s="154" t="n"/>
      <c r="BE127" s="154" t="n"/>
      <c r="BF127" s="154" t="n"/>
      <c r="BG127" s="154" t="n"/>
      <c r="BH127" s="154" t="n"/>
      <c r="BI127" s="154" t="n"/>
      <c r="BJ127" s="154" t="n"/>
      <c r="BK127" s="154" t="n"/>
      <c r="BL127" s="154" t="n"/>
      <c r="BM127" s="154" t="n"/>
      <c r="BN127" s="154" t="n"/>
      <c r="BO127" s="154" t="n"/>
    </row>
    <row r="128" spans="4:49" ht="16" customHeight="1" x14ac:dyDescent="0.25">
      <c r="D128" s="153"/>
      <c r="E128" s="154" t="n"/>
      <c r="F128" s="154" t="n"/>
      <c r="G128" s="154" t="n"/>
      <c r="H128" s="154" t="n"/>
      <c r="I128" s="243"/>
      <c r="J128" s="243"/>
      <c r="K128" s="243"/>
      <c r="L128" s="243"/>
      <c r="M128" s="243"/>
      <c r="N128" s="243"/>
      <c r="O128" s="243"/>
      <c r="P128" s="243"/>
      <c r="Q128" s="243"/>
      <c r="R128" s="243"/>
      <c r="S128" s="243"/>
      <c r="T128" s="243"/>
      <c r="U128" s="243"/>
      <c r="V128" s="243"/>
      <c r="W128" s="243"/>
      <c r="X128" s="243"/>
      <c r="Y128" s="243"/>
      <c r="Z128" s="243"/>
      <c r="AA128" s="243"/>
      <c r="AB128" s="243"/>
      <c r="AC128" s="154" t="n"/>
      <c r="AD128" s="154" t="n"/>
      <c r="AE128" s="154" t="n"/>
      <c r="AF128" s="154" t="n"/>
      <c r="AG128" s="154" t="n"/>
      <c r="AH128" s="154" t="n"/>
      <c r="AI128" s="154" t="n"/>
      <c r="AJ128" s="154" t="n"/>
      <c r="AK128" s="154" t="n"/>
      <c r="AL128" s="154" t="n"/>
      <c r="AM128" s="154" t="n"/>
      <c r="AN128" s="154" t="n"/>
      <c r="AO128" s="154" t="n"/>
      <c r="AP128" s="154" t="n"/>
      <c r="AQ128" s="154" t="n"/>
      <c r="AR128" s="154" t="n"/>
      <c r="AS128" s="154" t="n"/>
      <c r="AT128" s="154" t="n"/>
      <c r="AU128" s="154" t="n"/>
      <c r="AV128" s="154" t="n"/>
      <c r="AW128" s="296"/>
      <c r="AX128" s="154" t="n"/>
      <c r="AY128" s="154" t="n"/>
      <c r="AZ128" s="154" t="n"/>
      <c r="BA128" s="154" t="n"/>
      <c r="BB128" s="154" t="n"/>
      <c r="BC128" s="154" t="n"/>
      <c r="BD128" s="154" t="n"/>
      <c r="BE128" s="154" t="n"/>
      <c r="BF128" s="154" t="n"/>
      <c r="BG128" s="154" t="n"/>
      <c r="BH128" s="154" t="n"/>
      <c r="BI128" s="154" t="n"/>
      <c r="BJ128" s="154" t="n"/>
      <c r="BK128" s="154" t="n"/>
      <c r="BL128" s="154" t="n"/>
      <c r="BM128" s="154" t="n"/>
      <c r="BN128" s="154" t="n"/>
      <c r="BO128" s="154" t="n"/>
    </row>
    <row r="129" spans="4:49" ht="16" customHeight="1" x14ac:dyDescent="0.25">
      <c r="D129" s="186"/>
      <c r="E129" s="239" t="s">
        <v>288</v>
      </c>
      <c r="F129" s="187" t="n"/>
      <c r="G129" s="187" t="n"/>
      <c r="H129" s="187" t="n"/>
      <c r="I129" s="297"/>
      <c r="J129" s="297"/>
      <c r="K129" s="297"/>
      <c r="L129" s="187" t="n"/>
      <c r="M129" s="300">
        <v>-2</v>
      </c>
      <c r="N129" s="297"/>
      <c r="O129" s="297"/>
      <c r="P129" s="297"/>
      <c r="Q129" s="297"/>
      <c r="R129" s="297"/>
      <c r="S129" s="297"/>
      <c r="T129" s="297"/>
      <c r="U129" s="297"/>
      <c r="V129" s="297"/>
      <c r="W129" s="297"/>
      <c r="X129" s="297"/>
      <c r="Y129" s="297"/>
      <c r="Z129" s="297"/>
      <c r="AA129" s="297"/>
      <c r="AB129" s="297"/>
      <c r="AC129" s="187" t="n"/>
      <c r="AD129" s="187" t="n"/>
      <c r="AE129" s="187" t="n"/>
      <c r="AF129" s="187" t="n"/>
      <c r="AG129" s="187" t="n"/>
      <c r="AH129" s="187" t="n"/>
      <c r="AI129" s="154" t="n"/>
      <c r="AJ129" s="154" t="n"/>
      <c r="AK129" s="154" t="n"/>
      <c r="AL129" s="154" t="n"/>
      <c r="AM129" s="154" t="n"/>
      <c r="AN129" s="154" t="n"/>
      <c r="AO129" s="154" t="n"/>
      <c r="AP129" s="154" t="n"/>
      <c r="AQ129" s="154" t="n"/>
      <c r="AR129" s="154" t="n"/>
      <c r="AS129" s="154" t="n"/>
      <c r="AT129" s="154" t="n"/>
      <c r="AU129" s="154" t="n"/>
      <c r="AV129" s="154" t="n"/>
      <c r="AW129" s="296"/>
      <c r="AX129" s="154" t="n"/>
      <c r="AY129" s="154" t="n"/>
      <c r="AZ129" s="154" t="n"/>
      <c r="BA129" s="154" t="n"/>
      <c r="BB129" s="154" t="n"/>
      <c r="BC129" s="154" t="n"/>
      <c r="BD129" s="154" t="n"/>
      <c r="BE129" s="154" t="n"/>
      <c r="BF129" s="154" t="n"/>
      <c r="BG129" s="154" t="n"/>
      <c r="BH129" s="154" t="n"/>
      <c r="BI129" s="154" t="n"/>
      <c r="BJ129" s="154" t="n"/>
      <c r="BK129" s="154" t="n"/>
      <c r="BL129" s="154" t="n"/>
      <c r="BM129" s="154" t="n"/>
      <c r="BN129" s="154" t="n"/>
      <c r="BO129" s="154" t="n"/>
    </row>
    <row r="130" spans="4:49" ht="16" customHeight="1" x14ac:dyDescent="0.25">
      <c r="D130" s="153"/>
      <c r="E130" s="154" t="n"/>
      <c r="F130" s="154" t="n"/>
      <c r="G130" s="154" t="n"/>
      <c r="H130" s="154" t="n"/>
      <c r="I130" s="243"/>
      <c r="J130" s="243"/>
      <c r="K130" s="243"/>
      <c r="L130" s="243"/>
      <c r="M130" s="243"/>
      <c r="N130" s="243"/>
      <c r="O130" s="243"/>
      <c r="P130" s="243"/>
      <c r="Q130" s="243"/>
      <c r="R130" s="243"/>
      <c r="S130" s="243"/>
      <c r="T130" s="243"/>
      <c r="U130" s="243"/>
      <c r="V130" s="243"/>
      <c r="W130" s="243"/>
      <c r="X130" s="243"/>
      <c r="Y130" s="243"/>
      <c r="Z130" s="243"/>
      <c r="AA130" s="243"/>
      <c r="AB130" s="243"/>
      <c r="AC130" s="154" t="n"/>
      <c r="AD130" s="154" t="n"/>
      <c r="AE130" s="154" t="n"/>
      <c r="AF130" s="154" t="n"/>
      <c r="AG130" s="154" t="n"/>
      <c r="AH130" s="154" t="n"/>
      <c r="AI130" s="154" t="n"/>
      <c r="AJ130" s="154" t="n"/>
      <c r="AK130" s="154" t="n"/>
      <c r="AL130" s="154" t="n"/>
      <c r="AM130" s="154" t="n"/>
      <c r="AN130" s="154" t="n"/>
      <c r="AO130" s="154" t="n"/>
      <c r="AP130" s="154" t="n"/>
      <c r="AQ130" s="154" t="n"/>
      <c r="AR130" s="154" t="n"/>
      <c r="AS130" s="154" t="n"/>
      <c r="AT130" s="154" t="n"/>
      <c r="AU130" s="154" t="n"/>
      <c r="AV130" s="154" t="n"/>
      <c r="AW130" s="296"/>
      <c r="AX130" s="154" t="n"/>
      <c r="AY130" s="154" t="n"/>
      <c r="AZ130" s="154" t="n"/>
      <c r="BA130" s="154" t="n"/>
      <c r="BB130" s="154" t="n"/>
      <c r="BC130" s="154" t="n"/>
      <c r="BD130" s="154" t="n"/>
      <c r="BE130" s="154" t="n"/>
      <c r="BF130" s="154" t="n"/>
      <c r="BG130" s="154" t="n"/>
      <c r="BH130" s="154" t="n"/>
      <c r="BI130" s="154" t="n"/>
      <c r="BJ130" s="154" t="n"/>
      <c r="BK130" s="154" t="n"/>
      <c r="BL130" s="154" t="n"/>
      <c r="BM130" s="154" t="n"/>
      <c r="BN130" s="154" t="n"/>
      <c r="BO130" s="154" t="n"/>
    </row>
    <row r="131" spans="4:49" ht="16" customHeight="1" x14ac:dyDescent="0.25">
      <c r="D131" s="177" t="s">
        <v>289</v>
      </c>
      <c r="E131" s="178" t="n"/>
      <c r="F131" s="178" t="n"/>
      <c r="G131" s="178" t="n"/>
      <c r="H131" s="178" t="n"/>
      <c r="I131" s="295"/>
      <c r="J131" s="295"/>
      <c r="K131" s="295"/>
      <c r="L131" s="295"/>
      <c r="M131" s="295"/>
      <c r="N131" s="295"/>
      <c r="O131" s="295"/>
      <c r="P131" s="295"/>
      <c r="Q131" s="295"/>
      <c r="R131" s="295"/>
      <c r="S131" s="295"/>
      <c r="T131" s="295"/>
      <c r="U131" s="295"/>
      <c r="V131" s="295"/>
      <c r="W131" s="295"/>
      <c r="X131" s="295"/>
      <c r="Y131" s="295"/>
      <c r="Z131" s="295"/>
      <c r="AA131" s="295"/>
      <c r="AB131" s="295"/>
      <c r="AC131" s="178" t="n"/>
      <c r="AD131" s="178" t="n"/>
      <c r="AE131" s="178" t="n"/>
      <c r="AF131" s="178" t="n"/>
      <c r="AG131" s="178" t="n"/>
      <c r="AH131" s="178" t="n"/>
      <c r="AI131" s="154" t="n"/>
      <c r="AJ131" s="154" t="n"/>
      <c r="AK131" s="154" t="n"/>
      <c r="AL131" s="154" t="n"/>
      <c r="AM131" s="154" t="n"/>
      <c r="AN131" s="154" t="n"/>
      <c r="AO131" s="154" t="n"/>
      <c r="AP131" s="154" t="n"/>
      <c r="AQ131" s="154" t="n"/>
      <c r="AR131" s="154" t="n"/>
      <c r="AS131" s="154" t="n"/>
      <c r="AT131" s="154" t="n"/>
      <c r="AU131" s="154" t="n"/>
      <c r="AV131" s="154" t="n"/>
      <c r="AW131" s="296"/>
      <c r="AX131" s="154" t="n"/>
      <c r="AY131" s="154" t="n"/>
      <c r="AZ131" s="154" t="n"/>
      <c r="BA131" s="154" t="n"/>
      <c r="BB131" s="154" t="n"/>
      <c r="BC131" s="154" t="n"/>
      <c r="BD131" s="154" t="n"/>
      <c r="BE131" s="154" t="n"/>
      <c r="BF131" s="154" t="n"/>
      <c r="BG131" s="154" t="n"/>
      <c r="BH131" s="154" t="n"/>
      <c r="BI131" s="154" t="n"/>
      <c r="BJ131" s="154" t="n"/>
      <c r="BK131" s="154" t="n"/>
      <c r="BL131" s="154" t="n"/>
      <c r="BM131" s="154" t="n"/>
      <c r="BN131" s="154" t="n"/>
      <c r="BO131" s="154" t="n"/>
    </row>
    <row r="132" spans="4:49" ht="16" customHeight="1" x14ac:dyDescent="0.25">
      <c r="D132" s="187" t="n"/>
      <c r="E132" s="239" t="s">
        <v>240</v>
      </c>
      <c r="F132" s="187" t="n"/>
      <c r="G132" s="187" t="n"/>
      <c r="H132" s="187" t="n"/>
      <c r="I132" s="297"/>
      <c r="J132" s="297"/>
      <c r="K132" s="297"/>
      <c r="L132" s="297"/>
      <c r="M132" s="297"/>
      <c r="N132" s="297"/>
      <c r="O132" s="297"/>
      <c r="P132" s="297"/>
      <c r="Q132" s="297"/>
      <c r="R132" s="297"/>
      <c r="S132" s="186">
        <f t="shared" ref="S132:V132" si="47">CHOOSE($F$8,S133,S134,S135)</f>
        <v>0</v>
      </c>
      <c r="T132" s="186">
        <f t="shared" si="47"/>
        <v>0</v>
      </c>
      <c r="U132" s="186">
        <f t="shared" si="47"/>
        <v>0</v>
      </c>
      <c r="V132" s="186">
        <f t="shared" si="47"/>
        <v>0</v>
      </c>
      <c r="W132" s="297"/>
      <c r="X132" s="297"/>
      <c r="Y132" s="297"/>
      <c r="Z132" s="297"/>
      <c r="AA132" s="297"/>
      <c r="AB132" s="297"/>
      <c r="AC132" s="187" t="n"/>
      <c r="AD132" s="187" t="n"/>
      <c r="AE132" s="187" t="n"/>
      <c r="AF132" s="187" t="n"/>
      <c r="AG132" s="187" t="n"/>
      <c r="AH132" s="187" t="n"/>
      <c r="AI132" s="154" t="n"/>
      <c r="AJ132" s="154" t="n"/>
      <c r="AK132" s="154" t="n"/>
      <c r="AL132" s="154" t="n"/>
      <c r="AM132" s="154" t="n"/>
      <c r="AN132" s="154" t="n"/>
      <c r="AO132" s="154" t="n"/>
      <c r="AP132" s="154" t="n"/>
      <c r="AQ132" s="154" t="n"/>
      <c r="AR132" s="154" t="n"/>
      <c r="AS132" s="154" t="n"/>
      <c r="AT132" s="154" t="n"/>
      <c r="AU132" s="154" t="n"/>
      <c r="AV132" s="154" t="n"/>
      <c r="AW132" s="296"/>
      <c r="AX132" s="154" t="n"/>
      <c r="AY132" s="154" t="n"/>
      <c r="AZ132" s="154" t="n"/>
      <c r="BA132" s="154" t="n"/>
      <c r="BB132" s="154" t="n"/>
      <c r="BC132" s="154" t="n"/>
      <c r="BD132" s="154" t="n"/>
      <c r="BE132" s="154" t="n"/>
      <c r="BF132" s="154" t="n"/>
      <c r="BG132" s="154" t="n"/>
      <c r="BH132" s="154" t="n"/>
      <c r="BI132" s="154" t="n"/>
      <c r="BJ132" s="154" t="n"/>
      <c r="BK132" s="154" t="n"/>
      <c r="BL132" s="154" t="n"/>
      <c r="BM132" s="154" t="n"/>
      <c r="BN132" s="154" t="n"/>
      <c r="BO132" s="154" t="n"/>
    </row>
    <row r="133" spans="4:49" ht="16" customHeight="1" x14ac:dyDescent="0.25">
      <c r="D133" s="185">
        <v>1</v>
      </c>
      <c r="E133" s="239" t="s">
        <v>196</v>
      </c>
      <c r="F133" s="187" t="n"/>
      <c r="G133" s="187" t="n"/>
      <c r="H133" s="187" t="n"/>
      <c r="I133" s="297"/>
      <c r="J133" s="297"/>
      <c r="K133" s="297"/>
      <c r="L133" s="297"/>
      <c r="M133" s="187" t="n"/>
      <c r="N133" s="297"/>
      <c r="O133" s="297"/>
      <c r="P133" s="297"/>
      <c r="Q133" s="297"/>
      <c r="R133" s="297"/>
      <c r="S133" s="188">
        <f t="shared" ref="S133:V135" ca="1" si="48">IF($F$8=$D133,((1+$M$19)+((S$59*(1-$M$18))*S$27))/(1+$M$19)-1,S133)</f>
        <v>0</v>
      </c>
      <c r="T133" s="188">
        <f t="shared" ca="1" si="48"/>
        <v>0</v>
      </c>
      <c r="U133" s="188">
        <f t="shared" ca="1" si="48"/>
        <v>0</v>
      </c>
      <c r="V133" s="188">
        <f t="shared" ca="1" si="48"/>
        <v>0</v>
      </c>
      <c r="W133" s="297"/>
      <c r="X133" s="297"/>
      <c r="Y133" s="297"/>
      <c r="Z133" s="297"/>
      <c r="AA133" s="297"/>
      <c r="AB133" s="297"/>
      <c r="AC133" s="187" t="n"/>
      <c r="AD133" s="187" t="n"/>
      <c r="AE133" s="187" t="n"/>
      <c r="AF133" s="187" t="n"/>
      <c r="AG133" s="187" t="n"/>
      <c r="AH133" s="187" t="n"/>
      <c r="AI133" s="154" t="n"/>
      <c r="AJ133" s="154" t="n"/>
      <c r="AK133" s="154" t="n"/>
      <c r="AL133" s="154" t="n"/>
      <c r="AM133" s="154" t="n"/>
      <c r="AN133" s="154" t="n"/>
      <c r="AO133" s="154" t="n"/>
      <c r="AP133" s="154" t="n"/>
      <c r="AQ133" s="154" t="n"/>
      <c r="AR133" s="154" t="n"/>
      <c r="AS133" s="154" t="n"/>
      <c r="AT133" s="154" t="n"/>
      <c r="AU133" s="154" t="n"/>
      <c r="AV133" s="154" t="n"/>
      <c r="AW133" s="296"/>
      <c r="AX133" s="154" t="n"/>
      <c r="AY133" s="154" t="n"/>
      <c r="AZ133" s="154" t="n"/>
      <c r="BA133" s="154" t="n"/>
      <c r="BB133" s="154" t="n"/>
      <c r="BC133" s="154" t="n"/>
      <c r="BD133" s="154" t="n"/>
      <c r="BE133" s="154" t="n"/>
      <c r="BF133" s="154" t="n"/>
      <c r="BG133" s="154" t="n"/>
      <c r="BH133" s="154" t="n"/>
      <c r="BI133" s="154" t="n"/>
      <c r="BJ133" s="154" t="n"/>
      <c r="BK133" s="154" t="n"/>
      <c r="BL133" s="154" t="n"/>
      <c r="BM133" s="154" t="n"/>
      <c r="BN133" s="154" t="n"/>
      <c r="BO133" s="154" t="n"/>
    </row>
    <row r="134" spans="4:49" ht="16" customHeight="1" x14ac:dyDescent="0.25">
      <c r="D134" s="185">
        <v>2</v>
      </c>
      <c r="E134" s="239" t="s">
        <v>198</v>
      </c>
      <c r="F134" s="187" t="n"/>
      <c r="G134" s="187" t="n"/>
      <c r="H134" s="187" t="n"/>
      <c r="I134" s="297"/>
      <c r="J134" s="297"/>
      <c r="K134" s="297"/>
      <c r="L134" s="297"/>
      <c r="M134" s="187" t="n"/>
      <c r="N134" s="297"/>
      <c r="O134" s="297"/>
      <c r="P134" s="297"/>
      <c r="Q134" s="297"/>
      <c r="R134" s="297"/>
      <c r="S134" s="188">
        <f t="shared" si="48"/>
        <v>0</v>
      </c>
      <c r="T134" s="188">
        <f t="shared" si="48"/>
        <v>0</v>
      </c>
      <c r="U134" s="188">
        <f t="shared" si="48"/>
        <v>0</v>
      </c>
      <c r="V134" s="188">
        <f t="shared" si="48"/>
        <v>0</v>
      </c>
      <c r="W134" s="297"/>
      <c r="X134" s="297"/>
      <c r="Y134" s="297"/>
      <c r="Z134" s="297"/>
      <c r="AA134" s="297"/>
      <c r="AB134" s="297"/>
      <c r="AC134" s="187" t="n"/>
      <c r="AD134" s="187" t="n"/>
      <c r="AE134" s="187" t="n"/>
      <c r="AF134" s="187" t="n"/>
      <c r="AG134" s="187" t="n"/>
      <c r="AH134" s="187" t="n"/>
      <c r="AI134" s="154" t="n"/>
      <c r="AJ134" s="154" t="n"/>
      <c r="AK134" s="154" t="n"/>
      <c r="AL134" s="154" t="n"/>
      <c r="AM134" s="154" t="n"/>
      <c r="AN134" s="154" t="n"/>
      <c r="AO134" s="154" t="n"/>
      <c r="AP134" s="154" t="n"/>
      <c r="AQ134" s="154" t="n"/>
      <c r="AR134" s="154" t="n"/>
      <c r="AS134" s="154" t="n"/>
      <c r="AT134" s="154" t="n"/>
      <c r="AU134" s="154" t="n"/>
      <c r="AV134" s="154" t="n"/>
      <c r="AW134" s="296"/>
      <c r="AX134" s="154" t="n"/>
      <c r="AY134" s="154" t="n"/>
      <c r="AZ134" s="154" t="n"/>
      <c r="BA134" s="154" t="n"/>
      <c r="BB134" s="154" t="n"/>
      <c r="BC134" s="154" t="n"/>
      <c r="BD134" s="154" t="n"/>
      <c r="BE134" s="154" t="n"/>
      <c r="BF134" s="154" t="n"/>
      <c r="BG134" s="154" t="n"/>
      <c r="BH134" s="154" t="n"/>
      <c r="BI134" s="154" t="n"/>
      <c r="BJ134" s="154" t="n"/>
      <c r="BK134" s="154" t="n"/>
      <c r="BL134" s="154" t="n"/>
      <c r="BM134" s="154" t="n"/>
      <c r="BN134" s="154" t="n"/>
      <c r="BO134" s="154" t="n"/>
    </row>
    <row r="135" spans="4:49" ht="16" customHeight="1" x14ac:dyDescent="0.25">
      <c r="D135" s="185">
        <v>3</v>
      </c>
      <c r="E135" s="239" t="s">
        <v>197</v>
      </c>
      <c r="F135" s="187" t="n"/>
      <c r="G135" s="187" t="n"/>
      <c r="H135" s="187" t="n"/>
      <c r="I135" s="297"/>
      <c r="J135" s="297"/>
      <c r="K135" s="297"/>
      <c r="L135" s="297"/>
      <c r="M135" s="187" t="n"/>
      <c r="N135" s="297"/>
      <c r="O135" s="297"/>
      <c r="P135" s="297"/>
      <c r="Q135" s="297"/>
      <c r="R135" s="297"/>
      <c r="S135" s="188">
        <f t="shared" ca="1" si="48"/>
        <v>0</v>
      </c>
      <c r="T135" s="188">
        <f t="shared" ca="1" si="48"/>
        <v>0</v>
      </c>
      <c r="U135" s="188">
        <f t="shared" ca="1" si="48"/>
        <v>0</v>
      </c>
      <c r="V135" s="188">
        <f t="shared" ca="1" si="48"/>
        <v>0</v>
      </c>
      <c r="W135" s="297"/>
      <c r="X135" s="297"/>
      <c r="Y135" s="297"/>
      <c r="Z135" s="297"/>
      <c r="AA135" s="297"/>
      <c r="AB135" s="297"/>
      <c r="AC135" s="187" t="n"/>
      <c r="AD135" s="187" t="n"/>
      <c r="AE135" s="187" t="n"/>
      <c r="AF135" s="187" t="n"/>
      <c r="AG135" s="187" t="n"/>
      <c r="AH135" s="187" t="n"/>
      <c r="AI135" s="154" t="n"/>
      <c r="AJ135" s="154" t="n"/>
      <c r="AK135" s="154" t="n"/>
      <c r="AL135" s="154" t="n"/>
      <c r="AM135" s="154" t="n"/>
      <c r="AN135" s="154" t="n"/>
      <c r="AO135" s="154" t="n"/>
      <c r="AP135" s="154" t="n"/>
      <c r="AQ135" s="154" t="n"/>
      <c r="AR135" s="154" t="n"/>
      <c r="AS135" s="154" t="n"/>
      <c r="AT135" s="154" t="n"/>
      <c r="AU135" s="154" t="n"/>
      <c r="AV135" s="154" t="n"/>
      <c r="AW135" s="296"/>
      <c r="AX135" s="154" t="n"/>
      <c r="AY135" s="154" t="n"/>
      <c r="AZ135" s="154" t="n"/>
      <c r="BA135" s="154" t="n"/>
      <c r="BB135" s="154" t="n"/>
      <c r="BC135" s="154" t="n"/>
      <c r="BD135" s="154" t="n"/>
      <c r="BE135" s="154" t="n"/>
      <c r="BF135" s="154" t="n"/>
      <c r="BG135" s="154" t="n"/>
      <c r="BH135" s="154" t="n"/>
      <c r="BI135" s="154" t="n"/>
      <c r="BJ135" s="154" t="n"/>
      <c r="BK135" s="154" t="n"/>
      <c r="BL135" s="154" t="n"/>
      <c r="BM135" s="154" t="n"/>
      <c r="BN135" s="154" t="n"/>
      <c r="BO135" s="154" t="n"/>
    </row>
    <row r="136" spans="4:49" ht="16" customHeight="1" x14ac:dyDescent="0.25">
      <c r="D136" s="153"/>
      <c r="E136" s="154" t="n"/>
      <c r="F136" s="154" t="n"/>
      <c r="G136" s="154" t="n"/>
      <c r="H136" s="154" t="n"/>
      <c r="I136" s="243"/>
      <c r="J136" s="243"/>
      <c r="K136" s="243"/>
      <c r="L136" s="243"/>
      <c r="M136" s="243"/>
      <c r="N136" s="243"/>
      <c r="O136" s="243"/>
      <c r="P136" s="243"/>
      <c r="Q136" s="243"/>
      <c r="R136" s="243"/>
      <c r="S136" s="243"/>
      <c r="T136" s="243"/>
      <c r="U136" s="243"/>
      <c r="V136" s="243"/>
      <c r="W136" s="243"/>
      <c r="X136" s="243"/>
      <c r="Y136" s="243"/>
      <c r="Z136" s="243"/>
      <c r="AA136" s="243"/>
      <c r="AB136" s="243"/>
      <c r="AC136" s="154" t="n"/>
      <c r="AD136" s="154" t="n"/>
      <c r="AE136" s="154" t="n"/>
      <c r="AF136" s="154" t="n"/>
      <c r="AG136" s="154" t="n"/>
      <c r="AH136" s="154" t="n"/>
      <c r="AI136" s="154" t="n"/>
      <c r="AJ136" s="154" t="n"/>
      <c r="AK136" s="154" t="n"/>
      <c r="AL136" s="154" t="n"/>
      <c r="AM136" s="154" t="n"/>
      <c r="AN136" s="154" t="n"/>
      <c r="AO136" s="154" t="n"/>
      <c r="AP136" s="154" t="n"/>
      <c r="AQ136" s="154" t="n"/>
      <c r="AR136" s="154" t="n"/>
      <c r="AS136" s="154" t="n"/>
      <c r="AT136" s="154" t="n"/>
      <c r="AU136" s="154" t="n"/>
      <c r="AV136" s="154" t="n"/>
      <c r="AW136" s="296"/>
      <c r="AX136" s="154" t="n"/>
      <c r="AY136" s="154" t="n"/>
      <c r="AZ136" s="154" t="n"/>
      <c r="BA136" s="154" t="n"/>
      <c r="BB136" s="154" t="n"/>
      <c r="BC136" s="154" t="n"/>
      <c r="BD136" s="154" t="n"/>
      <c r="BE136" s="154" t="n"/>
      <c r="BF136" s="154" t="n"/>
      <c r="BG136" s="154" t="n"/>
      <c r="BH136" s="154" t="n"/>
      <c r="BI136" s="154" t="n"/>
      <c r="BJ136" s="154" t="n"/>
      <c r="BK136" s="154" t="n"/>
      <c r="BL136" s="154" t="n"/>
      <c r="BM136" s="154" t="n"/>
      <c r="BN136" s="154" t="n"/>
      <c r="BO136" s="154" t="n"/>
    </row>
    <row r="137" spans="4:49" ht="16" customHeight="1" x14ac:dyDescent="0.25">
      <c r="D137" s="177" t="s">
        <v>290</v>
      </c>
      <c r="E137" s="178" t="n"/>
      <c r="F137" s="178" t="n"/>
      <c r="G137" s="178" t="n"/>
      <c r="H137" s="178" t="n"/>
      <c r="I137" s="295"/>
      <c r="J137" s="295"/>
      <c r="K137" s="295"/>
      <c r="L137" s="295"/>
      <c r="M137" s="295"/>
      <c r="N137" s="295"/>
      <c r="O137" s="295"/>
      <c r="P137" s="295"/>
      <c r="Q137" s="295"/>
      <c r="R137" s="295"/>
      <c r="S137" s="295"/>
      <c r="T137" s="295"/>
      <c r="U137" s="295"/>
      <c r="V137" s="295"/>
      <c r="W137" s="295"/>
      <c r="X137" s="295"/>
      <c r="Y137" s="295"/>
      <c r="Z137" s="295"/>
      <c r="AA137" s="295"/>
      <c r="AB137" s="295"/>
      <c r="AC137" s="178" t="n"/>
      <c r="AD137" s="178" t="n"/>
      <c r="AE137" s="178" t="n"/>
      <c r="AF137" s="178" t="n"/>
      <c r="AG137" s="178" t="n"/>
      <c r="AH137" s="178" t="n"/>
      <c r="AI137" s="154" t="n"/>
      <c r="AJ137" s="154" t="n"/>
      <c r="AK137" s="154" t="n"/>
      <c r="AL137" s="154" t="n"/>
      <c r="AM137" s="154" t="n"/>
      <c r="AN137" s="154" t="n"/>
      <c r="AO137" s="154" t="n"/>
      <c r="AP137" s="154" t="n"/>
      <c r="AQ137" s="154" t="n"/>
      <c r="AR137" s="154" t="n"/>
      <c r="AS137" s="154" t="n"/>
      <c r="AT137" s="154" t="n"/>
      <c r="AU137" s="154" t="n"/>
      <c r="AV137" s="154" t="n"/>
      <c r="AW137" s="296"/>
      <c r="AX137" s="154" t="n"/>
      <c r="AY137" s="154" t="n"/>
      <c r="AZ137" s="154" t="n"/>
      <c r="BA137" s="154" t="n"/>
      <c r="BB137" s="154" t="n"/>
      <c r="BC137" s="154" t="n"/>
      <c r="BD137" s="154" t="n"/>
      <c r="BE137" s="154" t="n"/>
      <c r="BF137" s="154" t="n"/>
      <c r="BG137" s="154" t="n"/>
      <c r="BH137" s="154" t="n"/>
      <c r="BI137" s="154" t="n"/>
      <c r="BJ137" s="154" t="n"/>
      <c r="BK137" s="154" t="n"/>
      <c r="BL137" s="154" t="n"/>
      <c r="BM137" s="154" t="n"/>
      <c r="BN137" s="154" t="n"/>
      <c r="BO137" s="154" t="n"/>
    </row>
    <row r="138" spans="4:49" ht="16" customHeight="1" x14ac:dyDescent="0.25">
      <c r="D138" s="187" t="n"/>
      <c r="E138" s="239" t="s">
        <v>240</v>
      </c>
      <c r="F138" s="187" t="n"/>
      <c r="G138" s="187" t="n"/>
      <c r="H138" s="187" t="n"/>
      <c r="I138" s="297"/>
      <c r="J138" s="297"/>
      <c r="K138" s="297"/>
      <c r="L138" s="297"/>
      <c r="M138" s="297"/>
      <c r="N138" s="297"/>
      <c r="O138" s="297"/>
      <c r="P138" s="297"/>
      <c r="Q138" s="297"/>
      <c r="R138" s="297"/>
      <c r="S138" s="186">
        <f t="shared" ref="S138:V138" si="49">CHOOSE($F$8,S139,S140,S141)</f>
        <v>0</v>
      </c>
      <c r="T138" s="186">
        <f t="shared" si="49"/>
        <v>0</v>
      </c>
      <c r="U138" s="186">
        <f t="shared" si="49"/>
        <v>0</v>
      </c>
      <c r="V138" s="186">
        <f t="shared" si="49"/>
        <v>0</v>
      </c>
      <c r="W138" s="297"/>
      <c r="X138" s="297"/>
      <c r="Y138" s="297"/>
      <c r="Z138" s="297"/>
      <c r="AA138" s="297"/>
      <c r="AB138" s="297"/>
      <c r="AC138" s="187" t="n"/>
      <c r="AD138" s="187" t="n"/>
      <c r="AE138" s="187" t="n"/>
      <c r="AF138" s="187" t="n"/>
      <c r="AG138" s="187" t="n"/>
      <c r="AH138" s="187" t="n"/>
      <c r="AI138" s="154" t="n"/>
      <c r="AJ138" s="154" t="n"/>
      <c r="AK138" s="154" t="n"/>
      <c r="AL138" s="154" t="n"/>
      <c r="AM138" s="154" t="n"/>
      <c r="AN138" s="154" t="n"/>
      <c r="AO138" s="154" t="n"/>
      <c r="AP138" s="154" t="n"/>
      <c r="AQ138" s="154" t="n"/>
      <c r="AR138" s="154" t="n"/>
      <c r="AS138" s="154" t="n"/>
      <c r="AT138" s="154" t="n"/>
      <c r="AU138" s="154" t="n"/>
      <c r="AV138" s="154" t="n"/>
      <c r="AW138" s="296"/>
      <c r="AX138" s="154" t="n"/>
      <c r="AY138" s="154" t="n"/>
      <c r="AZ138" s="154" t="n"/>
      <c r="BA138" s="154" t="n"/>
      <c r="BB138" s="154" t="n"/>
      <c r="BC138" s="154" t="n"/>
      <c r="BD138" s="154" t="n"/>
      <c r="BE138" s="154" t="n"/>
      <c r="BF138" s="154" t="n"/>
      <c r="BG138" s="154" t="n"/>
      <c r="BH138" s="154" t="n"/>
      <c r="BI138" s="154" t="n"/>
      <c r="BJ138" s="154" t="n"/>
      <c r="BK138" s="154" t="n"/>
      <c r="BL138" s="154" t="n"/>
      <c r="BM138" s="154" t="n"/>
      <c r="BN138" s="154" t="n"/>
      <c r="BO138" s="154" t="n"/>
    </row>
    <row r="139" spans="4:49" ht="16" customHeight="1" x14ac:dyDescent="0.25">
      <c r="D139" s="185">
        <v>1</v>
      </c>
      <c r="E139" s="239" t="s">
        <v>196</v>
      </c>
      <c r="F139" s="187" t="n"/>
      <c r="G139" s="187" t="n"/>
      <c r="H139" s="187" t="n"/>
      <c r="I139" s="297"/>
      <c r="J139" s="297"/>
      <c r="K139" s="297"/>
      <c r="L139" s="297"/>
      <c r="M139" s="187" t="n"/>
      <c r="N139" s="297"/>
      <c r="O139" s="297"/>
      <c r="P139" s="297"/>
      <c r="Q139" s="297"/>
      <c r="R139" s="297"/>
      <c r="S139" s="188">
        <f t="shared" ref="S139:V141" ca="1" si="50">S133*$M$100</f>
        <v>0</v>
      </c>
      <c r="T139" s="188">
        <f t="shared" ca="1" si="50"/>
        <v>0</v>
      </c>
      <c r="U139" s="188">
        <f t="shared" ca="1" si="50"/>
        <v>0</v>
      </c>
      <c r="V139" s="188">
        <f t="shared" ca="1" si="50"/>
        <v>0</v>
      </c>
      <c r="W139" s="297"/>
      <c r="X139" s="297"/>
      <c r="Y139" s="297"/>
      <c r="Z139" s="297"/>
      <c r="AA139" s="297"/>
      <c r="AB139" s="297"/>
      <c r="AC139" s="187" t="n"/>
      <c r="AD139" s="187" t="n"/>
      <c r="AE139" s="187" t="n"/>
      <c r="AF139" s="187" t="n"/>
      <c r="AG139" s="187" t="n"/>
      <c r="AH139" s="187" t="n"/>
      <c r="AI139" s="154" t="n"/>
      <c r="AJ139" s="154" t="n"/>
      <c r="AK139" s="154" t="n"/>
      <c r="AL139" s="154" t="n"/>
      <c r="AM139" s="154" t="n"/>
      <c r="AN139" s="154" t="n"/>
      <c r="AO139" s="154" t="n"/>
      <c r="AP139" s="154" t="n"/>
      <c r="AQ139" s="154" t="n"/>
      <c r="AR139" s="154" t="n"/>
      <c r="AS139" s="154" t="n"/>
      <c r="AT139" s="154" t="n"/>
      <c r="AU139" s="154" t="n"/>
      <c r="AV139" s="154" t="n"/>
      <c r="AW139" s="296"/>
      <c r="AX139" s="154" t="n"/>
      <c r="AY139" s="154" t="n"/>
      <c r="AZ139" s="154" t="n"/>
      <c r="BA139" s="154" t="n"/>
      <c r="BB139" s="154" t="n"/>
      <c r="BC139" s="154" t="n"/>
      <c r="BD139" s="154" t="n"/>
      <c r="BE139" s="154" t="n"/>
      <c r="BF139" s="154" t="n"/>
      <c r="BG139" s="154" t="n"/>
      <c r="BH139" s="154" t="n"/>
      <c r="BI139" s="154" t="n"/>
      <c r="BJ139" s="154" t="n"/>
      <c r="BK139" s="154" t="n"/>
      <c r="BL139" s="154" t="n"/>
      <c r="BM139" s="154" t="n"/>
      <c r="BN139" s="154" t="n"/>
      <c r="BO139" s="154" t="n"/>
    </row>
    <row r="140" spans="4:49" ht="16" customHeight="1" x14ac:dyDescent="0.25">
      <c r="D140" s="185">
        <v>2</v>
      </c>
      <c r="E140" s="239" t="s">
        <v>198</v>
      </c>
      <c r="F140" s="187" t="n"/>
      <c r="G140" s="187" t="n"/>
      <c r="H140" s="187" t="n"/>
      <c r="I140" s="297"/>
      <c r="J140" s="297"/>
      <c r="K140" s="297"/>
      <c r="L140" s="297"/>
      <c r="M140" s="187" t="n"/>
      <c r="N140" s="297"/>
      <c r="O140" s="297"/>
      <c r="P140" s="297"/>
      <c r="Q140" s="297"/>
      <c r="R140" s="297"/>
      <c r="S140" s="188">
        <f t="shared" si="50"/>
        <v>0</v>
      </c>
      <c r="T140" s="188">
        <f t="shared" si="50"/>
        <v>0</v>
      </c>
      <c r="U140" s="188">
        <f t="shared" si="50"/>
        <v>0</v>
      </c>
      <c r="V140" s="188">
        <f t="shared" si="50"/>
        <v>0</v>
      </c>
      <c r="W140" s="297"/>
      <c r="X140" s="297"/>
      <c r="Y140" s="297"/>
      <c r="Z140" s="297"/>
      <c r="AA140" s="297"/>
      <c r="AB140" s="297"/>
      <c r="AC140" s="187" t="n"/>
      <c r="AD140" s="187" t="n"/>
      <c r="AE140" s="187" t="n"/>
      <c r="AF140" s="187" t="n"/>
      <c r="AG140" s="187" t="n"/>
      <c r="AH140" s="187" t="n"/>
      <c r="AI140" s="154" t="n"/>
      <c r="AJ140" s="154" t="n"/>
      <c r="AK140" s="154" t="n"/>
      <c r="AL140" s="154" t="n"/>
      <c r="AM140" s="154" t="n"/>
      <c r="AN140" s="154" t="n"/>
      <c r="AO140" s="154" t="n"/>
      <c r="AP140" s="154" t="n"/>
      <c r="AQ140" s="154" t="n"/>
      <c r="AR140" s="154" t="n"/>
      <c r="AS140" s="154" t="n"/>
      <c r="AT140" s="154" t="n"/>
      <c r="AU140" s="154" t="n"/>
      <c r="AV140" s="154" t="n"/>
      <c r="AW140" s="296"/>
      <c r="AX140" s="154" t="n"/>
      <c r="AY140" s="154" t="n"/>
      <c r="AZ140" s="154" t="n"/>
      <c r="BA140" s="154" t="n"/>
      <c r="BB140" s="154" t="n"/>
      <c r="BC140" s="154" t="n"/>
      <c r="BD140" s="154" t="n"/>
      <c r="BE140" s="154" t="n"/>
      <c r="BF140" s="154" t="n"/>
      <c r="BG140" s="154" t="n"/>
      <c r="BH140" s="154" t="n"/>
      <c r="BI140" s="154" t="n"/>
      <c r="BJ140" s="154" t="n"/>
      <c r="BK140" s="154" t="n"/>
      <c r="BL140" s="154" t="n"/>
      <c r="BM140" s="154" t="n"/>
      <c r="BN140" s="154" t="n"/>
      <c r="BO140" s="154" t="n"/>
    </row>
    <row r="141" spans="4:49" ht="16" customHeight="1" x14ac:dyDescent="0.25">
      <c r="D141" s="185">
        <v>3</v>
      </c>
      <c r="E141" s="239" t="s">
        <v>197</v>
      </c>
      <c r="F141" s="187" t="n"/>
      <c r="G141" s="187" t="n"/>
      <c r="H141" s="187" t="n"/>
      <c r="I141" s="297"/>
      <c r="J141" s="297"/>
      <c r="K141" s="297"/>
      <c r="L141" s="297"/>
      <c r="M141" s="187" t="n"/>
      <c r="N141" s="297"/>
      <c r="O141" s="297"/>
      <c r="P141" s="297"/>
      <c r="Q141" s="297"/>
      <c r="R141" s="297"/>
      <c r="S141" s="188">
        <f t="shared" ca="1" si="50"/>
        <v>0</v>
      </c>
      <c r="T141" s="188">
        <f t="shared" ca="1" si="50"/>
        <v>0</v>
      </c>
      <c r="U141" s="188">
        <f t="shared" ca="1" si="50"/>
        <v>0</v>
      </c>
      <c r="V141" s="188">
        <f t="shared" ca="1" si="50"/>
        <v>0</v>
      </c>
      <c r="W141" s="297"/>
      <c r="X141" s="297"/>
      <c r="Y141" s="297"/>
      <c r="Z141" s="297"/>
      <c r="AA141" s="297"/>
      <c r="AB141" s="297"/>
      <c r="AC141" s="187" t="n"/>
      <c r="AD141" s="187" t="n"/>
      <c r="AE141" s="187" t="n"/>
      <c r="AF141" s="187" t="n"/>
      <c r="AG141" s="187" t="n"/>
      <c r="AH141" s="187" t="n"/>
      <c r="AI141" s="154" t="n"/>
      <c r="AJ141" s="154" t="n"/>
      <c r="AK141" s="154" t="n"/>
      <c r="AL141" s="154" t="n"/>
      <c r="AM141" s="154" t="n"/>
      <c r="AN141" s="154" t="n"/>
      <c r="AO141" s="154" t="n"/>
      <c r="AP141" s="154" t="n"/>
      <c r="AQ141" s="154" t="n"/>
      <c r="AR141" s="154" t="n"/>
      <c r="AS141" s="154" t="n"/>
      <c r="AT141" s="154" t="n"/>
      <c r="AU141" s="154" t="n"/>
      <c r="AV141" s="154" t="n"/>
      <c r="AW141" s="296"/>
      <c r="AX141" s="154" t="n"/>
      <c r="AY141" s="154" t="n"/>
      <c r="AZ141" s="154" t="n"/>
      <c r="BA141" s="154" t="n"/>
      <c r="BB141" s="154" t="n"/>
      <c r="BC141" s="154" t="n"/>
      <c r="BD141" s="154" t="n"/>
      <c r="BE141" s="154" t="n"/>
      <c r="BF141" s="154" t="n"/>
      <c r="BG141" s="154" t="n"/>
      <c r="BH141" s="154" t="n"/>
      <c r="BI141" s="154" t="n"/>
      <c r="BJ141" s="154" t="n"/>
      <c r="BK141" s="154" t="n"/>
      <c r="BL141" s="154" t="n"/>
      <c r="BM141" s="154" t="n"/>
      <c r="BN141" s="154" t="n"/>
      <c r="BO141" s="154" t="n"/>
    </row>
    <row r="142" spans="4:49" ht="16" customHeight="1" x14ac:dyDescent="0.25">
      <c r="D142" s="153"/>
      <c r="E142" s="154" t="n"/>
      <c r="F142" s="154" t="n"/>
      <c r="G142" s="154" t="n"/>
      <c r="H142" s="154" t="n"/>
      <c r="I142" s="243"/>
      <c r="J142" s="243"/>
      <c r="K142" s="243"/>
      <c r="L142" s="243"/>
      <c r="M142" s="243"/>
      <c r="N142" s="243"/>
      <c r="O142" s="243"/>
      <c r="P142" s="243"/>
      <c r="Q142" s="243"/>
      <c r="R142" s="243"/>
      <c r="S142" s="243"/>
      <c r="T142" s="243"/>
      <c r="U142" s="243"/>
      <c r="V142" s="243"/>
      <c r="W142" s="243"/>
      <c r="X142" s="243"/>
      <c r="Y142" s="243"/>
      <c r="Z142" s="243"/>
      <c r="AA142" s="243"/>
      <c r="AB142" s="243"/>
      <c r="AC142" s="154" t="n"/>
      <c r="AD142" s="154" t="n"/>
      <c r="AE142" s="154" t="n"/>
      <c r="AF142" s="154" t="n"/>
      <c r="AG142" s="154" t="n"/>
      <c r="AH142" s="154" t="n"/>
      <c r="AI142" s="154" t="n"/>
      <c r="AJ142" s="154" t="n"/>
      <c r="AK142" s="154" t="n"/>
      <c r="AL142" s="154" t="n"/>
      <c r="AM142" s="154" t="n"/>
      <c r="AN142" s="154" t="n"/>
      <c r="AO142" s="154" t="n"/>
      <c r="AP142" s="154" t="n"/>
      <c r="AQ142" s="154" t="n"/>
      <c r="AR142" s="154" t="n"/>
      <c r="AS142" s="154" t="n"/>
      <c r="AT142" s="154" t="n"/>
      <c r="AU142" s="154" t="n"/>
      <c r="AV142" s="154" t="n"/>
      <c r="AW142" s="296"/>
      <c r="AX142" s="154" t="n"/>
      <c r="AY142" s="154" t="n"/>
      <c r="AZ142" s="154" t="n"/>
      <c r="BA142" s="154" t="n"/>
      <c r="BB142" s="154" t="n"/>
      <c r="BC142" s="154" t="n"/>
      <c r="BD142" s="154" t="n"/>
      <c r="BE142" s="154" t="n"/>
      <c r="BF142" s="154" t="n"/>
      <c r="BG142" s="154" t="n"/>
      <c r="BH142" s="154" t="n"/>
      <c r="BI142" s="154" t="n"/>
      <c r="BJ142" s="154" t="n"/>
      <c r="BK142" s="154" t="n"/>
      <c r="BL142" s="154" t="n"/>
      <c r="BM142" s="154" t="n"/>
      <c r="BN142" s="154" t="n"/>
      <c r="BO142" s="154" t="n"/>
    </row>
    <row r="143" spans="4:49" ht="16" customHeight="1" x14ac:dyDescent="0.25">
      <c r="D143" s="177" t="s">
        <v>248</v>
      </c>
      <c r="E143" s="178" t="n"/>
      <c r="F143" s="178" t="n"/>
      <c r="G143" s="178" t="n"/>
      <c r="H143" s="178" t="n"/>
      <c r="I143" s="295"/>
      <c r="J143" s="295"/>
      <c r="K143" s="295"/>
      <c r="L143" s="295"/>
      <c r="M143" s="295"/>
      <c r="N143" s="295"/>
      <c r="O143" s="295"/>
      <c r="P143" s="295"/>
      <c r="Q143" s="295"/>
      <c r="R143" s="295"/>
      <c r="S143" s="295"/>
      <c r="T143" s="295"/>
      <c r="U143" s="295"/>
      <c r="V143" s="295"/>
      <c r="W143" s="295"/>
      <c r="X143" s="295"/>
      <c r="Y143" s="295"/>
      <c r="Z143" s="295"/>
      <c r="AA143" s="295"/>
      <c r="AB143" s="295"/>
      <c r="AC143" s="178" t="n"/>
      <c r="AD143" s="178" t="n"/>
      <c r="AE143" s="178" t="n"/>
      <c r="AF143" s="178" t="n"/>
      <c r="AG143" s="178" t="n"/>
      <c r="AH143" s="178" t="n"/>
      <c r="AI143" s="154" t="n"/>
      <c r="AJ143" s="154" t="n"/>
      <c r="AK143" s="154" t="n"/>
      <c r="AL143" s="154" t="n"/>
      <c r="AM143" s="154" t="n"/>
      <c r="AN143" s="154" t="n"/>
      <c r="AO143" s="154" t="n"/>
      <c r="AP143" s="154" t="n"/>
      <c r="AQ143" s="154" t="n"/>
      <c r="AR143" s="154" t="n"/>
      <c r="AS143" s="154" t="n"/>
      <c r="AT143" s="154" t="n"/>
      <c r="AU143" s="154" t="n"/>
      <c r="AV143" s="154" t="n"/>
      <c r="AW143" s="296"/>
      <c r="AX143" s="154" t="n"/>
      <c r="AY143" s="154" t="n"/>
      <c r="AZ143" s="154" t="n"/>
      <c r="BA143" s="154" t="n"/>
      <c r="BB143" s="154" t="n"/>
      <c r="BC143" s="154" t="n"/>
      <c r="BD143" s="154" t="n"/>
      <c r="BE143" s="154" t="n"/>
      <c r="BF143" s="154" t="n"/>
      <c r="BG143" s="154" t="n"/>
      <c r="BH143" s="154" t="n"/>
      <c r="BI143" s="154" t="n"/>
      <c r="BJ143" s="154" t="n"/>
      <c r="BK143" s="154" t="n"/>
      <c r="BL143" s="154" t="n"/>
      <c r="BM143" s="154" t="n"/>
      <c r="BN143" s="154" t="n"/>
      <c r="BO143" s="154" t="n"/>
    </row>
    <row r="144" spans="4:49" ht="16" customHeight="1" x14ac:dyDescent="0.25">
      <c r="D144" s="186"/>
      <c r="E144" s="239" t="s">
        <v>240</v>
      </c>
      <c r="F144" s="187" t="n"/>
      <c r="G144" s="187" t="n"/>
      <c r="H144" s="187" t="n"/>
      <c r="I144" s="297"/>
      <c r="J144" s="297"/>
      <c r="K144" s="297"/>
      <c r="L144" s="297"/>
      <c r="M144" s="297"/>
      <c r="N144" s="297"/>
      <c r="O144" s="297"/>
      <c r="P144" s="297"/>
      <c r="Q144" s="297"/>
      <c r="R144" s="297"/>
      <c r="S144" s="186">
        <f t="shared" ref="S144:V144" si="51">CHOOSE($F$8,S145,S146,S147)</f>
        <v>-0.37</v>
      </c>
      <c r="T144" s="186">
        <f t="shared" si="51"/>
        <v>-0.37</v>
      </c>
      <c r="U144" s="186">
        <f t="shared" si="51"/>
        <v>-0.37</v>
      </c>
      <c r="V144" s="186">
        <f t="shared" si="51"/>
        <v>-0.37</v>
      </c>
      <c r="W144" s="297"/>
      <c r="X144" s="297"/>
      <c r="Y144" s="297"/>
      <c r="Z144" s="297"/>
      <c r="AA144" s="297"/>
      <c r="AB144" s="297"/>
      <c r="AC144" s="187" t="n"/>
      <c r="AD144" s="187" t="n"/>
      <c r="AE144" s="187" t="n"/>
      <c r="AF144" s="187" t="n"/>
      <c r="AG144" s="187" t="n"/>
      <c r="AH144" s="187" t="n"/>
      <c r="AI144" s="154" t="n"/>
      <c r="AJ144" s="154" t="n"/>
      <c r="AK144" s="154" t="n"/>
      <c r="AL144" s="154" t="n"/>
      <c r="AM144" s="154" t="n"/>
      <c r="AN144" s="154" t="n"/>
      <c r="AO144" s="154" t="n"/>
      <c r="AP144" s="154" t="n"/>
      <c r="AQ144" s="154" t="n"/>
      <c r="AR144" s="154" t="n"/>
      <c r="AS144" s="154" t="n"/>
      <c r="AT144" s="154" t="n"/>
      <c r="AU144" s="154" t="n"/>
      <c r="AV144" s="154" t="n"/>
      <c r="AW144" s="296"/>
      <c r="AX144" s="154" t="n"/>
      <c r="AY144" s="154" t="n"/>
      <c r="AZ144" s="154" t="n"/>
      <c r="BA144" s="154" t="n"/>
      <c r="BB144" s="154" t="n"/>
      <c r="BC144" s="154" t="n"/>
      <c r="BD144" s="154" t="n"/>
      <c r="BE144" s="154" t="n"/>
      <c r="BF144" s="154" t="n"/>
      <c r="BG144" s="154" t="n"/>
      <c r="BH144" s="154" t="n"/>
      <c r="BI144" s="154" t="n"/>
      <c r="BJ144" s="154" t="n"/>
      <c r="BK144" s="154" t="n"/>
      <c r="BL144" s="154" t="n"/>
      <c r="BM144" s="154" t="n"/>
      <c r="BN144" s="154" t="n"/>
      <c r="BO144" s="154" t="n"/>
    </row>
    <row r="145" spans="4:49" ht="16" customHeight="1" x14ac:dyDescent="0.25">
      <c r="D145" s="185">
        <v>1</v>
      </c>
      <c r="E145" s="239" t="s">
        <v>196</v>
      </c>
      <c r="F145" s="187" t="n"/>
      <c r="G145" s="187" t="n"/>
      <c r="H145" s="187" t="n"/>
      <c r="I145" s="297"/>
      <c r="J145" s="297"/>
      <c r="K145" s="297"/>
      <c r="L145" s="297"/>
      <c r="M145" s="187" t="n"/>
      <c r="N145" s="297"/>
      <c r="O145" s="297"/>
      <c r="P145" s="297"/>
      <c r="Q145" s="297"/>
      <c r="R145" s="297"/>
      <c r="S145" s="300">
        <v>-0.42</v>
      </c>
      <c r="T145" s="300">
        <v>-0.42</v>
      </c>
      <c r="U145" s="300">
        <v>-0.42</v>
      </c>
      <c r="V145" s="300">
        <v>-0.42</v>
      </c>
      <c r="W145" s="297"/>
      <c r="X145" s="297"/>
      <c r="Y145" s="297"/>
      <c r="Z145" s="297"/>
      <c r="AA145" s="297"/>
      <c r="AB145" s="297"/>
      <c r="AC145" s="187" t="n"/>
      <c r="AD145" s="187" t="n"/>
      <c r="AE145" s="187" t="n"/>
      <c r="AF145" s="187" t="n"/>
      <c r="AG145" s="187" t="n"/>
      <c r="AH145" s="187" t="n"/>
      <c r="AI145" s="154" t="n"/>
      <c r="AJ145" s="154" t="n"/>
      <c r="AK145" s="154" t="n"/>
      <c r="AL145" s="154" t="n"/>
      <c r="AM145" s="154" t="n"/>
      <c r="AN145" s="154" t="n"/>
      <c r="AO145" s="154" t="n"/>
      <c r="AP145" s="154" t="n"/>
      <c r="AQ145" s="154" t="n"/>
      <c r="AR145" s="154" t="n"/>
      <c r="AS145" s="154" t="n"/>
      <c r="AT145" s="154" t="n"/>
      <c r="AU145" s="154" t="n"/>
      <c r="AV145" s="154" t="n"/>
      <c r="AW145" s="296"/>
      <c r="AX145" s="154" t="n"/>
      <c r="AY145" s="154" t="n"/>
      <c r="AZ145" s="154" t="n"/>
      <c r="BA145" s="154" t="n"/>
      <c r="BB145" s="154" t="n"/>
      <c r="BC145" s="154" t="n"/>
      <c r="BD145" s="154" t="n"/>
      <c r="BE145" s="154" t="n"/>
      <c r="BF145" s="154" t="n"/>
      <c r="BG145" s="154" t="n"/>
      <c r="BH145" s="154" t="n"/>
      <c r="BI145" s="154" t="n"/>
      <c r="BJ145" s="154" t="n"/>
      <c r="BK145" s="154" t="n"/>
      <c r="BL145" s="154" t="n"/>
      <c r="BM145" s="154" t="n"/>
      <c r="BN145" s="154" t="n"/>
      <c r="BO145" s="154" t="n"/>
    </row>
    <row r="146" spans="4:49" ht="16" customHeight="1" x14ac:dyDescent="0.25">
      <c r="D146" s="185">
        <v>2</v>
      </c>
      <c r="E146" s="239" t="s">
        <v>198</v>
      </c>
      <c r="F146" s="187" t="n"/>
      <c r="G146" s="187" t="n"/>
      <c r="H146" s="187" t="n"/>
      <c r="I146" s="297"/>
      <c r="J146" s="297"/>
      <c r="K146" s="297"/>
      <c r="L146" s="297"/>
      <c r="M146" s="187" t="n"/>
      <c r="N146" s="297"/>
      <c r="O146" s="297"/>
      <c r="P146" s="297"/>
      <c r="Q146" s="297"/>
      <c r="R146" s="297"/>
      <c r="S146" s="300">
        <v>-0.37</v>
      </c>
      <c r="T146" s="300">
        <v>-0.37</v>
      </c>
      <c r="U146" s="300">
        <v>-0.37</v>
      </c>
      <c r="V146" s="300">
        <v>-0.37</v>
      </c>
      <c r="W146" s="297"/>
      <c r="X146" s="297"/>
      <c r="Y146" s="297"/>
      <c r="Z146" s="297"/>
      <c r="AA146" s="297"/>
      <c r="AB146" s="297"/>
      <c r="AC146" s="187" t="n"/>
      <c r="AD146" s="187" t="n"/>
      <c r="AE146" s="187" t="n"/>
      <c r="AF146" s="187" t="n"/>
      <c r="AG146" s="187" t="n"/>
      <c r="AH146" s="187" t="n"/>
      <c r="AI146" s="154" t="n"/>
      <c r="AJ146" s="154" t="n"/>
      <c r="AK146" s="154" t="n"/>
      <c r="AL146" s="154" t="n"/>
      <c r="AM146" s="154" t="n"/>
      <c r="AN146" s="154" t="n"/>
      <c r="AO146" s="154" t="n"/>
      <c r="AP146" s="154" t="n"/>
      <c r="AQ146" s="154" t="n"/>
      <c r="AR146" s="154" t="n"/>
      <c r="AS146" s="154" t="n"/>
      <c r="AT146" s="154" t="n"/>
      <c r="AU146" s="154" t="n"/>
      <c r="AV146" s="154" t="n"/>
      <c r="AW146" s="296"/>
      <c r="AX146" s="154" t="n"/>
      <c r="AY146" s="154" t="n"/>
      <c r="AZ146" s="154" t="n"/>
      <c r="BA146" s="154" t="n"/>
      <c r="BB146" s="154" t="n"/>
      <c r="BC146" s="154" t="n"/>
      <c r="BD146" s="154" t="n"/>
      <c r="BE146" s="154" t="n"/>
      <c r="BF146" s="154" t="n"/>
      <c r="BG146" s="154" t="n"/>
      <c r="BH146" s="154" t="n"/>
      <c r="BI146" s="154" t="n"/>
      <c r="BJ146" s="154" t="n"/>
      <c r="BK146" s="154" t="n"/>
      <c r="BL146" s="154" t="n"/>
      <c r="BM146" s="154" t="n"/>
      <c r="BN146" s="154" t="n"/>
      <c r="BO146" s="154" t="n"/>
    </row>
    <row r="147" spans="4:49" ht="16" customHeight="1" x14ac:dyDescent="0.25">
      <c r="D147" s="185">
        <v>3</v>
      </c>
      <c r="E147" s="239" t="s">
        <v>197</v>
      </c>
      <c r="F147" s="187" t="n"/>
      <c r="G147" s="187" t="n"/>
      <c r="H147" s="187" t="n"/>
      <c r="I147" s="297"/>
      <c r="J147" s="297"/>
      <c r="K147" s="297"/>
      <c r="L147" s="297"/>
      <c r="M147" s="187" t="n"/>
      <c r="N147" s="297"/>
      <c r="O147" s="297"/>
      <c r="P147" s="297"/>
      <c r="Q147" s="297"/>
      <c r="R147" s="297"/>
      <c r="S147" s="188">
        <f t="shared" ref="S147:V147" ca="1" si="52">(1+S135)*(1+S141)-1</f>
        <v>0</v>
      </c>
      <c r="T147" s="188">
        <f t="shared" ca="1" si="52"/>
        <v>0</v>
      </c>
      <c r="U147" s="188">
        <f t="shared" ca="1" si="52"/>
        <v>0</v>
      </c>
      <c r="V147" s="188">
        <f t="shared" ca="1" si="52"/>
        <v>0</v>
      </c>
      <c r="W147" s="297"/>
      <c r="X147" s="297"/>
      <c r="Y147" s="297"/>
      <c r="Z147" s="297"/>
      <c r="AA147" s="297"/>
      <c r="AB147" s="297"/>
      <c r="AC147" s="187" t="n"/>
      <c r="AD147" s="187" t="n"/>
      <c r="AE147" s="187" t="n"/>
      <c r="AF147" s="187" t="n"/>
      <c r="AG147" s="187" t="n"/>
      <c r="AH147" s="187" t="n"/>
      <c r="AI147" s="154" t="n"/>
      <c r="AJ147" s="154" t="n"/>
      <c r="AK147" s="154" t="n"/>
      <c r="AL147" s="154" t="n"/>
      <c r="AM147" s="154" t="n"/>
      <c r="AN147" s="154" t="n"/>
      <c r="AO147" s="154" t="n"/>
      <c r="AP147" s="154" t="n"/>
      <c r="AQ147" s="154" t="n"/>
      <c r="AR147" s="154" t="n"/>
      <c r="AS147" s="154" t="n"/>
      <c r="AT147" s="154" t="n"/>
      <c r="AU147" s="154" t="n"/>
      <c r="AV147" s="154" t="n"/>
      <c r="AW147" s="296"/>
      <c r="AX147" s="154" t="n"/>
      <c r="AY147" s="154" t="n"/>
      <c r="AZ147" s="154" t="n"/>
      <c r="BA147" s="154" t="n"/>
      <c r="BB147" s="154" t="n"/>
      <c r="BC147" s="154" t="n"/>
      <c r="BD147" s="154" t="n"/>
      <c r="BE147" s="154" t="n"/>
      <c r="BF147" s="154" t="n"/>
      <c r="BG147" s="154" t="n"/>
      <c r="BH147" s="154" t="n"/>
      <c r="BI147" s="154" t="n"/>
      <c r="BJ147" s="154" t="n"/>
      <c r="BK147" s="154" t="n"/>
      <c r="BL147" s="154" t="n"/>
      <c r="BM147" s="154" t="n"/>
      <c r="BN147" s="154" t="n"/>
      <c r="BO147" s="154" t="n"/>
    </row>
    <row r="148" spans="4:49" ht="16" customHeight="1" x14ac:dyDescent="0.25">
      <c r="D148" s="153"/>
      <c r="E148" s="154" t="n"/>
      <c r="F148" s="154" t="n"/>
      <c r="G148" s="154" t="n"/>
      <c r="H148" s="154" t="n"/>
      <c r="I148" s="243"/>
      <c r="J148" s="243"/>
      <c r="K148" s="243"/>
      <c r="L148" s="243"/>
      <c r="M148" s="243"/>
      <c r="N148" s="243"/>
      <c r="O148" s="243"/>
      <c r="P148" s="243"/>
      <c r="Q148" s="243"/>
      <c r="R148" s="243"/>
      <c r="S148" s="243"/>
      <c r="T148" s="243"/>
      <c r="U148" s="243"/>
      <c r="V148" s="243"/>
      <c r="W148" s="243"/>
      <c r="X148" s="243"/>
      <c r="Y148" s="243"/>
      <c r="Z148" s="243"/>
      <c r="AA148" s="243"/>
      <c r="AB148" s="243"/>
      <c r="AC148" s="154" t="n"/>
      <c r="AD148" s="154" t="n"/>
      <c r="AE148" s="154" t="n"/>
      <c r="AF148" s="154" t="n"/>
      <c r="AG148" s="154" t="n"/>
      <c r="AH148" s="154" t="n"/>
      <c r="AI148" s="154" t="n"/>
      <c r="AJ148" s="154" t="n"/>
      <c r="AK148" s="154" t="n"/>
      <c r="AL148" s="154" t="n"/>
      <c r="AM148" s="154" t="n"/>
      <c r="AN148" s="154" t="n"/>
      <c r="AO148" s="154" t="n"/>
      <c r="AP148" s="154" t="n"/>
      <c r="AQ148" s="154" t="n"/>
      <c r="AR148" s="154" t="n"/>
      <c r="AS148" s="154" t="n"/>
      <c r="AT148" s="154" t="n"/>
      <c r="AU148" s="154" t="n"/>
      <c r="AV148" s="154" t="n"/>
      <c r="AW148" s="296"/>
      <c r="AX148" s="154" t="n"/>
      <c r="AY148" s="154" t="n"/>
      <c r="AZ148" s="154" t="n"/>
      <c r="BA148" s="154" t="n"/>
      <c r="BB148" s="154" t="n"/>
      <c r="BC148" s="154" t="n"/>
      <c r="BD148" s="154" t="n"/>
      <c r="BE148" s="154" t="n"/>
      <c r="BF148" s="154" t="n"/>
      <c r="BG148" s="154" t="n"/>
      <c r="BH148" s="154" t="n"/>
      <c r="BI148" s="154" t="n"/>
      <c r="BJ148" s="154" t="n"/>
      <c r="BK148" s="154" t="n"/>
      <c r="BL148" s="154" t="n"/>
      <c r="BM148" s="154" t="n"/>
      <c r="BN148" s="154" t="n"/>
      <c r="BO148" s="154" t="n"/>
    </row>
    <row r="149" spans="4:49" ht="16" customHeight="1" x14ac:dyDescent="0.25">
      <c r="D149" s="153"/>
      <c r="E149" s="154" t="n"/>
      <c r="F149" s="154" t="n"/>
      <c r="G149" s="154" t="n"/>
      <c r="H149" s="154" t="n"/>
      <c r="I149" s="243"/>
      <c r="J149" s="243"/>
      <c r="K149" s="243"/>
      <c r="L149" s="243"/>
      <c r="M149" s="243"/>
      <c r="N149" s="243"/>
      <c r="O149" s="243"/>
      <c r="P149" s="243"/>
      <c r="Q149" s="243"/>
      <c r="R149" s="243"/>
      <c r="S149" s="243"/>
      <c r="T149" s="243"/>
      <c r="U149" s="243"/>
      <c r="V149" s="243"/>
      <c r="W149" s="243"/>
      <c r="X149" s="243"/>
      <c r="Y149" s="243"/>
      <c r="Z149" s="243"/>
      <c r="AA149" s="243"/>
      <c r="AB149" s="243"/>
      <c r="AC149" s="154" t="n"/>
      <c r="AD149" s="154" t="n"/>
      <c r="AE149" s="154" t="n"/>
      <c r="AF149" s="154" t="n"/>
      <c r="AG149" s="154" t="n"/>
      <c r="AH149" s="154" t="n"/>
      <c r="AI149" s="154" t="n"/>
      <c r="AJ149" s="154" t="n"/>
      <c r="AK149" s="154" t="n"/>
      <c r="AL149" s="154" t="n"/>
      <c r="AM149" s="154" t="n"/>
      <c r="AN149" s="154" t="n"/>
      <c r="AO149" s="154" t="n"/>
      <c r="AP149" s="154" t="n"/>
      <c r="AQ149" s="154" t="n"/>
      <c r="AR149" s="154" t="n"/>
      <c r="AS149" s="154" t="n"/>
      <c r="AT149" s="154" t="n"/>
      <c r="AU149" s="154" t="n"/>
      <c r="AV149" s="154" t="n"/>
      <c r="AW149" s="296"/>
      <c r="AX149" s="154" t="n"/>
      <c r="AY149" s="154" t="n"/>
      <c r="AZ149" s="154" t="n"/>
      <c r="BA149" s="154" t="n"/>
      <c r="BB149" s="154" t="n"/>
      <c r="BC149" s="154" t="n"/>
      <c r="BD149" s="154" t="n"/>
      <c r="BE149" s="154" t="n"/>
      <c r="BF149" s="154" t="n"/>
      <c r="BG149" s="154" t="n"/>
      <c r="BH149" s="154" t="n"/>
      <c r="BI149" s="154" t="n"/>
      <c r="BJ149" s="154" t="n"/>
      <c r="BK149" s="154" t="n"/>
      <c r="BL149" s="154" t="n"/>
      <c r="BM149" s="154" t="n"/>
      <c r="BN149" s="154" t="n"/>
      <c r="BO149" s="154" t="n"/>
    </row>
    <row r="150" spans="4:49" ht="16" customHeight="1" x14ac:dyDescent="0.25">
      <c r="D150" s="186"/>
      <c r="E150" s="153" t="s">
        <v>271</v>
      </c>
      <c r="F150" s="187" t="n"/>
      <c r="G150" s="187" t="n"/>
      <c r="H150" s="187" t="n"/>
      <c r="I150" s="297"/>
      <c r="J150" s="297"/>
      <c r="K150" s="297"/>
      <c r="L150" s="297"/>
      <c r="M150" s="297"/>
      <c r="N150" s="297"/>
      <c r="O150" s="297"/>
      <c r="P150" s="297"/>
      <c r="Q150" s="297"/>
      <c r="R150" s="297"/>
      <c r="S150" s="297"/>
      <c r="T150" s="297"/>
      <c r="U150" s="297"/>
      <c r="V150" s="297"/>
      <c r="W150" s="297"/>
      <c r="X150" s="297"/>
      <c r="Y150" s="297"/>
      <c r="Z150" s="297"/>
      <c r="AA150" s="297"/>
      <c r="AB150" s="297"/>
      <c r="AC150" s="187" t="n"/>
      <c r="AD150" s="187" t="n"/>
      <c r="AE150" s="187" t="n"/>
      <c r="AF150" s="187" t="n"/>
      <c r="AG150" s="187" t="n"/>
      <c r="AH150" s="187" t="n"/>
      <c r="AI150" s="154" t="n"/>
      <c r="AJ150" s="154" t="n"/>
      <c r="AK150" s="154" t="n"/>
      <c r="AL150" s="154" t="n"/>
      <c r="AM150" s="154" t="n"/>
      <c r="AN150" s="154" t="n"/>
      <c r="AO150" s="154" t="n"/>
      <c r="AP150" s="154" t="n"/>
      <c r="AQ150" s="154" t="n"/>
      <c r="AR150" s="154" t="n"/>
      <c r="AS150" s="154" t="n"/>
      <c r="AT150" s="154" t="n"/>
      <c r="AU150" s="154" t="n"/>
      <c r="AV150" s="154" t="n"/>
      <c r="AW150" s="296"/>
      <c r="AX150" s="154" t="n"/>
      <c r="AY150" s="154" t="n"/>
      <c r="AZ150" s="154" t="n"/>
      <c r="BA150" s="154" t="n"/>
      <c r="BB150" s="154" t="n"/>
      <c r="BC150" s="154" t="n"/>
      <c r="BD150" s="154" t="n"/>
      <c r="BE150" s="154" t="n"/>
      <c r="BF150" s="154" t="n"/>
      <c r="BG150" s="154" t="n"/>
      <c r="BH150" s="154" t="n"/>
      <c r="BI150" s="154" t="n"/>
      <c r="BJ150" s="154" t="n"/>
      <c r="BK150" s="154" t="n"/>
      <c r="BL150" s="154" t="n"/>
      <c r="BM150" s="154" t="n"/>
      <c r="BN150" s="154" t="n"/>
      <c r="BO150" s="154" t="n"/>
    </row>
    <row r="151" spans="4:49" ht="16" customHeight="1" x14ac:dyDescent="0.25">
      <c r="D151" s="153"/>
      <c r="E151" s="154" t="n"/>
      <c r="F151" s="154" t="n"/>
      <c r="G151" s="154" t="n"/>
      <c r="H151" s="154" t="n"/>
      <c r="I151" s="243"/>
      <c r="J151" s="243"/>
      <c r="K151" s="243"/>
      <c r="L151" s="243"/>
      <c r="M151" s="243"/>
      <c r="N151" s="243"/>
      <c r="O151" s="243"/>
      <c r="P151" s="243"/>
      <c r="Q151" s="243"/>
      <c r="R151" s="243"/>
      <c r="S151" s="243"/>
      <c r="T151" s="243"/>
      <c r="U151" s="243"/>
      <c r="V151" s="243"/>
      <c r="W151" s="243"/>
      <c r="X151" s="243"/>
      <c r="Y151" s="243"/>
      <c r="Z151" s="243"/>
      <c r="AA151" s="243"/>
      <c r="AB151" s="243"/>
      <c r="AC151" s="154" t="n"/>
      <c r="AD151" s="154" t="n"/>
      <c r="AE151" s="154" t="n"/>
      <c r="AF151" s="154" t="n"/>
      <c r="AG151" s="154" t="n"/>
      <c r="AH151" s="154" t="n"/>
      <c r="AI151" s="154" t="n"/>
      <c r="AJ151" s="154" t="n"/>
      <c r="AK151" s="154" t="n"/>
      <c r="AL151" s="154" t="n"/>
      <c r="AM151" s="154" t="n"/>
      <c r="AN151" s="154" t="n"/>
      <c r="AO151" s="154" t="n"/>
      <c r="AP151" s="154" t="n"/>
      <c r="AQ151" s="154" t="n"/>
      <c r="AR151" s="154" t="n"/>
      <c r="AS151" s="154" t="n"/>
      <c r="AT151" s="154" t="n"/>
      <c r="AU151" s="154" t="n"/>
      <c r="AV151" s="154" t="n"/>
      <c r="AW151" s="296"/>
      <c r="AX151" s="154" t="n"/>
      <c r="AY151" s="154" t="n"/>
      <c r="AZ151" s="154" t="n"/>
      <c r="BA151" s="154" t="n"/>
      <c r="BB151" s="154" t="n"/>
      <c r="BC151" s="154" t="n"/>
      <c r="BD151" s="154" t="n"/>
      <c r="BE151" s="154" t="n"/>
      <c r="BF151" s="154" t="n"/>
      <c r="BG151" s="154" t="n"/>
      <c r="BH151" s="154" t="n"/>
      <c r="BI151" s="154" t="n"/>
      <c r="BJ151" s="154" t="n"/>
      <c r="BK151" s="154" t="n"/>
      <c r="BL151" s="154" t="n"/>
      <c r="BM151" s="154" t="n"/>
      <c r="BN151" s="154" t="n"/>
      <c r="BO151" s="154" t="n"/>
    </row>
    <row r="152" spans="4:49" ht="16" customHeight="1" x14ac:dyDescent="0.25">
      <c r="D152" s="186"/>
      <c r="E152" s="153" t="s">
        <v>67</v>
      </c>
      <c r="F152" s="187" t="n"/>
      <c r="G152" s="305">
        <f>-'Historical Financials'!N$24</f>
        <v>-22.074999999999999</v>
      </c>
      <c r="H152" s="305">
        <f>-'Historical Financials'!O$24</f>
        <v>-27.914999999999999</v>
      </c>
      <c r="I152" s="305">
        <f>-'Historical Financials'!P$24</f>
        <v>-25.913</v>
      </c>
      <c r="J152" s="305">
        <f>-'Historical Financials'!Q$24</f>
        <v>-32.823999999999998</v>
      </c>
      <c r="K152" s="305">
        <f>-'Historical Financials'!R$24</f>
        <v>-21.678999999999998</v>
      </c>
      <c r="L152" s="305">
        <f>-'Historical Financials'!S$24</f>
        <v>-28.224</v>
      </c>
      <c r="M152" s="305">
        <f>-'Historical Financials'!T$24</f>
        <v>-26.161999999999999</v>
      </c>
      <c r="N152" s="305">
        <f>-'Historical Financials'!U$24</f>
        <v>-33.591000000000008</v>
      </c>
      <c r="O152" s="305">
        <f>-'Historical Financials'!V$24</f>
        <v>-22.21</v>
      </c>
      <c r="P152" s="305">
        <f>-'Historical Financials'!W$24</f>
        <v>-24.779</v>
      </c>
      <c r="Q152" s="305">
        <f>-'Historical Financials'!X$24</f>
        <v>-20</v>
      </c>
      <c r="R152" s="305">
        <f>-'Historical Financials'!Y$24</f>
        <v>-23.227999999999994</v>
      </c>
      <c r="S152" s="186">
        <f>AVERAGE(O152,K152,G152)</f>
        <v>-21.988</v>
      </c>
      <c r="T152" s="186">
        <f>P152</f>
        <v>-24.779</v>
      </c>
      <c r="U152" s="186">
        <f>Q152</f>
        <v>-20</v>
      </c>
      <c r="V152" s="186">
        <f>R152</f>
        <v>-23.227999999999994</v>
      </c>
      <c r="W152" s="297"/>
      <c r="X152" s="297"/>
      <c r="Y152" s="297"/>
      <c r="Z152" s="297"/>
      <c r="AA152" s="297"/>
      <c r="AB152" s="297"/>
      <c r="AC152" s="187" t="n"/>
      <c r="AD152" s="187" t="n"/>
      <c r="AE152" s="187" t="n"/>
      <c r="AF152" s="187" t="n"/>
      <c r="AG152" s="187" t="n"/>
      <c r="AH152" s="187" t="n"/>
      <c r="AI152" s="154" t="n"/>
      <c r="AJ152" s="154" t="n"/>
      <c r="AK152" s="154" t="n"/>
      <c r="AL152" s="154" t="n"/>
      <c r="AM152" s="154" t="n"/>
      <c r="AN152" s="154" t="n"/>
      <c r="AO152" s="154" t="n"/>
      <c r="AP152" s="154" t="n"/>
      <c r="AQ152" s="154" t="n"/>
      <c r="AR152" s="154" t="n"/>
      <c r="AS152" s="154" t="n"/>
      <c r="AT152" s="154" t="n"/>
      <c r="AU152" s="154" t="n"/>
      <c r="AV152" s="154" t="n"/>
      <c r="AW152" s="296"/>
      <c r="AX152" s="154" t="n"/>
      <c r="AY152" s="154" t="n"/>
      <c r="AZ152" s="154" t="n"/>
      <c r="BA152" s="154" t="n"/>
      <c r="BB152" s="154" t="n"/>
      <c r="BC152" s="154" t="n"/>
      <c r="BD152" s="154" t="n"/>
      <c r="BE152" s="154" t="n"/>
      <c r="BF152" s="154" t="n"/>
      <c r="BG152" s="154" t="n"/>
      <c r="BH152" s="154" t="n"/>
      <c r="BI152" s="154" t="n"/>
      <c r="BJ152" s="154" t="n"/>
      <c r="BK152" s="154" t="n"/>
      <c r="BL152" s="154" t="n"/>
      <c r="BM152" s="154" t="n"/>
      <c r="BN152" s="154" t="n"/>
      <c r="BO152" s="154" t="n"/>
    </row>
    <row r="153" spans="4:49" ht="16" customHeight="1" x14ac:dyDescent="0.25">
      <c r="D153" s="153"/>
      <c r="E153" s="154" t="n"/>
      <c r="F153" s="154" t="n"/>
      <c r="G153" s="154" t="n"/>
      <c r="H153" s="154" t="n"/>
      <c r="I153" s="154" t="n"/>
      <c r="J153" s="154" t="n"/>
      <c r="K153" s="154" t="n"/>
      <c r="L153" s="154" t="n"/>
      <c r="M153" s="154" t="n"/>
      <c r="N153" s="154" t="n"/>
      <c r="O153" s="154" t="n"/>
      <c r="P153" s="154" t="n"/>
      <c r="Q153" s="154" t="n"/>
      <c r="R153" s="154" t="n"/>
      <c r="S153" s="154" t="n"/>
      <c r="T153" s="154" t="n"/>
      <c r="U153" s="154" t="n"/>
      <c r="V153" s="154" t="n"/>
      <c r="W153" s="243"/>
      <c r="X153" s="243"/>
      <c r="Y153" s="243"/>
      <c r="Z153" s="243"/>
      <c r="AA153" s="243"/>
      <c r="AB153" s="243"/>
      <c r="AC153" s="154" t="n"/>
      <c r="AD153" s="154" t="n"/>
      <c r="AE153" s="154" t="n"/>
      <c r="AF153" s="154" t="n"/>
      <c r="AG153" s="154" t="n"/>
      <c r="AH153" s="154" t="n"/>
      <c r="AI153" s="154" t="n"/>
      <c r="AJ153" s="154" t="n"/>
      <c r="AK153" s="154" t="n"/>
      <c r="AL153" s="154" t="n"/>
      <c r="AM153" s="154" t="n"/>
      <c r="AN153" s="154" t="n"/>
      <c r="AO153" s="154" t="n"/>
      <c r="AP153" s="154" t="n"/>
      <c r="AQ153" s="154" t="n"/>
      <c r="AR153" s="154" t="n"/>
      <c r="AS153" s="154" t="n"/>
      <c r="AT153" s="154" t="n"/>
      <c r="AU153" s="154" t="n"/>
      <c r="AV153" s="154" t="n"/>
      <c r="AW153" s="296"/>
      <c r="AX153" s="154" t="n"/>
      <c r="AY153" s="154" t="n"/>
      <c r="AZ153" s="154" t="n"/>
      <c r="BA153" s="154" t="n"/>
      <c r="BB153" s="154" t="n"/>
      <c r="BC153" s="154" t="n"/>
      <c r="BD153" s="154" t="n"/>
      <c r="BE153" s="154" t="n"/>
      <c r="BF153" s="154" t="n"/>
      <c r="BG153" s="154" t="n"/>
      <c r="BH153" s="154" t="n"/>
      <c r="BI153" s="154" t="n"/>
      <c r="BJ153" s="154" t="n"/>
      <c r="BK153" s="154" t="n"/>
      <c r="BL153" s="154" t="n"/>
      <c r="BM153" s="154" t="n"/>
      <c r="BN153" s="154" t="n"/>
      <c r="BO153" s="154" t="n"/>
    </row>
    <row r="154" spans="4:49" ht="16" customHeight="1" x14ac:dyDescent="0.25">
      <c r="D154" s="177" t="s">
        <v>254</v>
      </c>
      <c r="E154" s="178" t="n"/>
      <c r="F154" s="178" t="n"/>
      <c r="G154" s="178" t="n"/>
      <c r="H154" s="178" t="n"/>
      <c r="I154" s="178" t="n"/>
      <c r="J154" s="178" t="n"/>
      <c r="K154" s="178" t="n"/>
      <c r="L154" s="178" t="n"/>
      <c r="M154" s="178" t="n"/>
      <c r="N154" s="178" t="n"/>
      <c r="O154" s="178" t="n"/>
      <c r="P154" s="178" t="n"/>
      <c r="Q154" s="178" t="n"/>
      <c r="R154" s="178" t="n"/>
      <c r="S154" s="178" t="n"/>
      <c r="T154" s="178" t="n"/>
      <c r="U154" s="178" t="n"/>
      <c r="V154" s="178" t="n"/>
      <c r="W154" s="295"/>
      <c r="X154" s="295"/>
      <c r="Y154" s="295"/>
      <c r="Z154" s="295"/>
      <c r="AA154" s="295"/>
      <c r="AB154" s="295"/>
      <c r="AC154" s="178" t="n"/>
      <c r="AD154" s="178" t="n"/>
      <c r="AE154" s="178" t="n"/>
      <c r="AF154" s="178" t="n"/>
      <c r="AG154" s="178" t="n"/>
      <c r="AH154" s="178" t="n"/>
      <c r="AI154" s="154" t="n"/>
      <c r="AJ154" s="154" t="n"/>
      <c r="AK154" s="154" t="n"/>
      <c r="AL154" s="154" t="n"/>
      <c r="AM154" s="154" t="n"/>
      <c r="AN154" s="154" t="n"/>
      <c r="AO154" s="154" t="n"/>
      <c r="AP154" s="154" t="n"/>
      <c r="AQ154" s="154" t="n"/>
      <c r="AR154" s="154" t="n"/>
      <c r="AS154" s="154" t="n"/>
      <c r="AT154" s="154" t="n"/>
      <c r="AU154" s="154" t="n"/>
      <c r="AV154" s="154" t="n"/>
      <c r="AW154" s="296"/>
      <c r="AX154" s="154" t="n"/>
      <c r="AY154" s="154" t="n"/>
      <c r="AZ154" s="154" t="n"/>
      <c r="BA154" s="154" t="n"/>
      <c r="BB154" s="154" t="n"/>
      <c r="BC154" s="154" t="n"/>
      <c r="BD154" s="154" t="n"/>
      <c r="BE154" s="154" t="n"/>
      <c r="BF154" s="154" t="n"/>
      <c r="BG154" s="154" t="n"/>
      <c r="BH154" s="154" t="n"/>
      <c r="BI154" s="154" t="n"/>
      <c r="BJ154" s="154" t="n"/>
      <c r="BK154" s="154" t="n"/>
      <c r="BL154" s="154" t="n"/>
      <c r="BM154" s="154" t="n"/>
      <c r="BN154" s="154" t="n"/>
      <c r="BO154" s="154" t="n"/>
    </row>
    <row r="155" spans="4:49" ht="16" customHeight="1" x14ac:dyDescent="0.25">
      <c r="D155" s="186"/>
      <c r="E155" s="239" t="s">
        <v>240</v>
      </c>
      <c r="F155" s="187" t="n"/>
      <c r="G155" s="186">
        <f t="shared" ref="G155:P155" si="53">-G205/G$199</f>
        <v>8.111725569825215E-2</v>
      </c>
      <c r="H155" s="186">
        <f t="shared" si="53"/>
        <v>0.22029945426559078</v>
      </c>
      <c r="I155" s="186">
        <f t="shared" si="53"/>
        <v>8.8252781788838885E-2</v>
      </c>
      <c r="J155" s="186">
        <f t="shared" si="53"/>
        <v>6.9880535114601863E-2</v>
      </c>
      <c r="K155" s="186">
        <f t="shared" si="53"/>
        <v>0.12345943111086576</v>
      </c>
      <c r="L155" s="186">
        <f t="shared" si="53"/>
        <v>9.8218684521371613E-2</v>
      </c>
      <c r="M155" s="186">
        <f t="shared" si="53"/>
        <v>8.3981974600573564E-2</v>
      </c>
      <c r="N155" s="186">
        <f t="shared" si="53"/>
        <v>7.3933952809881631E-2</v>
      </c>
      <c r="O155" s="186">
        <f t="shared" si="53"/>
        <v>7.5214784726729614E-2</v>
      </c>
      <c r="P155" s="186">
        <f t="shared" si="53"/>
        <v>8.7459789392648007E-2</v>
      </c>
      <c r="Q155" s="186">
        <f t="shared" ref="Q155" si="54">-Q205/Q$199</f>
        <v>7.0672110753134079E-2</v>
      </c>
      <c r="R155" s="186">
        <f t="shared" ref="R155" si="55">-R205/R$199</f>
        <v>5.8689983970500244E-2</v>
      </c>
      <c r="S155" s="186">
        <f t="shared" ref="S155:V155" si="56">CHOOSE($F$8,S156,S157,S158)</f>
        <v>7.0000000000000007E-2</v>
      </c>
      <c r="T155" s="186">
        <f t="shared" si="56"/>
        <v>7.0000000000000007E-2</v>
      </c>
      <c r="U155" s="186">
        <f t="shared" si="56"/>
        <v>7.0000000000000007E-2</v>
      </c>
      <c r="V155" s="186">
        <f t="shared" si="56"/>
        <v>7.0000000000000007E-2</v>
      </c>
      <c r="W155" s="297"/>
      <c r="X155" s="297"/>
      <c r="Y155" s="297"/>
      <c r="Z155" s="297"/>
      <c r="AA155" s="297"/>
      <c r="AB155" s="297"/>
      <c r="AC155" s="187" t="n"/>
      <c r="AD155" s="187" t="n"/>
      <c r="AE155" s="187" t="n"/>
      <c r="AF155" s="187" t="n"/>
      <c r="AG155" s="187" t="n"/>
      <c r="AH155" s="187" t="n"/>
      <c r="AI155" s="154" t="n"/>
      <c r="AJ155" s="154" t="n"/>
      <c r="AK155" s="154" t="n"/>
      <c r="AL155" s="154" t="n"/>
      <c r="AM155" s="154" t="n"/>
      <c r="AN155" s="154" t="n"/>
      <c r="AO155" s="154" t="n"/>
      <c r="AP155" s="154" t="n"/>
      <c r="AQ155" s="154" t="n"/>
      <c r="AR155" s="154" t="n"/>
      <c r="AS155" s="154" t="n"/>
      <c r="AT155" s="154" t="n"/>
      <c r="AU155" s="154" t="n"/>
      <c r="AV155" s="154" t="n"/>
      <c r="AW155" s="296"/>
      <c r="AX155" s="154" t="n"/>
      <c r="AY155" s="154" t="n"/>
      <c r="AZ155" s="154" t="n"/>
      <c r="BA155" s="154" t="n"/>
      <c r="BB155" s="154" t="n"/>
      <c r="BC155" s="154" t="n"/>
      <c r="BD155" s="154" t="n"/>
      <c r="BE155" s="154" t="n"/>
      <c r="BF155" s="154" t="n"/>
      <c r="BG155" s="154" t="n"/>
      <c r="BH155" s="154" t="n"/>
      <c r="BI155" s="154" t="n"/>
      <c r="BJ155" s="154" t="n"/>
      <c r="BK155" s="154" t="n"/>
      <c r="BL155" s="154" t="n"/>
      <c r="BM155" s="154" t="n"/>
      <c r="BN155" s="154" t="n"/>
      <c r="BO155" s="154" t="n"/>
    </row>
    <row r="156" spans="4:49" ht="16" customHeight="1" x14ac:dyDescent="0.25">
      <c r="D156" s="185">
        <v>1</v>
      </c>
      <c r="E156" s="239" t="s">
        <v>196</v>
      </c>
      <c r="F156" s="187" t="n"/>
      <c r="G156" s="187" t="n"/>
      <c r="H156" s="187" t="n"/>
      <c r="I156" s="297"/>
      <c r="J156" s="297"/>
      <c r="K156" s="297"/>
      <c r="L156" s="297"/>
      <c r="M156" s="297"/>
      <c r="N156" s="297"/>
      <c r="O156" s="297"/>
      <c r="P156" s="297"/>
      <c r="Q156" s="297"/>
      <c r="R156" s="297"/>
      <c r="S156" s="300">
        <v>0.08</v>
      </c>
      <c r="T156" s="300">
        <v>0.08</v>
      </c>
      <c r="U156" s="300">
        <v>0.08</v>
      </c>
      <c r="V156" s="300">
        <v>0.08</v>
      </c>
      <c r="W156" s="297"/>
      <c r="X156" s="297"/>
      <c r="Y156" s="297"/>
      <c r="Z156" s="297"/>
      <c r="AA156" s="297"/>
      <c r="AB156" s="297"/>
      <c r="AC156" s="187" t="n"/>
      <c r="AD156" s="187" t="n"/>
      <c r="AE156" s="187" t="n"/>
      <c r="AF156" s="187" t="n"/>
      <c r="AG156" s="187" t="n"/>
      <c r="AH156" s="187" t="n"/>
      <c r="AI156" s="154" t="n"/>
      <c r="AJ156" s="154" t="n"/>
      <c r="AK156" s="154" t="n"/>
      <c r="AL156" s="154" t="n"/>
      <c r="AM156" s="154" t="n"/>
      <c r="AN156" s="154" t="n"/>
      <c r="AO156" s="154" t="n"/>
      <c r="AP156" s="154" t="n"/>
      <c r="AQ156" s="154" t="n"/>
      <c r="AR156" s="154" t="n"/>
      <c r="AS156" s="154" t="n"/>
      <c r="AT156" s="154" t="n"/>
      <c r="AU156" s="154" t="n"/>
      <c r="AV156" s="154" t="n"/>
      <c r="AW156" s="296"/>
      <c r="AX156" s="154" t="n"/>
      <c r="AY156" s="154" t="n"/>
      <c r="AZ156" s="154" t="n"/>
      <c r="BA156" s="154" t="n"/>
      <c r="BB156" s="154" t="n"/>
      <c r="BC156" s="154" t="n"/>
      <c r="BD156" s="154" t="n"/>
      <c r="BE156" s="154" t="n"/>
      <c r="BF156" s="154" t="n"/>
      <c r="BG156" s="154" t="n"/>
      <c r="BH156" s="154" t="n"/>
      <c r="BI156" s="154" t="n"/>
      <c r="BJ156" s="154" t="n"/>
      <c r="BK156" s="154" t="n"/>
      <c r="BL156" s="154" t="n"/>
      <c r="BM156" s="154" t="n"/>
      <c r="BN156" s="154" t="n"/>
      <c r="BO156" s="154" t="n"/>
    </row>
    <row r="157" spans="4:49" ht="16" customHeight="1" x14ac:dyDescent="0.25">
      <c r="D157" s="185">
        <v>2</v>
      </c>
      <c r="E157" s="239" t="s">
        <v>198</v>
      </c>
      <c r="F157" s="187" t="n"/>
      <c r="G157" s="187" t="n"/>
      <c r="H157" s="187" t="n"/>
      <c r="I157" s="297"/>
      <c r="J157" s="297"/>
      <c r="K157" s="297"/>
      <c r="L157" s="297"/>
      <c r="M157" s="187" t="n"/>
      <c r="N157" s="297"/>
      <c r="O157" s="297"/>
      <c r="P157" s="297"/>
      <c r="Q157" s="297"/>
      <c r="R157" s="297"/>
      <c r="S157" s="300">
        <v>7.0000000000000007E-2</v>
      </c>
      <c r="T157" s="300">
        <v>7.0000000000000007E-2</v>
      </c>
      <c r="U157" s="300">
        <v>7.0000000000000007E-2</v>
      </c>
      <c r="V157" s="300">
        <v>7.0000000000000007E-2</v>
      </c>
      <c r="W157" s="297"/>
      <c r="X157" s="297"/>
      <c r="Y157" s="297"/>
      <c r="Z157" s="297"/>
      <c r="AA157" s="297"/>
      <c r="AB157" s="297"/>
      <c r="AC157" s="187" t="n"/>
      <c r="AD157" s="187" t="n"/>
      <c r="AE157" s="187" t="n"/>
      <c r="AF157" s="187" t="n"/>
      <c r="AG157" s="187" t="n"/>
      <c r="AH157" s="187" t="n"/>
      <c r="AI157" s="154" t="n"/>
      <c r="AJ157" s="154" t="n"/>
      <c r="AK157" s="154" t="n"/>
      <c r="AL157" s="154" t="n"/>
      <c r="AM157" s="154" t="n"/>
      <c r="AN157" s="154" t="n"/>
      <c r="AO157" s="154" t="n"/>
      <c r="AP157" s="154" t="n"/>
      <c r="AQ157" s="154" t="n"/>
      <c r="AR157" s="154" t="n"/>
      <c r="AS157" s="154" t="n"/>
      <c r="AT157" s="154" t="n"/>
      <c r="AU157" s="154" t="n"/>
      <c r="AV157" s="154" t="n"/>
      <c r="AW157" s="296"/>
      <c r="AX157" s="154" t="n"/>
      <c r="AY157" s="154" t="n"/>
      <c r="AZ157" s="154" t="n"/>
      <c r="BA157" s="154" t="n"/>
      <c r="BB157" s="154" t="n"/>
      <c r="BC157" s="154" t="n"/>
      <c r="BD157" s="154" t="n"/>
      <c r="BE157" s="154" t="n"/>
      <c r="BF157" s="154" t="n"/>
      <c r="BG157" s="154" t="n"/>
      <c r="BH157" s="154" t="n"/>
      <c r="BI157" s="154" t="n"/>
      <c r="BJ157" s="154" t="n"/>
      <c r="BK157" s="154" t="n"/>
      <c r="BL157" s="154" t="n"/>
      <c r="BM157" s="154" t="n"/>
      <c r="BN157" s="154" t="n"/>
      <c r="BO157" s="154" t="n"/>
    </row>
    <row r="158" spans="4:49" ht="16" customHeight="1" x14ac:dyDescent="0.25">
      <c r="D158" s="185">
        <v>3</v>
      </c>
      <c r="E158" s="239" t="s">
        <v>197</v>
      </c>
      <c r="F158" s="187" t="n"/>
      <c r="G158" s="187" t="n"/>
      <c r="H158" s="187" t="n"/>
      <c r="I158" s="297"/>
      <c r="J158" s="297"/>
      <c r="K158" s="297"/>
      <c r="L158" s="297"/>
      <c r="M158" s="187" t="n"/>
      <c r="N158" s="297"/>
      <c r="O158" s="297"/>
      <c r="P158" s="297"/>
      <c r="Q158" s="297"/>
      <c r="R158" s="297"/>
      <c r="S158" s="300">
        <v>7.0000000000000007E-2</v>
      </c>
      <c r="T158" s="300">
        <v>7.0000000000000007E-2</v>
      </c>
      <c r="U158" s="300">
        <v>7.0000000000000007E-2</v>
      </c>
      <c r="V158" s="300">
        <v>7.0000000000000007E-2</v>
      </c>
      <c r="W158" s="297"/>
      <c r="X158" s="297"/>
      <c r="Y158" s="297"/>
      <c r="Z158" s="297"/>
      <c r="AA158" s="297"/>
      <c r="AB158" s="297"/>
      <c r="AC158" s="187" t="n"/>
      <c r="AD158" s="187" t="n"/>
      <c r="AE158" s="187" t="n"/>
      <c r="AF158" s="187" t="n"/>
      <c r="AG158" s="187" t="n"/>
      <c r="AH158" s="187" t="n"/>
      <c r="AI158" s="154" t="n"/>
      <c r="AJ158" s="154" t="n"/>
      <c r="AK158" s="154" t="n"/>
      <c r="AL158" s="154" t="n"/>
      <c r="AM158" s="154" t="n"/>
      <c r="AN158" s="154" t="n"/>
      <c r="AO158" s="154" t="n"/>
      <c r="AP158" s="154" t="n"/>
      <c r="AQ158" s="154" t="n"/>
      <c r="AR158" s="154" t="n"/>
      <c r="AS158" s="154" t="n"/>
      <c r="AT158" s="154" t="n"/>
      <c r="AU158" s="154" t="n"/>
      <c r="AV158" s="154" t="n"/>
      <c r="AW158" s="296"/>
      <c r="AX158" s="154" t="n"/>
      <c r="AY158" s="154" t="n"/>
      <c r="AZ158" s="154" t="n"/>
      <c r="BA158" s="154" t="n"/>
      <c r="BB158" s="154" t="n"/>
      <c r="BC158" s="154" t="n"/>
      <c r="BD158" s="154" t="n"/>
      <c r="BE158" s="154" t="n"/>
      <c r="BF158" s="154" t="n"/>
      <c r="BG158" s="154" t="n"/>
      <c r="BH158" s="154" t="n"/>
      <c r="BI158" s="154" t="n"/>
      <c r="BJ158" s="154" t="n"/>
      <c r="BK158" s="154" t="n"/>
      <c r="BL158" s="154" t="n"/>
      <c r="BM158" s="154" t="n"/>
      <c r="BN158" s="154" t="n"/>
      <c r="BO158" s="154" t="n"/>
    </row>
    <row r="159" spans="4:49" ht="16" customHeight="1" x14ac:dyDescent="0.25">
      <c r="D159" s="154" t="n"/>
      <c r="E159" s="154" t="n"/>
      <c r="F159" s="154" t="n"/>
      <c r="G159" s="154" t="n"/>
      <c r="H159" s="154" t="n"/>
      <c r="I159" s="243"/>
      <c r="J159" s="243"/>
      <c r="K159" s="243"/>
      <c r="L159" s="243"/>
      <c r="M159" s="154" t="n"/>
      <c r="N159" s="243"/>
      <c r="O159" s="243"/>
      <c r="P159" s="243"/>
      <c r="Q159" s="243"/>
      <c r="R159" s="243"/>
      <c r="S159" s="154" t="n"/>
      <c r="T159" s="154" t="n"/>
      <c r="U159" s="154" t="n"/>
      <c r="V159" s="154" t="n"/>
      <c r="W159" s="243"/>
      <c r="X159" s="243"/>
      <c r="Y159" s="243"/>
      <c r="Z159" s="243"/>
      <c r="AA159" s="243"/>
      <c r="AB159" s="243"/>
      <c r="AC159" s="154" t="n"/>
      <c r="AD159" s="154" t="n"/>
      <c r="AE159" s="154" t="n"/>
      <c r="AF159" s="154" t="n"/>
      <c r="AG159" s="154" t="n"/>
      <c r="AH159" s="154" t="n"/>
      <c r="AI159" s="154" t="n"/>
      <c r="AJ159" s="154" t="n"/>
      <c r="AK159" s="154" t="n"/>
      <c r="AL159" s="154" t="n"/>
      <c r="AM159" s="154" t="n"/>
      <c r="AN159" s="154" t="n"/>
      <c r="AO159" s="154" t="n"/>
      <c r="AP159" s="154" t="n"/>
      <c r="AQ159" s="154" t="n"/>
      <c r="AR159" s="154" t="n"/>
      <c r="AS159" s="154" t="n"/>
      <c r="AT159" s="154" t="n"/>
      <c r="AU159" s="154" t="n"/>
      <c r="AV159" s="154" t="n"/>
      <c r="AW159" s="296"/>
      <c r="AX159" s="154" t="n"/>
      <c r="AY159" s="154" t="n"/>
      <c r="AZ159" s="154" t="n"/>
      <c r="BA159" s="154" t="n"/>
      <c r="BB159" s="154" t="n"/>
      <c r="BC159" s="154" t="n"/>
      <c r="BD159" s="154" t="n"/>
      <c r="BE159" s="154" t="n"/>
      <c r="BF159" s="154" t="n"/>
      <c r="BG159" s="154" t="n"/>
      <c r="BH159" s="154" t="n"/>
      <c r="BI159" s="154" t="n"/>
      <c r="BJ159" s="154" t="n"/>
      <c r="BK159" s="154" t="n"/>
      <c r="BL159" s="154" t="n"/>
      <c r="BM159" s="154" t="n"/>
      <c r="BN159" s="154" t="n"/>
      <c r="BO159" s="154" t="n"/>
    </row>
    <row r="160" spans="4:49" ht="16" customHeight="1" x14ac:dyDescent="0.25">
      <c r="D160" s="177" t="s">
        <v>251</v>
      </c>
      <c r="E160" s="178" t="n"/>
      <c r="F160" s="178" t="n"/>
      <c r="G160" s="178" t="n"/>
      <c r="H160" s="178" t="n"/>
      <c r="I160" s="178" t="n"/>
      <c r="J160" s="178" t="n"/>
      <c r="K160" s="178" t="n"/>
      <c r="L160" s="178" t="n"/>
      <c r="M160" s="178" t="n"/>
      <c r="N160" s="178" t="n"/>
      <c r="O160" s="178" t="n"/>
      <c r="P160" s="178" t="n"/>
      <c r="Q160" s="178" t="n"/>
      <c r="R160" s="178" t="n"/>
      <c r="S160" s="178" t="n"/>
      <c r="T160" s="178" t="n"/>
      <c r="U160" s="178" t="n"/>
      <c r="V160" s="178" t="n"/>
      <c r="W160" s="295"/>
      <c r="X160" s="295"/>
      <c r="Y160" s="295"/>
      <c r="Z160" s="295"/>
      <c r="AA160" s="295"/>
      <c r="AB160" s="295"/>
      <c r="AC160" s="178" t="n"/>
      <c r="AD160" s="178" t="n"/>
      <c r="AE160" s="178" t="n"/>
      <c r="AF160" s="178" t="n"/>
      <c r="AG160" s="178" t="n"/>
      <c r="AH160" s="178" t="n"/>
      <c r="AI160" s="154" t="n"/>
      <c r="AJ160" s="154" t="n"/>
      <c r="AK160" s="154" t="n"/>
      <c r="AL160" s="154" t="n"/>
      <c r="AM160" s="154" t="n"/>
      <c r="AN160" s="154" t="n"/>
      <c r="AO160" s="154" t="n"/>
      <c r="AP160" s="154" t="n"/>
      <c r="AQ160" s="154" t="n"/>
      <c r="AR160" s="154" t="n"/>
      <c r="AS160" s="154" t="n"/>
      <c r="AT160" s="154" t="n"/>
      <c r="AU160" s="154" t="n"/>
      <c r="AV160" s="154" t="n"/>
      <c r="AW160" s="296"/>
      <c r="AX160" s="154" t="n"/>
      <c r="AY160" s="154" t="n"/>
      <c r="AZ160" s="154" t="n"/>
      <c r="BA160" s="154" t="n"/>
      <c r="BB160" s="154" t="n"/>
      <c r="BC160" s="154" t="n"/>
      <c r="BD160" s="154" t="n"/>
      <c r="BE160" s="154" t="n"/>
      <c r="BF160" s="154" t="n"/>
      <c r="BG160" s="154" t="n"/>
      <c r="BH160" s="154" t="n"/>
      <c r="BI160" s="154" t="n"/>
      <c r="BJ160" s="154" t="n"/>
      <c r="BK160" s="154" t="n"/>
      <c r="BL160" s="154" t="n"/>
      <c r="BM160" s="154" t="n"/>
      <c r="BN160" s="154" t="n"/>
      <c r="BO160" s="154" t="n"/>
    </row>
    <row r="161" spans="4:49" ht="16" customHeight="1" x14ac:dyDescent="0.25">
      <c r="D161" s="186"/>
      <c r="E161" s="239" t="s">
        <v>240</v>
      </c>
      <c r="F161" s="187" t="n"/>
      <c r="G161" s="186">
        <f t="shared" ref="G161:R161" si="57">-G211/G$199</f>
        <v>-9.336580461083479E-4</v>
      </c>
      <c r="H161" s="186">
        <f t="shared" si="57"/>
        <v>-3.0668408041419001E-3</v>
      </c>
      <c r="I161" s="186">
        <f t="shared" si="57"/>
        <v>0</v>
      </c>
      <c r="J161" s="186">
        <f t="shared" si="57"/>
        <v>0</v>
      </c>
      <c r="K161" s="186">
        <f t="shared" si="57"/>
        <v>0</v>
      </c>
      <c r="L161" s="186">
        <f t="shared" si="57"/>
        <v>0</v>
      </c>
      <c r="M161" s="186">
        <f t="shared" si="57"/>
        <v>0</v>
      </c>
      <c r="N161" s="186">
        <f t="shared" si="57"/>
        <v>1.8960502801404501E-16</v>
      </c>
      <c r="O161" s="186">
        <f t="shared" si="57"/>
        <v>5.5833560157115739E-5</v>
      </c>
      <c r="P161" s="186">
        <f t="shared" si="57"/>
        <v>6.8736080943631884E-5</v>
      </c>
      <c r="Q161" s="186">
        <f t="shared" si="57"/>
        <v>3.9873680181036402E-5</v>
      </c>
      <c r="R161" s="186">
        <f t="shared" si="57"/>
        <v>1.3759227281812667E-5</v>
      </c>
      <c r="S161" s="186">
        <f t="shared" ref="S161:V161" si="58">CHOOSE($F$8,S162,S163,S164)</f>
        <v>0.1</v>
      </c>
      <c r="T161" s="186">
        <f t="shared" si="58"/>
        <v>0.1</v>
      </c>
      <c r="U161" s="186">
        <f t="shared" si="58"/>
        <v>0.1</v>
      </c>
      <c r="V161" s="186">
        <f t="shared" si="58"/>
        <v>0.1</v>
      </c>
      <c r="W161" s="297"/>
      <c r="X161" s="297"/>
      <c r="Y161" s="297"/>
      <c r="Z161" s="297"/>
      <c r="AA161" s="297"/>
      <c r="AB161" s="297"/>
      <c r="AC161" s="187" t="n"/>
      <c r="AD161" s="187" t="n"/>
      <c r="AE161" s="187" t="n"/>
      <c r="AF161" s="187" t="n"/>
      <c r="AG161" s="187" t="n"/>
      <c r="AH161" s="187" t="n"/>
      <c r="AI161" s="154" t="n"/>
      <c r="AJ161" s="154" t="n"/>
      <c r="AK161" s="154" t="n"/>
      <c r="AL161" s="154" t="n"/>
      <c r="AM161" s="154" t="n"/>
      <c r="AN161" s="154" t="n"/>
      <c r="AO161" s="154" t="n"/>
      <c r="AP161" s="154" t="n"/>
      <c r="AQ161" s="154" t="n"/>
      <c r="AR161" s="154" t="n"/>
      <c r="AS161" s="154" t="n"/>
      <c r="AT161" s="154" t="n"/>
      <c r="AU161" s="154" t="n"/>
      <c r="AV161" s="154" t="n"/>
      <c r="AW161" s="296"/>
      <c r="AX161" s="154" t="n"/>
      <c r="AY161" s="154" t="n"/>
      <c r="AZ161" s="154" t="n"/>
      <c r="BA161" s="154" t="n"/>
      <c r="BB161" s="154" t="n"/>
      <c r="BC161" s="154" t="n"/>
      <c r="BD161" s="154" t="n"/>
      <c r="BE161" s="154" t="n"/>
      <c r="BF161" s="154" t="n"/>
      <c r="BG161" s="154" t="n"/>
      <c r="BH161" s="154" t="n"/>
      <c r="BI161" s="154" t="n"/>
      <c r="BJ161" s="154" t="n"/>
      <c r="BK161" s="154" t="n"/>
      <c r="BL161" s="154" t="n"/>
      <c r="BM161" s="154" t="n"/>
      <c r="BN161" s="154" t="n"/>
      <c r="BO161" s="154" t="n"/>
    </row>
    <row r="162" spans="4:49" ht="16" customHeight="1" x14ac:dyDescent="0.25">
      <c r="D162" s="185">
        <v>1</v>
      </c>
      <c r="E162" s="239" t="s">
        <v>196</v>
      </c>
      <c r="F162" s="187" t="n"/>
      <c r="G162" s="187" t="n"/>
      <c r="H162" s="187" t="n"/>
      <c r="I162" s="297"/>
      <c r="J162" s="297"/>
      <c r="K162" s="297"/>
      <c r="L162" s="297"/>
      <c r="M162" s="297"/>
      <c r="N162" s="297"/>
      <c r="O162" s="297"/>
      <c r="P162" s="297"/>
      <c r="Q162" s="297"/>
      <c r="R162" s="297"/>
      <c r="S162" s="300">
        <v>0.11</v>
      </c>
      <c r="T162" s="300">
        <v>0.11</v>
      </c>
      <c r="U162" s="300">
        <v>0.11</v>
      </c>
      <c r="V162" s="300">
        <v>0.11</v>
      </c>
      <c r="W162" s="297"/>
      <c r="X162" s="297"/>
      <c r="Y162" s="297"/>
      <c r="Z162" s="297"/>
      <c r="AA162" s="297"/>
      <c r="AB162" s="297"/>
      <c r="AC162" s="187" t="n"/>
      <c r="AD162" s="187" t="n"/>
      <c r="AE162" s="187" t="n"/>
      <c r="AF162" s="187" t="n"/>
      <c r="AG162" s="187" t="n"/>
      <c r="AH162" s="187" t="n"/>
      <c r="AI162" s="154" t="n"/>
      <c r="AJ162" s="154" t="n"/>
      <c r="AK162" s="154" t="n"/>
      <c r="AL162" s="154" t="n"/>
      <c r="AM162" s="154" t="n"/>
      <c r="AN162" s="154" t="n"/>
      <c r="AO162" s="154" t="n"/>
      <c r="AP162" s="154" t="n"/>
      <c r="AQ162" s="154" t="n"/>
      <c r="AR162" s="154" t="n"/>
      <c r="AS162" s="154" t="n"/>
      <c r="AT162" s="154" t="n"/>
      <c r="AU162" s="154" t="n"/>
      <c r="AV162" s="154" t="n"/>
      <c r="AW162" s="296"/>
      <c r="AX162" s="154" t="n"/>
      <c r="AY162" s="154" t="n"/>
      <c r="AZ162" s="154" t="n"/>
      <c r="BA162" s="154" t="n"/>
      <c r="BB162" s="154" t="n"/>
      <c r="BC162" s="154" t="n"/>
      <c r="BD162" s="154" t="n"/>
      <c r="BE162" s="154" t="n"/>
      <c r="BF162" s="154" t="n"/>
      <c r="BG162" s="154" t="n"/>
      <c r="BH162" s="154" t="n"/>
      <c r="BI162" s="154" t="n"/>
      <c r="BJ162" s="154" t="n"/>
      <c r="BK162" s="154" t="n"/>
      <c r="BL162" s="154" t="n"/>
      <c r="BM162" s="154" t="n"/>
      <c r="BN162" s="154" t="n"/>
      <c r="BO162" s="154" t="n"/>
    </row>
    <row r="163" spans="4:49" ht="16" customHeight="1" x14ac:dyDescent="0.25">
      <c r="D163" s="185">
        <v>2</v>
      </c>
      <c r="E163" s="239" t="s">
        <v>198</v>
      </c>
      <c r="F163" s="187" t="n"/>
      <c r="G163" s="187" t="n"/>
      <c r="H163" s="187" t="n"/>
      <c r="I163" s="297"/>
      <c r="J163" s="297"/>
      <c r="K163" s="297"/>
      <c r="L163" s="297"/>
      <c r="M163" s="187" t="n"/>
      <c r="N163" s="297"/>
      <c r="O163" s="297"/>
      <c r="P163" s="297"/>
      <c r="Q163" s="297"/>
      <c r="R163" s="297"/>
      <c r="S163" s="300">
        <v>0.1</v>
      </c>
      <c r="T163" s="300">
        <v>0.1</v>
      </c>
      <c r="U163" s="300">
        <v>0.1</v>
      </c>
      <c r="V163" s="300">
        <v>0.1</v>
      </c>
      <c r="W163" s="297"/>
      <c r="X163" s="297"/>
      <c r="Y163" s="297"/>
      <c r="Z163" s="297"/>
      <c r="AA163" s="297"/>
      <c r="AB163" s="297"/>
      <c r="AC163" s="187" t="n"/>
      <c r="AD163" s="187" t="n"/>
      <c r="AE163" s="187" t="n"/>
      <c r="AF163" s="187" t="n"/>
      <c r="AG163" s="187" t="n"/>
      <c r="AH163" s="187" t="n"/>
      <c r="AI163" s="154" t="n"/>
      <c r="AJ163" s="154" t="n"/>
      <c r="AK163" s="154" t="n"/>
      <c r="AL163" s="154" t="n"/>
      <c r="AM163" s="154" t="n"/>
      <c r="AN163" s="154" t="n"/>
      <c r="AO163" s="154" t="n"/>
      <c r="AP163" s="154" t="n"/>
      <c r="AQ163" s="154" t="n"/>
      <c r="AR163" s="154" t="n"/>
      <c r="AS163" s="154" t="n"/>
      <c r="AT163" s="154" t="n"/>
      <c r="AU163" s="154" t="n"/>
      <c r="AV163" s="154" t="n"/>
      <c r="AW163" s="296"/>
      <c r="AX163" s="154" t="n"/>
      <c r="AY163" s="154" t="n"/>
      <c r="AZ163" s="154" t="n"/>
      <c r="BA163" s="154" t="n"/>
      <c r="BB163" s="154" t="n"/>
      <c r="BC163" s="154" t="n"/>
      <c r="BD163" s="154" t="n"/>
      <c r="BE163" s="154" t="n"/>
      <c r="BF163" s="154" t="n"/>
      <c r="BG163" s="154" t="n"/>
      <c r="BH163" s="154" t="n"/>
      <c r="BI163" s="154" t="n"/>
      <c r="BJ163" s="154" t="n"/>
      <c r="BK163" s="154" t="n"/>
      <c r="BL163" s="154" t="n"/>
      <c r="BM163" s="154" t="n"/>
      <c r="BN163" s="154" t="n"/>
      <c r="BO163" s="154" t="n"/>
    </row>
    <row r="164" spans="4:49" ht="16" customHeight="1" x14ac:dyDescent="0.25">
      <c r="D164" s="185">
        <v>3</v>
      </c>
      <c r="E164" s="239" t="s">
        <v>197</v>
      </c>
      <c r="F164" s="187" t="n"/>
      <c r="G164" s="187" t="n"/>
      <c r="H164" s="187" t="n"/>
      <c r="I164" s="297"/>
      <c r="J164" s="297"/>
      <c r="K164" s="297"/>
      <c r="L164" s="297"/>
      <c r="M164" s="187" t="n"/>
      <c r="N164" s="297"/>
      <c r="O164" s="297"/>
      <c r="P164" s="297"/>
      <c r="Q164" s="297"/>
      <c r="R164" s="297"/>
      <c r="S164" s="300">
        <v>0.1</v>
      </c>
      <c r="T164" s="300">
        <v>0.1</v>
      </c>
      <c r="U164" s="300">
        <v>0.1</v>
      </c>
      <c r="V164" s="300">
        <v>0.1</v>
      </c>
      <c r="W164" s="297"/>
      <c r="X164" s="297"/>
      <c r="Y164" s="297"/>
      <c r="Z164" s="297"/>
      <c r="AA164" s="297"/>
      <c r="AB164" s="297"/>
      <c r="AC164" s="187" t="n"/>
      <c r="AD164" s="187" t="n"/>
      <c r="AE164" s="187" t="n"/>
      <c r="AF164" s="187" t="n"/>
      <c r="AG164" s="187" t="n"/>
      <c r="AH164" s="187" t="n"/>
      <c r="AI164" s="154" t="n"/>
      <c r="AJ164" s="154" t="n"/>
      <c r="AK164" s="154" t="n"/>
      <c r="AL164" s="154" t="n"/>
      <c r="AM164" s="154" t="n"/>
      <c r="AN164" s="154" t="n"/>
      <c r="AO164" s="154" t="n"/>
      <c r="AP164" s="154" t="n"/>
      <c r="AQ164" s="154" t="n"/>
      <c r="AR164" s="154" t="n"/>
      <c r="AS164" s="154" t="n"/>
      <c r="AT164" s="154" t="n"/>
      <c r="AU164" s="154" t="n"/>
      <c r="AV164" s="154" t="n"/>
      <c r="AW164" s="296"/>
      <c r="AX164" s="154" t="n"/>
      <c r="AY164" s="154" t="n"/>
      <c r="AZ164" s="154" t="n"/>
      <c r="BA164" s="154" t="n"/>
      <c r="BB164" s="154" t="n"/>
      <c r="BC164" s="154" t="n"/>
      <c r="BD164" s="154" t="n"/>
      <c r="BE164" s="154" t="n"/>
      <c r="BF164" s="154" t="n"/>
      <c r="BG164" s="154" t="n"/>
      <c r="BH164" s="154" t="n"/>
      <c r="BI164" s="154" t="n"/>
      <c r="BJ164" s="154" t="n"/>
      <c r="BK164" s="154" t="n"/>
      <c r="BL164" s="154" t="n"/>
      <c r="BM164" s="154" t="n"/>
      <c r="BN164" s="154" t="n"/>
      <c r="BO164" s="154" t="n"/>
    </row>
    <row r="165" spans="4:49" ht="16" customHeight="1" x14ac:dyDescent="0.25">
      <c r="D165" s="153"/>
      <c r="E165" s="154" t="n"/>
      <c r="F165" s="154" t="n"/>
      <c r="G165" s="154" t="n"/>
      <c r="H165" s="154" t="n"/>
      <c r="I165" s="154" t="n"/>
      <c r="J165" s="154" t="n"/>
      <c r="K165" s="154" t="n"/>
      <c r="L165" s="154" t="n"/>
      <c r="M165" s="154" t="n"/>
      <c r="N165" s="154" t="n"/>
      <c r="O165" s="154" t="n"/>
      <c r="P165" s="154" t="n"/>
      <c r="Q165" s="154" t="n"/>
      <c r="R165" s="154" t="n"/>
      <c r="S165" s="154" t="n"/>
      <c r="T165" s="154" t="n"/>
      <c r="U165" s="154" t="n"/>
      <c r="V165" s="154" t="n"/>
      <c r="W165" s="243"/>
      <c r="X165" s="243"/>
      <c r="Y165" s="243"/>
      <c r="Z165" s="243"/>
      <c r="AA165" s="243"/>
      <c r="AB165" s="243"/>
      <c r="AC165" s="154" t="n"/>
      <c r="AD165" s="154" t="n"/>
      <c r="AE165" s="154" t="n"/>
      <c r="AF165" s="154" t="n"/>
      <c r="AG165" s="154" t="n"/>
      <c r="AH165" s="154" t="n"/>
      <c r="AI165" s="154" t="n"/>
      <c r="AJ165" s="154" t="n"/>
      <c r="AK165" s="154" t="n"/>
      <c r="AL165" s="154" t="n"/>
      <c r="AM165" s="154" t="n"/>
      <c r="AN165" s="154" t="n"/>
      <c r="AO165" s="154" t="n"/>
      <c r="AP165" s="154" t="n"/>
      <c r="AQ165" s="154" t="n"/>
      <c r="AR165" s="154" t="n"/>
      <c r="AS165" s="154" t="n"/>
      <c r="AT165" s="154" t="n"/>
      <c r="AU165" s="154" t="n"/>
      <c r="AV165" s="154" t="n"/>
      <c r="AW165" s="296"/>
      <c r="AX165" s="154" t="n"/>
      <c r="AY165" s="154" t="n"/>
      <c r="AZ165" s="154" t="n"/>
      <c r="BA165" s="154" t="n"/>
      <c r="BB165" s="154" t="n"/>
      <c r="BC165" s="154" t="n"/>
      <c r="BD165" s="154" t="n"/>
      <c r="BE165" s="154" t="n"/>
      <c r="BF165" s="154" t="n"/>
      <c r="BG165" s="154" t="n"/>
      <c r="BH165" s="154" t="n"/>
      <c r="BI165" s="154" t="n"/>
      <c r="BJ165" s="154" t="n"/>
      <c r="BK165" s="154" t="n"/>
      <c r="BL165" s="154" t="n"/>
      <c r="BM165" s="154" t="n"/>
      <c r="BN165" s="154" t="n"/>
      <c r="BO165" s="154" t="n"/>
    </row>
    <row r="166" spans="4:49" ht="16" customHeight="1" x14ac:dyDescent="0.25">
      <c r="D166" s="177" t="s">
        <v>253</v>
      </c>
      <c r="E166" s="178" t="n"/>
      <c r="F166" s="178" t="n"/>
      <c r="G166" s="178" t="n"/>
      <c r="H166" s="178" t="n"/>
      <c r="I166" s="178" t="n"/>
      <c r="J166" s="178" t="n"/>
      <c r="K166" s="178" t="n"/>
      <c r="L166" s="178" t="n"/>
      <c r="M166" s="178" t="n"/>
      <c r="N166" s="178" t="n"/>
      <c r="O166" s="178" t="n"/>
      <c r="P166" s="178" t="n"/>
      <c r="Q166" s="178" t="n"/>
      <c r="R166" s="178" t="n"/>
      <c r="S166" s="178" t="n"/>
      <c r="T166" s="178" t="n"/>
      <c r="U166" s="178" t="n"/>
      <c r="V166" s="178" t="n"/>
      <c r="W166" s="295"/>
      <c r="X166" s="295"/>
      <c r="Y166" s="295"/>
      <c r="Z166" s="295"/>
      <c r="AA166" s="295"/>
      <c r="AB166" s="295"/>
      <c r="AC166" s="178" t="n"/>
      <c r="AD166" s="178" t="n"/>
      <c r="AE166" s="178" t="n"/>
      <c r="AF166" s="178" t="n"/>
      <c r="AG166" s="178" t="n"/>
      <c r="AH166" s="178" t="n"/>
      <c r="AI166" s="154" t="n"/>
      <c r="AJ166" s="154" t="n"/>
      <c r="AK166" s="154" t="n"/>
      <c r="AL166" s="154" t="n"/>
      <c r="AM166" s="154" t="n"/>
      <c r="AN166" s="154" t="n"/>
      <c r="AO166" s="154" t="n"/>
      <c r="AP166" s="154" t="n"/>
      <c r="AQ166" s="154" t="n"/>
      <c r="AR166" s="154" t="n"/>
      <c r="AS166" s="154" t="n"/>
      <c r="AT166" s="154" t="n"/>
      <c r="AU166" s="154" t="n"/>
      <c r="AV166" s="154" t="n"/>
      <c r="AW166" s="296"/>
      <c r="AX166" s="154" t="n"/>
      <c r="AY166" s="154" t="n"/>
      <c r="AZ166" s="154" t="n"/>
      <c r="BA166" s="154" t="n"/>
      <c r="BB166" s="154" t="n"/>
      <c r="BC166" s="154" t="n"/>
      <c r="BD166" s="154" t="n"/>
      <c r="BE166" s="154" t="n"/>
      <c r="BF166" s="154" t="n"/>
      <c r="BG166" s="154" t="n"/>
      <c r="BH166" s="154" t="n"/>
      <c r="BI166" s="154" t="n"/>
      <c r="BJ166" s="154" t="n"/>
      <c r="BK166" s="154" t="n"/>
      <c r="BL166" s="154" t="n"/>
      <c r="BM166" s="154" t="n"/>
      <c r="BN166" s="154" t="n"/>
      <c r="BO166" s="154" t="n"/>
    </row>
    <row r="167" spans="4:49" ht="16" customHeight="1" x14ac:dyDescent="0.25">
      <c r="D167" s="186"/>
      <c r="E167" s="239" t="s">
        <v>240</v>
      </c>
      <c r="F167" s="187" t="n"/>
      <c r="G167" s="186">
        <f t="shared" ref="G167:R167" si="59">-G217/G$199</f>
        <v>8.3245734880289385E-3</v>
      </c>
      <c r="H167" s="186">
        <f t="shared" si="59"/>
        <v>7.4338821773403622E-3</v>
      </c>
      <c r="I167" s="186">
        <f t="shared" si="59"/>
        <v>1.0829864945213626E-2</v>
      </c>
      <c r="J167" s="186">
        <f t="shared" si="59"/>
        <v>7.7991668654689593E-3</v>
      </c>
      <c r="K167" s="186">
        <f t="shared" si="59"/>
        <v>8.7983217632526898E-3</v>
      </c>
      <c r="L167" s="186">
        <f t="shared" si="59"/>
        <v>7.5680680948056345E-3</v>
      </c>
      <c r="M167" s="186">
        <f t="shared" si="59"/>
        <v>1.0446538303973784E-2</v>
      </c>
      <c r="N167" s="186">
        <f t="shared" si="59"/>
        <v>7.5606183696341868E-3</v>
      </c>
      <c r="O167" s="186">
        <f t="shared" si="59"/>
        <v>8.8984736500492042E-3</v>
      </c>
      <c r="P167" s="186">
        <f t="shared" si="59"/>
        <v>8.7638503203101396E-3</v>
      </c>
      <c r="Q167" s="186">
        <f t="shared" si="59"/>
        <v>1.016778844620243E-2</v>
      </c>
      <c r="R167" s="186">
        <f t="shared" si="59"/>
        <v>8.7715073921448578E-3</v>
      </c>
      <c r="S167" s="186">
        <f t="shared" ref="S167:V167" si="60">CHOOSE($F$8,S168,S169,S170)</f>
        <v>0.03</v>
      </c>
      <c r="T167" s="186">
        <f t="shared" si="60"/>
        <v>0.03</v>
      </c>
      <c r="U167" s="186">
        <f t="shared" si="60"/>
        <v>0.03</v>
      </c>
      <c r="V167" s="186">
        <f t="shared" si="60"/>
        <v>0.03</v>
      </c>
      <c r="W167" s="297"/>
      <c r="X167" s="297"/>
      <c r="Y167" s="297"/>
      <c r="Z167" s="297"/>
      <c r="AA167" s="297"/>
      <c r="AB167" s="297"/>
      <c r="AC167" s="187" t="n"/>
      <c r="AD167" s="187" t="n"/>
      <c r="AE167" s="187" t="n"/>
      <c r="AF167" s="187" t="n"/>
      <c r="AG167" s="187" t="n"/>
      <c r="AH167" s="187" t="n"/>
      <c r="AI167" s="154" t="n"/>
      <c r="AJ167" s="154" t="n"/>
      <c r="AK167" s="154" t="n"/>
      <c r="AL167" s="154" t="n"/>
      <c r="AM167" s="154" t="n"/>
      <c r="AN167" s="154" t="n"/>
      <c r="AO167" s="154" t="n"/>
      <c r="AP167" s="154" t="n"/>
      <c r="AQ167" s="154" t="n"/>
      <c r="AR167" s="154" t="n"/>
      <c r="AS167" s="154" t="n"/>
      <c r="AT167" s="154" t="n"/>
      <c r="AU167" s="154" t="n"/>
      <c r="AV167" s="154" t="n"/>
      <c r="AW167" s="296"/>
      <c r="AX167" s="154" t="n"/>
      <c r="AY167" s="154" t="n"/>
      <c r="AZ167" s="154" t="n"/>
      <c r="BA167" s="154" t="n"/>
      <c r="BB167" s="154" t="n"/>
      <c r="BC167" s="154" t="n"/>
      <c r="BD167" s="154" t="n"/>
      <c r="BE167" s="154" t="n"/>
      <c r="BF167" s="154" t="n"/>
      <c r="BG167" s="154" t="n"/>
      <c r="BH167" s="154" t="n"/>
      <c r="BI167" s="154" t="n"/>
      <c r="BJ167" s="154" t="n"/>
      <c r="BK167" s="154" t="n"/>
      <c r="BL167" s="154" t="n"/>
      <c r="BM167" s="154" t="n"/>
      <c r="BN167" s="154" t="n"/>
      <c r="BO167" s="154" t="n"/>
    </row>
    <row r="168" spans="4:49" ht="16" customHeight="1" x14ac:dyDescent="0.25">
      <c r="D168" s="185">
        <v>1</v>
      </c>
      <c r="E168" s="239" t="s">
        <v>196</v>
      </c>
      <c r="F168" s="187" t="n"/>
      <c r="G168" s="187" t="n"/>
      <c r="H168" s="187" t="n"/>
      <c r="I168" s="297"/>
      <c r="J168" s="297"/>
      <c r="K168" s="297"/>
      <c r="L168" s="297"/>
      <c r="M168" s="297"/>
      <c r="N168" s="297"/>
      <c r="O168" s="297"/>
      <c r="P168" s="297"/>
      <c r="Q168" s="297"/>
      <c r="R168" s="297"/>
      <c r="S168" s="300">
        <v>0.03</v>
      </c>
      <c r="T168" s="300">
        <v>0.03</v>
      </c>
      <c r="U168" s="300">
        <v>0.03</v>
      </c>
      <c r="V168" s="300">
        <v>0.03</v>
      </c>
      <c r="W168" s="297"/>
      <c r="X168" s="297"/>
      <c r="Y168" s="297"/>
      <c r="Z168" s="297"/>
      <c r="AA168" s="297"/>
      <c r="AB168" s="297"/>
      <c r="AC168" s="187" t="n"/>
      <c r="AD168" s="187" t="n"/>
      <c r="AE168" s="187" t="n"/>
      <c r="AF168" s="187" t="n"/>
      <c r="AG168" s="187" t="n"/>
      <c r="AH168" s="187" t="n"/>
      <c r="AI168" s="154" t="n"/>
      <c r="AJ168" s="154" t="n"/>
      <c r="AK168" s="154" t="n"/>
      <c r="AL168" s="154" t="n"/>
      <c r="AM168" s="154" t="n"/>
      <c r="AN168" s="154" t="n"/>
      <c r="AO168" s="154" t="n"/>
      <c r="AP168" s="154" t="n"/>
      <c r="AQ168" s="154" t="n"/>
      <c r="AR168" s="154" t="n"/>
      <c r="AS168" s="154" t="n"/>
      <c r="AT168" s="154" t="n"/>
      <c r="AU168" s="154" t="n"/>
      <c r="AV168" s="154" t="n"/>
      <c r="AW168" s="296"/>
      <c r="AX168" s="154" t="n"/>
      <c r="AY168" s="154" t="n"/>
      <c r="AZ168" s="154" t="n"/>
      <c r="BA168" s="154" t="n"/>
      <c r="BB168" s="154" t="n"/>
      <c r="BC168" s="154" t="n"/>
      <c r="BD168" s="154" t="n"/>
      <c r="BE168" s="154" t="n"/>
      <c r="BF168" s="154" t="n"/>
      <c r="BG168" s="154" t="n"/>
      <c r="BH168" s="154" t="n"/>
      <c r="BI168" s="154" t="n"/>
      <c r="BJ168" s="154" t="n"/>
      <c r="BK168" s="154" t="n"/>
      <c r="BL168" s="154" t="n"/>
      <c r="BM168" s="154" t="n"/>
      <c r="BN168" s="154" t="n"/>
      <c r="BO168" s="154" t="n"/>
    </row>
    <row r="169" spans="4:49" ht="16" customHeight="1" x14ac:dyDescent="0.25">
      <c r="D169" s="185">
        <v>2</v>
      </c>
      <c r="E169" s="239" t="s">
        <v>198</v>
      </c>
      <c r="F169" s="187" t="n"/>
      <c r="G169" s="187" t="n"/>
      <c r="H169" s="187" t="n"/>
      <c r="I169" s="297"/>
      <c r="J169" s="297"/>
      <c r="K169" s="297"/>
      <c r="L169" s="297"/>
      <c r="M169" s="187" t="n"/>
      <c r="N169" s="297"/>
      <c r="O169" s="297"/>
      <c r="P169" s="297"/>
      <c r="Q169" s="297"/>
      <c r="R169" s="297"/>
      <c r="S169" s="300">
        <v>0.03</v>
      </c>
      <c r="T169" s="300">
        <v>0.03</v>
      </c>
      <c r="U169" s="300">
        <v>0.03</v>
      </c>
      <c r="V169" s="300">
        <v>0.03</v>
      </c>
      <c r="W169" s="297"/>
      <c r="X169" s="297"/>
      <c r="Y169" s="297"/>
      <c r="Z169" s="297"/>
      <c r="AA169" s="297"/>
      <c r="AB169" s="297"/>
      <c r="AC169" s="187" t="n"/>
      <c r="AD169" s="187" t="n"/>
      <c r="AE169" s="187" t="n"/>
      <c r="AF169" s="187" t="n"/>
      <c r="AG169" s="187" t="n"/>
      <c r="AH169" s="187" t="n"/>
      <c r="AI169" s="154" t="n"/>
      <c r="AJ169" s="154" t="n"/>
      <c r="AK169" s="154" t="n"/>
      <c r="AL169" s="154" t="n"/>
      <c r="AM169" s="154" t="n"/>
      <c r="AN169" s="154" t="n"/>
      <c r="AO169" s="154" t="n"/>
      <c r="AP169" s="154" t="n"/>
      <c r="AQ169" s="154" t="n"/>
      <c r="AR169" s="154" t="n"/>
      <c r="AS169" s="154" t="n"/>
      <c r="AT169" s="154" t="n"/>
      <c r="AU169" s="154" t="n"/>
      <c r="AV169" s="154" t="n"/>
      <c r="AW169" s="296"/>
      <c r="AX169" s="154" t="n"/>
      <c r="AY169" s="154" t="n"/>
      <c r="AZ169" s="154" t="n"/>
      <c r="BA169" s="154" t="n"/>
      <c r="BB169" s="154" t="n"/>
      <c r="BC169" s="154" t="n"/>
      <c r="BD169" s="154" t="n"/>
      <c r="BE169" s="154" t="n"/>
      <c r="BF169" s="154" t="n"/>
      <c r="BG169" s="154" t="n"/>
      <c r="BH169" s="154" t="n"/>
      <c r="BI169" s="154" t="n"/>
      <c r="BJ169" s="154" t="n"/>
      <c r="BK169" s="154" t="n"/>
      <c r="BL169" s="154" t="n"/>
      <c r="BM169" s="154" t="n"/>
      <c r="BN169" s="154" t="n"/>
      <c r="BO169" s="154" t="n"/>
    </row>
    <row r="170" spans="4:49" ht="16" customHeight="1" x14ac:dyDescent="0.25">
      <c r="D170" s="185">
        <v>3</v>
      </c>
      <c r="E170" s="239" t="s">
        <v>197</v>
      </c>
      <c r="F170" s="187" t="n"/>
      <c r="G170" s="187" t="n"/>
      <c r="H170" s="187" t="n"/>
      <c r="I170" s="297"/>
      <c r="J170" s="297"/>
      <c r="K170" s="297"/>
      <c r="L170" s="297"/>
      <c r="M170" s="187" t="n"/>
      <c r="N170" s="297"/>
      <c r="O170" s="297"/>
      <c r="P170" s="297"/>
      <c r="Q170" s="297"/>
      <c r="R170" s="297"/>
      <c r="S170" s="300">
        <v>0.03</v>
      </c>
      <c r="T170" s="300">
        <v>0.03</v>
      </c>
      <c r="U170" s="300">
        <v>0.03</v>
      </c>
      <c r="V170" s="300">
        <v>0.03</v>
      </c>
      <c r="W170" s="297"/>
      <c r="X170" s="297"/>
      <c r="Y170" s="297"/>
      <c r="Z170" s="297"/>
      <c r="AA170" s="297"/>
      <c r="AB170" s="297"/>
      <c r="AC170" s="187" t="n"/>
      <c r="AD170" s="187" t="n"/>
      <c r="AE170" s="187" t="n"/>
      <c r="AF170" s="187" t="n"/>
      <c r="AG170" s="187" t="n"/>
      <c r="AH170" s="187" t="n"/>
      <c r="AI170" s="154" t="n"/>
      <c r="AJ170" s="154" t="n"/>
      <c r="AK170" s="154" t="n"/>
      <c r="AL170" s="154" t="n"/>
      <c r="AM170" s="154" t="n"/>
      <c r="AN170" s="154" t="n"/>
      <c r="AO170" s="154" t="n"/>
      <c r="AP170" s="154" t="n"/>
      <c r="AQ170" s="154" t="n"/>
      <c r="AR170" s="154" t="n"/>
      <c r="AS170" s="154" t="n"/>
      <c r="AT170" s="154" t="n"/>
      <c r="AU170" s="154" t="n"/>
      <c r="AV170" s="154" t="n"/>
      <c r="AW170" s="296"/>
      <c r="AX170" s="154" t="n"/>
      <c r="AY170" s="154" t="n"/>
      <c r="AZ170" s="154" t="n"/>
      <c r="BA170" s="154" t="n"/>
      <c r="BB170" s="154" t="n"/>
      <c r="BC170" s="154" t="n"/>
      <c r="BD170" s="154" t="n"/>
      <c r="BE170" s="154" t="n"/>
      <c r="BF170" s="154" t="n"/>
      <c r="BG170" s="154" t="n"/>
      <c r="BH170" s="154" t="n"/>
      <c r="BI170" s="154" t="n"/>
      <c r="BJ170" s="154" t="n"/>
      <c r="BK170" s="154" t="n"/>
      <c r="BL170" s="154" t="n"/>
      <c r="BM170" s="154" t="n"/>
      <c r="BN170" s="154" t="n"/>
      <c r="BO170" s="154" t="n"/>
    </row>
    <row r="171" spans="4:49" ht="16" customHeight="1" x14ac:dyDescent="0.25">
      <c r="D171" s="153"/>
      <c r="E171" s="239"/>
      <c r="F171" s="154" t="n"/>
      <c r="G171" s="154" t="n"/>
      <c r="H171" s="154" t="n"/>
      <c r="I171" s="243"/>
      <c r="J171" s="243"/>
      <c r="K171" s="243"/>
      <c r="L171" s="243"/>
      <c r="M171" s="154" t="n"/>
      <c r="N171" s="243"/>
      <c r="O171" s="243"/>
      <c r="P171" s="243"/>
      <c r="Q171" s="243"/>
      <c r="R171" s="243"/>
      <c r="S171" s="243"/>
      <c r="T171" s="243"/>
      <c r="U171" s="243"/>
      <c r="V171" s="243"/>
      <c r="W171" s="243"/>
      <c r="X171" s="243"/>
      <c r="Y171" s="243"/>
      <c r="Z171" s="243"/>
      <c r="AA171" s="243"/>
      <c r="AB171" s="243"/>
      <c r="AC171" s="154" t="n"/>
      <c r="AD171" s="154" t="n"/>
      <c r="AE171" s="154" t="n"/>
      <c r="AF171" s="154" t="n"/>
      <c r="AG171" s="154" t="n"/>
      <c r="AH171" s="154" t="n"/>
      <c r="AI171" s="154" t="n"/>
      <c r="AJ171" s="154" t="n"/>
      <c r="AK171" s="154" t="n"/>
      <c r="AL171" s="154" t="n"/>
      <c r="AM171" s="154" t="n"/>
      <c r="AN171" s="154" t="n"/>
      <c r="AO171" s="154" t="n"/>
      <c r="AP171" s="154" t="n"/>
      <c r="AQ171" s="154" t="n"/>
      <c r="AR171" s="154" t="n"/>
      <c r="AS171" s="154" t="n"/>
      <c r="AT171" s="154" t="n"/>
      <c r="AU171" s="154" t="n"/>
      <c r="AV171" s="154" t="n"/>
      <c r="AW171" s="296"/>
      <c r="AX171" s="154" t="n"/>
      <c r="AY171" s="154" t="n"/>
      <c r="AZ171" s="154" t="n"/>
      <c r="BA171" s="154" t="n"/>
      <c r="BB171" s="154" t="n"/>
      <c r="BC171" s="154" t="n"/>
      <c r="BD171" s="154" t="n"/>
      <c r="BE171" s="154" t="n"/>
      <c r="BF171" s="154" t="n"/>
      <c r="BG171" s="154" t="n"/>
      <c r="BH171" s="154" t="n"/>
      <c r="BI171" s="154" t="n"/>
      <c r="BJ171" s="154" t="n"/>
      <c r="BK171" s="154" t="n"/>
      <c r="BL171" s="154" t="n"/>
      <c r="BM171" s="154" t="n"/>
      <c r="BN171" s="154" t="n"/>
      <c r="BO171" s="154" t="n"/>
    </row>
    <row r="172" spans="4:49" ht="16" customHeight="1" x14ac:dyDescent="0.25">
      <c r="D172" s="153"/>
      <c r="E172" s="239"/>
      <c r="F172" s="154" t="n"/>
      <c r="G172" s="154" t="n"/>
      <c r="H172" s="154" t="n"/>
      <c r="I172" s="243"/>
      <c r="J172" s="243"/>
      <c r="K172" s="243"/>
      <c r="L172" s="243"/>
      <c r="M172" s="154" t="n"/>
      <c r="N172" s="243"/>
      <c r="O172" s="243"/>
      <c r="P172" s="243"/>
      <c r="Q172" s="243"/>
      <c r="R172" s="243"/>
      <c r="S172" s="243"/>
      <c r="T172" s="243"/>
      <c r="U172" s="243"/>
      <c r="V172" s="243"/>
      <c r="W172" s="243"/>
      <c r="X172" s="243"/>
      <c r="Y172" s="243"/>
      <c r="Z172" s="243"/>
      <c r="AA172" s="243"/>
      <c r="AB172" s="243"/>
      <c r="AC172" s="154" t="n"/>
      <c r="AD172" s="154" t="n"/>
      <c r="AE172" s="154" t="n"/>
      <c r="AF172" s="154" t="n"/>
      <c r="AG172" s="154" t="n"/>
      <c r="AH172" s="154" t="n"/>
      <c r="AI172" s="154" t="n"/>
      <c r="AJ172" s="154" t="n"/>
      <c r="AK172" s="154" t="n"/>
      <c r="AL172" s="154" t="n"/>
      <c r="AM172" s="154" t="n"/>
      <c r="AN172" s="154" t="n"/>
      <c r="AO172" s="154" t="n"/>
      <c r="AP172" s="154" t="n"/>
      <c r="AQ172" s="154" t="n"/>
      <c r="AR172" s="154" t="n"/>
      <c r="AS172" s="154" t="n"/>
      <c r="AT172" s="154" t="n"/>
      <c r="AU172" s="154" t="n"/>
      <c r="AV172" s="154" t="n"/>
      <c r="AW172" s="296"/>
      <c r="AX172" s="154" t="n"/>
      <c r="AY172" s="154" t="n"/>
      <c r="AZ172" s="154" t="n"/>
      <c r="BA172" s="154" t="n"/>
      <c r="BB172" s="154" t="n"/>
      <c r="BC172" s="154" t="n"/>
      <c r="BD172" s="154" t="n"/>
      <c r="BE172" s="154" t="n"/>
      <c r="BF172" s="154" t="n"/>
      <c r="BG172" s="154" t="n"/>
      <c r="BH172" s="154" t="n"/>
      <c r="BI172" s="154" t="n"/>
      <c r="BJ172" s="154" t="n"/>
      <c r="BK172" s="154" t="n"/>
      <c r="BL172" s="154" t="n"/>
      <c r="BM172" s="154" t="n"/>
      <c r="BN172" s="154" t="n"/>
      <c r="BO172" s="154" t="n"/>
    </row>
    <row r="173" spans="4:49" ht="16" customHeight="1" x14ac:dyDescent="0.25">
      <c r="D173" s="186"/>
      <c r="E173" s="153" t="s">
        <v>152</v>
      </c>
      <c r="F173" s="187" t="n"/>
      <c r="G173" s="186">
        <f t="shared" ref="G173:P173" si="61">-G214/G$199</f>
        <v>1.359353882515784E-2</v>
      </c>
      <c r="H173" s="186">
        <f t="shared" si="61"/>
        <v>3.9484117729371701E-2</v>
      </c>
      <c r="I173" s="186">
        <f t="shared" si="61"/>
        <v>5.7963135989127682E-2</v>
      </c>
      <c r="J173" s="186">
        <f t="shared" si="61"/>
        <v>2.6107328770056094E-2</v>
      </c>
      <c r="K173" s="186">
        <f t="shared" si="61"/>
        <v>3.9216362808286297E-2</v>
      </c>
      <c r="L173" s="186">
        <f t="shared" si="61"/>
        <v>1.217420208819322E-2</v>
      </c>
      <c r="M173" s="186">
        <f t="shared" si="61"/>
        <v>1.8844735764031142E-2</v>
      </c>
      <c r="N173" s="186">
        <f t="shared" si="61"/>
        <v>1.1634457444095896E-2</v>
      </c>
      <c r="O173" s="186">
        <f t="shared" si="61"/>
        <v>1.2744010105874391E-2</v>
      </c>
      <c r="P173" s="186">
        <f t="shared" si="61"/>
        <v>1.804322124769734E-2</v>
      </c>
      <c r="Q173" s="186">
        <f t="shared" ref="Q173" si="62">-Q214/Q$199</f>
        <v>9.274618010143865E-3</v>
      </c>
      <c r="R173" s="186">
        <f t="shared" ref="R173" si="63">-R214/R$199</f>
        <v>9.0810900059852644E-3</v>
      </c>
      <c r="S173" s="186">
        <f t="shared" ref="S173:V173" si="64">AVERAGE($J173:$R173)</f>
        <v>1.7457780693818169E-2</v>
      </c>
      <c r="T173" s="186">
        <f t="shared" si="64"/>
        <v>1.7457780693818169E-2</v>
      </c>
      <c r="U173" s="186">
        <f t="shared" si="64"/>
        <v>1.7457780693818169E-2</v>
      </c>
      <c r="V173" s="186">
        <f t="shared" si="64"/>
        <v>1.7457780693818169E-2</v>
      </c>
      <c r="W173" s="297"/>
      <c r="X173" s="297"/>
      <c r="Y173" s="297"/>
      <c r="Z173" s="297"/>
      <c r="AA173" s="297"/>
      <c r="AB173" s="297"/>
      <c r="AC173" s="187" t="n"/>
      <c r="AD173" s="187" t="n"/>
      <c r="AE173" s="187" t="n"/>
      <c r="AF173" s="187" t="n"/>
      <c r="AG173" s="187" t="n"/>
      <c r="AH173" s="187" t="n"/>
      <c r="AI173" s="154" t="n"/>
      <c r="AJ173" s="154" t="n"/>
      <c r="AK173" s="154" t="n"/>
      <c r="AL173" s="154" t="n"/>
      <c r="AM173" s="154" t="n"/>
      <c r="AN173" s="154" t="n"/>
      <c r="AO173" s="154" t="n"/>
      <c r="AP173" s="154" t="n"/>
      <c r="AQ173" s="154" t="n"/>
      <c r="AR173" s="154" t="n"/>
      <c r="AS173" s="154" t="n"/>
      <c r="AT173" s="154" t="n"/>
      <c r="AU173" s="154" t="n"/>
      <c r="AV173" s="154" t="n"/>
      <c r="AW173" s="296"/>
      <c r="AX173" s="154" t="n"/>
      <c r="AY173" s="154" t="n"/>
      <c r="AZ173" s="154" t="n"/>
      <c r="BA173" s="154" t="n"/>
      <c r="BB173" s="154" t="n"/>
      <c r="BC173" s="154" t="n"/>
      <c r="BD173" s="154" t="n"/>
      <c r="BE173" s="154" t="n"/>
      <c r="BF173" s="154" t="n"/>
      <c r="BG173" s="154" t="n"/>
      <c r="BH173" s="154" t="n"/>
      <c r="BI173" s="154" t="n"/>
      <c r="BJ173" s="154" t="n"/>
      <c r="BK173" s="154" t="n"/>
      <c r="BL173" s="154" t="n"/>
      <c r="BM173" s="154" t="n"/>
      <c r="BN173" s="154" t="n"/>
      <c r="BO173" s="154" t="n"/>
    </row>
    <row r="174" spans="4:49" ht="16" customHeight="1" x14ac:dyDescent="0.25">
      <c r="D174" s="186"/>
      <c r="E174" s="187" t="n"/>
      <c r="F174" s="187" t="n"/>
      <c r="G174" s="187" t="n"/>
      <c r="H174" s="187" t="n"/>
      <c r="I174" s="187" t="n"/>
      <c r="J174" s="187" t="n"/>
      <c r="K174" s="187" t="n"/>
      <c r="L174" s="187" t="n"/>
      <c r="M174" s="187" t="n"/>
      <c r="N174" s="187" t="n"/>
      <c r="O174" s="187" t="n"/>
      <c r="P174" s="187" t="n"/>
      <c r="Q174" s="187" t="n"/>
      <c r="R174" s="187" t="n"/>
      <c r="S174" s="187" t="n"/>
      <c r="T174" s="187" t="n"/>
      <c r="U174" s="187" t="n"/>
      <c r="V174" s="187" t="n"/>
      <c r="W174" s="297"/>
      <c r="X174" s="297"/>
      <c r="Y174" s="297"/>
      <c r="Z174" s="297"/>
      <c r="AA174" s="297"/>
      <c r="AB174" s="297"/>
      <c r="AC174" s="185">
        <v>2</v>
      </c>
      <c r="AD174" s="187" t="n"/>
      <c r="AE174" s="187" t="n"/>
      <c r="AF174" s="187" t="n"/>
      <c r="AG174" s="187" t="n"/>
      <c r="AH174" s="187" t="n"/>
      <c r="AI174" s="154" t="n"/>
      <c r="AJ174" s="154" t="n"/>
      <c r="AK174" s="154" t="n"/>
      <c r="AL174" s="154" t="n"/>
      <c r="AM174" s="154" t="n"/>
      <c r="AN174" s="154" t="n"/>
      <c r="AO174" s="154" t="n"/>
      <c r="AP174" s="154" t="n"/>
      <c r="AQ174" s="154" t="n"/>
      <c r="AR174" s="154" t="n"/>
      <c r="AS174" s="154" t="n"/>
      <c r="AT174" s="154" t="n"/>
      <c r="AU174" s="154" t="n"/>
      <c r="AV174" s="154" t="n"/>
      <c r="AW174" s="296"/>
      <c r="AX174" s="154" t="n"/>
      <c r="AY174" s="154" t="n"/>
      <c r="AZ174" s="154" t="n"/>
      <c r="BA174" s="154" t="n"/>
      <c r="BB174" s="154" t="n"/>
      <c r="BC174" s="154" t="n"/>
      <c r="BD174" s="154" t="n"/>
      <c r="BE174" s="154" t="n"/>
      <c r="BF174" s="154" t="n"/>
      <c r="BG174" s="154" t="n"/>
      <c r="BH174" s="154" t="n"/>
      <c r="BI174" s="154" t="n"/>
      <c r="BJ174" s="154" t="n"/>
      <c r="BK174" s="154" t="n"/>
      <c r="BL174" s="154" t="n"/>
      <c r="BM174" s="154" t="n"/>
      <c r="BN174" s="154" t="n"/>
      <c r="BO174" s="154" t="n"/>
    </row>
    <row r="175" spans="4:49" ht="16" customHeight="1" x14ac:dyDescent="0.25">
      <c r="D175" s="186"/>
      <c r="E175" s="153" t="s">
        <v>489</v>
      </c>
      <c r="F175" s="187" t="n"/>
      <c r="G175" s="187" t="n"/>
      <c r="H175" s="187" t="n"/>
      <c r="I175" s="297"/>
      <c r="J175" s="297"/>
      <c r="K175" s="297"/>
      <c r="L175" s="297"/>
      <c r="M175" s="297"/>
      <c r="N175" s="297"/>
      <c r="O175" s="297"/>
      <c r="P175" s="297"/>
      <c r="Q175" s="297"/>
      <c r="R175" s="297"/>
      <c r="S175" s="297"/>
      <c r="T175" s="297"/>
      <c r="U175" s="297"/>
      <c r="V175" s="297"/>
      <c r="W175" s="297"/>
      <c r="X175" s="297"/>
      <c r="Y175" s="297"/>
      <c r="Z175" s="297"/>
      <c r="AA175" s="297"/>
      <c r="AB175" s="297"/>
      <c r="AC175" s="187" t="n"/>
      <c r="AD175" s="187" t="n"/>
      <c r="AE175" s="187" t="n"/>
      <c r="AF175" s="187" t="n"/>
      <c r="AG175" s="187" t="n"/>
      <c r="AH175" s="187" t="n"/>
      <c r="AI175" s="154" t="n"/>
      <c r="AJ175" s="154" t="n"/>
      <c r="AK175" s="154" t="n"/>
      <c r="AL175" s="154" t="n"/>
      <c r="AM175" s="154" t="n"/>
      <c r="AN175" s="154" t="n"/>
      <c r="AO175" s="154" t="n"/>
      <c r="AP175" s="154" t="n"/>
      <c r="AQ175" s="154" t="n"/>
      <c r="AR175" s="154" t="n"/>
      <c r="AS175" s="154" t="n"/>
      <c r="AT175" s="154" t="n"/>
      <c r="AU175" s="154" t="n"/>
      <c r="AV175" s="154" t="n"/>
      <c r="AW175" s="296"/>
      <c r="AX175" s="154" t="n"/>
      <c r="AY175" s="154" t="n"/>
      <c r="AZ175" s="154" t="n"/>
      <c r="BA175" s="154" t="n"/>
      <c r="BB175" s="154" t="n"/>
      <c r="BC175" s="154" t="n"/>
      <c r="BD175" s="154" t="n"/>
      <c r="BE175" s="154" t="n"/>
      <c r="BF175" s="154" t="n"/>
      <c r="BG175" s="154" t="n"/>
      <c r="BH175" s="154" t="n"/>
      <c r="BI175" s="154" t="n"/>
      <c r="BJ175" s="154" t="n"/>
      <c r="BK175" s="154" t="n"/>
      <c r="BL175" s="154" t="n"/>
      <c r="BM175" s="154" t="n"/>
      <c r="BN175" s="154" t="n"/>
      <c r="BO175" s="154" t="n"/>
    </row>
    <row r="176" spans="4:49" ht="16" customHeight="1" x14ac:dyDescent="0.25">
      <c r="D176" s="186"/>
      <c r="E176" s="239" t="s">
        <v>240</v>
      </c>
      <c r="F176" s="187" t="n"/>
      <c r="G176" s="187" t="n"/>
      <c r="H176" s="187" t="n"/>
      <c r="I176" s="297"/>
      <c r="J176" s="297"/>
      <c r="K176" s="297"/>
      <c r="L176" s="297"/>
      <c r="M176" s="297"/>
      <c r="N176" s="297"/>
      <c r="O176" s="297"/>
      <c r="P176" s="297"/>
      <c r="Q176" s="297"/>
      <c r="R176" s="297"/>
      <c r="S176" s="186">
        <f t="shared" ref="S176:V176" si="65">CHOOSE($F$8,S177,S178,S179)</f>
        <v>7.5</v>
      </c>
      <c r="T176" s="186">
        <f t="shared" si="65"/>
        <v>7.5</v>
      </c>
      <c r="U176" s="186">
        <f t="shared" si="65"/>
        <v>7.5</v>
      </c>
      <c r="V176" s="186">
        <f t="shared" si="65"/>
        <v>7.5</v>
      </c>
      <c r="W176" s="297"/>
      <c r="X176" s="297"/>
      <c r="Y176" s="297"/>
      <c r="Z176" s="297"/>
      <c r="AA176" s="297"/>
      <c r="AB176" s="297"/>
      <c r="AC176" s="187" t="n"/>
      <c r="AD176" s="187" t="n"/>
      <c r="AE176" s="187" t="n"/>
      <c r="AF176" s="187" t="n"/>
      <c r="AG176" s="187" t="n"/>
      <c r="AH176" s="187" t="n"/>
      <c r="AI176" s="154" t="n"/>
      <c r="AJ176" s="154" t="n"/>
      <c r="AK176" s="154" t="n"/>
      <c r="AL176" s="154" t="n"/>
      <c r="AM176" s="154" t="n"/>
      <c r="AN176" s="154" t="n"/>
      <c r="AO176" s="154" t="n"/>
      <c r="AP176" s="154" t="n"/>
      <c r="AQ176" s="154" t="n"/>
      <c r="AR176" s="154" t="n"/>
      <c r="AS176" s="154" t="n"/>
      <c r="AT176" s="154" t="n"/>
      <c r="AU176" s="154" t="n"/>
      <c r="AV176" s="154" t="n"/>
      <c r="AW176" s="296"/>
      <c r="AX176" s="154" t="n"/>
      <c r="AY176" s="154" t="n"/>
      <c r="AZ176" s="154" t="n"/>
      <c r="BA176" s="154" t="n"/>
      <c r="BB176" s="154" t="n"/>
      <c r="BC176" s="154" t="n"/>
      <c r="BD176" s="154" t="n"/>
      <c r="BE176" s="154" t="n"/>
      <c r="BF176" s="154" t="n"/>
      <c r="BG176" s="154" t="n"/>
      <c r="BH176" s="154" t="n"/>
      <c r="BI176" s="154" t="n"/>
      <c r="BJ176" s="154" t="n"/>
      <c r="BK176" s="154" t="n"/>
      <c r="BL176" s="154" t="n"/>
      <c r="BM176" s="154" t="n"/>
      <c r="BN176" s="154" t="n"/>
      <c r="BO176" s="154" t="n"/>
    </row>
    <row r="177" spans="4:49" ht="16" customHeight="1" x14ac:dyDescent="0.25">
      <c r="D177" s="185">
        <v>1</v>
      </c>
      <c r="E177" s="239" t="s">
        <v>196</v>
      </c>
      <c r="F177" s="187" t="n"/>
      <c r="G177" s="187" t="n"/>
      <c r="H177" s="187" t="n"/>
      <c r="I177" s="297"/>
      <c r="J177" s="297"/>
      <c r="K177" s="297"/>
      <c r="L177" s="297"/>
      <c r="M177" s="301"/>
      <c r="N177" s="297"/>
      <c r="O177" s="297"/>
      <c r="P177" s="297"/>
      <c r="Q177" s="297"/>
      <c r="R177" s="297"/>
      <c r="S177" s="300">
        <v>7.5</v>
      </c>
      <c r="T177" s="300">
        <v>7.5</v>
      </c>
      <c r="U177" s="300">
        <v>7.5</v>
      </c>
      <c r="V177" s="300">
        <v>7.5</v>
      </c>
      <c r="W177" s="297"/>
      <c r="X177" s="297"/>
      <c r="Y177" s="297"/>
      <c r="Z177" s="297"/>
      <c r="AA177" s="297"/>
      <c r="AB177" s="297"/>
      <c r="AC177" s="187" t="n"/>
      <c r="AD177" s="187" t="n"/>
      <c r="AE177" s="187" t="n"/>
      <c r="AF177" s="187" t="n"/>
      <c r="AG177" s="187" t="n"/>
      <c r="AH177" s="187" t="n"/>
      <c r="AI177" s="154" t="n"/>
      <c r="AJ177" s="154" t="n"/>
      <c r="AK177" s="154" t="n"/>
      <c r="AL177" s="154" t="n"/>
      <c r="AM177" s="154" t="n"/>
      <c r="AN177" s="154" t="n"/>
      <c r="AO177" s="154" t="n"/>
      <c r="AP177" s="154" t="n"/>
      <c r="AQ177" s="154" t="n"/>
      <c r="AR177" s="154" t="n"/>
      <c r="AS177" s="154" t="n"/>
      <c r="AT177" s="154" t="n"/>
      <c r="AU177" s="154" t="n"/>
      <c r="AV177" s="154" t="n"/>
      <c r="AW177" s="296"/>
      <c r="AX177" s="154" t="n"/>
      <c r="AY177" s="154" t="n"/>
      <c r="AZ177" s="154" t="n"/>
      <c r="BA177" s="154" t="n"/>
      <c r="BB177" s="154" t="n"/>
      <c r="BC177" s="154" t="n"/>
      <c r="BD177" s="154" t="n"/>
      <c r="BE177" s="154" t="n"/>
      <c r="BF177" s="154" t="n"/>
      <c r="BG177" s="154" t="n"/>
      <c r="BH177" s="154" t="n"/>
      <c r="BI177" s="154" t="n"/>
      <c r="BJ177" s="154" t="n"/>
      <c r="BK177" s="154" t="n"/>
      <c r="BL177" s="154" t="n"/>
      <c r="BM177" s="154" t="n"/>
      <c r="BN177" s="154" t="n"/>
      <c r="BO177" s="154" t="n"/>
    </row>
    <row r="178" spans="4:49" ht="16" customHeight="1" x14ac:dyDescent="0.25">
      <c r="D178" s="185">
        <v>2</v>
      </c>
      <c r="E178" s="239" t="s">
        <v>198</v>
      </c>
      <c r="F178" s="187" t="n"/>
      <c r="G178" s="187" t="n"/>
      <c r="H178" s="187" t="n"/>
      <c r="I178" s="297"/>
      <c r="J178" s="297"/>
      <c r="K178" s="297"/>
      <c r="L178" s="297"/>
      <c r="M178" s="301"/>
      <c r="N178" s="297"/>
      <c r="O178" s="297"/>
      <c r="P178" s="297"/>
      <c r="Q178" s="297"/>
      <c r="R178" s="297"/>
      <c r="S178" s="300">
        <v>7.5</v>
      </c>
      <c r="T178" s="300">
        <v>7.5</v>
      </c>
      <c r="U178" s="300">
        <v>7.5</v>
      </c>
      <c r="V178" s="300">
        <v>7.5</v>
      </c>
      <c r="W178" s="297"/>
      <c r="X178" s="297"/>
      <c r="Y178" s="297"/>
      <c r="Z178" s="297"/>
      <c r="AA178" s="297"/>
      <c r="AB178" s="297"/>
      <c r="AC178" s="187" t="n"/>
      <c r="AD178" s="187" t="n"/>
      <c r="AE178" s="187" t="n"/>
      <c r="AF178" s="187" t="n"/>
      <c r="AG178" s="187" t="n"/>
      <c r="AH178" s="187" t="n"/>
      <c r="AI178" s="154" t="n"/>
      <c r="AJ178" s="154" t="n"/>
      <c r="AK178" s="154" t="n"/>
      <c r="AL178" s="154" t="n"/>
      <c r="AM178" s="154" t="n"/>
      <c r="AN178" s="154" t="n"/>
      <c r="AO178" s="154" t="n"/>
      <c r="AP178" s="154" t="n"/>
      <c r="AQ178" s="154" t="n"/>
      <c r="AR178" s="154" t="n"/>
      <c r="AS178" s="154" t="n"/>
      <c r="AT178" s="154" t="n"/>
      <c r="AU178" s="154" t="n"/>
      <c r="AV178" s="154" t="n"/>
      <c r="AW178" s="296"/>
      <c r="AX178" s="154" t="n"/>
      <c r="AY178" s="154" t="n"/>
      <c r="AZ178" s="154" t="n"/>
      <c r="BA178" s="154" t="n"/>
      <c r="BB178" s="154" t="n"/>
      <c r="BC178" s="154" t="n"/>
      <c r="BD178" s="154" t="n"/>
      <c r="BE178" s="154" t="n"/>
      <c r="BF178" s="154" t="n"/>
      <c r="BG178" s="154" t="n"/>
      <c r="BH178" s="154" t="n"/>
      <c r="BI178" s="154" t="n"/>
      <c r="BJ178" s="154" t="n"/>
      <c r="BK178" s="154" t="n"/>
      <c r="BL178" s="154" t="n"/>
      <c r="BM178" s="154" t="n"/>
      <c r="BN178" s="154" t="n"/>
      <c r="BO178" s="154" t="n"/>
    </row>
    <row r="179" spans="4:49" ht="16" customHeight="1" x14ac:dyDescent="0.25">
      <c r="D179" s="185">
        <v>3</v>
      </c>
      <c r="E179" s="239" t="s">
        <v>197</v>
      </c>
      <c r="F179" s="187" t="n"/>
      <c r="G179" s="187" t="n"/>
      <c r="H179" s="187" t="n"/>
      <c r="I179" s="297"/>
      <c r="J179" s="297"/>
      <c r="K179" s="297"/>
      <c r="L179" s="297"/>
      <c r="M179" s="301"/>
      <c r="N179" s="297"/>
      <c r="O179" s="297"/>
      <c r="P179" s="297"/>
      <c r="Q179" s="297"/>
      <c r="R179" s="297"/>
      <c r="S179" s="300">
        <v>7.5</v>
      </c>
      <c r="T179" s="300">
        <v>7.5</v>
      </c>
      <c r="U179" s="300">
        <v>7.5</v>
      </c>
      <c r="V179" s="300">
        <v>7.5</v>
      </c>
      <c r="W179" s="297"/>
      <c r="X179" s="297"/>
      <c r="Y179" s="297"/>
      <c r="Z179" s="297"/>
      <c r="AA179" s="297"/>
      <c r="AB179" s="297"/>
      <c r="AC179" s="187" t="n"/>
      <c r="AD179" s="187" t="n"/>
      <c r="AE179" s="187" t="n"/>
      <c r="AF179" s="187" t="n"/>
      <c r="AG179" s="187" t="n"/>
      <c r="AH179" s="187" t="n"/>
      <c r="AI179" s="154" t="n"/>
      <c r="AJ179" s="154" t="n"/>
      <c r="AK179" s="154" t="n"/>
      <c r="AL179" s="154" t="n"/>
      <c r="AM179" s="154" t="n"/>
      <c r="AN179" s="154" t="n"/>
      <c r="AO179" s="154" t="n"/>
      <c r="AP179" s="154" t="n"/>
      <c r="AQ179" s="154" t="n"/>
      <c r="AR179" s="154" t="n"/>
      <c r="AS179" s="154" t="n"/>
      <c r="AT179" s="154" t="n"/>
      <c r="AU179" s="154" t="n"/>
      <c r="AV179" s="154" t="n"/>
      <c r="AW179" s="296"/>
      <c r="AX179" s="154" t="n"/>
      <c r="AY179" s="154" t="n"/>
      <c r="AZ179" s="154" t="n"/>
      <c r="BA179" s="154" t="n"/>
      <c r="BB179" s="154" t="n"/>
      <c r="BC179" s="154" t="n"/>
      <c r="BD179" s="154" t="n"/>
      <c r="BE179" s="154" t="n"/>
      <c r="BF179" s="154" t="n"/>
      <c r="BG179" s="154" t="n"/>
      <c r="BH179" s="154" t="n"/>
      <c r="BI179" s="154" t="n"/>
      <c r="BJ179" s="154" t="n"/>
      <c r="BK179" s="154" t="n"/>
      <c r="BL179" s="154" t="n"/>
      <c r="BM179" s="154" t="n"/>
      <c r="BN179" s="154" t="n"/>
      <c r="BO179" s="154" t="n"/>
    </row>
    <row r="180" spans="4:49" ht="16" customHeight="1" x14ac:dyDescent="0.25">
      <c r="D180" s="153"/>
      <c r="E180" s="154" t="n"/>
      <c r="F180" s="154" t="n"/>
      <c r="G180" s="154" t="n"/>
      <c r="H180" s="154" t="n"/>
      <c r="I180" s="243"/>
      <c r="J180" s="243"/>
      <c r="K180" s="243"/>
      <c r="L180" s="243"/>
      <c r="M180" s="243"/>
      <c r="N180" s="243"/>
      <c r="O180" s="243"/>
      <c r="P180" s="243"/>
      <c r="Q180" s="243"/>
      <c r="R180" s="243"/>
      <c r="S180" s="243"/>
      <c r="T180" s="243"/>
      <c r="U180" s="243"/>
      <c r="V180" s="243"/>
      <c r="W180" s="243"/>
      <c r="X180" s="243"/>
      <c r="Y180" s="243"/>
      <c r="Z180" s="243"/>
      <c r="AA180" s="243"/>
      <c r="AB180" s="243"/>
      <c r="AC180" s="154" t="n"/>
      <c r="AD180" s="154" t="n"/>
      <c r="AE180" s="154" t="n"/>
      <c r="AF180" s="154" t="n"/>
      <c r="AG180" s="154" t="n"/>
      <c r="AH180" s="154" t="n"/>
      <c r="AI180" s="154" t="n"/>
      <c r="AJ180" s="154" t="n"/>
      <c r="AK180" s="154" t="n"/>
      <c r="AL180" s="154" t="n"/>
      <c r="AM180" s="154" t="n"/>
      <c r="AN180" s="154" t="n"/>
      <c r="AO180" s="154" t="n"/>
      <c r="AP180" s="154" t="n"/>
      <c r="AQ180" s="154" t="n"/>
      <c r="AR180" s="154" t="n"/>
      <c r="AS180" s="154" t="n"/>
      <c r="AT180" s="154" t="n"/>
      <c r="AU180" s="154" t="n"/>
      <c r="AV180" s="154" t="n"/>
      <c r="AW180" s="296"/>
      <c r="AX180" s="154" t="n"/>
      <c r="AY180" s="154" t="n"/>
      <c r="AZ180" s="154" t="n"/>
      <c r="BA180" s="154" t="n"/>
      <c r="BB180" s="154" t="n"/>
      <c r="BC180" s="154" t="n"/>
      <c r="BD180" s="154" t="n"/>
      <c r="BE180" s="154" t="n"/>
      <c r="BF180" s="154" t="n"/>
      <c r="BG180" s="154" t="n"/>
      <c r="BH180" s="154" t="n"/>
      <c r="BI180" s="154" t="n"/>
      <c r="BJ180" s="154" t="n"/>
      <c r="BK180" s="154" t="n"/>
      <c r="BL180" s="154" t="n"/>
      <c r="BM180" s="154" t="n"/>
      <c r="BN180" s="154" t="n"/>
      <c r="BO180" s="154" t="n"/>
    </row>
    <row r="181" spans="4:49" ht="16" customHeight="1" x14ac:dyDescent="0.25">
      <c r="D181" s="186"/>
      <c r="E181" s="153" t="s">
        <v>236</v>
      </c>
      <c r="F181" s="187" t="n"/>
      <c r="G181" s="187" t="n"/>
      <c r="H181" s="187" t="n"/>
      <c r="I181" s="297"/>
      <c r="J181" s="297"/>
      <c r="K181" s="297"/>
      <c r="L181" s="297"/>
      <c r="M181" s="297"/>
      <c r="N181" s="297"/>
      <c r="O181" s="297"/>
      <c r="P181" s="297"/>
      <c r="Q181" s="297"/>
      <c r="R181" s="297"/>
      <c r="S181" s="297"/>
      <c r="T181" s="297"/>
      <c r="U181" s="297"/>
      <c r="V181" s="297"/>
      <c r="W181" s="297"/>
      <c r="X181" s="297"/>
      <c r="Y181" s="297"/>
      <c r="Z181" s="297"/>
      <c r="AA181" s="297"/>
      <c r="AB181" s="297"/>
      <c r="AC181" s="187" t="n"/>
      <c r="AD181" s="187" t="n"/>
      <c r="AE181" s="187" t="n"/>
      <c r="AF181" s="187" t="n"/>
      <c r="AG181" s="187" t="n"/>
      <c r="AH181" s="187" t="n"/>
      <c r="AI181" s="154" t="n"/>
      <c r="AJ181" s="154" t="n"/>
      <c r="AK181" s="154" t="n"/>
      <c r="AL181" s="154" t="n"/>
      <c r="AM181" s="154" t="n"/>
      <c r="AN181" s="154" t="n"/>
      <c r="AO181" s="154" t="n"/>
      <c r="AP181" s="154" t="n"/>
      <c r="AQ181" s="154" t="n"/>
      <c r="AR181" s="154" t="n"/>
      <c r="AS181" s="154" t="n"/>
      <c r="AT181" s="154" t="n"/>
      <c r="AU181" s="154" t="n"/>
      <c r="AV181" s="154" t="n"/>
      <c r="AW181" s="296"/>
      <c r="AX181" s="154" t="n"/>
      <c r="AY181" s="154" t="n"/>
      <c r="AZ181" s="154" t="n"/>
      <c r="BA181" s="154" t="n"/>
      <c r="BB181" s="154" t="n"/>
      <c r="BC181" s="154" t="n"/>
      <c r="BD181" s="154" t="n"/>
      <c r="BE181" s="154" t="n"/>
      <c r="BF181" s="154" t="n"/>
      <c r="BG181" s="154" t="n"/>
      <c r="BH181" s="154" t="n"/>
      <c r="BI181" s="154" t="n"/>
      <c r="BJ181" s="154" t="n"/>
      <c r="BK181" s="154" t="n"/>
      <c r="BL181" s="154" t="n"/>
      <c r="BM181" s="154" t="n"/>
      <c r="BN181" s="154" t="n"/>
      <c r="BO181" s="154" t="n"/>
    </row>
    <row r="182" spans="4:49" ht="16" customHeight="1" x14ac:dyDescent="0.25">
      <c r="D182" s="186"/>
      <c r="E182" s="239" t="s">
        <v>240</v>
      </c>
      <c r="F182" s="187" t="n"/>
      <c r="G182" s="187" t="n"/>
      <c r="H182" s="187" t="n"/>
      <c r="I182" s="297"/>
      <c r="J182" s="297"/>
      <c r="K182" s="297"/>
      <c r="L182" s="297"/>
      <c r="M182" s="297"/>
      <c r="N182" s="297"/>
      <c r="O182" s="297"/>
      <c r="P182" s="297"/>
      <c r="Q182" s="297"/>
      <c r="R182" s="297"/>
      <c r="S182" s="186">
        <f t="shared" ref="S182:V182" si="66">CHOOSE($F$8,S183,S184,S185)</f>
        <v>5</v>
      </c>
      <c r="T182" s="186">
        <f t="shared" si="66"/>
        <v>5</v>
      </c>
      <c r="U182" s="186">
        <f t="shared" si="66"/>
        <v>5</v>
      </c>
      <c r="V182" s="186">
        <f t="shared" si="66"/>
        <v>5</v>
      </c>
      <c r="W182" s="297"/>
      <c r="X182" s="297"/>
      <c r="Y182" s="297"/>
      <c r="Z182" s="297"/>
      <c r="AA182" s="297"/>
      <c r="AB182" s="297"/>
      <c r="AC182" s="187" t="n"/>
      <c r="AD182" s="187" t="n"/>
      <c r="AE182" s="187" t="n"/>
      <c r="AF182" s="187" t="n"/>
      <c r="AG182" s="187" t="n"/>
      <c r="AH182" s="187" t="n"/>
      <c r="AI182" s="154" t="n"/>
      <c r="AJ182" s="154" t="n"/>
      <c r="AK182" s="154" t="n"/>
      <c r="AL182" s="154" t="n"/>
      <c r="AM182" s="154" t="n"/>
      <c r="AN182" s="154" t="n"/>
      <c r="AO182" s="154" t="n"/>
      <c r="AP182" s="154" t="n"/>
      <c r="AQ182" s="154" t="n"/>
      <c r="AR182" s="154" t="n"/>
      <c r="AS182" s="154" t="n"/>
      <c r="AT182" s="154" t="n"/>
      <c r="AU182" s="154" t="n"/>
      <c r="AV182" s="154" t="n"/>
      <c r="AW182" s="296"/>
      <c r="AX182" s="154" t="n"/>
      <c r="AY182" s="154" t="n"/>
      <c r="AZ182" s="154" t="n"/>
      <c r="BA182" s="154" t="n"/>
      <c r="BB182" s="154" t="n"/>
      <c r="BC182" s="154" t="n"/>
      <c r="BD182" s="154" t="n"/>
      <c r="BE182" s="154" t="n"/>
      <c r="BF182" s="154" t="n"/>
      <c r="BG182" s="154" t="n"/>
      <c r="BH182" s="154" t="n"/>
      <c r="BI182" s="154" t="n"/>
      <c r="BJ182" s="154" t="n"/>
      <c r="BK182" s="154" t="n"/>
      <c r="BL182" s="154" t="n"/>
      <c r="BM182" s="154" t="n"/>
      <c r="BN182" s="154" t="n"/>
      <c r="BO182" s="154" t="n"/>
    </row>
    <row r="183" spans="4:49" ht="16" customHeight="1" x14ac:dyDescent="0.25">
      <c r="D183" s="185">
        <v>1</v>
      </c>
      <c r="E183" s="239" t="s">
        <v>196</v>
      </c>
      <c r="F183" s="187" t="n"/>
      <c r="G183" s="187" t="n"/>
      <c r="H183" s="187" t="n"/>
      <c r="I183" s="297"/>
      <c r="J183" s="297"/>
      <c r="K183" s="297"/>
      <c r="L183" s="297"/>
      <c r="M183" s="301"/>
      <c r="N183" s="297"/>
      <c r="O183" s="297"/>
      <c r="P183" s="297"/>
      <c r="Q183" s="297"/>
      <c r="R183" s="297"/>
      <c r="S183" s="300">
        <v>5</v>
      </c>
      <c r="T183" s="300">
        <v>5</v>
      </c>
      <c r="U183" s="300">
        <v>5</v>
      </c>
      <c r="V183" s="300">
        <v>5</v>
      </c>
      <c r="W183" s="297"/>
      <c r="X183" s="297"/>
      <c r="Y183" s="297"/>
      <c r="Z183" s="297"/>
      <c r="AA183" s="297"/>
      <c r="AB183" s="297"/>
      <c r="AC183" s="187" t="n"/>
      <c r="AD183" s="187" t="n"/>
      <c r="AE183" s="187" t="n"/>
      <c r="AF183" s="187" t="n"/>
      <c r="AG183" s="187" t="n"/>
      <c r="AH183" s="187" t="n"/>
      <c r="AI183" s="154" t="n"/>
      <c r="AJ183" s="154" t="n"/>
      <c r="AK183" s="154" t="n"/>
      <c r="AL183" s="154" t="n"/>
      <c r="AM183" s="154" t="n"/>
      <c r="AN183" s="154" t="n"/>
      <c r="AO183" s="154" t="n"/>
      <c r="AP183" s="154" t="n"/>
      <c r="AQ183" s="154" t="n"/>
      <c r="AR183" s="154" t="n"/>
      <c r="AS183" s="154" t="n"/>
      <c r="AT183" s="154" t="n"/>
      <c r="AU183" s="154" t="n"/>
      <c r="AV183" s="154" t="n"/>
      <c r="AW183" s="296"/>
      <c r="AX183" s="154" t="n"/>
      <c r="AY183" s="154" t="n"/>
      <c r="AZ183" s="154" t="n"/>
      <c r="BA183" s="154" t="n"/>
      <c r="BB183" s="154" t="n"/>
      <c r="BC183" s="154" t="n"/>
      <c r="BD183" s="154" t="n"/>
      <c r="BE183" s="154" t="n"/>
      <c r="BF183" s="154" t="n"/>
      <c r="BG183" s="154" t="n"/>
      <c r="BH183" s="154" t="n"/>
      <c r="BI183" s="154" t="n"/>
      <c r="BJ183" s="154" t="n"/>
      <c r="BK183" s="154" t="n"/>
      <c r="BL183" s="154" t="n"/>
      <c r="BM183" s="154" t="n"/>
      <c r="BN183" s="154" t="n"/>
      <c r="BO183" s="154" t="n"/>
    </row>
    <row r="184" spans="4:49" ht="16" customHeight="1" x14ac:dyDescent="0.25">
      <c r="D184" s="185">
        <v>2</v>
      </c>
      <c r="E184" s="239" t="s">
        <v>198</v>
      </c>
      <c r="F184" s="187" t="n"/>
      <c r="G184" s="187" t="n"/>
      <c r="H184" s="187" t="n"/>
      <c r="I184" s="297"/>
      <c r="J184" s="297"/>
      <c r="K184" s="297"/>
      <c r="L184" s="297"/>
      <c r="M184" s="301"/>
      <c r="N184" s="297"/>
      <c r="O184" s="297"/>
      <c r="P184" s="297"/>
      <c r="Q184" s="297"/>
      <c r="R184" s="297"/>
      <c r="S184" s="300">
        <v>5</v>
      </c>
      <c r="T184" s="300">
        <v>5</v>
      </c>
      <c r="U184" s="300">
        <v>5</v>
      </c>
      <c r="V184" s="300">
        <v>5</v>
      </c>
      <c r="W184" s="297"/>
      <c r="X184" s="297"/>
      <c r="Y184" s="297"/>
      <c r="Z184" s="297"/>
      <c r="AA184" s="297"/>
      <c r="AB184" s="297"/>
      <c r="AC184" s="187" t="n"/>
      <c r="AD184" s="187" t="n"/>
      <c r="AE184" s="187" t="n"/>
      <c r="AF184" s="187" t="n"/>
      <c r="AG184" s="187" t="n"/>
      <c r="AH184" s="187" t="n"/>
      <c r="AI184" s="154" t="n"/>
      <c r="AJ184" s="154" t="n"/>
      <c r="AK184" s="154" t="n"/>
      <c r="AL184" s="154" t="n"/>
      <c r="AM184" s="154" t="n"/>
      <c r="AN184" s="154" t="n"/>
      <c r="AO184" s="154" t="n"/>
      <c r="AP184" s="154" t="n"/>
      <c r="AQ184" s="154" t="n"/>
      <c r="AR184" s="154" t="n"/>
      <c r="AS184" s="154" t="n"/>
      <c r="AT184" s="154" t="n"/>
      <c r="AU184" s="154" t="n"/>
      <c r="AV184" s="154" t="n"/>
      <c r="AW184" s="296"/>
      <c r="AX184" s="154" t="n"/>
      <c r="AY184" s="154" t="n"/>
      <c r="AZ184" s="154" t="n"/>
      <c r="BA184" s="154" t="n"/>
      <c r="BB184" s="154" t="n"/>
      <c r="BC184" s="154" t="n"/>
      <c r="BD184" s="154" t="n"/>
      <c r="BE184" s="154" t="n"/>
      <c r="BF184" s="154" t="n"/>
      <c r="BG184" s="154" t="n"/>
      <c r="BH184" s="154" t="n"/>
      <c r="BI184" s="154" t="n"/>
      <c r="BJ184" s="154" t="n"/>
      <c r="BK184" s="154" t="n"/>
      <c r="BL184" s="154" t="n"/>
      <c r="BM184" s="154" t="n"/>
      <c r="BN184" s="154" t="n"/>
      <c r="BO184" s="154" t="n"/>
    </row>
    <row r="185" spans="4:49" ht="16" customHeight="1" x14ac:dyDescent="0.25">
      <c r="D185" s="185">
        <v>3</v>
      </c>
      <c r="E185" s="239" t="s">
        <v>197</v>
      </c>
      <c r="F185" s="187" t="n"/>
      <c r="G185" s="187" t="n"/>
      <c r="H185" s="187" t="n"/>
      <c r="I185" s="297"/>
      <c r="J185" s="297"/>
      <c r="K185" s="297"/>
      <c r="L185" s="297"/>
      <c r="M185" s="301"/>
      <c r="N185" s="297"/>
      <c r="O185" s="297"/>
      <c r="P185" s="297"/>
      <c r="Q185" s="297"/>
      <c r="R185" s="297"/>
      <c r="S185" s="300">
        <v>5</v>
      </c>
      <c r="T185" s="300">
        <v>5</v>
      </c>
      <c r="U185" s="300">
        <v>5</v>
      </c>
      <c r="V185" s="300">
        <v>5</v>
      </c>
      <c r="W185" s="297"/>
      <c r="X185" s="297"/>
      <c r="Y185" s="297"/>
      <c r="Z185" s="297"/>
      <c r="AA185" s="297"/>
      <c r="AB185" s="297"/>
      <c r="AC185" s="187" t="n"/>
      <c r="AD185" s="187" t="n"/>
      <c r="AE185" s="187" t="n"/>
      <c r="AF185" s="187" t="n"/>
      <c r="AG185" s="187" t="n"/>
      <c r="AH185" s="187" t="n"/>
      <c r="AI185" s="154" t="n"/>
      <c r="AJ185" s="154" t="n"/>
      <c r="AK185" s="154" t="n"/>
      <c r="AL185" s="154" t="n"/>
      <c r="AM185" s="154" t="n"/>
      <c r="AN185" s="154" t="n"/>
      <c r="AO185" s="154" t="n"/>
      <c r="AP185" s="154" t="n"/>
      <c r="AQ185" s="154" t="n"/>
      <c r="AR185" s="154" t="n"/>
      <c r="AS185" s="154" t="n"/>
      <c r="AT185" s="154" t="n"/>
      <c r="AU185" s="154" t="n"/>
      <c r="AV185" s="154" t="n"/>
      <c r="AW185" s="296"/>
      <c r="AX185" s="154" t="n"/>
      <c r="AY185" s="154" t="n"/>
      <c r="AZ185" s="154" t="n"/>
      <c r="BA185" s="154" t="n"/>
      <c r="BB185" s="154" t="n"/>
      <c r="BC185" s="154" t="n"/>
      <c r="BD185" s="154" t="n"/>
      <c r="BE185" s="154" t="n"/>
      <c r="BF185" s="154" t="n"/>
      <c r="BG185" s="154" t="n"/>
      <c r="BH185" s="154" t="n"/>
      <c r="BI185" s="154" t="n"/>
      <c r="BJ185" s="154" t="n"/>
      <c r="BK185" s="154" t="n"/>
      <c r="BL185" s="154" t="n"/>
      <c r="BM185" s="154" t="n"/>
      <c r="BN185" s="154" t="n"/>
      <c r="BO185" s="154" t="n"/>
    </row>
    <row r="186" spans="4:49" ht="16" customHeight="1" x14ac:dyDescent="0.25">
      <c r="D186" s="153"/>
      <c r="E186" s="154" t="n"/>
      <c r="F186" s="154" t="n"/>
      <c r="G186" s="154" t="n"/>
      <c r="H186" s="154" t="n"/>
      <c r="I186" s="243"/>
      <c r="J186" s="243"/>
      <c r="K186" s="243"/>
      <c r="L186" s="243"/>
      <c r="M186" s="243"/>
      <c r="N186" s="243"/>
      <c r="O186" s="243"/>
      <c r="P186" s="243"/>
      <c r="Q186" s="243"/>
      <c r="R186" s="243"/>
      <c r="S186" s="243"/>
      <c r="T186" s="243"/>
      <c r="U186" s="243"/>
      <c r="V186" s="243"/>
      <c r="W186" s="243"/>
      <c r="X186" s="243"/>
      <c r="Y186" s="243"/>
      <c r="Z186" s="243"/>
      <c r="AA186" s="243"/>
      <c r="AB186" s="243"/>
      <c r="AC186" s="154" t="n"/>
      <c r="AD186" s="154" t="n"/>
      <c r="AE186" s="154" t="n"/>
      <c r="AF186" s="154" t="n"/>
      <c r="AG186" s="154" t="n"/>
      <c r="AH186" s="154" t="n"/>
      <c r="AI186" s="154" t="n"/>
      <c r="AJ186" s="154" t="n"/>
      <c r="AK186" s="154" t="n"/>
      <c r="AL186" s="154" t="n"/>
      <c r="AM186" s="154" t="n"/>
      <c r="AN186" s="154" t="n"/>
      <c r="AO186" s="154" t="n"/>
      <c r="AP186" s="154" t="n"/>
      <c r="AQ186" s="154" t="n"/>
      <c r="AR186" s="154" t="n"/>
      <c r="AS186" s="154" t="n"/>
      <c r="AT186" s="154" t="n"/>
      <c r="AU186" s="154" t="n"/>
      <c r="AV186" s="154" t="n"/>
      <c r="AW186" s="296"/>
      <c r="AX186" s="154" t="n"/>
      <c r="AY186" s="154" t="n"/>
      <c r="AZ186" s="154" t="n"/>
      <c r="BA186" s="154" t="n"/>
      <c r="BB186" s="154" t="n"/>
      <c r="BC186" s="154" t="n"/>
      <c r="BD186" s="154" t="n"/>
      <c r="BE186" s="154" t="n"/>
      <c r="BF186" s="154" t="n"/>
      <c r="BG186" s="154" t="n"/>
      <c r="BH186" s="154" t="n"/>
      <c r="BI186" s="154" t="n"/>
      <c r="BJ186" s="154" t="n"/>
      <c r="BK186" s="154" t="n"/>
      <c r="BL186" s="154" t="n"/>
      <c r="BM186" s="154" t="n"/>
      <c r="BN186" s="154" t="n"/>
      <c r="BO186" s="154" t="n"/>
    </row>
    <row r="187" spans="4:49" ht="16" customHeight="1" x14ac:dyDescent="0.25">
      <c r="D187" s="153"/>
      <c r="E187" s="154" t="n"/>
      <c r="F187" s="154" t="n"/>
      <c r="G187" s="154" t="n"/>
      <c r="H187" s="154" t="n"/>
      <c r="I187" s="154" t="n"/>
      <c r="J187" s="154" t="n"/>
      <c r="K187" s="154" t="n"/>
      <c r="L187" s="154" t="n"/>
      <c r="M187" s="154" t="n"/>
      <c r="N187" s="154" t="n"/>
      <c r="O187" s="154" t="n"/>
      <c r="P187" s="154" t="n"/>
      <c r="Q187" s="154" t="n"/>
      <c r="R187" s="154" t="n"/>
      <c r="S187" s="154" t="n"/>
      <c r="T187" s="154" t="n"/>
      <c r="U187" s="154" t="n"/>
      <c r="V187" s="154" t="n"/>
      <c r="W187" s="243"/>
      <c r="X187" s="243"/>
      <c r="Y187" s="243"/>
      <c r="Z187" s="243"/>
      <c r="AA187" s="243"/>
      <c r="AB187" s="243"/>
      <c r="AC187" s="154" t="n"/>
      <c r="AD187" s="154" t="n"/>
      <c r="AE187" s="154" t="n"/>
      <c r="AF187" s="154" t="n"/>
      <c r="AG187" s="154" t="n"/>
      <c r="AH187" s="154" t="n"/>
      <c r="AI187" s="154" t="n"/>
      <c r="AJ187" s="154" t="n"/>
      <c r="AK187" s="154" t="n"/>
      <c r="AL187" s="154" t="n"/>
      <c r="AM187" s="154" t="n"/>
      <c r="AN187" s="154" t="n"/>
      <c r="AO187" s="154" t="n"/>
      <c r="AP187" s="154" t="n"/>
      <c r="AQ187" s="154" t="n"/>
      <c r="AR187" s="154" t="n"/>
      <c r="AS187" s="154" t="n"/>
      <c r="AT187" s="154" t="n"/>
      <c r="AU187" s="154" t="n"/>
      <c r="AV187" s="154" t="n"/>
      <c r="AW187" s="296"/>
      <c r="AX187" s="154" t="n"/>
      <c r="AY187" s="154" t="n"/>
      <c r="AZ187" s="154" t="n"/>
      <c r="BA187" s="154" t="n"/>
      <c r="BB187" s="154" t="n"/>
      <c r="BC187" s="154" t="n"/>
      <c r="BD187" s="154" t="n"/>
      <c r="BE187" s="154" t="n"/>
      <c r="BF187" s="154" t="n"/>
      <c r="BG187" s="154" t="n"/>
      <c r="BH187" s="154" t="n"/>
      <c r="BI187" s="154" t="n"/>
      <c r="BJ187" s="154" t="n"/>
      <c r="BK187" s="154" t="n"/>
      <c r="BL187" s="154" t="n"/>
      <c r="BM187" s="154" t="n"/>
      <c r="BN187" s="154" t="n"/>
      <c r="BO187" s="154" t="n"/>
    </row>
    <row r="188" spans="4:49" ht="16" customHeight="1" x14ac:dyDescent="0.25">
      <c r="D188" s="186"/>
      <c r="E188" s="153" t="s">
        <v>272</v>
      </c>
      <c r="F188" s="187" t="n"/>
      <c r="G188" s="187" t="n"/>
      <c r="H188" s="187" t="n"/>
      <c r="I188" s="297"/>
      <c r="J188" s="297"/>
      <c r="K188" s="297"/>
      <c r="L188" s="297"/>
      <c r="M188" s="297"/>
      <c r="N188" s="297"/>
      <c r="O188" s="297"/>
      <c r="P188" s="297"/>
      <c r="Q188" s="297"/>
      <c r="R188" s="297"/>
      <c r="S188" s="297"/>
      <c r="T188" s="297"/>
      <c r="U188" s="297"/>
      <c r="V188" s="297"/>
      <c r="W188" s="297"/>
      <c r="X188" s="297"/>
      <c r="Y188" s="297"/>
      <c r="Z188" s="297"/>
      <c r="AA188" s="297"/>
      <c r="AB188" s="297"/>
      <c r="AC188" s="297"/>
      <c r="AD188" s="187" t="n"/>
      <c r="AE188" s="187" t="n"/>
      <c r="AF188" s="187" t="n"/>
      <c r="AG188" s="187" t="n"/>
      <c r="AH188" s="187" t="n"/>
      <c r="AI188" s="154" t="n"/>
      <c r="AJ188" s="154" t="n"/>
      <c r="AK188" s="154" t="n"/>
      <c r="AL188" s="154" t="n"/>
      <c r="AM188" s="154" t="n"/>
      <c r="AN188" s="154" t="n"/>
      <c r="AO188" s="154" t="n"/>
      <c r="AP188" s="154" t="n"/>
      <c r="AQ188" s="154" t="n"/>
      <c r="AR188" s="154" t="n"/>
      <c r="AS188" s="154" t="n"/>
      <c r="AT188" s="154" t="n"/>
      <c r="AU188" s="154" t="n"/>
      <c r="AV188" s="154" t="n"/>
      <c r="AW188" s="296"/>
      <c r="AX188" s="154" t="n"/>
      <c r="AY188" s="154" t="n"/>
      <c r="AZ188" s="154" t="n"/>
      <c r="BA188" s="154" t="n"/>
      <c r="BB188" s="154" t="n"/>
      <c r="BC188" s="154" t="n"/>
      <c r="BD188" s="154" t="n"/>
      <c r="BE188" s="154" t="n"/>
      <c r="BF188" s="154" t="n"/>
      <c r="BG188" s="154" t="n"/>
      <c r="BH188" s="154" t="n"/>
      <c r="BI188" s="154" t="n"/>
      <c r="BJ188" s="154" t="n"/>
      <c r="BK188" s="154" t="n"/>
      <c r="BL188" s="154" t="n"/>
      <c r="BM188" s="154" t="n"/>
      <c r="BN188" s="154" t="n"/>
      <c r="BO188" s="154" t="n"/>
    </row>
    <row r="189" spans="4:49" ht="16" customHeight="1" x14ac:dyDescent="0.25">
      <c r="D189" s="154" t="n"/>
      <c r="E189" s="154" t="n"/>
      <c r="F189" s="154" t="n"/>
      <c r="G189" s="239"/>
      <c r="H189" s="239"/>
      <c r="I189" s="239"/>
      <c r="J189" s="239"/>
      <c r="K189" s="239"/>
      <c r="L189" s="239"/>
      <c r="M189" s="239"/>
      <c r="N189" s="239"/>
      <c r="O189" s="239"/>
      <c r="P189" s="239"/>
      <c r="Q189" s="239"/>
      <c r="R189" s="239"/>
      <c r="S189" s="239"/>
      <c r="T189" s="239"/>
      <c r="U189" s="239"/>
      <c r="V189" s="239"/>
      <c r="W189" s="154" t="n"/>
      <c r="X189" s="154" t="n"/>
      <c r="Y189" s="154" t="n"/>
      <c r="Z189" s="154" t="n"/>
      <c r="AA189" s="154" t="n"/>
      <c r="AB189" s="154" t="n"/>
      <c r="AC189" s="154" t="n"/>
      <c r="AD189" s="154" t="n"/>
      <c r="AE189" s="154" t="n"/>
      <c r="AF189" s="154" t="n"/>
      <c r="AG189" s="154" t="n"/>
      <c r="AH189" s="154" t="n"/>
      <c r="AI189" s="154" t="n"/>
      <c r="AJ189" s="154" t="n"/>
      <c r="AK189" s="154" t="n"/>
      <c r="AL189" s="154" t="n"/>
      <c r="AM189" s="154" t="n"/>
      <c r="AN189" s="154" t="n"/>
      <c r="AO189" s="154" t="n"/>
      <c r="AP189" s="154" t="n"/>
      <c r="AQ189" s="154" t="n"/>
      <c r="AR189" s="154" t="n"/>
      <c r="AS189" s="154" t="n"/>
      <c r="AT189" s="154" t="n"/>
      <c r="AU189" s="154" t="n"/>
      <c r="AV189" s="154" t="n"/>
      <c r="AW189" s="154" t="n"/>
      <c r="AX189" s="154" t="n"/>
      <c r="AY189" s="154" t="n"/>
      <c r="AZ189" s="154" t="n"/>
      <c r="BA189" s="154" t="n"/>
      <c r="BB189" s="154" t="n"/>
      <c r="BC189" s="154" t="n"/>
      <c r="BD189" s="154" t="n"/>
      <c r="BE189" s="154" t="n"/>
      <c r="BF189" s="154" t="n"/>
      <c r="BG189" s="154" t="n"/>
      <c r="BH189" s="154" t="n"/>
      <c r="BI189" s="154" t="n"/>
      <c r="BJ189" s="154" t="n"/>
      <c r="BK189" s="154" t="n"/>
      <c r="BL189" s="154" t="n"/>
      <c r="BM189" s="154" t="n"/>
      <c r="BN189" s="154" t="n"/>
      <c r="BO189" s="154" t="n"/>
    </row>
    <row r="190" spans="4:49" ht="16" customHeight="1" x14ac:dyDescent="0.25">
      <c r="D190" s="306" t="n"/>
      <c r="E190" s="306" t="n"/>
      <c r="F190" s="306" t="n"/>
      <c r="G190" s="307" t="s">
        <v>234</v>
      </c>
      <c r="H190" s="307"/>
      <c r="I190" s="307"/>
      <c r="J190" s="307"/>
      <c r="K190" s="307"/>
      <c r="L190" s="307"/>
      <c r="M190" s="307"/>
      <c r="N190" s="307"/>
      <c r="O190" s="307"/>
      <c r="P190" s="307"/>
      <c r="Q190" s="307"/>
      <c r="R190" s="307"/>
      <c r="S190" s="307" t="s">
        <v>576</v>
      </c>
      <c r="T190" s="307"/>
      <c r="U190" s="307"/>
      <c r="V190" s="307"/>
      <c r="W190" s="306" t="n"/>
      <c r="X190" s="306" t="n"/>
      <c r="Y190" s="307" t="s">
        <v>233</v>
      </c>
      <c r="Z190" s="307"/>
      <c r="AA190" s="307"/>
      <c r="AB190" s="307"/>
      <c r="AC190" s="306" t="n"/>
      <c r="AD190" s="306" t="n"/>
      <c r="AE190" s="306" t="n"/>
      <c r="AF190" s="306" t="n"/>
      <c r="AG190" s="306" t="n"/>
      <c r="AH190" s="306" t="n"/>
      <c r="AI190" s="306" t="n"/>
      <c r="AJ190" s="306" t="n"/>
      <c r="AK190" s="306" t="n"/>
      <c r="AL190" s="306" t="n"/>
      <c r="AM190" s="306" t="n"/>
      <c r="AN190" s="306" t="n"/>
      <c r="AO190" s="306" t="n"/>
      <c r="AP190" s="306" t="n"/>
      <c r="AQ190" s="306" t="n"/>
      <c r="AR190" s="306" t="n"/>
      <c r="AS190" s="306" t="n"/>
      <c r="AT190" s="306" t="n"/>
      <c r="AU190" s="306" t="n"/>
      <c r="AV190" s="306" t="n"/>
      <c r="AW190" s="306" t="n"/>
      <c r="AX190" s="306" t="n"/>
      <c r="AY190" s="306" t="n"/>
      <c r="AZ190" s="306" t="n"/>
      <c r="BA190" s="306" t="n"/>
      <c r="BB190" s="306" t="n"/>
      <c r="BC190" s="306" t="n"/>
      <c r="BD190" s="306" t="n"/>
      <c r="BE190" s="306" t="n"/>
      <c r="BF190" s="306" t="n"/>
      <c r="BG190" s="306" t="n"/>
      <c r="BH190" s="306" t="n"/>
      <c r="BI190" s="306" t="n"/>
      <c r="BJ190" s="306" t="n"/>
      <c r="BK190" s="306" t="n"/>
      <c r="BL190" s="306" t="n"/>
      <c r="BM190" s="306" t="n"/>
      <c r="BN190" s="306" t="n"/>
      <c r="BO190" s="306" t="n"/>
    </row>
    <row r="191" spans="4:49" ht="16" customHeight="1" x14ac:dyDescent="0.25">
      <c r="D191" s="154" t="n"/>
      <c r="E191" s="154" t="n"/>
      <c r="F191" s="154" t="n"/>
      <c r="G191" s="154" t="n"/>
      <c r="H191" s="154" t="n"/>
      <c r="I191" s="154" t="n"/>
      <c r="J191" s="154" t="n"/>
      <c r="K191" s="154" t="n"/>
      <c r="L191" s="154" t="n"/>
      <c r="M191" s="154" t="n"/>
      <c r="N191" s="154" t="n"/>
      <c r="O191" s="154" t="n"/>
      <c r="P191" s="154" t="n"/>
      <c r="Q191" s="154" t="n"/>
      <c r="R191" s="173"/>
      <c r="S191" s="173"/>
      <c r="T191" s="173"/>
      <c r="U191" s="173"/>
      <c r="V191" s="173"/>
      <c r="W191" s="154" t="n"/>
      <c r="X191" s="154" t="n"/>
      <c r="Y191" s="173"/>
      <c r="Z191" s="173"/>
      <c r="AA191" s="173"/>
      <c r="AB191" s="173"/>
      <c r="AC191" s="154" t="n"/>
      <c r="AD191" s="154" t="n"/>
      <c r="AE191" s="154" t="n"/>
      <c r="AF191" s="154" t="n"/>
      <c r="AG191" s="154" t="n"/>
      <c r="AH191" s="154" t="n"/>
      <c r="AI191" s="154" t="n"/>
      <c r="AJ191" s="154" t="n"/>
      <c r="AK191" s="154" t="n"/>
      <c r="AL191" s="154" t="n"/>
      <c r="AM191" s="154" t="n"/>
      <c r="AN191" s="154" t="n"/>
      <c r="AO191" s="154" t="n"/>
      <c r="AP191" s="154" t="n"/>
      <c r="AQ191" s="154" t="n"/>
      <c r="AR191" s="154" t="n"/>
      <c r="AS191" s="154" t="n"/>
      <c r="AT191" s="154" t="n"/>
      <c r="AU191" s="154" t="n"/>
      <c r="AV191" s="154" t="n"/>
      <c r="AW191" s="154" t="n"/>
      <c r="AX191" s="154" t="n"/>
      <c r="AY191" s="154" t="n"/>
      <c r="AZ191" s="154" t="n"/>
      <c r="BA191" s="154" t="n"/>
      <c r="BB191" s="154" t="n"/>
      <c r="BC191" s="154" t="n"/>
      <c r="BD191" s="154" t="n"/>
      <c r="BE191" s="154" t="n"/>
      <c r="BF191" s="154" t="n"/>
      <c r="BG191" s="154" t="n"/>
      <c r="BH191" s="154" t="n"/>
      <c r="BI191" s="154" t="n"/>
      <c r="BJ191" s="154" t="n"/>
      <c r="BK191" s="154" t="n"/>
      <c r="BL191" s="154" t="n"/>
      <c r="BM191" s="154" t="n"/>
      <c r="BN191" s="154" t="n"/>
      <c r="BO191" s="154" t="n"/>
    </row>
    <row r="192" spans="4:49" ht="16" customHeight="1" x14ac:dyDescent="0.25">
      <c r="D192" s="154" t="n"/>
      <c r="E192" s="239" t="s">
        <v>235</v>
      </c>
      <c r="F192" s="154" t="n"/>
      <c r="G192" s="308">
        <v>2023</v>
      </c>
      <c r="H192" s="308">
        <v>2023</v>
      </c>
      <c r="I192" s="308">
        <v>2023</v>
      </c>
      <c r="J192" s="308">
        <v>2023</v>
      </c>
      <c r="K192" s="308">
        <v>2024</v>
      </c>
      <c r="L192" s="308">
        <v>2024</v>
      </c>
      <c r="M192" s="308">
        <v>2024</v>
      </c>
      <c r="N192" s="308">
        <v>2024</v>
      </c>
      <c r="O192" s="308">
        <v>2025</v>
      </c>
      <c r="P192" s="308">
        <v>2025</v>
      </c>
      <c r="Q192" s="308">
        <v>2025</v>
      </c>
      <c r="R192" s="308">
        <v>2025</v>
      </c>
      <c r="S192" s="308">
        <v>2026</v>
      </c>
      <c r="T192" s="308">
        <v>2026</v>
      </c>
      <c r="U192" s="308">
        <v>2026</v>
      </c>
      <c r="V192" s="308">
        <v>2026</v>
      </c>
      <c r="W192" s="154" t="n"/>
      <c r="X192" s="154" t="n"/>
      <c r="Y192" s="154" t="n"/>
      <c r="Z192" s="154" t="n"/>
      <c r="AA192" s="154" t="n"/>
      <c r="AB192" s="154" t="n"/>
      <c r="AC192" s="154" t="n"/>
      <c r="AD192" s="154" t="n"/>
      <c r="AE192" s="154" t="n"/>
      <c r="AF192" s="154" t="n"/>
      <c r="AG192" s="154" t="n"/>
      <c r="AH192" s="154" t="n"/>
      <c r="AI192" s="154" t="n"/>
      <c r="AJ192" s="154" t="n"/>
      <c r="AK192" s="154" t="n"/>
      <c r="AL192" s="154" t="n"/>
      <c r="AM192" s="154" t="n"/>
      <c r="AN192" s="154" t="n"/>
      <c r="AO192" s="154" t="n"/>
      <c r="AP192" s="154" t="n"/>
      <c r="AQ192" s="154" t="n"/>
      <c r="AR192" s="154" t="n"/>
      <c r="AS192" s="154" t="n"/>
      <c r="AT192" s="154" t="n"/>
      <c r="AU192" s="154" t="n"/>
      <c r="AV192" s="154" t="n"/>
      <c r="AW192" s="154" t="n"/>
      <c r="AX192" s="154" t="n"/>
      <c r="AY192" s="154" t="n"/>
      <c r="AZ192" s="154" t="n"/>
      <c r="BA192" s="154" t="n"/>
      <c r="BB192" s="154" t="n"/>
      <c r="BC192" s="154" t="n"/>
      <c r="BD192" s="154" t="n"/>
      <c r="BE192" s="154" t="n"/>
      <c r="BF192" s="154" t="n"/>
      <c r="BG192" s="154" t="n"/>
      <c r="BH192" s="154" t="n"/>
      <c r="BI192" s="154" t="n"/>
      <c r="BJ192" s="154" t="n"/>
      <c r="BK192" s="154" t="n"/>
      <c r="BL192" s="154" t="n"/>
      <c r="BM192" s="154" t="n"/>
      <c r="BN192" s="154" t="n"/>
      <c r="BO192" s="154" t="n"/>
    </row>
    <row r="193" spans="4:44" ht="16" customHeight="1" x14ac:dyDescent="0.25">
      <c r="D193" s="187" t="n"/>
      <c r="E193" s="187" t="n"/>
      <c r="F193" s="187" t="n"/>
      <c r="G193" s="173" t="s">
        <v>241</v>
      </c>
      <c r="H193" s="173" t="s">
        <v>242</v>
      </c>
      <c r="I193" s="173" t="s">
        <v>243</v>
      </c>
      <c r="J193" s="173" t="s">
        <v>244</v>
      </c>
      <c r="K193" s="173" t="s">
        <v>232</v>
      </c>
      <c r="L193" s="173" t="s">
        <v>231</v>
      </c>
      <c r="M193" s="173" t="s">
        <v>230</v>
      </c>
      <c r="N193" s="173" t="s">
        <v>223</v>
      </c>
      <c r="O193" s="173" t="s">
        <v>229</v>
      </c>
      <c r="P193" s="173" t="s">
        <v>228</v>
      </c>
      <c r="Q193" s="173" t="s">
        <v>227</v>
      </c>
      <c r="R193" s="173" t="s">
        <v>222</v>
      </c>
      <c r="S193" s="173" t="s">
        <v>226</v>
      </c>
      <c r="T193" s="173" t="s">
        <v>225</v>
      </c>
      <c r="U193" s="173" t="s">
        <v>224</v>
      </c>
      <c r="V193" s="173" t="s">
        <v>221</v>
      </c>
      <c r="W193" s="187" t="n"/>
      <c r="X193" s="187" t="n"/>
      <c r="Y193" s="309">
        <v>2024</v>
      </c>
      <c r="Z193" s="310">
        <f>Y193+1</f>
        <v>2025</v>
      </c>
      <c r="AA193" s="310">
        <f>Z193+1</f>
        <v>2026</v>
      </c>
      <c r="AB193" s="310">
        <f>AA193+1</f>
        <v>2027</v>
      </c>
      <c r="AC193" s="187" t="n"/>
      <c r="AD193" s="187" t="n"/>
      <c r="AE193" s="187" t="n"/>
      <c r="AF193" s="187" t="n"/>
      <c r="AG193" s="187" t="n"/>
      <c r="AH193" s="187" t="n"/>
      <c r="AI193" s="154" t="n"/>
      <c r="AJ193" s="154" t="n"/>
      <c r="AK193" s="154" t="n"/>
      <c r="AL193" s="154" t="n"/>
      <c r="AM193" s="154" t="n"/>
      <c r="AN193" s="154" t="n"/>
      <c r="AO193" s="154" t="n"/>
      <c r="AP193" s="154" t="n"/>
      <c r="AQ193" s="154" t="n"/>
      <c r="AR193" s="154" t="n"/>
      <c r="AS193" s="154" t="n"/>
      <c r="AT193" s="154" t="n"/>
      <c r="AU193" s="154" t="n"/>
      <c r="AV193" s="154" t="n"/>
      <c r="AW193" s="154" t="n"/>
      <c r="AX193" s="154" t="n"/>
      <c r="AY193" s="154" t="n"/>
      <c r="AZ193" s="154" t="n"/>
      <c r="BA193" s="154" t="n"/>
      <c r="BB193" s="154" t="n"/>
      <c r="BC193" s="154" t="n"/>
      <c r="BD193" s="154" t="n"/>
      <c r="BE193" s="154" t="n"/>
      <c r="BF193" s="154" t="n"/>
      <c r="BG193" s="154" t="n"/>
      <c r="BH193" s="154" t="n"/>
      <c r="BI193" s="154" t="n"/>
      <c r="BJ193" s="154" t="n"/>
      <c r="BK193" s="154" t="n"/>
      <c r="BL193" s="154" t="n"/>
      <c r="BM193" s="154" t="n"/>
      <c r="BN193" s="154" t="n"/>
      <c r="BO193" s="154" t="n"/>
    </row>
    <row r="194" spans="4:44" ht="16" customHeight="1" x14ac:dyDescent="0.25">
      <c r="D194" s="154" t="n"/>
      <c r="E194" s="154" t="n"/>
      <c r="F194" s="154" t="n"/>
      <c r="G194" s="173"/>
      <c r="H194" s="173"/>
      <c r="I194" s="173"/>
      <c r="J194" s="173"/>
      <c r="K194" s="173"/>
      <c r="L194" s="173"/>
      <c r="M194" s="173"/>
      <c r="N194" s="173"/>
      <c r="O194" s="173"/>
      <c r="P194" s="173"/>
      <c r="Q194" s="173"/>
      <c r="R194" s="154" t="n"/>
      <c r="S194" s="173"/>
      <c r="T194" s="173"/>
      <c r="U194" s="173"/>
      <c r="V194" s="173"/>
      <c r="W194" s="154" t="n"/>
      <c r="X194" s="154" t="n"/>
      <c r="Y194" s="173"/>
      <c r="Z194" s="173"/>
      <c r="AA194" s="173"/>
      <c r="AB194" s="173"/>
      <c r="AC194" s="154" t="n"/>
      <c r="AD194" s="154" t="n"/>
      <c r="AE194" s="154" t="n"/>
      <c r="AF194" s="154" t="n"/>
      <c r="AG194" s="154" t="n"/>
      <c r="AH194" s="154" t="n"/>
      <c r="AI194" s="154" t="n"/>
      <c r="AJ194" s="154" t="n"/>
      <c r="AK194" s="154" t="n"/>
      <c r="AL194" s="154" t="n"/>
      <c r="AM194" s="154" t="n"/>
      <c r="AN194" s="154" t="n"/>
      <c r="AO194" s="154" t="n"/>
      <c r="AP194" s="154" t="n"/>
      <c r="AQ194" s="154" t="n"/>
      <c r="AR194" s="154" t="n"/>
      <c r="AS194" s="154" t="n"/>
      <c r="AT194" s="154" t="n"/>
      <c r="AU194" s="154" t="n"/>
      <c r="AV194" s="154" t="n"/>
      <c r="AW194" s="154" t="n"/>
      <c r="AX194" s="154" t="n"/>
      <c r="AY194" s="154" t="n"/>
      <c r="AZ194" s="154" t="n"/>
      <c r="BA194" s="154" t="n"/>
      <c r="BB194" s="154" t="n"/>
      <c r="BC194" s="154" t="n"/>
      <c r="BD194" s="154" t="n"/>
      <c r="BE194" s="154" t="n"/>
      <c r="BF194" s="154" t="n"/>
      <c r="BG194" s="154" t="n"/>
      <c r="BH194" s="154" t="n"/>
      <c r="BI194" s="154" t="n"/>
      <c r="BJ194" s="154" t="n"/>
      <c r="BK194" s="154" t="n"/>
      <c r="BL194" s="154" t="n"/>
      <c r="BM194" s="154" t="n"/>
      <c r="BN194" s="154" t="n"/>
      <c r="BO194" s="154" t="n"/>
    </row>
    <row r="195" spans="4:44" ht="16" customHeight="1" x14ac:dyDescent="0.25">
      <c r="D195" s="177" t="s">
        <v>8</v>
      </c>
      <c r="E195" s="178" t="n"/>
      <c r="F195" s="178" t="n"/>
      <c r="G195" s="311"/>
      <c r="H195" s="311"/>
      <c r="I195" s="311"/>
      <c r="J195" s="311"/>
      <c r="K195" s="311"/>
      <c r="L195" s="311"/>
      <c r="M195" s="311"/>
      <c r="N195" s="311"/>
      <c r="O195" s="311"/>
      <c r="P195" s="311"/>
      <c r="Q195" s="311"/>
      <c r="R195" s="178" t="n"/>
      <c r="S195" s="311"/>
      <c r="T195" s="311"/>
      <c r="U195" s="311"/>
      <c r="V195" s="311"/>
      <c r="W195" s="178" t="n"/>
      <c r="X195" s="178" t="n"/>
      <c r="Y195" s="311"/>
      <c r="Z195" s="311"/>
      <c r="AA195" s="311"/>
      <c r="AB195" s="311"/>
      <c r="AC195" s="178" t="n"/>
      <c r="AD195" s="178" t="n"/>
      <c r="AE195" s="178" t="n"/>
      <c r="AF195" s="178" t="n"/>
      <c r="AG195" s="312"/>
      <c r="AH195" s="313"/>
      <c r="AI195" s="314"/>
      <c r="AJ195" s="314"/>
      <c r="AK195" s="314"/>
      <c r="AL195" s="314"/>
      <c r="AM195" s="314"/>
      <c r="AN195" s="314"/>
      <c r="AO195" s="314"/>
      <c r="AP195" s="314"/>
      <c r="AQ195" s="154" t="n"/>
      <c r="AR195" s="154" t="n"/>
      <c r="AS195" s="154" t="n"/>
      <c r="AT195" s="154" t="n"/>
      <c r="AU195" s="154" t="n"/>
      <c r="AV195" s="154" t="n"/>
      <c r="AW195" s="154" t="n"/>
      <c r="AX195" s="154" t="n"/>
      <c r="AY195" s="154" t="n"/>
      <c r="AZ195" s="154" t="n"/>
      <c r="BA195" s="154" t="n"/>
      <c r="BB195" s="154" t="n"/>
      <c r="BC195" s="154" t="n"/>
      <c r="BD195" s="154" t="n"/>
      <c r="BE195" s="154" t="n"/>
      <c r="BF195" s="154" t="n"/>
      <c r="BG195" s="154" t="n"/>
      <c r="BH195" s="154" t="n"/>
      <c r="BI195" s="154" t="n"/>
      <c r="BJ195" s="154" t="n"/>
      <c r="BK195" s="154" t="n"/>
      <c r="BL195" s="154" t="n"/>
      <c r="BM195" s="154" t="n"/>
      <c r="BN195" s="154" t="n"/>
      <c r="BO195" s="154" t="n"/>
    </row>
    <row r="196" spans="4:44" ht="16" customHeight="1" x14ac:dyDescent="0.25">
      <c r="D196" s="187" t="n"/>
      <c r="E196" s="153" t="s">
        <v>47</v>
      </c>
      <c r="F196" s="187" t="n"/>
      <c r="G196" s="305">
        <f>'Historical Financials'!N14</f>
        <v>89.738</v>
      </c>
      <c r="H196" s="305">
        <f>'Historical Financials'!O14</f>
        <v>93.132999999999996</v>
      </c>
      <c r="I196" s="305">
        <f>'Historical Financials'!P14</f>
        <v>56.573</v>
      </c>
      <c r="J196" s="305">
        <f>'Historical Financials'!Q14</f>
        <v>59.902000000000015</v>
      </c>
      <c r="K196" s="305">
        <f>'Historical Financials'!R14</f>
        <v>76.819000000000003</v>
      </c>
      <c r="L196" s="305">
        <f>'Historical Financials'!S14</f>
        <v>94.971000000000004</v>
      </c>
      <c r="M196" s="305">
        <f>'Historical Financials'!T14</f>
        <v>74.930999999999997</v>
      </c>
      <c r="N196" s="305">
        <f>'Historical Financials'!U14</f>
        <v>77.980999999999995</v>
      </c>
      <c r="O196" s="305">
        <f>'Historical Financials'!V14</f>
        <v>86.685000000000002</v>
      </c>
      <c r="P196" s="305">
        <f>'Historical Financials'!W14</f>
        <v>74.183999999999997</v>
      </c>
      <c r="Q196" s="305">
        <f>'Historical Financials'!X14</f>
        <v>76.569000000000003</v>
      </c>
      <c r="R196" s="305">
        <f>'Historical Financials'!Y14</f>
        <v>60.572000000000003</v>
      </c>
      <c r="S196" s="186">
        <f>O196*(1+S118)</f>
        <v>76.282800000000009</v>
      </c>
      <c r="T196" s="186">
        <f>P196*(1+T118)</f>
        <v>65.28192</v>
      </c>
      <c r="U196" s="186">
        <f>Q196*(1+U118)</f>
        <v>67.380719999999997</v>
      </c>
      <c r="V196" s="186">
        <f>R196*(1+V118)</f>
        <v>53.303360000000005</v>
      </c>
      <c r="W196" s="187" t="n"/>
      <c r="X196" s="187" t="n"/>
      <c r="Y196" s="186">
        <f t="shared" ref="Y196:AA201" si="67">SUMIF($G$192:$V$192,Y$193,$G196:$V196)</f>
        <v>324.702</v>
      </c>
      <c r="Z196" s="186">
        <f t="shared" si="67"/>
        <v>298.01</v>
      </c>
      <c r="AA196" s="186">
        <f t="shared" si="67"/>
        <v>262.24880000000002</v>
      </c>
      <c r="AB196" s="310"/>
      <c r="AC196" s="187" t="n"/>
      <c r="AD196" s="187" t="n"/>
      <c r="AE196" s="187" t="n"/>
      <c r="AF196" s="187" t="n"/>
      <c r="AG196" s="315"/>
      <c r="AH196" s="315"/>
      <c r="AI196" s="316"/>
      <c r="AJ196" s="316"/>
      <c r="AK196" s="316"/>
      <c r="AL196" s="316"/>
      <c r="AM196" s="316"/>
      <c r="AN196" s="316"/>
      <c r="AO196" s="316"/>
      <c r="AP196" s="316"/>
      <c r="AQ196" s="316"/>
      <c r="AR196" s="154" t="n"/>
      <c r="AS196" s="154" t="n"/>
      <c r="AT196" s="154" t="n"/>
      <c r="AU196" s="154" t="n"/>
      <c r="AV196" s="154" t="n"/>
      <c r="AW196" s="154" t="n"/>
      <c r="AX196" s="154" t="n"/>
      <c r="AY196" s="154" t="n"/>
      <c r="AZ196" s="154" t="n"/>
      <c r="BA196" s="154" t="n"/>
      <c r="BB196" s="154" t="n"/>
      <c r="BC196" s="154" t="n"/>
      <c r="BD196" s="154" t="n"/>
      <c r="BE196" s="154" t="n"/>
      <c r="BF196" s="154" t="n"/>
      <c r="BG196" s="154" t="n"/>
      <c r="BH196" s="154" t="n"/>
      <c r="BI196" s="154" t="n"/>
      <c r="BJ196" s="154" t="n"/>
      <c r="BK196" s="154" t="n"/>
      <c r="BL196" s="154" t="n"/>
      <c r="BM196" s="154" t="n"/>
      <c r="BN196" s="154" t="n"/>
      <c r="BO196" s="154" t="n"/>
    </row>
    <row r="197" spans="4:44" ht="16" customHeight="1" x14ac:dyDescent="0.25">
      <c r="D197" s="187" t="n"/>
      <c r="E197" s="153" t="s">
        <v>48</v>
      </c>
      <c r="F197" s="187" t="n"/>
      <c r="G197" s="305">
        <f>'Historical Financials'!N15</f>
        <v>30.045000000000002</v>
      </c>
      <c r="H197" s="305">
        <f>'Historical Financials'!O15</f>
        <v>34.9</v>
      </c>
      <c r="I197" s="305">
        <f>'Historical Financials'!P15</f>
        <v>25.385000000000002</v>
      </c>
      <c r="J197" s="305">
        <f>'Historical Financials'!Q15</f>
        <v>24.570999999999998</v>
      </c>
      <c r="K197" s="305">
        <f>'Historical Financials'!R15</f>
        <v>32.259</v>
      </c>
      <c r="L197" s="305">
        <f>'Historical Financials'!S15</f>
        <v>33.831000000000003</v>
      </c>
      <c r="M197" s="305">
        <f>'Historical Financials'!T15</f>
        <v>22.530999999999999</v>
      </c>
      <c r="N197" s="305">
        <f>'Historical Financials'!U15</f>
        <v>30.677999999999997</v>
      </c>
      <c r="O197" s="305">
        <f>'Historical Financials'!V15</f>
        <v>30.288</v>
      </c>
      <c r="P197" s="305">
        <f>'Historical Financials'!W15</f>
        <v>36.356999999999999</v>
      </c>
      <c r="Q197" s="305">
        <f>'Historical Financials'!X15</f>
        <v>25.295999999999999</v>
      </c>
      <c r="R197" s="305">
        <f>'Historical Financials'!Y15</f>
        <v>35.569000000000003</v>
      </c>
      <c r="S197" s="186">
        <f>O197*(1+S124)</f>
        <v>30.288</v>
      </c>
      <c r="T197" s="186">
        <f>P197*(1+T124)</f>
        <v>36.356999999999999</v>
      </c>
      <c r="U197" s="186">
        <f>Q197*(1+U124)</f>
        <v>25.295999999999999</v>
      </c>
      <c r="V197" s="186">
        <f>R197*(1+V124)</f>
        <v>35.569000000000003</v>
      </c>
      <c r="W197" s="187" t="n"/>
      <c r="X197" s="187" t="n"/>
      <c r="Y197" s="186">
        <f t="shared" si="67"/>
        <v>119.29900000000001</v>
      </c>
      <c r="Z197" s="186">
        <f t="shared" si="67"/>
        <v>127.51</v>
      </c>
      <c r="AA197" s="186">
        <f t="shared" si="67"/>
        <v>127.51</v>
      </c>
      <c r="AB197" s="187" t="n"/>
      <c r="AC197" s="187" t="n"/>
      <c r="AD197" s="187" t="n"/>
      <c r="AE197" s="187" t="n"/>
      <c r="AF197" s="187" t="n"/>
      <c r="AG197" s="315"/>
      <c r="AH197" s="315"/>
      <c r="AI197" s="316"/>
      <c r="AJ197" s="316"/>
      <c r="AK197" s="316"/>
      <c r="AL197" s="316"/>
      <c r="AM197" s="316"/>
      <c r="AN197" s="316"/>
      <c r="AO197" s="316"/>
      <c r="AP197" s="316"/>
      <c r="AQ197" s="316"/>
      <c r="AR197" s="154" t="n"/>
      <c r="AS197" s="154" t="n"/>
      <c r="AT197" s="154" t="n"/>
      <c r="AU197" s="154" t="n"/>
      <c r="AV197" s="154" t="n"/>
      <c r="AW197" s="154" t="n"/>
      <c r="AX197" s="154" t="n"/>
      <c r="AY197" s="154" t="n"/>
      <c r="AZ197" s="154" t="n"/>
      <c r="BA197" s="154" t="n"/>
      <c r="BB197" s="154" t="n"/>
      <c r="BC197" s="154" t="n"/>
      <c r="BD197" s="154" t="n"/>
      <c r="BE197" s="154" t="n"/>
      <c r="BF197" s="154" t="n"/>
      <c r="BG197" s="154" t="n"/>
      <c r="BH197" s="154" t="n"/>
      <c r="BI197" s="154" t="n"/>
      <c r="BJ197" s="154" t="n"/>
      <c r="BK197" s="154" t="n"/>
      <c r="BL197" s="154" t="n"/>
      <c r="BM197" s="154" t="n"/>
      <c r="BN197" s="154" t="n"/>
      <c r="BO197" s="154" t="n"/>
    </row>
    <row r="198" spans="4:44" ht="16" customHeight="1" x14ac:dyDescent="0.25">
      <c r="D198" s="194" t="n"/>
      <c r="E198" s="238" t="s">
        <v>49</v>
      </c>
      <c r="F198" s="194" t="n"/>
      <c r="G198" s="317">
        <f>'Historical Financials'!N16</f>
        <v>33.378</v>
      </c>
      <c r="H198" s="317">
        <f>'Historical Financials'!O16</f>
        <v>43.478999999999999</v>
      </c>
      <c r="I198" s="317">
        <f>'Historical Financials'!P16</f>
        <v>35.771999999999998</v>
      </c>
      <c r="J198" s="317">
        <f>'Historical Financials'!Q16</f>
        <v>79.006</v>
      </c>
      <c r="K198" s="317">
        <f>'Historical Financials'!R16</f>
        <v>35.835999999999999</v>
      </c>
      <c r="L198" s="317">
        <f>'Historical Financials'!S16</f>
        <v>39.668999999999997</v>
      </c>
      <c r="M198" s="317">
        <f>'Historical Financials'!T16</f>
        <v>24.588000000000001</v>
      </c>
      <c r="N198" s="317">
        <f>'Historical Financials'!U16</f>
        <v>59.978000000000009</v>
      </c>
      <c r="O198" s="317">
        <f>'Historical Financials'!V16</f>
        <v>26.31</v>
      </c>
      <c r="P198" s="317">
        <f>'Historical Financials'!W16</f>
        <v>34.942999999999998</v>
      </c>
      <c r="Q198" s="317">
        <f>'Historical Financials'!X16</f>
        <v>23.530999999999999</v>
      </c>
      <c r="R198" s="317">
        <f>'Historical Financials'!Y16</f>
        <v>49.216000000000008</v>
      </c>
      <c r="S198" s="193">
        <f>O198*(1+S144)</f>
        <v>16.575299999999999</v>
      </c>
      <c r="T198" s="193">
        <f>P198*(1+T144)</f>
        <v>22.014089999999999</v>
      </c>
      <c r="U198" s="193">
        <f>Q198*(1+U144)</f>
        <v>14.824529999999999</v>
      </c>
      <c r="V198" s="193">
        <f>R198*(1+V144)</f>
        <v>31.006080000000004</v>
      </c>
      <c r="W198" s="194" t="n"/>
      <c r="X198" s="194" t="n"/>
      <c r="Y198" s="193">
        <f t="shared" si="67"/>
        <v>160.071</v>
      </c>
      <c r="Z198" s="193">
        <f t="shared" si="67"/>
        <v>134</v>
      </c>
      <c r="AA198" s="193">
        <f t="shared" si="67"/>
        <v>84.419999999999987</v>
      </c>
      <c r="AB198" s="194" t="n"/>
      <c r="AC198" s="194" t="n"/>
      <c r="AD198" s="194" t="n"/>
      <c r="AE198" s="194" t="n"/>
      <c r="AF198" s="194" t="n"/>
      <c r="AG198" s="318"/>
      <c r="AH198" s="318"/>
      <c r="AI198" s="316"/>
      <c r="AJ198" s="316"/>
      <c r="AK198" s="316"/>
      <c r="AL198" s="316"/>
      <c r="AM198" s="316"/>
      <c r="AN198" s="316"/>
      <c r="AO198" s="316"/>
      <c r="AP198" s="316"/>
      <c r="AQ198" s="316"/>
      <c r="AR198" s="154" t="n"/>
      <c r="AS198" s="154" t="n"/>
      <c r="AT198" s="154" t="n"/>
      <c r="AU198" s="154" t="n"/>
      <c r="AV198" s="154" t="n"/>
      <c r="AW198" s="154" t="n"/>
      <c r="AX198" s="154" t="n"/>
      <c r="AY198" s="154" t="n"/>
      <c r="AZ198" s="154" t="n"/>
      <c r="BA198" s="154" t="n"/>
      <c r="BB198" s="154" t="n"/>
      <c r="BC198" s="154" t="n"/>
      <c r="BD198" s="154" t="n"/>
      <c r="BE198" s="154" t="n"/>
      <c r="BF198" s="154" t="n"/>
      <c r="BG198" s="154" t="n"/>
      <c r="BH198" s="154" t="n"/>
      <c r="BI198" s="154" t="n"/>
      <c r="BJ198" s="154" t="n"/>
      <c r="BK198" s="154" t="n"/>
      <c r="BL198" s="154" t="n"/>
      <c r="BM198" s="154" t="n"/>
      <c r="BN198" s="154" t="n"/>
      <c r="BO198" s="154" t="n"/>
    </row>
    <row r="199" spans="4:44" ht="16" customHeight="1" x14ac:dyDescent="0.25">
      <c r="D199" s="197" t="s">
        <v>50</v>
      </c>
      <c r="E199" s="200" t="n"/>
      <c r="F199" s="200" t="n"/>
      <c r="G199" s="199">
        <f t="shared" ref="G199:V199" si="68">SUM(G196:G198)</f>
        <v>153.161</v>
      </c>
      <c r="H199" s="199">
        <f t="shared" si="68"/>
        <v>171.512</v>
      </c>
      <c r="I199" s="199">
        <f t="shared" si="68"/>
        <v>117.72999999999999</v>
      </c>
      <c r="J199" s="199">
        <f t="shared" si="68"/>
        <v>163.47900000000001</v>
      </c>
      <c r="K199" s="199">
        <f t="shared" si="68"/>
        <v>144.91399999999999</v>
      </c>
      <c r="L199" s="199">
        <f t="shared" si="68"/>
        <v>168.471</v>
      </c>
      <c r="M199" s="199">
        <f t="shared" si="68"/>
        <v>122.04999999999998</v>
      </c>
      <c r="N199" s="199">
        <f t="shared" si="68"/>
        <v>168.637</v>
      </c>
      <c r="O199" s="199">
        <f t="shared" si="68"/>
        <v>143.28299999999999</v>
      </c>
      <c r="P199" s="199">
        <f t="shared" si="68"/>
        <v>145.48399999999998</v>
      </c>
      <c r="Q199" s="199">
        <f t="shared" ref="Q199" si="69">SUM(Q196:Q198)</f>
        <v>125.39600000000002</v>
      </c>
      <c r="R199" s="199">
        <f t="shared" ref="R199" si="70">SUM(R196:R198)</f>
        <v>145.35700000000003</v>
      </c>
      <c r="S199" s="199">
        <f t="shared" si="68"/>
        <v>123.1461</v>
      </c>
      <c r="T199" s="199">
        <f t="shared" si="68"/>
        <v>123.65300999999999</v>
      </c>
      <c r="U199" s="199">
        <f t="shared" si="68"/>
        <v>107.50124999999998</v>
      </c>
      <c r="V199" s="199">
        <f t="shared" si="68"/>
        <v>119.87844000000001</v>
      </c>
      <c r="W199" s="200" t="n"/>
      <c r="X199" s="200" t="n"/>
      <c r="Y199" s="199">
        <f t="shared" si="67"/>
        <v>604.07199999999989</v>
      </c>
      <c r="Z199" s="199">
        <f t="shared" si="67"/>
        <v>559.52</v>
      </c>
      <c r="AA199" s="199">
        <f t="shared" si="67"/>
        <v>474.17879999999997</v>
      </c>
      <c r="AB199" s="199">
        <f>SUMIFS($G199:$V199,$G$192:$V$192,AB$193)</f>
        <v>0</v>
      </c>
      <c r="AC199" s="200" t="n"/>
      <c r="AD199" s="200" t="n"/>
      <c r="AE199" s="200" t="n"/>
      <c r="AF199" s="200" t="n"/>
      <c r="AG199" s="201">
        <v>475</v>
      </c>
      <c r="AH199" s="199">
        <f>AA199/AG199-1</f>
        <v>-1.7288421052632508E-3</v>
      </c>
      <c r="AI199" s="196" t="n"/>
      <c r="AJ199" s="196" t="n"/>
      <c r="AK199" s="196" t="n"/>
      <c r="AL199" s="196" t="n"/>
      <c r="AM199" s="196" t="n"/>
      <c r="AN199" s="196" t="n"/>
      <c r="AO199" s="196" t="n"/>
      <c r="AP199" s="196" t="n"/>
      <c r="AQ199" s="196" t="n"/>
      <c r="AR199" s="196" t="n"/>
      <c r="AS199" s="196" t="n"/>
      <c r="AT199" s="196" t="n"/>
      <c r="AU199" s="196" t="n"/>
      <c r="AV199" s="196" t="n"/>
      <c r="AW199" s="196" t="n"/>
      <c r="AX199" s="196" t="n"/>
      <c r="AY199" s="196" t="n"/>
      <c r="AZ199" s="196" t="n"/>
      <c r="BA199" s="196" t="n"/>
      <c r="BB199" s="196" t="n"/>
      <c r="BC199" s="196" t="n"/>
      <c r="BD199" s="196" t="n"/>
      <c r="BE199" s="196" t="n"/>
      <c r="BF199" s="196" t="n"/>
      <c r="BG199" s="196" t="n"/>
      <c r="BH199" s="196" t="n"/>
      <c r="BI199" s="196" t="n"/>
      <c r="BJ199" s="196" t="n"/>
      <c r="BK199" s="196" t="n"/>
      <c r="BL199" s="196" t="n"/>
      <c r="BM199" s="196" t="n"/>
      <c r="BN199" s="196" t="n"/>
      <c r="BO199" s="196" t="n"/>
    </row>
    <row r="200" spans="4:44" ht="16" customHeight="1" x14ac:dyDescent="0.25">
      <c r="D200" s="319"/>
      <c r="E200" s="203" t="s">
        <v>53</v>
      </c>
      <c r="F200" s="194" t="n"/>
      <c r="G200" s="317">
        <f>-'Historical Financials'!N18</f>
        <v>-97.738</v>
      </c>
      <c r="H200" s="317">
        <f>-'Historical Financials'!O18</f>
        <v>-108.181</v>
      </c>
      <c r="I200" s="317">
        <f>-'Historical Financials'!P18</f>
        <v>-73.063999999999993</v>
      </c>
      <c r="J200" s="317">
        <f>-'Historical Financials'!Q18</f>
        <v>-103.342</v>
      </c>
      <c r="K200" s="317">
        <f>-'Historical Financials'!R18</f>
        <v>-82.350999999999999</v>
      </c>
      <c r="L200" s="317">
        <f>-'Historical Financials'!S18</f>
        <v>-96.143000000000001</v>
      </c>
      <c r="M200" s="317">
        <f>-'Historical Financials'!T18</f>
        <v>-70.361999999999995</v>
      </c>
      <c r="N200" s="317">
        <f>-'Historical Financials'!U18</f>
        <v>-99.747000000000014</v>
      </c>
      <c r="O200" s="317">
        <f>-'Historical Financials'!V18</f>
        <v>-83.823999999999998</v>
      </c>
      <c r="P200" s="317">
        <f>-'Historical Financials'!W18</f>
        <v>-88.483000000000004</v>
      </c>
      <c r="Q200" s="317">
        <f>-'Historical Financials'!X18</f>
        <v>-76.849999999999994</v>
      </c>
      <c r="R200" s="317">
        <f>-'Historical Financials'!Y18</f>
        <v>-91.016999999999967</v>
      </c>
      <c r="S200" s="193">
        <f t="shared" ref="S200:V200" si="71">S201-S199</f>
        <v>-75.734851500000005</v>
      </c>
      <c r="T200" s="193">
        <f t="shared" si="71"/>
        <v>-76.046601149999987</v>
      </c>
      <c r="U200" s="193">
        <f t="shared" si="71"/>
        <v>-66.113268749999989</v>
      </c>
      <c r="V200" s="193">
        <f t="shared" si="71"/>
        <v>-73.725240600000006</v>
      </c>
      <c r="W200" s="194" t="n"/>
      <c r="X200" s="194" t="n"/>
      <c r="Y200" s="193">
        <f t="shared" si="67"/>
        <v>-348.60300000000001</v>
      </c>
      <c r="Z200" s="193">
        <f t="shared" si="67"/>
        <v>-340.17399999999998</v>
      </c>
      <c r="AA200" s="193">
        <f t="shared" si="67"/>
        <v>-291.61996199999999</v>
      </c>
      <c r="AB200" s="194" t="n"/>
      <c r="AC200" s="194" t="n"/>
      <c r="AD200" s="194" t="n"/>
      <c r="AE200" s="194" t="n"/>
      <c r="AF200" s="194" t="n"/>
      <c r="AG200" s="194" t="n"/>
      <c r="AH200" s="194" t="n"/>
      <c r="AI200" s="154" t="n"/>
      <c r="AJ200" s="154" t="n"/>
      <c r="AK200" s="154" t="n"/>
      <c r="AL200" s="154" t="n"/>
      <c r="AM200" s="154" t="n"/>
      <c r="AN200" s="154" t="n"/>
      <c r="AO200" s="154" t="n"/>
      <c r="AP200" s="154" t="n"/>
      <c r="AQ200" s="154" t="n"/>
      <c r="AR200" s="154" t="n"/>
      <c r="AS200" s="154" t="n"/>
      <c r="AT200" s="154" t="n"/>
      <c r="AU200" s="154" t="n"/>
      <c r="AV200" s="154" t="n"/>
      <c r="AW200" s="154" t="n"/>
      <c r="AX200" s="154" t="n"/>
      <c r="AY200" s="154" t="n"/>
      <c r="AZ200" s="154" t="n"/>
      <c r="BA200" s="154" t="n"/>
      <c r="BB200" s="154" t="n"/>
      <c r="BC200" s="154" t="n"/>
      <c r="BD200" s="154" t="n"/>
      <c r="BE200" s="154" t="n"/>
      <c r="BF200" s="154" t="n"/>
      <c r="BG200" s="154" t="n"/>
      <c r="BH200" s="154" t="n"/>
      <c r="BI200" s="154" t="n"/>
      <c r="BJ200" s="154" t="n"/>
      <c r="BK200" s="154" t="n"/>
      <c r="BL200" s="154" t="n"/>
      <c r="BM200" s="154" t="n"/>
      <c r="BN200" s="154" t="n"/>
      <c r="BO200" s="154" t="n"/>
    </row>
    <row r="201" spans="4:44" ht="16" customHeight="1" x14ac:dyDescent="0.25">
      <c r="D201" s="207" t="s">
        <v>54</v>
      </c>
      <c r="E201" s="210" t="n"/>
      <c r="F201" s="210" t="n"/>
      <c r="G201" s="209">
        <f t="shared" ref="G201:P201" si="72">SUM(G199:G200)</f>
        <v>55.423000000000002</v>
      </c>
      <c r="H201" s="209">
        <f t="shared" si="72"/>
        <v>63.331000000000003</v>
      </c>
      <c r="I201" s="209">
        <f t="shared" si="72"/>
        <v>44.665999999999997</v>
      </c>
      <c r="J201" s="209">
        <f t="shared" si="72"/>
        <v>60.137000000000015</v>
      </c>
      <c r="K201" s="209">
        <f t="shared" si="72"/>
        <v>62.562999999999988</v>
      </c>
      <c r="L201" s="209">
        <f t="shared" si="72"/>
        <v>72.328000000000003</v>
      </c>
      <c r="M201" s="209">
        <f t="shared" si="72"/>
        <v>51.687999999999988</v>
      </c>
      <c r="N201" s="209">
        <f t="shared" si="72"/>
        <v>68.889999999999986</v>
      </c>
      <c r="O201" s="209">
        <f t="shared" si="72"/>
        <v>59.458999999999989</v>
      </c>
      <c r="P201" s="209">
        <f t="shared" si="72"/>
        <v>57.000999999999976</v>
      </c>
      <c r="Q201" s="209">
        <f t="shared" ref="Q201" si="73">SUM(Q199:Q200)</f>
        <v>48.546000000000021</v>
      </c>
      <c r="R201" s="209">
        <f t="shared" ref="R201" si="74">SUM(R199:R200)</f>
        <v>54.34000000000006</v>
      </c>
      <c r="S201" s="209">
        <f>S199*S93</f>
        <v>47.411248499999999</v>
      </c>
      <c r="T201" s="209">
        <f>T199*T93</f>
        <v>47.606408850000001</v>
      </c>
      <c r="U201" s="209">
        <f>U199*U93</f>
        <v>41.387981249999996</v>
      </c>
      <c r="V201" s="209">
        <f>V199*V93</f>
        <v>46.153199400000005</v>
      </c>
      <c r="W201" s="210" t="n"/>
      <c r="X201" s="210" t="n"/>
      <c r="Y201" s="209">
        <f t="shared" si="67"/>
        <v>255.46899999999997</v>
      </c>
      <c r="Z201" s="209">
        <f t="shared" si="67"/>
        <v>219.34600000000003</v>
      </c>
      <c r="AA201" s="209">
        <f t="shared" si="67"/>
        <v>182.55883800000001</v>
      </c>
      <c r="AB201" s="289">
        <f>SUMIFS($G201:$V201,$G$192:$V$192,AB$193)</f>
        <v>0</v>
      </c>
      <c r="AC201" s="284"/>
      <c r="AD201" s="284"/>
      <c r="AE201" s="284"/>
      <c r="AF201" s="284"/>
      <c r="AG201" s="284"/>
      <c r="AH201" s="210" t="n"/>
      <c r="AI201" s="196" t="n"/>
      <c r="AJ201" s="196" t="n"/>
      <c r="AK201" s="196" t="n"/>
      <c r="AL201" s="196" t="n"/>
      <c r="AM201" s="196" t="n"/>
      <c r="AN201" s="196" t="n"/>
      <c r="AO201" s="196" t="n"/>
      <c r="AP201" s="196" t="n"/>
      <c r="AQ201" s="196" t="n"/>
      <c r="AR201" s="196" t="n"/>
      <c r="AS201" s="196" t="n"/>
      <c r="AT201" s="196" t="n"/>
      <c r="AU201" s="196" t="n"/>
      <c r="AV201" s="196" t="n"/>
      <c r="AW201" s="196" t="n"/>
      <c r="AX201" s="196" t="n"/>
      <c r="AY201" s="196" t="n"/>
      <c r="AZ201" s="196" t="n"/>
      <c r="BA201" s="196" t="n"/>
      <c r="BB201" s="196" t="n"/>
      <c r="BC201" s="196" t="n"/>
      <c r="BD201" s="196" t="n"/>
      <c r="BE201" s="196" t="n"/>
      <c r="BF201" s="196" t="n"/>
      <c r="BG201" s="196" t="n"/>
      <c r="BH201" s="196" t="n"/>
      <c r="BI201" s="196" t="n"/>
      <c r="BJ201" s="196" t="n"/>
      <c r="BK201" s="196" t="n"/>
      <c r="BL201" s="196" t="n"/>
      <c r="BM201" s="196" t="n"/>
      <c r="BN201" s="196" t="n"/>
      <c r="BO201" s="196" t="n"/>
    </row>
    <row r="202" spans="4:44" ht="16" customHeight="1" x14ac:dyDescent="0.25">
      <c r="D202" s="154" t="n"/>
      <c r="E202" s="154" t="n"/>
      <c r="F202" s="154" t="n"/>
      <c r="G202" s="154" t="n"/>
      <c r="H202" s="154" t="n"/>
      <c r="I202" s="154" t="n"/>
      <c r="J202" s="154" t="n"/>
      <c r="K202" s="154" t="n"/>
      <c r="L202" s="154" t="n"/>
      <c r="M202" s="154" t="n"/>
      <c r="N202" s="154" t="n"/>
      <c r="O202" s="154" t="n"/>
      <c r="P202" s="154" t="n"/>
      <c r="Q202" s="154" t="n"/>
      <c r="R202" s="240"/>
      <c r="S202" s="154" t="n"/>
      <c r="T202" s="154" t="n"/>
      <c r="U202" s="154" t="n"/>
      <c r="V202" s="240"/>
      <c r="W202" s="154" t="n"/>
      <c r="X202" s="154" t="n"/>
      <c r="Y202" s="154" t="n"/>
      <c r="Z202" s="154" t="n"/>
      <c r="AA202" s="154" t="n"/>
      <c r="AB202" s="154" t="n"/>
      <c r="AC202" s="154" t="n"/>
      <c r="AD202" s="154" t="n"/>
      <c r="AE202" s="154" t="n"/>
      <c r="AF202" s="154" t="n"/>
      <c r="AG202" s="154" t="n"/>
      <c r="AH202" s="154" t="n"/>
      <c r="AI202" s="154" t="n"/>
      <c r="AJ202" s="154" t="n"/>
      <c r="AK202" s="154" t="n"/>
      <c r="AL202" s="154" t="n"/>
      <c r="AM202" s="154" t="n"/>
      <c r="AN202" s="154" t="n"/>
      <c r="AO202" s="154" t="n"/>
      <c r="AP202" s="154" t="n"/>
      <c r="AQ202" s="154" t="n"/>
      <c r="AR202" s="154" t="n"/>
      <c r="AS202" s="154" t="n"/>
      <c r="AT202" s="154" t="n"/>
      <c r="AU202" s="154" t="n"/>
      <c r="AV202" s="154" t="n"/>
      <c r="AW202" s="154" t="n"/>
      <c r="AX202" s="154" t="n"/>
      <c r="AY202" s="154" t="n"/>
      <c r="AZ202" s="154" t="n"/>
      <c r="BA202" s="154" t="n"/>
      <c r="BB202" s="154" t="n"/>
      <c r="BC202" s="154" t="n"/>
      <c r="BD202" s="154" t="n"/>
      <c r="BE202" s="154" t="n"/>
      <c r="BF202" s="154" t="n"/>
      <c r="BG202" s="154" t="n"/>
      <c r="BH202" s="154" t="n"/>
      <c r="BI202" s="154" t="n"/>
      <c r="BJ202" s="154" t="n"/>
      <c r="BK202" s="154" t="n"/>
      <c r="BL202" s="154" t="n"/>
      <c r="BM202" s="154" t="n"/>
      <c r="BN202" s="154" t="n"/>
      <c r="BO202" s="154" t="n"/>
    </row>
    <row r="203" spans="4:44" ht="16" customHeight="1" x14ac:dyDescent="0.25">
      <c r="D203" s="177" t="s">
        <v>177</v>
      </c>
      <c r="E203" s="178" t="n"/>
      <c r="F203" s="178" t="n"/>
      <c r="G203" s="178" t="n"/>
      <c r="H203" s="178" t="n"/>
      <c r="I203" s="178" t="n"/>
      <c r="J203" s="178" t="n"/>
      <c r="K203" s="178" t="n"/>
      <c r="L203" s="178" t="n"/>
      <c r="M203" s="178" t="n"/>
      <c r="N203" s="178" t="n"/>
      <c r="O203" s="178" t="n"/>
      <c r="P203" s="178" t="n"/>
      <c r="Q203" s="178" t="n"/>
      <c r="R203" s="294"/>
      <c r="S203" s="178" t="n"/>
      <c r="T203" s="178" t="n"/>
      <c r="U203" s="178" t="n"/>
      <c r="V203" s="178" t="n"/>
      <c r="W203" s="178" t="n"/>
      <c r="X203" s="178" t="n"/>
      <c r="Y203" s="178" t="n"/>
      <c r="Z203" s="178" t="n"/>
      <c r="AA203" s="178" t="n"/>
      <c r="AB203" s="178" t="n"/>
      <c r="AC203" s="178" t="n"/>
      <c r="AD203" s="178" t="n"/>
      <c r="AE203" s="178" t="n"/>
      <c r="AF203" s="178" t="n"/>
      <c r="AG203" s="178" t="n"/>
      <c r="AH203" s="178" t="n"/>
      <c r="AI203" s="154" t="n"/>
      <c r="AJ203" s="154" t="n"/>
      <c r="AK203" s="154" t="n"/>
      <c r="AL203" s="154" t="n"/>
      <c r="AM203" s="154" t="n"/>
      <c r="AN203" s="154" t="n"/>
      <c r="AO203" s="154" t="n"/>
      <c r="AP203" s="154" t="n"/>
      <c r="AQ203" s="154" t="n"/>
      <c r="AR203" s="154" t="n"/>
      <c r="AS203" s="154" t="n"/>
      <c r="AT203" s="154" t="n"/>
      <c r="AU203" s="154" t="n"/>
      <c r="AV203" s="154" t="n"/>
      <c r="AW203" s="154" t="n"/>
      <c r="AX203" s="154" t="n"/>
      <c r="AY203" s="154" t="n"/>
      <c r="AZ203" s="154" t="n"/>
      <c r="BA203" s="154" t="n"/>
      <c r="BB203" s="154" t="n"/>
      <c r="BC203" s="154" t="n"/>
      <c r="BD203" s="154" t="n"/>
      <c r="BE203" s="154" t="n"/>
      <c r="BF203" s="154" t="n"/>
      <c r="BG203" s="154" t="n"/>
      <c r="BH203" s="154" t="n"/>
      <c r="BI203" s="154" t="n"/>
      <c r="BJ203" s="154" t="n"/>
      <c r="BK203" s="154" t="n"/>
      <c r="BL203" s="154" t="n"/>
      <c r="BM203" s="154" t="n"/>
      <c r="BN203" s="154" t="n"/>
      <c r="BO203" s="154" t="n"/>
    </row>
    <row r="204" spans="4:44" ht="16" customHeight="1" x14ac:dyDescent="0.25">
      <c r="D204" s="187" t="n"/>
      <c r="E204" s="153" t="s">
        <v>67</v>
      </c>
      <c r="F204" s="187" t="n"/>
      <c r="G204" s="320">
        <f>-'Historical Financials'!N$24</f>
        <v>-22.074999999999999</v>
      </c>
      <c r="H204" s="320">
        <f>-'Historical Financials'!O$24</f>
        <v>-27.914999999999999</v>
      </c>
      <c r="I204" s="320">
        <f>-'Historical Financials'!P$24</f>
        <v>-25.913</v>
      </c>
      <c r="J204" s="320">
        <f>-'Historical Financials'!Q$24</f>
        <v>-32.823999999999998</v>
      </c>
      <c r="K204" s="320">
        <f>-'Historical Financials'!R$24</f>
        <v>-21.678999999999998</v>
      </c>
      <c r="L204" s="320">
        <f>-'Historical Financials'!S$24</f>
        <v>-28.224</v>
      </c>
      <c r="M204" s="320">
        <f>-'Historical Financials'!T$24</f>
        <v>-26.161999999999999</v>
      </c>
      <c r="N204" s="320">
        <f>-'Historical Financials'!U$24</f>
        <v>-33.591000000000008</v>
      </c>
      <c r="O204" s="320">
        <f>-'Historical Financials'!V$24</f>
        <v>-22.21</v>
      </c>
      <c r="P204" s="320">
        <f>-'Historical Financials'!W$24</f>
        <v>-24.779</v>
      </c>
      <c r="Q204" s="320">
        <f>-'Historical Financials'!X$24</f>
        <v>-20</v>
      </c>
      <c r="R204" s="305">
        <f>-'Historical Financials'!Y$24</f>
        <v>-23.227999999999994</v>
      </c>
      <c r="S204" s="321">
        <f>S152</f>
        <v>-21.988</v>
      </c>
      <c r="T204" s="321">
        <f>T152</f>
        <v>-24.779</v>
      </c>
      <c r="U204" s="321">
        <f>U152</f>
        <v>-20</v>
      </c>
      <c r="V204" s="321">
        <f>V152</f>
        <v>-23.227999999999994</v>
      </c>
      <c r="W204" s="187" t="n"/>
      <c r="X204" s="187" t="n"/>
      <c r="Y204" s="321">
        <f t="shared" ref="Y204:AA211" si="75">SUMIF($G$192:$V$192,Y$193,$G204:$V204)</f>
        <v>-109.65600000000001</v>
      </c>
      <c r="Z204" s="321">
        <f t="shared" si="75"/>
        <v>-90.216999999999999</v>
      </c>
      <c r="AA204" s="321">
        <f t="shared" si="75"/>
        <v>-89.99499999999999</v>
      </c>
      <c r="AB204" s="321">
        <f>SUMIFS($G204:$V204,$G$192:$V$192,AB$193)</f>
        <v>0</v>
      </c>
      <c r="AC204" s="187" t="n"/>
      <c r="AD204" s="187" t="n"/>
      <c r="AE204" s="187" t="n"/>
      <c r="AF204" s="187" t="n"/>
      <c r="AG204" s="187" t="n"/>
      <c r="AH204" s="187" t="n"/>
      <c r="AI204" s="154" t="n"/>
      <c r="AJ204" s="154" t="n"/>
      <c r="AK204" s="154" t="n"/>
      <c r="AL204" s="154" t="n"/>
      <c r="AM204" s="154" t="n"/>
      <c r="AN204" s="154" t="n"/>
      <c r="AO204" s="154" t="n"/>
      <c r="AP204" s="154" t="n"/>
      <c r="AQ204" s="154" t="n"/>
      <c r="AR204" s="154" t="n"/>
      <c r="AS204" s="154" t="n"/>
      <c r="AT204" s="154" t="n"/>
      <c r="AU204" s="154" t="n"/>
      <c r="AV204" s="154" t="n"/>
      <c r="AW204" s="154" t="n"/>
      <c r="AX204" s="154" t="n"/>
      <c r="AY204" s="154" t="n"/>
      <c r="AZ204" s="154" t="n"/>
      <c r="BA204" s="154" t="n"/>
      <c r="BB204" s="154" t="n"/>
      <c r="BC204" s="154" t="n"/>
      <c r="BD204" s="154" t="n"/>
      <c r="BE204" s="154" t="n"/>
      <c r="BF204" s="154" t="n"/>
      <c r="BG204" s="154" t="n"/>
      <c r="BH204" s="154" t="n"/>
      <c r="BI204" s="154" t="n"/>
      <c r="BJ204" s="154" t="n"/>
      <c r="BK204" s="154" t="n"/>
      <c r="BL204" s="154" t="n"/>
      <c r="BM204" s="154" t="n"/>
      <c r="BN204" s="154" t="n"/>
      <c r="BO204" s="154" t="n"/>
    </row>
    <row r="205" spans="4:44" ht="16" customHeight="1" x14ac:dyDescent="0.25">
      <c r="D205" s="187" t="n"/>
      <c r="E205" s="153" t="s">
        <v>254</v>
      </c>
      <c r="F205" s="187" t="n"/>
      <c r="G205" s="320">
        <f>-'Historical Financials'!N25+'Historical Financials'!N42</f>
        <v>-12.423999999999998</v>
      </c>
      <c r="H205" s="320">
        <f>-'Historical Financials'!O25+'Historical Financials'!O42</f>
        <v>-37.784000000000006</v>
      </c>
      <c r="I205" s="320">
        <f>-'Historical Financials'!P25+'Historical Financials'!P42</f>
        <v>-10.39</v>
      </c>
      <c r="J205" s="320">
        <f>-'Historical Financials'!Q25+'Historical Financials'!Q42</f>
        <v>-11.423999999999999</v>
      </c>
      <c r="K205" s="320">
        <f>-'Historical Financials'!R25+'Historical Financials'!R42</f>
        <v>-17.890999999999998</v>
      </c>
      <c r="L205" s="320">
        <f>-'Historical Financials'!S25+'Historical Financials'!S42</f>
        <v>-16.546999999999997</v>
      </c>
      <c r="M205" s="320">
        <f>-'Historical Financials'!T25+'Historical Financials'!T42</f>
        <v>-10.250000000000002</v>
      </c>
      <c r="N205" s="320">
        <f>-'Historical Financials'!U25+'Historical Financials'!U42</f>
        <v>-12.468000000000009</v>
      </c>
      <c r="O205" s="320">
        <f>-'Historical Financials'!V25+'Historical Financials'!V42</f>
        <v>-10.776999999999997</v>
      </c>
      <c r="P205" s="320">
        <f>-'Historical Financials'!W25+'Historical Financials'!W42</f>
        <v>-12.724</v>
      </c>
      <c r="Q205" s="320">
        <f>-'Historical Financials'!X25+'Historical Financials'!X42</f>
        <v>-8.8620000000000019</v>
      </c>
      <c r="R205" s="305">
        <f>-'Historical Financials'!Y25+'Historical Financials'!Y42</f>
        <v>-8.5310000000000059</v>
      </c>
      <c r="S205" s="321">
        <f t="array" ref="S205:V205">-S$199*S155</f>
        <v>-8.6202270000000016</v>
      </c>
      <c r="T205" s="322">
        <v>-8.6202270000000016</v>
      </c>
      <c r="U205" s="322">
        <v>-8.6202270000000016</v>
      </c>
      <c r="V205" s="322">
        <v>-8.6202270000000016</v>
      </c>
      <c r="W205" s="187" t="n"/>
      <c r="X205" s="187" t="n"/>
      <c r="Y205" s="321">
        <f t="shared" si="75"/>
        <v>-57.156000000000006</v>
      </c>
      <c r="Z205" s="321">
        <f t="shared" si="75"/>
        <v>-40.894000000000005</v>
      </c>
      <c r="AA205" s="321">
        <f t="shared" si="75"/>
        <v>-34.480908000000007</v>
      </c>
      <c r="AB205" s="321"/>
      <c r="AC205" s="187" t="n"/>
      <c r="AD205" s="187" t="n"/>
      <c r="AE205" s="187" t="n"/>
      <c r="AF205" s="187" t="n"/>
      <c r="AG205" s="187" t="n"/>
      <c r="AH205" s="187" t="n"/>
      <c r="AI205" s="154" t="n"/>
      <c r="AJ205" s="154" t="n"/>
      <c r="AK205" s="154" t="n"/>
      <c r="AL205" s="154" t="n"/>
      <c r="AM205" s="154" t="n"/>
      <c r="AN205" s="154" t="n"/>
      <c r="AO205" s="154" t="n"/>
      <c r="AP205" s="154" t="n"/>
      <c r="AQ205" s="154" t="n"/>
      <c r="AR205" s="154" t="n"/>
      <c r="AS205" s="154" t="n"/>
      <c r="AT205" s="154" t="n"/>
      <c r="AU205" s="154" t="n"/>
      <c r="AV205" s="154" t="n"/>
      <c r="AW205" s="154" t="n"/>
      <c r="AX205" s="154" t="n"/>
      <c r="AY205" s="154" t="n"/>
      <c r="AZ205" s="154" t="n"/>
      <c r="BA205" s="154" t="n"/>
      <c r="BB205" s="154" t="n"/>
      <c r="BC205" s="154" t="n"/>
      <c r="BD205" s="154" t="n"/>
      <c r="BE205" s="154" t="n"/>
      <c r="BF205" s="154" t="n"/>
      <c r="BG205" s="154" t="n"/>
      <c r="BH205" s="154" t="n"/>
      <c r="BI205" s="154" t="n"/>
      <c r="BJ205" s="154" t="n"/>
      <c r="BK205" s="154" t="n"/>
      <c r="BL205" s="154" t="n"/>
      <c r="BM205" s="154" t="n"/>
      <c r="BN205" s="154" t="n"/>
      <c r="BO205" s="154" t="n"/>
    </row>
    <row r="206" spans="4:44" ht="16" customHeight="1" x14ac:dyDescent="0.25">
      <c r="D206" s="194" t="n"/>
      <c r="E206" s="238" t="s">
        <v>251</v>
      </c>
      <c r="F206" s="194" t="n"/>
      <c r="G206" s="323">
        <f>-SUM('Historical Financials'!N26:N29)</f>
        <v>-9.9319999999999986</v>
      </c>
      <c r="H206" s="323">
        <f>-SUM('Historical Financials'!O26:O29)</f>
        <v>-10.653</v>
      </c>
      <c r="I206" s="323">
        <f>-SUM('Historical Financials'!P26:P29)</f>
        <v>-6.8139999999999992</v>
      </c>
      <c r="J206" s="323">
        <f>-SUM('Historical Financials'!Q26:Q29)</f>
        <v>-13.077999999999999</v>
      </c>
      <c r="K206" s="323">
        <f>-SUM('Historical Financials'!R26:R29)</f>
        <v>-8.8190000000000008</v>
      </c>
      <c r="L206" s="323">
        <f>-SUM('Historical Financials'!S26:S29)</f>
        <v>-8.8179999999999996</v>
      </c>
      <c r="M206" s="323">
        <f>-SUM('Historical Financials'!T26:T29)</f>
        <v>-8.8190000000000008</v>
      </c>
      <c r="N206" s="323">
        <f>-SUM('Historical Financials'!U26:U29)</f>
        <v>-8.8179999999999978</v>
      </c>
      <c r="O206" s="323">
        <f>-SUM('Historical Financials'!V26:V29)</f>
        <v>-8.8179999999999996</v>
      </c>
      <c r="P206" s="323">
        <f>-SUM('Historical Financials'!W26:W29)</f>
        <v>-12.284000000000001</v>
      </c>
      <c r="Q206" s="323">
        <f>-SUM('Historical Financials'!X26:X29)</f>
        <v>-89.74199999999999</v>
      </c>
      <c r="R206" s="317">
        <f>-SUM('Historical Financials'!Y26:Y27,'Historical Financials'!Y29)</f>
        <v>-20.980999999999995</v>
      </c>
      <c r="S206" s="324">
        <f>-S$199*S161</f>
        <v>-12.314610000000002</v>
      </c>
      <c r="T206" s="324">
        <f>-T$199*T161</f>
        <v>-12.365301000000001</v>
      </c>
      <c r="U206" s="324">
        <f>-U$199*U161</f>
        <v>-10.750124999999999</v>
      </c>
      <c r="V206" s="324">
        <f>-V$199*V161</f>
        <v>-11.987844000000003</v>
      </c>
      <c r="W206" s="194" t="n"/>
      <c r="X206" s="194" t="n"/>
      <c r="Y206" s="324">
        <f t="shared" si="75"/>
        <v>-35.274000000000001</v>
      </c>
      <c r="Z206" s="324">
        <f t="shared" si="75"/>
        <v>-131.82499999999999</v>
      </c>
      <c r="AA206" s="324">
        <f t="shared" si="75"/>
        <v>-47.417880000000004</v>
      </c>
      <c r="AB206" s="324">
        <f>SUMIFS($G206:$V206,$G$192:$V$192,AB$193)</f>
        <v>0</v>
      </c>
      <c r="AC206" s="194" t="n"/>
      <c r="AD206" s="194" t="n"/>
      <c r="AE206" s="194" t="n"/>
      <c r="AF206" s="194" t="n"/>
      <c r="AG206" s="194" t="n"/>
      <c r="AH206" s="194" t="n"/>
      <c r="AI206" s="154" t="n"/>
      <c r="AJ206" s="154" t="n"/>
      <c r="AK206" s="154" t="n"/>
      <c r="AL206" s="154" t="n"/>
      <c r="AM206" s="154" t="n"/>
      <c r="AN206" s="154" t="n"/>
      <c r="AO206" s="154" t="n"/>
      <c r="AP206" s="154" t="n"/>
      <c r="AQ206" s="154" t="n"/>
      <c r="AR206" s="154" t="n"/>
      <c r="AS206" s="154" t="n"/>
      <c r="AT206" s="154" t="n"/>
      <c r="AU206" s="154" t="n"/>
      <c r="AV206" s="154" t="n"/>
      <c r="AW206" s="154" t="n"/>
      <c r="AX206" s="154" t="n"/>
      <c r="AY206" s="154" t="n"/>
      <c r="AZ206" s="154" t="n"/>
      <c r="BA206" s="154" t="n"/>
      <c r="BB206" s="154" t="n"/>
      <c r="BC206" s="154" t="n"/>
      <c r="BD206" s="154" t="n"/>
      <c r="BE206" s="154" t="n"/>
      <c r="BF206" s="154" t="n"/>
      <c r="BG206" s="154" t="n"/>
      <c r="BH206" s="154" t="n"/>
      <c r="BI206" s="154" t="n"/>
      <c r="BJ206" s="154" t="n"/>
      <c r="BK206" s="154" t="n"/>
      <c r="BL206" s="154" t="n"/>
      <c r="BM206" s="154" t="n"/>
      <c r="BN206" s="154" t="n"/>
      <c r="BO206" s="154" t="n"/>
    </row>
    <row r="207" spans="4:44" ht="16" customHeight="1" x14ac:dyDescent="0.25">
      <c r="D207" s="197" t="s">
        <v>63</v>
      </c>
      <c r="E207" s="200" t="n"/>
      <c r="F207" s="200" t="n"/>
      <c r="G207" s="199">
        <f t="shared" ref="G207:V207" si="76">SUM(G204:G206,G201)</f>
        <v>10.992000000000004</v>
      </c>
      <c r="H207" s="199">
        <f t="shared" si="76"/>
        <v>-13.021000000000015</v>
      </c>
      <c r="I207" s="199">
        <f t="shared" si="76"/>
        <v>1.5489999999999995</v>
      </c>
      <c r="J207" s="199">
        <f t="shared" si="76"/>
        <v>2.8110000000000213</v>
      </c>
      <c r="K207" s="199">
        <f t="shared" si="76"/>
        <v>14.173999999999992</v>
      </c>
      <c r="L207" s="199">
        <f t="shared" si="76"/>
        <v>18.739000000000004</v>
      </c>
      <c r="M207" s="199">
        <f t="shared" si="76"/>
        <v>6.4569999999999865</v>
      </c>
      <c r="N207" s="199">
        <f t="shared" si="76"/>
        <v>14.01299999999997</v>
      </c>
      <c r="O207" s="199">
        <f t="shared" si="76"/>
        <v>17.653999999999996</v>
      </c>
      <c r="P207" s="199">
        <f t="shared" si="76"/>
        <v>7.2139999999999773</v>
      </c>
      <c r="Q207" s="199">
        <f t="shared" ref="Q207" si="77">SUM(Q204:Q206,Q201)</f>
        <v>-70.057999999999964</v>
      </c>
      <c r="R207" s="199">
        <f t="shared" ref="R207" si="78">SUM(R204:R206,R201)</f>
        <v>1.6000000000000654</v>
      </c>
      <c r="S207" s="199">
        <f t="shared" si="76"/>
        <v>4.488411499999998</v>
      </c>
      <c r="T207" s="199">
        <f t="shared" si="76"/>
        <v>1.8418808499999955</v>
      </c>
      <c r="U207" s="199">
        <f t="shared" si="76"/>
        <v>2.0176292499999988</v>
      </c>
      <c r="V207" s="199">
        <f t="shared" si="76"/>
        <v>2.3171284000000085</v>
      </c>
      <c r="W207" s="200" t="n"/>
      <c r="X207" s="200" t="n"/>
      <c r="Y207" s="199">
        <f t="shared" si="75"/>
        <v>53.382999999999953</v>
      </c>
      <c r="Z207" s="199">
        <f t="shared" si="75"/>
        <v>-43.589999999999925</v>
      </c>
      <c r="AA207" s="199">
        <f t="shared" si="75"/>
        <v>10.665050000000001</v>
      </c>
      <c r="AB207" s="325" t="e">
        <f>SUMIFS(#REF!,$G$192:$V$192,AB$193)</f>
        <v>#REF!</v>
      </c>
      <c r="AC207" s="200" t="n"/>
      <c r="AD207" s="200" t="n"/>
      <c r="AE207" s="200" t="n"/>
      <c r="AF207" s="200" t="n"/>
      <c r="AG207" s="200" t="n"/>
      <c r="AH207" s="200" t="n"/>
      <c r="AI207" s="196" t="n"/>
      <c r="AJ207" s="196" t="n"/>
      <c r="AK207" s="196" t="n"/>
      <c r="AL207" s="196" t="n"/>
      <c r="AM207" s="196" t="n"/>
      <c r="AN207" s="196" t="n"/>
      <c r="AO207" s="196" t="n"/>
      <c r="AP207" s="196" t="n"/>
      <c r="AQ207" s="196" t="n"/>
      <c r="AR207" s="196" t="n"/>
      <c r="AS207" s="196" t="n"/>
      <c r="AT207" s="196" t="n"/>
      <c r="AU207" s="196" t="n"/>
      <c r="AV207" s="196" t="n"/>
      <c r="AW207" s="196" t="n"/>
      <c r="AX207" s="196" t="n"/>
      <c r="AY207" s="196" t="n"/>
      <c r="AZ207" s="196" t="n"/>
      <c r="BA207" s="196" t="n"/>
      <c r="BB207" s="196" t="n"/>
      <c r="BC207" s="196" t="n"/>
      <c r="BD207" s="196" t="n"/>
      <c r="BE207" s="196" t="n"/>
      <c r="BF207" s="196" t="n"/>
      <c r="BG207" s="196" t="n"/>
      <c r="BH207" s="196" t="n"/>
      <c r="BI207" s="196" t="n"/>
      <c r="BJ207" s="196" t="n"/>
      <c r="BK207" s="196" t="n"/>
      <c r="BL207" s="196" t="n"/>
      <c r="BM207" s="196" t="n"/>
      <c r="BN207" s="196" t="n"/>
      <c r="BO207" s="196" t="n"/>
    </row>
    <row r="208" spans="4:44" ht="16" customHeight="1" x14ac:dyDescent="0.25">
      <c r="D208" s="187" t="n"/>
      <c r="E208" s="153" t="s">
        <v>253</v>
      </c>
      <c r="F208" s="187" t="n"/>
      <c r="G208" s="305">
        <f>'Historical Financials'!N46</f>
        <v>7.9429999999999996</v>
      </c>
      <c r="H208" s="305">
        <f>'Historical Financials'!O46</f>
        <v>33.036000000000001</v>
      </c>
      <c r="I208" s="305">
        <f>'Historical Financials'!P46</f>
        <v>6.2009999999999996</v>
      </c>
      <c r="J208" s="305">
        <f>'Historical Financials'!Q46</f>
        <v>6.0229999999999997</v>
      </c>
      <c r="K208" s="305">
        <f>'Historical Financials'!R46</f>
        <v>10.098000000000001</v>
      </c>
      <c r="L208" s="305">
        <f>'Historical Financials'!S46</f>
        <v>7.0650000000000004</v>
      </c>
      <c r="M208" s="305">
        <f>'Historical Financials'!T46</f>
        <v>5.9009999999999998</v>
      </c>
      <c r="N208" s="305">
        <f>'Historical Financials'!U46</f>
        <v>4.8369999999999997</v>
      </c>
      <c r="O208" s="305">
        <f>'Historical Financials'!V46</f>
        <v>5.1760000000000002</v>
      </c>
      <c r="P208" s="305">
        <f>'Historical Financials'!W46</f>
        <v>3.9689999999999999</v>
      </c>
      <c r="Q208" s="305">
        <f>'Historical Financials'!X46</f>
        <v>3.331</v>
      </c>
      <c r="R208" s="305">
        <f>'Historical Financials'!Y46</f>
        <v>2.7780000000000005</v>
      </c>
      <c r="S208" s="321">
        <f>S$199*S167</f>
        <v>3.6943830000000002</v>
      </c>
      <c r="T208" s="321">
        <f>T$199*T167</f>
        <v>3.7095902999999999</v>
      </c>
      <c r="U208" s="321">
        <f>U$199*U167</f>
        <v>3.2250374999999996</v>
      </c>
      <c r="V208" s="321">
        <f>V$199*V167</f>
        <v>3.5963532000000002</v>
      </c>
      <c r="W208" s="187" t="n"/>
      <c r="X208" s="187" t="n"/>
      <c r="Y208" s="321">
        <f t="shared" si="75"/>
        <v>27.901</v>
      </c>
      <c r="Z208" s="321">
        <f t="shared" si="75"/>
        <v>15.254</v>
      </c>
      <c r="AA208" s="321">
        <f t="shared" si="75"/>
        <v>14.225363999999999</v>
      </c>
      <c r="AB208" s="321"/>
      <c r="AC208" s="187" t="n"/>
      <c r="AD208" s="187" t="n"/>
      <c r="AE208" s="187" t="n"/>
      <c r="AF208" s="187" t="n"/>
      <c r="AG208" s="187" t="n"/>
      <c r="AH208" s="315"/>
      <c r="AI208" s="316"/>
      <c r="AJ208" s="316"/>
      <c r="AK208" s="316"/>
      <c r="AL208" s="316"/>
      <c r="AM208" s="316"/>
      <c r="AN208" s="316"/>
      <c r="AO208" s="316"/>
      <c r="AP208" s="316"/>
      <c r="AQ208" s="154" t="n"/>
      <c r="AR208" s="296"/>
      <c r="AS208" s="154" t="n"/>
      <c r="AT208" s="154" t="n"/>
      <c r="AU208" s="154" t="n"/>
      <c r="AV208" s="154" t="n"/>
      <c r="AW208" s="154" t="n"/>
      <c r="AX208" s="154" t="n"/>
      <c r="AY208" s="154" t="n"/>
      <c r="AZ208" s="154" t="n"/>
      <c r="BA208" s="154" t="n"/>
      <c r="BB208" s="154" t="n"/>
      <c r="BC208" s="154" t="n"/>
      <c r="BD208" s="154" t="n"/>
      <c r="BE208" s="154" t="n"/>
      <c r="BF208" s="154" t="n"/>
      <c r="BG208" s="154" t="n"/>
      <c r="BH208" s="154" t="n"/>
      <c r="BI208" s="154" t="n"/>
      <c r="BJ208" s="154" t="n"/>
      <c r="BK208" s="154" t="n"/>
      <c r="BL208" s="154" t="n"/>
      <c r="BM208" s="154" t="n"/>
      <c r="BN208" s="154" t="n"/>
      <c r="BO208" s="154" t="n"/>
    </row>
    <row r="209" spans="4:44" ht="16" customHeight="1" x14ac:dyDescent="0.25">
      <c r="D209" s="194" t="n"/>
      <c r="E209" s="238" t="s">
        <v>77</v>
      </c>
      <c r="F209" s="194" t="n"/>
      <c r="G209" s="317">
        <f>SUM('Historical Financials'!N33,'Historical Financials'!N43:N45, 'Historical Financials'!N49:N54)</f>
        <v>3.1540000000000026</v>
      </c>
      <c r="H209" s="317">
        <f>SUM('Historical Financials'!O33,'Historical Financials'!O43:O45, 'Historical Financials'!O49:O54)</f>
        <v>1.986</v>
      </c>
      <c r="I209" s="317">
        <f>SUM('Historical Financials'!P33,'Historical Financials'!P43:P45, 'Historical Financials'!P49:P54)</f>
        <v>-3.0609999999999999</v>
      </c>
      <c r="J209" s="317">
        <f>SUM('Historical Financials'!Q33,'Historical Financials'!Q43:Q45, 'Historical Financials'!Q49:Q54)</f>
        <v>4.1480000000000006</v>
      </c>
      <c r="K209" s="317">
        <f>SUM('Historical Financials'!R33,'Historical Financials'!R43:R45, 'Historical Financials'!R49:R54)</f>
        <v>0.14200000000000013</v>
      </c>
      <c r="L209" s="317">
        <f>SUM('Historical Financials'!S33,'Historical Financials'!S43:S45, 'Historical Financials'!S49:S54)</f>
        <v>1.018</v>
      </c>
      <c r="M209" s="317">
        <f>SUM('Historical Financials'!T33,'Historical Financials'!T43:T45, 'Historical Financials'!T49:T54)</f>
        <v>-9.9999999999999672E-3</v>
      </c>
      <c r="N209" s="317">
        <f>SUM('Historical Financials'!U33,'Historical Financials'!U43:U45, 'Historical Financials'!U49:U54)</f>
        <v>-0.48899999999999988</v>
      </c>
      <c r="O209" s="317">
        <f>SUM('Historical Financials'!V33,'Historical Financials'!V43:V45, 'Historical Financials'!V49:V54)</f>
        <v>-0.30799999999999983</v>
      </c>
      <c r="P209" s="317">
        <f>SUM('Historical Financials'!W33,'Historical Financials'!W43:W45, 'Historical Financials'!W49:W54)</f>
        <v>3.0649999999999995</v>
      </c>
      <c r="Q209" s="317">
        <f>SUM('Historical Financials'!X33,'Historical Financials'!X43:X45, 'Historical Financials'!X49:X54)</f>
        <v>80.528999999999982</v>
      </c>
      <c r="R209" s="317">
        <f>SUM('Historical Financials'!Y33,'Historical Financials'!Y43,'Historical Financials'!Y45, 'Historical Financials'!Y49:Y54)</f>
        <v>14.994000000000002</v>
      </c>
      <c r="S209" s="324">
        <f t="shared" ref="S209:V209" si="79">S176</f>
        <v>7.5</v>
      </c>
      <c r="T209" s="324">
        <f t="shared" si="79"/>
        <v>7.5</v>
      </c>
      <c r="U209" s="324">
        <f t="shared" si="79"/>
        <v>7.5</v>
      </c>
      <c r="V209" s="324">
        <f t="shared" si="79"/>
        <v>7.5</v>
      </c>
      <c r="W209" s="194" t="n"/>
      <c r="X209" s="194" t="n"/>
      <c r="Y209" s="324">
        <f t="shared" si="75"/>
        <v>0.66100000000000025</v>
      </c>
      <c r="Z209" s="324">
        <f t="shared" si="75"/>
        <v>98.279999999999987</v>
      </c>
      <c r="AA209" s="324">
        <f t="shared" si="75"/>
        <v>30</v>
      </c>
      <c r="AB209" s="324"/>
      <c r="AC209" s="194" t="n"/>
      <c r="AD209" s="194" t="n"/>
      <c r="AE209" s="194" t="n"/>
      <c r="AF209" s="194" t="n"/>
      <c r="AG209" s="194" t="n"/>
      <c r="AH209" s="318"/>
      <c r="AI209" s="316"/>
      <c r="AJ209" s="316"/>
      <c r="AK209" s="316"/>
      <c r="AL209" s="316"/>
      <c r="AM209" s="316"/>
      <c r="AN209" s="316"/>
      <c r="AO209" s="316"/>
      <c r="AP209" s="316"/>
      <c r="AQ209" s="154" t="n"/>
      <c r="AR209" s="296"/>
      <c r="AS209" s="154" t="n"/>
      <c r="AT209" s="154" t="n"/>
      <c r="AU209" s="154" t="n"/>
      <c r="AV209" s="154" t="n"/>
      <c r="AW209" s="154" t="n"/>
      <c r="AX209" s="154" t="n"/>
      <c r="AY209" s="154" t="n"/>
      <c r="AZ209" s="154" t="n"/>
      <c r="BA209" s="154" t="n"/>
      <c r="BB209" s="154" t="n"/>
      <c r="BC209" s="154" t="n"/>
      <c r="BD209" s="154" t="n"/>
      <c r="BE209" s="154" t="n"/>
      <c r="BF209" s="154" t="n"/>
      <c r="BG209" s="154" t="n"/>
      <c r="BH209" s="154" t="n"/>
      <c r="BI209" s="154" t="n"/>
      <c r="BJ209" s="154" t="n"/>
      <c r="BK209" s="154" t="n"/>
      <c r="BL209" s="154" t="n"/>
      <c r="BM209" s="154" t="n"/>
      <c r="BN209" s="154" t="n"/>
      <c r="BO209" s="154" t="n"/>
    </row>
    <row r="210" spans="4:44" ht="16" customHeight="1" x14ac:dyDescent="0.25">
      <c r="D210" s="207" t="s">
        <v>73</v>
      </c>
      <c r="E210" s="210" t="n"/>
      <c r="F210" s="210" t="n"/>
      <c r="G210" s="209">
        <f t="shared" ref="G210:V210" si="80">SUM(G207:G209)</f>
        <v>22.089000000000006</v>
      </c>
      <c r="H210" s="209">
        <f t="shared" si="80"/>
        <v>22.000999999999987</v>
      </c>
      <c r="I210" s="209">
        <f t="shared" si="80"/>
        <v>4.6889999999999992</v>
      </c>
      <c r="J210" s="209">
        <f t="shared" si="80"/>
        <v>12.982000000000021</v>
      </c>
      <c r="K210" s="209">
        <f t="shared" si="80"/>
        <v>24.413999999999991</v>
      </c>
      <c r="L210" s="209">
        <f t="shared" si="80"/>
        <v>26.822000000000006</v>
      </c>
      <c r="M210" s="209">
        <f t="shared" si="80"/>
        <v>12.347999999999987</v>
      </c>
      <c r="N210" s="209">
        <f t="shared" si="80"/>
        <v>18.360999999999969</v>
      </c>
      <c r="O210" s="209">
        <f t="shared" si="80"/>
        <v>22.521999999999998</v>
      </c>
      <c r="P210" s="209">
        <f t="shared" si="80"/>
        <v>14.247999999999976</v>
      </c>
      <c r="Q210" s="209">
        <f t="shared" ref="Q210" si="81">SUM(Q207:Q209)</f>
        <v>13.802000000000021</v>
      </c>
      <c r="R210" s="209">
        <f t="shared" ref="R210" si="82">SUM(R207:R209)</f>
        <v>19.372000000000067</v>
      </c>
      <c r="S210" s="209">
        <f t="shared" si="80"/>
        <v>15.682794499999998</v>
      </c>
      <c r="T210" s="209">
        <f t="shared" si="80"/>
        <v>13.051471149999996</v>
      </c>
      <c r="U210" s="209">
        <f t="shared" si="80"/>
        <v>12.742666749999998</v>
      </c>
      <c r="V210" s="209">
        <f t="shared" si="80"/>
        <v>13.413481600000008</v>
      </c>
      <c r="W210" s="210" t="n"/>
      <c r="X210" s="210" t="n"/>
      <c r="Y210" s="209">
        <f t="shared" si="75"/>
        <v>81.944999999999951</v>
      </c>
      <c r="Z210" s="209">
        <f t="shared" si="75"/>
        <v>69.944000000000059</v>
      </c>
      <c r="AA210" s="209">
        <f t="shared" si="75"/>
        <v>54.890414000000007</v>
      </c>
      <c r="AB210" s="289"/>
      <c r="AC210" s="210" t="n"/>
      <c r="AD210" s="210" t="n"/>
      <c r="AE210" s="210" t="n"/>
      <c r="AF210" s="210" t="n"/>
      <c r="AG210" s="210" t="n"/>
      <c r="AH210" s="326"/>
      <c r="AI210" s="327"/>
      <c r="AJ210" s="327"/>
      <c r="AK210" s="327"/>
      <c r="AL210" s="327"/>
      <c r="AM210" s="327"/>
      <c r="AN210" s="327"/>
      <c r="AO210" s="327"/>
      <c r="AP210" s="327"/>
      <c r="AQ210" s="196" t="n"/>
      <c r="AR210" s="328"/>
      <c r="AS210" s="196" t="n"/>
      <c r="AT210" s="196" t="n"/>
      <c r="AU210" s="196" t="n"/>
      <c r="AV210" s="196" t="n"/>
      <c r="AW210" s="196" t="n"/>
      <c r="AX210" s="196" t="n"/>
      <c r="AY210" s="196" t="n"/>
      <c r="AZ210" s="196" t="n"/>
      <c r="BA210" s="196" t="n"/>
      <c r="BB210" s="196" t="n"/>
      <c r="BC210" s="196" t="n"/>
      <c r="BD210" s="196" t="n"/>
      <c r="BE210" s="196" t="n"/>
      <c r="BF210" s="196" t="n"/>
      <c r="BG210" s="196" t="n"/>
      <c r="BH210" s="196" t="n"/>
      <c r="BI210" s="196" t="n"/>
      <c r="BJ210" s="196" t="n"/>
      <c r="BK210" s="196" t="n"/>
      <c r="BL210" s="196" t="n"/>
      <c r="BM210" s="196" t="n"/>
      <c r="BN210" s="196" t="n"/>
      <c r="BO210" s="196" t="n"/>
    </row>
    <row r="211" spans="4:44" ht="16" customHeight="1" outlineLevel="1" x14ac:dyDescent="0.25">
      <c r="D211" s="187" t="n"/>
      <c r="E211" s="153" t="s">
        <v>76</v>
      </c>
      <c r="F211" s="186"/>
      <c r="G211" s="305">
        <f>G210-'Historical Financials'!N55</f>
        <v>0.14300000000000068</v>
      </c>
      <c r="H211" s="305">
        <f>H210-'Historical Financials'!O55</f>
        <v>0.52599999999998559</v>
      </c>
      <c r="I211" s="305">
        <f>I210-'Historical Financials'!P55</f>
        <v>0</v>
      </c>
      <c r="J211" s="305">
        <f>J210-'Historical Financials'!Q55</f>
        <v>0</v>
      </c>
      <c r="K211" s="305">
        <f>K210-'Historical Financials'!R55</f>
        <v>0</v>
      </c>
      <c r="L211" s="305">
        <f>L210-'Historical Financials'!S55</f>
        <v>0</v>
      </c>
      <c r="M211" s="305">
        <f>M210-'Historical Financials'!T55</f>
        <v>0</v>
      </c>
      <c r="N211" s="305">
        <f>N210-'Historical Financials'!U55</f>
        <v>-3.1974423109204508E-14</v>
      </c>
      <c r="O211" s="305">
        <f>O210-'Historical Financials'!V55</f>
        <v>-7.9999999999920135E-3</v>
      </c>
      <c r="P211" s="305">
        <f>P210-'Historical Financials'!W55</f>
        <v>-1.000000000000334E-2</v>
      </c>
      <c r="Q211" s="305">
        <f>Q210-'Historical Financials'!X55</f>
        <v>-4.9999999999812417E-3</v>
      </c>
      <c r="R211" s="305">
        <f>R210-'Historical Financials'!Y55</f>
        <v>-2.0000000000024443E-3</v>
      </c>
      <c r="S211" s="187" t="n"/>
      <c r="T211" s="187" t="n"/>
      <c r="U211" s="187" t="n"/>
      <c r="V211" s="187" t="n"/>
      <c r="W211" s="187" t="n"/>
      <c r="X211" s="187" t="n"/>
      <c r="Y211" s="186">
        <f t="shared" si="75"/>
        <v>-3.1974423109204508E-14</v>
      </c>
      <c r="Z211" s="186">
        <f t="shared" si="75"/>
        <v>-2.4999999999979039E-2</v>
      </c>
      <c r="AA211" s="186">
        <f t="shared" si="75"/>
        <v>0</v>
      </c>
      <c r="AB211" s="321"/>
      <c r="AC211" s="187" t="n"/>
      <c r="AD211" s="187" t="n"/>
      <c r="AE211" s="187" t="n"/>
      <c r="AF211" s="187" t="n"/>
      <c r="AG211" s="187" t="n"/>
      <c r="AH211" s="315"/>
      <c r="AI211" s="316"/>
      <c r="AJ211" s="316"/>
      <c r="AK211" s="316"/>
      <c r="AL211" s="316"/>
      <c r="AM211" s="316"/>
      <c r="AN211" s="316"/>
      <c r="AO211" s="316"/>
      <c r="AP211" s="316"/>
      <c r="AQ211" s="154" t="n"/>
      <c r="AR211" s="296"/>
      <c r="AS211" s="154" t="n"/>
      <c r="AT211" s="154" t="n"/>
      <c r="AU211" s="154" t="n"/>
      <c r="AV211" s="154" t="n"/>
      <c r="AW211" s="154" t="n"/>
      <c r="AX211" s="154" t="n"/>
      <c r="AY211" s="154" t="n"/>
      <c r="AZ211" s="154" t="n"/>
      <c r="BA211" s="154" t="n"/>
      <c r="BB211" s="154" t="n"/>
      <c r="BC211" s="154" t="n"/>
      <c r="BD211" s="154" t="n"/>
      <c r="BE211" s="154" t="n"/>
      <c r="BF211" s="154" t="n"/>
      <c r="BG211" s="154" t="n"/>
      <c r="BH211" s="154" t="n"/>
      <c r="BI211" s="154" t="n"/>
      <c r="BJ211" s="154" t="n"/>
      <c r="BK211" s="154" t="n"/>
      <c r="BL211" s="154" t="n"/>
      <c r="BM211" s="154" t="n"/>
      <c r="BN211" s="154" t="n"/>
      <c r="BO211" s="154" t="n"/>
    </row>
    <row r="212" spans="4:44" ht="16" customHeight="1" x14ac:dyDescent="0.25">
      <c r="D212" s="154" t="n"/>
      <c r="E212" s="154" t="n"/>
      <c r="F212" s="154" t="n"/>
      <c r="G212" s="154" t="n"/>
      <c r="H212" s="154" t="n"/>
      <c r="I212" s="154" t="n"/>
      <c r="J212" s="154" t="n"/>
      <c r="K212" s="154" t="n"/>
      <c r="L212" s="154" t="n"/>
      <c r="M212" s="154" t="n"/>
      <c r="N212" s="154" t="n"/>
      <c r="O212" s="154" t="n"/>
      <c r="P212" s="154" t="n"/>
      <c r="Q212" s="154" t="n"/>
      <c r="R212" s="240"/>
      <c r="S212" s="154" t="n"/>
      <c r="T212" s="154" t="n"/>
      <c r="U212" s="154" t="n"/>
      <c r="V212" s="154" t="n"/>
      <c r="W212" s="154" t="n"/>
      <c r="X212" s="154" t="n"/>
      <c r="Y212" s="154" t="n"/>
      <c r="Z212" s="154" t="n"/>
      <c r="AA212" s="154" t="n"/>
      <c r="AB212" s="154" t="n"/>
      <c r="AC212" s="154" t="n"/>
      <c r="AD212" s="154" t="n"/>
      <c r="AE212" s="154" t="n"/>
      <c r="AF212" s="154" t="n"/>
      <c r="AG212" s="154" t="n"/>
      <c r="AH212" s="154" t="n"/>
      <c r="AI212" s="154" t="n"/>
      <c r="AJ212" s="154" t="n"/>
      <c r="AK212" s="154" t="n"/>
      <c r="AL212" s="154" t="n"/>
      <c r="AM212" s="154" t="n"/>
      <c r="AN212" s="154" t="n"/>
      <c r="AO212" s="154" t="n"/>
      <c r="AP212" s="154" t="n"/>
      <c r="AQ212" s="154" t="n"/>
      <c r="AR212" s="154" t="n"/>
      <c r="AS212" s="154" t="n"/>
      <c r="AT212" s="154" t="n"/>
      <c r="AU212" s="154" t="n"/>
      <c r="AV212" s="154" t="n"/>
      <c r="AW212" s="154" t="n"/>
      <c r="AX212" s="154" t="n"/>
      <c r="AY212" s="154" t="n"/>
      <c r="AZ212" s="154" t="n"/>
      <c r="BA212" s="154" t="n"/>
      <c r="BB212" s="154" t="n"/>
      <c r="BC212" s="154" t="n"/>
      <c r="BD212" s="154" t="n"/>
      <c r="BE212" s="154" t="n"/>
      <c r="BF212" s="154" t="n"/>
      <c r="BG212" s="154" t="n"/>
      <c r="BH212" s="154" t="n"/>
      <c r="BI212" s="154" t="n"/>
      <c r="BJ212" s="154" t="n"/>
      <c r="BK212" s="154" t="n"/>
      <c r="BL212" s="154" t="n"/>
      <c r="BM212" s="154" t="n"/>
      <c r="BN212" s="154" t="n"/>
      <c r="BO212" s="154" t="n"/>
    </row>
    <row r="213" spans="4:44" ht="16" customHeight="1" x14ac:dyDescent="0.25">
      <c r="D213" s="187" t="n"/>
      <c r="E213" s="153" t="s">
        <v>146</v>
      </c>
      <c r="F213" s="187" t="n"/>
      <c r="G213" s="305">
        <f>'Historical Financials'!N69</f>
        <v>-37.617000000000004</v>
      </c>
      <c r="H213" s="305">
        <f>'Historical Financials'!O69</f>
        <v>36.483000000000004</v>
      </c>
      <c r="I213" s="305">
        <f>'Historical Financials'!P69</f>
        <v>21.681999999999988</v>
      </c>
      <c r="J213" s="305">
        <f>'Historical Financials'!Q69</f>
        <v>16.619000000000003</v>
      </c>
      <c r="K213" s="305">
        <f>'Historical Financials'!R69</f>
        <v>-30.38</v>
      </c>
      <c r="L213" s="305">
        <f>'Historical Financials'!S69</f>
        <v>10.000999999999996</v>
      </c>
      <c r="M213" s="305">
        <f>'Historical Financials'!T69</f>
        <v>8.3470000000000049</v>
      </c>
      <c r="N213" s="305">
        <f>'Historical Financials'!U69</f>
        <v>-4.9990000000000023</v>
      </c>
      <c r="O213" s="305">
        <f>'Historical Financials'!V69</f>
        <v>-39.691000000000003</v>
      </c>
      <c r="P213" s="305">
        <f>'Historical Financials'!W69</f>
        <v>7.4050000000000011</v>
      </c>
      <c r="Q213" s="305">
        <f>'Historical Financials'!X69</f>
        <v>3.9220000000000006</v>
      </c>
      <c r="R213" s="305">
        <f>'Historical Financials'!Y69</f>
        <v>19.341000000000001</v>
      </c>
      <c r="S213" s="186">
        <f t="shared" ref="S213:V213" si="83">S182</f>
        <v>5</v>
      </c>
      <c r="T213" s="186">
        <f t="shared" si="83"/>
        <v>5</v>
      </c>
      <c r="U213" s="186">
        <f t="shared" si="83"/>
        <v>5</v>
      </c>
      <c r="V213" s="186">
        <f t="shared" si="83"/>
        <v>5</v>
      </c>
      <c r="W213" s="187" t="n"/>
      <c r="X213" s="187" t="n"/>
      <c r="Y213" s="186">
        <f t="shared" ref="Y213:AA217" si="84">SUMIF($G$192:$V$192,Y$193,$G213:$V213)</f>
        <v>-17.031000000000002</v>
      </c>
      <c r="Z213" s="186">
        <f t="shared" si="84"/>
        <v>-9.0229999999999997</v>
      </c>
      <c r="AA213" s="186">
        <f t="shared" si="84"/>
        <v>20</v>
      </c>
      <c r="AB213" s="321"/>
      <c r="AC213" s="187" t="n"/>
      <c r="AD213" s="187" t="n"/>
      <c r="AE213" s="187" t="n"/>
      <c r="AF213" s="187" t="n"/>
      <c r="AG213" s="187" t="n"/>
      <c r="AH213" s="187" t="n"/>
      <c r="AI213" s="154" t="n"/>
      <c r="AJ213" s="154" t="n"/>
      <c r="AK213" s="154" t="n"/>
      <c r="AL213" s="154" t="n"/>
      <c r="AM213" s="154" t="n"/>
      <c r="AN213" s="154" t="n"/>
      <c r="AO213" s="154" t="n"/>
      <c r="AP213" s="154" t="n"/>
      <c r="AQ213" s="154" t="n"/>
      <c r="AR213" s="154" t="n"/>
      <c r="AS213" s="154" t="n"/>
      <c r="AT213" s="154" t="n"/>
      <c r="AU213" s="154" t="n"/>
      <c r="AV213" s="154" t="n"/>
      <c r="AW213" s="154" t="n"/>
      <c r="AX213" s="154" t="n"/>
      <c r="AY213" s="154" t="n"/>
      <c r="AZ213" s="154" t="n"/>
      <c r="BA213" s="154" t="n"/>
      <c r="BB213" s="154" t="n"/>
      <c r="BC213" s="154" t="n"/>
      <c r="BD213" s="154" t="n"/>
      <c r="BE213" s="154" t="n"/>
      <c r="BF213" s="154" t="n"/>
      <c r="BG213" s="154" t="n"/>
      <c r="BH213" s="154" t="n"/>
      <c r="BI213" s="154" t="n"/>
      <c r="BJ213" s="154" t="n"/>
      <c r="BK213" s="154" t="n"/>
      <c r="BL213" s="154" t="n"/>
      <c r="BM213" s="154" t="n"/>
      <c r="BN213" s="154" t="n"/>
      <c r="BO213" s="154" t="n"/>
    </row>
    <row r="214" spans="4:44" ht="16" customHeight="1" x14ac:dyDescent="0.25">
      <c r="D214" s="194" t="n"/>
      <c r="E214" s="238" t="s">
        <v>131</v>
      </c>
      <c r="F214" s="194" t="n"/>
      <c r="G214" s="317">
        <f>'Historical Financials'!N70</f>
        <v>-2.0819999999999999</v>
      </c>
      <c r="H214" s="317">
        <f>'Historical Financials'!O70</f>
        <v>-6.7719999999999994</v>
      </c>
      <c r="I214" s="317">
        <f>'Historical Financials'!P70</f>
        <v>-6.8240000000000016</v>
      </c>
      <c r="J214" s="317">
        <f>'Historical Financials'!Q70</f>
        <v>-4.2680000000000007</v>
      </c>
      <c r="K214" s="317">
        <f>'Historical Financials'!R70</f>
        <v>-5.6829999999999998</v>
      </c>
      <c r="L214" s="317">
        <f>'Historical Financials'!S70</f>
        <v>-2.0510000000000002</v>
      </c>
      <c r="M214" s="317">
        <f>'Historical Financials'!T70</f>
        <v>-2.3000000000000007</v>
      </c>
      <c r="N214" s="317">
        <f>'Historical Financials'!U70</f>
        <v>-1.9619999999999997</v>
      </c>
      <c r="O214" s="317">
        <f>'Historical Financials'!V70</f>
        <v>-1.8260000000000001</v>
      </c>
      <c r="P214" s="317">
        <f>'Historical Financials'!W70</f>
        <v>-2.6249999999999996</v>
      </c>
      <c r="Q214" s="317">
        <f>'Historical Financials'!X70</f>
        <v>-1.1630000000000003</v>
      </c>
      <c r="R214" s="317">
        <f>'Historical Financials'!Y70</f>
        <v>-1.3200000000000003</v>
      </c>
      <c r="S214" s="324">
        <f t="shared" ref="S214:V214" si="85">-S$199*S173</f>
        <v>-2.1498576070990016</v>
      </c>
      <c r="T214" s="324">
        <f t="shared" si="85"/>
        <v>-2.1587071307105048</v>
      </c>
      <c r="U214" s="324">
        <f t="shared" si="85"/>
        <v>-1.87673324681132</v>
      </c>
      <c r="V214" s="324">
        <f t="shared" si="85"/>
        <v>-2.0928115154370399</v>
      </c>
      <c r="W214" s="194" t="n"/>
      <c r="X214" s="194" t="n"/>
      <c r="Y214" s="324">
        <f t="shared" si="84"/>
        <v>-11.996</v>
      </c>
      <c r="Z214" s="324">
        <f t="shared" si="84"/>
        <v>-6.9340000000000002</v>
      </c>
      <c r="AA214" s="324">
        <f t="shared" si="84"/>
        <v>-8.2781095000578659</v>
      </c>
      <c r="AB214" s="194" t="n"/>
      <c r="AC214" s="194" t="n"/>
      <c r="AD214" s="194" t="n"/>
      <c r="AE214" s="194" t="n"/>
      <c r="AF214" s="194" t="n"/>
      <c r="AG214" s="194" t="n"/>
      <c r="AH214" s="194" t="n"/>
      <c r="AI214" s="154" t="n"/>
      <c r="AJ214" s="154" t="n"/>
      <c r="AK214" s="154" t="n"/>
      <c r="AL214" s="154" t="n"/>
      <c r="AM214" s="154" t="n"/>
      <c r="AN214" s="154" t="n"/>
      <c r="AO214" s="154" t="n"/>
      <c r="AP214" s="154" t="n"/>
      <c r="AQ214" s="154" t="n"/>
      <c r="AR214" s="154" t="n"/>
      <c r="AS214" s="154" t="n"/>
      <c r="AT214" s="154" t="n"/>
      <c r="AU214" s="154" t="n"/>
      <c r="AV214" s="154" t="n"/>
      <c r="AW214" s="154" t="n"/>
      <c r="AX214" s="154" t="n"/>
      <c r="AY214" s="154" t="n"/>
      <c r="AZ214" s="154" t="n"/>
      <c r="BA214" s="154" t="n"/>
      <c r="BB214" s="154" t="n"/>
      <c r="BC214" s="154" t="n"/>
      <c r="BD214" s="154" t="n"/>
      <c r="BE214" s="154" t="n"/>
      <c r="BF214" s="154" t="n"/>
      <c r="BG214" s="154" t="n"/>
      <c r="BH214" s="154" t="n"/>
      <c r="BI214" s="154" t="n"/>
      <c r="BJ214" s="154" t="n"/>
      <c r="BK214" s="154" t="n"/>
      <c r="BL214" s="154" t="n"/>
      <c r="BM214" s="154" t="n"/>
      <c r="BN214" s="154" t="n"/>
      <c r="BO214" s="154" t="n"/>
    </row>
    <row r="215" spans="4:44" ht="16" customHeight="1" x14ac:dyDescent="0.25">
      <c r="D215" s="207" t="s">
        <v>291</v>
      </c>
      <c r="E215" s="210" t="n"/>
      <c r="F215" s="210" t="n"/>
      <c r="G215" s="209">
        <f t="shared" ref="G215:V215" si="86">SUM(G210,G213:G214)</f>
        <v>-17.61</v>
      </c>
      <c r="H215" s="209">
        <f t="shared" si="86"/>
        <v>51.711999999999996</v>
      </c>
      <c r="I215" s="209">
        <f t="shared" si="86"/>
        <v>19.546999999999986</v>
      </c>
      <c r="J215" s="209">
        <f t="shared" si="86"/>
        <v>25.333000000000023</v>
      </c>
      <c r="K215" s="209">
        <f t="shared" si="86"/>
        <v>-11.649000000000008</v>
      </c>
      <c r="L215" s="209">
        <f t="shared" si="86"/>
        <v>34.771999999999998</v>
      </c>
      <c r="M215" s="209">
        <f t="shared" si="86"/>
        <v>18.394999999999992</v>
      </c>
      <c r="N215" s="209">
        <f t="shared" si="86"/>
        <v>11.399999999999967</v>
      </c>
      <c r="O215" s="209">
        <f t="shared" si="86"/>
        <v>-18.995000000000005</v>
      </c>
      <c r="P215" s="209">
        <f t="shared" si="86"/>
        <v>19.027999999999977</v>
      </c>
      <c r="Q215" s="209">
        <f t="shared" ref="Q215" si="87">SUM(Q210,Q213:Q214)</f>
        <v>16.561000000000021</v>
      </c>
      <c r="R215" s="209">
        <f t="shared" ref="R215" si="88">SUM(R210,R213:R214)</f>
        <v>37.393000000000065</v>
      </c>
      <c r="S215" s="209">
        <f t="shared" si="86"/>
        <v>18.532936892900999</v>
      </c>
      <c r="T215" s="209">
        <f t="shared" si="86"/>
        <v>15.892764019289492</v>
      </c>
      <c r="U215" s="209">
        <f t="shared" si="86"/>
        <v>15.865933503188678</v>
      </c>
      <c r="V215" s="209">
        <f t="shared" si="86"/>
        <v>16.32067008456297</v>
      </c>
      <c r="W215" s="210" t="n"/>
      <c r="X215" s="210" t="n"/>
      <c r="Y215" s="209">
        <f t="shared" si="84"/>
        <v>52.91799999999995</v>
      </c>
      <c r="Z215" s="209">
        <f t="shared" si="84"/>
        <v>53.987000000000059</v>
      </c>
      <c r="AA215" s="209">
        <f t="shared" si="84"/>
        <v>66.612304499942141</v>
      </c>
      <c r="AB215" s="289" t="e">
        <f>#REF!</f>
        <v>#REF!</v>
      </c>
      <c r="AC215" s="210" t="n"/>
      <c r="AD215" s="210" t="n"/>
      <c r="AE215" s="210" t="n"/>
      <c r="AF215" s="210" t="n"/>
      <c r="AG215" s="210" t="n"/>
      <c r="AH215" s="210" t="n"/>
      <c r="AI215" s="196" t="n"/>
      <c r="AJ215" s="196" t="n"/>
      <c r="AK215" s="196" t="n"/>
      <c r="AL215" s="196" t="n"/>
      <c r="AM215" s="196" t="n"/>
      <c r="AN215" s="196" t="n"/>
      <c r="AO215" s="196" t="n"/>
      <c r="AP215" s="196" t="n"/>
      <c r="AQ215" s="196" t="n"/>
      <c r="AR215" s="196" t="n"/>
      <c r="AS215" s="196" t="n"/>
      <c r="AT215" s="196" t="n"/>
      <c r="AU215" s="196" t="n"/>
      <c r="AV215" s="196" t="n"/>
      <c r="AW215" s="196" t="n"/>
      <c r="AX215" s="196" t="n"/>
      <c r="AY215" s="196" t="n"/>
      <c r="AZ215" s="196" t="n"/>
      <c r="BA215" s="196" t="n"/>
      <c r="BB215" s="196" t="n"/>
      <c r="BC215" s="196" t="n"/>
      <c r="BD215" s="196" t="n"/>
      <c r="BE215" s="196" t="n"/>
      <c r="BF215" s="196" t="n"/>
      <c r="BG215" s="196" t="n"/>
      <c r="BH215" s="196" t="n"/>
      <c r="BI215" s="196" t="n"/>
      <c r="BJ215" s="196" t="n"/>
      <c r="BK215" s="196" t="n"/>
      <c r="BL215" s="196" t="n"/>
      <c r="BM215" s="196" t="n"/>
      <c r="BN215" s="196" t="n"/>
      <c r="BO215" s="196" t="n"/>
    </row>
    <row r="216" spans="4:44" s="17" customFormat="1" ht="16" customHeight="1" x14ac:dyDescent="0.25">
      <c r="D216" s="186"/>
      <c r="E216" s="153" t="s">
        <v>140</v>
      </c>
      <c r="F216" s="187" t="n"/>
      <c r="G216" s="305">
        <f>'Historical Financials'!N72</f>
        <v>-10.454000000000001</v>
      </c>
      <c r="H216" s="305">
        <f>'Historical Financials'!O72</f>
        <v>-7.81</v>
      </c>
      <c r="I216" s="305">
        <f>'Historical Financials'!P72</f>
        <v>-7.5170000000000003</v>
      </c>
      <c r="J216" s="305">
        <f>'Historical Financials'!Q72</f>
        <v>-7.867</v>
      </c>
      <c r="K216" s="305">
        <f>'Historical Financials'!R72</f>
        <v>-8.0960000000000001</v>
      </c>
      <c r="L216" s="305">
        <f>'Historical Financials'!S72</f>
        <v>-8.6780000000000008</v>
      </c>
      <c r="M216" s="305">
        <f>'Historical Financials'!T72</f>
        <v>-8.5340000000000007</v>
      </c>
      <c r="N216" s="305">
        <f>'Historical Financials'!U72</f>
        <v>-8.1920000000000002</v>
      </c>
      <c r="O216" s="305">
        <f>'Historical Financials'!V72</f>
        <v>-7.8929999999999998</v>
      </c>
      <c r="P216" s="305">
        <f>'Historical Financials'!W72</f>
        <v>-8.0909999999999993</v>
      </c>
      <c r="Q216" s="305">
        <f>'Historical Financials'!X72</f>
        <v>-7.8150000000000004</v>
      </c>
      <c r="R216" s="305">
        <f>'Historical Financials'!Y72</f>
        <v>-7.5510000000000019</v>
      </c>
      <c r="S216" s="186">
        <f ca="1">IF($F$10=0,0,S302)</f>
        <v>-8.8494453418750005</v>
      </c>
      <c r="T216" s="186">
        <f ca="1">IF($F$10=0,0,T302)</f>
        <v>-9.3606835706250013</v>
      </c>
      <c r="U216" s="186">
        <f ca="1">IF($F$10=0,0,U302)</f>
        <v>-9.0553697737499999</v>
      </c>
      <c r="V216" s="186">
        <f ca="1">IF($F$10=0,0,V302)</f>
        <v>-8.8309418400000013</v>
      </c>
      <c r="W216" s="187" t="n"/>
      <c r="X216" s="187" t="n"/>
      <c r="Y216" s="186">
        <f t="shared" si="84"/>
        <v>-33.5</v>
      </c>
      <c r="Z216" s="186">
        <f t="shared" si="84"/>
        <v>-31.35</v>
      </c>
      <c r="AA216" s="186">
        <f t="shared" ca="1" si="84"/>
        <v>-36.096440526250007</v>
      </c>
      <c r="AB216" s="186" t="e">
        <f>#REF!</f>
        <v>#REF!</v>
      </c>
      <c r="AC216" s="310"/>
      <c r="AD216" s="310"/>
      <c r="AE216" s="310"/>
      <c r="AF216" s="310"/>
      <c r="AG216" s="186"/>
      <c r="AH216" s="186"/>
      <c r="AI216" s="153"/>
      <c r="AJ216" s="153"/>
      <c r="AK216" s="153"/>
      <c r="AL216" s="153"/>
      <c r="AM216" s="153"/>
      <c r="AN216" s="153"/>
      <c r="AO216" s="153"/>
      <c r="AP216" s="153"/>
      <c r="AQ216" s="154" t="n"/>
      <c r="AR216" s="154" t="n"/>
      <c r="AS216" s="154" t="n"/>
      <c r="AT216" s="154" t="n"/>
      <c r="AU216" s="154" t="n"/>
      <c r="AV216" s="154" t="n"/>
      <c r="AW216" s="154" t="n"/>
      <c r="AX216" s="154" t="n"/>
      <c r="AY216" s="154" t="n"/>
      <c r="AZ216" s="154" t="n"/>
      <c r="BA216" s="154" t="n"/>
      <c r="BB216" s="154" t="n"/>
      <c r="BC216" s="154" t="n"/>
      <c r="BD216" s="154" t="n"/>
      <c r="BE216" s="154" t="n"/>
      <c r="BF216" s="154" t="n"/>
      <c r="BG216" s="154" t="n"/>
      <c r="BH216" s="154" t="n"/>
      <c r="BI216" s="154" t="n"/>
      <c r="BJ216" s="154" t="n"/>
      <c r="BK216" s="154" t="n"/>
      <c r="BL216" s="154" t="n"/>
      <c r="BM216" s="154" t="n"/>
      <c r="BN216" s="154" t="n"/>
      <c r="BO216" s="154" t="n"/>
    </row>
    <row r="217" spans="4:44" ht="16" customHeight="1" x14ac:dyDescent="0.25">
      <c r="D217" s="187" t="n"/>
      <c r="E217" s="153" t="s">
        <v>141</v>
      </c>
      <c r="F217" s="187" t="n"/>
      <c r="G217" s="305">
        <f>'Historical Financials'!N73</f>
        <v>-1.2750000000000001</v>
      </c>
      <c r="H217" s="305">
        <f>'Historical Financials'!O73</f>
        <v>-1.2750000000000001</v>
      </c>
      <c r="I217" s="305">
        <f>'Historical Financials'!P73</f>
        <v>-1.2750000000000001</v>
      </c>
      <c r="J217" s="305">
        <f>'Historical Financials'!Q73</f>
        <v>-1.2750000000000001</v>
      </c>
      <c r="K217" s="305">
        <f>'Historical Financials'!R73</f>
        <v>-1.2750000000000001</v>
      </c>
      <c r="L217" s="305">
        <f>'Historical Financials'!S73</f>
        <v>-1.2750000000000001</v>
      </c>
      <c r="M217" s="305">
        <f>'Historical Financials'!T73</f>
        <v>-1.2750000000000001</v>
      </c>
      <c r="N217" s="305">
        <f>'Historical Financials'!U73</f>
        <v>-1.2750000000000004</v>
      </c>
      <c r="O217" s="305">
        <f>'Historical Financials'!V73</f>
        <v>-1.2750000000000001</v>
      </c>
      <c r="P217" s="305">
        <f>'Historical Financials'!W73</f>
        <v>-1.2750000000000001</v>
      </c>
      <c r="Q217" s="305">
        <f>'Historical Financials'!X73</f>
        <v>-1.2750000000000001</v>
      </c>
      <c r="R217" s="305">
        <f>'Historical Financials'!Y73</f>
        <v>-1.2750000000000004</v>
      </c>
      <c r="S217" s="186">
        <f t="shared" ref="S217:V217" si="89">R217</f>
        <v>-1.2750000000000004</v>
      </c>
      <c r="T217" s="186">
        <f t="shared" si="89"/>
        <v>-1.2750000000000004</v>
      </c>
      <c r="U217" s="186">
        <f t="shared" si="89"/>
        <v>-1.2750000000000004</v>
      </c>
      <c r="V217" s="186">
        <f t="shared" si="89"/>
        <v>-1.2750000000000004</v>
      </c>
      <c r="W217" s="187" t="n"/>
      <c r="X217" s="187" t="n"/>
      <c r="Y217" s="186">
        <f t="shared" si="84"/>
        <v>-5.1000000000000005</v>
      </c>
      <c r="Z217" s="186">
        <f t="shared" si="84"/>
        <v>-5.1000000000000005</v>
      </c>
      <c r="AA217" s="186">
        <f t="shared" si="84"/>
        <v>-5.1000000000000014</v>
      </c>
      <c r="AB217" s="321" t="e">
        <f>SUM(AB215:AB216)</f>
        <v>#REF!</v>
      </c>
      <c r="AC217" s="187" t="n"/>
      <c r="AD217" s="187" t="n"/>
      <c r="AE217" s="187" t="n"/>
      <c r="AF217" s="187" t="n"/>
      <c r="AG217" s="187" t="n"/>
      <c r="AH217" s="187" t="n"/>
      <c r="AI217" s="154" t="n"/>
      <c r="AJ217" s="154" t="n"/>
      <c r="AK217" s="154" t="n"/>
      <c r="AL217" s="154" t="n"/>
      <c r="AM217" s="154" t="n"/>
      <c r="AN217" s="154" t="n"/>
      <c r="AO217" s="154" t="n"/>
      <c r="AP217" s="154" t="n"/>
      <c r="AQ217" s="154" t="n"/>
      <c r="AR217" s="154" t="n"/>
      <c r="AS217" s="154" t="n"/>
      <c r="AT217" s="154" t="n"/>
      <c r="AU217" s="154" t="n"/>
      <c r="AV217" s="154" t="n"/>
      <c r="AW217" s="154" t="n"/>
      <c r="AX217" s="154" t="n"/>
      <c r="AY217" s="154" t="n"/>
      <c r="AZ217" s="154" t="n"/>
      <c r="BA217" s="154" t="n"/>
      <c r="BB217" s="154" t="n"/>
      <c r="BC217" s="154" t="n"/>
      <c r="BD217" s="154" t="n"/>
      <c r="BE217" s="154" t="n"/>
      <c r="BF217" s="154" t="n"/>
      <c r="BG217" s="154" t="n"/>
      <c r="BH217" s="154" t="n"/>
      <c r="BI217" s="154" t="n"/>
      <c r="BJ217" s="154" t="n"/>
      <c r="BK217" s="154" t="n"/>
      <c r="BL217" s="154" t="n"/>
      <c r="BM217" s="154" t="n"/>
      <c r="BN217" s="154" t="n"/>
      <c r="BO217" s="154" t="n"/>
    </row>
    <row r="218" spans="4:44" ht="16" customHeight="1" x14ac:dyDescent="0.25">
      <c r="D218" s="194" t="n"/>
      <c r="E218" s="238" t="s">
        <v>582</v>
      </c>
      <c r="F218" s="194" t="n"/>
      <c r="G218" s="194" t="n"/>
      <c r="H218" s="194" t="n"/>
      <c r="I218" s="194" t="n"/>
      <c r="J218" s="194" t="n"/>
      <c r="K218" s="194" t="n"/>
      <c r="L218" s="194" t="n"/>
      <c r="M218" s="194" t="n"/>
      <c r="N218" s="194" t="n"/>
      <c r="O218" s="194" t="n"/>
      <c r="P218" s="194" t="n"/>
      <c r="Q218" s="194" t="n"/>
      <c r="R218" s="194" t="n"/>
      <c r="S218" s="317">
        <f>IF($F$14=1,'Uptier + New Money'!$F$10,0)</f>
        <v>75</v>
      </c>
      <c r="T218" s="192">
        <v>0</v>
      </c>
      <c r="U218" s="192">
        <v>0</v>
      </c>
      <c r="V218" s="192">
        <v>0</v>
      </c>
      <c r="W218" s="194" t="n"/>
      <c r="X218" s="194" t="n"/>
      <c r="Y218" s="194" t="n"/>
      <c r="Z218" s="194" t="n"/>
      <c r="AA218" s="194" t="n"/>
      <c r="AB218" s="324"/>
      <c r="AC218" s="194" t="n"/>
      <c r="AD218" s="194" t="n"/>
      <c r="AE218" s="194" t="n"/>
      <c r="AF218" s="194" t="n"/>
      <c r="AG218" s="194" t="n"/>
      <c r="AH218" s="194" t="n"/>
      <c r="AI218" s="154" t="n"/>
      <c r="AJ218" s="154" t="n"/>
      <c r="AK218" s="154" t="n"/>
      <c r="AL218" s="154" t="n"/>
      <c r="AM218" s="154" t="n"/>
      <c r="AN218" s="154" t="n"/>
      <c r="AO218" s="154" t="n"/>
      <c r="AP218" s="154" t="n"/>
      <c r="AQ218" s="154" t="n"/>
      <c r="AR218" s="154" t="n"/>
      <c r="AS218" s="154" t="n"/>
      <c r="AT218" s="154" t="n"/>
      <c r="AU218" s="154" t="n"/>
      <c r="AV218" s="154" t="n"/>
      <c r="AW218" s="154" t="n"/>
      <c r="AX218" s="154" t="n"/>
      <c r="AY218" s="154" t="n"/>
      <c r="AZ218" s="154" t="n"/>
      <c r="BA218" s="154" t="n"/>
      <c r="BB218" s="154" t="n"/>
      <c r="BC218" s="154" t="n"/>
      <c r="BD218" s="154" t="n"/>
      <c r="BE218" s="154" t="n"/>
      <c r="BF218" s="154" t="n"/>
      <c r="BG218" s="154" t="n"/>
      <c r="BH218" s="154" t="n"/>
      <c r="BI218" s="154" t="n"/>
      <c r="BJ218" s="154" t="n"/>
      <c r="BK218" s="154" t="n"/>
      <c r="BL218" s="154" t="n"/>
      <c r="BM218" s="154" t="n"/>
      <c r="BN218" s="154" t="n"/>
      <c r="BO218" s="154" t="n"/>
    </row>
    <row r="219" spans="4:44" ht="16" customHeight="1" x14ac:dyDescent="0.25">
      <c r="D219" s="207" t="s">
        <v>182</v>
      </c>
      <c r="E219" s="210" t="n"/>
      <c r="F219" s="210" t="n"/>
      <c r="G219" s="209">
        <f t="shared" ref="G219:P219" si="90">SUM(G215:G217)</f>
        <v>-29.338999999999999</v>
      </c>
      <c r="H219" s="209">
        <f t="shared" si="90"/>
        <v>42.626999999999995</v>
      </c>
      <c r="I219" s="209">
        <f t="shared" si="90"/>
        <v>10.754999999999987</v>
      </c>
      <c r="J219" s="209">
        <f t="shared" si="90"/>
        <v>16.191000000000024</v>
      </c>
      <c r="K219" s="209">
        <f t="shared" si="90"/>
        <v>-21.020000000000007</v>
      </c>
      <c r="L219" s="209">
        <f t="shared" si="90"/>
        <v>24.818999999999999</v>
      </c>
      <c r="M219" s="209">
        <f t="shared" si="90"/>
        <v>8.5859999999999914</v>
      </c>
      <c r="N219" s="209">
        <f t="shared" si="90"/>
        <v>1.9329999999999661</v>
      </c>
      <c r="O219" s="209">
        <f t="shared" si="90"/>
        <v>-28.163000000000004</v>
      </c>
      <c r="P219" s="209">
        <f t="shared" si="90"/>
        <v>9.6619999999999777</v>
      </c>
      <c r="Q219" s="209">
        <f t="shared" ref="Q219" si="91">SUM(Q215:Q217)</f>
        <v>7.4710000000000196</v>
      </c>
      <c r="R219" s="209">
        <f t="shared" ref="R219" si="92">SUM(R215:R217)</f>
        <v>28.567000000000064</v>
      </c>
      <c r="S219" s="209">
        <f t="shared" ref="S219:V219" ca="1" si="93">SUM(S215:S218)</f>
        <v>83.408491551026003</v>
      </c>
      <c r="T219" s="209">
        <f t="shared" ca="1" si="93"/>
        <v>5.2570804486644906</v>
      </c>
      <c r="U219" s="209">
        <f t="shared" ca="1" si="93"/>
        <v>5.5355637294386781</v>
      </c>
      <c r="V219" s="209">
        <f t="shared" ca="1" si="93"/>
        <v>6.2147282445629681</v>
      </c>
      <c r="W219" s="210" t="n"/>
      <c r="X219" s="210" t="n"/>
      <c r="Y219" s="209">
        <f>SUMIF($G$192:$V$192,Y$193,$G219:$V219)</f>
        <v>14.31799999999995</v>
      </c>
      <c r="Z219" s="209">
        <f>SUMIF($G$192:$V$192,Z$193,$G219:$V219)</f>
        <v>17.537000000000056</v>
      </c>
      <c r="AA219" s="209">
        <f ca="1">SUMIF($G$192:$V$192,AA$193,$G219:$V219)</f>
        <v>100.41586397369214</v>
      </c>
      <c r="AB219" s="289"/>
      <c r="AC219" s="210" t="n"/>
      <c r="AD219" s="210" t="n"/>
      <c r="AE219" s="210" t="n"/>
      <c r="AF219" s="210" t="n"/>
      <c r="AG219" s="210" t="n"/>
      <c r="AH219" s="326"/>
      <c r="AI219" s="327"/>
      <c r="AJ219" s="327"/>
      <c r="AK219" s="327"/>
      <c r="AL219" s="327"/>
      <c r="AM219" s="327"/>
      <c r="AN219" s="327"/>
      <c r="AO219" s="327"/>
      <c r="AP219" s="327"/>
      <c r="AQ219" s="196" t="n"/>
      <c r="AR219" s="328"/>
      <c r="AS219" s="196" t="n"/>
      <c r="AT219" s="196" t="n"/>
      <c r="AU219" s="196" t="n"/>
      <c r="AV219" s="196" t="n"/>
      <c r="AW219" s="196" t="n"/>
      <c r="AX219" s="196" t="n"/>
      <c r="AY219" s="196" t="n"/>
      <c r="AZ219" s="196" t="n"/>
      <c r="BA219" s="196" t="n"/>
      <c r="BB219" s="196" t="n"/>
      <c r="BC219" s="196" t="n"/>
      <c r="BD219" s="196" t="n"/>
      <c r="BE219" s="196" t="n"/>
      <c r="BF219" s="196" t="n"/>
      <c r="BG219" s="196" t="n"/>
      <c r="BH219" s="196" t="n"/>
      <c r="BI219" s="196" t="n"/>
      <c r="BJ219" s="196" t="n"/>
      <c r="BK219" s="196" t="n"/>
      <c r="BL219" s="196" t="n"/>
      <c r="BM219" s="196" t="n"/>
      <c r="BN219" s="196" t="n"/>
      <c r="BO219" s="196" t="n"/>
    </row>
    <row r="220" spans="4:44" ht="16" customHeight="1" x14ac:dyDescent="0.25">
      <c r="D220" s="154" t="n"/>
      <c r="E220" s="154" t="n"/>
      <c r="F220" s="154" t="n"/>
      <c r="G220" s="154" t="n"/>
      <c r="H220" s="154" t="n"/>
      <c r="I220" s="154" t="n"/>
      <c r="J220" s="154" t="n"/>
      <c r="K220" s="154" t="n"/>
      <c r="L220" s="154" t="n"/>
      <c r="M220" s="154" t="n"/>
      <c r="N220" s="154" t="n"/>
      <c r="O220" s="154" t="n"/>
      <c r="P220" s="154" t="n"/>
      <c r="Q220" s="154" t="n"/>
      <c r="R220" s="154" t="n"/>
      <c r="S220" s="154" t="n"/>
      <c r="T220" s="154" t="n"/>
      <c r="U220" s="154" t="n"/>
      <c r="V220" s="154" t="n"/>
      <c r="W220" s="154" t="n"/>
      <c r="X220" s="154" t="n"/>
      <c r="Y220" s="240"/>
      <c r="Z220" s="240"/>
      <c r="AA220" s="240"/>
      <c r="AB220" s="240"/>
      <c r="AC220" s="154" t="n"/>
      <c r="AD220" s="154" t="n"/>
      <c r="AE220" s="154" t="n"/>
      <c r="AF220" s="154" t="n"/>
      <c r="AG220" s="154" t="n"/>
      <c r="AH220" s="154" t="n"/>
      <c r="AI220" s="154" t="n"/>
      <c r="AJ220" s="154" t="n"/>
      <c r="AK220" s="154" t="n"/>
      <c r="AL220" s="154" t="n"/>
      <c r="AM220" s="154" t="n"/>
      <c r="AN220" s="154" t="n"/>
      <c r="AO220" s="154" t="n"/>
      <c r="AP220" s="154" t="n"/>
      <c r="AQ220" s="154" t="n"/>
      <c r="AR220" s="154" t="n"/>
      <c r="AS220" s="154" t="n"/>
      <c r="AT220" s="154" t="n"/>
      <c r="AU220" s="154" t="n"/>
      <c r="AV220" s="154" t="n"/>
      <c r="AW220" s="154" t="n"/>
      <c r="AX220" s="154" t="n"/>
      <c r="AY220" s="154" t="n"/>
      <c r="AZ220" s="154" t="n"/>
      <c r="BA220" s="154" t="n"/>
      <c r="BB220" s="154" t="n"/>
      <c r="BC220" s="154" t="n"/>
      <c r="BD220" s="154" t="n"/>
      <c r="BE220" s="154" t="n"/>
      <c r="BF220" s="154" t="n"/>
      <c r="BG220" s="154" t="n"/>
      <c r="BH220" s="154" t="n"/>
      <c r="BI220" s="154" t="n"/>
      <c r="BJ220" s="154" t="n"/>
      <c r="BK220" s="154" t="n"/>
      <c r="BL220" s="154" t="n"/>
      <c r="BM220" s="154" t="n"/>
      <c r="BN220" s="154" t="n"/>
      <c r="BO220" s="154" t="n"/>
    </row>
    <row r="221" spans="4:44" ht="16" customHeight="1" x14ac:dyDescent="0.25">
      <c r="D221" s="177" t="s">
        <v>255</v>
      </c>
      <c r="E221" s="178" t="n"/>
      <c r="F221" s="178"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294"/>
      <c r="Z221" s="294"/>
      <c r="AA221" s="294"/>
      <c r="AB221" s="294"/>
      <c r="AC221" s="178" t="n"/>
      <c r="AD221" s="178" t="n"/>
      <c r="AE221" s="178" t="n"/>
      <c r="AF221" s="178" t="n"/>
      <c r="AG221" s="178" t="n"/>
      <c r="AH221" s="178" t="n"/>
      <c r="AI221" s="154" t="n"/>
      <c r="AJ221" s="154" t="n"/>
      <c r="AK221" s="154" t="n"/>
      <c r="AL221" s="154" t="n"/>
      <c r="AM221" s="154" t="n"/>
      <c r="AN221" s="154" t="n"/>
      <c r="AO221" s="154" t="n"/>
      <c r="AP221" s="154" t="n"/>
      <c r="AQ221" s="154" t="n"/>
      <c r="AR221" s="154" t="n"/>
      <c r="AS221" s="154" t="n"/>
      <c r="AT221" s="154" t="n"/>
      <c r="AU221" s="154" t="n"/>
      <c r="AV221" s="154" t="n"/>
      <c r="AW221" s="154" t="n"/>
      <c r="AX221" s="154" t="n"/>
      <c r="AY221" s="154" t="n"/>
      <c r="AZ221" s="154" t="n"/>
      <c r="BA221" s="154" t="n"/>
      <c r="BB221" s="154" t="n"/>
      <c r="BC221" s="154" t="n"/>
      <c r="BD221" s="154" t="n"/>
      <c r="BE221" s="154" t="n"/>
      <c r="BF221" s="154" t="n"/>
      <c r="BG221" s="154" t="n"/>
      <c r="BH221" s="154" t="n"/>
      <c r="BI221" s="154" t="n"/>
      <c r="BJ221" s="154" t="n"/>
      <c r="BK221" s="154" t="n"/>
      <c r="BL221" s="154" t="n"/>
      <c r="BM221" s="154" t="n"/>
      <c r="BN221" s="154" t="n"/>
      <c r="BO221" s="154" t="n"/>
    </row>
    <row r="222" spans="4:44" ht="16" customHeight="1" x14ac:dyDescent="0.25">
      <c r="D222" s="187" t="n"/>
      <c r="E222" s="153" t="s">
        <v>256</v>
      </c>
      <c r="F222" s="187" t="n"/>
      <c r="G222" s="185">
        <v>15.231999999999999</v>
      </c>
      <c r="H222" s="185">
        <v>14.496</v>
      </c>
      <c r="I222" s="185">
        <v>11.28</v>
      </c>
      <c r="J222" s="185">
        <v>29.920999999999999</v>
      </c>
      <c r="K222" s="185">
        <v>23.62</v>
      </c>
      <c r="L222" s="185">
        <v>18.024999999999999</v>
      </c>
      <c r="M222" s="185">
        <v>16.872</v>
      </c>
      <c r="N222" s="185">
        <v>14.981</v>
      </c>
      <c r="O222" s="185">
        <v>12.034000000000001</v>
      </c>
      <c r="P222" s="185">
        <v>10.3</v>
      </c>
      <c r="Q222" s="185">
        <v>5.9</v>
      </c>
      <c r="R222" s="185">
        <v>19.623999999999999</v>
      </c>
      <c r="S222" s="186">
        <f t="shared" ref="S222:V222" ca="1" si="94">S241</f>
        <v>103.032491551026</v>
      </c>
      <c r="T222" s="186">
        <f t="shared" ca="1" si="94"/>
        <v>108.28957199969049</v>
      </c>
      <c r="U222" s="186">
        <f t="shared" ca="1" si="94"/>
        <v>113.82513572912917</v>
      </c>
      <c r="V222" s="186">
        <f t="shared" ca="1" si="94"/>
        <v>120.03986397369214</v>
      </c>
      <c r="W222" s="187" t="n"/>
      <c r="X222" s="187" t="n"/>
      <c r="Y222" s="321">
        <f>N222</f>
        <v>14.981</v>
      </c>
      <c r="Z222" s="321">
        <f>R222</f>
        <v>19.623999999999999</v>
      </c>
      <c r="AA222" s="321">
        <f ca="1">V222</f>
        <v>120.03986397369214</v>
      </c>
      <c r="AB222" s="321"/>
      <c r="AC222" s="187" t="n"/>
      <c r="AD222" s="187" t="n"/>
      <c r="AE222" s="187" t="n"/>
      <c r="AF222" s="187" t="n"/>
      <c r="AG222" s="187" t="n"/>
      <c r="AH222" s="187" t="n"/>
      <c r="AI222" s="154" t="n"/>
      <c r="AJ222" s="154" t="n"/>
      <c r="AK222" s="154" t="n"/>
      <c r="AL222" s="154" t="n"/>
      <c r="AM222" s="154" t="n"/>
      <c r="AN222" s="154" t="n"/>
      <c r="AO222" s="154" t="n"/>
      <c r="AP222" s="154" t="n"/>
      <c r="AQ222" s="154" t="n"/>
      <c r="AR222" s="154" t="n"/>
      <c r="AS222" s="154" t="n"/>
      <c r="AT222" s="154" t="n"/>
      <c r="AU222" s="154" t="n"/>
      <c r="AV222" s="154" t="n"/>
      <c r="AW222" s="154" t="n"/>
      <c r="AX222" s="154" t="n"/>
      <c r="AY222" s="154" t="n"/>
      <c r="AZ222" s="154" t="n"/>
      <c r="BA222" s="154" t="n"/>
      <c r="BB222" s="154" t="n"/>
      <c r="BC222" s="154" t="n"/>
      <c r="BD222" s="154" t="n"/>
      <c r="BE222" s="154" t="n"/>
      <c r="BF222" s="154" t="n"/>
      <c r="BG222" s="154" t="n"/>
      <c r="BH222" s="154" t="n"/>
      <c r="BI222" s="154" t="n"/>
      <c r="BJ222" s="154" t="n"/>
      <c r="BK222" s="154" t="n"/>
      <c r="BL222" s="154" t="n"/>
      <c r="BM222" s="154" t="n"/>
      <c r="BN222" s="154" t="n"/>
      <c r="BO222" s="154" t="n"/>
    </row>
    <row r="223" spans="4:44" ht="16" customHeight="1" x14ac:dyDescent="0.25">
      <c r="D223" s="187" t="n"/>
      <c r="E223" s="153" t="s">
        <v>258</v>
      </c>
      <c r="F223" s="187" t="n"/>
      <c r="G223" s="185">
        <v>0.1</v>
      </c>
      <c r="H223" s="185">
        <v>15.2</v>
      </c>
      <c r="I223" s="185">
        <v>5.9</v>
      </c>
      <c r="J223" s="185">
        <v>30</v>
      </c>
      <c r="K223" s="185">
        <v>4.3</v>
      </c>
      <c r="L223" s="185">
        <v>31.9</v>
      </c>
      <c r="M223" s="185">
        <v>34.9</v>
      </c>
      <c r="N223" s="185">
        <v>30</v>
      </c>
      <c r="O223" s="185">
        <v>5</v>
      </c>
      <c r="P223" s="185">
        <v>35.6</v>
      </c>
      <c r="Q223" s="185">
        <v>48.8</v>
      </c>
      <c r="R223" s="185">
        <v>30</v>
      </c>
      <c r="S223" s="186">
        <f t="shared" ref="S223:V223" si="95">S255</f>
        <v>30</v>
      </c>
      <c r="T223" s="186">
        <f t="shared" ca="1" si="95"/>
        <v>30</v>
      </c>
      <c r="U223" s="186">
        <f t="shared" ca="1" si="95"/>
        <v>30</v>
      </c>
      <c r="V223" s="186">
        <f t="shared" ca="1" si="95"/>
        <v>30</v>
      </c>
      <c r="W223" s="187" t="n"/>
      <c r="X223" s="187" t="n"/>
      <c r="Y223" s="321">
        <f>N223</f>
        <v>30</v>
      </c>
      <c r="Z223" s="321">
        <f>R223</f>
        <v>30</v>
      </c>
      <c r="AA223" s="321">
        <f ca="1">V223</f>
        <v>30</v>
      </c>
      <c r="AB223" s="321"/>
      <c r="AC223" s="187" t="n"/>
      <c r="AD223" s="187" t="n"/>
      <c r="AE223" s="187" t="n"/>
      <c r="AF223" s="187" t="n"/>
      <c r="AG223" s="187" t="n"/>
      <c r="AH223" s="187" t="n"/>
      <c r="AI223" s="154" t="n"/>
      <c r="AJ223" s="154" t="n"/>
      <c r="AK223" s="154" t="n"/>
      <c r="AL223" s="154" t="n"/>
      <c r="AM223" s="154" t="n"/>
      <c r="AN223" s="154" t="n"/>
      <c r="AO223" s="154" t="n"/>
      <c r="AP223" s="154" t="n"/>
      <c r="AQ223" s="154" t="n"/>
      <c r="AR223" s="154" t="n"/>
      <c r="AS223" s="154" t="n"/>
      <c r="AT223" s="154" t="n"/>
      <c r="AU223" s="154" t="n"/>
      <c r="AV223" s="154" t="n"/>
      <c r="AW223" s="154" t="n"/>
      <c r="AX223" s="154" t="n"/>
      <c r="AY223" s="154" t="n"/>
      <c r="AZ223" s="154" t="n"/>
      <c r="BA223" s="154" t="n"/>
      <c r="BB223" s="154" t="n"/>
      <c r="BC223" s="154" t="n"/>
      <c r="BD223" s="154" t="n"/>
      <c r="BE223" s="154" t="n"/>
      <c r="BF223" s="154" t="n"/>
      <c r="BG223" s="154" t="n"/>
      <c r="BH223" s="154" t="n"/>
      <c r="BI223" s="154" t="n"/>
      <c r="BJ223" s="154" t="n"/>
      <c r="BK223" s="154" t="n"/>
      <c r="BL223" s="154" t="n"/>
      <c r="BM223" s="154" t="n"/>
      <c r="BN223" s="154" t="n"/>
      <c r="BO223" s="154" t="n"/>
    </row>
    <row r="224" spans="4:44" ht="16" customHeight="1" x14ac:dyDescent="0.25">
      <c r="D224" s="194" t="n"/>
      <c r="E224" s="238" t="s">
        <v>257</v>
      </c>
      <c r="F224" s="194" t="n"/>
      <c r="G224" s="192">
        <v>82.5</v>
      </c>
      <c r="H224" s="192">
        <v>125</v>
      </c>
      <c r="I224" s="192">
        <v>125</v>
      </c>
      <c r="J224" s="192">
        <v>125</v>
      </c>
      <c r="K224" s="192">
        <v>125</v>
      </c>
      <c r="L224" s="192">
        <v>125</v>
      </c>
      <c r="M224" s="192">
        <v>125</v>
      </c>
      <c r="N224" s="192">
        <v>125</v>
      </c>
      <c r="O224" s="192">
        <v>125</v>
      </c>
      <c r="P224" s="192">
        <v>112.5</v>
      </c>
      <c r="Q224" s="192">
        <v>112.5</v>
      </c>
      <c r="R224" s="192">
        <v>112.5</v>
      </c>
      <c r="S224" s="193">
        <f t="shared" ref="S224:V224" ca="1" si="96">S269-S266</f>
        <v>112.5</v>
      </c>
      <c r="T224" s="193">
        <f t="shared" ca="1" si="96"/>
        <v>82.5</v>
      </c>
      <c r="U224" s="193">
        <f t="shared" ca="1" si="96"/>
        <v>82.5</v>
      </c>
      <c r="V224" s="193">
        <f t="shared" ca="1" si="96"/>
        <v>82.5</v>
      </c>
      <c r="W224" s="194" t="n"/>
      <c r="X224" s="194" t="n"/>
      <c r="Y224" s="324">
        <f>N224</f>
        <v>125</v>
      </c>
      <c r="Z224" s="324">
        <f>R224</f>
        <v>112.5</v>
      </c>
      <c r="AA224" s="324">
        <f ca="1">V224</f>
        <v>82.5</v>
      </c>
      <c r="AB224" s="324"/>
      <c r="AC224" s="194" t="n"/>
      <c r="AD224" s="194" t="n"/>
      <c r="AE224" s="194" t="n"/>
      <c r="AF224" s="194" t="n"/>
      <c r="AG224" s="194" t="n"/>
      <c r="AH224" s="194" t="n"/>
      <c r="AI224" s="154" t="n"/>
      <c r="AJ224" s="154" t="n"/>
      <c r="AK224" s="154" t="n"/>
      <c r="AL224" s="154" t="n"/>
      <c r="AM224" s="154" t="n"/>
      <c r="AN224" s="154" t="n"/>
      <c r="AO224" s="154" t="n"/>
      <c r="AP224" s="154" t="n"/>
      <c r="AQ224" s="154" t="n"/>
      <c r="AR224" s="154" t="n"/>
      <c r="AS224" s="154" t="n"/>
      <c r="AT224" s="154" t="n"/>
      <c r="AU224" s="154" t="n"/>
      <c r="AV224" s="154" t="n"/>
      <c r="AW224" s="154" t="n"/>
      <c r="AX224" s="154" t="n"/>
      <c r="AY224" s="154" t="n"/>
      <c r="AZ224" s="154" t="n"/>
      <c r="BA224" s="154" t="n"/>
      <c r="BB224" s="154" t="n"/>
      <c r="BC224" s="154" t="n"/>
      <c r="BD224" s="154" t="n"/>
      <c r="BE224" s="154" t="n"/>
      <c r="BF224" s="154" t="n"/>
      <c r="BG224" s="154" t="n"/>
      <c r="BH224" s="154" t="n"/>
      <c r="BI224" s="154" t="n"/>
      <c r="BJ224" s="154" t="n"/>
      <c r="BK224" s="154" t="n"/>
      <c r="BL224" s="154" t="n"/>
      <c r="BM224" s="154" t="n"/>
      <c r="BN224" s="154" t="n"/>
      <c r="BO224" s="154" t="n"/>
    </row>
    <row r="225" spans="4:29" ht="16" customHeight="1" x14ac:dyDescent="0.25">
      <c r="D225" s="207" t="s">
        <v>4</v>
      </c>
      <c r="E225" s="210" t="n"/>
      <c r="F225" s="210" t="n"/>
      <c r="G225" s="209">
        <f t="shared" ref="G225:V225" si="97">SUM(G222:G224)</f>
        <v>97.831999999999994</v>
      </c>
      <c r="H225" s="209">
        <f t="shared" si="97"/>
        <v>154.696</v>
      </c>
      <c r="I225" s="209">
        <f t="shared" si="97"/>
        <v>142.18</v>
      </c>
      <c r="J225" s="209">
        <f t="shared" si="97"/>
        <v>184.92099999999999</v>
      </c>
      <c r="K225" s="209">
        <f t="shared" si="97"/>
        <v>152.92000000000002</v>
      </c>
      <c r="L225" s="209">
        <f t="shared" si="97"/>
        <v>174.92500000000001</v>
      </c>
      <c r="M225" s="209">
        <f t="shared" si="97"/>
        <v>176.77199999999999</v>
      </c>
      <c r="N225" s="209">
        <f t="shared" si="97"/>
        <v>169.98099999999999</v>
      </c>
      <c r="O225" s="209">
        <f t="shared" si="97"/>
        <v>142.03399999999999</v>
      </c>
      <c r="P225" s="209">
        <f t="shared" si="97"/>
        <v>158.4</v>
      </c>
      <c r="Q225" s="209">
        <f t="shared" ref="Q225:R225" si="98">SUM(Q222:Q224)</f>
        <v>167.2</v>
      </c>
      <c r="R225" s="209">
        <f t="shared" si="98"/>
        <v>162.124</v>
      </c>
      <c r="S225" s="209">
        <f t="shared" ca="1" si="97"/>
        <v>245.532491551026</v>
      </c>
      <c r="T225" s="209">
        <f t="shared" ca="1" si="97"/>
        <v>220.78957199969051</v>
      </c>
      <c r="U225" s="209">
        <f t="shared" ca="1" si="97"/>
        <v>226.32513572912916</v>
      </c>
      <c r="V225" s="209">
        <f t="shared" ca="1" si="97"/>
        <v>232.53986397369215</v>
      </c>
      <c r="W225" s="210" t="n"/>
      <c r="X225" s="210" t="n"/>
      <c r="Y225" s="289">
        <f>N225</f>
        <v>169.98099999999999</v>
      </c>
      <c r="Z225" s="289">
        <f>R225</f>
        <v>162.124</v>
      </c>
      <c r="AA225" s="289">
        <f ca="1">V225</f>
        <v>232.53986397369215</v>
      </c>
      <c r="AB225" s="210" t="n"/>
      <c r="AC225" s="210" t="n"/>
      <c r="AD225" s="210" t="n"/>
      <c r="AE225" s="210" t="n"/>
      <c r="AF225" s="210" t="n"/>
      <c r="AG225" s="210" t="n"/>
      <c r="AH225" s="210" t="n"/>
      <c r="AI225" s="196" t="n"/>
      <c r="AJ225" s="196" t="n"/>
      <c r="AK225" s="196" t="n"/>
      <c r="AL225" s="196" t="n"/>
      <c r="AM225" s="196" t="n"/>
      <c r="AN225" s="196" t="n"/>
      <c r="AO225" s="196" t="n"/>
      <c r="AP225" s="196" t="n"/>
      <c r="AQ225" s="196" t="n"/>
      <c r="AR225" s="196" t="n"/>
      <c r="AS225" s="196" t="n"/>
      <c r="AT225" s="196" t="n"/>
      <c r="AU225" s="196" t="n"/>
      <c r="AV225" s="196" t="n"/>
      <c r="AW225" s="196" t="n"/>
      <c r="AX225" s="196" t="n"/>
      <c r="AY225" s="196" t="n"/>
      <c r="AZ225" s="196" t="n"/>
      <c r="BA225" s="196" t="n"/>
      <c r="BB225" s="196" t="n"/>
      <c r="BC225" s="196" t="n"/>
      <c r="BD225" s="196" t="n"/>
      <c r="BE225" s="196" t="n"/>
      <c r="BF225" s="196" t="n"/>
      <c r="BG225" s="196" t="n"/>
      <c r="BH225" s="196" t="n"/>
      <c r="BI225" s="196" t="n"/>
      <c r="BJ225" s="196" t="n"/>
      <c r="BK225" s="196" t="n"/>
      <c r="BL225" s="196" t="n"/>
      <c r="BM225" s="196" t="n"/>
      <c r="BN225" s="196" t="n"/>
      <c r="BO225" s="196" t="n"/>
    </row>
    <row r="226" spans="4:29" ht="16" customHeight="1" x14ac:dyDescent="0.25">
      <c r="D226" s="154" t="n"/>
      <c r="E226" s="154" t="n"/>
      <c r="F226" s="154" t="n"/>
      <c r="G226" s="154" t="n"/>
      <c r="H226" s="154" t="n"/>
      <c r="I226" s="154" t="n"/>
      <c r="J226" s="154" t="n"/>
      <c r="K226" s="154" t="n"/>
      <c r="L226" s="154" t="n"/>
      <c r="M226" s="154" t="n"/>
      <c r="N226" s="154" t="n"/>
      <c r="O226" s="154" t="n"/>
      <c r="P226" s="154" t="n"/>
      <c r="Q226" s="154" t="n"/>
      <c r="R226" s="154" t="n"/>
      <c r="S226" s="154" t="n"/>
      <c r="T226" s="154" t="n"/>
      <c r="U226" s="154" t="n"/>
      <c r="V226" s="154" t="n"/>
      <c r="W226" s="154" t="n"/>
      <c r="X226" s="154" t="n"/>
      <c r="Y226" s="240"/>
      <c r="Z226" s="240"/>
      <c r="AA226" s="240"/>
      <c r="AB226" s="240"/>
      <c r="AC226" s="154" t="n"/>
      <c r="AD226" s="154" t="n"/>
      <c r="AE226" s="154" t="n"/>
      <c r="AF226" s="154" t="n"/>
      <c r="AG226" s="154" t="n"/>
      <c r="AH226" s="154" t="n"/>
      <c r="AI226" s="154" t="n"/>
      <c r="AJ226" s="154" t="n"/>
      <c r="AK226" s="154" t="n"/>
      <c r="AL226" s="154" t="n"/>
      <c r="AM226" s="154" t="n"/>
      <c r="AN226" s="154" t="n"/>
      <c r="AO226" s="154" t="n"/>
      <c r="AP226" s="154" t="n"/>
      <c r="AQ226" s="154" t="n"/>
      <c r="AR226" s="154" t="n"/>
      <c r="AS226" s="154" t="n"/>
      <c r="AT226" s="154" t="n"/>
      <c r="AU226" s="154" t="n"/>
      <c r="AV226" s="154" t="n"/>
      <c r="AW226" s="154" t="n"/>
      <c r="AX226" s="154" t="n"/>
      <c r="AY226" s="154" t="n"/>
      <c r="AZ226" s="154" t="n"/>
      <c r="BA226" s="154" t="n"/>
      <c r="BB226" s="154" t="n"/>
      <c r="BC226" s="154" t="n"/>
      <c r="BD226" s="154" t="n"/>
      <c r="BE226" s="154" t="n"/>
      <c r="BF226" s="154" t="n"/>
      <c r="BG226" s="154" t="n"/>
      <c r="BH226" s="154" t="n"/>
      <c r="BI226" s="154" t="n"/>
      <c r="BJ226" s="154" t="n"/>
      <c r="BK226" s="154" t="n"/>
      <c r="BL226" s="154" t="n"/>
      <c r="BM226" s="154" t="n"/>
      <c r="BN226" s="154" t="n"/>
      <c r="BO226" s="154" t="n"/>
    </row>
    <row r="227" spans="4:29" ht="16" customHeight="1" x14ac:dyDescent="0.25">
      <c r="D227" s="329" t="s">
        <v>220</v>
      </c>
      <c r="E227" s="177"/>
      <c r="F227" s="178" t="n"/>
      <c r="G227" s="178" t="n"/>
      <c r="H227" s="178" t="n"/>
      <c r="I227" s="178" t="n"/>
      <c r="J227" s="178" t="n"/>
      <c r="K227" s="178" t="n"/>
      <c r="L227" s="177"/>
      <c r="M227" s="178" t="n"/>
      <c r="N227" s="177"/>
      <c r="O227" s="177"/>
      <c r="P227" s="177"/>
      <c r="Q227" s="177"/>
      <c r="R227" s="177"/>
      <c r="S227" s="178" t="n"/>
      <c r="T227" s="178" t="n"/>
      <c r="U227" s="178" t="n"/>
      <c r="V227" s="178" t="n"/>
      <c r="W227" s="178" t="n"/>
      <c r="X227" s="178" t="n"/>
      <c r="Y227" s="178" t="n"/>
      <c r="Z227" s="178" t="n"/>
      <c r="AA227" s="178" t="n"/>
      <c r="AB227" s="178" t="n"/>
      <c r="AC227" s="178" t="n"/>
      <c r="AD227" s="178" t="n"/>
      <c r="AE227" s="178" t="n"/>
      <c r="AF227" s="178" t="n"/>
      <c r="AG227" s="178" t="n"/>
      <c r="AH227" s="178" t="n"/>
      <c r="AI227" s="154" t="n"/>
      <c r="AJ227" s="154" t="n"/>
      <c r="AK227" s="154" t="n"/>
      <c r="AL227" s="154" t="n"/>
      <c r="AM227" s="154" t="n"/>
      <c r="AN227" s="154" t="n"/>
      <c r="AO227" s="154" t="n"/>
      <c r="AP227" s="154" t="n"/>
      <c r="AQ227" s="154" t="n"/>
      <c r="AR227" s="154" t="n"/>
      <c r="AS227" s="154" t="n"/>
      <c r="AT227" s="154" t="n"/>
      <c r="AU227" s="154" t="n"/>
      <c r="AV227" s="154" t="n"/>
      <c r="AW227" s="154" t="n"/>
      <c r="AX227" s="154" t="n"/>
      <c r="AY227" s="154" t="n"/>
      <c r="AZ227" s="154" t="n"/>
      <c r="BA227" s="154" t="n"/>
      <c r="BB227" s="154" t="n"/>
      <c r="BC227" s="154" t="n"/>
      <c r="BD227" s="154" t="n"/>
      <c r="BE227" s="154" t="n"/>
      <c r="BF227" s="154" t="n"/>
      <c r="BG227" s="154" t="n"/>
      <c r="BH227" s="154" t="n"/>
      <c r="BI227" s="154" t="n"/>
      <c r="BJ227" s="154" t="n"/>
      <c r="BK227" s="154" t="n"/>
      <c r="BL227" s="154" t="n"/>
      <c r="BM227" s="154" t="n"/>
      <c r="BN227" s="154" t="n"/>
      <c r="BO227" s="154" t="n"/>
    </row>
    <row r="228" spans="4:29" ht="16" customHeight="1" x14ac:dyDescent="0.25">
      <c r="D228" s="302"/>
      <c r="E228" s="153" t="s">
        <v>219</v>
      </c>
      <c r="F228" s="187" t="n"/>
      <c r="G228" s="187" t="n"/>
      <c r="H228" s="187" t="n"/>
      <c r="I228" s="187" t="n"/>
      <c r="J228" s="187" t="n"/>
      <c r="K228" s="186">
        <f t="shared" ref="K228:R228" si="99">K199/G199-1</f>
        <v>-5.3845300043744881E-2</v>
      </c>
      <c r="L228" s="186">
        <f t="shared" si="99"/>
        <v>-1.7730537804934943E-2</v>
      </c>
      <c r="M228" s="186">
        <f t="shared" si="99"/>
        <v>3.669413063790028E-2</v>
      </c>
      <c r="N228" s="186">
        <f t="shared" si="99"/>
        <v>3.1551453091834381E-2</v>
      </c>
      <c r="O228" s="186">
        <f t="shared" si="99"/>
        <v>-1.1254951212443243E-2</v>
      </c>
      <c r="P228" s="186">
        <f t="shared" si="99"/>
        <v>-0.136444848074743</v>
      </c>
      <c r="Q228" s="186">
        <f t="shared" si="99"/>
        <v>2.7414993854977698E-2</v>
      </c>
      <c r="R228" s="186">
        <f t="shared" si="99"/>
        <v>-0.13804799658437927</v>
      </c>
      <c r="S228" s="186">
        <f>S199/O199-1</f>
        <v>-0.14053935219111813</v>
      </c>
      <c r="T228" s="186">
        <f>T199/P199-1</f>
        <v>-0.15005766957191158</v>
      </c>
      <c r="U228" s="186">
        <f>U199/Q199-1</f>
        <v>-0.1427059076844559</v>
      </c>
      <c r="V228" s="186">
        <f>V199/R199-1</f>
        <v>-0.17528264892643641</v>
      </c>
      <c r="W228" s="187" t="n"/>
      <c r="X228" s="187" t="n"/>
      <c r="Y228" s="186">
        <f>N228</f>
        <v>3.1551453091834381E-2</v>
      </c>
      <c r="Z228" s="186">
        <f>R228</f>
        <v>-0.13804799658437927</v>
      </c>
      <c r="AA228" s="186">
        <f>V228</f>
        <v>-0.17528264892643641</v>
      </c>
      <c r="AB228" s="186">
        <f>AB199/AA199-1</f>
        <v>-1</v>
      </c>
      <c r="AC228" s="187" t="n"/>
      <c r="AD228" s="187" t="n"/>
      <c r="AE228" s="187" t="n"/>
      <c r="AF228" s="187" t="n"/>
      <c r="AG228" s="187" t="n"/>
      <c r="AH228" s="187" t="n"/>
      <c r="AI228" s="154" t="n"/>
      <c r="AJ228" s="154" t="n"/>
      <c r="AK228" s="154" t="n"/>
      <c r="AL228" s="154" t="n"/>
      <c r="AM228" s="154" t="n"/>
      <c r="AN228" s="154" t="n"/>
      <c r="AO228" s="154" t="n"/>
      <c r="AP228" s="154" t="n"/>
      <c r="AQ228" s="154" t="n"/>
      <c r="AR228" s="154" t="n"/>
      <c r="AS228" s="154" t="n"/>
      <c r="AT228" s="154" t="n"/>
      <c r="AU228" s="154" t="n"/>
      <c r="AV228" s="154" t="n"/>
      <c r="AW228" s="154" t="n"/>
      <c r="AX228" s="154" t="n"/>
      <c r="AY228" s="154" t="n"/>
      <c r="AZ228" s="154" t="n"/>
      <c r="BA228" s="154" t="n"/>
      <c r="BB228" s="154" t="n"/>
      <c r="BC228" s="154" t="n"/>
      <c r="BD228" s="154" t="n"/>
      <c r="BE228" s="154" t="n"/>
      <c r="BF228" s="154" t="n"/>
      <c r="BG228" s="154" t="n"/>
      <c r="BH228" s="154" t="n"/>
      <c r="BI228" s="154" t="n"/>
      <c r="BJ228" s="154" t="n"/>
      <c r="BK228" s="154" t="n"/>
      <c r="BL228" s="154" t="n"/>
      <c r="BM228" s="154" t="n"/>
      <c r="BN228" s="154" t="n"/>
      <c r="BO228" s="154" t="n"/>
    </row>
    <row r="229" spans="4:29" ht="16" customHeight="1" x14ac:dyDescent="0.25">
      <c r="D229" s="302"/>
      <c r="E229" s="153" t="s">
        <v>100</v>
      </c>
      <c r="F229" s="187" t="n"/>
      <c r="G229" s="186">
        <f t="shared" ref="G229:P229" si="100">G201/G$199</f>
        <v>0.36186104817806103</v>
      </c>
      <c r="H229" s="186">
        <f t="shared" si="100"/>
        <v>0.36925113111619012</v>
      </c>
      <c r="I229" s="186">
        <f t="shared" si="100"/>
        <v>0.37939352756306804</v>
      </c>
      <c r="J229" s="186">
        <f t="shared" si="100"/>
        <v>0.36785764532447601</v>
      </c>
      <c r="K229" s="186">
        <f t="shared" si="100"/>
        <v>0.4317250231171591</v>
      </c>
      <c r="L229" s="186">
        <f t="shared" si="100"/>
        <v>0.42932017973419756</v>
      </c>
      <c r="M229" s="186">
        <f t="shared" si="100"/>
        <v>0.42349856616140924</v>
      </c>
      <c r="N229" s="186">
        <f t="shared" si="100"/>
        <v>0.40851058783066579</v>
      </c>
      <c r="O229" s="186">
        <f t="shared" si="100"/>
        <v>0.41497595667315729</v>
      </c>
      <c r="P229" s="186">
        <f t="shared" si="100"/>
        <v>0.39180253498666506</v>
      </c>
      <c r="Q229" s="186">
        <f t="shared" ref="Q229" si="101">Q201/Q$199</f>
        <v>0.38714153561517128</v>
      </c>
      <c r="R229" s="186">
        <f t="shared" ref="R229:V229" si="102">R201/R$199</f>
        <v>0.37383820524639372</v>
      </c>
      <c r="S229" s="186">
        <f t="shared" si="102"/>
        <v>0.38499999999999995</v>
      </c>
      <c r="T229" s="186">
        <f t="shared" si="102"/>
        <v>0.38500000000000001</v>
      </c>
      <c r="U229" s="186">
        <f t="shared" si="102"/>
        <v>0.38500000000000001</v>
      </c>
      <c r="V229" s="186">
        <f t="shared" si="102"/>
        <v>0.38500000000000001</v>
      </c>
      <c r="W229" s="187" t="n"/>
      <c r="X229" s="187" t="n"/>
      <c r="Y229" s="186">
        <f>Y201/Y199</f>
        <v>0.42291150723754789</v>
      </c>
      <c r="Z229" s="186">
        <f>Z201/Z199</f>
        <v>0.39202530740634839</v>
      </c>
      <c r="AA229" s="186">
        <f>AA201/AA199</f>
        <v>0.38500000000000006</v>
      </c>
      <c r="AB229" s="187" t="n"/>
      <c r="AC229" s="187" t="n"/>
      <c r="AD229" s="187" t="n"/>
      <c r="AE229" s="187" t="n"/>
      <c r="AF229" s="187" t="n"/>
      <c r="AG229" s="187" t="n"/>
      <c r="AH229" s="187" t="n"/>
      <c r="AI229" s="154" t="n"/>
      <c r="AJ229" s="154" t="n"/>
      <c r="AK229" s="154" t="n"/>
      <c r="AL229" s="154" t="n"/>
      <c r="AM229" s="154" t="n"/>
      <c r="AN229" s="154" t="n"/>
      <c r="AO229" s="154" t="n"/>
      <c r="AP229" s="154" t="n"/>
      <c r="AQ229" s="154" t="n"/>
      <c r="AR229" s="154" t="n"/>
      <c r="AS229" s="154" t="n"/>
      <c r="AT229" s="154" t="n"/>
      <c r="AU229" s="154" t="n"/>
      <c r="AV229" s="154" t="n"/>
      <c r="AW229" s="154" t="n"/>
      <c r="AX229" s="154" t="n"/>
      <c r="AY229" s="154" t="n"/>
      <c r="AZ229" s="154" t="n"/>
      <c r="BA229" s="154" t="n"/>
      <c r="BB229" s="154" t="n"/>
      <c r="BC229" s="154" t="n"/>
      <c r="BD229" s="154" t="n"/>
      <c r="BE229" s="154" t="n"/>
      <c r="BF229" s="154" t="n"/>
      <c r="BG229" s="154" t="n"/>
      <c r="BH229" s="154" t="n"/>
      <c r="BI229" s="154" t="n"/>
      <c r="BJ229" s="154" t="n"/>
      <c r="BK229" s="154" t="n"/>
      <c r="BL229" s="154" t="n"/>
      <c r="BM229" s="154" t="n"/>
      <c r="BN229" s="154" t="n"/>
      <c r="BO229" s="154" t="n"/>
    </row>
    <row r="230" spans="4:29" ht="16" customHeight="1" x14ac:dyDescent="0.25">
      <c r="D230" s="302"/>
      <c r="E230" s="153" t="s">
        <v>218</v>
      </c>
      <c r="F230" s="187" t="n"/>
      <c r="G230" s="186">
        <f t="shared" ref="G230:P230" si="103">G210/G$199</f>
        <v>0.1442207872761343</v>
      </c>
      <c r="H230" s="186">
        <f t="shared" si="103"/>
        <v>0.12827673865385505</v>
      </c>
      <c r="I230" s="186">
        <f t="shared" si="103"/>
        <v>3.9828420963220923E-2</v>
      </c>
      <c r="J230" s="186">
        <f t="shared" si="103"/>
        <v>7.941081117452406E-2</v>
      </c>
      <c r="K230" s="186">
        <f t="shared" si="103"/>
        <v>0.16847233531611847</v>
      </c>
      <c r="L230" s="186">
        <f t="shared" si="103"/>
        <v>0.15920840975598177</v>
      </c>
      <c r="M230" s="186">
        <f t="shared" si="103"/>
        <v>0.1011716509627201</v>
      </c>
      <c r="N230" s="186">
        <f t="shared" si="103"/>
        <v>0.10887883441949257</v>
      </c>
      <c r="O230" s="186">
        <f t="shared" si="103"/>
        <v>0.157185430232477</v>
      </c>
      <c r="P230" s="186">
        <f t="shared" si="103"/>
        <v>9.7935168128453834E-2</v>
      </c>
      <c r="Q230" s="186">
        <f t="shared" ref="Q230" si="104">Q210/Q$199</f>
        <v>0.11006730677214599</v>
      </c>
      <c r="R230" s="186">
        <f t="shared" ref="R230" si="105">R210/R$199</f>
        <v>0.13327187545147509</v>
      </c>
      <c r="S230" s="186">
        <f>S210/S$199</f>
        <v>0.12735112602023124</v>
      </c>
      <c r="T230" s="186">
        <f>T210/T$199</f>
        <v>0.10554915848793327</v>
      </c>
      <c r="U230" s="186">
        <f>U210/U$199</f>
        <v>0.11853505656910966</v>
      </c>
      <c r="V230" s="186">
        <f>V210/V$199</f>
        <v>0.11189236029431153</v>
      </c>
      <c r="W230" s="187" t="n"/>
      <c r="X230" s="187" t="n"/>
      <c r="Y230" s="186">
        <f>Y210/Y$199</f>
        <v>0.13565435908302315</v>
      </c>
      <c r="Z230" s="186">
        <f>Z210/Z$199</f>
        <v>0.12500714898484427</v>
      </c>
      <c r="AA230" s="186">
        <f>AA210/AA$199</f>
        <v>0.11575889516781436</v>
      </c>
      <c r="AB230" s="187" t="n"/>
      <c r="AC230" s="187" t="n"/>
      <c r="AD230" s="187" t="n"/>
      <c r="AE230" s="187" t="n"/>
      <c r="AF230" s="187" t="n"/>
      <c r="AG230" s="187" t="n"/>
      <c r="AH230" s="187" t="n"/>
      <c r="AI230" s="154" t="n"/>
      <c r="AJ230" s="154" t="n"/>
      <c r="AK230" s="154" t="n"/>
      <c r="AL230" s="154" t="n"/>
      <c r="AM230" s="154" t="n"/>
      <c r="AN230" s="154" t="n"/>
      <c r="AO230" s="154" t="n"/>
      <c r="AP230" s="154" t="n"/>
      <c r="AQ230" s="154" t="n"/>
      <c r="AR230" s="154" t="n"/>
      <c r="AS230" s="154" t="n"/>
      <c r="AT230" s="154" t="n"/>
      <c r="AU230" s="154" t="n"/>
      <c r="AV230" s="154" t="n"/>
      <c r="AW230" s="154" t="n"/>
      <c r="AX230" s="154" t="n"/>
      <c r="AY230" s="154" t="n"/>
      <c r="AZ230" s="154" t="n"/>
      <c r="BA230" s="154" t="n"/>
      <c r="BB230" s="154" t="n"/>
      <c r="BC230" s="154" t="n"/>
      <c r="BD230" s="154" t="n"/>
      <c r="BE230" s="154" t="n"/>
      <c r="BF230" s="154" t="n"/>
      <c r="BG230" s="154" t="n"/>
      <c r="BH230" s="154" t="n"/>
      <c r="BI230" s="154" t="n"/>
      <c r="BJ230" s="154" t="n"/>
      <c r="BK230" s="154" t="n"/>
      <c r="BL230" s="154" t="n"/>
      <c r="BM230" s="154" t="n"/>
      <c r="BN230" s="154" t="n"/>
      <c r="BO230" s="154" t="n"/>
    </row>
    <row r="231" spans="4:29" ht="16" customHeight="1" outlineLevel="1" x14ac:dyDescent="0.25">
      <c r="D231" s="302"/>
      <c r="E231" s="153" t="s">
        <v>264</v>
      </c>
      <c r="F231" s="187" t="n"/>
      <c r="G231" s="187" t="n"/>
      <c r="H231" s="187" t="n"/>
      <c r="I231" s="187" t="n"/>
      <c r="J231" s="187" t="n"/>
      <c r="K231" s="187" t="n"/>
      <c r="L231" s="187" t="n"/>
      <c r="M231" s="187" t="n"/>
      <c r="N231" s="187" t="n"/>
      <c r="O231" s="187" t="n"/>
      <c r="P231" s="187" t="n"/>
      <c r="Q231" s="187" t="n"/>
      <c r="R231" s="187" t="n"/>
      <c r="S231" s="186">
        <f t="shared" ref="S231:V231" ca="1" si="106">S253</f>
        <v>0</v>
      </c>
      <c r="T231" s="186">
        <f t="shared" ca="1" si="106"/>
        <v>0</v>
      </c>
      <c r="U231" s="186">
        <f t="shared" ca="1" si="106"/>
        <v>0</v>
      </c>
      <c r="V231" s="186">
        <f t="shared" ca="1" si="106"/>
        <v>0</v>
      </c>
      <c r="W231" s="187" t="n"/>
      <c r="X231" s="187" t="n"/>
      <c r="Y231" s="186">
        <f t="shared" ref="Y231:Y236" si="107">N231</f>
        <v>0</v>
      </c>
      <c r="Z231" s="186">
        <f t="shared" ref="Z231:Z236" si="108">R231</f>
        <v>0</v>
      </c>
      <c r="AA231" s="186">
        <f t="shared" ref="AA231:AA236" ca="1" si="109">V231</f>
        <v>0</v>
      </c>
      <c r="AB231" s="187" t="n"/>
      <c r="AC231" s="187" t="n"/>
      <c r="AD231" s="187" t="n"/>
      <c r="AE231" s="187" t="n"/>
      <c r="AF231" s="187" t="n"/>
      <c r="AG231" s="187" t="n"/>
      <c r="AH231" s="187" t="n"/>
      <c r="AI231" s="154" t="n"/>
      <c r="AJ231" s="154" t="n"/>
      <c r="AK231" s="154" t="n"/>
      <c r="AL231" s="154" t="n"/>
      <c r="AM231" s="154" t="n"/>
      <c r="AN231" s="154" t="n"/>
      <c r="AO231" s="154" t="n"/>
      <c r="AP231" s="154" t="n"/>
      <c r="AQ231" s="154" t="n"/>
      <c r="AR231" s="154" t="n"/>
      <c r="AS231" s="154" t="n"/>
      <c r="AT231" s="154" t="n"/>
      <c r="AU231" s="154" t="n"/>
      <c r="AV231" s="154" t="n"/>
      <c r="AW231" s="154" t="n"/>
      <c r="AX231" s="154" t="n"/>
      <c r="AY231" s="154" t="n"/>
      <c r="AZ231" s="154" t="n"/>
      <c r="BA231" s="154" t="n"/>
      <c r="BB231" s="154" t="n"/>
      <c r="BC231" s="154" t="n"/>
      <c r="BD231" s="154" t="n"/>
      <c r="BE231" s="154" t="n"/>
      <c r="BF231" s="154" t="n"/>
      <c r="BG231" s="154" t="n"/>
      <c r="BH231" s="154" t="n"/>
      <c r="BI231" s="154" t="n"/>
      <c r="BJ231" s="154" t="n"/>
      <c r="BK231" s="154" t="n"/>
      <c r="BL231" s="154" t="n"/>
      <c r="BM231" s="154" t="n"/>
      <c r="BN231" s="154" t="n"/>
      <c r="BO231" s="154" t="n"/>
    </row>
    <row r="232" spans="4:29" ht="16" customHeight="1" outlineLevel="1" x14ac:dyDescent="0.25">
      <c r="D232" s="302"/>
      <c r="E232" s="153" t="s">
        <v>265</v>
      </c>
      <c r="F232" s="187" t="n"/>
      <c r="G232" s="187" t="n"/>
      <c r="H232" s="187" t="n"/>
      <c r="I232" s="187" t="n"/>
      <c r="J232" s="187" t="n"/>
      <c r="K232" s="187" t="n"/>
      <c r="L232" s="187" t="n"/>
      <c r="M232" s="187" t="n"/>
      <c r="N232" s="187" t="n"/>
      <c r="O232" s="187" t="n"/>
      <c r="P232" s="187" t="n"/>
      <c r="Q232" s="187" t="n"/>
      <c r="R232" s="187" t="n"/>
      <c r="S232" s="186">
        <f t="shared" ref="S232:V232" ca="1" si="110">S266</f>
        <v>0</v>
      </c>
      <c r="T232" s="186">
        <f t="shared" ca="1" si="110"/>
        <v>0</v>
      </c>
      <c r="U232" s="186">
        <f t="shared" ca="1" si="110"/>
        <v>0</v>
      </c>
      <c r="V232" s="186">
        <f t="shared" ca="1" si="110"/>
        <v>0</v>
      </c>
      <c r="W232" s="187" t="n"/>
      <c r="X232" s="187" t="n"/>
      <c r="Y232" s="186">
        <f t="shared" si="107"/>
        <v>0</v>
      </c>
      <c r="Z232" s="186">
        <f t="shared" si="108"/>
        <v>0</v>
      </c>
      <c r="AA232" s="186">
        <f t="shared" ca="1" si="109"/>
        <v>0</v>
      </c>
      <c r="AB232" s="187" t="n"/>
      <c r="AC232" s="187" t="n"/>
      <c r="AD232" s="187" t="n"/>
      <c r="AE232" s="187" t="n"/>
      <c r="AF232" s="187" t="n"/>
      <c r="AG232" s="187" t="n"/>
      <c r="AH232" s="187" t="n"/>
      <c r="AI232" s="154" t="n"/>
      <c r="AJ232" s="154" t="n"/>
      <c r="AK232" s="154" t="n"/>
      <c r="AL232" s="154" t="n"/>
      <c r="AM232" s="154" t="n"/>
      <c r="AN232" s="154" t="n"/>
      <c r="AO232" s="154" t="n"/>
      <c r="AP232" s="154" t="n"/>
      <c r="AQ232" s="154" t="n"/>
      <c r="AR232" s="154" t="n"/>
      <c r="AS232" s="154" t="n"/>
      <c r="AT232" s="154" t="n"/>
      <c r="AU232" s="154" t="n"/>
      <c r="AV232" s="154" t="n"/>
      <c r="AW232" s="154" t="n"/>
      <c r="AX232" s="154" t="n"/>
      <c r="AY232" s="154" t="n"/>
      <c r="AZ232" s="154" t="n"/>
      <c r="BA232" s="154" t="n"/>
      <c r="BB232" s="154" t="n"/>
      <c r="BC232" s="154" t="n"/>
      <c r="BD232" s="154" t="n"/>
      <c r="BE232" s="154" t="n"/>
      <c r="BF232" s="154" t="n"/>
      <c r="BG232" s="154" t="n"/>
      <c r="BH232" s="154" t="n"/>
      <c r="BI232" s="154" t="n"/>
      <c r="BJ232" s="154" t="n"/>
      <c r="BK232" s="154" t="n"/>
      <c r="BL232" s="154" t="n"/>
      <c r="BM232" s="154" t="n"/>
      <c r="BN232" s="154" t="n"/>
      <c r="BO232" s="154" t="n"/>
    </row>
    <row r="233" spans="4:29" ht="16" customHeight="1" outlineLevel="1" x14ac:dyDescent="0.25">
      <c r="D233" s="302"/>
      <c r="E233" s="153" t="s">
        <v>487</v>
      </c>
      <c r="F233" s="187" t="n"/>
      <c r="G233" s="187" t="n"/>
      <c r="H233" s="187" t="n"/>
      <c r="I233" s="187" t="n"/>
      <c r="J233" s="187" t="n"/>
      <c r="K233" s="187" t="n"/>
      <c r="L233" s="187" t="n"/>
      <c r="M233" s="187" t="n"/>
      <c r="N233" s="187" t="n"/>
      <c r="O233" s="187" t="n"/>
      <c r="P233" s="187" t="n"/>
      <c r="Q233" s="187" t="n"/>
      <c r="R233" s="187" t="n"/>
      <c r="S233" s="186">
        <f t="shared" ref="S233:V233" si="111">S280</f>
        <v>75</v>
      </c>
      <c r="T233" s="186">
        <f t="shared" si="111"/>
        <v>75</v>
      </c>
      <c r="U233" s="186">
        <f t="shared" si="111"/>
        <v>75</v>
      </c>
      <c r="V233" s="186">
        <f t="shared" si="111"/>
        <v>75</v>
      </c>
      <c r="W233" s="187" t="n"/>
      <c r="X233" s="187" t="n"/>
      <c r="Y233" s="186">
        <f t="shared" si="107"/>
        <v>0</v>
      </c>
      <c r="Z233" s="186">
        <f t="shared" si="108"/>
        <v>0</v>
      </c>
      <c r="AA233" s="186">
        <f t="shared" si="109"/>
        <v>75</v>
      </c>
      <c r="AB233" s="187" t="n"/>
      <c r="AC233" s="187" t="n"/>
      <c r="AD233" s="187" t="n"/>
      <c r="AE233" s="187" t="n"/>
      <c r="AF233" s="187" t="n"/>
      <c r="AG233" s="187" t="n"/>
      <c r="AH233" s="187" t="n"/>
      <c r="AI233" s="154" t="n"/>
      <c r="AJ233" s="154" t="n"/>
      <c r="AK233" s="154" t="n"/>
      <c r="AL233" s="154" t="n"/>
      <c r="AM233" s="154" t="n"/>
      <c r="AN233" s="154" t="n"/>
      <c r="AO233" s="154" t="n"/>
      <c r="AP233" s="154" t="n"/>
      <c r="AQ233" s="154" t="n"/>
      <c r="AR233" s="154" t="n"/>
      <c r="AS233" s="154" t="n"/>
      <c r="AT233" s="154" t="n"/>
      <c r="AU233" s="154" t="n"/>
      <c r="AV233" s="154" t="n"/>
      <c r="AW233" s="154" t="n"/>
      <c r="AX233" s="154" t="n"/>
      <c r="AY233" s="154" t="n"/>
      <c r="AZ233" s="154" t="n"/>
      <c r="BA233" s="154" t="n"/>
      <c r="BB233" s="154" t="n"/>
      <c r="BC233" s="154" t="n"/>
      <c r="BD233" s="154" t="n"/>
      <c r="BE233" s="154" t="n"/>
      <c r="BF233" s="154" t="n"/>
      <c r="BG233" s="154" t="n"/>
      <c r="BH233" s="154" t="n"/>
      <c r="BI233" s="154" t="n"/>
      <c r="BJ233" s="154" t="n"/>
      <c r="BK233" s="154" t="n"/>
      <c r="BL233" s="154" t="n"/>
      <c r="BM233" s="154" t="n"/>
      <c r="BN233" s="154" t="n"/>
      <c r="BO233" s="154" t="n"/>
    </row>
    <row r="234" spans="4:29" ht="16" customHeight="1" outlineLevel="1" x14ac:dyDescent="0.25">
      <c r="D234" s="302"/>
      <c r="E234" s="153" t="s">
        <v>488</v>
      </c>
      <c r="F234" s="187" t="n"/>
      <c r="G234" s="187" t="n"/>
      <c r="H234" s="187" t="n"/>
      <c r="I234" s="187" t="n"/>
      <c r="J234" s="187" t="n"/>
      <c r="K234" s="187" t="n"/>
      <c r="L234" s="187" t="n"/>
      <c r="M234" s="187" t="n"/>
      <c r="N234" s="187" t="n"/>
      <c r="O234" s="187" t="n"/>
      <c r="P234" s="187" t="n"/>
      <c r="Q234" s="187" t="n"/>
      <c r="R234" s="187" t="n"/>
      <c r="S234" s="186">
        <f t="shared" ref="S234:V234" ca="1" si="112">S290</f>
        <v>382.56207499999999</v>
      </c>
      <c r="T234" s="186">
        <f t="shared" ca="1" si="112"/>
        <v>381.56207499999999</v>
      </c>
      <c r="U234" s="186">
        <f t="shared" ca="1" si="112"/>
        <v>380.56207499999999</v>
      </c>
      <c r="V234" s="186">
        <f t="shared" ca="1" si="112"/>
        <v>379.56207499999999</v>
      </c>
      <c r="W234" s="187" t="n"/>
      <c r="X234" s="187" t="n"/>
      <c r="Y234" s="186">
        <f t="shared" si="107"/>
        <v>0</v>
      </c>
      <c r="Z234" s="186">
        <f t="shared" si="108"/>
        <v>0</v>
      </c>
      <c r="AA234" s="186">
        <f t="shared" ca="1" si="109"/>
        <v>379.56207499999999</v>
      </c>
      <c r="AB234" s="187" t="n"/>
      <c r="AC234" s="187" t="n"/>
      <c r="AD234" s="187" t="n"/>
      <c r="AE234" s="187" t="n"/>
      <c r="AF234" s="187" t="n"/>
      <c r="AG234" s="187" t="n"/>
      <c r="AH234" s="187" t="n"/>
      <c r="AI234" s="154" t="n"/>
      <c r="AJ234" s="154" t="n"/>
      <c r="AK234" s="154" t="n"/>
      <c r="AL234" s="154" t="n"/>
      <c r="AM234" s="154" t="n"/>
      <c r="AN234" s="154" t="n"/>
      <c r="AO234" s="154" t="n"/>
      <c r="AP234" s="154" t="n"/>
      <c r="AQ234" s="154" t="n"/>
      <c r="AR234" s="154" t="n"/>
      <c r="AS234" s="154" t="n"/>
      <c r="AT234" s="154" t="n"/>
      <c r="AU234" s="154" t="n"/>
      <c r="AV234" s="154" t="n"/>
      <c r="AW234" s="154" t="n"/>
      <c r="AX234" s="154" t="n"/>
      <c r="AY234" s="154" t="n"/>
      <c r="AZ234" s="154" t="n"/>
      <c r="BA234" s="154" t="n"/>
      <c r="BB234" s="154" t="n"/>
      <c r="BC234" s="154" t="n"/>
      <c r="BD234" s="154" t="n"/>
      <c r="BE234" s="154" t="n"/>
      <c r="BF234" s="154" t="n"/>
      <c r="BG234" s="154" t="n"/>
      <c r="BH234" s="154" t="n"/>
      <c r="BI234" s="154" t="n"/>
      <c r="BJ234" s="154" t="n"/>
      <c r="BK234" s="154" t="n"/>
      <c r="BL234" s="154" t="n"/>
      <c r="BM234" s="154" t="n"/>
      <c r="BN234" s="154" t="n"/>
      <c r="BO234" s="154" t="n"/>
    </row>
    <row r="235" spans="4:29" ht="16" customHeight="1" outlineLevel="1" x14ac:dyDescent="0.25">
      <c r="D235" s="302"/>
      <c r="E235" s="153" t="s">
        <v>9</v>
      </c>
      <c r="F235" s="187" t="n"/>
      <c r="G235" s="187" t="n"/>
      <c r="H235" s="187" t="n"/>
      <c r="I235" s="187" t="n"/>
      <c r="J235" s="186">
        <f t="shared" ref="J235:R235" si="113">SUM(G210:J210)</f>
        <v>61.76100000000001</v>
      </c>
      <c r="K235" s="186">
        <f t="shared" si="113"/>
        <v>64.085999999999999</v>
      </c>
      <c r="L235" s="186">
        <f t="shared" si="113"/>
        <v>68.907000000000011</v>
      </c>
      <c r="M235" s="186">
        <f t="shared" si="113"/>
        <v>76.566000000000003</v>
      </c>
      <c r="N235" s="186">
        <f t="shared" si="113"/>
        <v>81.944999999999951</v>
      </c>
      <c r="O235" s="186">
        <f t="shared" si="113"/>
        <v>80.052999999999969</v>
      </c>
      <c r="P235" s="186">
        <f t="shared" si="113"/>
        <v>67.478999999999928</v>
      </c>
      <c r="Q235" s="186">
        <f t="shared" si="113"/>
        <v>68.932999999999964</v>
      </c>
      <c r="R235" s="186">
        <f t="shared" si="113"/>
        <v>69.944000000000059</v>
      </c>
      <c r="S235" s="186">
        <f>SUM(P210:S210)</f>
        <v>63.104794500000068</v>
      </c>
      <c r="T235" s="186">
        <f>SUM(Q210:T210)</f>
        <v>61.908265650000089</v>
      </c>
      <c r="U235" s="186">
        <f>SUM(R210:U210)</f>
        <v>60.848932400000059</v>
      </c>
      <c r="V235" s="186">
        <f>SUM(S210:V210)</f>
        <v>54.890414000000007</v>
      </c>
      <c r="W235" s="187" t="n"/>
      <c r="X235" s="187" t="n"/>
      <c r="Y235" s="186">
        <f t="shared" si="107"/>
        <v>81.944999999999951</v>
      </c>
      <c r="Z235" s="186">
        <f t="shared" si="108"/>
        <v>69.944000000000059</v>
      </c>
      <c r="AA235" s="186">
        <f t="shared" si="109"/>
        <v>54.890414000000007</v>
      </c>
      <c r="AB235" s="186" t="e">
        <f>AB201/AB199</f>
        <v>#DIV/0!</v>
      </c>
      <c r="AC235" s="187" t="n"/>
      <c r="AD235" s="187" t="n"/>
      <c r="AE235" s="187" t="n"/>
      <c r="AF235" s="187" t="n"/>
      <c r="AG235" s="187" t="n"/>
      <c r="AH235" s="187" t="n"/>
      <c r="AI235" s="154" t="n"/>
      <c r="AJ235" s="154" t="n"/>
      <c r="AK235" s="154" t="n"/>
      <c r="AL235" s="154" t="n"/>
      <c r="AM235" s="154" t="n"/>
      <c r="AN235" s="154" t="n"/>
      <c r="AO235" s="154" t="n"/>
      <c r="AP235" s="154" t="n"/>
      <c r="AQ235" s="154" t="n"/>
      <c r="AR235" s="154" t="n"/>
      <c r="AS235" s="154" t="n"/>
      <c r="AT235" s="154" t="n"/>
      <c r="AU235" s="154" t="n"/>
      <c r="AV235" s="154" t="n"/>
      <c r="AW235" s="154" t="n"/>
      <c r="AX235" s="154" t="n"/>
      <c r="AY235" s="154" t="n"/>
      <c r="AZ235" s="154" t="n"/>
      <c r="BA235" s="154" t="n"/>
      <c r="BB235" s="154" t="n"/>
      <c r="BC235" s="154" t="n"/>
      <c r="BD235" s="154" t="n"/>
      <c r="BE235" s="154" t="n"/>
      <c r="BF235" s="154" t="n"/>
      <c r="BG235" s="154" t="n"/>
      <c r="BH235" s="154" t="n"/>
      <c r="BI235" s="154" t="n"/>
      <c r="BJ235" s="154" t="n"/>
      <c r="BK235" s="154" t="n"/>
      <c r="BL235" s="154" t="n"/>
      <c r="BM235" s="154" t="n"/>
      <c r="BN235" s="154" t="n"/>
      <c r="BO235" s="154" t="n"/>
    </row>
    <row r="236" spans="4:29" ht="16" customHeight="1" outlineLevel="1" x14ac:dyDescent="0.25">
      <c r="D236" s="302"/>
      <c r="E236" s="239" t="s">
        <v>217</v>
      </c>
      <c r="F236" s="302"/>
      <c r="G236" s="330"/>
      <c r="H236" s="330"/>
      <c r="I236" s="330"/>
      <c r="J236" s="330"/>
      <c r="K236" s="330"/>
      <c r="L236" s="330"/>
      <c r="M236" s="330"/>
      <c r="N236" s="330"/>
      <c r="O236" s="330"/>
      <c r="P236" s="330"/>
      <c r="Q236" s="330"/>
      <c r="R236" s="330"/>
      <c r="S236" s="330">
        <f t="shared" ref="S236:V236" ca="1" si="114">SUM(S231:S234,-S222)/S235</f>
        <v>5.6181085170790563</v>
      </c>
      <c r="T236" s="330">
        <f t="shared" ca="1" si="114"/>
        <v>5.6256220287170811</v>
      </c>
      <c r="U236" s="330">
        <f t="shared" ca="1" si="114"/>
        <v>5.6161534112777716</v>
      </c>
      <c r="V236" s="330">
        <f t="shared" ca="1" si="114"/>
        <v>6.0943648744625571</v>
      </c>
      <c r="W236" s="187" t="n"/>
      <c r="X236" s="187" t="n"/>
      <c r="Y236" s="330">
        <f t="shared" si="107"/>
        <v>0</v>
      </c>
      <c r="Z236" s="330">
        <f t="shared" si="108"/>
        <v>0</v>
      </c>
      <c r="AA236" s="330">
        <f t="shared" ca="1" si="109"/>
        <v>6.0943648744625571</v>
      </c>
      <c r="AB236" s="321" t="e">
        <f>#REF!</f>
        <v>#REF!</v>
      </c>
      <c r="AC236" s="186"/>
      <c r="AD236" s="187" t="n"/>
      <c r="AE236" s="187" t="n"/>
      <c r="AF236" s="187" t="n"/>
      <c r="AG236" s="187" t="n"/>
      <c r="AH236" s="187" t="n"/>
      <c r="AI236" s="154" t="n"/>
      <c r="AJ236" s="154" t="n"/>
      <c r="AK236" s="154" t="n"/>
      <c r="AL236" s="154" t="n"/>
      <c r="AM236" s="154" t="n"/>
      <c r="AN236" s="154" t="n"/>
      <c r="AO236" s="154" t="n"/>
      <c r="AP236" s="154" t="n"/>
      <c r="AQ236" s="154" t="n"/>
      <c r="AR236" s="154" t="n"/>
      <c r="AS236" s="154" t="n"/>
      <c r="AT236" s="154" t="n"/>
      <c r="AU236" s="154" t="n"/>
      <c r="AV236" s="154" t="n"/>
      <c r="AW236" s="154" t="n"/>
      <c r="AX236" s="154" t="n"/>
      <c r="AY236" s="154" t="n"/>
      <c r="AZ236" s="154" t="n"/>
      <c r="BA236" s="154" t="n"/>
      <c r="BB236" s="154" t="n"/>
      <c r="BC236" s="154" t="n"/>
      <c r="BD236" s="154" t="n"/>
      <c r="BE236" s="154" t="n"/>
      <c r="BF236" s="154" t="n"/>
      <c r="BG236" s="154" t="n"/>
      <c r="BH236" s="154" t="n"/>
      <c r="BI236" s="154" t="n"/>
      <c r="BJ236" s="154" t="n"/>
      <c r="BK236" s="154" t="n"/>
      <c r="BL236" s="154" t="n"/>
      <c r="BM236" s="154" t="n"/>
      <c r="BN236" s="154" t="n"/>
      <c r="BO236" s="154" t="n"/>
    </row>
    <row r="237">
      <c r="D237" s="154" t="n"/>
      <c r="E237" s="154" t="n"/>
      <c r="F237" s="154" t="n"/>
      <c r="G237" s="154" t="n"/>
      <c r="H237" s="154" t="n"/>
      <c r="I237" s="154" t="n"/>
      <c r="J237" s="154" t="n"/>
      <c r="K237" s="154" t="n"/>
      <c r="L237" s="154" t="n"/>
      <c r="M237" s="154" t="n"/>
      <c r="N237" s="154" t="n"/>
      <c r="O237" s="154" t="n"/>
      <c r="P237" s="154" t="n"/>
      <c r="Q237" s="154" t="n"/>
      <c r="R237" s="154" t="n"/>
      <c r="S237" s="154" t="n"/>
      <c r="T237" s="154" t="n"/>
      <c r="U237" s="154" t="n"/>
      <c r="V237" s="154" t="n"/>
      <c r="W237" s="154" t="n"/>
      <c r="X237" s="154" t="n"/>
      <c r="Y237" s="154" t="n"/>
      <c r="Z237" s="154" t="n"/>
      <c r="AA237" s="154" t="n"/>
      <c r="AB237" s="154" t="n"/>
      <c r="AC237" s="154" t="n"/>
      <c r="AD237" s="154" t="n"/>
      <c r="AE237" s="154" t="n"/>
      <c r="AF237" s="154" t="n"/>
      <c r="AG237" s="154" t="n"/>
      <c r="AH237" s="154" t="n"/>
      <c r="AI237" s="154" t="n"/>
      <c r="AJ237" s="154" t="n"/>
      <c r="AK237" s="154" t="n"/>
      <c r="AL237" s="154" t="n"/>
      <c r="AM237" s="154" t="n"/>
      <c r="AN237" s="154" t="n"/>
      <c r="AO237" s="154" t="n"/>
      <c r="AP237" s="154" t="n"/>
      <c r="AQ237" s="154" t="n"/>
      <c r="AR237" s="154" t="n"/>
      <c r="AS237" s="154" t="n"/>
      <c r="AT237" s="154" t="n"/>
      <c r="AU237" s="154" t="n"/>
      <c r="AV237" s="154" t="n"/>
      <c r="AW237" s="154" t="n"/>
      <c r="AX237" s="154" t="n"/>
      <c r="AY237" s="154" t="n"/>
      <c r="AZ237" s="154" t="n"/>
      <c r="BA237" s="154" t="n"/>
      <c r="BB237" s="154" t="n"/>
      <c r="BC237" s="154" t="n"/>
      <c r="BD237" s="154" t="n"/>
      <c r="BE237" s="154" t="n"/>
      <c r="BF237" s="154" t="n"/>
      <c r="BG237" s="154" t="n"/>
      <c r="BH237" s="154" t="n"/>
      <c r="BI237" s="154" t="n"/>
      <c r="BJ237" s="154" t="n"/>
      <c r="BK237" s="154" t="n"/>
      <c r="BL237" s="154" t="n"/>
      <c r="BM237" s="154" t="n"/>
      <c r="BN237" s="154" t="n"/>
      <c r="BO237" s="154" t="n"/>
    </row>
    <row r="238" spans="4:29" ht="16" customHeight="1" x14ac:dyDescent="0.25">
      <c r="D238" s="187" t="n"/>
      <c r="E238" s="153" t="s">
        <v>214</v>
      </c>
      <c r="F238" s="187" t="n"/>
      <c r="G238" s="187" t="n"/>
      <c r="H238" s="187" t="n"/>
      <c r="I238" s="187" t="n"/>
      <c r="J238" s="187" t="n"/>
      <c r="K238" s="187" t="n"/>
      <c r="L238" s="187" t="n"/>
      <c r="M238" s="187" t="n"/>
      <c r="N238" s="187" t="n"/>
      <c r="O238" s="187" t="n"/>
      <c r="P238" s="187" t="n"/>
      <c r="Q238" s="187" t="n"/>
      <c r="R238" s="187" t="n"/>
      <c r="S238" s="186">
        <f>R241</f>
        <v>19.623999999999999</v>
      </c>
      <c r="T238" s="186">
        <f t="shared" ref="T238:V238" ca="1" si="115">S241</f>
        <v>103.032491551026</v>
      </c>
      <c r="U238" s="186">
        <f t="shared" ca="1" si="115"/>
        <v>108.28957199969049</v>
      </c>
      <c r="V238" s="186">
        <f t="shared" ca="1" si="115"/>
        <v>113.82513572912917</v>
      </c>
      <c r="W238" s="187" t="n"/>
      <c r="X238" s="187" t="n"/>
      <c r="Y238" s="321"/>
      <c r="Z238" s="321"/>
      <c r="AA238" s="321"/>
      <c r="AB238" s="321"/>
      <c r="AC238" s="187" t="n"/>
      <c r="AD238" s="187" t="n"/>
      <c r="AE238" s="187" t="n"/>
      <c r="AF238" s="187" t="n"/>
      <c r="AG238" s="187" t="n"/>
      <c r="AH238" s="187" t="n"/>
      <c r="AI238" s="154" t="n"/>
      <c r="AJ238" s="154" t="n"/>
      <c r="AK238" s="154" t="n"/>
      <c r="AL238" s="154" t="n"/>
      <c r="AM238" s="154" t="n"/>
      <c r="AN238" s="154" t="n"/>
      <c r="AO238" s="154" t="n"/>
      <c r="AP238" s="154" t="n"/>
      <c r="AQ238" s="154" t="n"/>
      <c r="AR238" s="154" t="n"/>
      <c r="AS238" s="154" t="n"/>
      <c r="AT238" s="154" t="n"/>
      <c r="AU238" s="154" t="n"/>
      <c r="AV238" s="154" t="n"/>
      <c r="AW238" s="154" t="n"/>
      <c r="AX238" s="154" t="n"/>
      <c r="AY238" s="154" t="n"/>
      <c r="AZ238" s="154" t="n"/>
      <c r="BA238" s="154" t="n"/>
      <c r="BB238" s="154" t="n"/>
      <c r="BC238" s="154" t="n"/>
      <c r="BD238" s="154" t="n"/>
      <c r="BE238" s="154" t="n"/>
      <c r="BF238" s="154" t="n"/>
      <c r="BG238" s="154" t="n"/>
      <c r="BH238" s="154" t="n"/>
      <c r="BI238" s="154" t="n"/>
      <c r="BJ238" s="154" t="n"/>
      <c r="BK238" s="154" t="n"/>
      <c r="BL238" s="154" t="n"/>
      <c r="BM238" s="154" t="n"/>
      <c r="BN238" s="154" t="n"/>
      <c r="BO238" s="154" t="n"/>
    </row>
    <row r="239" spans="4:29" ht="16" customHeight="1" x14ac:dyDescent="0.25">
      <c r="D239" s="187" t="n"/>
      <c r="E239" s="153" t="s">
        <v>213</v>
      </c>
      <c r="F239" s="187" t="n"/>
      <c r="G239" s="187" t="n"/>
      <c r="H239" s="187" t="n"/>
      <c r="I239" s="187" t="n"/>
      <c r="J239" s="187" t="n"/>
      <c r="K239" s="187" t="n"/>
      <c r="L239" s="187" t="n"/>
      <c r="M239" s="187" t="n"/>
      <c r="N239" s="187" t="n"/>
      <c r="O239" s="187" t="n"/>
      <c r="P239" s="187" t="n"/>
      <c r="Q239" s="187" t="n"/>
      <c r="R239" s="187" t="n"/>
      <c r="S239" s="186">
        <f ca="1">S219</f>
        <v>83.408491551026003</v>
      </c>
      <c r="T239" s="186">
        <f ca="1">T219</f>
        <v>5.2570804486644906</v>
      </c>
      <c r="U239" s="186">
        <f ca="1">U219</f>
        <v>5.5355637294386781</v>
      </c>
      <c r="V239" s="186">
        <f ca="1">V219</f>
        <v>6.2147282445629681</v>
      </c>
      <c r="W239" s="187" t="n"/>
      <c r="X239" s="187" t="n"/>
      <c r="Y239" s="321"/>
      <c r="Z239" s="321"/>
      <c r="AA239" s="321"/>
      <c r="AB239" s="321"/>
      <c r="AC239" s="187" t="n"/>
      <c r="AD239" s="187" t="n"/>
      <c r="AE239" s="187" t="n"/>
      <c r="AF239" s="187" t="n"/>
      <c r="AG239" s="187" t="n"/>
      <c r="AH239" s="187" t="n"/>
      <c r="AI239" s="154" t="n"/>
      <c r="AJ239" s="154" t="n"/>
      <c r="AK239" s="154" t="n"/>
      <c r="AL239" s="154" t="n"/>
      <c r="AM239" s="154" t="n"/>
      <c r="AN239" s="154" t="n"/>
      <c r="AO239" s="154" t="n"/>
      <c r="AP239" s="154" t="n"/>
      <c r="AQ239" s="154" t="n"/>
      <c r="AR239" s="154" t="n"/>
      <c r="AS239" s="154" t="n"/>
      <c r="AT239" s="154" t="n"/>
      <c r="AU239" s="154" t="n"/>
      <c r="AV239" s="154" t="n"/>
      <c r="AW239" s="154" t="n"/>
      <c r="AX239" s="154" t="n"/>
      <c r="AY239" s="154" t="n"/>
      <c r="AZ239" s="154" t="n"/>
      <c r="BA239" s="154" t="n"/>
      <c r="BB239" s="154" t="n"/>
      <c r="BC239" s="154" t="n"/>
      <c r="BD239" s="154" t="n"/>
      <c r="BE239" s="154" t="n"/>
      <c r="BF239" s="154" t="n"/>
      <c r="BG239" s="154" t="n"/>
      <c r="BH239" s="154" t="n"/>
      <c r="BI239" s="154" t="n"/>
      <c r="BJ239" s="154" t="n"/>
      <c r="BK239" s="154" t="n"/>
      <c r="BL239" s="154" t="n"/>
      <c r="BM239" s="154" t="n"/>
      <c r="BN239" s="154" t="n"/>
      <c r="BO239" s="154" t="n"/>
    </row>
    <row r="240" spans="4:29" ht="16" customHeight="1" x14ac:dyDescent="0.25">
      <c r="D240" s="194" t="n"/>
      <c r="E240" s="238" t="s">
        <v>216</v>
      </c>
      <c r="F240" s="194" t="n"/>
      <c r="G240" s="194" t="n"/>
      <c r="H240" s="194" t="n"/>
      <c r="I240" s="194" t="n"/>
      <c r="J240" s="194" t="n"/>
      <c r="K240" s="194" t="n"/>
      <c r="L240" s="194" t="n"/>
      <c r="M240" s="194" t="n"/>
      <c r="N240" s="194" t="n"/>
      <c r="O240" s="194" t="n"/>
      <c r="P240" s="194" t="n"/>
      <c r="Q240" s="194" t="n"/>
      <c r="R240" s="194" t="n"/>
      <c r="S240" s="193">
        <f t="shared" ref="S240:V240" ca="1" si="116">SUM(S252,S265,S288)</f>
        <v>0</v>
      </c>
      <c r="T240" s="193">
        <f t="shared" ca="1" si="116"/>
        <v>0</v>
      </c>
      <c r="U240" s="193">
        <f t="shared" ca="1" si="116"/>
        <v>0</v>
      </c>
      <c r="V240" s="193">
        <f t="shared" ca="1" si="116"/>
        <v>0</v>
      </c>
      <c r="W240" s="194" t="n"/>
      <c r="X240" s="194" t="n"/>
      <c r="Y240" s="324"/>
      <c r="Z240" s="324"/>
      <c r="AA240" s="324"/>
      <c r="AB240" s="324"/>
      <c r="AC240" s="194" t="n"/>
      <c r="AD240" s="194" t="n"/>
      <c r="AE240" s="194" t="n"/>
      <c r="AF240" s="194" t="n"/>
      <c r="AG240" s="194" t="n"/>
      <c r="AH240" s="194" t="n"/>
      <c r="AI240" s="154" t="n"/>
      <c r="AJ240" s="154" t="n"/>
      <c r="AK240" s="154" t="n"/>
      <c r="AL240" s="154" t="n"/>
      <c r="AM240" s="154" t="n"/>
      <c r="AN240" s="154" t="n"/>
      <c r="AO240" s="154" t="n"/>
      <c r="AP240" s="154" t="n"/>
      <c r="AQ240" s="154" t="n"/>
      <c r="AR240" s="154" t="n"/>
      <c r="AS240" s="154" t="n"/>
      <c r="AT240" s="154" t="n"/>
      <c r="AU240" s="154" t="n"/>
      <c r="AV240" s="154" t="n"/>
      <c r="AW240" s="154" t="n"/>
      <c r="AX240" s="154" t="n"/>
      <c r="AY240" s="154" t="n"/>
      <c r="AZ240" s="154" t="n"/>
      <c r="BA240" s="154" t="n"/>
      <c r="BB240" s="154" t="n"/>
      <c r="BC240" s="154" t="n"/>
      <c r="BD240" s="154" t="n"/>
      <c r="BE240" s="154" t="n"/>
      <c r="BF240" s="154" t="n"/>
      <c r="BG240" s="154" t="n"/>
      <c r="BH240" s="154" t="n"/>
      <c r="BI240" s="154" t="n"/>
      <c r="BJ240" s="154" t="n"/>
      <c r="BK240" s="154" t="n"/>
      <c r="BL240" s="154" t="n"/>
      <c r="BM240" s="154" t="n"/>
      <c r="BN240" s="154" t="n"/>
      <c r="BO240" s="154" t="n"/>
    </row>
    <row r="241" spans="4:42" ht="16" customHeight="1" x14ac:dyDescent="0.25">
      <c r="D241" s="231" t="s">
        <v>215</v>
      </c>
      <c r="E241" s="234" t="n"/>
      <c r="F241" s="234" t="n"/>
      <c r="G241" s="234" t="n"/>
      <c r="H241" s="234" t="n"/>
      <c r="I241" s="234" t="n"/>
      <c r="J241" s="234" t="n"/>
      <c r="K241" s="234" t="n"/>
      <c r="L241" s="234" t="n"/>
      <c r="M241" s="234" t="n"/>
      <c r="N241" s="234" t="n"/>
      <c r="O241" s="234" t="n"/>
      <c r="P241" s="234" t="n"/>
      <c r="Q241" s="234" t="n"/>
      <c r="R241" s="331">
        <f>'Capital Structure'!$G$32</f>
        <v>19.623999999999999</v>
      </c>
      <c r="S241" s="233">
        <f ca="1">SUM(S238:S240)</f>
        <v>103.032491551026</v>
      </c>
      <c r="T241" s="233">
        <f ca="1">SUM(T238:T240)</f>
        <v>108.28957199969049</v>
      </c>
      <c r="U241" s="233">
        <f ca="1">SUM(U238:U240)</f>
        <v>113.82513572912917</v>
      </c>
      <c r="V241" s="233">
        <f ca="1">SUM(V238:V240)</f>
        <v>120.03986397369214</v>
      </c>
      <c r="W241" s="234" t="n"/>
      <c r="X241" s="234" t="n"/>
      <c r="Y241" s="291"/>
      <c r="Z241" s="291"/>
      <c r="AA241" s="291"/>
      <c r="AB241" s="291"/>
      <c r="AC241" s="234" t="n"/>
      <c r="AD241" s="234" t="n"/>
      <c r="AE241" s="234" t="n"/>
      <c r="AF241" s="234" t="n"/>
      <c r="AG241" s="234" t="n"/>
      <c r="AH241" s="234" t="n"/>
      <c r="AI241" s="196" t="n"/>
      <c r="AJ241" s="196" t="n"/>
      <c r="AK241" s="196" t="n"/>
      <c r="AL241" s="196" t="n"/>
      <c r="AM241" s="196" t="n"/>
      <c r="AN241" s="196" t="n"/>
      <c r="AO241" s="196" t="n"/>
      <c r="AP241" s="196" t="n"/>
      <c r="AQ241" s="196" t="n"/>
      <c r="AR241" s="196" t="n"/>
      <c r="AS241" s="196" t="n"/>
      <c r="AT241" s="196" t="n"/>
      <c r="AU241" s="196" t="n"/>
      <c r="AV241" s="196" t="n"/>
      <c r="AW241" s="196" t="n"/>
      <c r="AX241" s="196" t="n"/>
      <c r="AY241" s="196" t="n"/>
      <c r="AZ241" s="196" t="n"/>
      <c r="BA241" s="196" t="n"/>
      <c r="BB241" s="196" t="n"/>
      <c r="BC241" s="196" t="n"/>
      <c r="BD241" s="196" t="n"/>
      <c r="BE241" s="196" t="n"/>
      <c r="BF241" s="196" t="n"/>
      <c r="BG241" s="196" t="n"/>
      <c r="BH241" s="196" t="n"/>
      <c r="BI241" s="196" t="n"/>
      <c r="BJ241" s="196" t="n"/>
      <c r="BK241" s="196" t="n"/>
      <c r="BL241" s="196" t="n"/>
      <c r="BM241" s="196" t="n"/>
      <c r="BN241" s="196" t="n"/>
      <c r="BO241" s="196" t="n"/>
    </row>
    <row r="242" spans="4:42" ht="16" customHeight="1" x14ac:dyDescent="0.25">
      <c r="D242" s="154" t="n"/>
      <c r="E242" s="154" t="n"/>
      <c r="F242" s="154" t="n"/>
      <c r="G242" s="154" t="n"/>
      <c r="H242" s="154" t="n"/>
      <c r="I242" s="154" t="n"/>
      <c r="J242" s="154" t="n"/>
      <c r="K242" s="154" t="n"/>
      <c r="L242" s="154" t="n"/>
      <c r="M242" s="154" t="n"/>
      <c r="N242" s="154" t="n"/>
      <c r="O242" s="154" t="n"/>
      <c r="P242" s="154" t="n"/>
      <c r="Q242" s="154" t="n"/>
      <c r="R242" s="154" t="n"/>
      <c r="S242" s="154" t="n"/>
      <c r="T242" s="154" t="n"/>
      <c r="U242" s="154" t="n"/>
      <c r="V242" s="154" t="n"/>
      <c r="W242" s="154" t="n"/>
      <c r="X242" s="154" t="n"/>
      <c r="Y242" s="240"/>
      <c r="Z242" s="240"/>
      <c r="AA242" s="240"/>
      <c r="AB242" s="240"/>
      <c r="AC242" s="154" t="n"/>
      <c r="AD242" s="154" t="n"/>
      <c r="AE242" s="154" t="n"/>
      <c r="AF242" s="154" t="n"/>
      <c r="AG242" s="154" t="n"/>
      <c r="AH242" s="154" t="n"/>
      <c r="AI242" s="154" t="n"/>
      <c r="AJ242" s="154" t="n"/>
      <c r="AK242" s="154" t="n"/>
      <c r="AL242" s="154" t="n"/>
      <c r="AM242" s="154" t="n"/>
      <c r="AN242" s="154" t="n"/>
      <c r="AO242" s="154" t="n"/>
      <c r="AP242" s="154" t="n"/>
      <c r="AQ242" s="154" t="n"/>
      <c r="AR242" s="154" t="n"/>
      <c r="AS242" s="154" t="n"/>
      <c r="AT242" s="154" t="n"/>
      <c r="AU242" s="154" t="n"/>
      <c r="AV242" s="154" t="n"/>
      <c r="AW242" s="154" t="n"/>
      <c r="AX242" s="154" t="n"/>
      <c r="AY242" s="154" t="n"/>
      <c r="AZ242" s="154" t="n"/>
      <c r="BA242" s="154" t="n"/>
      <c r="BB242" s="154" t="n"/>
      <c r="BC242" s="154" t="n"/>
      <c r="BD242" s="154" t="n"/>
      <c r="BE242" s="154" t="n"/>
      <c r="BF242" s="154" t="n"/>
      <c r="BG242" s="154" t="n"/>
      <c r="BH242" s="154" t="n"/>
      <c r="BI242" s="154" t="n"/>
      <c r="BJ242" s="154" t="n"/>
      <c r="BK242" s="154" t="n"/>
      <c r="BL242" s="154" t="n"/>
      <c r="BM242" s="154" t="n"/>
      <c r="BN242" s="154" t="n"/>
      <c r="BO242" s="154" t="n"/>
    </row>
    <row r="243" spans="4:42" ht="16" customHeight="1" x14ac:dyDescent="0.25">
      <c r="D243" s="187" t="n"/>
      <c r="E243" s="153" t="s">
        <v>214</v>
      </c>
      <c r="F243" s="187" t="n"/>
      <c r="G243" s="187" t="n"/>
      <c r="H243" s="187" t="n"/>
      <c r="I243" s="187" t="n"/>
      <c r="J243" s="187" t="n"/>
      <c r="K243" s="187" t="n"/>
      <c r="L243" s="187" t="n"/>
      <c r="M243" s="187" t="n"/>
      <c r="N243" s="187" t="n"/>
      <c r="O243" s="187" t="n"/>
      <c r="P243" s="187" t="n"/>
      <c r="Q243" s="187" t="n"/>
      <c r="R243" s="187" t="n"/>
      <c r="S243" s="186">
        <f>R241</f>
        <v>19.623999999999999</v>
      </c>
      <c r="T243" s="186">
        <f t="shared" ref="T243:V243" ca="1" si="117">S241</f>
        <v>103.032491551026</v>
      </c>
      <c r="U243" s="186">
        <f t="shared" ca="1" si="117"/>
        <v>108.28957199969049</v>
      </c>
      <c r="V243" s="186">
        <f t="shared" ca="1" si="117"/>
        <v>113.82513572912917</v>
      </c>
      <c r="W243" s="187" t="n"/>
      <c r="X243" s="187" t="n"/>
      <c r="Y243" s="187" t="n"/>
      <c r="Z243" s="187" t="n"/>
      <c r="AA243" s="187" t="n"/>
      <c r="AB243" s="187" t="n"/>
      <c r="AC243" s="187" t="n"/>
      <c r="AD243" s="187" t="n"/>
      <c r="AE243" s="187" t="n"/>
      <c r="AF243" s="187" t="n"/>
      <c r="AG243" s="187" t="n"/>
      <c r="AH243" s="187" t="n"/>
      <c r="AI243" s="154" t="n"/>
      <c r="AJ243" s="154" t="n"/>
      <c r="AK243" s="154" t="n"/>
      <c r="AL243" s="154" t="n"/>
      <c r="AM243" s="154" t="n"/>
      <c r="AN243" s="154" t="n"/>
      <c r="AO243" s="154" t="n"/>
      <c r="AP243" s="154" t="n"/>
      <c r="AQ243" s="154" t="n"/>
      <c r="AR243" s="154" t="n"/>
      <c r="AS243" s="154" t="n"/>
      <c r="AT243" s="154" t="n"/>
      <c r="AU243" s="154" t="n"/>
      <c r="AV243" s="154" t="n"/>
      <c r="AW243" s="154" t="n"/>
      <c r="AX243" s="154" t="n"/>
      <c r="AY243" s="154" t="n"/>
      <c r="AZ243" s="154" t="n"/>
      <c r="BA243" s="154" t="n"/>
      <c r="BB243" s="154" t="n"/>
      <c r="BC243" s="154" t="n"/>
      <c r="BD243" s="154" t="n"/>
      <c r="BE243" s="154" t="n"/>
      <c r="BF243" s="154" t="n"/>
      <c r="BG243" s="154" t="n"/>
      <c r="BH243" s="154" t="n"/>
      <c r="BI243" s="154" t="n"/>
      <c r="BJ243" s="154" t="n"/>
      <c r="BK243" s="154" t="n"/>
      <c r="BL243" s="154" t="n"/>
      <c r="BM243" s="154" t="n"/>
      <c r="BN243" s="154" t="n"/>
      <c r="BO243" s="154" t="n"/>
    </row>
    <row r="244" spans="4:42" ht="16" customHeight="1" x14ac:dyDescent="0.25">
      <c r="D244" s="187" t="n"/>
      <c r="E244" s="153" t="s">
        <v>213</v>
      </c>
      <c r="F244" s="187" t="n"/>
      <c r="G244" s="187" t="n"/>
      <c r="H244" s="187" t="n"/>
      <c r="I244" s="187" t="n"/>
      <c r="J244" s="187" t="n"/>
      <c r="K244" s="187" t="n"/>
      <c r="L244" s="187" t="n"/>
      <c r="M244" s="187" t="n"/>
      <c r="N244" s="187" t="n"/>
      <c r="O244" s="187" t="n"/>
      <c r="P244" s="187" t="n"/>
      <c r="Q244" s="187" t="n"/>
      <c r="R244" s="187" t="n"/>
      <c r="S244" s="186">
        <f ca="1">S219</f>
        <v>83.408491551026003</v>
      </c>
      <c r="T244" s="186">
        <f ca="1">T219</f>
        <v>5.2570804486644906</v>
      </c>
      <c r="U244" s="186">
        <f ca="1">U219</f>
        <v>5.5355637294386781</v>
      </c>
      <c r="V244" s="186">
        <f ca="1">V219</f>
        <v>6.2147282445629681</v>
      </c>
      <c r="W244" s="187" t="n"/>
      <c r="X244" s="187" t="n"/>
      <c r="Y244" s="187" t="n"/>
      <c r="Z244" s="187" t="n"/>
      <c r="AA244" s="187" t="n"/>
      <c r="AB244" s="187" t="n"/>
      <c r="AC244" s="187" t="n"/>
      <c r="AD244" s="187" t="n"/>
      <c r="AE244" s="187" t="n"/>
      <c r="AF244" s="187" t="n"/>
      <c r="AG244" s="187" t="n"/>
      <c r="AH244" s="187" t="n"/>
      <c r="AI244" s="154" t="n"/>
      <c r="AJ244" s="154" t="n"/>
      <c r="AK244" s="154" t="n"/>
      <c r="AL244" s="154" t="n"/>
      <c r="AM244" s="154" t="n"/>
      <c r="AN244" s="154" t="n"/>
      <c r="AO244" s="154" t="n"/>
      <c r="AP244" s="154" t="n"/>
      <c r="AQ244" s="154" t="n"/>
      <c r="AR244" s="154" t="n"/>
      <c r="AS244" s="154" t="n"/>
      <c r="AT244" s="154" t="n"/>
      <c r="AU244" s="154" t="n"/>
      <c r="AV244" s="154" t="n"/>
      <c r="AW244" s="154" t="n"/>
      <c r="AX244" s="154" t="n"/>
      <c r="AY244" s="154" t="n"/>
      <c r="AZ244" s="154" t="n"/>
      <c r="BA244" s="154" t="n"/>
      <c r="BB244" s="154" t="n"/>
      <c r="BC244" s="154" t="n"/>
      <c r="BD244" s="154" t="n"/>
      <c r="BE244" s="154" t="n"/>
      <c r="BF244" s="154" t="n"/>
      <c r="BG244" s="154" t="n"/>
      <c r="BH244" s="154" t="n"/>
      <c r="BI244" s="154" t="n"/>
      <c r="BJ244" s="154" t="n"/>
      <c r="BK244" s="154" t="n"/>
      <c r="BL244" s="154" t="n"/>
      <c r="BM244" s="154" t="n"/>
      <c r="BN244" s="154" t="n"/>
      <c r="BO244" s="154" t="n"/>
    </row>
    <row r="245" spans="4:42" ht="16" customHeight="1" x14ac:dyDescent="0.25">
      <c r="D245" s="194" t="n"/>
      <c r="E245" s="238" t="s">
        <v>212</v>
      </c>
      <c r="F245" s="194" t="n"/>
      <c r="G245" s="192">
        <v>-10</v>
      </c>
      <c r="H245" s="194" t="n"/>
      <c r="I245" s="194" t="n"/>
      <c r="J245" s="194" t="n"/>
      <c r="K245" s="194" t="n"/>
      <c r="L245" s="194" t="n"/>
      <c r="M245" s="194" t="n"/>
      <c r="N245" s="194" t="n"/>
      <c r="O245" s="194" t="n"/>
      <c r="P245" s="194" t="n"/>
      <c r="Q245" s="194" t="n"/>
      <c r="R245" s="194" t="n"/>
      <c r="S245" s="193">
        <f>$G245</f>
        <v>-10</v>
      </c>
      <c r="T245" s="193">
        <f>$G245</f>
        <v>-10</v>
      </c>
      <c r="U245" s="193">
        <f>$G245</f>
        <v>-10</v>
      </c>
      <c r="V245" s="193">
        <f>$G245</f>
        <v>-10</v>
      </c>
      <c r="W245" s="194" t="n"/>
      <c r="X245" s="194" t="n"/>
      <c r="Y245" s="194" t="n"/>
      <c r="Z245" s="194" t="n"/>
      <c r="AA245" s="194" t="n"/>
      <c r="AB245" s="194" t="n"/>
      <c r="AC245" s="194" t="n"/>
      <c r="AD245" s="194" t="n"/>
      <c r="AE245" s="194" t="n"/>
      <c r="AF245" s="194" t="n"/>
      <c r="AG245" s="194" t="n"/>
      <c r="AH245" s="194" t="n"/>
      <c r="AI245" s="154" t="n"/>
      <c r="AJ245" s="154" t="n"/>
      <c r="AK245" s="154" t="n"/>
      <c r="AL245" s="154" t="n"/>
      <c r="AM245" s="154" t="n"/>
      <c r="AN245" s="154" t="n"/>
      <c r="AO245" s="154" t="n"/>
      <c r="AP245" s="154" t="n"/>
      <c r="AQ245" s="154" t="n"/>
      <c r="AR245" s="154" t="n"/>
      <c r="AS245" s="154" t="n"/>
      <c r="AT245" s="154" t="n"/>
      <c r="AU245" s="154" t="n"/>
      <c r="AV245" s="154" t="n"/>
      <c r="AW245" s="154" t="n"/>
      <c r="AX245" s="154" t="n"/>
      <c r="AY245" s="154" t="n"/>
      <c r="AZ245" s="154" t="n"/>
      <c r="BA245" s="154" t="n"/>
      <c r="BB245" s="154" t="n"/>
      <c r="BC245" s="154" t="n"/>
      <c r="BD245" s="154" t="n"/>
      <c r="BE245" s="154" t="n"/>
      <c r="BF245" s="154" t="n"/>
      <c r="BG245" s="154" t="n"/>
      <c r="BH245" s="154" t="n"/>
      <c r="BI245" s="154" t="n"/>
      <c r="BJ245" s="154" t="n"/>
      <c r="BK245" s="154" t="n"/>
      <c r="BL245" s="154" t="n"/>
      <c r="BM245" s="154" t="n"/>
      <c r="BN245" s="154" t="n"/>
      <c r="BO245" s="154" t="n"/>
    </row>
    <row r="246" spans="4:42" ht="16" customHeight="1" x14ac:dyDescent="0.25">
      <c r="D246" s="231" t="s">
        <v>211</v>
      </c>
      <c r="E246" s="234" t="n"/>
      <c r="F246" s="234" t="n"/>
      <c r="G246" s="234" t="n"/>
      <c r="H246" s="234" t="n"/>
      <c r="I246" s="234" t="n"/>
      <c r="J246" s="234" t="n"/>
      <c r="K246" s="234" t="n"/>
      <c r="L246" s="234" t="n"/>
      <c r="M246" s="234" t="n"/>
      <c r="N246" s="234" t="n"/>
      <c r="O246" s="234" t="n"/>
      <c r="P246" s="234" t="n"/>
      <c r="Q246" s="234" t="n"/>
      <c r="R246" s="234" t="n"/>
      <c r="S246" s="233">
        <f t="shared" ref="S246:V246" ca="1" si="118">SUM(S243:S245)</f>
        <v>93.032491551025998</v>
      </c>
      <c r="T246" s="233">
        <f t="shared" ca="1" si="118"/>
        <v>98.289571999690494</v>
      </c>
      <c r="U246" s="233">
        <f t="shared" ca="1" si="118"/>
        <v>103.82513572912917</v>
      </c>
      <c r="V246" s="233">
        <f t="shared" ca="1" si="118"/>
        <v>110.03986397369214</v>
      </c>
      <c r="W246" s="234" t="n"/>
      <c r="X246" s="234" t="n"/>
      <c r="Y246" s="291"/>
      <c r="Z246" s="291"/>
      <c r="AA246" s="291"/>
      <c r="AB246" s="291"/>
      <c r="AC246" s="234" t="n"/>
      <c r="AD246" s="234" t="n"/>
      <c r="AE246" s="234" t="n"/>
      <c r="AF246" s="234" t="n"/>
      <c r="AG246" s="234" t="n"/>
      <c r="AH246" s="234" t="n"/>
      <c r="AI246" s="196" t="n"/>
      <c r="AJ246" s="196" t="n"/>
      <c r="AK246" s="196" t="n"/>
      <c r="AL246" s="196" t="n"/>
      <c r="AM246" s="196" t="n"/>
      <c r="AN246" s="196" t="n"/>
      <c r="AO246" s="196" t="n"/>
      <c r="AP246" s="196" t="n"/>
      <c r="AQ246" s="196" t="n"/>
      <c r="AR246" s="196" t="n"/>
      <c r="AS246" s="196" t="n"/>
      <c r="AT246" s="196" t="n"/>
      <c r="AU246" s="196" t="n"/>
      <c r="AV246" s="196" t="n"/>
      <c r="AW246" s="196" t="n"/>
      <c r="AX246" s="196" t="n"/>
      <c r="AY246" s="196" t="n"/>
      <c r="AZ246" s="196" t="n"/>
      <c r="BA246" s="196" t="n"/>
      <c r="BB246" s="196" t="n"/>
      <c r="BC246" s="196" t="n"/>
      <c r="BD246" s="196" t="n"/>
      <c r="BE246" s="196" t="n"/>
      <c r="BF246" s="196" t="n"/>
      <c r="BG246" s="196" t="n"/>
      <c r="BH246" s="196" t="n"/>
      <c r="BI246" s="196" t="n"/>
      <c r="BJ246" s="196" t="n"/>
      <c r="BK246" s="196" t="n"/>
      <c r="BL246" s="196" t="n"/>
      <c r="BM246" s="196" t="n"/>
      <c r="BN246" s="196" t="n"/>
      <c r="BO246" s="196" t="n"/>
    </row>
    <row r="247">
      <c r="D247" s="154" t="n"/>
      <c r="E247" s="154" t="n"/>
      <c r="F247" s="154" t="n"/>
      <c r="G247" s="154" t="n"/>
      <c r="H247" s="154" t="n"/>
      <c r="I247" s="154" t="n"/>
      <c r="J247" s="154" t="n"/>
      <c r="K247" s="154" t="n"/>
      <c r="L247" s="154" t="n"/>
      <c r="M247" s="154" t="n"/>
      <c r="N247" s="154" t="n"/>
      <c r="O247" s="154" t="n"/>
      <c r="P247" s="154" t="n"/>
      <c r="Q247" s="154" t="n"/>
      <c r="R247" s="154" t="n"/>
      <c r="S247" s="154" t="n"/>
      <c r="T247" s="154" t="n"/>
      <c r="U247" s="154" t="n"/>
      <c r="V247" s="154" t="n"/>
      <c r="W247" s="154" t="n"/>
      <c r="X247" s="154" t="n"/>
      <c r="Y247" s="154" t="n"/>
      <c r="Z247" s="154" t="n"/>
      <c r="AA247" s="154" t="n"/>
      <c r="AB247" s="154" t="n"/>
      <c r="AC247" s="154" t="n"/>
      <c r="AD247" s="154" t="n"/>
      <c r="AE247" s="154" t="n"/>
      <c r="AF247" s="154" t="n"/>
      <c r="AG247" s="154" t="n"/>
      <c r="AH247" s="154" t="n"/>
      <c r="AI247" s="154" t="n"/>
      <c r="AJ247" s="154" t="n"/>
      <c r="AK247" s="154" t="n"/>
      <c r="AL247" s="154" t="n"/>
      <c r="AM247" s="154" t="n"/>
      <c r="AN247" s="154" t="n"/>
      <c r="AO247" s="154" t="n"/>
      <c r="AP247" s="154" t="n"/>
      <c r="AQ247" s="154" t="n"/>
      <c r="AR247" s="154" t="n"/>
      <c r="AS247" s="154" t="n"/>
      <c r="AT247" s="154" t="n"/>
      <c r="AU247" s="154" t="n"/>
      <c r="AV247" s="154" t="n"/>
      <c r="AW247" s="154" t="n"/>
      <c r="AX247" s="154" t="n"/>
      <c r="AY247" s="154" t="n"/>
      <c r="AZ247" s="154" t="n"/>
      <c r="BA247" s="154" t="n"/>
      <c r="BB247" s="154" t="n"/>
      <c r="BC247" s="154" t="n"/>
      <c r="BD247" s="154" t="n"/>
      <c r="BE247" s="154" t="n"/>
      <c r="BF247" s="154" t="n"/>
      <c r="BG247" s="154" t="n"/>
      <c r="BH247" s="154" t="n"/>
      <c r="BI247" s="154" t="n"/>
      <c r="BJ247" s="154" t="n"/>
      <c r="BK247" s="154" t="n"/>
      <c r="BL247" s="154" t="n"/>
      <c r="BM247" s="154" t="n"/>
      <c r="BN247" s="154" t="n"/>
      <c r="BO247" s="154" t="n"/>
    </row>
    <row r="248" spans="4:42" ht="16" customHeight="1" x14ac:dyDescent="0.25">
      <c r="D248" s="153" t="s">
        <v>210</v>
      </c>
      <c r="E248" s="187" t="n"/>
      <c r="F248" s="187" t="n"/>
      <c r="G248" s="187" t="n"/>
      <c r="H248" s="187" t="n"/>
      <c r="I248" s="187" t="n"/>
      <c r="J248" s="187" t="n"/>
      <c r="K248" s="187" t="n"/>
      <c r="L248" s="187" t="n"/>
      <c r="M248" s="187" t="n"/>
      <c r="N248" s="187" t="n"/>
      <c r="O248" s="187" t="n"/>
      <c r="P248" s="187" t="n"/>
      <c r="Q248" s="187" t="n"/>
      <c r="R248" s="332"/>
      <c r="S248" s="333">
        <v>3.6799999999999999E-2</v>
      </c>
      <c r="T248" s="333">
        <v>3.61E-2</v>
      </c>
      <c r="U248" s="333">
        <v>3.3599999999999998E-2</v>
      </c>
      <c r="V248" s="333">
        <v>3.1800000000000002E-2</v>
      </c>
      <c r="W248" s="187" t="n"/>
      <c r="X248" s="187" t="n"/>
      <c r="Y248" s="187" t="n"/>
      <c r="Z248" s="187" t="n"/>
      <c r="AA248" s="187" t="n"/>
      <c r="AB248" s="187" t="n"/>
      <c r="AC248" s="187" t="n"/>
      <c r="AD248" s="187" t="n"/>
      <c r="AE248" s="187" t="n"/>
      <c r="AF248" s="187" t="n"/>
      <c r="AG248" s="187" t="n"/>
      <c r="AH248" s="187" t="n"/>
      <c r="AI248" s="154" t="n"/>
      <c r="AJ248" s="154" t="n"/>
      <c r="AK248" s="154" t="n"/>
      <c r="AL248" s="154" t="n"/>
      <c r="AM248" s="154" t="n"/>
      <c r="AN248" s="154" t="n"/>
      <c r="AO248" s="154" t="n"/>
      <c r="AP248" s="154" t="n"/>
      <c r="AQ248" s="154" t="n"/>
      <c r="AR248" s="154" t="n"/>
      <c r="AS248" s="154" t="n"/>
      <c r="AT248" s="154" t="n"/>
      <c r="AU248" s="154" t="n"/>
      <c r="AV248" s="154" t="n"/>
      <c r="AW248" s="154" t="n"/>
      <c r="AX248" s="154" t="n"/>
      <c r="AY248" s="154" t="n"/>
      <c r="AZ248" s="154" t="n"/>
      <c r="BA248" s="154" t="n"/>
      <c r="BB248" s="154" t="n"/>
      <c r="BC248" s="154" t="n"/>
      <c r="BD248" s="154" t="n"/>
      <c r="BE248" s="154" t="n"/>
      <c r="BF248" s="154" t="n"/>
      <c r="BG248" s="154" t="n"/>
      <c r="BH248" s="154" t="n"/>
      <c r="BI248" s="154" t="n"/>
      <c r="BJ248" s="154" t="n"/>
      <c r="BK248" s="154" t="n"/>
      <c r="BL248" s="154" t="n"/>
      <c r="BM248" s="154" t="n"/>
      <c r="BN248" s="154" t="n"/>
      <c r="BO248" s="154" t="n"/>
    </row>
    <row r="249">
      <c r="D249" s="154" t="n"/>
      <c r="E249" s="154" t="n"/>
      <c r="F249" s="154" t="n"/>
      <c r="G249" s="154" t="n"/>
      <c r="H249" s="154" t="n"/>
      <c r="I249" s="154" t="n"/>
      <c r="J249" s="154" t="n"/>
      <c r="K249" s="154" t="n"/>
      <c r="L249" s="154" t="n"/>
      <c r="M249" s="154" t="n"/>
      <c r="N249" s="154" t="n"/>
      <c r="O249" s="154" t="n"/>
      <c r="P249" s="154" t="n"/>
      <c r="Q249" s="154" t="n"/>
      <c r="R249" s="154" t="n"/>
      <c r="S249" s="154" t="n"/>
      <c r="T249" s="154" t="n"/>
      <c r="U249" s="154" t="n"/>
      <c r="V249" s="154" t="n"/>
      <c r="W249" s="154" t="n"/>
      <c r="X249" s="154" t="n"/>
      <c r="Y249" s="154" t="n"/>
      <c r="Z249" s="154" t="n"/>
      <c r="AA249" s="154" t="n"/>
      <c r="AB249" s="154" t="n"/>
      <c r="AC249" s="154" t="n"/>
      <c r="AD249" s="154" t="n"/>
      <c r="AE249" s="154" t="n"/>
      <c r="AF249" s="154" t="n"/>
      <c r="AG249" s="154" t="n"/>
      <c r="AH249" s="154" t="n"/>
      <c r="AI249" s="154" t="n"/>
      <c r="AJ249" s="154" t="n"/>
      <c r="AK249" s="154" t="n"/>
      <c r="AL249" s="154" t="n"/>
      <c r="AM249" s="154" t="n"/>
      <c r="AN249" s="154" t="n"/>
      <c r="AO249" s="154" t="n"/>
      <c r="AP249" s="154" t="n"/>
      <c r="AQ249" s="154" t="n"/>
      <c r="AR249" s="154" t="n"/>
      <c r="AS249" s="154" t="n"/>
      <c r="AT249" s="154" t="n"/>
      <c r="AU249" s="154" t="n"/>
      <c r="AV249" s="154" t="n"/>
      <c r="AW249" s="154" t="n"/>
      <c r="AX249" s="154" t="n"/>
      <c r="AY249" s="154" t="n"/>
      <c r="AZ249" s="154" t="n"/>
      <c r="BA249" s="154" t="n"/>
      <c r="BB249" s="154" t="n"/>
      <c r="BC249" s="154" t="n"/>
      <c r="BD249" s="154" t="n"/>
      <c r="BE249" s="154" t="n"/>
      <c r="BF249" s="154" t="n"/>
      <c r="BG249" s="154" t="n"/>
      <c r="BH249" s="154" t="n"/>
      <c r="BI249" s="154" t="n"/>
      <c r="BJ249" s="154" t="n"/>
      <c r="BK249" s="154" t="n"/>
      <c r="BL249" s="154" t="n"/>
      <c r="BM249" s="154" t="n"/>
      <c r="BN249" s="154" t="n"/>
      <c r="BO249" s="154" t="n"/>
    </row>
    <row r="250" spans="4:42" ht="16" customHeight="1" x14ac:dyDescent="0.25">
      <c r="D250" s="177" t="s">
        <v>245</v>
      </c>
      <c r="E250" s="178" t="n"/>
      <c r="F250" s="178" t="n"/>
      <c r="G250" s="178" t="n"/>
      <c r="H250" s="178" t="n"/>
      <c r="I250" s="178" t="n"/>
      <c r="J250" s="178" t="n"/>
      <c r="K250" s="178" t="n"/>
      <c r="L250" s="178" t="n"/>
      <c r="M250" s="178" t="n"/>
      <c r="N250" s="178" t="n"/>
      <c r="O250" s="178" t="n"/>
      <c r="P250" s="178" t="n"/>
      <c r="Q250" s="178" t="n"/>
      <c r="R250" s="178" t="n"/>
      <c r="S250" s="178" t="n"/>
      <c r="T250" s="178" t="n"/>
      <c r="U250" s="178" t="n"/>
      <c r="V250" s="178" t="n"/>
      <c r="W250" s="178" t="n"/>
      <c r="X250" s="178" t="n"/>
      <c r="Y250" s="178" t="n"/>
      <c r="Z250" s="178" t="n"/>
      <c r="AA250" s="178" t="n"/>
      <c r="AB250" s="178" t="n"/>
      <c r="AC250" s="178" t="n"/>
      <c r="AD250" s="178" t="n"/>
      <c r="AE250" s="178" t="n"/>
      <c r="AF250" s="178" t="n"/>
      <c r="AG250" s="178" t="n"/>
      <c r="AH250" s="178" t="n"/>
      <c r="AI250" s="154" t="n"/>
      <c r="AJ250" s="154" t="n"/>
      <c r="AK250" s="154" t="n"/>
      <c r="AL250" s="154" t="n"/>
      <c r="AM250" s="154" t="n"/>
      <c r="AN250" s="154" t="n"/>
      <c r="AO250" s="154" t="n"/>
      <c r="AP250" s="154" t="n"/>
      <c r="AQ250" s="154" t="n"/>
      <c r="AR250" s="154" t="n"/>
      <c r="AS250" s="154" t="n"/>
      <c r="AT250" s="154" t="n"/>
      <c r="AU250" s="154" t="n"/>
      <c r="AV250" s="154" t="n"/>
      <c r="AW250" s="154" t="n"/>
      <c r="AX250" s="154" t="n"/>
      <c r="AY250" s="154" t="n"/>
      <c r="AZ250" s="154" t="n"/>
      <c r="BA250" s="154" t="n"/>
      <c r="BB250" s="154" t="n"/>
      <c r="BC250" s="154" t="n"/>
      <c r="BD250" s="154" t="n"/>
      <c r="BE250" s="154" t="n"/>
      <c r="BF250" s="154" t="n"/>
      <c r="BG250" s="154" t="n"/>
      <c r="BH250" s="154" t="n"/>
      <c r="BI250" s="154" t="n"/>
      <c r="BJ250" s="154" t="n"/>
      <c r="BK250" s="154" t="n"/>
      <c r="BL250" s="154" t="n"/>
      <c r="BM250" s="154" t="n"/>
      <c r="BN250" s="154" t="n"/>
      <c r="BO250" s="154" t="n"/>
    </row>
    <row r="251" spans="4:42" ht="16" customHeight="1" x14ac:dyDescent="0.25">
      <c r="D251" s="187" t="n"/>
      <c r="E251" s="153" t="s">
        <v>204</v>
      </c>
      <c r="F251" s="187" t="n"/>
      <c r="G251" s="187" t="n"/>
      <c r="H251" s="187" t="n"/>
      <c r="I251" s="187" t="n"/>
      <c r="J251" s="187" t="n"/>
      <c r="K251" s="187" t="n"/>
      <c r="L251" s="187" t="n"/>
      <c r="M251" s="187" t="n"/>
      <c r="N251" s="187" t="n"/>
      <c r="O251" s="187" t="n"/>
      <c r="P251" s="187" t="n"/>
      <c r="Q251" s="187" t="n"/>
      <c r="R251" s="187" t="n"/>
      <c r="S251" s="186">
        <f>R253</f>
        <v>0</v>
      </c>
      <c r="T251" s="186">
        <f t="shared" ref="T251:V251" ca="1" si="119">S253</f>
        <v>0</v>
      </c>
      <c r="U251" s="186">
        <f t="shared" ca="1" si="119"/>
        <v>0</v>
      </c>
      <c r="V251" s="186">
        <f t="shared" ca="1" si="119"/>
        <v>0</v>
      </c>
      <c r="W251" s="187" t="n"/>
      <c r="X251" s="187" t="n"/>
      <c r="Y251" s="187" t="n"/>
      <c r="Z251" s="187" t="n"/>
      <c r="AA251" s="187" t="n"/>
      <c r="AB251" s="187" t="n"/>
      <c r="AC251" s="187" t="n"/>
      <c r="AD251" s="187" t="n"/>
      <c r="AE251" s="187" t="n"/>
      <c r="AF251" s="187" t="n"/>
      <c r="AG251" s="310"/>
      <c r="AH251" s="186"/>
      <c r="AI251" s="153"/>
      <c r="AJ251" s="153"/>
      <c r="AK251" s="153"/>
      <c r="AL251" s="153"/>
      <c r="AM251" s="153"/>
      <c r="AN251" s="153"/>
      <c r="AO251" s="153"/>
      <c r="AP251" s="153"/>
      <c r="AQ251" s="154" t="n"/>
      <c r="AR251" s="154" t="n"/>
      <c r="AS251" s="154" t="n"/>
      <c r="AT251" s="154" t="n"/>
      <c r="AU251" s="154" t="n"/>
      <c r="AV251" s="154" t="n"/>
      <c r="AW251" s="154" t="n"/>
      <c r="AX251" s="154" t="n"/>
      <c r="AY251" s="154" t="n"/>
      <c r="AZ251" s="154" t="n"/>
      <c r="BA251" s="154" t="n"/>
      <c r="BB251" s="154" t="n"/>
      <c r="BC251" s="154" t="n"/>
      <c r="BD251" s="154" t="n"/>
      <c r="BE251" s="154" t="n"/>
      <c r="BF251" s="154" t="n"/>
      <c r="BG251" s="154" t="n"/>
      <c r="BH251" s="154" t="n"/>
      <c r="BI251" s="154" t="n"/>
      <c r="BJ251" s="154" t="n"/>
      <c r="BK251" s="154" t="n"/>
      <c r="BL251" s="154" t="n"/>
      <c r="BM251" s="154" t="n"/>
      <c r="BN251" s="154" t="n"/>
      <c r="BO251" s="154" t="n"/>
    </row>
    <row r="252" spans="4:42" s="17" customFormat="1" ht="16" customHeight="1" x14ac:dyDescent="0.25">
      <c r="D252" s="194" t="n"/>
      <c r="E252" s="238" t="s">
        <v>208</v>
      </c>
      <c r="F252" s="194" t="n"/>
      <c r="G252" s="193"/>
      <c r="H252" s="193"/>
      <c r="I252" s="193"/>
      <c r="J252" s="193"/>
      <c r="K252" s="193"/>
      <c r="L252" s="193"/>
      <c r="M252" s="193"/>
      <c r="N252" s="193"/>
      <c r="O252" s="193"/>
      <c r="P252" s="193"/>
      <c r="Q252" s="193"/>
      <c r="R252" s="193"/>
      <c r="S252" s="193">
        <f t="shared" ref="S252:V252" ca="1" si="120">MIN(S255,-MIN(S246,S251))</f>
        <v>0</v>
      </c>
      <c r="T252" s="193">
        <f t="shared" ca="1" si="120"/>
        <v>0</v>
      </c>
      <c r="U252" s="193">
        <f t="shared" ca="1" si="120"/>
        <v>0</v>
      </c>
      <c r="V252" s="193">
        <f t="shared" ca="1" si="120"/>
        <v>0</v>
      </c>
      <c r="W252" s="194" t="n"/>
      <c r="X252" s="194" t="n"/>
      <c r="Y252" s="193"/>
      <c r="Z252" s="193"/>
      <c r="AA252" s="193"/>
      <c r="AB252" s="193"/>
      <c r="AC252" s="334"/>
      <c r="AD252" s="334"/>
      <c r="AE252" s="334"/>
      <c r="AF252" s="334"/>
      <c r="AG252" s="193"/>
      <c r="AH252" s="193"/>
      <c r="AI252" s="153"/>
      <c r="AJ252" s="153"/>
      <c r="AK252" s="153"/>
      <c r="AL252" s="153"/>
      <c r="AM252" s="153"/>
      <c r="AN252" s="153"/>
      <c r="AO252" s="153"/>
      <c r="AP252" s="153"/>
      <c r="AQ252" s="154" t="n"/>
      <c r="AR252" s="154" t="n"/>
      <c r="AS252" s="154" t="n"/>
      <c r="AT252" s="154" t="n"/>
      <c r="AU252" s="154" t="n"/>
      <c r="AV252" s="154" t="n"/>
      <c r="AW252" s="154" t="n"/>
      <c r="AX252" s="154" t="n"/>
      <c r="AY252" s="154" t="n"/>
      <c r="AZ252" s="154" t="n"/>
      <c r="BA252" s="154" t="n"/>
      <c r="BB252" s="154" t="n"/>
      <c r="BC252" s="154" t="n"/>
      <c r="BD252" s="154" t="n"/>
      <c r="BE252" s="154" t="n"/>
      <c r="BF252" s="154" t="n"/>
      <c r="BG252" s="154" t="n"/>
      <c r="BH252" s="154" t="n"/>
      <c r="BI252" s="154" t="n"/>
      <c r="BJ252" s="154" t="n"/>
      <c r="BK252" s="154" t="n"/>
      <c r="BL252" s="154" t="n"/>
      <c r="BM252" s="154" t="n"/>
      <c r="BN252" s="154" t="n"/>
      <c r="BO252" s="154" t="n"/>
    </row>
    <row r="253" spans="4:42" ht="16" customHeight="1" x14ac:dyDescent="0.25">
      <c r="D253" s="231" t="s">
        <v>201</v>
      </c>
      <c r="E253" s="234" t="n"/>
      <c r="F253" s="234" t="n"/>
      <c r="G253" s="234" t="n"/>
      <c r="H253" s="234" t="n"/>
      <c r="I253" s="234" t="n"/>
      <c r="J253" s="234" t="n"/>
      <c r="K253" s="234" t="n"/>
      <c r="L253" s="234" t="n"/>
      <c r="M253" s="234" t="n"/>
      <c r="N253" s="234" t="n"/>
      <c r="O253" s="234" t="n"/>
      <c r="P253" s="234" t="n"/>
      <c r="Q253" s="234" t="n"/>
      <c r="R253" s="331">
        <f>'Capital Structure'!$G$15</f>
        <v>0</v>
      </c>
      <c r="S253" s="233">
        <f t="shared" ref="S253:V253" ca="1" si="121">SUM(S251:S252)</f>
        <v>0</v>
      </c>
      <c r="T253" s="233">
        <f t="shared" ca="1" si="121"/>
        <v>0</v>
      </c>
      <c r="U253" s="233">
        <f t="shared" ca="1" si="121"/>
        <v>0</v>
      </c>
      <c r="V253" s="233">
        <f t="shared" ca="1" si="121"/>
        <v>0</v>
      </c>
      <c r="W253" s="234" t="n"/>
      <c r="X253" s="234" t="n"/>
      <c r="Y253" s="291"/>
      <c r="Z253" s="291"/>
      <c r="AA253" s="291"/>
      <c r="AB253" s="291"/>
      <c r="AC253" s="234" t="n"/>
      <c r="AD253" s="234" t="n"/>
      <c r="AE253" s="234" t="n"/>
      <c r="AF253" s="234" t="n"/>
      <c r="AG253" s="234" t="n"/>
      <c r="AH253" s="234" t="n"/>
      <c r="AI253" s="196" t="n"/>
      <c r="AJ253" s="196" t="n"/>
      <c r="AK253" s="196" t="n"/>
      <c r="AL253" s="196" t="n"/>
      <c r="AM253" s="196" t="n"/>
      <c r="AN253" s="196" t="n"/>
      <c r="AO253" s="196" t="n"/>
      <c r="AP253" s="196" t="n"/>
      <c r="AQ253" s="196" t="n"/>
      <c r="AR253" s="196" t="n"/>
      <c r="AS253" s="196" t="n"/>
      <c r="AT253" s="196" t="n"/>
      <c r="AU253" s="196" t="n"/>
      <c r="AV253" s="196" t="n"/>
      <c r="AW253" s="196" t="n"/>
      <c r="AX253" s="196" t="n"/>
      <c r="AY253" s="196" t="n"/>
      <c r="AZ253" s="196" t="n"/>
      <c r="BA253" s="196" t="n"/>
      <c r="BB253" s="196" t="n"/>
      <c r="BC253" s="196" t="n"/>
      <c r="BD253" s="196" t="n"/>
      <c r="BE253" s="196" t="n"/>
      <c r="BF253" s="196" t="n"/>
      <c r="BG253" s="196" t="n"/>
      <c r="BH253" s="196" t="n"/>
      <c r="BI253" s="196" t="n"/>
      <c r="BJ253" s="196" t="n"/>
      <c r="BK253" s="196" t="n"/>
      <c r="BL253" s="196" t="n"/>
      <c r="BM253" s="196" t="n"/>
      <c r="BN253" s="196" t="n"/>
      <c r="BO253" s="196" t="n"/>
    </row>
    <row r="254">
      <c r="D254" s="154" t="n"/>
      <c r="E254" s="154" t="n"/>
      <c r="F254" s="154" t="n"/>
      <c r="G254" s="154" t="n"/>
      <c r="H254" s="154" t="n"/>
      <c r="I254" s="154" t="n"/>
      <c r="J254" s="154" t="n"/>
      <c r="K254" s="154" t="n"/>
      <c r="L254" s="154" t="n"/>
      <c r="M254" s="154" t="n"/>
      <c r="N254" s="154" t="n"/>
      <c r="O254" s="154" t="n"/>
      <c r="P254" s="154" t="n"/>
      <c r="Q254" s="154" t="n"/>
      <c r="R254" s="154" t="n"/>
      <c r="S254" s="154" t="n"/>
      <c r="T254" s="154" t="n"/>
      <c r="U254" s="154" t="n"/>
      <c r="V254" s="154" t="n"/>
      <c r="W254" s="154" t="n"/>
      <c r="X254" s="154" t="n"/>
      <c r="Y254" s="154" t="n"/>
      <c r="Z254" s="154" t="n"/>
      <c r="AA254" s="154" t="n"/>
      <c r="AB254" s="154" t="n"/>
      <c r="AC254" s="154" t="n"/>
      <c r="AD254" s="154" t="n"/>
      <c r="AE254" s="154" t="n"/>
      <c r="AF254" s="154" t="n"/>
      <c r="AG254" s="154" t="n"/>
      <c r="AH254" s="154" t="n"/>
      <c r="AI254" s="154" t="n"/>
      <c r="AJ254" s="154" t="n"/>
      <c r="AK254" s="154" t="n"/>
      <c r="AL254" s="154" t="n"/>
      <c r="AM254" s="154" t="n"/>
      <c r="AN254" s="154" t="n"/>
      <c r="AO254" s="154" t="n"/>
      <c r="AP254" s="154" t="n"/>
      <c r="AQ254" s="154" t="n"/>
      <c r="AR254" s="154" t="n"/>
      <c r="AS254" s="154" t="n"/>
      <c r="AT254" s="154" t="n"/>
      <c r="AU254" s="154" t="n"/>
      <c r="AV254" s="154" t="n"/>
      <c r="AW254" s="154" t="n"/>
      <c r="AX254" s="154" t="n"/>
      <c r="AY254" s="154" t="n"/>
      <c r="AZ254" s="154" t="n"/>
      <c r="BA254" s="154" t="n"/>
      <c r="BB254" s="154" t="n"/>
      <c r="BC254" s="154" t="n"/>
      <c r="BD254" s="154" t="n"/>
      <c r="BE254" s="154" t="n"/>
      <c r="BF254" s="154" t="n"/>
      <c r="BG254" s="154" t="n"/>
      <c r="BH254" s="154" t="n"/>
      <c r="BI254" s="154" t="n"/>
      <c r="BJ254" s="154" t="n"/>
      <c r="BK254" s="154" t="n"/>
      <c r="BL254" s="154" t="n"/>
      <c r="BM254" s="154" t="n"/>
      <c r="BN254" s="154" t="n"/>
      <c r="BO254" s="154" t="n"/>
    </row>
    <row r="255" spans="4:42" ht="16" customHeight="1" x14ac:dyDescent="0.25">
      <c r="D255" s="187" t="n"/>
      <c r="E255" s="153" t="s">
        <v>207</v>
      </c>
      <c r="F255" s="187" t="n"/>
      <c r="G255" s="187" t="n"/>
      <c r="H255" s="187" t="n"/>
      <c r="I255" s="187" t="n"/>
      <c r="J255" s="187" t="n"/>
      <c r="K255" s="187" t="n"/>
      <c r="L255" s="187" t="n"/>
      <c r="M255" s="187" t="n"/>
      <c r="N255" s="187" t="n"/>
      <c r="O255" s="187" t="n"/>
      <c r="P255" s="187" t="n"/>
      <c r="Q255" s="187" t="n"/>
      <c r="R255" s="187" t="n"/>
      <c r="S255" s="186">
        <f t="shared" ref="S255:V255" si="122">S256-S251</f>
        <v>30</v>
      </c>
      <c r="T255" s="186">
        <f t="shared" ca="1" si="122"/>
        <v>30</v>
      </c>
      <c r="U255" s="186">
        <f t="shared" ca="1" si="122"/>
        <v>30</v>
      </c>
      <c r="V255" s="186">
        <f t="shared" ca="1" si="122"/>
        <v>30</v>
      </c>
      <c r="W255" s="187" t="n"/>
      <c r="X255" s="187" t="n"/>
      <c r="Y255" s="187" t="n"/>
      <c r="Z255" s="187" t="n"/>
      <c r="AA255" s="187" t="n"/>
      <c r="AB255" s="187" t="n"/>
      <c r="AC255" s="187" t="n"/>
      <c r="AD255" s="187" t="n"/>
      <c r="AE255" s="187" t="n"/>
      <c r="AF255" s="187" t="n"/>
      <c r="AG255" s="310"/>
      <c r="AH255" s="186"/>
      <c r="AI255" s="153"/>
      <c r="AJ255" s="153"/>
      <c r="AK255" s="153"/>
      <c r="AL255" s="153"/>
      <c r="AM255" s="153"/>
      <c r="AN255" s="153"/>
      <c r="AO255" s="153"/>
      <c r="AP255" s="153"/>
      <c r="AQ255" s="154" t="n"/>
      <c r="AR255" s="154" t="n"/>
      <c r="AS255" s="154" t="n"/>
      <c r="AT255" s="154" t="n"/>
      <c r="AU255" s="154" t="n"/>
      <c r="AV255" s="154" t="n"/>
      <c r="AW255" s="154" t="n"/>
      <c r="AX255" s="154" t="n"/>
      <c r="AY255" s="154" t="n"/>
      <c r="AZ255" s="154" t="n"/>
      <c r="BA255" s="154" t="n"/>
      <c r="BB255" s="154" t="n"/>
      <c r="BC255" s="154" t="n"/>
      <c r="BD255" s="154" t="n"/>
      <c r="BE255" s="154" t="n"/>
      <c r="BF255" s="154" t="n"/>
      <c r="BG255" s="154" t="n"/>
      <c r="BH255" s="154" t="n"/>
      <c r="BI255" s="154" t="n"/>
      <c r="BJ255" s="154" t="n"/>
      <c r="BK255" s="154" t="n"/>
      <c r="BL255" s="154" t="n"/>
      <c r="BM255" s="154" t="n"/>
      <c r="BN255" s="154" t="n"/>
      <c r="BO255" s="154" t="n"/>
    </row>
    <row r="256" spans="4:42" s="17" customFormat="1" ht="16" customHeight="1" x14ac:dyDescent="0.25">
      <c r="D256" s="187" t="n"/>
      <c r="E256" s="153" t="s">
        <v>206</v>
      </c>
      <c r="F256" s="187" t="n"/>
      <c r="G256" s="186"/>
      <c r="H256" s="186"/>
      <c r="I256" s="186"/>
      <c r="J256" s="186"/>
      <c r="K256" s="186"/>
      <c r="L256" s="186"/>
      <c r="M256" s="186"/>
      <c r="N256" s="186"/>
      <c r="O256" s="186"/>
      <c r="P256" s="186"/>
      <c r="Q256" s="186"/>
      <c r="R256" s="186"/>
      <c r="S256" s="185">
        <v>30</v>
      </c>
      <c r="T256" s="185">
        <v>30</v>
      </c>
      <c r="U256" s="185">
        <v>30</v>
      </c>
      <c r="V256" s="185">
        <v>30</v>
      </c>
      <c r="W256" s="187" t="n"/>
      <c r="X256" s="187" t="n"/>
      <c r="Y256" s="186"/>
      <c r="Z256" s="186"/>
      <c r="AA256" s="186"/>
      <c r="AB256" s="186"/>
      <c r="AC256" s="310"/>
      <c r="AD256" s="310"/>
      <c r="AE256" s="310"/>
      <c r="AF256" s="310"/>
      <c r="AG256" s="186"/>
      <c r="AH256" s="186"/>
      <c r="AI256" s="153"/>
      <c r="AJ256" s="153"/>
      <c r="AK256" s="153"/>
      <c r="AL256" s="153"/>
      <c r="AM256" s="153"/>
      <c r="AN256" s="153"/>
      <c r="AO256" s="153"/>
      <c r="AP256" s="153"/>
      <c r="AQ256" s="154" t="n"/>
      <c r="AR256" s="154" t="n"/>
      <c r="AS256" s="154" t="n"/>
      <c r="AT256" s="154" t="n"/>
      <c r="AU256" s="154" t="n"/>
      <c r="AV256" s="154" t="n"/>
      <c r="AW256" s="154" t="n"/>
      <c r="AX256" s="154" t="n"/>
      <c r="AY256" s="154" t="n"/>
      <c r="AZ256" s="154" t="n"/>
      <c r="BA256" s="154" t="n"/>
      <c r="BB256" s="154" t="n"/>
      <c r="BC256" s="154" t="n"/>
      <c r="BD256" s="154" t="n"/>
      <c r="BE256" s="154" t="n"/>
      <c r="BF256" s="154" t="n"/>
      <c r="BG256" s="154" t="n"/>
      <c r="BH256" s="154" t="n"/>
      <c r="BI256" s="154" t="n"/>
      <c r="BJ256" s="154" t="n"/>
      <c r="BK256" s="154" t="n"/>
      <c r="BL256" s="154" t="n"/>
      <c r="BM256" s="154" t="n"/>
      <c r="BN256" s="154" t="n"/>
      <c r="BO256" s="154" t="n"/>
    </row>
    <row r="257">
      <c r="D257" s="154" t="n"/>
      <c r="E257" s="154" t="n"/>
      <c r="F257" s="154" t="n"/>
      <c r="G257" s="154" t="n"/>
      <c r="H257" s="154" t="n"/>
      <c r="I257" s="154" t="n"/>
      <c r="J257" s="154" t="n"/>
      <c r="K257" s="154" t="n"/>
      <c r="L257" s="154" t="n"/>
      <c r="M257" s="154" t="n"/>
      <c r="N257" s="154" t="n"/>
      <c r="O257" s="154" t="n"/>
      <c r="P257" s="154" t="n"/>
      <c r="Q257" s="154" t="n"/>
      <c r="R257" s="154" t="n"/>
      <c r="S257" s="154" t="n"/>
      <c r="T257" s="154" t="n"/>
      <c r="U257" s="154" t="n"/>
      <c r="V257" s="154" t="n"/>
      <c r="W257" s="154" t="n"/>
      <c r="X257" s="154" t="n"/>
      <c r="Y257" s="154" t="n"/>
      <c r="Z257" s="154" t="n"/>
      <c r="AA257" s="154" t="n"/>
      <c r="AB257" s="154" t="n"/>
      <c r="AC257" s="154" t="n"/>
      <c r="AD257" s="154" t="n"/>
      <c r="AE257" s="154" t="n"/>
      <c r="AF257" s="154" t="n"/>
      <c r="AG257" s="154" t="n"/>
      <c r="AH257" s="154" t="n"/>
      <c r="AI257" s="154" t="n"/>
      <c r="AJ257" s="154" t="n"/>
      <c r="AK257" s="154" t="n"/>
      <c r="AL257" s="154" t="n"/>
      <c r="AM257" s="154" t="n"/>
      <c r="AN257" s="154" t="n"/>
      <c r="AO257" s="154" t="n"/>
      <c r="AP257" s="154" t="n"/>
      <c r="AQ257" s="154" t="n"/>
      <c r="AR257" s="154" t="n"/>
      <c r="AS257" s="154" t="n"/>
      <c r="AT257" s="154" t="n"/>
      <c r="AU257" s="154" t="n"/>
      <c r="AV257" s="154" t="n"/>
      <c r="AW257" s="154" t="n"/>
      <c r="AX257" s="154" t="n"/>
      <c r="AY257" s="154" t="n"/>
      <c r="AZ257" s="154" t="n"/>
      <c r="BA257" s="154" t="n"/>
      <c r="BB257" s="154" t="n"/>
      <c r="BC257" s="154" t="n"/>
      <c r="BD257" s="154" t="n"/>
      <c r="BE257" s="154" t="n"/>
      <c r="BF257" s="154" t="n"/>
      <c r="BG257" s="154" t="n"/>
      <c r="BH257" s="154" t="n"/>
      <c r="BI257" s="154" t="n"/>
      <c r="BJ257" s="154" t="n"/>
      <c r="BK257" s="154" t="n"/>
      <c r="BL257" s="154" t="n"/>
      <c r="BM257" s="154" t="n"/>
      <c r="BN257" s="154" t="n"/>
      <c r="BO257" s="154" t="n"/>
    </row>
    <row r="258" spans="4:42" ht="16" customHeight="1" x14ac:dyDescent="0.25">
      <c r="D258" s="187" t="n"/>
      <c r="E258" s="153" t="s">
        <v>199</v>
      </c>
      <c r="F258" s="187" t="n"/>
      <c r="G258" s="187" t="n"/>
      <c r="H258" s="187" t="n"/>
      <c r="I258" s="187" t="n"/>
      <c r="J258" s="187" t="n"/>
      <c r="K258" s="187" t="n"/>
      <c r="L258" s="187" t="n"/>
      <c r="M258" s="187" t="n"/>
      <c r="N258" s="335">
        <f>'Capital Structure'!H15</f>
        <v>200</v>
      </c>
      <c r="O258" s="297"/>
      <c r="P258" s="297"/>
      <c r="Q258" s="297"/>
      <c r="R258" s="187" t="n"/>
      <c r="S258" s="188">
        <f>$N258/10000+S$248</f>
        <v>5.6800000000000003E-2</v>
      </c>
      <c r="T258" s="188">
        <f>$N258/10000+T$248</f>
        <v>5.6099999999999997E-2</v>
      </c>
      <c r="U258" s="188">
        <f>$N258/10000+U$248</f>
        <v>5.3599999999999995E-2</v>
      </c>
      <c r="V258" s="188">
        <f>$N258/10000+V$248</f>
        <v>5.1799999999999999E-2</v>
      </c>
      <c r="W258" s="187" t="n"/>
      <c r="X258" s="187" t="n"/>
      <c r="Y258" s="187" t="n"/>
      <c r="Z258" s="187" t="n"/>
      <c r="AA258" s="187" t="n"/>
      <c r="AB258" s="187" t="n"/>
      <c r="AC258" s="187" t="n"/>
      <c r="AD258" s="187" t="n"/>
      <c r="AE258" s="187" t="n"/>
      <c r="AF258" s="187" t="n"/>
      <c r="AG258" s="187" t="n"/>
      <c r="AH258" s="187" t="n"/>
      <c r="AI258" s="154" t="n"/>
      <c r="AJ258" s="154" t="n"/>
      <c r="AK258" s="154" t="n"/>
      <c r="AL258" s="154" t="n"/>
      <c r="AM258" s="154" t="n"/>
      <c r="AN258" s="154" t="n"/>
      <c r="AO258" s="154" t="n"/>
      <c r="AP258" s="154" t="n"/>
      <c r="AQ258" s="154" t="n"/>
      <c r="AR258" s="154" t="n"/>
      <c r="AS258" s="154" t="n"/>
      <c r="AT258" s="154" t="n"/>
      <c r="AU258" s="154" t="n"/>
      <c r="AV258" s="154" t="n"/>
      <c r="AW258" s="154" t="n"/>
      <c r="AX258" s="154" t="n"/>
      <c r="AY258" s="154" t="n"/>
      <c r="AZ258" s="154" t="n"/>
      <c r="BA258" s="154" t="n"/>
      <c r="BB258" s="154" t="n"/>
      <c r="BC258" s="154" t="n"/>
      <c r="BD258" s="154" t="n"/>
      <c r="BE258" s="154" t="n"/>
      <c r="BF258" s="154" t="n"/>
      <c r="BG258" s="154" t="n"/>
      <c r="BH258" s="154" t="n"/>
      <c r="BI258" s="154" t="n"/>
      <c r="BJ258" s="154" t="n"/>
      <c r="BK258" s="154" t="n"/>
      <c r="BL258" s="154" t="n"/>
      <c r="BM258" s="154" t="n"/>
      <c r="BN258" s="154" t="n"/>
      <c r="BO258" s="154" t="n"/>
    </row>
    <row r="259" spans="4:42" ht="16" customHeight="1" x14ac:dyDescent="0.25">
      <c r="D259" s="187" t="n"/>
      <c r="E259" s="153" t="s">
        <v>97</v>
      </c>
      <c r="F259" s="187" t="n"/>
      <c r="G259" s="187" t="n"/>
      <c r="H259" s="187" t="n"/>
      <c r="I259" s="187" t="n"/>
      <c r="J259" s="187" t="n"/>
      <c r="K259" s="187" t="n"/>
      <c r="L259" s="187" t="n"/>
      <c r="M259" s="187" t="n"/>
      <c r="N259" s="187" t="n"/>
      <c r="O259" s="187" t="n"/>
      <c r="P259" s="187" t="n"/>
      <c r="Q259" s="187" t="n"/>
      <c r="R259" s="187" t="n"/>
      <c r="S259" s="186">
        <f ca="1">AVERAGE(R253,S253*S258)/4</f>
        <v>0</v>
      </c>
      <c r="T259" s="186">
        <f t="shared" ref="T259:V259" ca="1" si="123">AVERAGE(S253,T253*T258)/4</f>
        <v>0</v>
      </c>
      <c r="U259" s="186">
        <f t="shared" ca="1" si="123"/>
        <v>0</v>
      </c>
      <c r="V259" s="186">
        <f t="shared" ca="1" si="123"/>
        <v>0</v>
      </c>
      <c r="W259" s="187" t="n"/>
      <c r="X259" s="187" t="n"/>
      <c r="Y259" s="187" t="n"/>
      <c r="Z259" s="187" t="n"/>
      <c r="AA259" s="187" t="n"/>
      <c r="AB259" s="187" t="n"/>
      <c r="AC259" s="187" t="n"/>
      <c r="AD259" s="187" t="n"/>
      <c r="AE259" s="187" t="n"/>
      <c r="AF259" s="187" t="n"/>
      <c r="AG259" s="187" t="n"/>
      <c r="AH259" s="187" t="n"/>
      <c r="AI259" s="154" t="n"/>
      <c r="AJ259" s="154" t="n"/>
      <c r="AK259" s="154" t="n"/>
      <c r="AL259" s="154" t="n"/>
      <c r="AM259" s="154" t="n"/>
      <c r="AN259" s="154" t="n"/>
      <c r="AO259" s="154" t="n"/>
      <c r="AP259" s="154" t="n"/>
      <c r="AQ259" s="154" t="n"/>
      <c r="AR259" s="154" t="n"/>
      <c r="AS259" s="154" t="n"/>
      <c r="AT259" s="154" t="n"/>
      <c r="AU259" s="154" t="n"/>
      <c r="AV259" s="154" t="n"/>
      <c r="AW259" s="154" t="n"/>
      <c r="AX259" s="154" t="n"/>
      <c r="AY259" s="154" t="n"/>
      <c r="AZ259" s="154" t="n"/>
      <c r="BA259" s="154" t="n"/>
      <c r="BB259" s="154" t="n"/>
      <c r="BC259" s="154" t="n"/>
      <c r="BD259" s="154" t="n"/>
      <c r="BE259" s="154" t="n"/>
      <c r="BF259" s="154" t="n"/>
      <c r="BG259" s="154" t="n"/>
      <c r="BH259" s="154" t="n"/>
      <c r="BI259" s="154" t="n"/>
      <c r="BJ259" s="154" t="n"/>
      <c r="BK259" s="154" t="n"/>
      <c r="BL259" s="154" t="n"/>
      <c r="BM259" s="154" t="n"/>
      <c r="BN259" s="154" t="n"/>
      <c r="BO259" s="154" t="n"/>
    </row>
    <row r="260">
      <c r="D260" s="191" t="n"/>
      <c r="E260" s="191" t="n"/>
      <c r="F260" s="191" t="n"/>
      <c r="G260" s="191" t="n"/>
      <c r="H260" s="191" t="n"/>
      <c r="I260" s="191" t="n"/>
      <c r="J260" s="191" t="n"/>
      <c r="K260" s="191" t="n"/>
      <c r="L260" s="191" t="n"/>
      <c r="M260" s="191" t="n"/>
      <c r="N260" s="191" t="n"/>
      <c r="O260" s="191" t="n"/>
      <c r="P260" s="191" t="n"/>
      <c r="Q260" s="191" t="n"/>
      <c r="R260" s="191" t="n"/>
      <c r="S260" s="191" t="n"/>
      <c r="T260" s="191" t="n"/>
      <c r="U260" s="191" t="n"/>
      <c r="V260" s="191" t="n"/>
      <c r="W260" s="191" t="n"/>
      <c r="X260" s="191" t="n"/>
      <c r="Y260" s="191" t="n"/>
      <c r="Z260" s="191" t="n"/>
      <c r="AA260" s="191" t="n"/>
      <c r="AB260" s="191" t="n"/>
      <c r="AC260" s="191" t="n"/>
      <c r="AD260" s="191" t="n"/>
      <c r="AE260" s="191" t="n"/>
      <c r="AF260" s="191" t="n"/>
      <c r="AG260" s="191" t="n"/>
      <c r="AH260" s="191" t="n"/>
      <c r="AI260" s="154" t="n"/>
      <c r="AJ260" s="154" t="n"/>
      <c r="AK260" s="154" t="n"/>
      <c r="AL260" s="154" t="n"/>
      <c r="AM260" s="154" t="n"/>
      <c r="AN260" s="154" t="n"/>
      <c r="AO260" s="154" t="n"/>
      <c r="AP260" s="154" t="n"/>
      <c r="AQ260" s="154" t="n"/>
      <c r="AR260" s="154" t="n"/>
      <c r="AS260" s="154" t="n"/>
      <c r="AT260" s="154" t="n"/>
      <c r="AU260" s="154" t="n"/>
      <c r="AV260" s="154" t="n"/>
      <c r="AW260" s="154" t="n"/>
      <c r="AX260" s="154" t="n"/>
      <c r="AY260" s="154" t="n"/>
      <c r="AZ260" s="154" t="n"/>
      <c r="BA260" s="154" t="n"/>
      <c r="BB260" s="154" t="n"/>
      <c r="BC260" s="154" t="n"/>
      <c r="BD260" s="154" t="n"/>
      <c r="BE260" s="154" t="n"/>
      <c r="BF260" s="154" t="n"/>
      <c r="BG260" s="154" t="n"/>
      <c r="BH260" s="154" t="n"/>
      <c r="BI260" s="154" t="n"/>
      <c r="BJ260" s="154" t="n"/>
      <c r="BK260" s="154" t="n"/>
      <c r="BL260" s="154" t="n"/>
      <c r="BM260" s="154" t="n"/>
      <c r="BN260" s="154" t="n"/>
      <c r="BO260" s="154" t="n"/>
    </row>
    <row r="261" spans="4:42" ht="16" customHeight="1" x14ac:dyDescent="0.25">
      <c r="D261" s="231" t="s">
        <v>246</v>
      </c>
      <c r="E261" s="234" t="n"/>
      <c r="F261" s="234" t="n"/>
      <c r="G261" s="234" t="n"/>
      <c r="H261" s="234" t="n"/>
      <c r="I261" s="234" t="n"/>
      <c r="J261" s="234" t="n"/>
      <c r="K261" s="234" t="n"/>
      <c r="L261" s="234" t="n"/>
      <c r="M261" s="234" t="n"/>
      <c r="N261" s="234" t="n"/>
      <c r="O261" s="234" t="n"/>
      <c r="P261" s="234" t="n"/>
      <c r="Q261" s="234" t="n"/>
      <c r="R261" s="234" t="n"/>
      <c r="S261" s="233">
        <f t="shared" ref="S261:V261" ca="1" si="124">SUM(S246,S252)</f>
        <v>93.032491551025998</v>
      </c>
      <c r="T261" s="233">
        <f t="shared" ca="1" si="124"/>
        <v>98.289571999690494</v>
      </c>
      <c r="U261" s="233">
        <f t="shared" ca="1" si="124"/>
        <v>103.82513572912917</v>
      </c>
      <c r="V261" s="233">
        <f t="shared" ca="1" si="124"/>
        <v>110.03986397369214</v>
      </c>
      <c r="W261" s="234" t="n"/>
      <c r="X261" s="234" t="n"/>
      <c r="Y261" s="291"/>
      <c r="Z261" s="291"/>
      <c r="AA261" s="291"/>
      <c r="AB261" s="291"/>
      <c r="AC261" s="234" t="n"/>
      <c r="AD261" s="234" t="n"/>
      <c r="AE261" s="234" t="n"/>
      <c r="AF261" s="234" t="n"/>
      <c r="AG261" s="234" t="n"/>
      <c r="AH261" s="234" t="n"/>
      <c r="AI261" s="196" t="n"/>
      <c r="AJ261" s="196" t="n"/>
      <c r="AK261" s="196" t="n"/>
      <c r="AL261" s="196" t="n"/>
      <c r="AM261" s="196" t="n"/>
      <c r="AN261" s="196" t="n"/>
      <c r="AO261" s="196" t="n"/>
      <c r="AP261" s="196" t="n"/>
      <c r="AQ261" s="196" t="n"/>
      <c r="AR261" s="196" t="n"/>
      <c r="AS261" s="196" t="n"/>
      <c r="AT261" s="196" t="n"/>
      <c r="AU261" s="196" t="n"/>
      <c r="AV261" s="196" t="n"/>
      <c r="AW261" s="196" t="n"/>
      <c r="AX261" s="196" t="n"/>
      <c r="AY261" s="196" t="n"/>
      <c r="AZ261" s="196" t="n"/>
      <c r="BA261" s="196" t="n"/>
      <c r="BB261" s="196" t="n"/>
      <c r="BC261" s="196" t="n"/>
      <c r="BD261" s="196" t="n"/>
      <c r="BE261" s="196" t="n"/>
      <c r="BF261" s="196" t="n"/>
      <c r="BG261" s="196" t="n"/>
      <c r="BH261" s="196" t="n"/>
      <c r="BI261" s="196" t="n"/>
      <c r="BJ261" s="196" t="n"/>
      <c r="BK261" s="196" t="n"/>
      <c r="BL261" s="196" t="n"/>
      <c r="BM261" s="196" t="n"/>
      <c r="BN261" s="196" t="n"/>
      <c r="BO261" s="196" t="n"/>
    </row>
    <row r="262" spans="4:42" ht="16" customHeight="1" x14ac:dyDescent="0.25">
      <c r="D262" s="154" t="n"/>
      <c r="E262" s="154" t="n"/>
      <c r="F262" s="154" t="n"/>
      <c r="G262" s="154" t="n"/>
      <c r="H262" s="154" t="n"/>
      <c r="I262" s="154" t="n"/>
      <c r="J262" s="154" t="n"/>
      <c r="K262" s="154" t="n"/>
      <c r="L262" s="154" t="n"/>
      <c r="M262" s="154" t="n"/>
      <c r="N262" s="154" t="n"/>
      <c r="O262" s="154" t="n"/>
      <c r="P262" s="154" t="n"/>
      <c r="Q262" s="154" t="n"/>
      <c r="R262" s="154" t="n"/>
      <c r="S262" s="154" t="n"/>
      <c r="T262" s="154" t="n"/>
      <c r="U262" s="154" t="n"/>
      <c r="V262" s="154" t="n"/>
      <c r="W262" s="154" t="n"/>
      <c r="X262" s="154" t="n"/>
      <c r="Y262" s="240"/>
      <c r="Z262" s="240"/>
      <c r="AA262" s="240"/>
      <c r="AB262" s="240"/>
      <c r="AC262" s="154" t="n"/>
      <c r="AD262" s="154" t="n"/>
      <c r="AE262" s="154" t="n"/>
      <c r="AF262" s="154" t="n"/>
      <c r="AG262" s="154" t="n"/>
      <c r="AH262" s="154" t="n"/>
      <c r="AI262" s="154" t="n"/>
      <c r="AJ262" s="154" t="n"/>
      <c r="AK262" s="154" t="n"/>
      <c r="AL262" s="154" t="n"/>
      <c r="AM262" s="154" t="n"/>
      <c r="AN262" s="154" t="n"/>
      <c r="AO262" s="154" t="n"/>
      <c r="AP262" s="154" t="n"/>
      <c r="AQ262" s="154" t="n"/>
      <c r="AR262" s="154" t="n"/>
      <c r="AS262" s="154" t="n"/>
      <c r="AT262" s="154" t="n"/>
      <c r="AU262" s="154" t="n"/>
      <c r="AV262" s="154" t="n"/>
      <c r="AW262" s="154" t="n"/>
      <c r="AX262" s="154" t="n"/>
      <c r="AY262" s="154" t="n"/>
      <c r="AZ262" s="154" t="n"/>
      <c r="BA262" s="154" t="n"/>
      <c r="BB262" s="154" t="n"/>
      <c r="BC262" s="154" t="n"/>
      <c r="BD262" s="154" t="n"/>
      <c r="BE262" s="154" t="n"/>
      <c r="BF262" s="154" t="n"/>
      <c r="BG262" s="154" t="n"/>
      <c r="BH262" s="154" t="n"/>
      <c r="BI262" s="154" t="n"/>
      <c r="BJ262" s="154" t="n"/>
      <c r="BK262" s="154" t="n"/>
      <c r="BL262" s="154" t="n"/>
      <c r="BM262" s="154" t="n"/>
      <c r="BN262" s="154" t="n"/>
      <c r="BO262" s="154" t="n"/>
    </row>
    <row r="263" spans="4:42" ht="16" customHeight="1" x14ac:dyDescent="0.25">
      <c r="D263" s="177" t="s">
        <v>209</v>
      </c>
      <c r="E263" s="178" t="n"/>
      <c r="F263" s="178" t="n"/>
      <c r="G263" s="178" t="n"/>
      <c r="H263" s="178" t="n"/>
      <c r="I263" s="178" t="n"/>
      <c r="J263" s="178" t="n"/>
      <c r="K263" s="178" t="n"/>
      <c r="L263" s="178" t="n"/>
      <c r="M263" s="178" t="n"/>
      <c r="N263" s="178" t="n"/>
      <c r="O263" s="178" t="n"/>
      <c r="P263" s="178" t="n"/>
      <c r="Q263" s="178" t="n"/>
      <c r="R263" s="178" t="n"/>
      <c r="S263" s="178" t="n"/>
      <c r="T263" s="178" t="n"/>
      <c r="U263" s="178" t="n"/>
      <c r="V263" s="178" t="n"/>
      <c r="W263" s="178" t="n"/>
      <c r="X263" s="178" t="n"/>
      <c r="Y263" s="178" t="n"/>
      <c r="Z263" s="178" t="n"/>
      <c r="AA263" s="178" t="n"/>
      <c r="AB263" s="178" t="n"/>
      <c r="AC263" s="178" t="n"/>
      <c r="AD263" s="178" t="n"/>
      <c r="AE263" s="178" t="n"/>
      <c r="AF263" s="178" t="n"/>
      <c r="AG263" s="178" t="n"/>
      <c r="AH263" s="178" t="n"/>
      <c r="AI263" s="154" t="n"/>
      <c r="AJ263" s="154" t="n"/>
      <c r="AK263" s="154" t="n"/>
      <c r="AL263" s="154" t="n"/>
      <c r="AM263" s="154" t="n"/>
      <c r="AN263" s="154" t="n"/>
      <c r="AO263" s="154" t="n"/>
      <c r="AP263" s="154" t="n"/>
      <c r="AQ263" s="154" t="n"/>
      <c r="AR263" s="154" t="n"/>
      <c r="AS263" s="154" t="n"/>
      <c r="AT263" s="154" t="n"/>
      <c r="AU263" s="154" t="n"/>
      <c r="AV263" s="154" t="n"/>
      <c r="AW263" s="154" t="n"/>
      <c r="AX263" s="154" t="n"/>
      <c r="AY263" s="154" t="n"/>
      <c r="AZ263" s="154" t="n"/>
      <c r="BA263" s="154" t="n"/>
      <c r="BB263" s="154" t="n"/>
      <c r="BC263" s="154" t="n"/>
      <c r="BD263" s="154" t="n"/>
      <c r="BE263" s="154" t="n"/>
      <c r="BF263" s="154" t="n"/>
      <c r="BG263" s="154" t="n"/>
      <c r="BH263" s="154" t="n"/>
      <c r="BI263" s="154" t="n"/>
      <c r="BJ263" s="154" t="n"/>
      <c r="BK263" s="154" t="n"/>
      <c r="BL263" s="154" t="n"/>
      <c r="BM263" s="154" t="n"/>
      <c r="BN263" s="154" t="n"/>
      <c r="BO263" s="154" t="n"/>
    </row>
    <row r="264" spans="4:42" ht="16" customHeight="1" x14ac:dyDescent="0.25">
      <c r="D264" s="187" t="n"/>
      <c r="E264" s="153" t="s">
        <v>204</v>
      </c>
      <c r="F264" s="187" t="n"/>
      <c r="G264" s="187" t="n"/>
      <c r="H264" s="187" t="n"/>
      <c r="I264" s="187" t="n"/>
      <c r="J264" s="187" t="n"/>
      <c r="K264" s="187" t="n"/>
      <c r="L264" s="187" t="n"/>
      <c r="M264" s="187" t="n"/>
      <c r="N264" s="187" t="n"/>
      <c r="O264" s="187" t="n"/>
      <c r="P264" s="187" t="n"/>
      <c r="Q264" s="187" t="n"/>
      <c r="R264" s="187" t="n"/>
      <c r="S264" s="186">
        <f>R266</f>
        <v>0</v>
      </c>
      <c r="T264" s="186">
        <f t="shared" ref="T264:V264" ca="1" si="125">S266</f>
        <v>0</v>
      </c>
      <c r="U264" s="186">
        <f t="shared" ca="1" si="125"/>
        <v>0</v>
      </c>
      <c r="V264" s="186">
        <f t="shared" ca="1" si="125"/>
        <v>0</v>
      </c>
      <c r="W264" s="187" t="n"/>
      <c r="X264" s="187" t="n"/>
      <c r="Y264" s="187" t="n"/>
      <c r="Z264" s="187" t="n"/>
      <c r="AA264" s="187" t="n"/>
      <c r="AB264" s="187" t="n"/>
      <c r="AC264" s="187" t="n"/>
      <c r="AD264" s="187" t="n"/>
      <c r="AE264" s="187" t="n"/>
      <c r="AF264" s="187" t="n"/>
      <c r="AG264" s="310"/>
      <c r="AH264" s="186"/>
      <c r="AI264" s="153"/>
      <c r="AJ264" s="153"/>
      <c r="AK264" s="153"/>
      <c r="AL264" s="153"/>
      <c r="AM264" s="153"/>
      <c r="AN264" s="153"/>
      <c r="AO264" s="153"/>
      <c r="AP264" s="153"/>
      <c r="AQ264" s="154" t="n"/>
      <c r="AR264" s="154" t="n"/>
      <c r="AS264" s="154" t="n"/>
      <c r="AT264" s="154" t="n"/>
      <c r="AU264" s="154" t="n"/>
      <c r="AV264" s="154" t="n"/>
      <c r="AW264" s="154" t="n"/>
      <c r="AX264" s="154" t="n"/>
      <c r="AY264" s="154" t="n"/>
      <c r="AZ264" s="154" t="n"/>
      <c r="BA264" s="154" t="n"/>
      <c r="BB264" s="154" t="n"/>
      <c r="BC264" s="154" t="n"/>
      <c r="BD264" s="154" t="n"/>
      <c r="BE264" s="154" t="n"/>
      <c r="BF264" s="154" t="n"/>
      <c r="BG264" s="154" t="n"/>
      <c r="BH264" s="154" t="n"/>
      <c r="BI264" s="154" t="n"/>
      <c r="BJ264" s="154" t="n"/>
      <c r="BK264" s="154" t="n"/>
      <c r="BL264" s="154" t="n"/>
      <c r="BM264" s="154" t="n"/>
      <c r="BN264" s="154" t="n"/>
      <c r="BO264" s="154" t="n"/>
    </row>
    <row r="265" spans="4:42" s="17" customFormat="1" ht="16" customHeight="1" x14ac:dyDescent="0.25">
      <c r="D265" s="194" t="n"/>
      <c r="E265" s="238" t="s">
        <v>208</v>
      </c>
      <c r="F265" s="194" t="n"/>
      <c r="G265" s="193"/>
      <c r="H265" s="193"/>
      <c r="I265" s="193"/>
      <c r="J265" s="193"/>
      <c r="K265" s="193"/>
      <c r="L265" s="193"/>
      <c r="M265" s="193"/>
      <c r="N265" s="193"/>
      <c r="O265" s="193"/>
      <c r="P265" s="193"/>
      <c r="Q265" s="193"/>
      <c r="R265" s="193"/>
      <c r="S265" s="193">
        <f t="shared" ref="S265:V265" ca="1" si="126">MIN(S268,-MIN(S261,S264))</f>
        <v>0</v>
      </c>
      <c r="T265" s="193">
        <f t="shared" ca="1" si="126"/>
        <v>0</v>
      </c>
      <c r="U265" s="193">
        <f t="shared" ca="1" si="126"/>
        <v>0</v>
      </c>
      <c r="V265" s="193">
        <f t="shared" ca="1" si="126"/>
        <v>0</v>
      </c>
      <c r="W265" s="194" t="n"/>
      <c r="X265" s="194" t="n"/>
      <c r="Y265" s="193"/>
      <c r="Z265" s="193"/>
      <c r="AA265" s="193"/>
      <c r="AB265" s="193"/>
      <c r="AC265" s="334"/>
      <c r="AD265" s="334"/>
      <c r="AE265" s="334"/>
      <c r="AF265" s="334"/>
      <c r="AG265" s="193"/>
      <c r="AH265" s="193"/>
      <c r="AI265" s="153"/>
      <c r="AJ265" s="153"/>
      <c r="AK265" s="153"/>
      <c r="AL265" s="153"/>
      <c r="AM265" s="153"/>
      <c r="AN265" s="153"/>
      <c r="AO265" s="153"/>
      <c r="AP265" s="153"/>
      <c r="AQ265" s="154" t="n"/>
      <c r="AR265" s="154" t="n"/>
      <c r="AS265" s="154" t="n"/>
      <c r="AT265" s="154" t="n"/>
      <c r="AU265" s="154" t="n"/>
      <c r="AV265" s="154" t="n"/>
      <c r="AW265" s="154" t="n"/>
      <c r="AX265" s="154" t="n"/>
      <c r="AY265" s="154" t="n"/>
      <c r="AZ265" s="154" t="n"/>
      <c r="BA265" s="154" t="n"/>
      <c r="BB265" s="154" t="n"/>
      <c r="BC265" s="154" t="n"/>
      <c r="BD265" s="154" t="n"/>
      <c r="BE265" s="154" t="n"/>
      <c r="BF265" s="154" t="n"/>
      <c r="BG265" s="154" t="n"/>
      <c r="BH265" s="154" t="n"/>
      <c r="BI265" s="154" t="n"/>
      <c r="BJ265" s="154" t="n"/>
      <c r="BK265" s="154" t="n"/>
      <c r="BL265" s="154" t="n"/>
      <c r="BM265" s="154" t="n"/>
      <c r="BN265" s="154" t="n"/>
      <c r="BO265" s="154" t="n"/>
    </row>
    <row r="266" spans="4:42" ht="16" customHeight="1" x14ac:dyDescent="0.25">
      <c r="D266" s="231" t="s">
        <v>201</v>
      </c>
      <c r="E266" s="234" t="n"/>
      <c r="F266" s="234" t="n"/>
      <c r="G266" s="234" t="n"/>
      <c r="H266" s="234" t="n"/>
      <c r="I266" s="234" t="n"/>
      <c r="J266" s="234" t="n"/>
      <c r="K266" s="234" t="n"/>
      <c r="L266" s="234" t="n"/>
      <c r="M266" s="234" t="n"/>
      <c r="N266" s="234" t="n"/>
      <c r="O266" s="234" t="n"/>
      <c r="P266" s="234" t="n"/>
      <c r="Q266" s="234" t="n"/>
      <c r="R266" s="331">
        <f>'Capital Structure'!$G$14</f>
        <v>0</v>
      </c>
      <c r="S266" s="233">
        <f t="shared" ref="S266:V266" ca="1" si="127">SUM(S264:S265)</f>
        <v>0</v>
      </c>
      <c r="T266" s="233">
        <f t="shared" ca="1" si="127"/>
        <v>0</v>
      </c>
      <c r="U266" s="233">
        <f t="shared" ca="1" si="127"/>
        <v>0</v>
      </c>
      <c r="V266" s="233">
        <f t="shared" ca="1" si="127"/>
        <v>0</v>
      </c>
      <c r="W266" s="234" t="n"/>
      <c r="X266" s="234" t="n"/>
      <c r="Y266" s="291"/>
      <c r="Z266" s="291"/>
      <c r="AA266" s="291"/>
      <c r="AB266" s="291"/>
      <c r="AC266" s="234" t="n"/>
      <c r="AD266" s="234" t="n"/>
      <c r="AE266" s="234" t="n"/>
      <c r="AF266" s="234" t="n"/>
      <c r="AG266" s="234" t="n"/>
      <c r="AH266" s="234" t="n"/>
      <c r="AI266" s="196" t="n"/>
      <c r="AJ266" s="196" t="n"/>
      <c r="AK266" s="196" t="n"/>
      <c r="AL266" s="196" t="n"/>
      <c r="AM266" s="196" t="n"/>
      <c r="AN266" s="196" t="n"/>
      <c r="AO266" s="196" t="n"/>
      <c r="AP266" s="196" t="n"/>
      <c r="AQ266" s="196" t="n"/>
      <c r="AR266" s="196" t="n"/>
      <c r="AS266" s="196" t="n"/>
      <c r="AT266" s="196" t="n"/>
      <c r="AU266" s="196" t="n"/>
      <c r="AV266" s="196" t="n"/>
      <c r="AW266" s="196" t="n"/>
      <c r="AX266" s="196" t="n"/>
      <c r="AY266" s="196" t="n"/>
      <c r="AZ266" s="196" t="n"/>
      <c r="BA266" s="196" t="n"/>
      <c r="BB266" s="196" t="n"/>
      <c r="BC266" s="196" t="n"/>
      <c r="BD266" s="196" t="n"/>
      <c r="BE266" s="196" t="n"/>
      <c r="BF266" s="196" t="n"/>
      <c r="BG266" s="196" t="n"/>
      <c r="BH266" s="196" t="n"/>
      <c r="BI266" s="196" t="n"/>
      <c r="BJ266" s="196" t="n"/>
      <c r="BK266" s="196" t="n"/>
      <c r="BL266" s="196" t="n"/>
      <c r="BM266" s="196" t="n"/>
      <c r="BN266" s="196" t="n"/>
      <c r="BO266" s="196" t="n"/>
    </row>
    <row r="267">
      <c r="D267" s="154" t="n"/>
      <c r="E267" s="154" t="n"/>
      <c r="F267" s="154" t="n"/>
      <c r="G267" s="154" t="n"/>
      <c r="H267" s="154" t="n"/>
      <c r="I267" s="154" t="n"/>
      <c r="J267" s="154" t="n"/>
      <c r="K267" s="154" t="n"/>
      <c r="L267" s="154" t="n"/>
      <c r="M267" s="154" t="n"/>
      <c r="N267" s="154" t="n"/>
      <c r="O267" s="154" t="n"/>
      <c r="P267" s="154" t="n"/>
      <c r="Q267" s="154" t="n"/>
      <c r="R267" s="154" t="n"/>
      <c r="S267" s="154" t="n"/>
      <c r="T267" s="154" t="n"/>
      <c r="U267" s="154" t="n"/>
      <c r="V267" s="154" t="n"/>
      <c r="W267" s="154" t="n"/>
      <c r="X267" s="154" t="n"/>
      <c r="Y267" s="154" t="n"/>
      <c r="Z267" s="154" t="n"/>
      <c r="AA267" s="154" t="n"/>
      <c r="AB267" s="154" t="n"/>
      <c r="AC267" s="154" t="n"/>
      <c r="AD267" s="154" t="n"/>
      <c r="AE267" s="154" t="n"/>
      <c r="AF267" s="154" t="n"/>
      <c r="AG267" s="154" t="n"/>
      <c r="AH267" s="154" t="n"/>
      <c r="AI267" s="154" t="n"/>
      <c r="AJ267" s="154" t="n"/>
      <c r="AK267" s="154" t="n"/>
      <c r="AL267" s="154" t="n"/>
      <c r="AM267" s="154" t="n"/>
      <c r="AN267" s="154" t="n"/>
      <c r="AO267" s="154" t="n"/>
      <c r="AP267" s="154" t="n"/>
      <c r="AQ267" s="154" t="n"/>
      <c r="AR267" s="154" t="n"/>
      <c r="AS267" s="154" t="n"/>
      <c r="AT267" s="154" t="n"/>
      <c r="AU267" s="154" t="n"/>
      <c r="AV267" s="154" t="n"/>
      <c r="AW267" s="154" t="n"/>
      <c r="AX267" s="154" t="n"/>
      <c r="AY267" s="154" t="n"/>
      <c r="AZ267" s="154" t="n"/>
      <c r="BA267" s="154" t="n"/>
      <c r="BB267" s="154" t="n"/>
      <c r="BC267" s="154" t="n"/>
      <c r="BD267" s="154" t="n"/>
      <c r="BE267" s="154" t="n"/>
      <c r="BF267" s="154" t="n"/>
      <c r="BG267" s="154" t="n"/>
      <c r="BH267" s="154" t="n"/>
      <c r="BI267" s="154" t="n"/>
      <c r="BJ267" s="154" t="n"/>
      <c r="BK267" s="154" t="n"/>
      <c r="BL267" s="154" t="n"/>
      <c r="BM267" s="154" t="n"/>
      <c r="BN267" s="154" t="n"/>
      <c r="BO267" s="154" t="n"/>
    </row>
    <row r="268" spans="4:42" ht="16" customHeight="1" x14ac:dyDescent="0.25">
      <c r="D268" s="187" t="n"/>
      <c r="E268" s="153" t="s">
        <v>207</v>
      </c>
      <c r="F268" s="187" t="n"/>
      <c r="G268" s="187" t="n"/>
      <c r="H268" s="187" t="n"/>
      <c r="I268" s="187" t="n"/>
      <c r="J268" s="187" t="n"/>
      <c r="K268" s="187" t="n"/>
      <c r="L268" s="187" t="n"/>
      <c r="M268" s="187" t="n"/>
      <c r="N268" s="187" t="n"/>
      <c r="O268" s="187" t="n"/>
      <c r="P268" s="187" t="n"/>
      <c r="Q268" s="187" t="n"/>
      <c r="R268" s="187" t="n"/>
      <c r="S268" s="186">
        <f t="shared" ref="S268:V268" si="128">S269-S264</f>
        <v>112.5</v>
      </c>
      <c r="T268" s="186">
        <f t="shared" ca="1" si="128"/>
        <v>82.5</v>
      </c>
      <c r="U268" s="186">
        <f t="shared" ca="1" si="128"/>
        <v>82.5</v>
      </c>
      <c r="V268" s="186">
        <f t="shared" ca="1" si="128"/>
        <v>82.5</v>
      </c>
      <c r="W268" s="187" t="n"/>
      <c r="X268" s="187" t="n"/>
      <c r="Y268" s="187" t="n"/>
      <c r="Z268" s="187" t="n"/>
      <c r="AA268" s="187" t="n"/>
      <c r="AB268" s="187" t="n"/>
      <c r="AC268" s="187" t="n"/>
      <c r="AD268" s="187" t="n"/>
      <c r="AE268" s="187" t="n"/>
      <c r="AF268" s="187" t="n"/>
      <c r="AG268" s="310"/>
      <c r="AH268" s="186"/>
      <c r="AI268" s="153"/>
      <c r="AJ268" s="153"/>
      <c r="AK268" s="153"/>
      <c r="AL268" s="153"/>
      <c r="AM268" s="153"/>
      <c r="AN268" s="153"/>
      <c r="AO268" s="153"/>
      <c r="AP268" s="153"/>
      <c r="AQ268" s="154" t="n"/>
      <c r="AR268" s="154" t="n"/>
      <c r="AS268" s="154" t="n"/>
      <c r="AT268" s="154" t="n"/>
      <c r="AU268" s="154" t="n"/>
      <c r="AV268" s="154" t="n"/>
      <c r="AW268" s="154" t="n"/>
      <c r="AX268" s="154" t="n"/>
      <c r="AY268" s="154" t="n"/>
      <c r="AZ268" s="154" t="n"/>
      <c r="BA268" s="154" t="n"/>
      <c r="BB268" s="154" t="n"/>
      <c r="BC268" s="154" t="n"/>
      <c r="BD268" s="154" t="n"/>
      <c r="BE268" s="154" t="n"/>
      <c r="BF268" s="154" t="n"/>
      <c r="BG268" s="154" t="n"/>
      <c r="BH268" s="154" t="n"/>
      <c r="BI268" s="154" t="n"/>
      <c r="BJ268" s="154" t="n"/>
      <c r="BK268" s="154" t="n"/>
      <c r="BL268" s="154" t="n"/>
      <c r="BM268" s="154" t="n"/>
      <c r="BN268" s="154" t="n"/>
      <c r="BO268" s="154" t="n"/>
    </row>
    <row r="269" spans="4:42" s="17" customFormat="1" ht="16" customHeight="1" x14ac:dyDescent="0.25">
      <c r="D269" s="187" t="n"/>
      <c r="E269" s="153" t="s">
        <v>206</v>
      </c>
      <c r="F269" s="187" t="n"/>
      <c r="G269" s="186"/>
      <c r="H269" s="186"/>
      <c r="I269" s="186"/>
      <c r="J269" s="186"/>
      <c r="K269" s="186"/>
      <c r="L269" s="186"/>
      <c r="M269" s="186"/>
      <c r="N269" s="186"/>
      <c r="O269" s="186"/>
      <c r="P269" s="186"/>
      <c r="Q269" s="186"/>
      <c r="R269" s="186"/>
      <c r="S269" s="185">
        <v>112.5</v>
      </c>
      <c r="T269" s="185">
        <v>82.5</v>
      </c>
      <c r="U269" s="185">
        <v>82.5</v>
      </c>
      <c r="V269" s="185">
        <v>82.5</v>
      </c>
      <c r="W269" s="187" t="n"/>
      <c r="X269" s="187" t="n"/>
      <c r="Y269" s="186"/>
      <c r="Z269" s="186"/>
      <c r="AA269" s="186"/>
      <c r="AB269" s="186"/>
      <c r="AC269" s="310"/>
      <c r="AD269" s="310"/>
      <c r="AE269" s="310"/>
      <c r="AF269" s="310"/>
      <c r="AG269" s="186"/>
      <c r="AH269" s="186"/>
      <c r="AI269" s="153"/>
      <c r="AJ269" s="153"/>
      <c r="AK269" s="153"/>
      <c r="AL269" s="153"/>
      <c r="AM269" s="153"/>
      <c r="AN269" s="153"/>
      <c r="AO269" s="153"/>
      <c r="AP269" s="153"/>
      <c r="AQ269" s="154" t="n"/>
      <c r="AR269" s="154" t="n"/>
      <c r="AS269" s="154" t="n"/>
      <c r="AT269" s="154" t="n"/>
      <c r="AU269" s="154" t="n"/>
      <c r="AV269" s="154" t="n"/>
      <c r="AW269" s="154" t="n"/>
      <c r="AX269" s="154" t="n"/>
      <c r="AY269" s="154" t="n"/>
      <c r="AZ269" s="154" t="n"/>
      <c r="BA269" s="154" t="n"/>
      <c r="BB269" s="154" t="n"/>
      <c r="BC269" s="154" t="n"/>
      <c r="BD269" s="154" t="n"/>
      <c r="BE269" s="154" t="n"/>
      <c r="BF269" s="154" t="n"/>
      <c r="BG269" s="154" t="n"/>
      <c r="BH269" s="154" t="n"/>
      <c r="BI269" s="154" t="n"/>
      <c r="BJ269" s="154" t="n"/>
      <c r="BK269" s="154" t="n"/>
      <c r="BL269" s="154" t="n"/>
      <c r="BM269" s="154" t="n"/>
      <c r="BN269" s="154" t="n"/>
      <c r="BO269" s="154" t="n"/>
    </row>
    <row r="270">
      <c r="D270" s="154" t="n"/>
      <c r="E270" s="154" t="n"/>
      <c r="F270" s="154" t="n"/>
      <c r="G270" s="154" t="n"/>
      <c r="H270" s="154" t="n"/>
      <c r="I270" s="154" t="n"/>
      <c r="J270" s="154" t="n"/>
      <c r="K270" s="154" t="n"/>
      <c r="L270" s="154" t="n"/>
      <c r="M270" s="154" t="n"/>
      <c r="N270" s="154" t="n"/>
      <c r="O270" s="154" t="n"/>
      <c r="P270" s="154" t="n"/>
      <c r="Q270" s="154" t="n"/>
      <c r="R270" s="154" t="n"/>
      <c r="S270" s="154" t="n"/>
      <c r="T270" s="154" t="n"/>
      <c r="U270" s="154" t="n"/>
      <c r="V270" s="154" t="n"/>
      <c r="W270" s="154" t="n"/>
      <c r="X270" s="154" t="n"/>
      <c r="Y270" s="154" t="n"/>
      <c r="Z270" s="154" t="n"/>
      <c r="AA270" s="154" t="n"/>
      <c r="AB270" s="154" t="n"/>
      <c r="AC270" s="154" t="n"/>
      <c r="AD270" s="154" t="n"/>
      <c r="AE270" s="154" t="n"/>
      <c r="AF270" s="154" t="n"/>
      <c r="AG270" s="154" t="n"/>
      <c r="AH270" s="154" t="n"/>
      <c r="AI270" s="154" t="n"/>
      <c r="AJ270" s="154" t="n"/>
      <c r="AK270" s="154" t="n"/>
      <c r="AL270" s="154" t="n"/>
      <c r="AM270" s="154" t="n"/>
      <c r="AN270" s="154" t="n"/>
      <c r="AO270" s="154" t="n"/>
      <c r="AP270" s="154" t="n"/>
      <c r="AQ270" s="154" t="n"/>
      <c r="AR270" s="154" t="n"/>
      <c r="AS270" s="154" t="n"/>
      <c r="AT270" s="154" t="n"/>
      <c r="AU270" s="154" t="n"/>
      <c r="AV270" s="154" t="n"/>
      <c r="AW270" s="154" t="n"/>
      <c r="AX270" s="154" t="n"/>
      <c r="AY270" s="154" t="n"/>
      <c r="AZ270" s="154" t="n"/>
      <c r="BA270" s="154" t="n"/>
      <c r="BB270" s="154" t="n"/>
      <c r="BC270" s="154" t="n"/>
      <c r="BD270" s="154" t="n"/>
      <c r="BE270" s="154" t="n"/>
      <c r="BF270" s="154" t="n"/>
      <c r="BG270" s="154" t="n"/>
      <c r="BH270" s="154" t="n"/>
      <c r="BI270" s="154" t="n"/>
      <c r="BJ270" s="154" t="n"/>
      <c r="BK270" s="154" t="n"/>
      <c r="BL270" s="154" t="n"/>
      <c r="BM270" s="154" t="n"/>
      <c r="BN270" s="154" t="n"/>
      <c r="BO270" s="154" t="n"/>
    </row>
    <row r="271" spans="4:42" ht="16" customHeight="1" x14ac:dyDescent="0.25">
      <c r="D271" s="187" t="n"/>
      <c r="E271" s="153" t="s">
        <v>199</v>
      </c>
      <c r="F271" s="187" t="n"/>
      <c r="G271" s="187" t="n"/>
      <c r="H271" s="187" t="n"/>
      <c r="I271" s="187" t="n"/>
      <c r="J271" s="187" t="n"/>
      <c r="K271" s="187" t="n"/>
      <c r="L271" s="187" t="n"/>
      <c r="M271" s="187" t="n"/>
      <c r="N271" s="335">
        <f>'Capital Structure'!H14</f>
        <v>350</v>
      </c>
      <c r="O271" s="297"/>
      <c r="P271" s="297"/>
      <c r="Q271" s="297"/>
      <c r="R271" s="187" t="n"/>
      <c r="S271" s="188">
        <f>$N271/10000+S$248</f>
        <v>7.1800000000000003E-2</v>
      </c>
      <c r="T271" s="188">
        <f>$N271/10000+T$248</f>
        <v>7.1099999999999997E-2</v>
      </c>
      <c r="U271" s="188">
        <f>$N271/10000+U$248</f>
        <v>6.8599999999999994E-2</v>
      </c>
      <c r="V271" s="188">
        <f>$N271/10000+V$248</f>
        <v>6.6799999999999998E-2</v>
      </c>
      <c r="W271" s="187" t="n"/>
      <c r="X271" s="187" t="n"/>
      <c r="Y271" s="187" t="n"/>
      <c r="Z271" s="187" t="n"/>
      <c r="AA271" s="187" t="n"/>
      <c r="AB271" s="187" t="n"/>
      <c r="AC271" s="187" t="n"/>
      <c r="AD271" s="187" t="n"/>
      <c r="AE271" s="187" t="n"/>
      <c r="AF271" s="187" t="n"/>
      <c r="AG271" s="187" t="n"/>
      <c r="AH271" s="187" t="n"/>
      <c r="AI271" s="154" t="n"/>
      <c r="AJ271" s="154" t="n"/>
      <c r="AK271" s="154" t="n"/>
      <c r="AL271" s="154" t="n"/>
      <c r="AM271" s="154" t="n"/>
      <c r="AN271" s="154" t="n"/>
      <c r="AO271" s="154" t="n"/>
      <c r="AP271" s="154" t="n"/>
      <c r="AQ271" s="154" t="n"/>
      <c r="AR271" s="154" t="n"/>
      <c r="AS271" s="154" t="n"/>
      <c r="AT271" s="154" t="n"/>
      <c r="AU271" s="154" t="n"/>
      <c r="AV271" s="154" t="n"/>
      <c r="AW271" s="154" t="n"/>
      <c r="AX271" s="154" t="n"/>
      <c r="AY271" s="154" t="n"/>
      <c r="AZ271" s="154" t="n"/>
      <c r="BA271" s="154" t="n"/>
      <c r="BB271" s="154" t="n"/>
      <c r="BC271" s="154" t="n"/>
      <c r="BD271" s="154" t="n"/>
      <c r="BE271" s="154" t="n"/>
      <c r="BF271" s="154" t="n"/>
      <c r="BG271" s="154" t="n"/>
      <c r="BH271" s="154" t="n"/>
      <c r="BI271" s="154" t="n"/>
      <c r="BJ271" s="154" t="n"/>
      <c r="BK271" s="154" t="n"/>
      <c r="BL271" s="154" t="n"/>
      <c r="BM271" s="154" t="n"/>
      <c r="BN271" s="154" t="n"/>
      <c r="BO271" s="154" t="n"/>
    </row>
    <row r="272" spans="4:42" ht="16" customHeight="1" x14ac:dyDescent="0.25">
      <c r="D272" s="187" t="n"/>
      <c r="E272" s="153" t="s">
        <v>97</v>
      </c>
      <c r="F272" s="187" t="n"/>
      <c r="G272" s="187" t="n"/>
      <c r="H272" s="187" t="n"/>
      <c r="I272" s="187" t="n"/>
      <c r="J272" s="187" t="n"/>
      <c r="K272" s="187" t="n"/>
      <c r="L272" s="187" t="n"/>
      <c r="M272" s="187" t="n"/>
      <c r="N272" s="187" t="n"/>
      <c r="O272" s="187" t="n"/>
      <c r="P272" s="187" t="n"/>
      <c r="Q272" s="187" t="n"/>
      <c r="R272" s="187" t="n"/>
      <c r="S272" s="186">
        <f ca="1">(AVERAGE(R266,S266)*S271)/4</f>
        <v>0</v>
      </c>
      <c r="T272" s="186">
        <f t="shared" ref="T272:V272" ca="1" si="129">(AVERAGE(S266,T266)*T271)/4</f>
        <v>0</v>
      </c>
      <c r="U272" s="186">
        <f t="shared" ca="1" si="129"/>
        <v>0</v>
      </c>
      <c r="V272" s="186">
        <f t="shared" ca="1" si="129"/>
        <v>0</v>
      </c>
      <c r="W272" s="187" t="n"/>
      <c r="X272" s="187" t="n"/>
      <c r="Y272" s="187" t="n"/>
      <c r="Z272" s="187" t="n"/>
      <c r="AA272" s="187" t="n"/>
      <c r="AB272" s="187" t="n"/>
      <c r="AC272" s="187" t="n"/>
      <c r="AD272" s="187" t="n"/>
      <c r="AE272" s="187" t="n"/>
      <c r="AF272" s="187" t="n"/>
      <c r="AG272" s="187" t="n"/>
      <c r="AH272" s="187" t="n"/>
      <c r="AI272" s="154" t="n"/>
      <c r="AJ272" s="154" t="n"/>
      <c r="AK272" s="154" t="n"/>
      <c r="AL272" s="154" t="n"/>
      <c r="AM272" s="154" t="n"/>
      <c r="AN272" s="154" t="n"/>
      <c r="AO272" s="154" t="n"/>
      <c r="AP272" s="154" t="n"/>
      <c r="AQ272" s="154" t="n"/>
      <c r="AR272" s="154" t="n"/>
      <c r="AS272" s="154" t="n"/>
      <c r="AT272" s="154" t="n"/>
      <c r="AU272" s="154" t="n"/>
      <c r="AV272" s="154" t="n"/>
      <c r="AW272" s="154" t="n"/>
      <c r="AX272" s="154" t="n"/>
      <c r="AY272" s="154" t="n"/>
      <c r="AZ272" s="154" t="n"/>
      <c r="BA272" s="154" t="n"/>
      <c r="BB272" s="154" t="n"/>
      <c r="BC272" s="154" t="n"/>
      <c r="BD272" s="154" t="n"/>
      <c r="BE272" s="154" t="n"/>
      <c r="BF272" s="154" t="n"/>
      <c r="BG272" s="154" t="n"/>
      <c r="BH272" s="154" t="n"/>
      <c r="BI272" s="154" t="n"/>
      <c r="BJ272" s="154" t="n"/>
      <c r="BK272" s="154" t="n"/>
      <c r="BL272" s="154" t="n"/>
      <c r="BM272" s="154" t="n"/>
      <c r="BN272" s="154" t="n"/>
      <c r="BO272" s="154" t="n"/>
    </row>
    <row r="273">
      <c r="D273" s="191" t="n"/>
      <c r="E273" s="191" t="n"/>
      <c r="F273" s="191" t="n"/>
      <c r="G273" s="191" t="n"/>
      <c r="H273" s="191" t="n"/>
      <c r="I273" s="191" t="n"/>
      <c r="J273" s="191" t="n"/>
      <c r="K273" s="191" t="n"/>
      <c r="L273" s="191" t="n"/>
      <c r="M273" s="191" t="n"/>
      <c r="N273" s="191" t="n"/>
      <c r="O273" s="191" t="n"/>
      <c r="P273" s="191" t="n"/>
      <c r="Q273" s="191" t="n"/>
      <c r="R273" s="191" t="n"/>
      <c r="S273" s="191" t="n"/>
      <c r="T273" s="191" t="n"/>
      <c r="U273" s="191" t="n"/>
      <c r="V273" s="191" t="n"/>
      <c r="W273" s="191" t="n"/>
      <c r="X273" s="191" t="n"/>
      <c r="Y273" s="191" t="n"/>
      <c r="Z273" s="191" t="n"/>
      <c r="AA273" s="191" t="n"/>
      <c r="AB273" s="191" t="n"/>
      <c r="AC273" s="191" t="n"/>
      <c r="AD273" s="191" t="n"/>
      <c r="AE273" s="191" t="n"/>
      <c r="AF273" s="191" t="n"/>
      <c r="AG273" s="191" t="n"/>
      <c r="AH273" s="191" t="n"/>
      <c r="AI273" s="154" t="n"/>
      <c r="AJ273" s="154" t="n"/>
      <c r="AK273" s="154" t="n"/>
      <c r="AL273" s="154" t="n"/>
      <c r="AM273" s="154" t="n"/>
      <c r="AN273" s="154" t="n"/>
      <c r="AO273" s="154" t="n"/>
      <c r="AP273" s="154" t="n"/>
      <c r="AQ273" s="154" t="n"/>
      <c r="AR273" s="154" t="n"/>
      <c r="AS273" s="154" t="n"/>
      <c r="AT273" s="154" t="n"/>
      <c r="AU273" s="154" t="n"/>
      <c r="AV273" s="154" t="n"/>
      <c r="AW273" s="154" t="n"/>
      <c r="AX273" s="154" t="n"/>
      <c r="AY273" s="154" t="n"/>
      <c r="AZ273" s="154" t="n"/>
      <c r="BA273" s="154" t="n"/>
      <c r="BB273" s="154" t="n"/>
      <c r="BC273" s="154" t="n"/>
      <c r="BD273" s="154" t="n"/>
      <c r="BE273" s="154" t="n"/>
      <c r="BF273" s="154" t="n"/>
      <c r="BG273" s="154" t="n"/>
      <c r="BH273" s="154" t="n"/>
      <c r="BI273" s="154" t="n"/>
      <c r="BJ273" s="154" t="n"/>
      <c r="BK273" s="154" t="n"/>
      <c r="BL273" s="154" t="n"/>
      <c r="BM273" s="154" t="n"/>
      <c r="BN273" s="154" t="n"/>
      <c r="BO273" s="154" t="n"/>
    </row>
    <row r="274" spans="4:42" ht="16" customHeight="1" x14ac:dyDescent="0.25">
      <c r="D274" s="231" t="s">
        <v>205</v>
      </c>
      <c r="E274" s="234" t="n"/>
      <c r="F274" s="234" t="n"/>
      <c r="G274" s="234" t="n"/>
      <c r="H274" s="234" t="n"/>
      <c r="I274" s="234" t="n"/>
      <c r="J274" s="234" t="n"/>
      <c r="K274" s="234" t="n"/>
      <c r="L274" s="234" t="n"/>
      <c r="M274" s="234" t="n"/>
      <c r="N274" s="234" t="n"/>
      <c r="O274" s="234" t="n"/>
      <c r="P274" s="234" t="n"/>
      <c r="Q274" s="234" t="n"/>
      <c r="R274" s="234" t="n"/>
      <c r="S274" s="233">
        <f t="shared" ref="S274:V274" ca="1" si="130">SUM(S261,S265)</f>
        <v>93.032491551025998</v>
      </c>
      <c r="T274" s="233">
        <f t="shared" ca="1" si="130"/>
        <v>98.289571999690494</v>
      </c>
      <c r="U274" s="233">
        <f t="shared" ca="1" si="130"/>
        <v>103.82513572912917</v>
      </c>
      <c r="V274" s="233">
        <f t="shared" ca="1" si="130"/>
        <v>110.03986397369214</v>
      </c>
      <c r="W274" s="234" t="n"/>
      <c r="X274" s="234" t="n"/>
      <c r="Y274" s="291"/>
      <c r="Z274" s="291"/>
      <c r="AA274" s="291"/>
      <c r="AB274" s="291"/>
      <c r="AC274" s="234" t="n"/>
      <c r="AD274" s="234" t="n"/>
      <c r="AE274" s="234" t="n"/>
      <c r="AF274" s="234" t="n"/>
      <c r="AG274" s="234" t="n"/>
      <c r="AH274" s="234" t="n"/>
      <c r="AI274" s="196" t="n"/>
      <c r="AJ274" s="196" t="n"/>
      <c r="AK274" s="196" t="n"/>
      <c r="AL274" s="196" t="n"/>
      <c r="AM274" s="196" t="n"/>
      <c r="AN274" s="196" t="n"/>
      <c r="AO274" s="196" t="n"/>
      <c r="AP274" s="196" t="n"/>
      <c r="AQ274" s="196" t="n"/>
      <c r="AR274" s="196" t="n"/>
      <c r="AS274" s="196" t="n"/>
      <c r="AT274" s="196" t="n"/>
      <c r="AU274" s="196" t="n"/>
      <c r="AV274" s="196" t="n"/>
      <c r="AW274" s="196" t="n"/>
      <c r="AX274" s="196" t="n"/>
      <c r="AY274" s="196" t="n"/>
      <c r="AZ274" s="196" t="n"/>
      <c r="BA274" s="196" t="n"/>
      <c r="BB274" s="196" t="n"/>
      <c r="BC274" s="196" t="n"/>
      <c r="BD274" s="196" t="n"/>
      <c r="BE274" s="196" t="n"/>
      <c r="BF274" s="196" t="n"/>
      <c r="BG274" s="196" t="n"/>
      <c r="BH274" s="196" t="n"/>
      <c r="BI274" s="196" t="n"/>
      <c r="BJ274" s="196" t="n"/>
      <c r="BK274" s="196" t="n"/>
      <c r="BL274" s="196" t="n"/>
      <c r="BM274" s="196" t="n"/>
      <c r="BN274" s="196" t="n"/>
      <c r="BO274" s="196" t="n"/>
    </row>
    <row r="275">
      <c r="D275" s="154" t="n"/>
      <c r="E275" s="154" t="n"/>
      <c r="F275" s="154" t="n"/>
      <c r="G275" s="154" t="n"/>
      <c r="H275" s="154" t="n"/>
      <c r="I275" s="154" t="n"/>
      <c r="J275" s="154" t="n"/>
      <c r="K275" s="154" t="n"/>
      <c r="L275" s="154" t="n"/>
      <c r="M275" s="154" t="n"/>
      <c r="N275" s="154" t="n"/>
      <c r="O275" s="154" t="n"/>
      <c r="P275" s="154" t="n"/>
      <c r="Q275" s="154" t="n"/>
      <c r="R275" s="154" t="n"/>
      <c r="S275" s="154" t="n"/>
      <c r="T275" s="154" t="n"/>
      <c r="U275" s="154" t="n"/>
      <c r="V275" s="154" t="n"/>
      <c r="W275" s="154" t="n"/>
      <c r="X275" s="154" t="n"/>
      <c r="Y275" s="154" t="n"/>
      <c r="Z275" s="154" t="n"/>
      <c r="AA275" s="154" t="n"/>
      <c r="AB275" s="154" t="n"/>
      <c r="AC275" s="154" t="n"/>
      <c r="AD275" s="154" t="n"/>
      <c r="AE275" s="154" t="n"/>
      <c r="AF275" s="154" t="n"/>
      <c r="AG275" s="154" t="n"/>
      <c r="AH275" s="154" t="n"/>
      <c r="AI275" s="154" t="n"/>
      <c r="AJ275" s="154" t="n"/>
      <c r="AK275" s="154" t="n"/>
      <c r="AL275" s="154" t="n"/>
      <c r="AM275" s="154" t="n"/>
      <c r="AN275" s="154" t="n"/>
      <c r="AO275" s="154" t="n"/>
      <c r="AP275" s="154" t="n"/>
      <c r="AQ275" s="154" t="n"/>
      <c r="AR275" s="154" t="n"/>
      <c r="AS275" s="154" t="n"/>
      <c r="AT275" s="154" t="n"/>
      <c r="AU275" s="154" t="n"/>
      <c r="AV275" s="154" t="n"/>
      <c r="AW275" s="154" t="n"/>
      <c r="AX275" s="154" t="n"/>
      <c r="AY275" s="154" t="n"/>
      <c r="AZ275" s="154" t="n"/>
      <c r="BA275" s="154" t="n"/>
      <c r="BB275" s="154" t="n"/>
      <c r="BC275" s="154" t="n"/>
      <c r="BD275" s="154" t="n"/>
      <c r="BE275" s="154" t="n"/>
      <c r="BF275" s="154" t="n"/>
      <c r="BG275" s="154" t="n"/>
      <c r="BH275" s="154" t="n"/>
      <c r="BI275" s="154" t="n"/>
      <c r="BJ275" s="154" t="n"/>
      <c r="BK275" s="154" t="n"/>
      <c r="BL275" s="154" t="n"/>
      <c r="BM275" s="154" t="n"/>
      <c r="BN275" s="154" t="n"/>
      <c r="BO275" s="154" t="n"/>
    </row>
    <row r="276" spans="4:42" ht="16" customHeight="1" x14ac:dyDescent="0.25">
      <c r="D276" s="336" t="s">
        <v>627</v>
      </c>
      <c r="E276" s="178" t="n"/>
      <c r="F276" s="178" t="n"/>
      <c r="G276" s="178" t="n"/>
      <c r="H276" s="178" t="n"/>
      <c r="I276" s="178" t="n"/>
      <c r="J276" s="178" t="n"/>
      <c r="K276" s="178" t="n"/>
      <c r="L276" s="178" t="n"/>
      <c r="M276" s="178" t="n"/>
      <c r="N276" s="178" t="n"/>
      <c r="O276" s="178" t="n"/>
      <c r="P276" s="178" t="n"/>
      <c r="Q276" s="178" t="n"/>
      <c r="R276" s="178" t="n"/>
      <c r="S276" s="178" t="n"/>
      <c r="T276" s="178" t="n"/>
      <c r="U276" s="178" t="n"/>
      <c r="V276" s="178" t="n"/>
      <c r="W276" s="178" t="n"/>
      <c r="X276" s="178" t="n"/>
      <c r="Y276" s="178" t="n"/>
      <c r="Z276" s="178" t="n"/>
      <c r="AA276" s="178" t="n"/>
      <c r="AB276" s="178" t="n"/>
      <c r="AC276" s="178" t="n"/>
      <c r="AD276" s="178" t="n"/>
      <c r="AE276" s="178" t="n"/>
      <c r="AF276" s="178" t="n"/>
      <c r="AG276" s="178" t="n"/>
      <c r="AH276" s="178" t="n"/>
      <c r="AI276" s="154" t="n"/>
      <c r="AJ276" s="154" t="n"/>
      <c r="AK276" s="154" t="n"/>
      <c r="AL276" s="154" t="n"/>
      <c r="AM276" s="154" t="n"/>
      <c r="AN276" s="154" t="n"/>
      <c r="AO276" s="154" t="n"/>
      <c r="AP276" s="154" t="n"/>
      <c r="AQ276" s="154" t="n"/>
      <c r="AR276" s="154" t="n"/>
      <c r="AS276" s="154" t="n"/>
      <c r="AT276" s="154" t="n"/>
      <c r="AU276" s="154" t="n"/>
      <c r="AV276" s="154" t="n"/>
      <c r="AW276" s="154" t="n"/>
      <c r="AX276" s="154" t="n"/>
      <c r="AY276" s="154" t="n"/>
      <c r="AZ276" s="154" t="n"/>
      <c r="BA276" s="154" t="n"/>
      <c r="BB276" s="154" t="n"/>
      <c r="BC276" s="154" t="n"/>
      <c r="BD276" s="154" t="n"/>
      <c r="BE276" s="154" t="n"/>
      <c r="BF276" s="154" t="n"/>
      <c r="BG276" s="154" t="n"/>
      <c r="BH276" s="154" t="n"/>
      <c r="BI276" s="154" t="n"/>
      <c r="BJ276" s="154" t="n"/>
      <c r="BK276" s="154" t="n"/>
      <c r="BL276" s="154" t="n"/>
      <c r="BM276" s="154" t="n"/>
      <c r="BN276" s="154" t="n"/>
      <c r="BO276" s="154" t="n"/>
    </row>
    <row r="277" spans="4:42" ht="16" customHeight="1" x14ac:dyDescent="0.25">
      <c r="D277" s="187" t="n"/>
      <c r="E277" s="153" t="s">
        <v>204</v>
      </c>
      <c r="F277" s="187" t="n"/>
      <c r="G277" s="187" t="n"/>
      <c r="H277" s="187" t="n"/>
      <c r="I277" s="187" t="n"/>
      <c r="J277" s="187" t="n"/>
      <c r="K277" s="187" t="n"/>
      <c r="L277" s="187" t="n"/>
      <c r="M277" s="187" t="n"/>
      <c r="N277" s="187" t="n"/>
      <c r="O277" s="187" t="n"/>
      <c r="P277" s="187" t="n"/>
      <c r="Q277" s="187" t="n"/>
      <c r="R277" s="187" t="n"/>
      <c r="S277" s="186">
        <f>R280</f>
        <v>0</v>
      </c>
      <c r="T277" s="186">
        <f t="shared" ref="T277:V277" si="131">S280</f>
        <v>75</v>
      </c>
      <c r="U277" s="186">
        <f t="shared" si="131"/>
        <v>75</v>
      </c>
      <c r="V277" s="186">
        <f t="shared" si="131"/>
        <v>75</v>
      </c>
      <c r="W277" s="187" t="n"/>
      <c r="X277" s="187" t="n"/>
      <c r="Y277" s="187" t="n"/>
      <c r="Z277" s="187" t="n"/>
      <c r="AA277" s="187" t="n"/>
      <c r="AB277" s="187" t="n"/>
      <c r="AC277" s="187" t="n"/>
      <c r="AD277" s="187" t="n"/>
      <c r="AE277" s="187" t="n"/>
      <c r="AF277" s="187" t="n"/>
      <c r="AG277" s="187" t="n"/>
      <c r="AH277" s="187" t="n"/>
      <c r="AI277" s="154" t="n"/>
      <c r="AJ277" s="154" t="n"/>
      <c r="AK277" s="154" t="n"/>
      <c r="AL277" s="154" t="n"/>
      <c r="AM277" s="154" t="n"/>
      <c r="AN277" s="154" t="n"/>
      <c r="AO277" s="154" t="n"/>
      <c r="AP277" s="154" t="n"/>
      <c r="AQ277" s="154" t="n"/>
      <c r="AR277" s="154" t="n"/>
      <c r="AS277" s="154" t="n"/>
      <c r="AT277" s="154" t="n"/>
      <c r="AU277" s="154" t="n"/>
      <c r="AV277" s="154" t="n"/>
      <c r="AW277" s="154" t="n"/>
      <c r="AX277" s="154" t="n"/>
      <c r="AY277" s="154" t="n"/>
      <c r="AZ277" s="154" t="n"/>
      <c r="BA277" s="154" t="n"/>
      <c r="BB277" s="154" t="n"/>
      <c r="BC277" s="154" t="n"/>
      <c r="BD277" s="154" t="n"/>
      <c r="BE277" s="154" t="n"/>
      <c r="BF277" s="154" t="n"/>
      <c r="BG277" s="154" t="n"/>
      <c r="BH277" s="154" t="n"/>
      <c r="BI277" s="154" t="n"/>
      <c r="BJ277" s="154" t="n"/>
      <c r="BK277" s="154" t="n"/>
      <c r="BL277" s="154" t="n"/>
      <c r="BM277" s="154" t="n"/>
      <c r="BN277" s="154" t="n"/>
      <c r="BO277" s="154" t="n"/>
    </row>
    <row r="278" spans="4:42" s="17" customFormat="1" ht="16" customHeight="1" x14ac:dyDescent="0.25">
      <c r="D278" s="187" t="n"/>
      <c r="E278" s="153" t="s">
        <v>202</v>
      </c>
      <c r="F278" s="187" t="n"/>
      <c r="G278" s="186"/>
      <c r="H278" s="186"/>
      <c r="I278" s="186"/>
      <c r="J278" s="186"/>
      <c r="K278" s="186"/>
      <c r="L278" s="186"/>
      <c r="M278" s="186"/>
      <c r="N278" s="186"/>
      <c r="O278" s="186"/>
      <c r="P278" s="186"/>
      <c r="Q278" s="186"/>
      <c r="R278" s="186"/>
      <c r="S278" s="186">
        <f t="shared" ref="S278:V278" si="132">MIN(0,-MIN(S262,0))</f>
        <v>0</v>
      </c>
      <c r="T278" s="186">
        <f t="shared" si="132"/>
        <v>0</v>
      </c>
      <c r="U278" s="186">
        <f t="shared" si="132"/>
        <v>0</v>
      </c>
      <c r="V278" s="186">
        <f t="shared" si="132"/>
        <v>0</v>
      </c>
      <c r="W278" s="187" t="n"/>
      <c r="X278" s="187" t="n"/>
      <c r="Y278" s="186"/>
      <c r="Z278" s="186"/>
      <c r="AA278" s="186"/>
      <c r="AB278" s="186"/>
      <c r="AC278" s="310"/>
      <c r="AD278" s="310"/>
      <c r="AE278" s="310"/>
      <c r="AF278" s="310"/>
      <c r="AG278" s="186"/>
      <c r="AH278" s="186"/>
      <c r="AI278" s="153"/>
      <c r="AJ278" s="153"/>
      <c r="AK278" s="153"/>
      <c r="AL278" s="153"/>
      <c r="AM278" s="153"/>
      <c r="AN278" s="153"/>
      <c r="AO278" s="153"/>
      <c r="AP278" s="153"/>
      <c r="AQ278" s="154" t="n"/>
      <c r="AR278" s="154" t="n"/>
      <c r="AS278" s="154" t="n"/>
      <c r="AT278" s="154" t="n"/>
      <c r="AU278" s="154" t="n"/>
      <c r="AV278" s="154" t="n"/>
      <c r="AW278" s="154" t="n"/>
      <c r="AX278" s="154" t="n"/>
      <c r="AY278" s="154" t="n"/>
      <c r="AZ278" s="154" t="n"/>
      <c r="BA278" s="154" t="n"/>
      <c r="BB278" s="154" t="n"/>
      <c r="BC278" s="154" t="n"/>
      <c r="BD278" s="154" t="n"/>
      <c r="BE278" s="154" t="n"/>
      <c r="BF278" s="154" t="n"/>
      <c r="BG278" s="154" t="n"/>
      <c r="BH278" s="154" t="n"/>
      <c r="BI278" s="154" t="n"/>
      <c r="BJ278" s="154" t="n"/>
      <c r="BK278" s="154" t="n"/>
      <c r="BL278" s="154" t="n"/>
      <c r="BM278" s="154" t="n"/>
      <c r="BN278" s="154" t="n"/>
      <c r="BO278" s="154" t="n"/>
    </row>
    <row r="279" spans="4:42" s="17" customFormat="1" ht="16" customHeight="1" x14ac:dyDescent="0.25">
      <c r="D279" s="194" t="n"/>
      <c r="E279" s="238" t="s">
        <v>581</v>
      </c>
      <c r="F279" s="194" t="n"/>
      <c r="G279" s="193"/>
      <c r="H279" s="193"/>
      <c r="I279" s="193"/>
      <c r="J279" s="193"/>
      <c r="K279" s="193"/>
      <c r="L279" s="193"/>
      <c r="M279" s="193"/>
      <c r="N279" s="193"/>
      <c r="O279" s="193"/>
      <c r="P279" s="193"/>
      <c r="Q279" s="193"/>
      <c r="R279" s="193"/>
      <c r="S279" s="317">
        <f>IF($F$14=1,'Uptier + New Money'!$F$18,0)</f>
        <v>75</v>
      </c>
      <c r="T279" s="192">
        <v>0</v>
      </c>
      <c r="U279" s="192">
        <v>0</v>
      </c>
      <c r="V279" s="192">
        <v>0</v>
      </c>
      <c r="W279" s="194" t="n"/>
      <c r="X279" s="194" t="n"/>
      <c r="Y279" s="193"/>
      <c r="Z279" s="193"/>
      <c r="AA279" s="193"/>
      <c r="AB279" s="193"/>
      <c r="AC279" s="334"/>
      <c r="AD279" s="334"/>
      <c r="AE279" s="334"/>
      <c r="AF279" s="334"/>
      <c r="AG279" s="193"/>
      <c r="AH279" s="193"/>
      <c r="AI279" s="153"/>
      <c r="AJ279" s="153"/>
      <c r="AK279" s="153"/>
      <c r="AL279" s="153"/>
      <c r="AM279" s="153"/>
      <c r="AN279" s="153"/>
      <c r="AO279" s="153"/>
      <c r="AP279" s="153"/>
      <c r="AQ279" s="154" t="n"/>
      <c r="AR279" s="154" t="n"/>
      <c r="AS279" s="154" t="n"/>
      <c r="AT279" s="154" t="n"/>
      <c r="AU279" s="154" t="n"/>
      <c r="AV279" s="154" t="n"/>
      <c r="AW279" s="154" t="n"/>
      <c r="AX279" s="154" t="n"/>
      <c r="AY279" s="154" t="n"/>
      <c r="AZ279" s="154" t="n"/>
      <c r="BA279" s="154" t="n"/>
      <c r="BB279" s="154" t="n"/>
      <c r="BC279" s="154" t="n"/>
      <c r="BD279" s="154" t="n"/>
      <c r="BE279" s="154" t="n"/>
      <c r="BF279" s="154" t="n"/>
      <c r="BG279" s="154" t="n"/>
      <c r="BH279" s="154" t="n"/>
      <c r="BI279" s="154" t="n"/>
      <c r="BJ279" s="154" t="n"/>
      <c r="BK279" s="154" t="n"/>
      <c r="BL279" s="154" t="n"/>
      <c r="BM279" s="154" t="n"/>
      <c r="BN279" s="154" t="n"/>
      <c r="BO279" s="154" t="n"/>
    </row>
    <row r="280" spans="4:42" ht="16" customHeight="1" x14ac:dyDescent="0.25">
      <c r="D280" s="231" t="s">
        <v>201</v>
      </c>
      <c r="E280" s="234" t="n"/>
      <c r="F280" s="234" t="n"/>
      <c r="G280" s="234" t="n"/>
      <c r="H280" s="234" t="n"/>
      <c r="I280" s="234" t="n"/>
      <c r="J280" s="234" t="n"/>
      <c r="K280" s="234" t="n"/>
      <c r="L280" s="234" t="n"/>
      <c r="M280" s="234" t="n"/>
      <c r="N280" s="234" t="n"/>
      <c r="O280" s="234" t="n"/>
      <c r="P280" s="234" t="n"/>
      <c r="Q280" s="234" t="n"/>
      <c r="R280" s="237">
        <v>0</v>
      </c>
      <c r="S280" s="233">
        <f t="shared" ref="S280:V280" si="133">SUM(S277:S279)</f>
        <v>75</v>
      </c>
      <c r="T280" s="233">
        <f t="shared" si="133"/>
        <v>75</v>
      </c>
      <c r="U280" s="233">
        <f t="shared" si="133"/>
        <v>75</v>
      </c>
      <c r="V280" s="233">
        <f t="shared" si="133"/>
        <v>75</v>
      </c>
      <c r="W280" s="234" t="n"/>
      <c r="X280" s="234" t="n"/>
      <c r="Y280" s="291"/>
      <c r="Z280" s="291"/>
      <c r="AA280" s="291"/>
      <c r="AB280" s="291"/>
      <c r="AC280" s="234" t="n"/>
      <c r="AD280" s="234" t="n"/>
      <c r="AE280" s="234" t="n"/>
      <c r="AF280" s="234" t="n"/>
      <c r="AG280" s="234" t="n"/>
      <c r="AH280" s="234" t="n"/>
      <c r="AI280" s="196" t="n"/>
      <c r="AJ280" s="196" t="n"/>
      <c r="AK280" s="196" t="n"/>
      <c r="AL280" s="196" t="n"/>
      <c r="AM280" s="196" t="n"/>
      <c r="AN280" s="196" t="n"/>
      <c r="AO280" s="196" t="n"/>
      <c r="AP280" s="196" t="n"/>
      <c r="AQ280" s="196" t="n"/>
      <c r="AR280" s="196" t="n"/>
      <c r="AS280" s="196" t="n"/>
      <c r="AT280" s="196" t="n"/>
      <c r="AU280" s="196" t="n"/>
      <c r="AV280" s="196" t="n"/>
      <c r="AW280" s="196" t="n"/>
      <c r="AX280" s="196" t="n"/>
      <c r="AY280" s="196" t="n"/>
      <c r="AZ280" s="196" t="n"/>
      <c r="BA280" s="196" t="n"/>
      <c r="BB280" s="196" t="n"/>
      <c r="BC280" s="196" t="n"/>
      <c r="BD280" s="196" t="n"/>
      <c r="BE280" s="196" t="n"/>
      <c r="BF280" s="196" t="n"/>
      <c r="BG280" s="196" t="n"/>
      <c r="BH280" s="196" t="n"/>
      <c r="BI280" s="196" t="n"/>
      <c r="BJ280" s="196" t="n"/>
      <c r="BK280" s="196" t="n"/>
      <c r="BL280" s="196" t="n"/>
      <c r="BM280" s="196" t="n"/>
      <c r="BN280" s="196" t="n"/>
      <c r="BO280" s="196" t="n"/>
    </row>
    <row r="281">
      <c r="D281" s="154" t="n"/>
      <c r="E281" s="154" t="n"/>
      <c r="F281" s="154" t="n"/>
      <c r="G281" s="154" t="n"/>
      <c r="H281" s="154" t="n"/>
      <c r="I281" s="154" t="n"/>
      <c r="J281" s="154" t="n"/>
      <c r="K281" s="154" t="n"/>
      <c r="L281" s="154" t="n"/>
      <c r="M281" s="154" t="n"/>
      <c r="N281" s="154" t="n"/>
      <c r="O281" s="154" t="n"/>
      <c r="P281" s="154" t="n"/>
      <c r="Q281" s="154" t="n"/>
      <c r="R281" s="154" t="n"/>
      <c r="S281" s="154" t="n"/>
      <c r="T281" s="154" t="n"/>
      <c r="U281" s="154" t="n"/>
      <c r="V281" s="154" t="n"/>
      <c r="W281" s="154" t="n"/>
      <c r="X281" s="154" t="n"/>
      <c r="Y281" s="154" t="n"/>
      <c r="Z281" s="154" t="n"/>
      <c r="AA281" s="154" t="n"/>
      <c r="AB281" s="154" t="n"/>
      <c r="AC281" s="154" t="n"/>
      <c r="AD281" s="154" t="n"/>
      <c r="AE281" s="154" t="n"/>
      <c r="AF281" s="154" t="n"/>
      <c r="AG281" s="154" t="n"/>
      <c r="AH281" s="154" t="n"/>
      <c r="AI281" s="154" t="n"/>
      <c r="AJ281" s="154" t="n"/>
      <c r="AK281" s="154" t="n"/>
      <c r="AL281" s="154" t="n"/>
      <c r="AM281" s="154" t="n"/>
      <c r="AN281" s="154" t="n"/>
      <c r="AO281" s="154" t="n"/>
      <c r="AP281" s="154" t="n"/>
      <c r="AQ281" s="154" t="n"/>
      <c r="AR281" s="154" t="n"/>
      <c r="AS281" s="154" t="n"/>
      <c r="AT281" s="154" t="n"/>
      <c r="AU281" s="154" t="n"/>
      <c r="AV281" s="154" t="n"/>
      <c r="AW281" s="154" t="n"/>
      <c r="AX281" s="154" t="n"/>
      <c r="AY281" s="154" t="n"/>
      <c r="AZ281" s="154" t="n"/>
      <c r="BA281" s="154" t="n"/>
      <c r="BB281" s="154" t="n"/>
      <c r="BC281" s="154" t="n"/>
      <c r="BD281" s="154" t="n"/>
      <c r="BE281" s="154" t="n"/>
      <c r="BF281" s="154" t="n"/>
      <c r="BG281" s="154" t="n"/>
      <c r="BH281" s="154" t="n"/>
      <c r="BI281" s="154" t="n"/>
      <c r="BJ281" s="154" t="n"/>
      <c r="BK281" s="154" t="n"/>
      <c r="BL281" s="154" t="n"/>
      <c r="BM281" s="154" t="n"/>
      <c r="BN281" s="154" t="n"/>
      <c r="BO281" s="154" t="n"/>
    </row>
    <row r="282" spans="4:42" ht="16" customHeight="1" x14ac:dyDescent="0.25">
      <c r="D282" s="187" t="n"/>
      <c r="E282" s="153" t="s">
        <v>199</v>
      </c>
      <c r="F282" s="187" t="n"/>
      <c r="G282" s="187" t="n"/>
      <c r="H282" s="187" t="n"/>
      <c r="I282" s="187" t="n"/>
      <c r="J282" s="187" t="n"/>
      <c r="K282" s="187" t="n"/>
      <c r="L282" s="187" t="n"/>
      <c r="M282" s="187" t="n"/>
      <c r="N282" s="335">
        <f>'Uptier + New Money - Interest'!J18</f>
        <v>500</v>
      </c>
      <c r="O282" s="332"/>
      <c r="P282" s="332"/>
      <c r="Q282" s="332"/>
      <c r="R282" s="187" t="n"/>
      <c r="S282" s="188">
        <f>$N282/10000+S$248</f>
        <v>8.6800000000000002E-2</v>
      </c>
      <c r="T282" s="188">
        <f>$N282/10000+T$248</f>
        <v>8.610000000000001E-2</v>
      </c>
      <c r="U282" s="188">
        <f>$N282/10000+U$248</f>
        <v>8.3600000000000008E-2</v>
      </c>
      <c r="V282" s="188">
        <f>$N282/10000+V$248</f>
        <v>8.1800000000000012E-2</v>
      </c>
      <c r="W282" s="187" t="n"/>
      <c r="X282" s="187" t="n"/>
      <c r="Y282" s="187" t="n"/>
      <c r="Z282" s="187" t="n"/>
      <c r="AA282" s="187" t="n"/>
      <c r="AB282" s="187" t="n"/>
      <c r="AC282" s="187" t="n"/>
      <c r="AD282" s="187" t="n"/>
      <c r="AE282" s="187" t="n"/>
      <c r="AF282" s="187" t="n"/>
      <c r="AG282" s="187" t="n"/>
      <c r="AH282" s="187" t="n"/>
      <c r="AI282" s="154" t="n"/>
      <c r="AJ282" s="154" t="n"/>
      <c r="AK282" s="154" t="n"/>
      <c r="AL282" s="154" t="n"/>
      <c r="AM282" s="154" t="n"/>
      <c r="AN282" s="154" t="n"/>
      <c r="AO282" s="154" t="n"/>
      <c r="AP282" s="154" t="n"/>
      <c r="AQ282" s="154" t="n"/>
      <c r="AR282" s="154" t="n"/>
      <c r="AS282" s="154" t="n"/>
      <c r="AT282" s="154" t="n"/>
      <c r="AU282" s="154" t="n"/>
      <c r="AV282" s="154" t="n"/>
      <c r="AW282" s="154" t="n"/>
      <c r="AX282" s="154" t="n"/>
      <c r="AY282" s="154" t="n"/>
      <c r="AZ282" s="154" t="n"/>
      <c r="BA282" s="154" t="n"/>
      <c r="BB282" s="154" t="n"/>
      <c r="BC282" s="154" t="n"/>
      <c r="BD282" s="154" t="n"/>
      <c r="BE282" s="154" t="n"/>
      <c r="BF282" s="154" t="n"/>
      <c r="BG282" s="154" t="n"/>
      <c r="BH282" s="154" t="n"/>
      <c r="BI282" s="154" t="n"/>
      <c r="BJ282" s="154" t="n"/>
      <c r="BK282" s="154" t="n"/>
      <c r="BL282" s="154" t="n"/>
      <c r="BM282" s="154" t="n"/>
      <c r="BN282" s="154" t="n"/>
      <c r="BO282" s="154" t="n"/>
    </row>
    <row r="283" spans="4:42" ht="16" customHeight="1" x14ac:dyDescent="0.25">
      <c r="D283" s="187" t="n"/>
      <c r="E283" s="153" t="s">
        <v>266</v>
      </c>
      <c r="F283" s="187" t="n"/>
      <c r="G283" s="187" t="n"/>
      <c r="H283" s="187" t="n"/>
      <c r="I283" s="187" t="n"/>
      <c r="J283" s="187" t="n"/>
      <c r="K283" s="187" t="n"/>
      <c r="L283" s="187" t="n"/>
      <c r="M283" s="187" t="n"/>
      <c r="N283" s="187" t="n"/>
      <c r="O283" s="187" t="n"/>
      <c r="P283" s="187" t="n"/>
      <c r="Q283" s="187" t="n"/>
      <c r="R283" s="187" t="n"/>
      <c r="S283" s="186">
        <f t="shared" ref="S283:V283" si="134">-(S282*AVERAGE(S280,S277))/4</f>
        <v>-0.81374999999999997</v>
      </c>
      <c r="T283" s="186">
        <f t="shared" si="134"/>
        <v>-1.6143750000000001</v>
      </c>
      <c r="U283" s="186">
        <f t="shared" si="134"/>
        <v>-1.5675000000000001</v>
      </c>
      <c r="V283" s="186">
        <f t="shared" si="134"/>
        <v>-1.5337500000000002</v>
      </c>
      <c r="W283" s="187" t="n"/>
      <c r="X283" s="187" t="n"/>
      <c r="Y283" s="187" t="n"/>
      <c r="Z283" s="187" t="n"/>
      <c r="AA283" s="187" t="n"/>
      <c r="AB283" s="187" t="n"/>
      <c r="AC283" s="187" t="n"/>
      <c r="AD283" s="187" t="n"/>
      <c r="AE283" s="187" t="n"/>
      <c r="AF283" s="187" t="n"/>
      <c r="AG283" s="187" t="n"/>
      <c r="AH283" s="187" t="n"/>
      <c r="AI283" s="154" t="n"/>
      <c r="AJ283" s="154" t="n"/>
      <c r="AK283" s="154" t="n"/>
      <c r="AL283" s="154" t="n"/>
      <c r="AM283" s="154" t="n"/>
      <c r="AN283" s="154" t="n"/>
      <c r="AO283" s="154" t="n"/>
      <c r="AP283" s="154" t="n"/>
      <c r="AQ283" s="154" t="n"/>
      <c r="AR283" s="154" t="n"/>
      <c r="AS283" s="154" t="n"/>
      <c r="AT283" s="154" t="n"/>
      <c r="AU283" s="154" t="n"/>
      <c r="AV283" s="154" t="n"/>
      <c r="AW283" s="154" t="n"/>
      <c r="AX283" s="154" t="n"/>
      <c r="AY283" s="154" t="n"/>
      <c r="AZ283" s="154" t="n"/>
      <c r="BA283" s="154" t="n"/>
      <c r="BB283" s="154" t="n"/>
      <c r="BC283" s="154" t="n"/>
      <c r="BD283" s="154" t="n"/>
      <c r="BE283" s="154" t="n"/>
      <c r="BF283" s="154" t="n"/>
      <c r="BG283" s="154" t="n"/>
      <c r="BH283" s="154" t="n"/>
      <c r="BI283" s="154" t="n"/>
      <c r="BJ283" s="154" t="n"/>
      <c r="BK283" s="154" t="n"/>
      <c r="BL283" s="154" t="n"/>
      <c r="BM283" s="154" t="n"/>
      <c r="BN283" s="154" t="n"/>
      <c r="BO283" s="154" t="n"/>
    </row>
    <row r="284">
      <c r="D284" s="154" t="n"/>
      <c r="E284" s="154" t="n"/>
      <c r="F284" s="154" t="n"/>
      <c r="G284" s="154" t="n"/>
      <c r="H284" s="154" t="n"/>
      <c r="I284" s="154" t="n"/>
      <c r="J284" s="154" t="n"/>
      <c r="K284" s="154" t="n"/>
      <c r="L284" s="154" t="n"/>
      <c r="M284" s="154" t="n"/>
      <c r="N284" s="154" t="n"/>
      <c r="O284" s="154" t="n"/>
      <c r="P284" s="154" t="n"/>
      <c r="Q284" s="154" t="n"/>
      <c r="R284" s="154" t="n"/>
      <c r="S284" s="154" t="n"/>
      <c r="T284" s="154" t="n"/>
      <c r="U284" s="154" t="n"/>
      <c r="V284" s="154" t="n"/>
      <c r="W284" s="154" t="n"/>
      <c r="X284" s="154" t="n"/>
      <c r="Y284" s="154" t="n"/>
      <c r="Z284" s="154" t="n"/>
      <c r="AA284" s="154" t="n"/>
      <c r="AB284" s="154" t="n"/>
      <c r="AC284" s="154" t="n"/>
      <c r="AD284" s="154" t="n"/>
      <c r="AE284" s="154" t="n"/>
      <c r="AF284" s="154" t="n"/>
      <c r="AG284" s="154" t="n"/>
      <c r="AH284" s="154" t="n"/>
      <c r="AI284" s="154" t="n"/>
      <c r="AJ284" s="154" t="n"/>
      <c r="AK284" s="154" t="n"/>
      <c r="AL284" s="154" t="n"/>
      <c r="AM284" s="154" t="n"/>
      <c r="AN284" s="154" t="n"/>
      <c r="AO284" s="154" t="n"/>
      <c r="AP284" s="154" t="n"/>
      <c r="AQ284" s="154" t="n"/>
      <c r="AR284" s="154" t="n"/>
      <c r="AS284" s="154" t="n"/>
      <c r="AT284" s="154" t="n"/>
      <c r="AU284" s="154" t="n"/>
      <c r="AV284" s="154" t="n"/>
      <c r="AW284" s="154" t="n"/>
      <c r="AX284" s="154" t="n"/>
      <c r="AY284" s="154" t="n"/>
      <c r="AZ284" s="154" t="n"/>
      <c r="BA284" s="154" t="n"/>
      <c r="BB284" s="154" t="n"/>
      <c r="BC284" s="154" t="n"/>
      <c r="BD284" s="154" t="n"/>
      <c r="BE284" s="154" t="n"/>
      <c r="BF284" s="154" t="n"/>
      <c r="BG284" s="154" t="n"/>
      <c r="BH284" s="154" t="n"/>
      <c r="BI284" s="154" t="n"/>
      <c r="BJ284" s="154" t="n"/>
      <c r="BK284" s="154" t="n"/>
      <c r="BL284" s="154" t="n"/>
      <c r="BM284" s="154" t="n"/>
      <c r="BN284" s="154" t="n"/>
      <c r="BO284" s="154" t="n"/>
    </row>
    <row r="285" spans="4:42" ht="16" customHeight="1" x14ac:dyDescent="0.25">
      <c r="D285" s="336" t="s">
        <v>395</v>
      </c>
      <c r="E285" s="178" t="n"/>
      <c r="F285" s="178" t="n"/>
      <c r="G285" s="178" t="n"/>
      <c r="H285" s="178" t="n"/>
      <c r="I285" s="178" t="n"/>
      <c r="J285" s="178" t="n"/>
      <c r="K285" s="178" t="n"/>
      <c r="L285" s="178" t="n"/>
      <c r="M285" s="178" t="n"/>
      <c r="N285" s="178" t="n"/>
      <c r="O285" s="178" t="n"/>
      <c r="P285" s="178" t="n"/>
      <c r="Q285" s="178" t="n"/>
      <c r="R285" s="178" t="n"/>
      <c r="S285" s="178" t="n"/>
      <c r="T285" s="178" t="n"/>
      <c r="U285" s="178" t="n"/>
      <c r="V285" s="178" t="n"/>
      <c r="W285" s="178" t="n"/>
      <c r="X285" s="178" t="n"/>
      <c r="Y285" s="178" t="n"/>
      <c r="Z285" s="178" t="n"/>
      <c r="AA285" s="178" t="n"/>
      <c r="AB285" s="178" t="n"/>
      <c r="AC285" s="178" t="n"/>
      <c r="AD285" s="178" t="n"/>
      <c r="AE285" s="178" t="n"/>
      <c r="AF285" s="178" t="n"/>
      <c r="AG285" s="178" t="n"/>
      <c r="AH285" s="178" t="n"/>
      <c r="AI285" s="154" t="n"/>
      <c r="AJ285" s="154" t="n"/>
      <c r="AK285" s="154" t="n"/>
      <c r="AL285" s="154" t="n"/>
      <c r="AM285" s="154" t="n"/>
      <c r="AN285" s="154" t="n"/>
      <c r="AO285" s="154" t="n"/>
      <c r="AP285" s="154" t="n"/>
      <c r="AQ285" s="154" t="n"/>
      <c r="AR285" s="154" t="n"/>
      <c r="AS285" s="154" t="n"/>
      <c r="AT285" s="154" t="n"/>
      <c r="AU285" s="154" t="n"/>
      <c r="AV285" s="154" t="n"/>
      <c r="AW285" s="154" t="n"/>
      <c r="AX285" s="154" t="n"/>
      <c r="AY285" s="154" t="n"/>
      <c r="AZ285" s="154" t="n"/>
      <c r="BA285" s="154" t="n"/>
      <c r="BB285" s="154" t="n"/>
      <c r="BC285" s="154" t="n"/>
      <c r="BD285" s="154" t="n"/>
      <c r="BE285" s="154" t="n"/>
      <c r="BF285" s="154" t="n"/>
      <c r="BG285" s="154" t="n"/>
      <c r="BH285" s="154" t="n"/>
      <c r="BI285" s="154" t="n"/>
      <c r="BJ285" s="154" t="n"/>
      <c r="BK285" s="154" t="n"/>
      <c r="BL285" s="154" t="n"/>
      <c r="BM285" s="154" t="n"/>
      <c r="BN285" s="154" t="n"/>
      <c r="BO285" s="154" t="n"/>
    </row>
    <row r="286" spans="4:42" ht="16" customHeight="1" x14ac:dyDescent="0.25">
      <c r="D286" s="187" t="n"/>
      <c r="E286" s="153" t="s">
        <v>204</v>
      </c>
      <c r="F286" s="187" t="n"/>
      <c r="G286" s="187" t="n"/>
      <c r="H286" s="187" t="n"/>
      <c r="I286" s="187" t="n"/>
      <c r="J286" s="187" t="n"/>
      <c r="K286" s="187" t="n"/>
      <c r="L286" s="187" t="n"/>
      <c r="M286" s="187" t="n"/>
      <c r="N286" s="187" t="n"/>
      <c r="O286" s="187" t="n"/>
      <c r="P286" s="187" t="n"/>
      <c r="Q286" s="187" t="n"/>
      <c r="R286" s="187" t="n"/>
      <c r="S286" s="186">
        <f>R290</f>
        <v>403.32499999999999</v>
      </c>
      <c r="T286" s="186">
        <f t="shared" ref="T286:V286" ca="1" si="135">S290</f>
        <v>382.56207499999999</v>
      </c>
      <c r="U286" s="186">
        <f t="shared" ca="1" si="135"/>
        <v>381.56207499999999</v>
      </c>
      <c r="V286" s="186">
        <f t="shared" ca="1" si="135"/>
        <v>380.56207499999999</v>
      </c>
      <c r="W286" s="187" t="n"/>
      <c r="X286" s="187" t="n"/>
      <c r="Y286" s="187" t="n"/>
      <c r="Z286" s="187" t="n"/>
      <c r="AA286" s="187" t="n"/>
      <c r="AB286" s="187" t="n"/>
      <c r="AC286" s="187" t="n"/>
      <c r="AD286" s="187" t="n"/>
      <c r="AE286" s="187" t="n"/>
      <c r="AF286" s="187" t="n"/>
      <c r="AG286" s="187" t="n"/>
      <c r="AH286" s="187" t="n"/>
      <c r="AI286" s="154" t="n"/>
      <c r="AJ286" s="154" t="n"/>
      <c r="AK286" s="154" t="n"/>
      <c r="AL286" s="154" t="n"/>
      <c r="AM286" s="154" t="n"/>
      <c r="AN286" s="154" t="n"/>
      <c r="AO286" s="154" t="n"/>
      <c r="AP286" s="154" t="n"/>
      <c r="AQ286" s="154" t="n"/>
      <c r="AR286" s="154" t="n"/>
      <c r="AS286" s="154" t="n"/>
      <c r="AT286" s="154" t="n"/>
      <c r="AU286" s="154" t="n"/>
      <c r="AV286" s="154" t="n"/>
      <c r="AW286" s="154" t="n"/>
      <c r="AX286" s="154" t="n"/>
      <c r="AY286" s="154" t="n"/>
      <c r="AZ286" s="154" t="n"/>
      <c r="BA286" s="154" t="n"/>
      <c r="BB286" s="154" t="n"/>
      <c r="BC286" s="154" t="n"/>
      <c r="BD286" s="154" t="n"/>
      <c r="BE286" s="154" t="n"/>
      <c r="BF286" s="154" t="n"/>
      <c r="BG286" s="154" t="n"/>
      <c r="BH286" s="154" t="n"/>
      <c r="BI286" s="154" t="n"/>
      <c r="BJ286" s="154" t="n"/>
      <c r="BK286" s="154" t="n"/>
      <c r="BL286" s="154" t="n"/>
      <c r="BM286" s="154" t="n"/>
      <c r="BN286" s="154" t="n"/>
      <c r="BO286" s="154" t="n"/>
    </row>
    <row r="287" spans="4:42" ht="16" customHeight="1" x14ac:dyDescent="0.25">
      <c r="D287" s="187" t="n"/>
      <c r="E287" s="153" t="s">
        <v>203</v>
      </c>
      <c r="F287" s="187" t="n"/>
      <c r="G287" s="187" t="n"/>
      <c r="H287" s="187" t="n"/>
      <c r="I287" s="187" t="n"/>
      <c r="J287" s="187" t="n"/>
      <c r="K287" s="187" t="n"/>
      <c r="L287" s="187" t="n"/>
      <c r="M287" s="187" t="n"/>
      <c r="N287" s="187" t="n"/>
      <c r="O287" s="187" t="n"/>
      <c r="P287" s="187" t="n"/>
      <c r="Q287" s="187" t="n"/>
      <c r="R287" s="187" t="n"/>
      <c r="S287" s="185">
        <v>-1</v>
      </c>
      <c r="T287" s="185">
        <v>-1</v>
      </c>
      <c r="U287" s="185">
        <v>-1</v>
      </c>
      <c r="V287" s="185">
        <v>-1</v>
      </c>
      <c r="W287" s="187" t="n"/>
      <c r="X287" s="187" t="n"/>
      <c r="Y287" s="187" t="n"/>
      <c r="Z287" s="187" t="n"/>
      <c r="AA287" s="187" t="n"/>
      <c r="AB287" s="187" t="n"/>
      <c r="AC287" s="187" t="n"/>
      <c r="AD287" s="187" t="n"/>
      <c r="AE287" s="187" t="n"/>
      <c r="AF287" s="187" t="n"/>
      <c r="AG287" s="310"/>
      <c r="AH287" s="186"/>
      <c r="AI287" s="153"/>
      <c r="AJ287" s="153"/>
      <c r="AK287" s="153"/>
      <c r="AL287" s="153"/>
      <c r="AM287" s="153"/>
      <c r="AN287" s="153"/>
      <c r="AO287" s="153"/>
      <c r="AP287" s="153"/>
      <c r="AQ287" s="154" t="n"/>
      <c r="AR287" s="154" t="n"/>
      <c r="AS287" s="154" t="n"/>
      <c r="AT287" s="154" t="n"/>
      <c r="AU287" s="154" t="n"/>
      <c r="AV287" s="154" t="n"/>
      <c r="AW287" s="154" t="n"/>
      <c r="AX287" s="154" t="n"/>
      <c r="AY287" s="154" t="n"/>
      <c r="AZ287" s="154" t="n"/>
      <c r="BA287" s="154" t="n"/>
      <c r="BB287" s="154" t="n"/>
      <c r="BC287" s="154" t="n"/>
      <c r="BD287" s="154" t="n"/>
      <c r="BE287" s="154" t="n"/>
      <c r="BF287" s="154" t="n"/>
      <c r="BG287" s="154" t="n"/>
      <c r="BH287" s="154" t="n"/>
      <c r="BI287" s="154" t="n"/>
      <c r="BJ287" s="154" t="n"/>
      <c r="BK287" s="154" t="n"/>
      <c r="BL287" s="154" t="n"/>
      <c r="BM287" s="154" t="n"/>
      <c r="BN287" s="154" t="n"/>
      <c r="BO287" s="154" t="n"/>
    </row>
    <row r="288" spans="4:42" s="17" customFormat="1" ht="16" customHeight="1" x14ac:dyDescent="0.25">
      <c r="D288" s="187" t="n"/>
      <c r="E288" s="153" t="s">
        <v>202</v>
      </c>
      <c r="F288" s="187" t="n"/>
      <c r="G288" s="186"/>
      <c r="H288" s="186"/>
      <c r="I288" s="186"/>
      <c r="J288" s="186"/>
      <c r="K288" s="186"/>
      <c r="L288" s="186"/>
      <c r="M288" s="186"/>
      <c r="N288" s="186"/>
      <c r="O288" s="186"/>
      <c r="P288" s="186"/>
      <c r="Q288" s="186"/>
      <c r="R288" s="186"/>
      <c r="S288" s="186">
        <f t="shared" ref="S288:V288" ca="1" si="136">MIN(0,-MIN(S274,0))</f>
        <v>0</v>
      </c>
      <c r="T288" s="186">
        <f t="shared" ca="1" si="136"/>
        <v>0</v>
      </c>
      <c r="U288" s="186">
        <f t="shared" ca="1" si="136"/>
        <v>0</v>
      </c>
      <c r="V288" s="186">
        <f t="shared" ca="1" si="136"/>
        <v>0</v>
      </c>
      <c r="W288" s="187" t="n"/>
      <c r="X288" s="187" t="n"/>
      <c r="Y288" s="186"/>
      <c r="Z288" s="186"/>
      <c r="AA288" s="186"/>
      <c r="AB288" s="186"/>
      <c r="AC288" s="310"/>
      <c r="AD288" s="310"/>
      <c r="AE288" s="310"/>
      <c r="AF288" s="310"/>
      <c r="AG288" s="186"/>
      <c r="AH288" s="186"/>
      <c r="AI288" s="153"/>
      <c r="AJ288" s="153"/>
      <c r="AK288" s="153"/>
      <c r="AL288" s="153"/>
      <c r="AM288" s="153"/>
      <c r="AN288" s="153"/>
      <c r="AO288" s="153"/>
      <c r="AP288" s="153"/>
      <c r="AQ288" s="154" t="n"/>
      <c r="AR288" s="154" t="n"/>
      <c r="AS288" s="154" t="n"/>
      <c r="AT288" s="154" t="n"/>
      <c r="AU288" s="154" t="n"/>
      <c r="AV288" s="154" t="n"/>
      <c r="AW288" s="154" t="n"/>
      <c r="AX288" s="154" t="n"/>
      <c r="AY288" s="154" t="n"/>
      <c r="AZ288" s="154" t="n"/>
      <c r="BA288" s="154" t="n"/>
      <c r="BB288" s="154" t="n"/>
      <c r="BC288" s="154" t="n"/>
      <c r="BD288" s="154" t="n"/>
      <c r="BE288" s="154" t="n"/>
      <c r="BF288" s="154" t="n"/>
      <c r="BG288" s="154" t="n"/>
      <c r="BH288" s="154" t="n"/>
      <c r="BI288" s="154" t="n"/>
      <c r="BJ288" s="154" t="n"/>
      <c r="BK288" s="154" t="n"/>
      <c r="BL288" s="154" t="n"/>
      <c r="BM288" s="154" t="n"/>
      <c r="BN288" s="154" t="n"/>
      <c r="BO288" s="154" t="n"/>
    </row>
    <row r="289" spans="4:42" s="17" customFormat="1" ht="16" customHeight="1" x14ac:dyDescent="0.25">
      <c r="D289" s="194" t="n"/>
      <c r="E289" s="238" t="s">
        <v>581</v>
      </c>
      <c r="F289" s="194" t="n"/>
      <c r="G289" s="193"/>
      <c r="H289" s="193"/>
      <c r="I289" s="193"/>
      <c r="J289" s="193"/>
      <c r="K289" s="193"/>
      <c r="L289" s="193"/>
      <c r="M289" s="193"/>
      <c r="N289" s="193"/>
      <c r="O289" s="193"/>
      <c r="P289" s="193"/>
      <c r="Q289" s="193"/>
      <c r="R289" s="193"/>
      <c r="S289" s="317">
        <f>IF($F$14=1,'Uptier + New Money'!$G$35-'Liquidity Model'!S286,0)</f>
        <v>-19.762924999999996</v>
      </c>
      <c r="T289" s="192">
        <v>0</v>
      </c>
      <c r="U289" s="192">
        <v>0</v>
      </c>
      <c r="V289" s="192">
        <v>0</v>
      </c>
      <c r="W289" s="194" t="n"/>
      <c r="X289" s="194" t="n"/>
      <c r="Y289" s="193"/>
      <c r="Z289" s="193"/>
      <c r="AA289" s="193"/>
      <c r="AB289" s="193"/>
      <c r="AC289" s="334"/>
      <c r="AD289" s="334"/>
      <c r="AE289" s="334"/>
      <c r="AF289" s="334"/>
      <c r="AG289" s="193"/>
      <c r="AH289" s="193"/>
      <c r="AI289" s="153"/>
      <c r="AJ289" s="153"/>
      <c r="AK289" s="153"/>
      <c r="AL289" s="153"/>
      <c r="AM289" s="153"/>
      <c r="AN289" s="153"/>
      <c r="AO289" s="153"/>
      <c r="AP289" s="153"/>
      <c r="AQ289" s="154" t="n"/>
      <c r="AR289" s="154" t="n"/>
      <c r="AS289" s="154" t="n"/>
      <c r="AT289" s="154" t="n"/>
      <c r="AU289" s="154" t="n"/>
      <c r="AV289" s="154" t="n"/>
      <c r="AW289" s="154" t="n"/>
      <c r="AX289" s="154" t="n"/>
      <c r="AY289" s="154" t="n"/>
      <c r="AZ289" s="154" t="n"/>
      <c r="BA289" s="154" t="n"/>
      <c r="BB289" s="154" t="n"/>
      <c r="BC289" s="154" t="n"/>
      <c r="BD289" s="154" t="n"/>
      <c r="BE289" s="154" t="n"/>
      <c r="BF289" s="154" t="n"/>
      <c r="BG289" s="154" t="n"/>
      <c r="BH289" s="154" t="n"/>
      <c r="BI289" s="154" t="n"/>
      <c r="BJ289" s="154" t="n"/>
      <c r="BK289" s="154" t="n"/>
      <c r="BL289" s="154" t="n"/>
      <c r="BM289" s="154" t="n"/>
      <c r="BN289" s="154" t="n"/>
      <c r="BO289" s="154" t="n"/>
    </row>
    <row r="290" spans="4:42" ht="16" customHeight="1" x14ac:dyDescent="0.25">
      <c r="D290" s="231" t="s">
        <v>201</v>
      </c>
      <c r="E290" s="234" t="n"/>
      <c r="F290" s="234" t="n"/>
      <c r="G290" s="234" t="n"/>
      <c r="H290" s="234" t="n"/>
      <c r="I290" s="234" t="n"/>
      <c r="J290" s="234" t="n"/>
      <c r="K290" s="234" t="n"/>
      <c r="L290" s="234" t="n"/>
      <c r="M290" s="234" t="n"/>
      <c r="N290" s="234" t="n"/>
      <c r="O290" s="234" t="n"/>
      <c r="P290" s="234" t="n"/>
      <c r="Q290" s="234" t="n"/>
      <c r="R290" s="331">
        <f>'Capital Structure'!$G$17</f>
        <v>403.32499999999999</v>
      </c>
      <c r="S290" s="233">
        <f t="shared" ref="S290:V290" ca="1" si="137">SUM(S286:S289)</f>
        <v>382.56207499999999</v>
      </c>
      <c r="T290" s="233">
        <f t="shared" ca="1" si="137"/>
        <v>381.56207499999999</v>
      </c>
      <c r="U290" s="233">
        <f t="shared" ca="1" si="137"/>
        <v>380.56207499999999</v>
      </c>
      <c r="V290" s="233">
        <f t="shared" ca="1" si="137"/>
        <v>379.56207499999999</v>
      </c>
      <c r="W290" s="234" t="n"/>
      <c r="X290" s="234" t="n"/>
      <c r="Y290" s="291"/>
      <c r="Z290" s="291"/>
      <c r="AA290" s="291"/>
      <c r="AB290" s="291"/>
      <c r="AC290" s="234" t="n"/>
      <c r="AD290" s="234" t="n"/>
      <c r="AE290" s="234" t="n"/>
      <c r="AF290" s="234" t="n"/>
      <c r="AG290" s="234" t="n"/>
      <c r="AH290" s="234" t="n"/>
      <c r="AI290" s="196" t="n"/>
      <c r="AJ290" s="196" t="n"/>
      <c r="AK290" s="196" t="n"/>
      <c r="AL290" s="196" t="n"/>
      <c r="AM290" s="196" t="n"/>
      <c r="AN290" s="196" t="n"/>
      <c r="AO290" s="196" t="n"/>
      <c r="AP290" s="196" t="n"/>
      <c r="AQ290" s="196" t="n"/>
      <c r="AR290" s="196" t="n"/>
      <c r="AS290" s="196" t="n"/>
      <c r="AT290" s="196" t="n"/>
      <c r="AU290" s="196" t="n"/>
      <c r="AV290" s="196" t="n"/>
      <c r="AW290" s="196" t="n"/>
      <c r="AX290" s="196" t="n"/>
      <c r="AY290" s="196" t="n"/>
      <c r="AZ290" s="196" t="n"/>
      <c r="BA290" s="196" t="n"/>
      <c r="BB290" s="196" t="n"/>
      <c r="BC290" s="196" t="n"/>
      <c r="BD290" s="196" t="n"/>
      <c r="BE290" s="196" t="n"/>
      <c r="BF290" s="196" t="n"/>
      <c r="BG290" s="196" t="n"/>
      <c r="BH290" s="196" t="n"/>
      <c r="BI290" s="196" t="n"/>
      <c r="BJ290" s="196" t="n"/>
      <c r="BK290" s="196" t="n"/>
      <c r="BL290" s="196" t="n"/>
      <c r="BM290" s="196" t="n"/>
      <c r="BN290" s="196" t="n"/>
      <c r="BO290" s="196" t="n"/>
    </row>
    <row r="291">
      <c r="D291" s="154" t="n"/>
      <c r="E291" s="154" t="n"/>
      <c r="F291" s="154" t="n"/>
      <c r="G291" s="154" t="n"/>
      <c r="H291" s="154" t="n"/>
      <c r="I291" s="154" t="n"/>
      <c r="J291" s="154" t="n"/>
      <c r="K291" s="154" t="n"/>
      <c r="L291" s="154" t="n"/>
      <c r="M291" s="154" t="n"/>
      <c r="N291" s="154" t="n"/>
      <c r="O291" s="154" t="n"/>
      <c r="P291" s="154" t="n"/>
      <c r="Q291" s="154" t="n"/>
      <c r="R291" s="154" t="n"/>
      <c r="S291" s="154" t="n"/>
      <c r="T291" s="154" t="n"/>
      <c r="U291" s="154" t="n"/>
      <c r="V291" s="154" t="n"/>
      <c r="W291" s="154" t="n"/>
      <c r="X291" s="154" t="n"/>
      <c r="Y291" s="154" t="n"/>
      <c r="Z291" s="154" t="n"/>
      <c r="AA291" s="154" t="n"/>
      <c r="AB291" s="154" t="n"/>
      <c r="AC291" s="154" t="n"/>
      <c r="AD291" s="154" t="n"/>
      <c r="AE291" s="154" t="n"/>
      <c r="AF291" s="154" t="n"/>
      <c r="AG291" s="154" t="n"/>
      <c r="AH291" s="154" t="n"/>
      <c r="AI291" s="154" t="n"/>
      <c r="AJ291" s="154" t="n"/>
      <c r="AK291" s="154" t="n"/>
      <c r="AL291" s="154" t="n"/>
      <c r="AM291" s="154" t="n"/>
      <c r="AN291" s="154" t="n"/>
      <c r="AO291" s="154" t="n"/>
      <c r="AP291" s="154" t="n"/>
      <c r="AQ291" s="154" t="n"/>
      <c r="AR291" s="154" t="n"/>
      <c r="AS291" s="154" t="n"/>
      <c r="AT291" s="154" t="n"/>
      <c r="AU291" s="154" t="n"/>
      <c r="AV291" s="154" t="n"/>
      <c r="AW291" s="154" t="n"/>
      <c r="AX291" s="154" t="n"/>
      <c r="AY291" s="154" t="n"/>
      <c r="AZ291" s="154" t="n"/>
      <c r="BA291" s="154" t="n"/>
      <c r="BB291" s="154" t="n"/>
      <c r="BC291" s="154" t="n"/>
      <c r="BD291" s="154" t="n"/>
      <c r="BE291" s="154" t="n"/>
      <c r="BF291" s="154" t="n"/>
      <c r="BG291" s="154" t="n"/>
      <c r="BH291" s="154" t="n"/>
      <c r="BI291" s="154" t="n"/>
      <c r="BJ291" s="154" t="n"/>
      <c r="BK291" s="154" t="n"/>
      <c r="BL291" s="154" t="n"/>
      <c r="BM291" s="154" t="n"/>
      <c r="BN291" s="154" t="n"/>
      <c r="BO291" s="154" t="n"/>
    </row>
    <row r="292" spans="4:42" ht="16" customHeight="1" x14ac:dyDescent="0.25">
      <c r="D292" s="187" t="n"/>
      <c r="E292" s="153" t="s">
        <v>200</v>
      </c>
      <c r="F292" s="187" t="n"/>
      <c r="G292" s="187" t="n"/>
      <c r="H292" s="187" t="n"/>
      <c r="I292" s="187" t="n"/>
      <c r="J292" s="187" t="n"/>
      <c r="K292" s="187" t="n"/>
      <c r="L292" s="187" t="n"/>
      <c r="M292" s="187" t="n"/>
      <c r="N292" s="187" t="n"/>
      <c r="O292" s="187" t="n"/>
      <c r="P292" s="187" t="n"/>
      <c r="Q292" s="187" t="n"/>
      <c r="R292" s="187" t="n"/>
      <c r="S292" s="186">
        <f t="shared" ref="S292:V292" si="138">-510*0.0025</f>
        <v>-1.2750000000000001</v>
      </c>
      <c r="T292" s="186">
        <f t="shared" si="138"/>
        <v>-1.2750000000000001</v>
      </c>
      <c r="U292" s="186">
        <f t="shared" si="138"/>
        <v>-1.2750000000000001</v>
      </c>
      <c r="V292" s="186">
        <f t="shared" si="138"/>
        <v>-1.2750000000000001</v>
      </c>
      <c r="W292" s="187" t="n"/>
      <c r="X292" s="187" t="n"/>
      <c r="Y292" s="187" t="n"/>
      <c r="Z292" s="187" t="n"/>
      <c r="AA292" s="187" t="n"/>
      <c r="AB292" s="187" t="n"/>
      <c r="AC292" s="187" t="n"/>
      <c r="AD292" s="187" t="n"/>
      <c r="AE292" s="187" t="n"/>
      <c r="AF292" s="187" t="n"/>
      <c r="AG292" s="187" t="n"/>
      <c r="AH292" s="187" t="n"/>
      <c r="AI292" s="154" t="n"/>
      <c r="AJ292" s="154" t="n"/>
      <c r="AK292" s="154" t="n"/>
      <c r="AL292" s="154" t="n"/>
      <c r="AM292" s="154" t="n"/>
      <c r="AN292" s="154" t="n"/>
      <c r="AO292" s="154" t="n"/>
      <c r="AP292" s="154" t="n"/>
      <c r="AQ292" s="154" t="n"/>
      <c r="AR292" s="154" t="n"/>
      <c r="AS292" s="154" t="n"/>
      <c r="AT292" s="154" t="n"/>
      <c r="AU292" s="154" t="n"/>
      <c r="AV292" s="154" t="n"/>
      <c r="AW292" s="154" t="n"/>
      <c r="AX292" s="154" t="n"/>
      <c r="AY292" s="154" t="n"/>
      <c r="AZ292" s="154" t="n"/>
      <c r="BA292" s="154" t="n"/>
      <c r="BB292" s="154" t="n"/>
      <c r="BC292" s="154" t="n"/>
      <c r="BD292" s="154" t="n"/>
      <c r="BE292" s="154" t="n"/>
      <c r="BF292" s="154" t="n"/>
      <c r="BG292" s="154" t="n"/>
      <c r="BH292" s="154" t="n"/>
      <c r="BI292" s="154" t="n"/>
      <c r="BJ292" s="154" t="n"/>
      <c r="BK292" s="154" t="n"/>
      <c r="BL292" s="154" t="n"/>
      <c r="BM292" s="154" t="n"/>
      <c r="BN292" s="154" t="n"/>
      <c r="BO292" s="154" t="n"/>
    </row>
    <row r="293" spans="4:42" ht="16" customHeight="1" x14ac:dyDescent="0.25">
      <c r="D293" s="187" t="n"/>
      <c r="E293" s="153" t="s">
        <v>199</v>
      </c>
      <c r="F293" s="187" t="n"/>
      <c r="G293" s="187" t="n"/>
      <c r="H293" s="187" t="n"/>
      <c r="I293" s="187" t="n"/>
      <c r="J293" s="187" t="n"/>
      <c r="K293" s="187" t="n"/>
      <c r="L293" s="187" t="n"/>
      <c r="M293" s="187" t="n"/>
      <c r="N293" s="335">
        <f>'Capital Structure'!H17</f>
        <v>350</v>
      </c>
      <c r="O293" s="335">
        <f>'Uptier + New Money - Interest'!J8</f>
        <v>450</v>
      </c>
      <c r="P293" s="332"/>
      <c r="Q293" s="332"/>
      <c r="R293" s="187" t="n"/>
      <c r="S293" s="188">
        <f>IF($F$14=1,$O293/10000+S$248,$N293/10000+S$248)</f>
        <v>8.1799999999999998E-2</v>
      </c>
      <c r="T293" s="188">
        <f>IF($F$14=1,$O293/10000+T$248,$N293/10000+T$248)</f>
        <v>8.1100000000000005E-2</v>
      </c>
      <c r="U293" s="188">
        <f>IF($F$14=1,$O293/10000+U$248,$N293/10000+U$248)</f>
        <v>7.8600000000000003E-2</v>
      </c>
      <c r="V293" s="188">
        <f>IF($F$14=1,$O293/10000+V$248,$N293/10000+V$248)</f>
        <v>7.6800000000000007E-2</v>
      </c>
      <c r="W293" s="187" t="n"/>
      <c r="X293" s="187" t="n"/>
      <c r="Y293" s="187" t="n"/>
      <c r="Z293" s="187" t="n"/>
      <c r="AA293" s="187" t="n"/>
      <c r="AB293" s="187" t="n"/>
      <c r="AC293" s="187" t="n"/>
      <c r="AD293" s="187" t="n"/>
      <c r="AE293" s="187" t="n"/>
      <c r="AF293" s="187" t="n"/>
      <c r="AG293" s="187" t="n"/>
      <c r="AH293" s="187" t="n"/>
      <c r="AI293" s="154" t="n"/>
      <c r="AJ293" s="154" t="n"/>
      <c r="AK293" s="154" t="n"/>
      <c r="AL293" s="154" t="n"/>
      <c r="AM293" s="154" t="n"/>
      <c r="AN293" s="154" t="n"/>
      <c r="AO293" s="154" t="n"/>
      <c r="AP293" s="154" t="n"/>
      <c r="AQ293" s="154" t="n"/>
      <c r="AR293" s="154" t="n"/>
      <c r="AS293" s="154" t="n"/>
      <c r="AT293" s="154" t="n"/>
      <c r="AU293" s="154" t="n"/>
      <c r="AV293" s="154" t="n"/>
      <c r="AW293" s="154" t="n"/>
      <c r="AX293" s="154" t="n"/>
      <c r="AY293" s="154" t="n"/>
      <c r="AZ293" s="154" t="n"/>
      <c r="BA293" s="154" t="n"/>
      <c r="BB293" s="154" t="n"/>
      <c r="BC293" s="154" t="n"/>
      <c r="BD293" s="154" t="n"/>
      <c r="BE293" s="154" t="n"/>
      <c r="BF293" s="154" t="n"/>
      <c r="BG293" s="154" t="n"/>
      <c r="BH293" s="154" t="n"/>
      <c r="BI293" s="154" t="n"/>
      <c r="BJ293" s="154" t="n"/>
      <c r="BK293" s="154" t="n"/>
      <c r="BL293" s="154" t="n"/>
      <c r="BM293" s="154" t="n"/>
      <c r="BN293" s="154" t="n"/>
      <c r="BO293" s="154" t="n"/>
    </row>
    <row r="294" spans="4:42" ht="16" customHeight="1" x14ac:dyDescent="0.25">
      <c r="D294" s="187" t="n"/>
      <c r="E294" s="153" t="s">
        <v>260</v>
      </c>
      <c r="F294" s="187" t="n"/>
      <c r="G294" s="187" t="n"/>
      <c r="H294" s="187" t="n"/>
      <c r="I294" s="187" t="n"/>
      <c r="J294" s="187" t="n"/>
      <c r="K294" s="153" t="s">
        <v>259</v>
      </c>
      <c r="L294" s="335">
        <f>'Capital Structure'!S15</f>
        <v>379.2</v>
      </c>
      <c r="M294" s="153" t="s">
        <v>262</v>
      </c>
      <c r="N294" s="335">
        <f>'Capital Structure'!S16</f>
        <v>5.33E-2</v>
      </c>
      <c r="O294" s="332"/>
      <c r="P294" s="332"/>
      <c r="Q294" s="332"/>
      <c r="R294" s="187" t="n"/>
      <c r="S294" s="186">
        <f t="shared" ref="S294" ca="1" si="139">AVERAGE(S286,S290)*S293</f>
        <v>32.1427813675</v>
      </c>
      <c r="T294" s="186">
        <f ca="1">AVERAGE(T286,T290)*T293</f>
        <v>30.985234282500002</v>
      </c>
      <c r="U294" s="186">
        <f t="shared" ref="U294:V294" ca="1" si="140">AVERAGE(U286,U290)*U293</f>
        <v>29.951479095</v>
      </c>
      <c r="V294" s="186">
        <f t="shared" ca="1" si="140"/>
        <v>29.188767360000003</v>
      </c>
      <c r="W294" s="187" t="n"/>
      <c r="X294" s="187" t="n"/>
      <c r="Y294" s="187" t="n"/>
      <c r="Z294" s="187" t="n"/>
      <c r="AA294" s="187" t="n"/>
      <c r="AB294" s="187" t="n"/>
      <c r="AC294" s="187" t="n"/>
      <c r="AD294" s="187" t="n"/>
      <c r="AE294" s="187" t="n"/>
      <c r="AF294" s="187" t="n"/>
      <c r="AG294" s="187" t="n"/>
      <c r="AH294" s="187" t="n"/>
      <c r="AI294" s="154" t="n"/>
      <c r="AJ294" s="154" t="n"/>
      <c r="AK294" s="154" t="n"/>
      <c r="AL294" s="154" t="n"/>
      <c r="AM294" s="154" t="n"/>
      <c r="AN294" s="154" t="n"/>
      <c r="AO294" s="154" t="n"/>
      <c r="AP294" s="154" t="n"/>
      <c r="AQ294" s="154" t="n"/>
      <c r="AR294" s="154" t="n"/>
      <c r="AS294" s="154" t="n"/>
      <c r="AT294" s="154" t="n"/>
      <c r="AU294" s="154" t="n"/>
      <c r="AV294" s="154" t="n"/>
      <c r="AW294" s="154" t="n"/>
      <c r="AX294" s="154" t="n"/>
      <c r="AY294" s="154" t="n"/>
      <c r="AZ294" s="154" t="n"/>
      <c r="BA294" s="154" t="n"/>
      <c r="BB294" s="154" t="n"/>
      <c r="BC294" s="154" t="n"/>
      <c r="BD294" s="154" t="n"/>
      <c r="BE294" s="154" t="n"/>
      <c r="BF294" s="154" t="n"/>
      <c r="BG294" s="154" t="n"/>
      <c r="BH294" s="154" t="n"/>
      <c r="BI294" s="154" t="n"/>
      <c r="BJ294" s="154" t="n"/>
      <c r="BK294" s="154" t="n"/>
      <c r="BL294" s="154" t="n"/>
      <c r="BM294" s="154" t="n"/>
      <c r="BN294" s="154" t="n"/>
      <c r="BO294" s="154" t="n"/>
    </row>
    <row r="295" spans="4:42" ht="16" customHeight="1" x14ac:dyDescent="0.25">
      <c r="D295" s="187" t="n"/>
      <c r="E295" s="153" t="s">
        <v>266</v>
      </c>
      <c r="F295" s="187" t="n"/>
      <c r="G295" s="187" t="n"/>
      <c r="H295" s="187" t="n"/>
      <c r="I295" s="187" t="n"/>
      <c r="J295" s="187" t="n"/>
      <c r="K295" s="187" t="n"/>
      <c r="L295" s="187" t="n"/>
      <c r="M295" s="187" t="n"/>
      <c r="N295" s="187" t="n"/>
      <c r="O295" s="187" t="n"/>
      <c r="P295" s="187" t="n"/>
      <c r="Q295" s="187" t="n"/>
      <c r="R295" s="187" t="n"/>
      <c r="S295" s="186">
        <f t="shared" ref="S295:V295" ca="1" si="141">-SUM(S294:S294)/4</f>
        <v>-8.0356953418749999</v>
      </c>
      <c r="T295" s="186">
        <f t="shared" ca="1" si="141"/>
        <v>-7.7463085706250006</v>
      </c>
      <c r="U295" s="186">
        <f t="shared" ca="1" si="141"/>
        <v>-7.48786977375</v>
      </c>
      <c r="V295" s="186">
        <f t="shared" ca="1" si="141"/>
        <v>-7.2971918400000009</v>
      </c>
      <c r="W295" s="187" t="n"/>
      <c r="X295" s="187" t="n"/>
      <c r="Y295" s="187" t="n"/>
      <c r="Z295" s="187" t="n"/>
      <c r="AA295" s="187" t="n"/>
      <c r="AB295" s="187" t="n"/>
      <c r="AC295" s="187" t="n"/>
      <c r="AD295" s="187" t="n"/>
      <c r="AE295" s="187" t="n"/>
      <c r="AF295" s="187" t="n"/>
      <c r="AG295" s="187" t="n"/>
      <c r="AH295" s="187" t="n"/>
      <c r="AI295" s="154" t="n"/>
      <c r="AJ295" s="154" t="n"/>
      <c r="AK295" s="154" t="n"/>
      <c r="AL295" s="154" t="n"/>
      <c r="AM295" s="154" t="n"/>
      <c r="AN295" s="154" t="n"/>
      <c r="AO295" s="154" t="n"/>
      <c r="AP295" s="154" t="n"/>
      <c r="AQ295" s="154" t="n"/>
      <c r="AR295" s="154" t="n"/>
      <c r="AS295" s="154" t="n"/>
      <c r="AT295" s="154" t="n"/>
      <c r="AU295" s="154" t="n"/>
      <c r="AV295" s="154" t="n"/>
      <c r="AW295" s="154" t="n"/>
      <c r="AX295" s="154" t="n"/>
      <c r="AY295" s="154" t="n"/>
      <c r="AZ295" s="154" t="n"/>
      <c r="BA295" s="154" t="n"/>
      <c r="BB295" s="154" t="n"/>
      <c r="BC295" s="154" t="n"/>
      <c r="BD295" s="154" t="n"/>
      <c r="BE295" s="154" t="n"/>
      <c r="BF295" s="154" t="n"/>
      <c r="BG295" s="154" t="n"/>
      <c r="BH295" s="154" t="n"/>
      <c r="BI295" s="154" t="n"/>
      <c r="BJ295" s="154" t="n"/>
      <c r="BK295" s="154" t="n"/>
      <c r="BL295" s="154" t="n"/>
      <c r="BM295" s="154" t="n"/>
      <c r="BN295" s="154" t="n"/>
      <c r="BO295" s="154" t="n"/>
    </row>
    <row r="296">
      <c r="D296" s="154" t="n"/>
      <c r="E296" s="154" t="n"/>
      <c r="F296" s="154" t="n"/>
      <c r="G296" s="154" t="n"/>
      <c r="H296" s="154" t="n"/>
      <c r="I296" s="154" t="n"/>
      <c r="J296" s="154" t="n"/>
      <c r="K296" s="154" t="n"/>
      <c r="L296" s="154" t="n"/>
      <c r="M296" s="154" t="n"/>
      <c r="N296" s="154" t="n"/>
      <c r="O296" s="154" t="n"/>
      <c r="P296" s="154" t="n"/>
      <c r="Q296" s="154" t="n"/>
      <c r="R296" s="154" t="n"/>
      <c r="S296" s="154" t="n"/>
      <c r="T296" s="154" t="n"/>
      <c r="U296" s="154" t="n"/>
      <c r="V296" s="154" t="n"/>
      <c r="W296" s="154" t="n"/>
      <c r="X296" s="154" t="n"/>
      <c r="Y296" s="154" t="n"/>
      <c r="Z296" s="154" t="n"/>
      <c r="AA296" s="154" t="n"/>
      <c r="AB296" s="154" t="n"/>
      <c r="AC296" s="154" t="n"/>
      <c r="AD296" s="154" t="n"/>
      <c r="AE296" s="154" t="n"/>
      <c r="AF296" s="154" t="n"/>
      <c r="AG296" s="154" t="n"/>
      <c r="AH296" s="154" t="n"/>
      <c r="AI296" s="154" t="n"/>
      <c r="AJ296" s="154" t="n"/>
      <c r="AK296" s="154" t="n"/>
      <c r="AL296" s="154" t="n"/>
      <c r="AM296" s="154" t="n"/>
      <c r="AN296" s="154" t="n"/>
      <c r="AO296" s="154" t="n"/>
      <c r="AP296" s="154" t="n"/>
      <c r="AQ296" s="154" t="n"/>
      <c r="AR296" s="154" t="n"/>
      <c r="AS296" s="154" t="n"/>
      <c r="AT296" s="154" t="n"/>
      <c r="AU296" s="154" t="n"/>
      <c r="AV296" s="154" t="n"/>
      <c r="AW296" s="154" t="n"/>
      <c r="AX296" s="154" t="n"/>
      <c r="AY296" s="154" t="n"/>
      <c r="AZ296" s="154" t="n"/>
      <c r="BA296" s="154" t="n"/>
      <c r="BB296" s="154" t="n"/>
      <c r="BC296" s="154" t="n"/>
      <c r="BD296" s="154" t="n"/>
      <c r="BE296" s="154" t="n"/>
      <c r="BF296" s="154" t="n"/>
      <c r="BG296" s="154" t="n"/>
      <c r="BH296" s="154" t="n"/>
      <c r="BI296" s="154" t="n"/>
      <c r="BJ296" s="154" t="n"/>
      <c r="BK296" s="154" t="n"/>
      <c r="BL296" s="154" t="n"/>
      <c r="BM296" s="154" t="n"/>
      <c r="BN296" s="154" t="n"/>
      <c r="BO296" s="154" t="n"/>
    </row>
    <row r="297" spans="4:42" ht="16" customHeight="1" x14ac:dyDescent="0.25">
      <c r="D297" s="177" t="s">
        <v>269</v>
      </c>
      <c r="E297" s="178" t="n"/>
      <c r="F297" s="178" t="n"/>
      <c r="G297" s="178" t="n"/>
      <c r="H297" s="178" t="n"/>
      <c r="I297" s="178" t="n"/>
      <c r="J297" s="178" t="n"/>
      <c r="K297" s="178" t="n"/>
      <c r="L297" s="178" t="n"/>
      <c r="M297" s="178" t="n"/>
      <c r="N297" s="178" t="n"/>
      <c r="O297" s="178" t="n"/>
      <c r="P297" s="178" t="n"/>
      <c r="Q297" s="178" t="n"/>
      <c r="R297" s="178" t="n"/>
      <c r="S297" s="178" t="n"/>
      <c r="T297" s="178" t="n"/>
      <c r="U297" s="178" t="n"/>
      <c r="V297" s="178" t="n"/>
      <c r="W297" s="178" t="n"/>
      <c r="X297" s="178" t="n"/>
      <c r="Y297" s="178" t="n"/>
      <c r="Z297" s="178" t="n"/>
      <c r="AA297" s="178" t="n"/>
      <c r="AB297" s="178" t="n"/>
      <c r="AC297" s="178" t="n"/>
      <c r="AD297" s="178" t="n"/>
      <c r="AE297" s="178" t="n"/>
      <c r="AF297" s="178" t="n"/>
      <c r="AG297" s="178" t="n"/>
      <c r="AH297" s="178" t="n"/>
      <c r="AI297" s="154" t="n"/>
      <c r="AJ297" s="154" t="n"/>
      <c r="AK297" s="154" t="n"/>
      <c r="AL297" s="154" t="n"/>
      <c r="AM297" s="154" t="n"/>
      <c r="AN297" s="154" t="n"/>
      <c r="AO297" s="154" t="n"/>
      <c r="AP297" s="154" t="n"/>
      <c r="AQ297" s="154" t="n"/>
      <c r="AR297" s="154" t="n"/>
      <c r="AS297" s="154" t="n"/>
      <c r="AT297" s="154" t="n"/>
      <c r="AU297" s="154" t="n"/>
      <c r="AV297" s="154" t="n"/>
      <c r="AW297" s="154" t="n"/>
      <c r="AX297" s="154" t="n"/>
      <c r="AY297" s="154" t="n"/>
      <c r="AZ297" s="154" t="n"/>
      <c r="BA297" s="154" t="n"/>
      <c r="BB297" s="154" t="n"/>
      <c r="BC297" s="154" t="n"/>
      <c r="BD297" s="154" t="n"/>
      <c r="BE297" s="154" t="n"/>
      <c r="BF297" s="154" t="n"/>
      <c r="BG297" s="154" t="n"/>
      <c r="BH297" s="154" t="n"/>
      <c r="BI297" s="154" t="n"/>
      <c r="BJ297" s="154" t="n"/>
      <c r="BK297" s="154" t="n"/>
      <c r="BL297" s="154" t="n"/>
      <c r="BM297" s="154" t="n"/>
      <c r="BN297" s="154" t="n"/>
      <c r="BO297" s="154" t="n"/>
    </row>
    <row r="298" spans="4:42" ht="16" customHeight="1" x14ac:dyDescent="0.25">
      <c r="D298" s="187" t="n"/>
      <c r="E298" s="153" t="s">
        <v>267</v>
      </c>
      <c r="F298" s="187" t="n"/>
      <c r="G298" s="187" t="n"/>
      <c r="H298" s="187" t="n"/>
      <c r="I298" s="187" t="n"/>
      <c r="J298" s="187" t="n"/>
      <c r="K298" s="187" t="n"/>
      <c r="L298" s="187" t="n"/>
      <c r="M298" s="187" t="n"/>
      <c r="N298" s="187" t="n"/>
      <c r="O298" s="187" t="n"/>
      <c r="P298" s="187" t="n"/>
      <c r="Q298" s="187" t="n"/>
      <c r="R298" s="187" t="n"/>
      <c r="S298" s="186">
        <f t="shared" ref="S298:V298" ca="1" si="142">-S259</f>
        <v>0</v>
      </c>
      <c r="T298" s="186">
        <f t="shared" ca="1" si="142"/>
        <v>0</v>
      </c>
      <c r="U298" s="186">
        <f t="shared" ca="1" si="142"/>
        <v>0</v>
      </c>
      <c r="V298" s="186">
        <f t="shared" ca="1" si="142"/>
        <v>0</v>
      </c>
      <c r="W298" s="187" t="n"/>
      <c r="X298" s="187" t="n"/>
      <c r="Y298" s="187" t="n"/>
      <c r="Z298" s="187" t="n"/>
      <c r="AA298" s="187" t="n"/>
      <c r="AB298" s="187" t="n"/>
      <c r="AC298" s="187" t="n"/>
      <c r="AD298" s="187" t="n"/>
      <c r="AE298" s="187" t="n"/>
      <c r="AF298" s="187" t="n"/>
      <c r="AG298" s="187" t="n"/>
      <c r="AH298" s="187" t="n"/>
      <c r="AI298" s="154" t="n"/>
      <c r="AJ298" s="154" t="n"/>
      <c r="AK298" s="154" t="n"/>
      <c r="AL298" s="154" t="n"/>
      <c r="AM298" s="154" t="n"/>
      <c r="AN298" s="154" t="n"/>
      <c r="AO298" s="154" t="n"/>
      <c r="AP298" s="154" t="n"/>
      <c r="AQ298" s="154" t="n"/>
      <c r="AR298" s="154" t="n"/>
      <c r="AS298" s="154" t="n"/>
      <c r="AT298" s="154" t="n"/>
      <c r="AU298" s="154" t="n"/>
      <c r="AV298" s="154" t="n"/>
      <c r="AW298" s="154" t="n"/>
      <c r="AX298" s="154" t="n"/>
      <c r="AY298" s="154" t="n"/>
      <c r="AZ298" s="154" t="n"/>
      <c r="BA298" s="154" t="n"/>
      <c r="BB298" s="154" t="n"/>
      <c r="BC298" s="154" t="n"/>
      <c r="BD298" s="154" t="n"/>
      <c r="BE298" s="154" t="n"/>
      <c r="BF298" s="154" t="n"/>
      <c r="BG298" s="154" t="n"/>
      <c r="BH298" s="154" t="n"/>
      <c r="BI298" s="154" t="n"/>
      <c r="BJ298" s="154" t="n"/>
      <c r="BK298" s="154" t="n"/>
      <c r="BL298" s="154" t="n"/>
      <c r="BM298" s="154" t="n"/>
      <c r="BN298" s="154" t="n"/>
      <c r="BO298" s="154" t="n"/>
    </row>
    <row r="299" spans="4:42" ht="16" customHeight="1" x14ac:dyDescent="0.25">
      <c r="D299" s="187" t="n"/>
      <c r="E299" s="153" t="s">
        <v>268</v>
      </c>
      <c r="F299" s="187" t="n"/>
      <c r="G299" s="187" t="n"/>
      <c r="H299" s="187" t="n"/>
      <c r="I299" s="187" t="n"/>
      <c r="J299" s="187" t="n"/>
      <c r="K299" s="187" t="n"/>
      <c r="L299" s="187" t="n"/>
      <c r="M299" s="187" t="n"/>
      <c r="N299" s="187" t="n"/>
      <c r="O299" s="187" t="n"/>
      <c r="P299" s="187" t="n"/>
      <c r="Q299" s="187" t="n"/>
      <c r="R299" s="187" t="n"/>
      <c r="S299" s="186">
        <f t="shared" ref="S299:V299" ca="1" si="143">S272</f>
        <v>0</v>
      </c>
      <c r="T299" s="186">
        <f t="shared" ca="1" si="143"/>
        <v>0</v>
      </c>
      <c r="U299" s="186">
        <f t="shared" ca="1" si="143"/>
        <v>0</v>
      </c>
      <c r="V299" s="186">
        <f t="shared" ca="1" si="143"/>
        <v>0</v>
      </c>
      <c r="W299" s="187" t="n"/>
      <c r="X299" s="187" t="n"/>
      <c r="Y299" s="187" t="n"/>
      <c r="Z299" s="187" t="n"/>
      <c r="AA299" s="187" t="n"/>
      <c r="AB299" s="187" t="n"/>
      <c r="AC299" s="187" t="n"/>
      <c r="AD299" s="187" t="n"/>
      <c r="AE299" s="187" t="n"/>
      <c r="AF299" s="187" t="n"/>
      <c r="AG299" s="187" t="n"/>
      <c r="AH299" s="187" t="n"/>
      <c r="AI299" s="154" t="n"/>
      <c r="AJ299" s="154" t="n"/>
      <c r="AK299" s="154" t="n"/>
      <c r="AL299" s="154" t="n"/>
      <c r="AM299" s="154" t="n"/>
      <c r="AN299" s="154" t="n"/>
      <c r="AO299" s="154" t="n"/>
      <c r="AP299" s="154" t="n"/>
      <c r="AQ299" s="154" t="n"/>
      <c r="AR299" s="154" t="n"/>
      <c r="AS299" s="154" t="n"/>
      <c r="AT299" s="154" t="n"/>
      <c r="AU299" s="154" t="n"/>
      <c r="AV299" s="154" t="n"/>
      <c r="AW299" s="154" t="n"/>
      <c r="AX299" s="154" t="n"/>
      <c r="AY299" s="154" t="n"/>
      <c r="AZ299" s="154" t="n"/>
      <c r="BA299" s="154" t="n"/>
      <c r="BB299" s="154" t="n"/>
      <c r="BC299" s="154" t="n"/>
      <c r="BD299" s="154" t="n"/>
      <c r="BE299" s="154" t="n"/>
      <c r="BF299" s="154" t="n"/>
      <c r="BG299" s="154" t="n"/>
      <c r="BH299" s="154" t="n"/>
      <c r="BI299" s="154" t="n"/>
      <c r="BJ299" s="154" t="n"/>
      <c r="BK299" s="154" t="n"/>
      <c r="BL299" s="154" t="n"/>
      <c r="BM299" s="154" t="n"/>
      <c r="BN299" s="154" t="n"/>
      <c r="BO299" s="154" t="n"/>
    </row>
    <row r="300" spans="4:42" ht="16" customHeight="1" x14ac:dyDescent="0.25">
      <c r="D300" s="187" t="n"/>
      <c r="E300" s="153" t="s">
        <v>485</v>
      </c>
      <c r="F300" s="187" t="n"/>
      <c r="G300" s="187" t="n"/>
      <c r="H300" s="187" t="n"/>
      <c r="I300" s="187" t="n"/>
      <c r="J300" s="187" t="n"/>
      <c r="K300" s="187" t="n"/>
      <c r="L300" s="187" t="n"/>
      <c r="M300" s="187" t="n"/>
      <c r="N300" s="187" t="n"/>
      <c r="O300" s="187" t="n"/>
      <c r="P300" s="187" t="n"/>
      <c r="Q300" s="187" t="n"/>
      <c r="R300" s="187" t="n"/>
      <c r="S300" s="186">
        <f t="shared" ref="S300:V300" si="144">S283</f>
        <v>-0.81374999999999997</v>
      </c>
      <c r="T300" s="186">
        <f t="shared" si="144"/>
        <v>-1.6143750000000001</v>
      </c>
      <c r="U300" s="186">
        <f t="shared" si="144"/>
        <v>-1.5675000000000001</v>
      </c>
      <c r="V300" s="186">
        <f t="shared" si="144"/>
        <v>-1.5337500000000002</v>
      </c>
      <c r="W300" s="187" t="n"/>
      <c r="X300" s="187" t="n"/>
      <c r="Y300" s="187" t="n"/>
      <c r="Z300" s="187" t="n"/>
      <c r="AA300" s="187" t="n"/>
      <c r="AB300" s="187" t="n"/>
      <c r="AC300" s="187" t="n"/>
      <c r="AD300" s="187" t="n"/>
      <c r="AE300" s="187" t="n"/>
      <c r="AF300" s="187" t="n"/>
      <c r="AG300" s="187" t="n"/>
      <c r="AH300" s="187" t="n"/>
      <c r="AI300" s="154" t="n"/>
      <c r="AJ300" s="154" t="n"/>
      <c r="AK300" s="154" t="n"/>
      <c r="AL300" s="154" t="n"/>
      <c r="AM300" s="154" t="n"/>
      <c r="AN300" s="154" t="n"/>
      <c r="AO300" s="154" t="n"/>
      <c r="AP300" s="154" t="n"/>
      <c r="AQ300" s="154" t="n"/>
      <c r="AR300" s="154" t="n"/>
      <c r="AS300" s="154" t="n"/>
      <c r="AT300" s="154" t="n"/>
      <c r="AU300" s="154" t="n"/>
      <c r="AV300" s="154" t="n"/>
      <c r="AW300" s="154" t="n"/>
      <c r="AX300" s="154" t="n"/>
      <c r="AY300" s="154" t="n"/>
      <c r="AZ300" s="154" t="n"/>
      <c r="BA300" s="154" t="n"/>
      <c r="BB300" s="154" t="n"/>
      <c r="BC300" s="154" t="n"/>
      <c r="BD300" s="154" t="n"/>
      <c r="BE300" s="154" t="n"/>
      <c r="BF300" s="154" t="n"/>
      <c r="BG300" s="154" t="n"/>
      <c r="BH300" s="154" t="n"/>
      <c r="BI300" s="154" t="n"/>
      <c r="BJ300" s="154" t="n"/>
      <c r="BK300" s="154" t="n"/>
      <c r="BL300" s="154" t="n"/>
      <c r="BM300" s="154" t="n"/>
      <c r="BN300" s="154" t="n"/>
      <c r="BO300" s="154" t="n"/>
    </row>
    <row r="301" spans="4:42" ht="16" customHeight="1" x14ac:dyDescent="0.25">
      <c r="D301" s="194" t="n"/>
      <c r="E301" s="238" t="s">
        <v>486</v>
      </c>
      <c r="F301" s="194" t="n"/>
      <c r="G301" s="194" t="n"/>
      <c r="H301" s="194" t="n"/>
      <c r="I301" s="194" t="n"/>
      <c r="J301" s="194" t="n"/>
      <c r="K301" s="194" t="n"/>
      <c r="L301" s="194" t="n"/>
      <c r="M301" s="194" t="n"/>
      <c r="N301" s="194" t="n"/>
      <c r="O301" s="194" t="n"/>
      <c r="P301" s="194" t="n"/>
      <c r="Q301" s="194" t="n"/>
      <c r="R301" s="194" t="n"/>
      <c r="S301" s="193">
        <f t="shared" ref="S301:V301" ca="1" si="145">S295</f>
        <v>-8.0356953418749999</v>
      </c>
      <c r="T301" s="193">
        <f t="shared" ca="1" si="145"/>
        <v>-7.7463085706250006</v>
      </c>
      <c r="U301" s="193">
        <f t="shared" ca="1" si="145"/>
        <v>-7.48786977375</v>
      </c>
      <c r="V301" s="193">
        <f t="shared" ca="1" si="145"/>
        <v>-7.2971918400000009</v>
      </c>
      <c r="W301" s="194" t="n"/>
      <c r="X301" s="194" t="n"/>
      <c r="Y301" s="194" t="n"/>
      <c r="Z301" s="194" t="n"/>
      <c r="AA301" s="194" t="n"/>
      <c r="AB301" s="194" t="n"/>
      <c r="AC301" s="194" t="n"/>
      <c r="AD301" s="194" t="n"/>
      <c r="AE301" s="194" t="n"/>
      <c r="AF301" s="194" t="n"/>
      <c r="AG301" s="194" t="n"/>
      <c r="AH301" s="194" t="n"/>
      <c r="AI301" s="154" t="n"/>
      <c r="AJ301" s="154" t="n"/>
      <c r="AK301" s="154" t="n"/>
      <c r="AL301" s="154" t="n"/>
      <c r="AM301" s="154" t="n"/>
      <c r="AN301" s="154" t="n"/>
      <c r="AO301" s="154" t="n"/>
      <c r="AP301" s="154" t="n"/>
      <c r="AQ301" s="154" t="n"/>
      <c r="AR301" s="154" t="n"/>
      <c r="AS301" s="154" t="n"/>
      <c r="AT301" s="154" t="n"/>
      <c r="AU301" s="154" t="n"/>
      <c r="AV301" s="154" t="n"/>
      <c r="AW301" s="154" t="n"/>
      <c r="AX301" s="154" t="n"/>
      <c r="AY301" s="154" t="n"/>
      <c r="AZ301" s="154" t="n"/>
      <c r="BA301" s="154" t="n"/>
      <c r="BB301" s="154" t="n"/>
      <c r="BC301" s="154" t="n"/>
      <c r="BD301" s="154" t="n"/>
      <c r="BE301" s="154" t="n"/>
      <c r="BF301" s="154" t="n"/>
      <c r="BG301" s="154" t="n"/>
      <c r="BH301" s="154" t="n"/>
      <c r="BI301" s="154" t="n"/>
      <c r="BJ301" s="154" t="n"/>
      <c r="BK301" s="154" t="n"/>
      <c r="BL301" s="154" t="n"/>
      <c r="BM301" s="154" t="n"/>
      <c r="BN301" s="154" t="n"/>
      <c r="BO301" s="154" t="n"/>
    </row>
    <row r="302" spans="4:42" ht="16" customHeight="1" x14ac:dyDescent="0.25">
      <c r="D302" s="231" t="s">
        <v>261</v>
      </c>
      <c r="E302" s="234" t="n"/>
      <c r="F302" s="234" t="n"/>
      <c r="G302" s="234" t="n"/>
      <c r="H302" s="234" t="n"/>
      <c r="I302" s="234" t="n"/>
      <c r="J302" s="234" t="n"/>
      <c r="K302" s="234" t="n"/>
      <c r="L302" s="234" t="n"/>
      <c r="M302" s="234" t="n"/>
      <c r="N302" s="234" t="n"/>
      <c r="O302" s="234" t="n"/>
      <c r="P302" s="234" t="n"/>
      <c r="Q302" s="234" t="n"/>
      <c r="R302" s="234" t="n"/>
      <c r="S302" s="233">
        <f t="shared" ref="S302:V302" ca="1" si="146">SUM(S298:S301)</f>
        <v>-8.8494453418750005</v>
      </c>
      <c r="T302" s="233">
        <f t="shared" ca="1" si="146"/>
        <v>-9.3606835706250013</v>
      </c>
      <c r="U302" s="233">
        <f t="shared" ca="1" si="146"/>
        <v>-9.0553697737499999</v>
      </c>
      <c r="V302" s="233">
        <f t="shared" ca="1" si="146"/>
        <v>-8.8309418400000013</v>
      </c>
      <c r="W302" s="234" t="n"/>
      <c r="X302" s="234" t="n"/>
      <c r="Y302" s="291"/>
      <c r="Z302" s="291"/>
      <c r="AA302" s="291"/>
      <c r="AB302" s="291"/>
      <c r="AC302" s="234" t="n"/>
      <c r="AD302" s="234" t="n"/>
      <c r="AE302" s="234" t="n"/>
      <c r="AF302" s="234" t="n"/>
      <c r="AG302" s="234" t="n"/>
      <c r="AH302" s="234" t="n"/>
      <c r="AI302" s="196" t="n"/>
      <c r="AJ302" s="196" t="n"/>
      <c r="AK302" s="196" t="n"/>
      <c r="AL302" s="196" t="n"/>
      <c r="AM302" s="196" t="n"/>
      <c r="AN302" s="196" t="n"/>
      <c r="AO302" s="196" t="n"/>
      <c r="AP302" s="196" t="n"/>
      <c r="AQ302" s="196" t="n"/>
      <c r="AR302" s="196" t="n"/>
      <c r="AS302" s="196" t="n"/>
      <c r="AT302" s="196" t="n"/>
      <c r="AU302" s="196" t="n"/>
      <c r="AV302" s="196" t="n"/>
      <c r="AW302" s="196" t="n"/>
      <c r="AX302" s="196" t="n"/>
      <c r="AY302" s="196" t="n"/>
      <c r="AZ302" s="196" t="n"/>
      <c r="BA302" s="196" t="n"/>
      <c r="BB302" s="196" t="n"/>
      <c r="BC302" s="196" t="n"/>
      <c r="BD302" s="196" t="n"/>
      <c r="BE302" s="196" t="n"/>
      <c r="BF302" s="196" t="n"/>
      <c r="BG302" s="196" t="n"/>
      <c r="BH302" s="196" t="n"/>
      <c r="BI302" s="196" t="n"/>
      <c r="BJ302" s="196" t="n"/>
      <c r="BK302" s="196" t="n"/>
      <c r="BL302" s="196" t="n"/>
      <c r="BM302" s="196" t="n"/>
      <c r="BN302" s="196" t="n"/>
      <c r="BO302" s="196" t="n"/>
    </row>
  </sheetData>
  <conditionalFormatting sqref="D276">
    <cfRule type="expression" dxfId="217" priority="50">
      <formula>IF($D$25=1,1,0)</formula>
    </cfRule>
  </conditionalFormatting>
  <conditionalFormatting sqref="D285">
    <cfRule type="expression" dxfId="216" priority="49">
      <formula>IF($D$25=1,1,0)</formula>
    </cfRule>
  </conditionalFormatting>
  <conditionalFormatting sqref="D227:R235">
    <cfRule type="expression" dxfId="215" priority="26">
      <formula>IF(#REF!=1,1,0)</formula>
    </cfRule>
  </conditionalFormatting>
  <conditionalFormatting sqref="D199:V201">
    <cfRule type="expression" dxfId="214" priority="141">
      <formula>IF(#REF!=1,1,0)</formula>
    </cfRule>
  </conditionalFormatting>
  <conditionalFormatting sqref="D215:V215">
    <cfRule type="expression" dxfId="213" priority="67">
      <formula>IF(#REF!=1,1,0)</formula>
    </cfRule>
  </conditionalFormatting>
  <conditionalFormatting sqref="D219:V226 Y219:AB226">
    <cfRule type="expression" dxfId="212" priority="65">
      <formula>IF(#REF!=1,1,0)</formula>
    </cfRule>
  </conditionalFormatting>
  <conditionalFormatting sqref="D250:V250 Y250:AB253 E252:F252 D253:V253 Y255:AB256 E256:V256 D261:V263 Y261:AB266">
    <cfRule type="expression" dxfId="211" priority="149">
      <formula>IF(#REF!=1,1,0)</formula>
    </cfRule>
  </conditionalFormatting>
  <conditionalFormatting sqref="D274:V274">
    <cfRule type="expression" dxfId="210" priority="97">
      <formula>IF(#REF!=1,1,0)</formula>
    </cfRule>
  </conditionalFormatting>
  <conditionalFormatting sqref="D302:V302">
    <cfRule type="expression" dxfId="209" priority="87">
      <formula>IF(#REF!=1,1,0)</formula>
    </cfRule>
  </conditionalFormatting>
  <conditionalFormatting sqref="E152:E154 G155:R155 E160 G161:R161 G165:R165 E165:E166 G167:R167 D236:F236 D238:E242 M238:R242 Y238:AB242">
    <cfRule type="expression" dxfId="208" priority="194">
      <formula>IF(#REF!=1,1,0)</formula>
    </cfRule>
  </conditionalFormatting>
  <conditionalFormatting sqref="E250:E253">
    <cfRule type="expression" dxfId="207" priority="145">
      <formula>IF(#REF!=1,1,0)</formula>
    </cfRule>
  </conditionalFormatting>
  <conditionalFormatting sqref="E255:E256">
    <cfRule type="expression" dxfId="206" priority="146">
      <formula>IF(#REF!=1,1,0)</formula>
    </cfRule>
  </conditionalFormatting>
  <conditionalFormatting sqref="E263:E266">
    <cfRule type="expression" dxfId="205" priority="185">
      <formula>IF(#REF!=1,1,0)</formula>
    </cfRule>
  </conditionalFormatting>
  <conditionalFormatting sqref="E268:E269">
    <cfRule type="expression" dxfId="204" priority="190">
      <formula>IF(#REF!=1,1,0)</formula>
    </cfRule>
  </conditionalFormatting>
  <conditionalFormatting sqref="E276:E280 Y276:AB280 G277:R277">
    <cfRule type="expression" dxfId="203" priority="56">
      <formula>IF(#REF!=1,1,0)</formula>
    </cfRule>
  </conditionalFormatting>
  <conditionalFormatting sqref="E285:E290">
    <cfRule type="expression" dxfId="202" priority="176">
      <formula>IF(#REF!=1,1,0)</formula>
    </cfRule>
  </conditionalFormatting>
  <conditionalFormatting sqref="E213:R214">
    <cfRule type="expression" dxfId="201" priority="23">
      <formula>IF(#REF!=1,1,0)</formula>
    </cfRule>
  </conditionalFormatting>
  <conditionalFormatting sqref="E196:V198">
    <cfRule type="expression" dxfId="200" priority="120">
      <formula>IF(#REF!=1,1,0)</formula>
    </cfRule>
  </conditionalFormatting>
  <conditionalFormatting sqref="E230:V230">
    <cfRule type="expression" dxfId="199" priority="137">
      <formula>IF(#REF!=1,1,0)</formula>
    </cfRule>
  </conditionalFormatting>
  <conditionalFormatting sqref="E276:V276 E278:P279 P278:V280 D280:P280">
    <cfRule type="expression" dxfId="198" priority="55">
      <formula>IF(#REF!=1,1,0)</formula>
    </cfRule>
  </conditionalFormatting>
  <conditionalFormatting sqref="F203:O203 G203:V206 D203:E211 G213:V213 AB213:AB218 D229:V229">
    <cfRule type="expression" dxfId="197" priority="188">
      <formula>IF(#REF!=1,1,0)</formula>
    </cfRule>
  </conditionalFormatting>
  <conditionalFormatting sqref="F207:V211 V212">
    <cfRule type="expression" dxfId="196" priority="125">
      <formula>IF(#REF!=1,1,0)</formula>
    </cfRule>
  </conditionalFormatting>
  <conditionalFormatting sqref="G222:R222">
    <cfRule type="expression" dxfId="195" priority="94">
      <formula>IF(#REF!=1,1,0)</formula>
    </cfRule>
  </conditionalFormatting>
  <conditionalFormatting sqref="G251:R252">
    <cfRule type="expression" dxfId="194" priority="22">
      <formula>IF(#REF!=1,1,0)</formula>
    </cfRule>
  </conditionalFormatting>
  <conditionalFormatting sqref="G264:R265">
    <cfRule type="expression" dxfId="193" priority="25">
      <formula>IF(#REF!=1,1,0)</formula>
    </cfRule>
  </conditionalFormatting>
  <conditionalFormatting sqref="G286:R289">
    <cfRule type="expression" dxfId="192" priority="24">
      <formula>IF(#REF!=1,1,0)</formula>
    </cfRule>
  </conditionalFormatting>
  <conditionalFormatting sqref="G152:V154">
    <cfRule type="expression" dxfId="191" priority="128">
      <formula>IF(#REF!=1,1,0)</formula>
    </cfRule>
  </conditionalFormatting>
  <conditionalFormatting sqref="G152:V155 G160:V161 G165:V167 G173:V187 G189:V201 G203:V211 V212 G213:V225 G229:V230">
    <cfRule type="expression" dxfId="190" priority="384">
      <formula>$F$12=1</formula>
    </cfRule>
  </conditionalFormatting>
  <conditionalFormatting sqref="G160:V160">
    <cfRule type="expression" dxfId="189" priority="4">
      <formula>IF(#REF!=1,1,0)</formula>
    </cfRule>
  </conditionalFormatting>
  <conditionalFormatting sqref="G166:V166">
    <cfRule type="expression" dxfId="188" priority="2">
      <formula>IF(#REF!=1,1,0)</formula>
    </cfRule>
  </conditionalFormatting>
  <conditionalFormatting sqref="G225:V225">
    <cfRule type="expression" dxfId="187" priority="135">
      <formula>IF(#REF!=1,1,0)</formula>
    </cfRule>
  </conditionalFormatting>
  <conditionalFormatting sqref="J231:Q235">
    <cfRule type="expression" dxfId="186" priority="195">
      <formula>IF(#REF!=1,1,0)</formula>
    </cfRule>
  </conditionalFormatting>
  <conditionalFormatting sqref="M18:M19">
    <cfRule type="expression" dxfId="185" priority="81">
      <formula>IF(#REF!=1,1,0)</formula>
    </cfRule>
  </conditionalFormatting>
  <conditionalFormatting sqref="M21:M24">
    <cfRule type="expression" dxfId="184" priority="80">
      <formula>IF(#REF!=1,1,0)</formula>
    </cfRule>
  </conditionalFormatting>
  <conditionalFormatting sqref="M100:M104">
    <cfRule type="expression" dxfId="183" priority="74">
      <formula>IF(#REF!=1,1,0)</formula>
    </cfRule>
  </conditionalFormatting>
  <conditionalFormatting sqref="M107:M109">
    <cfRule type="expression" dxfId="182" priority="75">
      <formula>IF(#REF!=1,1,0)</formula>
    </cfRule>
  </conditionalFormatting>
  <conditionalFormatting sqref="M113:M115 S113:V115">
    <cfRule type="expression" dxfId="181" priority="73">
      <formula>IF(#REF!=1,1,0)</formula>
    </cfRule>
  </conditionalFormatting>
  <conditionalFormatting sqref="M119:M121">
    <cfRule type="expression" dxfId="180" priority="162">
      <formula>IF(#REF!=1,1,0)</formula>
    </cfRule>
  </conditionalFormatting>
  <conditionalFormatting sqref="M125 M127">
    <cfRule type="expression" dxfId="179" priority="173">
      <formula>IF(#REF!=1,1,0)</formula>
    </cfRule>
  </conditionalFormatting>
  <conditionalFormatting sqref="M129">
    <cfRule type="expression" dxfId="178" priority="70">
      <formula>IF(#REF!=1,1,0)</formula>
    </cfRule>
  </conditionalFormatting>
  <conditionalFormatting sqref="M133:M135 S133:V135">
    <cfRule type="expression" dxfId="177" priority="71">
      <formula>IF(#REF!=1,1,0)</formula>
    </cfRule>
  </conditionalFormatting>
  <conditionalFormatting sqref="M139:M141 S139:V141">
    <cfRule type="expression" dxfId="176" priority="69">
      <formula>IF(#REF!=1,1,0)</formula>
    </cfRule>
  </conditionalFormatting>
  <conditionalFormatting sqref="M145:M147 S145:V147">
    <cfRule type="expression" dxfId="175" priority="72">
      <formula>IF(#REF!=1,1,0)</formula>
    </cfRule>
  </conditionalFormatting>
  <conditionalFormatting sqref="N191:V198 F216:P216 S216:V216 P216:R218 O217:O218 V217:V218 F238:M240 F241:O242 S241:V242 D246:V246 Y246:AB246 E265:F265 D266:V266 Y268:AB269 E269:V269 Y274:AB274 E285:V285 Y285:AB290 E288:F289 D290:V290">
    <cfRule type="expression" dxfId="174" priority="196">
      <formula>IF(#REF!=1,1,0)</formula>
    </cfRule>
  </conditionalFormatting>
  <conditionalFormatting sqref="N239:V240">
    <cfRule type="expression" dxfId="173" priority="184">
      <formula>IF(#REF!=1,1,0)</formula>
    </cfRule>
  </conditionalFormatting>
  <conditionalFormatting sqref="N244:V245">
    <cfRule type="expression" dxfId="172" priority="183">
      <formula>IF(#REF!=1,1,0)</formula>
    </cfRule>
  </conditionalFormatting>
  <conditionalFormatting sqref="N252:V252">
    <cfRule type="expression" dxfId="171" priority="144">
      <formula>IF(#REF!=1,1,0)</formula>
    </cfRule>
  </conditionalFormatting>
  <conditionalFormatting sqref="N265:V265">
    <cfRule type="expression" dxfId="170" priority="98">
      <formula>IF(#REF!=1,1,0)</formula>
    </cfRule>
  </conditionalFormatting>
  <conditionalFormatting sqref="N287:V289">
    <cfRule type="expression" dxfId="169" priority="13">
      <formula>IF(#REF!=1,1,0)</formula>
    </cfRule>
  </conditionalFormatting>
  <conditionalFormatting sqref="O202:R202 O212:R212">
    <cfRule type="expression" dxfId="168" priority="389">
      <formula>$F$12=1</formula>
    </cfRule>
    <cfRule type="expression" dxfId="167" priority="390">
      <formula>IF(#REF!=1,1,0)</formula>
    </cfRule>
  </conditionalFormatting>
  <conditionalFormatting sqref="O204:R206">
    <cfRule type="expression" dxfId="166" priority="21">
      <formula>IF(#REF!=1,1,0)</formula>
    </cfRule>
  </conditionalFormatting>
  <conditionalFormatting sqref="Q222:R224">
    <cfRule type="expression" dxfId="165" priority="20">
      <formula>IF(#REF!=1,1,0)</formula>
    </cfRule>
  </conditionalFormatting>
  <conditionalFormatting sqref="R173 E173:E187 G173:Q187 D193:Q195">
    <cfRule type="expression" dxfId="164" priority="15">
      <formula>IF(#REF!=1,1,0)</formula>
    </cfRule>
  </conditionalFormatting>
  <conditionalFormatting sqref="R176:R185">
    <cfRule type="expression" dxfId="163" priority="17">
      <formula>IF(#REF!=1,1,0)</formula>
    </cfRule>
  </conditionalFormatting>
  <conditionalFormatting sqref="R194:R195">
    <cfRule type="expression" dxfId="162" priority="28">
      <formula>IF(#REF!=1,1,0)</formula>
    </cfRule>
  </conditionalFormatting>
  <conditionalFormatting sqref="R223:R224">
    <cfRule type="expression" dxfId="161" priority="10">
      <formula>IF(#REF!=1,1,0)</formula>
    </cfRule>
  </conditionalFormatting>
  <conditionalFormatting sqref="R26:V26 S27:V31">
    <cfRule type="expression" dxfId="160" priority="58">
      <formula>IF(#REF!=1,1,0)</formula>
    </cfRule>
  </conditionalFormatting>
  <conditionalFormatting sqref="R177:V179">
    <cfRule type="expression" dxfId="159" priority="38">
      <formula>IF(#REF!=1,1,0)</formula>
    </cfRule>
  </conditionalFormatting>
  <conditionalFormatting sqref="R183:V185">
    <cfRule type="expression" dxfId="158" priority="158">
      <formula>IF(#REF!=1,1,0)</formula>
    </cfRule>
  </conditionalFormatting>
  <conditionalFormatting sqref="S33:V56 D297">
    <cfRule type="expression" dxfId="157" priority="89">
      <formula>IF(#REF!=1,1,0)</formula>
    </cfRule>
  </conditionalFormatting>
  <conditionalFormatting sqref="S58:V62">
    <cfRule type="expression" dxfId="156" priority="78">
      <formula>IF(#REF!=1,1,0)</formula>
    </cfRule>
  </conditionalFormatting>
  <conditionalFormatting sqref="S64:V80">
    <cfRule type="expression" dxfId="155" priority="8">
      <formula>IF(#REF!=1,1,0)</formula>
    </cfRule>
  </conditionalFormatting>
  <conditionalFormatting sqref="S84:V97">
    <cfRule type="expression" dxfId="154" priority="6">
      <formula>IF(#REF!=1,1,0)</formula>
    </cfRule>
  </conditionalFormatting>
  <conditionalFormatting sqref="S107:V109">
    <cfRule type="expression" dxfId="153" priority="46">
      <formula>IF(#REF!=1,1,0)</formula>
    </cfRule>
  </conditionalFormatting>
  <conditionalFormatting sqref="S119:V121">
    <cfRule type="expression" dxfId="152" priority="14">
      <formula>IF(#REF!=1,1,0)</formula>
    </cfRule>
  </conditionalFormatting>
  <conditionalFormatting sqref="S125:V127">
    <cfRule type="expression" dxfId="151" priority="84">
      <formula>IF(#REF!=1,1,0)</formula>
    </cfRule>
  </conditionalFormatting>
  <conditionalFormatting sqref="S156:V158 M157:M159">
    <cfRule type="expression" dxfId="150" priority="5">
      <formula>IF(#REF!=1,1,0)</formula>
    </cfRule>
  </conditionalFormatting>
  <conditionalFormatting sqref="S162:V164 M163:M164">
    <cfRule type="expression" dxfId="149" priority="3">
      <formula>IF(#REF!=1,1,0)</formula>
    </cfRule>
  </conditionalFormatting>
  <conditionalFormatting sqref="S168:V170 M169:M172">
    <cfRule type="expression" dxfId="148" priority="1">
      <formula>IF(#REF!=1,1,0)</formula>
    </cfRule>
  </conditionalFormatting>
  <conditionalFormatting sqref="S214:V214">
    <cfRule type="expression" dxfId="147" priority="124">
      <formula>IF(#REF!=1,1,0)</formula>
    </cfRule>
  </conditionalFormatting>
  <conditionalFormatting sqref="T218:U218">
    <cfRule type="expression" dxfId="146" priority="12">
      <formula>IF(#REF!=1,1,0)</formula>
    </cfRule>
  </conditionalFormatting>
  <conditionalFormatting sqref="V202">
    <cfRule type="expression" dxfId="145" priority="45">
      <formula>IF(#REF!=1,1,0)</formula>
    </cfRule>
    <cfRule type="expression" dxfId="144" priority="44">
      <formula>$F$12=1</formula>
    </cfRule>
  </conditionalFormatting>
  <conditionalFormatting sqref="Y213:AA216">
    <cfRule type="expression" dxfId="143" priority="66">
      <formula>IF(#REF!=1,1,0)</formula>
    </cfRule>
  </conditionalFormatting>
  <conditionalFormatting sqref="Y191:AB201">
    <cfRule type="expression" dxfId="142" priority="105">
      <formula>IF(#REF!=1,1,0)</formula>
    </cfRule>
  </conditionalFormatting>
  <conditionalFormatting sqref="Y203:AB211">
    <cfRule type="expression" dxfId="141" priority="107">
      <formula>IF(#REF!=1,1,0)</formula>
    </cfRule>
  </conditionalFormatting>
  <conditionalFormatting sqref="Y229:AB230">
    <cfRule type="expression" dxfId="140" priority="100">
      <formula>IF(#REF!=1,1,0)</formula>
    </cfRule>
  </conditionalFormatting>
  <conditionalFormatting sqref="Y302:AB302">
    <cfRule type="expression" dxfId="139" priority="88">
      <formula>IF(#REF!=1,1,0)</formula>
    </cfRule>
  </conditionalFormatting>
  <conditionalFormatting sqref="AB250">
    <cfRule type="expression" dxfId="138" priority="147">
      <formula>IF(#REF!=1,1,0)</formula>
    </cfRule>
  </conditionalFormatting>
  <conditionalFormatting sqref="AB263">
    <cfRule type="expression" dxfId="137" priority="191">
      <formula>IF(#REF!=1,1,0)</formula>
    </cfRule>
  </conditionalFormatting>
  <conditionalFormatting sqref="AB276">
    <cfRule type="expression" dxfId="136" priority="54">
      <formula>IF(#REF!=1,1,0)</formula>
    </cfRule>
  </conditionalFormatting>
  <conditionalFormatting sqref="AB285">
    <cfRule type="expression" dxfId="135" priority="179">
      <formula>IF(#REF!=1,1,0)</formula>
    </cfRule>
  </conditionalFormatting>
  <conditionalFormatting sqref="AH195:AP195">
    <cfRule type="expression" dxfId="134" priority="189">
      <formula>IF(#REF!=1,1,0)</formula>
    </cfRule>
  </conditionalFormatting>
  <dataValidations disablePrompts="1" count="1">
    <dataValidation type="list" allowBlank="1" showInputMessage="1" showErrorMessage="1" sqref="F150 F98:F104 F188 F57 F129:F130 F8:F25 F32" xr:uid="{6488E8DF-B6A4-4DB7-BBEA-2A087F0B2591}">
      <formula1>$D$125:$D$127</formula1>
    </dataValidation>
  </dataValidations>
  <pageMargins left="0.7" right="0.7" top="0.75" bottom="0.75" header="0.3" footer="0.3"/>
  <pageSetup scale="36" orientation="portrait" r:id="rId1"/>
  <rowBreaks count="1" manualBreakCount="1">
    <brk id="149" min="2" max="30" man="1"/>
  </rowBreaks>
  <colBreaks count="1" manualBreakCount="1">
    <brk id="32" max="1048575" man="1"/>
  </colBreaks>
  <customProperties>
    <customPr name="UniqueName"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A77A-E728-4BB7-98F2-C4DAC1D77A6A}">
  <sheetPr>
    <tabColor rgb="FFFFFF00"/>
  </sheetPr>
  <dimension ref="D2:AL48"/>
  <sheetViews>
    <sheetView showGridLines="0" zoomScaleNormal="100" zoomScaleSheetLayoutView="115" workbookViewId="0" zoomScale="85">
      <pane xSplit="7" ySplit="10" topLeftCell="H11" activePane="topLeft" state="frozen"/>
      <selection activeCell="A1" sqref="A1"/>
    </sheetView>
  </sheetViews>
  <sheetFormatPr defaultColWidth="10.6328125" defaultRowHeight="10.5" outlineLevelCol="1" x14ac:dyDescent="0.25"/>
  <cols>
    <col width="1.8" customWidth="1" style="3" min="1" max="13"/>
    <col width="1.8" customWidth="1" min="2" max="2"/>
    <col width="1.8" customWidth="1" min="3" max="3"/>
    <col width="26" customWidth="1" min="4" max="4"/>
    <col width="26" customWidth="1" min="5" max="5"/>
    <col width="10" customWidth="1" min="8" max="8"/>
    <col width="10" customWidth="1" min="9" max="9"/>
    <col width="10" customWidth="1" min="10" max="10"/>
    <col width="10" customWidth="1" min="11" max="11"/>
    <col width="10" customWidth="1" min="12" max="12"/>
    <col width="10" customWidth="1" min="13" max="13"/>
    <col outlineLevel="1" width="10" customWidth="1" style="3" min="14" max="14"/>
    <col collapsed="1" width="10" customWidth="1" style="3" min="15" max="15"/>
    <col width="10" customWidth="1" style="3" min="16" max="16384"/>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s>
  <sheetData xmlns="http://schemas.openxmlformats.org/spreadsheetml/2006/main" xmlns:x14ac="http://schemas.microsoft.com/office/spreadsheetml/2009/9/ac">
    <row r="2" spans="4:19" s="19" customFormat="1" ht="13" x14ac:dyDescent="0.25"/>
    <row r="3" spans="4:19" s="19" customFormat="1" ht="13" x14ac:dyDescent="0.25">
      <c r="D3" s="337" t="s">
        <v>6</v>
      </c>
      <c r="E3" s="338" t="n"/>
      <c r="F3" s="338" t="n"/>
      <c r="G3" s="338" t="n"/>
      <c r="H3" s="338" t="n"/>
      <c r="I3" s="338" t="n"/>
      <c r="J3" s="338" t="n"/>
      <c r="K3" s="338" t="n"/>
      <c r="L3" s="338" t="n"/>
      <c r="M3" s="338" t="n"/>
      <c r="N3" s="338" t="n"/>
      <c r="O3" s="338" t="n"/>
      <c r="P3" s="339" t="s">
        <v>14</v>
      </c>
      <c r="Q3" s="338" t="n"/>
      <c r="R3" s="338" t="n"/>
      <c r="S3" s="338" t="n"/>
      <c r="T3" s="338" t="n"/>
      <c r="U3" s="338" t="n"/>
      <c r="V3" s="338" t="n"/>
      <c r="W3" s="338" t="n"/>
      <c r="X3" s="338" t="n"/>
      <c r="Y3" s="338" t="n"/>
      <c r="Z3" s="338" t="n"/>
      <c r="AA3" s="338" t="n"/>
      <c r="AB3" s="338" t="n"/>
      <c r="AC3" s="338" t="n"/>
      <c r="AD3" s="338" t="n"/>
      <c r="AE3" s="338" t="n"/>
      <c r="AF3" s="338" t="n"/>
      <c r="AG3" s="338" t="n"/>
      <c r="AH3" s="338" t="n"/>
      <c r="AI3" s="338" t="n"/>
      <c r="AJ3" s="338" t="n"/>
      <c r="AK3" s="338" t="n"/>
      <c r="AL3" s="338" t="n"/>
    </row>
    <row r="4" spans="4:19" s="19" customFormat="1" ht="13" x14ac:dyDescent="0.25">
      <c r="D4" s="337" t="s">
        <v>85</v>
      </c>
      <c r="E4" s="337"/>
      <c r="F4" s="337"/>
      <c r="G4" s="337"/>
      <c r="H4" s="337"/>
      <c r="I4" s="337"/>
      <c r="J4" s="337"/>
      <c r="K4" s="337"/>
      <c r="L4" s="337"/>
      <c r="M4" s="337"/>
      <c r="N4" s="337"/>
      <c r="O4" s="337"/>
      <c r="P4" s="339" t="s">
        <v>0</v>
      </c>
      <c r="Q4" s="338" t="n"/>
      <c r="R4" s="338" t="n"/>
      <c r="S4" s="338" t="n"/>
      <c r="T4" s="338" t="n"/>
      <c r="U4" s="338" t="n"/>
      <c r="V4" s="338" t="n"/>
      <c r="W4" s="338" t="n"/>
      <c r="X4" s="338" t="n"/>
      <c r="Y4" s="338" t="n"/>
      <c r="Z4" s="338" t="n"/>
      <c r="AA4" s="338" t="n"/>
      <c r="AB4" s="338" t="n"/>
      <c r="AC4" s="338" t="n"/>
      <c r="AD4" s="338" t="n"/>
      <c r="AE4" s="338" t="n"/>
      <c r="AF4" s="338" t="n"/>
      <c r="AG4" s="338" t="n"/>
      <c r="AH4" s="338" t="n"/>
      <c r="AI4" s="338" t="n"/>
      <c r="AJ4" s="338" t="n"/>
      <c r="AK4" s="338" t="n"/>
      <c r="AL4" s="338" t="n"/>
    </row>
    <row r="5" spans="4:19" s="19" customFormat="1" ht="13" x14ac:dyDescent="0.25">
      <c r="D5" s="337" t="s">
        <v>436</v>
      </c>
      <c r="E5" s="338" t="n"/>
      <c r="F5" s="338" t="n"/>
      <c r="G5" s="338" t="n"/>
      <c r="H5" s="338" t="n"/>
      <c r="I5" s="338" t="n"/>
      <c r="J5" s="338" t="n"/>
      <c r="K5" s="338" t="n"/>
      <c r="L5" s="338" t="n"/>
      <c r="M5" s="338" t="n"/>
      <c r="N5" s="338" t="n"/>
      <c r="O5" s="338" t="n"/>
      <c r="P5" s="338" t="n"/>
      <c r="Q5" s="338" t="n"/>
      <c r="R5" s="338" t="n"/>
      <c r="S5" s="338" t="n"/>
      <c r="T5" s="338" t="n"/>
      <c r="U5" s="338" t="n"/>
      <c r="V5" s="338" t="n"/>
      <c r="W5" s="338" t="n"/>
      <c r="X5" s="338" t="n"/>
      <c r="Y5" s="338" t="n"/>
      <c r="Z5" s="338" t="n"/>
      <c r="AA5" s="338" t="n"/>
      <c r="AB5" s="338" t="n"/>
      <c r="AC5" s="338" t="n"/>
      <c r="AD5" s="338" t="n"/>
      <c r="AE5" s="338" t="n"/>
      <c r="AF5" s="338" t="n"/>
      <c r="AG5" s="338" t="n"/>
      <c r="AH5" s="338" t="n"/>
      <c r="AI5" s="338" t="n"/>
      <c r="AJ5" s="338" t="n"/>
      <c r="AK5" s="338" t="n"/>
      <c r="AL5" s="338" t="n"/>
    </row>
    <row r="6">
      <c r="D6" s="338" t="n"/>
      <c r="E6" s="338" t="n"/>
      <c r="F6" s="338" t="n"/>
      <c r="G6" s="338" t="n"/>
      <c r="H6" s="338" t="n"/>
      <c r="I6" s="338" t="n"/>
      <c r="J6" s="338" t="n"/>
      <c r="K6" s="338" t="n"/>
      <c r="L6" s="338" t="n"/>
      <c r="M6" s="338" t="n"/>
      <c r="N6" s="338" t="n"/>
      <c r="O6" s="338" t="n"/>
      <c r="P6" s="338" t="n"/>
      <c r="Q6" s="338" t="n"/>
      <c r="R6" s="338" t="n"/>
      <c r="S6" s="338" t="n"/>
      <c r="T6" s="338" t="n"/>
      <c r="U6" s="338" t="n"/>
      <c r="V6" s="338" t="n"/>
      <c r="W6" s="338" t="n"/>
      <c r="X6" s="338" t="n"/>
      <c r="Y6" s="338" t="n"/>
      <c r="Z6" s="338" t="n"/>
      <c r="AA6" s="338" t="n"/>
      <c r="AB6" s="338" t="n"/>
      <c r="AC6" s="338" t="n"/>
      <c r="AD6" s="338" t="n"/>
      <c r="AE6" s="338" t="n"/>
      <c r="AF6" s="338" t="n"/>
      <c r="AG6" s="338" t="n"/>
      <c r="AH6" s="338" t="n"/>
      <c r="AI6" s="338" t="n"/>
      <c r="AJ6" s="338" t="n"/>
      <c r="AK6" s="338" t="n"/>
      <c r="AL6" s="338" t="n"/>
    </row>
    <row r="7">
      <c r="D7" s="338" t="n"/>
      <c r="E7" s="338" t="n"/>
      <c r="F7" s="338" t="n"/>
      <c r="G7" s="338" t="n"/>
      <c r="H7" s="338" t="n"/>
      <c r="I7" s="338" t="n"/>
      <c r="J7" s="338" t="n"/>
      <c r="K7" s="338" t="n"/>
      <c r="L7" s="338" t="n"/>
      <c r="M7" s="338" t="n"/>
      <c r="N7" s="338" t="n"/>
      <c r="O7" s="338" t="n"/>
      <c r="P7" s="338" t="n"/>
      <c r="Q7" s="338" t="n"/>
      <c r="R7" s="338" t="n"/>
      <c r="S7" s="338" t="n"/>
      <c r="T7" s="338" t="n"/>
      <c r="U7" s="338" t="n"/>
      <c r="V7" s="338" t="n"/>
      <c r="W7" s="338" t="n"/>
      <c r="X7" s="338" t="n"/>
      <c r="Y7" s="338" t="n"/>
      <c r="Z7" s="338" t="n"/>
      <c r="AA7" s="338" t="n"/>
      <c r="AB7" s="338" t="n"/>
      <c r="AC7" s="338" t="n"/>
      <c r="AD7" s="338" t="n"/>
      <c r="AE7" s="338" t="n"/>
      <c r="AF7" s="338" t="n"/>
      <c r="AG7" s="338" t="n"/>
      <c r="AH7" s="338" t="n"/>
      <c r="AI7" s="338" t="n"/>
      <c r="AJ7" s="338" t="n"/>
      <c r="AK7" s="338" t="n"/>
      <c r="AL7" s="338" t="n"/>
    </row>
    <row r="8" spans="4:19" ht="13" customHeight="1" x14ac:dyDescent="0.25">
      <c r="D8" s="340" t="n"/>
      <c r="E8" s="340" t="n"/>
      <c r="F8" s="340" t="n"/>
      <c r="G8" s="340" t="n"/>
      <c r="H8" s="341" t="s">
        <v>102</v>
      </c>
      <c r="I8" s="341"/>
      <c r="J8" s="341"/>
      <c r="K8" s="341"/>
      <c r="L8" s="341"/>
      <c r="M8" s="341"/>
      <c r="N8" s="341"/>
      <c r="O8" s="342" t="str">
        <f>'Historical Financials'!AI7</f>
        <v>Quarter Ended</v>
      </c>
      <c r="P8" s="341"/>
      <c r="Q8" s="343" t="n"/>
      <c r="R8" s="343" t="n"/>
      <c r="S8" s="343" t="n"/>
      <c r="T8" s="343" t="n"/>
      <c r="U8" s="343" t="n"/>
      <c r="V8" s="343" t="n"/>
      <c r="W8" s="343" t="n"/>
      <c r="X8" s="343" t="n"/>
      <c r="Y8" s="343" t="n"/>
      <c r="Z8" s="343" t="n"/>
      <c r="AA8" s="343" t="n"/>
      <c r="AB8" s="343" t="n"/>
      <c r="AC8" s="343" t="n"/>
      <c r="AD8" s="343" t="n"/>
      <c r="AE8" s="343" t="n"/>
      <c r="AF8" s="343" t="n"/>
      <c r="AG8" s="343" t="n"/>
      <c r="AH8" s="343" t="n"/>
      <c r="AI8" s="343" t="n"/>
      <c r="AJ8" s="343" t="n"/>
      <c r="AK8" s="343" t="n"/>
      <c r="AL8" s="343" t="n"/>
    </row>
    <row r="9" spans="4:19" ht="3" customHeight="1" x14ac:dyDescent="0.25">
      <c r="D9" s="338" t="n"/>
      <c r="E9" s="338" t="n"/>
      <c r="F9" s="338" t="n"/>
      <c r="G9" s="338" t="n"/>
      <c r="H9" s="338" t="n"/>
      <c r="I9" s="344"/>
      <c r="J9" s="344"/>
      <c r="K9" s="344"/>
      <c r="L9" s="344"/>
      <c r="M9" s="344"/>
      <c r="N9" s="344"/>
      <c r="O9" s="345"/>
      <c r="P9" s="345"/>
      <c r="Q9" s="338" t="n"/>
      <c r="R9" s="338" t="n"/>
      <c r="S9" s="338" t="n"/>
      <c r="T9" s="338" t="n"/>
      <c r="U9" s="338" t="n"/>
      <c r="V9" s="338" t="n"/>
      <c r="W9" s="338" t="n"/>
      <c r="X9" s="338" t="n"/>
      <c r="Y9" s="338" t="n"/>
      <c r="Z9" s="338" t="n"/>
      <c r="AA9" s="338" t="n"/>
      <c r="AB9" s="338" t="n"/>
      <c r="AC9" s="338" t="n"/>
      <c r="AD9" s="338" t="n"/>
      <c r="AE9" s="338" t="n"/>
      <c r="AF9" s="338" t="n"/>
      <c r="AG9" s="338" t="n"/>
      <c r="AH9" s="338" t="n"/>
      <c r="AI9" s="338" t="n"/>
      <c r="AJ9" s="338" t="n"/>
      <c r="AK9" s="338" t="n"/>
      <c r="AL9" s="338" t="n"/>
    </row>
    <row r="10" spans="4:19" ht="13" customHeight="1" x14ac:dyDescent="0.25">
      <c r="D10" s="340" t="n"/>
      <c r="E10" s="340" t="n"/>
      <c r="F10" s="340" t="n"/>
      <c r="G10" s="340" t="n"/>
      <c r="H10" s="341">
        <v>2020</v>
      </c>
      <c r="I10" s="341">
        <v>2021</v>
      </c>
      <c r="J10" s="342">
        <f>'Historical Financials'!AD8</f>
        <v>2022</v>
      </c>
      <c r="K10" s="341">
        <v>2023</v>
      </c>
      <c r="L10" s="342">
        <f>'Historical Financials'!AF8</f>
        <v>2024</v>
      </c>
      <c r="M10" s="342">
        <f>'Historical Financials'!AG8</f>
        <v>2025</v>
      </c>
      <c r="N10" s="341" t="s">
        <v>552</v>
      </c>
      <c r="O10" s="342" t="str">
        <f>'Historical Financials'!AI8</f>
        <v>4Q'24</v>
      </c>
      <c r="P10" s="342" t="str">
        <f>'Historical Financials'!AJ8</f>
        <v>4Q'25</v>
      </c>
      <c r="Q10" s="343" t="n"/>
      <c r="R10" s="343" t="n"/>
      <c r="S10" s="343" t="n"/>
      <c r="T10" s="343" t="n"/>
      <c r="U10" s="343" t="n"/>
      <c r="V10" s="343" t="n"/>
      <c r="W10" s="343" t="n"/>
      <c r="X10" s="343" t="n"/>
      <c r="Y10" s="343" t="n"/>
      <c r="Z10" s="343" t="n"/>
      <c r="AA10" s="343" t="n"/>
      <c r="AB10" s="343" t="n"/>
      <c r="AC10" s="343" t="n"/>
      <c r="AD10" s="343" t="n"/>
      <c r="AE10" s="343" t="n"/>
      <c r="AF10" s="343" t="n"/>
      <c r="AG10" s="343" t="n"/>
      <c r="AH10" s="343" t="n"/>
      <c r="AI10" s="343" t="n"/>
      <c r="AJ10" s="343" t="n"/>
      <c r="AK10" s="343" t="n"/>
      <c r="AL10" s="343" t="n"/>
    </row>
    <row r="11" spans="4:19" ht="2.15" customHeight="1" x14ac:dyDescent="0.25">
      <c r="D11" s="338" t="n"/>
      <c r="E11" s="338" t="n"/>
      <c r="F11" s="338" t="n"/>
      <c r="G11" s="338" t="n"/>
      <c r="H11" s="344"/>
      <c r="I11" s="344"/>
      <c r="J11" s="344"/>
      <c r="K11" s="344"/>
      <c r="L11" s="344"/>
      <c r="M11" s="344"/>
      <c r="N11" s="344"/>
      <c r="O11" s="344"/>
      <c r="P11" s="344"/>
      <c r="Q11" s="338" t="n"/>
      <c r="R11" s="338" t="n"/>
      <c r="S11" s="338" t="n"/>
      <c r="T11" s="338" t="n"/>
      <c r="U11" s="338" t="n"/>
      <c r="V11" s="338" t="n"/>
      <c r="W11" s="338" t="n"/>
      <c r="X11" s="338" t="n"/>
      <c r="Y11" s="338" t="n"/>
      <c r="Z11" s="338" t="n"/>
      <c r="AA11" s="338" t="n"/>
      <c r="AB11" s="338" t="n"/>
      <c r="AC11" s="338" t="n"/>
      <c r="AD11" s="338" t="n"/>
      <c r="AE11" s="338" t="n"/>
      <c r="AF11" s="338" t="n"/>
      <c r="AG11" s="338" t="n"/>
      <c r="AH11" s="338" t="n"/>
      <c r="AI11" s="338" t="n"/>
      <c r="AJ11" s="338" t="n"/>
      <c r="AK11" s="338" t="n"/>
      <c r="AL11" s="338" t="n"/>
    </row>
    <row r="12" spans="4:19" ht="13" customHeight="1" x14ac:dyDescent="0.25">
      <c r="D12" s="346" t="s">
        <v>8</v>
      </c>
      <c r="E12" s="347" t="n"/>
      <c r="F12" s="347" t="n"/>
      <c r="G12" s="347" t="n"/>
      <c r="H12" s="347" t="n"/>
      <c r="I12" s="347" t="n"/>
      <c r="J12" s="347" t="n"/>
      <c r="K12" s="347" t="n"/>
      <c r="L12" s="347" t="n"/>
      <c r="M12" s="347" t="n"/>
      <c r="N12" s="347" t="n"/>
      <c r="O12" s="347" t="n"/>
      <c r="P12" s="347" t="n"/>
      <c r="Q12" s="347" t="n"/>
      <c r="R12" s="347" t="n"/>
      <c r="S12" s="347" t="n"/>
      <c r="T12" s="347" t="n"/>
      <c r="U12" s="347" t="n"/>
      <c r="V12" s="347" t="n"/>
      <c r="W12" s="347" t="n"/>
      <c r="X12" s="347" t="n"/>
      <c r="Y12" s="347" t="n"/>
      <c r="Z12" s="347" t="n"/>
      <c r="AA12" s="347" t="n"/>
      <c r="AB12" s="347" t="n"/>
      <c r="AC12" s="347" t="n"/>
      <c r="AD12" s="347" t="n"/>
      <c r="AE12" s="347" t="n"/>
      <c r="AF12" s="347" t="n"/>
      <c r="AG12" s="347" t="n"/>
      <c r="AH12" s="347" t="n"/>
      <c r="AI12" s="347" t="n"/>
      <c r="AJ12" s="347" t="n"/>
      <c r="AK12" s="347" t="n"/>
      <c r="AL12" s="347" t="n"/>
    </row>
    <row r="13" spans="4:19" ht="13" customHeight="1" x14ac:dyDescent="0.25">
      <c r="D13" s="348" t="n"/>
      <c r="E13" s="349" t="s">
        <v>47</v>
      </c>
      <c r="F13" s="338" t="n"/>
      <c r="G13" s="338" t="n"/>
      <c r="H13" s="350">
        <f>'Historical Financials'!AB14</f>
        <v>391.04700000000003</v>
      </c>
      <c r="I13" s="350">
        <f>'Historical Financials'!AC14</f>
        <v>544.20000000000005</v>
      </c>
      <c r="J13" s="350">
        <f>'Historical Financials'!AD14</f>
        <v>355.44099999999997</v>
      </c>
      <c r="K13" s="350">
        <f>'Historical Financials'!AE14</f>
        <v>299.346</v>
      </c>
      <c r="L13" s="350">
        <f>'Historical Financials'!AF14</f>
        <v>324.702</v>
      </c>
      <c r="M13" s="350">
        <f>'Historical Financials'!AG14</f>
        <v>298.01</v>
      </c>
      <c r="N13" s="350">
        <f>'Historical Financials'!AH14</f>
        <v>315.41899999999998</v>
      </c>
      <c r="O13" s="350">
        <f>'Historical Financials'!AI14</f>
        <v>77.980999999999995</v>
      </c>
      <c r="P13" s="350">
        <f>'Historical Financials'!AJ14</f>
        <v>60.572000000000003</v>
      </c>
      <c r="Q13" s="351" t="n"/>
      <c r="R13" s="352">
        <f>M13/L13-1</f>
        <v>-8.2204606069565367E-2</v>
      </c>
      <c r="S13" s="352"/>
      <c r="T13" s="351" t="n"/>
      <c r="U13" s="351" t="n"/>
      <c r="V13" s="351" t="n"/>
      <c r="W13" s="351" t="n"/>
      <c r="X13" s="351" t="n"/>
      <c r="Y13" s="351" t="n"/>
      <c r="Z13" s="351" t="n"/>
      <c r="AA13" s="351" t="n"/>
      <c r="AB13" s="351" t="n"/>
      <c r="AC13" s="351" t="n"/>
      <c r="AD13" s="351" t="n"/>
      <c r="AE13" s="351" t="n"/>
      <c r="AF13" s="351" t="n"/>
      <c r="AG13" s="351" t="n"/>
      <c r="AH13" s="351" t="n"/>
      <c r="AI13" s="351" t="n"/>
      <c r="AJ13" s="351" t="n"/>
      <c r="AK13" s="351" t="n"/>
      <c r="AL13" s="351" t="n"/>
    </row>
    <row r="14" spans="4:19" ht="13" customHeight="1" x14ac:dyDescent="0.25">
      <c r="D14" s="348" t="n"/>
      <c r="E14" s="349" t="s">
        <v>48</v>
      </c>
      <c r="F14" s="338" t="n"/>
      <c r="G14" s="338" t="n"/>
      <c r="H14" s="353">
        <f>'Historical Financials'!AB15</f>
        <v>120.247</v>
      </c>
      <c r="I14" s="353">
        <f>'Historical Financials'!AC15</f>
        <v>136.21600000000001</v>
      </c>
      <c r="J14" s="353">
        <f>'Historical Financials'!AD15</f>
        <v>131.34200000000001</v>
      </c>
      <c r="K14" s="353">
        <f>'Historical Financials'!AE15</f>
        <v>114.901</v>
      </c>
      <c r="L14" s="353">
        <f>'Historical Financials'!AF15</f>
        <v>119.29900000000001</v>
      </c>
      <c r="M14" s="353">
        <f>'Historical Financials'!AG15</f>
        <v>127.51</v>
      </c>
      <c r="N14" s="353">
        <f>'Historical Financials'!AH15</f>
        <v>122.619</v>
      </c>
      <c r="O14" s="353">
        <f>'Historical Financials'!AI15</f>
        <v>30.677999999999997</v>
      </c>
      <c r="P14" s="353">
        <f>'Historical Financials'!AJ15</f>
        <v>35.569000000000003</v>
      </c>
      <c r="Q14" s="354" t="n"/>
      <c r="R14" s="355"/>
      <c r="S14" s="354" t="n"/>
      <c r="T14" s="354" t="n"/>
      <c r="U14" s="354" t="n"/>
      <c r="V14" s="354" t="n"/>
      <c r="W14" s="354" t="n"/>
      <c r="X14" s="354" t="n"/>
      <c r="Y14" s="354" t="n"/>
      <c r="Z14" s="354" t="n"/>
      <c r="AA14" s="354" t="n"/>
      <c r="AB14" s="354" t="n"/>
      <c r="AC14" s="354" t="n"/>
      <c r="AD14" s="354" t="n"/>
      <c r="AE14" s="354" t="n"/>
      <c r="AF14" s="354" t="n"/>
      <c r="AG14" s="354" t="n"/>
      <c r="AH14" s="354" t="n"/>
      <c r="AI14" s="354" t="n"/>
      <c r="AJ14" s="354" t="n"/>
      <c r="AK14" s="354" t="n"/>
      <c r="AL14" s="354" t="n"/>
    </row>
    <row r="15" spans="4:19" ht="13" customHeight="1" x14ac:dyDescent="0.25">
      <c r="D15" s="356" t="n"/>
      <c r="E15" s="357" t="s">
        <v>49</v>
      </c>
      <c r="F15" s="358" t="n"/>
      <c r="G15" s="358" t="n"/>
      <c r="H15" s="359">
        <f>'Historical Financials'!AB16</f>
        <v>34.478000000000002</v>
      </c>
      <c r="I15" s="359">
        <f>'Historical Financials'!AC16</f>
        <v>105.129</v>
      </c>
      <c r="J15" s="359">
        <f>'Historical Financials'!AD16</f>
        <v>169.11799999999999</v>
      </c>
      <c r="K15" s="359">
        <f>'Historical Financials'!AE16</f>
        <v>191.63499999999999</v>
      </c>
      <c r="L15" s="359">
        <f>'Historical Financials'!AF16</f>
        <v>160.071</v>
      </c>
      <c r="M15" s="359">
        <f>'Historical Financials'!AG16</f>
        <v>134</v>
      </c>
      <c r="N15" s="359">
        <f>'Historical Financials'!AH16</f>
        <v>144.762</v>
      </c>
      <c r="O15" s="359">
        <f>'Historical Financials'!AI16</f>
        <v>59.978000000000009</v>
      </c>
      <c r="P15" s="359">
        <f>'Historical Financials'!AJ16</f>
        <v>49.216000000000008</v>
      </c>
      <c r="Q15" s="360" t="n"/>
      <c r="R15" s="361"/>
      <c r="S15" s="360" t="n"/>
      <c r="T15" s="360" t="n"/>
      <c r="U15" s="360" t="n"/>
      <c r="V15" s="360" t="n"/>
      <c r="W15" s="360" t="n"/>
      <c r="X15" s="360" t="n"/>
      <c r="Y15" s="360" t="n"/>
      <c r="Z15" s="360" t="n"/>
      <c r="AA15" s="360" t="n"/>
      <c r="AB15" s="360" t="n"/>
      <c r="AC15" s="360" t="n"/>
      <c r="AD15" s="360" t="n"/>
      <c r="AE15" s="360" t="n"/>
      <c r="AF15" s="360" t="n"/>
      <c r="AG15" s="360" t="n"/>
      <c r="AH15" s="360" t="n"/>
      <c r="AI15" s="360" t="n"/>
      <c r="AJ15" s="360" t="n"/>
      <c r="AK15" s="360" t="n"/>
      <c r="AL15" s="360" t="n"/>
    </row>
    <row r="16" spans="4:19" ht="13" customHeight="1" x14ac:dyDescent="0.25">
      <c r="D16" s="362" t="s">
        <v>50</v>
      </c>
      <c r="E16" s="363" t="n"/>
      <c r="F16" s="363" t="n"/>
      <c r="G16" s="363" t="n"/>
      <c r="H16" s="364">
        <f>'Historical Financials'!AB17</f>
        <v>545.77200000000005</v>
      </c>
      <c r="I16" s="364">
        <f>'Historical Financials'!AC17</f>
        <v>785.54500000000007</v>
      </c>
      <c r="J16" s="364">
        <f>'Historical Financials'!AD17</f>
        <v>655.90100000000007</v>
      </c>
      <c r="K16" s="364">
        <f>'Historical Financials'!AE17</f>
        <v>605.88200000000006</v>
      </c>
      <c r="L16" s="364">
        <f>'Historical Financials'!AF17</f>
        <v>604.072</v>
      </c>
      <c r="M16" s="364">
        <f>'Historical Financials'!AG17</f>
        <v>559.52</v>
      </c>
      <c r="N16" s="364">
        <f>'Historical Financials'!AH17</f>
        <v>582.80000000000007</v>
      </c>
      <c r="O16" s="364">
        <f>'Historical Financials'!AI17</f>
        <v>168.637</v>
      </c>
      <c r="P16" s="364">
        <f>'Historical Financials'!AJ17</f>
        <v>145.35700000000003</v>
      </c>
      <c r="Q16" s="365" t="n"/>
      <c r="R16" s="365" t="n"/>
      <c r="S16" s="366"/>
      <c r="T16" s="365" t="n"/>
      <c r="U16" s="365" t="n"/>
      <c r="V16" s="365" t="n"/>
      <c r="W16" s="365" t="n"/>
      <c r="X16" s="365" t="n"/>
      <c r="Y16" s="365" t="n"/>
      <c r="Z16" s="365" t="n"/>
      <c r="AA16" s="365" t="n"/>
      <c r="AB16" s="365" t="n"/>
      <c r="AC16" s="365" t="n"/>
      <c r="AD16" s="365" t="n"/>
      <c r="AE16" s="365" t="n"/>
      <c r="AF16" s="365" t="n"/>
      <c r="AG16" s="365" t="n"/>
      <c r="AH16" s="365" t="n"/>
      <c r="AI16" s="365" t="n"/>
      <c r="AJ16" s="365" t="n"/>
      <c r="AK16" s="365" t="n"/>
      <c r="AL16" s="365" t="n"/>
    </row>
    <row r="17" spans="4:38" ht="13" customHeight="1" x14ac:dyDescent="0.25">
      <c r="D17" s="357"/>
      <c r="E17" s="357" t="s">
        <v>53</v>
      </c>
      <c r="F17" s="367"/>
      <c r="G17" s="367"/>
      <c r="H17" s="368">
        <f>'Historical Financials'!AB18</f>
        <v>310.40800000000002</v>
      </c>
      <c r="I17" s="368">
        <f>'Historical Financials'!AC18</f>
        <v>481.834</v>
      </c>
      <c r="J17" s="368">
        <f>'Historical Financials'!AD18</f>
        <v>427.12900000000002</v>
      </c>
      <c r="K17" s="368">
        <f>'Historical Financials'!AE18</f>
        <v>382.32499999999999</v>
      </c>
      <c r="L17" s="368">
        <f>'Historical Financials'!AF18</f>
        <v>348.60300000000001</v>
      </c>
      <c r="M17" s="368">
        <f>'Historical Financials'!AG18</f>
        <v>340.17399999999998</v>
      </c>
      <c r="N17" s="368">
        <f>'Historical Financials'!AH18</f>
        <v>348.904</v>
      </c>
      <c r="O17" s="368">
        <f>'Historical Financials'!AI18</f>
        <v>99.747000000000014</v>
      </c>
      <c r="P17" s="368">
        <f>'Historical Financials'!AJ18</f>
        <v>91.016999999999967</v>
      </c>
      <c r="Q17" s="369" t="n"/>
      <c r="R17" s="369" t="n"/>
      <c r="S17" s="369" t="n"/>
      <c r="T17" s="369" t="n"/>
      <c r="U17" s="369" t="n"/>
      <c r="V17" s="369" t="n"/>
      <c r="W17" s="369" t="n"/>
      <c r="X17" s="369" t="n"/>
      <c r="Y17" s="369" t="n"/>
      <c r="Z17" s="369" t="n"/>
      <c r="AA17" s="369" t="n"/>
      <c r="AB17" s="369" t="n"/>
      <c r="AC17" s="369" t="n"/>
      <c r="AD17" s="369" t="n"/>
      <c r="AE17" s="369" t="n"/>
      <c r="AF17" s="369" t="n"/>
      <c r="AG17" s="369" t="n"/>
      <c r="AH17" s="369" t="n"/>
      <c r="AI17" s="369" t="n"/>
      <c r="AJ17" s="369" t="n"/>
      <c r="AK17" s="369" t="n"/>
      <c r="AL17" s="369" t="n"/>
    </row>
    <row r="18" spans="4:38" ht="13" customHeight="1" x14ac:dyDescent="0.25">
      <c r="D18" s="370" t="s">
        <v>54</v>
      </c>
      <c r="E18" s="371" t="n"/>
      <c r="F18" s="371" t="n"/>
      <c r="G18" s="371" t="n"/>
      <c r="H18" s="372">
        <f>'Historical Financials'!AB19</f>
        <v>235.36400000000003</v>
      </c>
      <c r="I18" s="372">
        <f>'Historical Financials'!AC19</f>
        <v>303.71100000000007</v>
      </c>
      <c r="J18" s="372">
        <f>'Historical Financials'!AD19</f>
        <v>228.77200000000005</v>
      </c>
      <c r="K18" s="372">
        <f>'Historical Financials'!AE19</f>
        <v>223.55700000000007</v>
      </c>
      <c r="L18" s="372">
        <f>'Historical Financials'!AF19</f>
        <v>255.46899999999999</v>
      </c>
      <c r="M18" s="372">
        <f>'Historical Financials'!AG19</f>
        <v>219.346</v>
      </c>
      <c r="N18" s="372">
        <f>'Historical Financials'!AH19</f>
        <v>233.89599999999999</v>
      </c>
      <c r="O18" s="372">
        <f>'Historical Financials'!AI19</f>
        <v>68.889999999999986</v>
      </c>
      <c r="P18" s="372">
        <f>'Historical Financials'!AJ19</f>
        <v>54.34000000000006</v>
      </c>
      <c r="Q18" s="373" t="n"/>
      <c r="R18" s="373" t="n"/>
      <c r="S18" s="373" t="n"/>
      <c r="T18" s="373" t="n"/>
      <c r="U18" s="373" t="n"/>
      <c r="V18" s="373" t="n"/>
      <c r="W18" s="373" t="n"/>
      <c r="X18" s="373" t="n"/>
      <c r="Y18" s="373" t="n"/>
      <c r="Z18" s="373" t="n"/>
      <c r="AA18" s="373" t="n"/>
      <c r="AB18" s="373" t="n"/>
      <c r="AC18" s="373" t="n"/>
      <c r="AD18" s="373" t="n"/>
      <c r="AE18" s="373" t="n"/>
      <c r="AF18" s="373" t="n"/>
      <c r="AG18" s="373" t="n"/>
      <c r="AH18" s="373" t="n"/>
      <c r="AI18" s="373" t="n"/>
      <c r="AJ18" s="373" t="n"/>
      <c r="AK18" s="373" t="n"/>
      <c r="AL18" s="373" t="n"/>
    </row>
    <row r="19" spans="4:38" ht="13" customHeight="1" x14ac:dyDescent="0.25">
      <c r="D19" s="374" t="n"/>
      <c r="E19" s="375" t="s">
        <v>100</v>
      </c>
      <c r="F19" s="375"/>
      <c r="G19" s="375"/>
      <c r="H19" s="376">
        <f>'Historical Financials'!AB20</f>
        <v>0.43124967935328307</v>
      </c>
      <c r="I19" s="376">
        <f>'Historical Financials'!AC20</f>
        <v>0.38662457274885592</v>
      </c>
      <c r="J19" s="376">
        <f>'Historical Financials'!AD20</f>
        <v>0.34879044246006641</v>
      </c>
      <c r="K19" s="376">
        <f>'Historical Financials'!AE20</f>
        <v>0.36897778775405121</v>
      </c>
      <c r="L19" s="376">
        <f>'Historical Financials'!AF20</f>
        <v>0.42291150723754783</v>
      </c>
      <c r="M19" s="376">
        <f>'Historical Financials'!AG20</f>
        <v>0.39202530740634833</v>
      </c>
      <c r="N19" s="376">
        <f>'Historical Financials'!AH20</f>
        <v>0.40133150308853804</v>
      </c>
      <c r="O19" s="376">
        <f>'Historical Financials'!AI20</f>
        <v>0.40851058783066579</v>
      </c>
      <c r="P19" s="376">
        <f>'Historical Financials'!AJ20</f>
        <v>0.37383820524639372</v>
      </c>
      <c r="Q19" s="377" t="n"/>
      <c r="R19" s="377" t="n"/>
      <c r="S19" s="377" t="n"/>
      <c r="T19" s="377" t="n"/>
      <c r="U19" s="377" t="n"/>
      <c r="V19" s="377" t="n"/>
      <c r="W19" s="377" t="n"/>
      <c r="X19" s="377" t="n"/>
      <c r="Y19" s="377" t="n"/>
      <c r="Z19" s="377" t="n"/>
      <c r="AA19" s="377" t="n"/>
      <c r="AB19" s="377" t="n"/>
      <c r="AC19" s="377" t="n"/>
      <c r="AD19" s="377" t="n"/>
      <c r="AE19" s="377" t="n"/>
      <c r="AF19" s="378" t="s">
        <v>88</v>
      </c>
      <c r="AG19" s="379">
        <v>468.452</v>
      </c>
      <c r="AH19" s="379">
        <f>AG19/SUM($AG$19:$AG$20)</f>
        <v>0.83723906205318843</v>
      </c>
      <c r="AI19" s="377" t="n"/>
      <c r="AJ19" s="377" t="n"/>
      <c r="AK19" s="377" t="n"/>
      <c r="AL19" s="377" t="n"/>
    </row>
    <row r="20" spans="4:38" ht="13" customHeight="1" x14ac:dyDescent="0.25">
      <c r="D20" s="380" t="s">
        <v>177</v>
      </c>
      <c r="E20" s="381" t="n"/>
      <c r="F20" s="381" t="n"/>
      <c r="G20" s="381" t="n"/>
      <c r="H20" s="382" t="n"/>
      <c r="I20" s="382" t="n"/>
      <c r="J20" s="382" t="n"/>
      <c r="K20" s="382" t="n"/>
      <c r="L20" s="382" t="n"/>
      <c r="M20" s="382" t="n"/>
      <c r="N20" s="382" t="n"/>
      <c r="O20" s="382" t="n"/>
      <c r="P20" s="382" t="n"/>
      <c r="Q20" s="382" t="n"/>
      <c r="R20" s="382" t="n"/>
      <c r="S20" s="382" t="n"/>
      <c r="T20" s="382" t="n"/>
      <c r="U20" s="382" t="n"/>
      <c r="V20" s="382" t="n"/>
      <c r="W20" s="382" t="n"/>
      <c r="X20" s="382" t="n"/>
      <c r="Y20" s="382" t="n"/>
      <c r="Z20" s="382" t="n"/>
      <c r="AA20" s="382" t="n"/>
      <c r="AB20" s="382" t="n"/>
      <c r="AC20" s="382" t="n"/>
      <c r="AD20" s="382" t="n"/>
      <c r="AE20" s="382" t="n"/>
      <c r="AF20" s="380" t="s">
        <v>440</v>
      </c>
      <c r="AG20" s="383">
        <v>91.067999999999998</v>
      </c>
      <c r="AH20" s="383">
        <f>AG20/SUM($AG$19:$AG$20)</f>
        <v>0.16276093794681157</v>
      </c>
      <c r="AI20" s="382" t="n"/>
      <c r="AJ20" s="382" t="n"/>
      <c r="AK20" s="382" t="n"/>
      <c r="AL20" s="382" t="n"/>
    </row>
    <row r="21" spans="4:38" ht="13" customHeight="1" x14ac:dyDescent="0.25">
      <c r="D21" s="348" t="n"/>
      <c r="E21" s="349" t="s">
        <v>67</v>
      </c>
      <c r="F21" s="338" t="n"/>
      <c r="G21" s="338" t="n"/>
      <c r="H21" s="353">
        <f>'Historical Financials'!AB24</f>
        <v>93.69</v>
      </c>
      <c r="I21" s="353">
        <f>'Historical Financials'!AC24</f>
        <v>165.18</v>
      </c>
      <c r="J21" s="353">
        <f>'Historical Financials'!AD24</f>
        <v>130.68799999999999</v>
      </c>
      <c r="K21" s="353">
        <f>'Historical Financials'!AE24</f>
        <v>108.727</v>
      </c>
      <c r="L21" s="353">
        <f>'Historical Financials'!AF24</f>
        <v>109.65600000000001</v>
      </c>
      <c r="M21" s="353">
        <f>'Historical Financials'!AG24</f>
        <v>90.216999999999999</v>
      </c>
      <c r="N21" s="353">
        <f>'Historical Financials'!AH24</f>
        <v>100.58000000000001</v>
      </c>
      <c r="O21" s="353">
        <f>'Historical Financials'!AI24</f>
        <v>33.591000000000008</v>
      </c>
      <c r="P21" s="353">
        <f>'Historical Financials'!AJ24</f>
        <v>23.227999999999994</v>
      </c>
      <c r="Q21" s="354" t="n"/>
      <c r="R21" s="354" t="n"/>
      <c r="S21" s="354" t="n"/>
      <c r="T21" s="354" t="n"/>
      <c r="U21" s="354" t="n"/>
      <c r="V21" s="354" t="n"/>
      <c r="W21" s="354" t="n"/>
      <c r="X21" s="354" t="n"/>
      <c r="Y21" s="354" t="n"/>
      <c r="Z21" s="354" t="n"/>
      <c r="AA21" s="354" t="n"/>
      <c r="AB21" s="354" t="n"/>
      <c r="AC21" s="354" t="n"/>
      <c r="AD21" s="354" t="n"/>
      <c r="AE21" s="354" t="n"/>
      <c r="AF21" s="354" t="n"/>
      <c r="AG21" s="354" t="n"/>
      <c r="AH21" s="354" t="n"/>
      <c r="AI21" s="354" t="n"/>
      <c r="AJ21" s="354" t="n"/>
      <c r="AK21" s="354" t="n"/>
      <c r="AL21" s="354" t="n"/>
    </row>
    <row r="22" spans="4:38" ht="13" customHeight="1" x14ac:dyDescent="0.25">
      <c r="D22" s="348" t="n"/>
      <c r="E22" s="349" t="s">
        <v>66</v>
      </c>
      <c r="F22" s="338" t="n"/>
      <c r="G22" s="338" t="n"/>
      <c r="H22" s="353">
        <f>'Historical Financials'!AB25</f>
        <v>50.243000000000002</v>
      </c>
      <c r="I22" s="353">
        <f>'Historical Financials'!AC25</f>
        <v>158.55500000000001</v>
      </c>
      <c r="J22" s="353">
        <f>'Historical Financials'!AD25</f>
        <v>166.82400000000001</v>
      </c>
      <c r="K22" s="353">
        <f>'Historical Financials'!AE25</f>
        <v>129.80000000000001</v>
      </c>
      <c r="L22" s="353">
        <f>'Historical Financials'!AF25</f>
        <v>113.483</v>
      </c>
      <c r="M22" s="353">
        <f>'Historical Financials'!AG25</f>
        <v>95.031000000000006</v>
      </c>
      <c r="N22" s="353">
        <f>'Historical Financials'!AH25</f>
        <v>99.934000000000012</v>
      </c>
      <c r="O22" s="353">
        <f>'Historical Financials'!AI25</f>
        <v>26.719000000000008</v>
      </c>
      <c r="P22" s="353">
        <f>'Historical Financials'!AJ25</f>
        <v>21.816000000000003</v>
      </c>
      <c r="Q22" s="354" t="n"/>
      <c r="R22" s="354" t="n"/>
      <c r="S22" s="354" t="n"/>
      <c r="T22" s="354" t="n"/>
      <c r="U22" s="354" t="n"/>
      <c r="V22" s="354" t="n"/>
      <c r="W22" s="354" t="n"/>
      <c r="X22" s="354" t="n"/>
      <c r="Y22" s="354" t="n"/>
      <c r="Z22" s="354" t="n"/>
      <c r="AA22" s="354" t="n"/>
      <c r="AB22" s="354" t="n"/>
      <c r="AC22" s="354" t="n"/>
      <c r="AD22" s="354" t="n"/>
      <c r="AE22" s="354" t="n"/>
      <c r="AF22" s="354" t="n"/>
      <c r="AG22" s="354" t="n"/>
      <c r="AH22" s="354" t="n"/>
      <c r="AI22" s="354" t="n"/>
      <c r="AJ22" s="354" t="n"/>
      <c r="AK22" s="354" t="n"/>
      <c r="AL22" s="354" t="n"/>
    </row>
    <row r="23" spans="4:38" ht="13" customHeight="1" x14ac:dyDescent="0.25">
      <c r="D23" s="348" t="n"/>
      <c r="E23" s="349" t="s">
        <v>65</v>
      </c>
      <c r="F23" s="338" t="n"/>
      <c r="G23" s="338" t="n"/>
      <c r="H23" s="353">
        <f>'Historical Financials'!AB26</f>
        <v>32.533000000000001</v>
      </c>
      <c r="I23" s="353">
        <f>'Historical Financials'!AC26</f>
        <v>34.378999999999998</v>
      </c>
      <c r="J23" s="353">
        <f>'Historical Financials'!AD26</f>
        <v>35.554000000000002</v>
      </c>
      <c r="K23" s="353">
        <f>'Historical Financials'!AE26</f>
        <v>35.554000000000002</v>
      </c>
      <c r="L23" s="353">
        <f>'Historical Financials'!AF26</f>
        <v>35.274000000000001</v>
      </c>
      <c r="M23" s="353">
        <f>'Historical Financials'!AG26</f>
        <v>35.26</v>
      </c>
      <c r="N23" s="353">
        <f>'Historical Financials'!AH26</f>
        <v>35.265000000000001</v>
      </c>
      <c r="O23" s="353">
        <f>'Historical Financials'!AI26</f>
        <v>8.8179999999999978</v>
      </c>
      <c r="P23" s="353">
        <f>'Historical Financials'!AJ26</f>
        <v>8.8129999999999953</v>
      </c>
      <c r="Q23" s="354" t="n"/>
      <c r="R23" s="354" t="n"/>
      <c r="S23" s="354" t="n"/>
      <c r="T23" s="354" t="n"/>
      <c r="U23" s="354" t="n"/>
      <c r="V23" s="354" t="n"/>
      <c r="W23" s="354" t="n"/>
      <c r="X23" s="354" t="n"/>
      <c r="Y23" s="354" t="n"/>
      <c r="Z23" s="354" t="n"/>
      <c r="AA23" s="354" t="n"/>
      <c r="AB23" s="354" t="n"/>
      <c r="AC23" s="354" t="n"/>
      <c r="AD23" s="354" t="n"/>
      <c r="AE23" s="354" t="n"/>
      <c r="AF23" s="354" t="n"/>
      <c r="AG23" s="354" t="n"/>
      <c r="AH23" s="354" t="n"/>
      <c r="AI23" s="354" t="n"/>
      <c r="AJ23" s="354" t="n"/>
      <c r="AK23" s="337" t="s">
        <v>47</v>
      </c>
      <c r="AL23" s="353">
        <f t="shared" ref="AL23:AL25" si="0">M13</f>
        <v>298.01</v>
      </c>
    </row>
    <row r="24" spans="4:38" ht="13" customHeight="1" x14ac:dyDescent="0.25">
      <c r="D24" s="348" t="n"/>
      <c r="E24" s="349" t="s">
        <v>55</v>
      </c>
      <c r="F24" s="338" t="n"/>
      <c r="G24" s="384"/>
      <c r="H24" s="353">
        <f>'Historical Financials'!AB27</f>
        <v>0</v>
      </c>
      <c r="I24" s="353">
        <f>'Historical Financials'!AC27</f>
        <v>3.8</v>
      </c>
      <c r="J24" s="353">
        <f>'Historical Financials'!AD27</f>
        <v>10.002000000000001</v>
      </c>
      <c r="K24" s="353">
        <f>'Historical Financials'!AE27</f>
        <v>4.6980000000000004</v>
      </c>
      <c r="L24" s="353">
        <f>'Historical Financials'!AF27</f>
        <v>0</v>
      </c>
      <c r="M24" s="353">
        <f>'Historical Financials'!AG27</f>
        <v>0</v>
      </c>
      <c r="N24" s="353">
        <f>'Historical Financials'!AH27</f>
        <v>0</v>
      </c>
      <c r="O24" s="353">
        <f>'Historical Financials'!AI27</f>
        <v>0</v>
      </c>
      <c r="P24" s="353">
        <f>'Historical Financials'!AJ27</f>
        <v>0</v>
      </c>
      <c r="Q24" s="354" t="n"/>
      <c r="R24" s="354" t="n"/>
      <c r="S24" s="354" t="n"/>
      <c r="T24" s="354" t="n"/>
      <c r="U24" s="354" t="n"/>
      <c r="V24" s="354" t="n"/>
      <c r="W24" s="354" t="n"/>
      <c r="X24" s="354" t="n"/>
      <c r="Y24" s="354" t="n"/>
      <c r="Z24" s="354" t="n"/>
      <c r="AA24" s="354" t="n"/>
      <c r="AB24" s="354" t="n"/>
      <c r="AC24" s="354" t="n"/>
      <c r="AD24" s="354" t="n"/>
      <c r="AE24" s="354" t="n"/>
      <c r="AF24" s="354" t="n"/>
      <c r="AG24" s="354" t="n"/>
      <c r="AH24" s="354" t="n"/>
      <c r="AI24" s="354" t="n"/>
      <c r="AJ24" s="354" t="n"/>
      <c r="AK24" s="337" t="s">
        <v>48</v>
      </c>
      <c r="AL24" s="353">
        <f t="shared" si="0"/>
        <v>127.51</v>
      </c>
    </row>
    <row r="25" spans="4:38" ht="13" customHeight="1" x14ac:dyDescent="0.25">
      <c r="D25" s="348" t="n"/>
      <c r="E25" s="349" t="s">
        <v>64</v>
      </c>
      <c r="F25" s="338" t="n"/>
      <c r="G25" s="338" t="n"/>
      <c r="H25" s="353">
        <f>'Historical Financials'!AB28</f>
        <v>0</v>
      </c>
      <c r="I25" s="353">
        <f>'Historical Financials'!AC28</f>
        <v>0</v>
      </c>
      <c r="J25" s="353">
        <f>'Historical Financials'!AD28</f>
        <v>222.322</v>
      </c>
      <c r="K25" s="353">
        <f>'Historical Financials'!AE28</f>
        <v>0</v>
      </c>
      <c r="L25" s="353">
        <f>'Historical Financials'!AF28</f>
        <v>0</v>
      </c>
      <c r="M25" s="353">
        <f>'Historical Financials'!AG28</f>
        <v>74.724999999999994</v>
      </c>
      <c r="N25" s="353">
        <f>'Historical Financials'!AH28</f>
        <v>74.724999999999994</v>
      </c>
      <c r="O25" s="353">
        <f>'Historical Financials'!AI28</f>
        <v>0</v>
      </c>
      <c r="P25" s="353">
        <f>'Historical Financials'!AJ28</f>
        <v>0</v>
      </c>
      <c r="Q25" s="354" t="n"/>
      <c r="R25" s="354" t="n"/>
      <c r="S25" s="354" t="n"/>
      <c r="T25" s="354" t="n"/>
      <c r="U25" s="354" t="n"/>
      <c r="V25" s="354" t="n"/>
      <c r="W25" s="354" t="n"/>
      <c r="X25" s="354" t="n"/>
      <c r="Y25" s="354" t="n"/>
      <c r="Z25" s="354" t="n"/>
      <c r="AA25" s="354" t="n"/>
      <c r="AB25" s="354" t="n"/>
      <c r="AC25" s="354" t="n"/>
      <c r="AD25" s="354" t="n"/>
      <c r="AE25" s="354" t="n"/>
      <c r="AF25" s="354" t="n"/>
      <c r="AG25" s="354" t="n"/>
      <c r="AH25" s="354" t="n"/>
      <c r="AI25" s="354" t="n"/>
      <c r="AJ25" s="354" t="n"/>
      <c r="AK25" s="337" t="s">
        <v>49</v>
      </c>
      <c r="AL25" s="353">
        <f t="shared" si="0"/>
        <v>134</v>
      </c>
    </row>
    <row r="26" spans="4:38" ht="13" customHeight="1" x14ac:dyDescent="0.25">
      <c r="D26" s="356" t="n"/>
      <c r="E26" s="357" t="s">
        <v>90</v>
      </c>
      <c r="F26" s="358" t="n"/>
      <c r="G26" s="358" t="n"/>
      <c r="H26" s="359">
        <f>'Historical Financials'!AB29</f>
        <v>0</v>
      </c>
      <c r="I26" s="359">
        <f>'Historical Financials'!AC29</f>
        <v>0</v>
      </c>
      <c r="J26" s="359">
        <f>'Historical Financials'!AD29</f>
        <v>9.3239999999999998</v>
      </c>
      <c r="K26" s="359">
        <f>'Historical Financials'!AE29</f>
        <v>0.22500000000000001</v>
      </c>
      <c r="L26" s="359">
        <f>'Historical Financials'!AF29</f>
        <v>0</v>
      </c>
      <c r="M26" s="359">
        <f>'Historical Financials'!AG29</f>
        <v>21.84</v>
      </c>
      <c r="N26" s="359">
        <f>'Historical Financials'!AH29</f>
        <v>9.6720000000000006</v>
      </c>
      <c r="O26" s="359">
        <f>'Historical Financials'!AI29</f>
        <v>0</v>
      </c>
      <c r="P26" s="359">
        <f>'Historical Financials'!AJ29</f>
        <v>12.167999999999999</v>
      </c>
      <c r="Q26" s="360" t="n"/>
      <c r="R26" s="360" t="n"/>
      <c r="S26" s="360" t="n"/>
      <c r="T26" s="360" t="n"/>
      <c r="U26" s="360" t="n"/>
      <c r="V26" s="360" t="n"/>
      <c r="W26" s="360" t="n"/>
      <c r="X26" s="360" t="n"/>
      <c r="Y26" s="360" t="n"/>
      <c r="Z26" s="360" t="n"/>
      <c r="AA26" s="360" t="n"/>
      <c r="AB26" s="360" t="n"/>
      <c r="AC26" s="360" t="n"/>
      <c r="AD26" s="360" t="n"/>
      <c r="AE26" s="360" t="n"/>
      <c r="AF26" s="360" t="n"/>
      <c r="AG26" s="360" t="n"/>
      <c r="AH26" s="360" t="n"/>
      <c r="AI26" s="360" t="n"/>
      <c r="AJ26" s="360" t="n"/>
      <c r="AK26" s="385" t="s">
        <v>35</v>
      </c>
      <c r="AL26" s="359">
        <f>SUM(AL24:AL25)</f>
        <v>261.51</v>
      </c>
    </row>
    <row r="27" spans="4:38" ht="13" customHeight="1" x14ac:dyDescent="0.25">
      <c r="D27" s="362" t="s">
        <v>63</v>
      </c>
      <c r="E27" s="363" t="n"/>
      <c r="F27" s="363" t="n"/>
      <c r="G27" s="363" t="n"/>
      <c r="H27" s="364">
        <f>'Historical Financials'!AB30</f>
        <v>58.898000000000025</v>
      </c>
      <c r="I27" s="364">
        <f>'Historical Financials'!AC30</f>
        <v>-58.202999999999975</v>
      </c>
      <c r="J27" s="364">
        <f>'Historical Financials'!AD30</f>
        <v>-345.94200000000001</v>
      </c>
      <c r="K27" s="364">
        <f>'Historical Financials'!AE30</f>
        <v>-55.446999999999946</v>
      </c>
      <c r="L27" s="364">
        <f>'Historical Financials'!AF30</f>
        <v>-2.9440000000000168</v>
      </c>
      <c r="M27" s="364">
        <f>'Historical Financials'!AG30</f>
        <v>-97.726999999999919</v>
      </c>
      <c r="N27" s="364">
        <f>'Historical Financials'!AH30</f>
        <v>-86.280000000000015</v>
      </c>
      <c r="O27" s="364">
        <f>'Historical Financials'!AI30</f>
        <v>-0.23800000000002797</v>
      </c>
      <c r="P27" s="364">
        <f>'Historical Financials'!AJ30</f>
        <v>-11.684999999999931</v>
      </c>
      <c r="Q27" s="365" t="n"/>
      <c r="R27" s="365" t="n"/>
      <c r="S27" s="365" t="n"/>
      <c r="T27" s="365" t="n"/>
      <c r="U27" s="365" t="n"/>
      <c r="V27" s="365" t="n"/>
      <c r="W27" s="365" t="n"/>
      <c r="X27" s="365" t="n"/>
      <c r="Y27" s="365" t="n"/>
      <c r="Z27" s="365" t="n"/>
      <c r="AA27" s="365" t="n"/>
      <c r="AB27" s="365" t="n"/>
      <c r="AC27" s="365" t="n"/>
      <c r="AD27" s="365" t="n"/>
      <c r="AE27" s="365" t="n"/>
      <c r="AF27" s="365" t="n"/>
      <c r="AG27" s="365" t="n"/>
      <c r="AH27" s="365" t="n"/>
      <c r="AI27" s="365" t="n"/>
      <c r="AJ27" s="365" t="n"/>
      <c r="AK27" s="365" t="n"/>
      <c r="AL27" s="365" t="n"/>
    </row>
    <row r="28" spans="4:38" ht="13" customHeight="1" x14ac:dyDescent="0.25">
      <c r="D28" s="348" t="n"/>
      <c r="E28" s="349" t="s">
        <v>57</v>
      </c>
      <c r="F28" s="338" t="n"/>
      <c r="G28" s="338" t="n"/>
      <c r="H28" s="353">
        <f>'Historical Financials'!AB31</f>
        <v>-34.073</v>
      </c>
      <c r="I28" s="353">
        <f>'Historical Financials'!AC31</f>
        <v>-26.646000000000001</v>
      </c>
      <c r="J28" s="353">
        <f>'Historical Financials'!AD31</f>
        <v>-27.885000000000002</v>
      </c>
      <c r="K28" s="353">
        <f>'Historical Financials'!AE31</f>
        <v>-31.274999999999999</v>
      </c>
      <c r="L28" s="353">
        <f>'Historical Financials'!AF31</f>
        <v>-33.5</v>
      </c>
      <c r="M28" s="353">
        <f>'Historical Financials'!AG31</f>
        <v>-31.35</v>
      </c>
      <c r="N28" s="353">
        <f>'Historical Financials'!AH31</f>
        <v>-31.991000000000003</v>
      </c>
      <c r="O28" s="353">
        <f>'Historical Financials'!AI31</f>
        <v>-8.1920000000000002</v>
      </c>
      <c r="P28" s="353">
        <f>'Historical Financials'!AJ31</f>
        <v>-7.5510000000000019</v>
      </c>
      <c r="Q28" s="354" t="n"/>
      <c r="R28" s="354" t="n"/>
      <c r="S28" s="354" t="n"/>
      <c r="T28" s="354" t="n"/>
      <c r="U28" s="354" t="n"/>
      <c r="V28" s="354" t="n"/>
      <c r="W28" s="354" t="n"/>
      <c r="X28" s="354" t="n"/>
      <c r="Y28" s="354" t="n"/>
      <c r="Z28" s="354" t="n"/>
      <c r="AA28" s="354" t="n"/>
      <c r="AB28" s="354" t="n"/>
      <c r="AC28" s="354" t="n"/>
      <c r="AD28" s="354" t="n"/>
      <c r="AE28" s="354" t="n"/>
      <c r="AF28" s="354" t="n"/>
      <c r="AG28" s="354" t="n"/>
      <c r="AH28" s="354" t="n"/>
      <c r="AI28" s="354" t="n"/>
      <c r="AJ28" s="354" t="n"/>
      <c r="AK28" s="354" t="n"/>
      <c r="AL28" s="354" t="n"/>
    </row>
    <row r="29" spans="4:38" ht="13" customHeight="1" x14ac:dyDescent="0.25">
      <c r="D29" s="348" t="n"/>
      <c r="E29" s="349" t="s">
        <v>62</v>
      </c>
      <c r="F29" s="338" t="n"/>
      <c r="G29" s="338" t="n"/>
      <c r="H29" s="353">
        <f>'Historical Financials'!AB32</f>
        <v>0</v>
      </c>
      <c r="I29" s="353">
        <f>'Historical Financials'!AC32</f>
        <v>-5.1849999999999996</v>
      </c>
      <c r="J29" s="353">
        <f>'Historical Financials'!AD32</f>
        <v>0</v>
      </c>
      <c r="K29" s="353">
        <f>'Historical Financials'!AE32</f>
        <v>0</v>
      </c>
      <c r="L29" s="353">
        <f>'Historical Financials'!AF32</f>
        <v>0</v>
      </c>
      <c r="M29" s="353">
        <f>'Historical Financials'!AG32</f>
        <v>0</v>
      </c>
      <c r="N29" s="353">
        <f>'Historical Financials'!AH32</f>
        <v>0</v>
      </c>
      <c r="O29" s="353">
        <f>'Historical Financials'!AI32</f>
        <v>0</v>
      </c>
      <c r="P29" s="353">
        <f>'Historical Financials'!AJ32</f>
        <v>0</v>
      </c>
      <c r="Q29" s="354" t="n"/>
      <c r="R29" s="354" t="n"/>
      <c r="S29" s="354" t="n"/>
      <c r="T29" s="354" t="n"/>
      <c r="U29" s="354" t="n"/>
      <c r="V29" s="354" t="n"/>
      <c r="W29" s="354" t="n"/>
      <c r="X29" s="354" t="n"/>
      <c r="Y29" s="354" t="n"/>
      <c r="Z29" s="354" t="n"/>
      <c r="AA29" s="354" t="n"/>
      <c r="AB29" s="354" t="n"/>
      <c r="AC29" s="354" t="n"/>
      <c r="AD29" s="354" t="n"/>
      <c r="AE29" s="354" t="n"/>
      <c r="AF29" s="354" t="n"/>
      <c r="AG29" s="354" t="n"/>
      <c r="AH29" s="354" t="n"/>
      <c r="AI29" s="354" t="n"/>
      <c r="AJ29" s="354" t="n"/>
      <c r="AK29" s="354" t="n"/>
      <c r="AL29" s="354" t="n"/>
    </row>
    <row r="30" spans="4:38" ht="13" customHeight="1" x14ac:dyDescent="0.25">
      <c r="D30" s="356" t="n"/>
      <c r="E30" s="357" t="s">
        <v>61</v>
      </c>
      <c r="F30" s="358" t="n"/>
      <c r="G30" s="358" t="n"/>
      <c r="H30" s="359">
        <f>'Historical Financials'!AB33</f>
        <v>7.5259999999999998</v>
      </c>
      <c r="I30" s="359">
        <f>'Historical Financials'!AC33</f>
        <v>2.702</v>
      </c>
      <c r="J30" s="359">
        <f>'Historical Financials'!AD33</f>
        <v>-7.1269999999999998</v>
      </c>
      <c r="K30" s="359">
        <f>'Historical Financials'!AE33</f>
        <v>4.3049999999999997</v>
      </c>
      <c r="L30" s="359">
        <f>'Historical Financials'!AF33</f>
        <v>0.48</v>
      </c>
      <c r="M30" s="359">
        <f>'Historical Financials'!AG33</f>
        <v>9.7550000000000008</v>
      </c>
      <c r="N30" s="359">
        <f>'Historical Financials'!AH33</f>
        <v>9.0499999999999989</v>
      </c>
      <c r="O30" s="359">
        <f>'Historical Financials'!AI33</f>
        <v>-0.5129999999999999</v>
      </c>
      <c r="P30" s="359">
        <f>'Historical Financials'!AJ33</f>
        <v>0.19200000000000195</v>
      </c>
      <c r="Q30" s="360" t="n"/>
      <c r="R30" s="360" t="n"/>
      <c r="S30" s="360" t="n"/>
      <c r="T30" s="360" t="n"/>
      <c r="U30" s="360" t="n"/>
      <c r="V30" s="360" t="n"/>
      <c r="W30" s="360" t="n"/>
      <c r="X30" s="360" t="n"/>
      <c r="Y30" s="360" t="n"/>
      <c r="Z30" s="360" t="n"/>
      <c r="AA30" s="360" t="n"/>
      <c r="AB30" s="360" t="n"/>
      <c r="AC30" s="360" t="n"/>
      <c r="AD30" s="360" t="n"/>
      <c r="AE30" s="360" t="n"/>
      <c r="AF30" s="360" t="n"/>
      <c r="AG30" s="360" t="n"/>
      <c r="AH30" s="360" t="n"/>
      <c r="AI30" s="360" t="n"/>
      <c r="AJ30" s="360" t="n"/>
      <c r="AK30" s="360" t="n"/>
      <c r="AL30" s="360" t="n"/>
    </row>
    <row r="31" spans="4:38" ht="13" customHeight="1" x14ac:dyDescent="0.25">
      <c r="D31" s="362" t="s">
        <v>60</v>
      </c>
      <c r="E31" s="363" t="n"/>
      <c r="F31" s="363" t="n"/>
      <c r="G31" s="363" t="n"/>
      <c r="H31" s="364">
        <f>'Historical Financials'!AB34</f>
        <v>32.351000000000028</v>
      </c>
      <c r="I31" s="364">
        <f>'Historical Financials'!AC34</f>
        <v>-87.331999999999965</v>
      </c>
      <c r="J31" s="364">
        <f>'Historical Financials'!AD34</f>
        <v>-380.95400000000001</v>
      </c>
      <c r="K31" s="364">
        <f>'Historical Financials'!AE34</f>
        <v>-82.416999999999945</v>
      </c>
      <c r="L31" s="364">
        <f>'Historical Financials'!AF34</f>
        <v>-35.96400000000002</v>
      </c>
      <c r="M31" s="364">
        <f>'Historical Financials'!AG34</f>
        <v>-119.32199999999992</v>
      </c>
      <c r="N31" s="364">
        <f>'Historical Financials'!AH34</f>
        <v>-109.22100000000002</v>
      </c>
      <c r="O31" s="364">
        <f>'Historical Financials'!AI34</f>
        <v>-8.943000000000028</v>
      </c>
      <c r="P31" s="364">
        <f>'Historical Financials'!AJ34</f>
        <v>-19.043999999999933</v>
      </c>
      <c r="Q31" s="365" t="n"/>
      <c r="R31" s="365" t="n"/>
      <c r="S31" s="365" t="n"/>
      <c r="T31" s="365" t="n"/>
      <c r="U31" s="365" t="n"/>
      <c r="V31" s="365" t="n"/>
      <c r="W31" s="365" t="n"/>
      <c r="X31" s="365" t="n"/>
      <c r="Y31" s="365" t="n"/>
      <c r="Z31" s="365" t="n"/>
      <c r="AA31" s="365" t="n"/>
      <c r="AB31" s="365" t="n"/>
      <c r="AC31" s="365" t="n"/>
      <c r="AD31" s="365" t="n"/>
      <c r="AE31" s="365" t="n"/>
      <c r="AF31" s="365" t="n"/>
      <c r="AG31" s="365" t="n"/>
      <c r="AH31" s="365" t="n"/>
      <c r="AI31" s="365" t="n"/>
      <c r="AJ31" s="365" t="n"/>
      <c r="AK31" s="365" t="n"/>
      <c r="AL31" s="365" t="n"/>
    </row>
    <row r="32" spans="4:38" ht="13" customHeight="1" x14ac:dyDescent="0.25">
      <c r="D32" s="348" t="n"/>
      <c r="E32" s="349" t="s">
        <v>58</v>
      </c>
      <c r="F32" s="338" t="n"/>
      <c r="G32" s="338" t="n"/>
      <c r="H32" s="353">
        <f>'Historical Financials'!AB35</f>
        <v>0.749</v>
      </c>
      <c r="I32" s="353">
        <f>'Historical Financials'!AC35</f>
        <v>1.4890000000000001</v>
      </c>
      <c r="J32" s="353">
        <f>'Historical Financials'!AD35</f>
        <v>1.1859999999999999</v>
      </c>
      <c r="K32" s="353">
        <f>'Historical Financials'!AE35</f>
        <v>1.9850000000000001</v>
      </c>
      <c r="L32" s="353">
        <f>'Historical Financials'!AF35</f>
        <v>-1.956</v>
      </c>
      <c r="M32" s="353">
        <f>'Historical Financials'!AG35</f>
        <v>-4.141</v>
      </c>
      <c r="N32" s="353">
        <f>'Historical Financials'!AH35</f>
        <v>-4.2830000000000004</v>
      </c>
      <c r="O32" s="353">
        <f>'Historical Financials'!AI35</f>
        <v>-1.9849999999999999</v>
      </c>
      <c r="P32" s="353">
        <f>'Historical Financials'!AJ35</f>
        <v>-1.843</v>
      </c>
      <c r="Q32" s="354" t="n"/>
      <c r="R32" s="354" t="n"/>
      <c r="S32" s="354" t="n"/>
      <c r="T32" s="354" t="n"/>
      <c r="U32" s="354" t="n"/>
      <c r="V32" s="354" t="n"/>
      <c r="W32" s="354" t="n"/>
      <c r="X32" s="354" t="n"/>
      <c r="Y32" s="354" t="n"/>
      <c r="Z32" s="354" t="n"/>
      <c r="AA32" s="354" t="n"/>
      <c r="AB32" s="354" t="n"/>
      <c r="AC32" s="354" t="n"/>
      <c r="AD32" s="354" t="n"/>
      <c r="AE32" s="354" t="n"/>
      <c r="AF32" s="354" t="n"/>
      <c r="AG32" s="354" t="n"/>
      <c r="AH32" s="354" t="n"/>
      <c r="AI32" s="354" t="n"/>
      <c r="AJ32" s="354" t="n"/>
      <c r="AK32" s="354" t="n"/>
      <c r="AL32" s="354" t="n"/>
    </row>
    <row r="33" spans="4:16" ht="13" customHeight="1" x14ac:dyDescent="0.25">
      <c r="D33" s="348" t="n"/>
      <c r="E33" s="349" t="s">
        <v>70</v>
      </c>
      <c r="F33" s="338" t="n"/>
      <c r="G33" s="338" t="n"/>
      <c r="H33" s="353">
        <f>'Historical Financials'!AB41</f>
        <v>34.073</v>
      </c>
      <c r="I33" s="353">
        <f>'Historical Financials'!AC41</f>
        <v>26.646000000000001</v>
      </c>
      <c r="J33" s="353">
        <f>'Historical Financials'!AD41</f>
        <v>27.885000000000002</v>
      </c>
      <c r="K33" s="353">
        <f>'Historical Financials'!AE41</f>
        <v>31.274999999999999</v>
      </c>
      <c r="L33" s="353">
        <f>'Historical Financials'!AF41</f>
        <v>33.5</v>
      </c>
      <c r="M33" s="353">
        <f>'Historical Financials'!AG41</f>
        <v>31.35</v>
      </c>
      <c r="N33" s="353">
        <f>'Historical Financials'!AH41</f>
        <v>31.991000000000003</v>
      </c>
      <c r="O33" s="353">
        <f>'Historical Financials'!AI41</f>
        <v>8.1920000000000002</v>
      </c>
      <c r="P33" s="353">
        <f>'Historical Financials'!AJ41</f>
        <v>7.5510000000000019</v>
      </c>
      <c r="Q33" s="354" t="n"/>
      <c r="R33" s="354" t="n"/>
      <c r="S33" s="354" t="n"/>
      <c r="T33" s="354" t="n"/>
      <c r="U33" s="354" t="n"/>
      <c r="V33" s="354" t="n"/>
      <c r="W33" s="354" t="n"/>
      <c r="X33" s="354" t="n"/>
      <c r="Y33" s="354" t="n"/>
      <c r="Z33" s="354" t="n"/>
      <c r="AA33" s="354" t="n"/>
      <c r="AB33" s="354" t="n"/>
      <c r="AC33" s="354" t="n"/>
      <c r="AD33" s="354" t="n"/>
      <c r="AE33" s="354" t="n"/>
      <c r="AF33" s="354" t="n"/>
      <c r="AG33" s="354" t="n"/>
      <c r="AH33" s="354" t="n"/>
      <c r="AI33" s="354" t="n"/>
      <c r="AJ33" s="354" t="n"/>
      <c r="AK33" s="354" t="n"/>
      <c r="AL33" s="354" t="n"/>
    </row>
    <row r="34" spans="4:16" ht="13" customHeight="1" x14ac:dyDescent="0.25">
      <c r="D34" s="348" t="n"/>
      <c r="E34" s="349" t="s">
        <v>71</v>
      </c>
      <c r="F34" s="338" t="n"/>
      <c r="G34" s="338" t="n"/>
      <c r="H34" s="353">
        <f>'Historical Financials'!AB42</f>
        <v>40.968000000000004</v>
      </c>
      <c r="I34" s="353">
        <f>'Historical Financials'!AC42</f>
        <v>47.499000000000002</v>
      </c>
      <c r="J34" s="353">
        <f>'Historical Financials'!AD42</f>
        <v>56.616999999999997</v>
      </c>
      <c r="K34" s="353">
        <f>'Historical Financials'!AE42</f>
        <v>57.777999999999999</v>
      </c>
      <c r="L34" s="353">
        <f>'Historical Financials'!AF42</f>
        <v>56.326999999999998</v>
      </c>
      <c r="M34" s="353">
        <f>'Historical Financials'!AG42</f>
        <v>54.137</v>
      </c>
      <c r="N34" s="353">
        <f>'Historical Financials'!AH42</f>
        <v>55.103000000000002</v>
      </c>
      <c r="O34" s="353">
        <f>'Historical Financials'!AI42</f>
        <v>14.250999999999999</v>
      </c>
      <c r="P34" s="353">
        <f>'Historical Financials'!AJ42</f>
        <v>13.284999999999997</v>
      </c>
      <c r="Q34" s="354" t="n"/>
      <c r="R34" s="354" t="n"/>
      <c r="S34" s="354" t="n"/>
      <c r="T34" s="354" t="n"/>
      <c r="U34" s="354" t="n"/>
      <c r="V34" s="354" t="n"/>
      <c r="W34" s="354" t="n"/>
      <c r="X34" s="354" t="n"/>
      <c r="Y34" s="354" t="n"/>
      <c r="Z34" s="354" t="n"/>
      <c r="AA34" s="354" t="n"/>
      <c r="AB34" s="354" t="n"/>
      <c r="AC34" s="354" t="n"/>
      <c r="AD34" s="354" t="n"/>
      <c r="AE34" s="354" t="n"/>
      <c r="AF34" s="354" t="n"/>
      <c r="AG34" s="354" t="n"/>
      <c r="AH34" s="354" t="n"/>
      <c r="AI34" s="354" t="n"/>
      <c r="AJ34" s="354" t="n"/>
      <c r="AK34" s="354" t="n"/>
      <c r="AL34" s="354" t="n"/>
    </row>
    <row r="35" spans="4:16" ht="13" customHeight="1" x14ac:dyDescent="0.25">
      <c r="D35" s="348" t="n"/>
      <c r="E35" s="349" t="s">
        <v>84</v>
      </c>
      <c r="F35" s="338" t="n"/>
      <c r="G35" s="338" t="n"/>
      <c r="H35" s="353">
        <f>'Historical Financials'!AB43</f>
        <v>-5.9470000000000001</v>
      </c>
      <c r="I35" s="353">
        <f>'Historical Financials'!AC43</f>
        <v>10.518000000000001</v>
      </c>
      <c r="J35" s="353">
        <f>'Historical Financials'!AD43</f>
        <v>2.4660000000000002</v>
      </c>
      <c r="K35" s="353">
        <f>'Historical Financials'!AE43</f>
        <v>-5.2160000000000002</v>
      </c>
      <c r="L35" s="353">
        <f>'Historical Financials'!AF43</f>
        <v>-1.6140000000000001</v>
      </c>
      <c r="M35" s="353">
        <f>'Historical Financials'!AG43</f>
        <v>-5.093</v>
      </c>
      <c r="N35" s="353">
        <f>'Historical Financials'!AH43</f>
        <v>-4.6139999999999999</v>
      </c>
      <c r="O35" s="353">
        <f>'Historical Financials'!AI43</f>
        <v>1.0999999999999999E-2</v>
      </c>
      <c r="P35" s="353">
        <f>'Historical Financials'!AJ43</f>
        <v>-0.46799999999999997</v>
      </c>
      <c r="Q35" s="354" t="n"/>
      <c r="R35" s="354" t="n"/>
      <c r="S35" s="354" t="n"/>
      <c r="T35" s="354" t="n"/>
      <c r="U35" s="354" t="n"/>
      <c r="V35" s="354" t="n"/>
      <c r="W35" s="354" t="n"/>
      <c r="X35" s="354" t="n"/>
      <c r="Y35" s="354" t="n"/>
      <c r="Z35" s="354" t="n"/>
      <c r="AA35" s="354" t="n"/>
      <c r="AB35" s="354" t="n"/>
      <c r="AC35" s="354" t="n"/>
      <c r="AD35" s="354" t="n"/>
      <c r="AE35" s="354" t="n"/>
      <c r="AF35" s="354" t="n"/>
      <c r="AG35" s="354" t="n"/>
      <c r="AH35" s="354" t="n"/>
      <c r="AI35" s="354" t="n"/>
      <c r="AJ35" s="354" t="n"/>
      <c r="AK35" s="354" t="n"/>
      <c r="AL35" s="354" t="n"/>
    </row>
    <row r="36" spans="4:16" ht="13" customHeight="1" x14ac:dyDescent="0.25">
      <c r="D36" s="348" t="n"/>
      <c r="E36" s="349" t="s">
        <v>64</v>
      </c>
      <c r="F36" s="338" t="n"/>
      <c r="G36" s="338" t="n"/>
      <c r="H36" s="353">
        <f>'Historical Financials'!AB44</f>
        <v>0</v>
      </c>
      <c r="I36" s="353">
        <f>'Historical Financials'!AC44</f>
        <v>0</v>
      </c>
      <c r="J36" s="353">
        <f>'Historical Financials'!AD44</f>
        <v>222.322</v>
      </c>
      <c r="K36" s="353">
        <f>'Historical Financials'!AE44</f>
        <v>0</v>
      </c>
      <c r="L36" s="353">
        <f>'Historical Financials'!AF44</f>
        <v>0</v>
      </c>
      <c r="M36" s="353">
        <f>'Historical Financials'!AG44</f>
        <v>74.724999999999994</v>
      </c>
      <c r="N36" s="353">
        <f>'Historical Financials'!AH44</f>
        <v>74.724999999999994</v>
      </c>
      <c r="O36" s="353">
        <f>'Historical Financials'!AI44</f>
        <v>0</v>
      </c>
      <c r="P36" s="353">
        <f>'Historical Financials'!AJ44</f>
        <v>0</v>
      </c>
      <c r="Q36" s="354" t="n"/>
      <c r="R36" s="354" t="n"/>
      <c r="S36" s="354" t="n"/>
      <c r="T36" s="354" t="n"/>
      <c r="U36" s="354" t="n"/>
      <c r="V36" s="354" t="n"/>
      <c r="W36" s="354" t="n"/>
      <c r="X36" s="354" t="n"/>
      <c r="Y36" s="354" t="n"/>
      <c r="Z36" s="354" t="n"/>
      <c r="AA36" s="354" t="n"/>
      <c r="AB36" s="354" t="n"/>
      <c r="AC36" s="354" t="n"/>
      <c r="AD36" s="354" t="n"/>
      <c r="AE36" s="354" t="n"/>
      <c r="AF36" s="354" t="n"/>
      <c r="AG36" s="354" t="n"/>
      <c r="AH36" s="354" t="n"/>
      <c r="AI36" s="354" t="n"/>
      <c r="AJ36" s="354" t="n"/>
      <c r="AK36" s="354" t="n"/>
      <c r="AL36" s="354" t="n"/>
    </row>
    <row r="37" spans="4:16" ht="13" customHeight="1" x14ac:dyDescent="0.25">
      <c r="D37" s="348" t="n"/>
      <c r="E37" s="349" t="s">
        <v>91</v>
      </c>
      <c r="F37" s="338" t="n"/>
      <c r="G37" s="338" t="n"/>
      <c r="H37" s="353">
        <f>'Historical Financials'!AB45</f>
        <v>0</v>
      </c>
      <c r="I37" s="353">
        <f>'Historical Financials'!AC45</f>
        <v>0</v>
      </c>
      <c r="J37" s="353">
        <f>'Historical Financials'!AD45</f>
        <v>11.542</v>
      </c>
      <c r="K37" s="353">
        <f>'Historical Financials'!AE45</f>
        <v>0.22500000000000001</v>
      </c>
      <c r="L37" s="353">
        <f>'Historical Financials'!AF45</f>
        <v>27.901</v>
      </c>
      <c r="M37" s="353">
        <f>'Historical Financials'!AG45</f>
        <v>24.942</v>
      </c>
      <c r="N37" s="353">
        <f>'Historical Financials'!AH45</f>
        <v>9.6720000000000006</v>
      </c>
      <c r="O37" s="353">
        <f>'Historical Financials'!AI45</f>
        <v>0</v>
      </c>
      <c r="P37" s="353">
        <f>'Historical Financials'!AJ45</f>
        <v>15.27</v>
      </c>
      <c r="Q37" s="354" t="n"/>
      <c r="R37" s="354" t="n"/>
      <c r="S37" s="354" t="n"/>
      <c r="T37" s="354" t="n"/>
      <c r="U37" s="354" t="n"/>
      <c r="V37" s="354" t="n"/>
      <c r="W37" s="354" t="n"/>
      <c r="X37" s="354" t="n"/>
      <c r="Y37" s="354" t="n"/>
      <c r="Z37" s="354" t="n"/>
      <c r="AA37" s="354" t="n"/>
      <c r="AB37" s="354" t="n"/>
      <c r="AC37" s="354" t="n"/>
      <c r="AD37" s="354" t="n"/>
      <c r="AE37" s="354" t="n"/>
      <c r="AF37" s="354" t="n"/>
      <c r="AG37" s="354" t="n"/>
      <c r="AH37" s="354" t="n"/>
      <c r="AI37" s="354" t="n"/>
      <c r="AJ37" s="354" t="n"/>
      <c r="AK37" s="354" t="n"/>
      <c r="AL37" s="354" t="n"/>
    </row>
    <row r="38" spans="4:16" ht="13" customHeight="1" x14ac:dyDescent="0.25">
      <c r="D38" s="348" t="n"/>
      <c r="E38" s="349" t="s">
        <v>72</v>
      </c>
      <c r="F38" s="338" t="n"/>
      <c r="G38" s="338" t="n"/>
      <c r="H38" s="353">
        <f>'Historical Financials'!AB46</f>
        <v>12.81</v>
      </c>
      <c r="I38" s="353">
        <f>'Historical Financials'!AC46</f>
        <v>81.111999999999995</v>
      </c>
      <c r="J38" s="353">
        <f>'Historical Financials'!AD46</f>
        <v>87.697000000000003</v>
      </c>
      <c r="K38" s="353">
        <f>'Historical Financials'!AE46</f>
        <v>53.203000000000003</v>
      </c>
      <c r="L38" s="353">
        <f>'Historical Financials'!AF46</f>
        <v>1.794</v>
      </c>
      <c r="M38" s="353">
        <f>'Historical Financials'!AG46</f>
        <v>15.254</v>
      </c>
      <c r="N38" s="353">
        <f>'Historical Financials'!AH46</f>
        <v>17.312999999999999</v>
      </c>
      <c r="O38" s="353">
        <f>'Historical Financials'!AI46</f>
        <v>4.8369999999999997</v>
      </c>
      <c r="P38" s="353">
        <f>'Historical Financials'!AJ46</f>
        <v>2.7780000000000005</v>
      </c>
      <c r="Q38" s="354" t="n"/>
      <c r="R38" s="354" t="n"/>
      <c r="S38" s="354" t="n"/>
      <c r="T38" s="354" t="n"/>
      <c r="U38" s="354" t="n"/>
      <c r="V38" s="354" t="n"/>
      <c r="W38" s="354" t="n"/>
      <c r="X38" s="354" t="n"/>
      <c r="Y38" s="354" t="n"/>
      <c r="Z38" s="354" t="n"/>
      <c r="AA38" s="354" t="n"/>
      <c r="AB38" s="354" t="n"/>
      <c r="AC38" s="354" t="n"/>
      <c r="AD38" s="354" t="n"/>
      <c r="AE38" s="354" t="n"/>
      <c r="AF38" s="354" t="n"/>
      <c r="AG38" s="354" t="n"/>
      <c r="AH38" s="354" t="n"/>
      <c r="AI38" s="354" t="n"/>
      <c r="AJ38" s="354" t="n"/>
      <c r="AK38" s="354" t="n"/>
      <c r="AL38" s="354" t="n"/>
    </row>
    <row r="39" spans="4:16" ht="13" customHeight="1" x14ac:dyDescent="0.25">
      <c r="D39" s="356" t="n"/>
      <c r="E39" s="357" t="s">
        <v>77</v>
      </c>
      <c r="F39" s="358" t="n"/>
      <c r="G39" s="358" t="n"/>
      <c r="H39" s="359">
        <f>'Historical Financials'!AB47</f>
        <v>1.82</v>
      </c>
      <c r="I39" s="359">
        <f>'Historical Financials'!AC54</f>
        <v>30.563999999999997</v>
      </c>
      <c r="J39" s="359">
        <f>'Historical Financials'!AD54</f>
        <v>13.952000000000002</v>
      </c>
      <c r="K39" s="359">
        <f>'Historical Financials'!AE54</f>
        <v>6.245000000000001</v>
      </c>
      <c r="L39" s="359">
        <f>'Historical Financials'!AF54</f>
        <v>0</v>
      </c>
      <c r="M39" s="359">
        <f>'Historical Financials'!AG54</f>
        <v>-6.0490000000000004</v>
      </c>
      <c r="N39" s="359">
        <f>'Historical Financials'!AH54</f>
        <v>-6.0360000000000005</v>
      </c>
      <c r="O39" s="359">
        <f>'Historical Financials'!AI54</f>
        <v>1.2999999999999999E-2</v>
      </c>
      <c r="P39" s="359">
        <f>'Historical Financials'!AJ54</f>
        <v>0</v>
      </c>
      <c r="Q39" s="360" t="n"/>
      <c r="R39" s="360" t="n"/>
      <c r="S39" s="360" t="n"/>
      <c r="T39" s="360" t="n"/>
      <c r="U39" s="360" t="n"/>
      <c r="V39" s="360" t="n"/>
      <c r="W39" s="360" t="n"/>
      <c r="X39" s="360" t="n"/>
      <c r="Y39" s="360" t="n"/>
      <c r="Z39" s="360" t="n"/>
      <c r="AA39" s="360" t="n"/>
      <c r="AB39" s="360" t="n"/>
      <c r="AC39" s="360" t="n"/>
      <c r="AD39" s="360" t="n"/>
      <c r="AE39" s="360" t="n"/>
      <c r="AF39" s="360" t="n"/>
      <c r="AG39" s="360" t="n"/>
      <c r="AH39" s="360" t="n"/>
      <c r="AI39" s="360" t="n"/>
      <c r="AJ39" s="360" t="n"/>
      <c r="AK39" s="360" t="n"/>
      <c r="AL39" s="360" t="n"/>
    </row>
    <row r="40" spans="4:16" ht="13" customHeight="1" x14ac:dyDescent="0.25">
      <c r="D40" s="370" t="s">
        <v>73</v>
      </c>
      <c r="E40" s="371" t="n"/>
      <c r="F40" s="371" t="n"/>
      <c r="G40" s="371" t="n"/>
      <c r="H40" s="372">
        <f>'Historical Financials'!AB55</f>
        <v>116.07500000000005</v>
      </c>
      <c r="I40" s="372">
        <f>'Historical Financials'!AC55</f>
        <v>109.00700000000003</v>
      </c>
      <c r="J40" s="372">
        <f>'Historical Financials'!AD55</f>
        <v>41.526999999999987</v>
      </c>
      <c r="K40" s="372">
        <f>'Historical Financials'!AE55</f>
        <v>61.09300000000006</v>
      </c>
      <c r="L40" s="372">
        <f>'Historical Financials'!AF55</f>
        <v>81.94399999999996</v>
      </c>
      <c r="M40" s="372">
        <f>'Historical Financials'!AG55</f>
        <v>69.969000000000065</v>
      </c>
      <c r="N40" s="372">
        <f>'Historical Financials'!AH55</f>
        <v>68.955999999999975</v>
      </c>
      <c r="O40" s="372">
        <f>'Historical Financials'!AI55</f>
        <v>18.360999999999969</v>
      </c>
      <c r="P40" s="372">
        <f>'Historical Financials'!AJ55</f>
        <v>19.372000000000067</v>
      </c>
      <c r="Q40" s="373" t="n"/>
      <c r="R40" s="373" t="n"/>
      <c r="S40" s="373" t="n"/>
      <c r="T40" s="373" t="n"/>
      <c r="U40" s="373" t="n"/>
      <c r="V40" s="373" t="n"/>
      <c r="W40" s="373" t="n"/>
      <c r="X40" s="373" t="n"/>
      <c r="Y40" s="373" t="n"/>
      <c r="Z40" s="373" t="n"/>
      <c r="AA40" s="373" t="n"/>
      <c r="AB40" s="373" t="n"/>
      <c r="AC40" s="373" t="n"/>
      <c r="AD40" s="373" t="n"/>
      <c r="AE40" s="373" t="n"/>
      <c r="AF40" s="373" t="n"/>
      <c r="AG40" s="373" t="n"/>
      <c r="AH40" s="373" t="n"/>
      <c r="AI40" s="373" t="n"/>
      <c r="AJ40" s="373" t="n"/>
      <c r="AK40" s="373" t="n"/>
      <c r="AL40" s="373" t="n"/>
    </row>
    <row r="41" spans="4:16" ht="13" customHeight="1" x14ac:dyDescent="0.25">
      <c r="D41" s="386" t="n"/>
      <c r="E41" s="387" t="s">
        <v>104</v>
      </c>
      <c r="F41" s="387"/>
      <c r="G41" s="387"/>
      <c r="H41" s="388">
        <f>'Historical Financials'!AB56</f>
        <v>0.21268038668161804</v>
      </c>
      <c r="I41" s="388">
        <f>'Historical Financials'!AC56</f>
        <v>0.13876607960078674</v>
      </c>
      <c r="J41" s="388">
        <f>'Historical Financials'!AD56</f>
        <v>6.3312908502960022E-2</v>
      </c>
      <c r="K41" s="388">
        <f>'Historical Financials'!AE56</f>
        <v>0.10083316553388293</v>
      </c>
      <c r="L41" s="388">
        <f>'Historical Financials'!AF56</f>
        <v>0.13565270365122031</v>
      </c>
      <c r="M41" s="388">
        <f>'Historical Financials'!AG56</f>
        <v>0.12505183014012022</v>
      </c>
      <c r="N41" s="388">
        <f>'Historical Financials'!AH56</f>
        <v>0.11831846259437194</v>
      </c>
      <c r="O41" s="388">
        <f>'Historical Financials'!AI56</f>
        <v>0.10887883441949257</v>
      </c>
      <c r="P41" s="388">
        <f>'Historical Financials'!AJ56</f>
        <v>0.13327187545147509</v>
      </c>
      <c r="Q41" s="389" t="n"/>
      <c r="R41" s="389" t="n"/>
      <c r="S41" s="389" t="n"/>
      <c r="T41" s="389" t="n"/>
      <c r="U41" s="389" t="n"/>
      <c r="V41" s="389" t="n"/>
      <c r="W41" s="389" t="n"/>
      <c r="X41" s="389" t="n"/>
      <c r="Y41" s="389" t="n"/>
      <c r="Z41" s="389" t="n"/>
      <c r="AA41" s="389" t="n"/>
      <c r="AB41" s="389" t="n"/>
      <c r="AC41" s="389" t="n"/>
      <c r="AD41" s="389" t="n"/>
      <c r="AE41" s="389" t="n"/>
      <c r="AF41" s="389" t="n"/>
      <c r="AG41" s="389" t="n"/>
      <c r="AH41" s="389" t="n"/>
      <c r="AI41" s="389" t="n"/>
      <c r="AJ41" s="389" t="n"/>
      <c r="AK41" s="389" t="n"/>
      <c r="AL41" s="389" t="n"/>
    </row>
    <row r="42" spans="4:16" ht="13" customHeight="1" x14ac:dyDescent="0.25">
      <c r="D42" s="348" t="n"/>
      <c r="E42" s="349" t="s">
        <v>146</v>
      </c>
      <c r="F42" s="338" t="n"/>
      <c r="G42" s="338" t="n"/>
      <c r="H42" s="353">
        <f>'Historical Financials'!AB69</f>
        <v>-35.091999999999999</v>
      </c>
      <c r="I42" s="353">
        <f>'Historical Financials'!AC69</f>
        <v>-82.342999999999989</v>
      </c>
      <c r="J42" s="353">
        <f>'Historical Financials'!AD69</f>
        <v>6.2040000000000077</v>
      </c>
      <c r="K42" s="353">
        <f>'Historical Financials'!AE69</f>
        <v>37.167000000000009</v>
      </c>
      <c r="L42" s="353">
        <f>'Historical Financials'!AF69</f>
        <v>-17.030999999999999</v>
      </c>
      <c r="M42" s="353">
        <f>'Historical Financials'!AG69</f>
        <v>-9.0229999999999961</v>
      </c>
      <c r="N42" s="353">
        <f>'Historical Financials'!AH69</f>
        <v>-33.363</v>
      </c>
      <c r="O42" s="353">
        <f>'Historical Financials'!AI69</f>
        <v>-4.9990000000000023</v>
      </c>
      <c r="P42" s="353">
        <f>'Historical Financials'!AJ69</f>
        <v>19.341000000000001</v>
      </c>
      <c r="Q42" s="354" t="n"/>
      <c r="R42" s="354" t="n"/>
      <c r="S42" s="354" t="n"/>
      <c r="T42" s="354" t="n"/>
      <c r="U42" s="354" t="n"/>
      <c r="V42" s="354" t="n"/>
      <c r="W42" s="354" t="n"/>
      <c r="X42" s="354" t="n"/>
      <c r="Y42" s="354" t="n"/>
      <c r="Z42" s="354" t="n"/>
      <c r="AA42" s="354" t="n"/>
      <c r="AB42" s="354" t="n"/>
      <c r="AC42" s="354" t="n"/>
      <c r="AD42" s="354" t="n"/>
      <c r="AE42" s="354" t="n"/>
      <c r="AF42" s="354" t="n"/>
      <c r="AG42" s="354" t="n"/>
      <c r="AH42" s="354" t="n"/>
      <c r="AI42" s="354" t="n"/>
      <c r="AJ42" s="354" t="n"/>
      <c r="AK42" s="354" t="n"/>
      <c r="AL42" s="354" t="n"/>
    </row>
    <row r="43" spans="4:16" ht="13" customHeight="1" x14ac:dyDescent="0.25">
      <c r="D43" s="348" t="n"/>
      <c r="E43" s="349" t="s">
        <v>131</v>
      </c>
      <c r="F43" s="338" t="n"/>
      <c r="G43" s="338" t="n"/>
      <c r="H43" s="353">
        <f>'Historical Financials'!AB70</f>
        <v>-14.127000000000001</v>
      </c>
      <c r="I43" s="353">
        <f>'Historical Financials'!AC70</f>
        <v>-22.478999999999999</v>
      </c>
      <c r="J43" s="353">
        <f>'Historical Financials'!AD70</f>
        <v>-18.398</v>
      </c>
      <c r="K43" s="353">
        <f>'Historical Financials'!AE70</f>
        <v>-19.946000000000002</v>
      </c>
      <c r="L43" s="353">
        <f>'Historical Financials'!AF70</f>
        <v>-11.996</v>
      </c>
      <c r="M43" s="353">
        <f>'Historical Financials'!AG70</f>
        <v>-6.9340000000000002</v>
      </c>
      <c r="N43" s="353">
        <f>'Historical Financials'!AH70</f>
        <v>-7.5759999999999996</v>
      </c>
      <c r="O43" s="353">
        <f>'Historical Financials'!AI70</f>
        <v>-1.9619999999999997</v>
      </c>
      <c r="P43" s="353">
        <f>'Historical Financials'!AJ70</f>
        <v>-1.3200000000000003</v>
      </c>
      <c r="Q43" s="354" t="n"/>
      <c r="R43" s="354" t="n"/>
      <c r="S43" s="354" t="n"/>
      <c r="T43" s="354" t="n"/>
      <c r="U43" s="354" t="n"/>
      <c r="V43" s="354" t="n"/>
      <c r="W43" s="354" t="n"/>
      <c r="X43" s="354" t="n"/>
      <c r="Y43" s="354" t="n"/>
      <c r="Z43" s="354" t="n"/>
      <c r="AA43" s="354" t="n"/>
      <c r="AB43" s="354" t="n"/>
      <c r="AC43" s="354" t="n"/>
      <c r="AD43" s="354" t="n"/>
      <c r="AE43" s="354" t="n"/>
      <c r="AF43" s="354" t="n"/>
      <c r="AG43" s="354" t="n"/>
      <c r="AH43" s="354" t="n"/>
      <c r="AI43" s="354" t="n"/>
      <c r="AJ43" s="354" t="n"/>
      <c r="AK43" s="354" t="n"/>
      <c r="AL43" s="354" t="n"/>
    </row>
    <row r="44" spans="4:16" ht="13" customHeight="1" x14ac:dyDescent="0.25">
      <c r="D44" s="348" t="n"/>
      <c r="E44" s="349" t="s">
        <v>155</v>
      </c>
      <c r="F44" s="338" t="n"/>
      <c r="G44" s="338" t="n"/>
      <c r="H44" s="353">
        <f>-H32</f>
        <v>-0.749</v>
      </c>
      <c r="I44" s="353">
        <f t="shared" ref="I44:P44" si="1">-I32</f>
        <v>-1.4890000000000001</v>
      </c>
      <c r="J44" s="353">
        <f t="shared" si="1"/>
        <v>-1.1859999999999999</v>
      </c>
      <c r="K44" s="353">
        <f t="shared" si="1"/>
        <v>-1.9850000000000001</v>
      </c>
      <c r="L44" s="353">
        <f t="shared" si="1"/>
        <v>1.956</v>
      </c>
      <c r="M44" s="353">
        <f t="shared" ref="M44" si="2">-M32</f>
        <v>4.141</v>
      </c>
      <c r="N44" s="353">
        <f t="shared" ref="N44" si="3">-N32</f>
        <v>4.2830000000000004</v>
      </c>
      <c r="O44" s="353">
        <f t="shared" si="1"/>
        <v>1.9849999999999999</v>
      </c>
      <c r="P44" s="353">
        <f t="shared" si="1"/>
        <v>1.843</v>
      </c>
      <c r="Q44" s="354" t="n"/>
      <c r="R44" s="354" t="n"/>
      <c r="S44" s="354" t="n"/>
      <c r="T44" s="354" t="n"/>
      <c r="U44" s="354" t="n"/>
      <c r="V44" s="354" t="n"/>
      <c r="W44" s="354" t="n"/>
      <c r="X44" s="354" t="n"/>
      <c r="Y44" s="354" t="n"/>
      <c r="Z44" s="354" t="n"/>
      <c r="AA44" s="354" t="n"/>
      <c r="AB44" s="354" t="n"/>
      <c r="AC44" s="354" t="n"/>
      <c r="AD44" s="354" t="n"/>
      <c r="AE44" s="354" t="n"/>
      <c r="AF44" s="354" t="n"/>
      <c r="AG44" s="354" t="n"/>
      <c r="AH44" s="354" t="n"/>
      <c r="AI44" s="354" t="n"/>
      <c r="AJ44" s="354" t="n"/>
      <c r="AK44" s="354" t="n"/>
      <c r="AL44" s="354" t="n"/>
    </row>
    <row r="45" spans="4:16" ht="13" customHeight="1" x14ac:dyDescent="0.25">
      <c r="D45" s="337" t="str">
        <f>'O2'!D31</f>
        <v>FCF</v>
      </c>
      <c r="E45" s="338" t="n"/>
      <c r="F45" s="338" t="n"/>
      <c r="G45" s="338" t="n"/>
      <c r="H45" s="353">
        <f t="shared" ref="H45:P45" si="4">H40+SUM(H42:H44)</f>
        <v>66.107000000000042</v>
      </c>
      <c r="I45" s="353">
        <f t="shared" si="4"/>
        <v>2.6960000000000406</v>
      </c>
      <c r="J45" s="353">
        <f t="shared" si="4"/>
        <v>28.146999999999995</v>
      </c>
      <c r="K45" s="353">
        <f t="shared" si="4"/>
        <v>76.329000000000065</v>
      </c>
      <c r="L45" s="353">
        <f t="shared" si="4"/>
        <v>54.872999999999962</v>
      </c>
      <c r="M45" s="353">
        <f t="shared" ref="M45" si="5">M40+SUM(M42:M44)</f>
        <v>58.15300000000007</v>
      </c>
      <c r="N45" s="353">
        <f t="shared" ref="N45" si="6">N40+SUM(N42:N44)</f>
        <v>32.299999999999976</v>
      </c>
      <c r="O45" s="353">
        <f t="shared" si="4"/>
        <v>13.384999999999966</v>
      </c>
      <c r="P45" s="353">
        <f t="shared" si="4"/>
        <v>39.236000000000068</v>
      </c>
      <c r="Q45" s="354" t="n"/>
      <c r="R45" s="354" t="n"/>
      <c r="S45" s="354" t="n"/>
      <c r="T45" s="354" t="n"/>
      <c r="U45" s="354" t="n"/>
      <c r="V45" s="354" t="n"/>
      <c r="W45" s="354" t="n"/>
      <c r="X45" s="354" t="n"/>
      <c r="Y45" s="354" t="n"/>
      <c r="Z45" s="354" t="n"/>
      <c r="AA45" s="354" t="n"/>
      <c r="AB45" s="354" t="n"/>
      <c r="AC45" s="354" t="n"/>
      <c r="AD45" s="354" t="n"/>
      <c r="AE45" s="354" t="n"/>
      <c r="AF45" s="354" t="n"/>
      <c r="AG45" s="354" t="n"/>
      <c r="AH45" s="354" t="n"/>
      <c r="AI45" s="354" t="n"/>
      <c r="AJ45" s="354" t="n"/>
      <c r="AK45" s="354" t="n"/>
      <c r="AL45" s="354" t="n"/>
    </row>
    <row r="46" spans="4:16" ht="13" customHeight="1" x14ac:dyDescent="0.25">
      <c r="D46" s="338" t="n"/>
      <c r="E46" s="337" t="str">
        <f>'Historical Financials'!D72</f>
        <v>Less: Interest Expense</v>
      </c>
      <c r="F46" s="338" t="n"/>
      <c r="G46" s="338" t="n"/>
      <c r="H46" s="353">
        <f>'Historical Financials'!AB72</f>
        <v>-34.073</v>
      </c>
      <c r="I46" s="353">
        <f>'Historical Financials'!AC72</f>
        <v>-26.646000000000001</v>
      </c>
      <c r="J46" s="353">
        <f>'Historical Financials'!AD72</f>
        <v>-27.885000000000002</v>
      </c>
      <c r="K46" s="353">
        <f>'Historical Financials'!AE72</f>
        <v>-31.274999999999999</v>
      </c>
      <c r="L46" s="353">
        <f>'Historical Financials'!AF72</f>
        <v>-33.5</v>
      </c>
      <c r="M46" s="353">
        <f>'Historical Financials'!AG72</f>
        <v>-31.35</v>
      </c>
      <c r="N46" s="353">
        <f>'Historical Financials'!AH72</f>
        <v>-31.991000000000003</v>
      </c>
      <c r="O46" s="353">
        <f>'Historical Financials'!AI72</f>
        <v>-8.1920000000000002</v>
      </c>
      <c r="P46" s="353">
        <f>'Historical Financials'!AJ72</f>
        <v>-7.5510000000000019</v>
      </c>
      <c r="Q46" s="354" t="n"/>
      <c r="R46" s="354" t="n"/>
      <c r="S46" s="354" t="n"/>
      <c r="T46" s="354" t="n"/>
      <c r="U46" s="354" t="n"/>
      <c r="V46" s="354" t="n"/>
      <c r="W46" s="354" t="n"/>
      <c r="X46" s="354" t="n"/>
      <c r="Y46" s="354" t="n"/>
      <c r="Z46" s="354" t="n"/>
      <c r="AA46" s="354" t="n"/>
      <c r="AB46" s="354" t="n"/>
      <c r="AC46" s="354" t="n"/>
      <c r="AD46" s="354" t="n"/>
      <c r="AE46" s="354" t="n"/>
      <c r="AF46" s="354" t="n"/>
      <c r="AG46" s="354" t="n"/>
      <c r="AH46" s="354" t="n"/>
      <c r="AI46" s="354" t="n"/>
      <c r="AJ46" s="354" t="n"/>
      <c r="AK46" s="354" t="n"/>
      <c r="AL46" s="354" t="n"/>
    </row>
    <row r="47" spans="4:16" ht="13" customHeight="1" x14ac:dyDescent="0.25">
      <c r="D47" s="358" t="n"/>
      <c r="E47" s="385" t="str">
        <f>'Historical Financials'!D73</f>
        <v>Less: Mandatory Amortization</v>
      </c>
      <c r="F47" s="358" t="n"/>
      <c r="G47" s="358" t="n"/>
      <c r="H47" s="359">
        <f>'Historical Financials'!AB73</f>
        <v>-5.1000000000000005</v>
      </c>
      <c r="I47" s="359">
        <f>'Historical Financials'!AC73</f>
        <v>-5.1000000000000005</v>
      </c>
      <c r="J47" s="359">
        <f>'Historical Financials'!AD73</f>
        <v>-5.1000000000000005</v>
      </c>
      <c r="K47" s="359">
        <f>'Historical Financials'!AE73</f>
        <v>-5.1000000000000005</v>
      </c>
      <c r="L47" s="359">
        <f>'Historical Financials'!AF73</f>
        <v>-5.1000000000000005</v>
      </c>
      <c r="M47" s="359">
        <f>'Historical Financials'!AG73</f>
        <v>-5.1000000000000005</v>
      </c>
      <c r="N47" s="359">
        <f>'Historical Financials'!AH73</f>
        <v>-5.1000000000000014</v>
      </c>
      <c r="O47" s="359">
        <f>'Historical Financials'!AI73</f>
        <v>-1.2750000000000004</v>
      </c>
      <c r="P47" s="359">
        <f>'Historical Financials'!AJ73</f>
        <v>-1.2750000000000004</v>
      </c>
      <c r="Q47" s="360" t="n"/>
      <c r="R47" s="360" t="n"/>
      <c r="S47" s="360" t="n"/>
      <c r="T47" s="360" t="n"/>
      <c r="U47" s="360" t="n"/>
      <c r="V47" s="360" t="n"/>
      <c r="W47" s="360" t="n"/>
      <c r="X47" s="360" t="n"/>
      <c r="Y47" s="360" t="n"/>
      <c r="Z47" s="360" t="n"/>
      <c r="AA47" s="360" t="n"/>
      <c r="AB47" s="360" t="n"/>
      <c r="AC47" s="360" t="n"/>
      <c r="AD47" s="360" t="n"/>
      <c r="AE47" s="360" t="n"/>
      <c r="AF47" s="360" t="n"/>
      <c r="AG47" s="360" t="n"/>
      <c r="AH47" s="360" t="n"/>
      <c r="AI47" s="360" t="n"/>
      <c r="AJ47" s="360" t="n"/>
      <c r="AK47" s="360" t="n"/>
      <c r="AL47" s="360" t="n"/>
    </row>
    <row r="48" spans="4:16" ht="13" customHeight="1" x14ac:dyDescent="0.25">
      <c r="D48" s="370" t="s">
        <v>182</v>
      </c>
      <c r="E48" s="371" t="n"/>
      <c r="F48" s="371" t="n"/>
      <c r="G48" s="371" t="n"/>
      <c r="H48" s="372">
        <f>SUM(H45:H47)</f>
        <v>26.93400000000004</v>
      </c>
      <c r="I48" s="372">
        <f t="shared" ref="I48:P48" si="7">SUM(I45:I47)</f>
        <v>-29.049999999999962</v>
      </c>
      <c r="J48" s="372">
        <f t="shared" si="7"/>
        <v>-4.8380000000000072</v>
      </c>
      <c r="K48" s="372">
        <f t="shared" si="7"/>
        <v>39.954000000000065</v>
      </c>
      <c r="L48" s="372">
        <f t="shared" si="7"/>
        <v>16.272999999999961</v>
      </c>
      <c r="M48" s="372">
        <f t="shared" ref="M48" si="8">SUM(M45:M47)</f>
        <v>21.703000000000067</v>
      </c>
      <c r="N48" s="372">
        <f t="shared" ref="N48" si="9">SUM(N45:N47)</f>
        <v>-4.7910000000000288</v>
      </c>
      <c r="O48" s="372">
        <f t="shared" si="7"/>
        <v>3.9179999999999655</v>
      </c>
      <c r="P48" s="372">
        <f t="shared" si="7"/>
        <v>30.410000000000068</v>
      </c>
      <c r="Q48" s="373" t="n"/>
      <c r="R48" s="373" t="n"/>
      <c r="S48" s="373" t="n"/>
      <c r="T48" s="373" t="n"/>
      <c r="U48" s="373" t="n"/>
      <c r="V48" s="373" t="n"/>
      <c r="W48" s="373" t="n"/>
      <c r="X48" s="373" t="n"/>
      <c r="Y48" s="373" t="n"/>
      <c r="Z48" s="373" t="n"/>
      <c r="AA48" s="373" t="n"/>
      <c r="AB48" s="373" t="n"/>
      <c r="AC48" s="373" t="n"/>
      <c r="AD48" s="373" t="n"/>
      <c r="AE48" s="373" t="n"/>
      <c r="AF48" s="373" t="n"/>
      <c r="AG48" s="373" t="n"/>
      <c r="AH48" s="373" t="n"/>
      <c r="AI48" s="373" t="n"/>
      <c r="AJ48" s="373" t="n"/>
      <c r="AK48" s="373" t="n"/>
      <c r="AL48" s="373" t="n"/>
    </row>
  </sheetData>
  <conditionalFormatting sqref="D12:N12 D16:H40 I16:P41 D45:P45">
    <cfRule type="expression" dxfId="133" priority="25">
      <formula>IF(#REF!=1,1,0)</formula>
    </cfRule>
  </conditionalFormatting>
  <conditionalFormatting sqref="D11:P11">
    <cfRule type="expression" dxfId="132" priority="5">
      <formula>IF(#REF!=1,1,0)</formula>
    </cfRule>
  </conditionalFormatting>
  <conditionalFormatting sqref="D48:P48">
    <cfRule type="expression" dxfId="131" priority="6">
      <formula>IF(#REF!=1,1,0)</formula>
    </cfRule>
  </conditionalFormatting>
  <conditionalFormatting sqref="E42:E44">
    <cfRule type="expression" dxfId="130" priority="28">
      <formula>IF(#REF!=1,1,0)</formula>
    </cfRule>
  </conditionalFormatting>
  <conditionalFormatting sqref="E41:K41">
    <cfRule type="expression" dxfId="129" priority="122">
      <formula>IF(#REF!=1,1,0)</formula>
    </cfRule>
  </conditionalFormatting>
  <conditionalFormatting sqref="E13:N15">
    <cfRule type="expression" dxfId="128" priority="2">
      <formula>IF(#REF!=1,1,0)</formula>
    </cfRule>
  </conditionalFormatting>
  <conditionalFormatting sqref="H8 O8:O9 I9:N10 D10:H10 O10:P10">
    <cfRule type="expression" dxfId="127" priority="8">
      <formula>IF(#REF!=1,1,0)</formula>
    </cfRule>
  </conditionalFormatting>
  <conditionalFormatting sqref="H13:H19">
    <cfRule type="expression" dxfId="126" priority="36">
      <formula>IF(#REF!=1,1,0)</formula>
    </cfRule>
  </conditionalFormatting>
  <conditionalFormatting sqref="H21:H41">
    <cfRule type="expression" dxfId="125" priority="29">
      <formula>IF(#REF!=1,1,0)</formula>
    </cfRule>
  </conditionalFormatting>
  <conditionalFormatting sqref="H42:P44">
    <cfRule type="expression" dxfId="124" priority="19">
      <formula>IF(#REF!=1,1,0)</formula>
    </cfRule>
  </conditionalFormatting>
  <conditionalFormatting sqref="L8:N8">
    <cfRule type="expression" dxfId="123" priority="7">
      <formula>IF(#REF!=1,1,0)</formula>
    </cfRule>
  </conditionalFormatting>
  <pageMargins left="0.7" right="0.7" top="0.75" bottom="0.75" header="0.3" footer="0.3"/>
  <pageSetup scale="79" orientation="portrait" r:id="rId1"/>
  <customProperties>
    <customPr name="UniqueName"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9052B-E98D-46D3-AB81-BB8393DBB260}">
  <sheetPr>
    <tabColor rgb="FFFFFF00"/>
  </sheetPr>
  <dimension ref="C3:P35"/>
  <sheetViews>
    <sheetView showGridLines="0" zoomScaleNormal="100" zoomScaleSheetLayoutView="85" workbookViewId="0" zoomScale="85">
      <pane xSplit="4" ySplit="10" topLeftCell="E11" activePane="topLeft" state="frozen"/>
      <selection activeCell="A1" sqref="A1"/>
    </sheetView>
  </sheetViews>
  <sheetFormatPr defaultColWidth="10.6328125" defaultRowHeight="10.5" outlineLevelRow="1" outlineLevelCol="1" x14ac:dyDescent="0.25"/>
  <cols>
    <col width="1.8" customWidth="1" style="3" min="1" max="13"/>
    <col width="1.8" customWidth="1" min="2" max="2"/>
    <col width="26" customWidth="1" min="3" max="3"/>
    <col width="2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outlineLevel="1" width="10" customWidth="1" style="3" min="14" max="14"/>
    <col collapsed="1" width="10" customWidth="1" style="3" min="15" max="15"/>
    <col width="10" customWidth="1" style="3" min="16" max="16384"/>
  </cols>
  <sheetData xmlns="http://schemas.openxmlformats.org/spreadsheetml/2006/main" xmlns:x14ac="http://schemas.microsoft.com/office/spreadsheetml/2009/9/ac">
    <row r="3" spans="4:16" s="19" customFormat="1" ht="13" x14ac:dyDescent="0.25">
      <c r="C3" s="338" t="n"/>
      <c r="D3" s="337" t="s">
        <v>6</v>
      </c>
      <c r="E3" s="338" t="n"/>
      <c r="F3" s="338" t="n"/>
      <c r="G3" s="338" t="n"/>
      <c r="H3" s="338" t="n"/>
      <c r="I3" s="338" t="n"/>
      <c r="J3" s="338" t="n"/>
      <c r="K3" s="338" t="n"/>
      <c r="L3" s="338" t="n"/>
      <c r="M3" s="338" t="n"/>
      <c r="N3" s="338" t="n"/>
      <c r="O3" s="338" t="n"/>
      <c r="P3" s="339" t="s">
        <v>14</v>
      </c>
    </row>
    <row r="4" spans="4:16" s="19" customFormat="1" ht="13" x14ac:dyDescent="0.25">
      <c r="C4" s="338" t="n"/>
      <c r="D4" s="337" t="s">
        <v>85</v>
      </c>
      <c r="E4" s="337"/>
      <c r="F4" s="337"/>
      <c r="G4" s="337"/>
      <c r="H4" s="337"/>
      <c r="I4" s="337"/>
      <c r="J4" s="337"/>
      <c r="K4" s="337"/>
      <c r="L4" s="337"/>
      <c r="M4" s="337"/>
      <c r="N4" s="337"/>
      <c r="O4" s="337"/>
      <c r="P4" s="339" t="s">
        <v>0</v>
      </c>
    </row>
    <row r="5" spans="4:16" s="19" customFormat="1" ht="13" x14ac:dyDescent="0.25">
      <c r="C5" s="338" t="n"/>
      <c r="D5" s="337" t="s">
        <v>436</v>
      </c>
      <c r="E5" s="338" t="n"/>
      <c r="F5" s="338" t="n"/>
      <c r="G5" s="338" t="n"/>
      <c r="H5" s="338" t="n"/>
      <c r="I5" s="338" t="n"/>
      <c r="J5" s="338" t="n"/>
      <c r="K5" s="338" t="n"/>
      <c r="L5" s="338" t="n"/>
      <c r="M5" s="338" t="n"/>
      <c r="N5" s="338" t="n"/>
      <c r="O5" s="338" t="n"/>
      <c r="P5" s="338" t="n"/>
    </row>
    <row r="6">
      <c r="C6" s="338" t="n"/>
      <c r="D6" s="338" t="n"/>
      <c r="E6" s="338" t="n"/>
      <c r="F6" s="338" t="n"/>
      <c r="G6" s="338" t="n"/>
      <c r="H6" s="338" t="n"/>
      <c r="I6" s="338" t="n"/>
      <c r="J6" s="338" t="n"/>
      <c r="K6" s="338" t="n"/>
      <c r="L6" s="338" t="n"/>
      <c r="M6" s="338" t="n"/>
      <c r="N6" s="338" t="n"/>
      <c r="O6" s="338" t="n"/>
      <c r="P6" s="338" t="n"/>
    </row>
    <row r="7">
      <c r="C7" s="338" t="n"/>
      <c r="D7" s="338" t="n"/>
      <c r="E7" s="338" t="n"/>
      <c r="F7" s="338" t="n"/>
      <c r="G7" s="338" t="n"/>
      <c r="H7" s="338" t="n"/>
      <c r="I7" s="338" t="n"/>
      <c r="J7" s="338" t="n"/>
      <c r="K7" s="338" t="n"/>
      <c r="L7" s="338" t="n"/>
      <c r="M7" s="338" t="n"/>
      <c r="N7" s="338" t="n"/>
      <c r="O7" s="338" t="n"/>
      <c r="P7" s="338" t="n"/>
    </row>
    <row r="8" spans="4:16" ht="13" customHeight="1" x14ac:dyDescent="0.25">
      <c r="C8" s="340" t="n"/>
      <c r="D8" s="340" t="n"/>
      <c r="E8" s="343" t="n"/>
      <c r="F8" s="343" t="n"/>
      <c r="G8" s="343" t="n"/>
      <c r="H8" s="341" t="s">
        <v>102</v>
      </c>
      <c r="I8" s="341"/>
      <c r="J8" s="341"/>
      <c r="K8" s="341"/>
      <c r="L8" s="341"/>
      <c r="M8" s="341"/>
      <c r="N8" s="341"/>
      <c r="O8" s="342" t="str">
        <f>'Historical Financials'!AI7</f>
        <v>Quarter Ended</v>
      </c>
      <c r="P8" s="341"/>
    </row>
    <row r="9" spans="4:16" ht="3" customHeight="1" x14ac:dyDescent="0.25">
      <c r="C9" s="338" t="n"/>
      <c r="D9" s="338" t="n"/>
      <c r="E9" s="338" t="n"/>
      <c r="F9" s="338" t="n"/>
      <c r="G9" s="338" t="n"/>
      <c r="H9" s="338" t="n"/>
      <c r="I9" s="344"/>
      <c r="J9" s="344"/>
      <c r="K9" s="344"/>
      <c r="L9" s="344"/>
      <c r="M9" s="344"/>
      <c r="N9" s="344"/>
      <c r="O9" s="345"/>
      <c r="P9" s="345"/>
    </row>
    <row r="10" spans="4:16" ht="13" customHeight="1" x14ac:dyDescent="0.25">
      <c r="C10" s="340" t="n"/>
      <c r="D10" s="340" t="n"/>
      <c r="E10" s="343" t="n"/>
      <c r="F10" s="343" t="n"/>
      <c r="G10" s="343" t="n"/>
      <c r="H10" s="341">
        <v>2020</v>
      </c>
      <c r="I10" s="341">
        <v>2021</v>
      </c>
      <c r="J10" s="342">
        <f>'Historical Financials'!AD8</f>
        <v>2022</v>
      </c>
      <c r="K10" s="341">
        <v>2023</v>
      </c>
      <c r="L10" s="342">
        <f>'Historical Financials'!AF8</f>
        <v>2024</v>
      </c>
      <c r="M10" s="342">
        <f>'Historical Financials'!AG8</f>
        <v>2025</v>
      </c>
      <c r="N10" s="341" t="s">
        <v>552</v>
      </c>
      <c r="O10" s="342" t="str">
        <f>'Historical Financials'!AI8</f>
        <v>4Q'24</v>
      </c>
      <c r="P10" s="342" t="str">
        <f>'Historical Financials'!AJ8</f>
        <v>4Q'25</v>
      </c>
    </row>
    <row r="11" spans="4:16" ht="2.15" customHeight="1" x14ac:dyDescent="0.25">
      <c r="C11" s="338" t="n"/>
      <c r="D11" s="338" t="n"/>
      <c r="E11" s="338" t="n"/>
      <c r="F11" s="338" t="n"/>
      <c r="G11" s="338" t="n"/>
      <c r="H11" s="344"/>
      <c r="I11" s="344"/>
      <c r="J11" s="344"/>
      <c r="K11" s="344"/>
      <c r="L11" s="344"/>
      <c r="M11" s="344"/>
      <c r="N11" s="344"/>
      <c r="O11" s="344"/>
      <c r="P11" s="344"/>
    </row>
    <row r="12" spans="4:16" ht="13" customHeight="1" x14ac:dyDescent="0.25">
      <c r="C12" s="338" t="n"/>
      <c r="D12" s="337" t="s">
        <v>8</v>
      </c>
      <c r="E12" s="338" t="n"/>
      <c r="F12" s="338" t="n"/>
      <c r="G12" s="338" t="n"/>
      <c r="H12" s="338" t="n"/>
      <c r="I12" s="338" t="n"/>
      <c r="J12" s="338" t="n"/>
      <c r="K12" s="338" t="n"/>
      <c r="L12" s="338" t="n"/>
      <c r="M12" s="338" t="n"/>
      <c r="N12" s="338" t="n"/>
      <c r="O12" s="338" t="n"/>
      <c r="P12" s="338" t="n"/>
    </row>
    <row r="13" spans="4:16" ht="13" customHeight="1" x14ac:dyDescent="0.25">
      <c r="C13" s="348" t="n"/>
      <c r="D13" s="349" t="s">
        <v>47</v>
      </c>
      <c r="E13" s="351" t="n"/>
      <c r="F13" s="351" t="n"/>
      <c r="G13" s="351" t="n"/>
      <c r="H13" s="350">
        <f>'Historical Financials'!AB14</f>
        <v>391.04700000000003</v>
      </c>
      <c r="I13" s="350">
        <f>'Historical Financials'!AC14</f>
        <v>544.20000000000005</v>
      </c>
      <c r="J13" s="350">
        <f>'Historical Financials'!AD14</f>
        <v>355.44099999999997</v>
      </c>
      <c r="K13" s="350">
        <f>'Historical Financials'!AE14</f>
        <v>299.346</v>
      </c>
      <c r="L13" s="350">
        <f>'Historical Financials'!AF14</f>
        <v>324.702</v>
      </c>
      <c r="M13" s="350">
        <f>'Historical Financials'!AG14</f>
        <v>298.01</v>
      </c>
      <c r="N13" s="350">
        <f>'O1'!N13</f>
        <v>315.41899999999998</v>
      </c>
      <c r="O13" s="350">
        <f>'Historical Financials'!AI14</f>
        <v>77.980999999999995</v>
      </c>
      <c r="P13" s="350">
        <f>'Historical Financials'!AJ14</f>
        <v>60.572000000000003</v>
      </c>
    </row>
    <row r="14" spans="4:16" ht="13" customHeight="1" x14ac:dyDescent="0.25">
      <c r="C14" s="348" t="n"/>
      <c r="D14" s="349" t="s">
        <v>48</v>
      </c>
      <c r="E14" s="354" t="n"/>
      <c r="F14" s="354" t="n"/>
      <c r="G14" s="354" t="n"/>
      <c r="H14" s="353">
        <f>'Historical Financials'!AB15</f>
        <v>120.247</v>
      </c>
      <c r="I14" s="353">
        <f>'Historical Financials'!AC15</f>
        <v>136.21600000000001</v>
      </c>
      <c r="J14" s="353">
        <f>'Historical Financials'!AD15</f>
        <v>131.34200000000001</v>
      </c>
      <c r="K14" s="353">
        <f>'Historical Financials'!AE15</f>
        <v>114.901</v>
      </c>
      <c r="L14" s="353">
        <f>'Historical Financials'!AF15</f>
        <v>119.29900000000001</v>
      </c>
      <c r="M14" s="353">
        <f>'Historical Financials'!AG15</f>
        <v>127.51</v>
      </c>
      <c r="N14" s="353">
        <f>'O1'!N14</f>
        <v>122.619</v>
      </c>
      <c r="O14" s="353">
        <f>'Historical Financials'!AI15</f>
        <v>30.677999999999997</v>
      </c>
      <c r="P14" s="353">
        <f>'Historical Financials'!AJ15</f>
        <v>35.569000000000003</v>
      </c>
    </row>
    <row r="15" spans="4:16" ht="13" customHeight="1" x14ac:dyDescent="0.25">
      <c r="C15" s="356" t="n"/>
      <c r="D15" s="357" t="s">
        <v>49</v>
      </c>
      <c r="E15" s="360" t="n"/>
      <c r="F15" s="360" t="n"/>
      <c r="G15" s="360" t="n"/>
      <c r="H15" s="359">
        <f>'Historical Financials'!AB16</f>
        <v>34.478000000000002</v>
      </c>
      <c r="I15" s="359">
        <f>'Historical Financials'!AC16</f>
        <v>105.129</v>
      </c>
      <c r="J15" s="359">
        <f>'Historical Financials'!AD16</f>
        <v>169.11799999999999</v>
      </c>
      <c r="K15" s="359">
        <f>'Historical Financials'!AE16</f>
        <v>191.63499999999999</v>
      </c>
      <c r="L15" s="359">
        <f>'Historical Financials'!AF16</f>
        <v>160.071</v>
      </c>
      <c r="M15" s="359">
        <f>'Historical Financials'!AG16</f>
        <v>134</v>
      </c>
      <c r="N15" s="359">
        <f>'O1'!N15</f>
        <v>144.762</v>
      </c>
      <c r="O15" s="359">
        <f>'Historical Financials'!AI16</f>
        <v>59.978000000000009</v>
      </c>
      <c r="P15" s="359">
        <f>'Historical Financials'!AJ16</f>
        <v>49.216000000000008</v>
      </c>
    </row>
    <row r="16" spans="4:16" ht="13" customHeight="1" x14ac:dyDescent="0.25">
      <c r="C16" s="363" t="n"/>
      <c r="D16" s="362" t="s">
        <v>50</v>
      </c>
      <c r="E16" s="365" t="n"/>
      <c r="F16" s="365" t="n"/>
      <c r="G16" s="365" t="n"/>
      <c r="H16" s="364">
        <f>'Historical Financials'!AB17</f>
        <v>545.77200000000005</v>
      </c>
      <c r="I16" s="364">
        <f>'Historical Financials'!AC17</f>
        <v>785.54500000000007</v>
      </c>
      <c r="J16" s="364">
        <f>'Historical Financials'!AD17</f>
        <v>655.90100000000007</v>
      </c>
      <c r="K16" s="364">
        <f>'Historical Financials'!AE17</f>
        <v>605.88200000000006</v>
      </c>
      <c r="L16" s="364">
        <f>'Historical Financials'!AF17</f>
        <v>604.072</v>
      </c>
      <c r="M16" s="364">
        <f>'Historical Financials'!AG17</f>
        <v>559.52</v>
      </c>
      <c r="N16" s="364">
        <f>'Historical Financials'!AH17</f>
        <v>582.80000000000007</v>
      </c>
      <c r="O16" s="364">
        <f>'Historical Financials'!AI17</f>
        <v>168.637</v>
      </c>
      <c r="P16" s="364">
        <f>'Historical Financials'!AJ17</f>
        <v>145.35700000000003</v>
      </c>
    </row>
    <row r="17" spans="3:16" ht="13" customHeight="1" x14ac:dyDescent="0.25">
      <c r="C17" s="374" t="n"/>
      <c r="D17" s="390" t="s">
        <v>149</v>
      </c>
      <c r="E17" s="377" t="n"/>
      <c r="F17" s="391"/>
      <c r="G17" s="391"/>
      <c r="H17" s="376">
        <f>H16/'Historical Financials'!AA17-1</f>
        <v>0.50218403111315402</v>
      </c>
      <c r="I17" s="376">
        <f>I16/H16-1</f>
        <v>0.43932814435331968</v>
      </c>
      <c r="J17" s="376">
        <f>J16/I16-1</f>
        <v>-0.16503701251997016</v>
      </c>
      <c r="K17" s="376">
        <f>K16/J16-1</f>
        <v>-7.6259984357395449E-2</v>
      </c>
      <c r="L17" s="376">
        <f>L16/K16-1</f>
        <v>-2.9873803809983279E-3</v>
      </c>
      <c r="M17" s="376">
        <f>M16/L16-1</f>
        <v>-7.3752797679746851E-2</v>
      </c>
      <c r="N17" s="376">
        <f>N16/L16-1</f>
        <v>-3.5214345309830475E-2</v>
      </c>
      <c r="O17" s="376">
        <f>O16/'Historical Financials'!M17-1</f>
        <v>0.22083064872260794</v>
      </c>
      <c r="P17" s="376">
        <f>P16/O16-1</f>
        <v>-0.13804799658437927</v>
      </c>
    </row>
    <row r="18" spans="3:16" ht="13" customHeight="1" x14ac:dyDescent="0.25">
      <c r="C18" s="370" t="s">
        <v>73</v>
      </c>
      <c r="D18" s="370" t="s">
        <v>73</v>
      </c>
      <c r="E18" s="373" t="n"/>
      <c r="F18" s="373" t="n"/>
      <c r="G18" s="373" t="n"/>
      <c r="H18" s="372">
        <f>'Historical Financials'!AB55</f>
        <v>116.07500000000005</v>
      </c>
      <c r="I18" s="372">
        <f>'Historical Financials'!AC55</f>
        <v>109.00700000000003</v>
      </c>
      <c r="J18" s="372">
        <f>'Historical Financials'!AD55</f>
        <v>41.526999999999987</v>
      </c>
      <c r="K18" s="372">
        <f>'Historical Financials'!AE55</f>
        <v>61.09300000000006</v>
      </c>
      <c r="L18" s="372">
        <f>'Historical Financials'!AF55</f>
        <v>81.94399999999996</v>
      </c>
      <c r="M18" s="372">
        <f>'Historical Financials'!AG55</f>
        <v>69.969000000000065</v>
      </c>
      <c r="N18" s="372">
        <f>'Historical Financials'!AH55</f>
        <v>68.955999999999975</v>
      </c>
      <c r="O18" s="372">
        <f>'Historical Financials'!AI55</f>
        <v>18.360999999999969</v>
      </c>
      <c r="P18" s="372">
        <f>'Historical Financials'!AJ55</f>
        <v>19.372000000000067</v>
      </c>
    </row>
    <row r="19" spans="3:16" ht="13" customHeight="1" x14ac:dyDescent="0.25">
      <c r="C19" s="386" t="n"/>
      <c r="D19" s="392" t="s">
        <v>104</v>
      </c>
      <c r="E19" s="389" t="n"/>
      <c r="F19" s="388"/>
      <c r="G19" s="388"/>
      <c r="H19" s="388">
        <f>H18/H16</f>
        <v>0.21268038668161804</v>
      </c>
      <c r="I19" s="388">
        <f t="shared" ref="I19:P19" si="0">I18/I16</f>
        <v>0.13876607960078674</v>
      </c>
      <c r="J19" s="388">
        <f t="shared" si="0"/>
        <v>6.3312908502960022E-2</v>
      </c>
      <c r="K19" s="388">
        <f t="shared" si="0"/>
        <v>0.10083316553388293</v>
      </c>
      <c r="L19" s="388">
        <f t="shared" si="0"/>
        <v>0.13565270365122031</v>
      </c>
      <c r="M19" s="388">
        <f t="shared" ref="M19" si="1">M18/M16</f>
        <v>0.12505183014012022</v>
      </c>
      <c r="N19" s="388">
        <f>N18/N16</f>
        <v>0.11831846259437194</v>
      </c>
      <c r="O19" s="388">
        <f t="shared" si="0"/>
        <v>0.10887883441949257</v>
      </c>
      <c r="P19" s="388">
        <f t="shared" si="0"/>
        <v>0.13327187545147509</v>
      </c>
    </row>
    <row r="20" spans="3:16" ht="13" customHeight="1" x14ac:dyDescent="0.25">
      <c r="C20" s="393" t="s">
        <v>132</v>
      </c>
      <c r="D20" s="393" t="s">
        <v>132</v>
      </c>
      <c r="E20" s="393"/>
      <c r="F20" s="393"/>
      <c r="G20" s="393"/>
      <c r="H20" s="393"/>
      <c r="I20" s="393"/>
      <c r="J20" s="393"/>
      <c r="K20" s="393"/>
      <c r="L20" s="393"/>
      <c r="M20" s="393"/>
      <c r="N20" s="393"/>
      <c r="O20" s="393"/>
      <c r="P20" s="393"/>
    </row>
    <row r="21" spans="3:16" ht="13" customHeight="1" x14ac:dyDescent="0.25">
      <c r="C21" s="380" t="s">
        <v>316</v>
      </c>
      <c r="D21" s="394" t="str">
        <f>'Historical Financials'!D63</f>
        <v>Accounts receivable</v>
      </c>
      <c r="E21" s="382" t="n"/>
      <c r="F21" s="383"/>
      <c r="G21" s="383"/>
      <c r="H21" s="383">
        <f>'Historical Financials'!AB63</f>
        <v>-30.17</v>
      </c>
      <c r="I21" s="383">
        <f>'Historical Financials'!AC63</f>
        <v>-26.364999999999998</v>
      </c>
      <c r="J21" s="383">
        <f>'Historical Financials'!AD63</f>
        <v>51.052</v>
      </c>
      <c r="K21" s="383">
        <f>'Historical Financials'!AE63</f>
        <v>-17.734999999999999</v>
      </c>
      <c r="L21" s="383">
        <f>'Historical Financials'!AF63</f>
        <v>-25.396000000000001</v>
      </c>
      <c r="M21" s="383">
        <f>'Historical Financials'!AG63</f>
        <v>3.15</v>
      </c>
      <c r="N21" s="383">
        <f>'Historical Financials'!AH63</f>
        <v>-9.8960000000000043</v>
      </c>
      <c r="O21" s="383">
        <f>'Historical Financials'!AI63</f>
        <v>-14.545000000000002</v>
      </c>
      <c r="P21" s="383">
        <f>'Historical Financials'!AJ63</f>
        <v>-1.4990000000000001</v>
      </c>
    </row>
    <row r="22" spans="3:16" ht="13" customHeight="1" x14ac:dyDescent="0.25">
      <c r="C22" s="380" t="s">
        <v>153</v>
      </c>
      <c r="D22" s="394" t="str">
        <f>'Historical Financials'!D64</f>
        <v>Inventories, net</v>
      </c>
      <c r="E22" s="382" t="n"/>
      <c r="F22" s="383"/>
      <c r="G22" s="383"/>
      <c r="H22" s="383">
        <f>'Historical Financials'!AB64</f>
        <v>-28.978999999999999</v>
      </c>
      <c r="I22" s="383">
        <f>'Historical Financials'!AC64</f>
        <v>-67.825999999999993</v>
      </c>
      <c r="J22" s="383">
        <f>'Historical Financials'!AD64</f>
        <v>-11.930999999999999</v>
      </c>
      <c r="K22" s="383">
        <f>'Historical Financials'!AE64</f>
        <v>57.295000000000002</v>
      </c>
      <c r="L22" s="383">
        <f>'Historical Financials'!AF64</f>
        <v>-11.192</v>
      </c>
      <c r="M22" s="383">
        <f>'Historical Financials'!AG64</f>
        <v>8.5359999999999996</v>
      </c>
      <c r="N22" s="383">
        <f>'Historical Financials'!AH64</f>
        <v>-9.5680000000000014</v>
      </c>
      <c r="O22" s="383">
        <f>'Historical Financials'!AI64</f>
        <v>-2.3090000000000011</v>
      </c>
      <c r="P22" s="383">
        <f>'Historical Financials'!AJ64</f>
        <v>15.795</v>
      </c>
    </row>
    <row r="23" spans="3:16" ht="13" customHeight="1" x14ac:dyDescent="0.25">
      <c r="C23" s="380" t="s">
        <v>317</v>
      </c>
      <c r="D23" s="394" t="str">
        <f>'Historical Financials'!D65</f>
        <v>Prepaid expenses and other current assets</v>
      </c>
      <c r="E23" s="382" t="n"/>
      <c r="F23" s="383"/>
      <c r="G23" s="383"/>
      <c r="H23" s="383">
        <f>'Historical Financials'!AB65</f>
        <v>-4.3109999999999999</v>
      </c>
      <c r="I23" s="383">
        <f>'Historical Financials'!AC65</f>
        <v>-5.7869999999999999</v>
      </c>
      <c r="J23" s="383">
        <f>'Historical Financials'!AD65</f>
        <v>-3.0459999999999998</v>
      </c>
      <c r="K23" s="383">
        <f>'Historical Financials'!AE65</f>
        <v>-4.1989999999999998</v>
      </c>
      <c r="L23" s="383">
        <f>'Historical Financials'!AF65</f>
        <v>-7.5730000000000004</v>
      </c>
      <c r="M23" s="383">
        <f>'Historical Financials'!AG65</f>
        <v>14.355</v>
      </c>
      <c r="N23" s="383">
        <f>'Historical Financials'!AH65</f>
        <v>5.4219999999999988</v>
      </c>
      <c r="O23" s="383">
        <f>'Historical Financials'!AI65</f>
        <v>-10.169</v>
      </c>
      <c r="P23" s="383">
        <f>'Historical Financials'!AJ65</f>
        <v>-1.2359999999999989</v>
      </c>
    </row>
    <row r="24" spans="3:16" ht="13" customHeight="1" x14ac:dyDescent="0.25">
      <c r="C24" s="380" t="s">
        <v>321</v>
      </c>
      <c r="D24" s="394" t="str">
        <f>'Historical Financials'!D66</f>
        <v>Other non-current assets</v>
      </c>
      <c r="E24" s="382" t="n"/>
      <c r="F24" s="383"/>
      <c r="G24" s="383"/>
      <c r="H24" s="383">
        <f>'Historical Financials'!AB66</f>
        <v>0</v>
      </c>
      <c r="I24" s="383">
        <f>'Historical Financials'!AC66</f>
        <v>-0.68100000000000005</v>
      </c>
      <c r="J24" s="383">
        <f>'Historical Financials'!AD66</f>
        <v>7.8E-2</v>
      </c>
      <c r="K24" s="383">
        <f>'Historical Financials'!AE66</f>
        <v>-0.56799999999999995</v>
      </c>
      <c r="L24" s="383">
        <f>'Historical Financials'!AF66</f>
        <v>0.14799999999999999</v>
      </c>
      <c r="M24" s="383">
        <f>'Historical Financials'!AG66</f>
        <v>0.114</v>
      </c>
      <c r="N24" s="383">
        <f>'Historical Financials'!AH66</f>
        <v>0.15700000000000003</v>
      </c>
      <c r="O24" s="383">
        <f>'Historical Financials'!AI66</f>
        <v>6.2E-2</v>
      </c>
      <c r="P24" s="383">
        <f>'Historical Financials'!AJ66</f>
        <v>1.9000000000000003E-2</v>
      </c>
    </row>
    <row r="25" spans="3:16" ht="13" customHeight="1" x14ac:dyDescent="0.25">
      <c r="C25" s="380" t="s">
        <v>318</v>
      </c>
      <c r="D25" s="394" t="str">
        <f>'Historical Financials'!D67</f>
        <v>Accounts payable and accrued expenses</v>
      </c>
      <c r="E25" s="382" t="n"/>
      <c r="F25" s="383"/>
      <c r="G25" s="383"/>
      <c r="H25" s="383">
        <f>'Historical Financials'!AB67</f>
        <v>28.350999999999999</v>
      </c>
      <c r="I25" s="383">
        <f>'Historical Financials'!AC67</f>
        <v>19.181999999999999</v>
      </c>
      <c r="J25" s="383">
        <f>'Historical Financials'!AD67</f>
        <v>-28.210999999999999</v>
      </c>
      <c r="K25" s="383">
        <f>'Historical Financials'!AE67</f>
        <v>2.3740000000000001</v>
      </c>
      <c r="L25" s="383">
        <f>'Historical Financials'!AF67</f>
        <v>26.981999999999999</v>
      </c>
      <c r="M25" s="383">
        <f>'Historical Financials'!AG67</f>
        <v>-35.177999999999997</v>
      </c>
      <c r="N25" s="383">
        <f>'Historical Financials'!AH67</f>
        <v>-19.477999999999998</v>
      </c>
      <c r="O25" s="383">
        <f>'Historical Financials'!AI67</f>
        <v>21.962</v>
      </c>
      <c r="P25" s="383">
        <f>'Historical Financials'!AJ67</f>
        <v>6.2620000000000005</v>
      </c>
    </row>
    <row r="26" spans="3:16" ht="13" customHeight="1" x14ac:dyDescent="0.25">
      <c r="C26" s="380" t="s">
        <v>320</v>
      </c>
      <c r="D26" s="394" t="str">
        <f>'Historical Financials'!D68</f>
        <v>Other non-current liabilities</v>
      </c>
      <c r="E26" s="382" t="n"/>
      <c r="F26" s="383"/>
      <c r="G26" s="383"/>
      <c r="H26" s="383">
        <f>'Historical Financials'!AB68</f>
        <v>1.7000000000000001E-2</v>
      </c>
      <c r="I26" s="383">
        <f>'Historical Financials'!AC68</f>
        <v>-0.86599999999999999</v>
      </c>
      <c r="J26" s="383">
        <f>'Historical Financials'!AD68</f>
        <v>-1.738</v>
      </c>
      <c r="K26" s="383">
        <f>'Historical Financials'!AE68</f>
        <v>0</v>
      </c>
      <c r="L26" s="383">
        <f>'Historical Financials'!AF68</f>
        <v>0</v>
      </c>
      <c r="M26" s="383">
        <f>'Historical Financials'!AG68</f>
        <v>0</v>
      </c>
      <c r="N26" s="383">
        <f>'Historical Financials'!AH68</f>
        <v>0</v>
      </c>
      <c r="O26" s="383">
        <f>'Historical Financials'!AI68</f>
        <v>0</v>
      </c>
      <c r="P26" s="383">
        <f>'Historical Financials'!AJ68</f>
        <v>0</v>
      </c>
    </row>
    <row r="27" spans="3:16" ht="13" customHeight="1" x14ac:dyDescent="0.25">
      <c r="C27" s="362" t="s">
        <v>137</v>
      </c>
      <c r="D27" s="362" t="s">
        <v>137</v>
      </c>
      <c r="E27" s="365" t="n"/>
      <c r="F27" s="365" t="n"/>
      <c r="G27" s="365" t="n"/>
      <c r="H27" s="364">
        <f t="shared" ref="H27:P27" si="2">SUM(H21:H26)</f>
        <v>-35.091999999999999</v>
      </c>
      <c r="I27" s="364">
        <f t="shared" si="2"/>
        <v>-82.342999999999989</v>
      </c>
      <c r="J27" s="364">
        <f t="shared" si="2"/>
        <v>6.2040000000000077</v>
      </c>
      <c r="K27" s="364">
        <f>SUM(K21:K26)</f>
        <v>37.167000000000009</v>
      </c>
      <c r="L27" s="364">
        <f t="shared" si="2"/>
        <v>-17.030999999999999</v>
      </c>
      <c r="M27" s="364">
        <f t="shared" ref="M27" si="3">SUM(M21:M26)</f>
        <v>-9.0229999999999961</v>
      </c>
      <c r="N27" s="364">
        <f>SUM(N21:N26)</f>
        <v>-33.363000000000007</v>
      </c>
      <c r="O27" s="364">
        <f t="shared" si="2"/>
        <v>-4.9990000000000023</v>
      </c>
      <c r="P27" s="364">
        <f t="shared" si="2"/>
        <v>19.341000000000001</v>
      </c>
    </row>
    <row r="28" spans="3:16" ht="13" hidden="1" customHeight="1" outlineLevel="1" x14ac:dyDescent="0.25">
      <c r="C28" s="358" t="n"/>
      <c r="D28" s="358" t="n"/>
      <c r="E28" s="385" t="s">
        <v>150</v>
      </c>
      <c r="F28" s="359"/>
      <c r="G28" s="359"/>
      <c r="H28" s="359">
        <f>'Historical Financials'!AB69</f>
        <v>-35.091999999999999</v>
      </c>
      <c r="I28" s="359">
        <f>'Historical Financials'!AC69</f>
        <v>-82.342999999999989</v>
      </c>
      <c r="J28" s="359">
        <f>'Historical Financials'!AD69</f>
        <v>6.2040000000000077</v>
      </c>
      <c r="K28" s="359">
        <f>'Historical Financials'!AE69</f>
        <v>37.167000000000009</v>
      </c>
      <c r="L28" s="359">
        <f>'Historical Financials'!AF69</f>
        <v>-17.030999999999999</v>
      </c>
      <c r="M28" s="359">
        <f>'Historical Financials'!AG69</f>
        <v>-9.0229999999999961</v>
      </c>
      <c r="N28" s="359">
        <f>'Historical Financials'!AH69</f>
        <v>-33.363</v>
      </c>
      <c r="O28" s="359">
        <f>'Historical Financials'!AI69</f>
        <v>-4.9990000000000023</v>
      </c>
      <c r="P28" s="359">
        <f>'Historical Financials'!AJ69</f>
        <v>19.341000000000001</v>
      </c>
    </row>
    <row r="29" spans="3:16" ht="13" customHeight="1" collapsed="1" x14ac:dyDescent="0.25">
      <c r="C29" s="380" t="s">
        <v>152</v>
      </c>
      <c r="D29" s="394" t="s">
        <v>131</v>
      </c>
      <c r="E29" s="382" t="n"/>
      <c r="F29" s="382" t="n"/>
      <c r="G29" s="382" t="n"/>
      <c r="H29" s="383">
        <f>'Historical Financials'!AB70</f>
        <v>-14.127000000000001</v>
      </c>
      <c r="I29" s="383">
        <f>'Historical Financials'!AC70</f>
        <v>-22.478999999999999</v>
      </c>
      <c r="J29" s="383">
        <f>'Historical Financials'!AD70</f>
        <v>-18.398</v>
      </c>
      <c r="K29" s="383">
        <f>'Historical Financials'!AE70</f>
        <v>-19.946000000000002</v>
      </c>
      <c r="L29" s="383">
        <f>'Historical Financials'!AF70</f>
        <v>-11.996</v>
      </c>
      <c r="M29" s="383">
        <f>'Historical Financials'!AG70</f>
        <v>-6.9340000000000002</v>
      </c>
      <c r="N29" s="383">
        <f>'Historical Financials'!AH70</f>
        <v>-7.5759999999999996</v>
      </c>
      <c r="O29" s="383">
        <f>'Historical Financials'!AI70</f>
        <v>-1.9619999999999997</v>
      </c>
      <c r="P29" s="383">
        <f>'Historical Financials'!AJ70</f>
        <v>-1.3200000000000003</v>
      </c>
    </row>
    <row r="30" spans="3:16" ht="13" customHeight="1" x14ac:dyDescent="0.25">
      <c r="C30" s="380" t="s">
        <v>319</v>
      </c>
      <c r="D30" s="394" t="s">
        <v>154</v>
      </c>
      <c r="E30" s="382" t="n"/>
      <c r="F30" s="382" t="n"/>
      <c r="G30" s="382" t="n"/>
      <c r="H30" s="383">
        <f>-'O1'!H32</f>
        <v>-0.749</v>
      </c>
      <c r="I30" s="383">
        <f>-'O1'!I32</f>
        <v>-1.4890000000000001</v>
      </c>
      <c r="J30" s="383">
        <f>-'O1'!J32</f>
        <v>-1.1859999999999999</v>
      </c>
      <c r="K30" s="383">
        <f>-'O1'!K32</f>
        <v>-1.9850000000000001</v>
      </c>
      <c r="L30" s="383">
        <f>-'O1'!L32</f>
        <v>1.956</v>
      </c>
      <c r="M30" s="383">
        <f>-'O1'!M32</f>
        <v>4.141</v>
      </c>
      <c r="N30" s="383">
        <f>-'O1'!N32</f>
        <v>4.2830000000000004</v>
      </c>
      <c r="O30" s="383">
        <f>-'O1'!O32</f>
        <v>1.9849999999999999</v>
      </c>
      <c r="P30" s="383">
        <f>-'O1'!P32</f>
        <v>1.843</v>
      </c>
    </row>
    <row r="31" spans="3:16" ht="13" customHeight="1" x14ac:dyDescent="0.25">
      <c r="C31" s="380" t="s">
        <v>138</v>
      </c>
      <c r="D31" s="380" t="s">
        <v>138</v>
      </c>
      <c r="E31" s="382" t="n"/>
      <c r="F31" s="382" t="n"/>
      <c r="G31" s="382" t="n"/>
      <c r="H31" s="383">
        <f>H18+SUM(H27,H29:H30)</f>
        <v>66.107000000000042</v>
      </c>
      <c r="I31" s="383">
        <f t="shared" ref="I31:P31" si="4">I18+SUM(I27,I29:I30)</f>
        <v>2.6960000000000406</v>
      </c>
      <c r="J31" s="383">
        <f t="shared" si="4"/>
        <v>28.146999999999995</v>
      </c>
      <c r="K31" s="383">
        <f t="shared" si="4"/>
        <v>76.329000000000065</v>
      </c>
      <c r="L31" s="383">
        <f t="shared" si="4"/>
        <v>54.872999999999962</v>
      </c>
      <c r="M31" s="383">
        <f t="shared" ref="M31" si="5">M18+SUM(M27,M29:M30)</f>
        <v>58.15300000000007</v>
      </c>
      <c r="N31" s="383">
        <f t="shared" si="4"/>
        <v>32.299999999999969</v>
      </c>
      <c r="O31" s="383">
        <f t="shared" si="4"/>
        <v>13.384999999999966</v>
      </c>
      <c r="P31" s="383">
        <f t="shared" si="4"/>
        <v>39.236000000000068</v>
      </c>
    </row>
    <row r="32" spans="3:16" hidden="1" outlineLevel="1" x14ac:dyDescent="0.25">
      <c r="C32" s="338" t="n"/>
      <c r="D32" s="338" t="n"/>
      <c r="E32" s="337" t="s">
        <v>148</v>
      </c>
      <c r="F32" s="354" t="n"/>
      <c r="G32" s="354" t="n"/>
      <c r="H32" s="353">
        <f>'Historical Financials'!AB72</f>
        <v>-34.073</v>
      </c>
      <c r="I32" s="353">
        <f>'Historical Financials'!AC72</f>
        <v>-26.646000000000001</v>
      </c>
      <c r="J32" s="353">
        <f>'Historical Financials'!AD72</f>
        <v>-27.885000000000002</v>
      </c>
      <c r="K32" s="353">
        <f>'Historical Financials'!AE72</f>
        <v>-31.274999999999999</v>
      </c>
      <c r="L32" s="353">
        <f>'Historical Financials'!AH72</f>
        <v>-31.991000000000003</v>
      </c>
      <c r="M32" s="354" t="n"/>
      <c r="N32" s="354" t="n"/>
      <c r="O32" s="353">
        <f>'Historical Financials'!AI72</f>
        <v>-8.1920000000000002</v>
      </c>
      <c r="P32" s="353">
        <f>'Historical Financials'!AJ72</f>
        <v>-7.5510000000000019</v>
      </c>
    </row>
    <row r="33" spans="4:16" hidden="1" outlineLevel="1" x14ac:dyDescent="0.25">
      <c r="C33" s="338" t="n"/>
      <c r="D33" s="338" t="n"/>
      <c r="E33" s="337" t="s">
        <v>156</v>
      </c>
      <c r="F33" s="354" t="n"/>
      <c r="G33" s="354" t="n"/>
      <c r="H33" s="353">
        <f>'Historical Financials'!AB73</f>
        <v>-5.1000000000000005</v>
      </c>
      <c r="I33" s="353">
        <f>'Historical Financials'!AC73</f>
        <v>-5.1000000000000005</v>
      </c>
      <c r="J33" s="353">
        <f>'Historical Financials'!AD73</f>
        <v>-5.1000000000000005</v>
      </c>
      <c r="K33" s="353">
        <f>'Historical Financials'!AE73</f>
        <v>-5.1000000000000005</v>
      </c>
      <c r="L33" s="353">
        <f>'Historical Financials'!AH73</f>
        <v>-5.1000000000000014</v>
      </c>
      <c r="M33" s="354" t="n"/>
      <c r="N33" s="354" t="n"/>
      <c r="O33" s="353">
        <f>'Historical Financials'!AI73</f>
        <v>-1.2750000000000004</v>
      </c>
      <c r="P33" s="353">
        <f>'Historical Financials'!AJ73</f>
        <v>-1.2750000000000004</v>
      </c>
    </row>
    <row r="34" spans="4:16" hidden="1" outlineLevel="1" x14ac:dyDescent="0.25">
      <c r="C34" s="348" t="n"/>
      <c r="D34" s="349" t="s">
        <v>142</v>
      </c>
      <c r="E34" s="354" t="n"/>
      <c r="F34" s="354" t="n"/>
      <c r="G34" s="354" t="n"/>
      <c r="H34" s="353">
        <f>SUM(H31:H33)</f>
        <v>26.93400000000004</v>
      </c>
      <c r="I34" s="353">
        <f t="shared" ref="I34:P34" si="6">SUM(I31:I33)</f>
        <v>-29.049999999999962</v>
      </c>
      <c r="J34" s="353">
        <f t="shared" si="6"/>
        <v>-4.8380000000000072</v>
      </c>
      <c r="K34" s="353">
        <f t="shared" si="6"/>
        <v>39.954000000000065</v>
      </c>
      <c r="L34" s="353">
        <f t="shared" si="6"/>
        <v>17.781999999999957</v>
      </c>
      <c r="M34" s="354" t="n"/>
      <c r="N34" s="354" t="n"/>
      <c r="O34" s="353">
        <f t="shared" si="6"/>
        <v>3.9179999999999655</v>
      </c>
      <c r="P34" s="353">
        <f t="shared" si="6"/>
        <v>30.410000000000068</v>
      </c>
    </row>
    <row r="35" spans="4:16" collapsed="1" x14ac:dyDescent="0.25"/>
  </sheetData>
  <conditionalFormatting sqref="D13:D15 F13:H15 D16:H16 D17 F17:H17 D18:H18 F19:L19 M19:M20 D19:D26 E20:L20 F21:G26 E28 D29:D30">
    <cfRule type="expression" dxfId="122" priority="8">
      <formula>IF(#REF!=1,1,0)</formula>
    </cfRule>
  </conditionalFormatting>
  <conditionalFormatting sqref="D27:P27">
    <cfRule type="expression" dxfId="121" priority="6">
      <formula>IF(#REF!=1,1,0)</formula>
    </cfRule>
  </conditionalFormatting>
  <conditionalFormatting sqref="D31:P31">
    <cfRule type="expression" dxfId="120" priority="23">
      <formula>IF(#REF!=1,1,0)</formula>
    </cfRule>
  </conditionalFormatting>
  <conditionalFormatting sqref="D34:P34">
    <cfRule type="expression" dxfId="119" priority="14">
      <formula>IF(#REF!=1,1,0)</formula>
    </cfRule>
  </conditionalFormatting>
  <conditionalFormatting sqref="E32:E33">
    <cfRule type="expression" dxfId="118" priority="16">
      <formula>IF(#REF!=1,1,0)</formula>
    </cfRule>
  </conditionalFormatting>
  <conditionalFormatting sqref="H8 O8:O9 I9:N12 O10:P11 D10:H12 I13:M18 N13:N20">
    <cfRule type="expression" dxfId="117" priority="32">
      <formula>IF(#REF!=1,1,0)</formula>
    </cfRule>
  </conditionalFormatting>
  <conditionalFormatting sqref="H13:N28 O16:P26">
    <cfRule type="expression" dxfId="116" priority="3">
      <formula>IF(#REF!=1,1,0)</formula>
    </cfRule>
  </conditionalFormatting>
  <conditionalFormatting sqref="H29:P30">
    <cfRule type="expression" dxfId="115" priority="17">
      <formula>IF(#REF!=1,1,0)</formula>
    </cfRule>
  </conditionalFormatting>
  <conditionalFormatting sqref="H32:P34">
    <cfRule type="expression" dxfId="114" priority="9">
      <formula>IF(#REF!=1,1,0)</formula>
    </cfRule>
  </conditionalFormatting>
  <conditionalFormatting sqref="L8:N8">
    <cfRule type="expression" dxfId="113" priority="31">
      <formula>IF(#REF!=1,1,0)</formula>
    </cfRule>
  </conditionalFormatting>
  <conditionalFormatting sqref="O28:P28">
    <cfRule type="expression" dxfId="112" priority="19">
      <formula>IF(#REF!=1,1,0)</formula>
    </cfRule>
  </conditionalFormatting>
  <pageMargins left="0.7" right="0.7" top="0.75" bottom="0.75" header="0.3" footer="0.3"/>
  <pageSetup scale="7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A4B5-07C7-45E5-AB34-4430C5F28BD5}">
  <sheetPr>
    <tabColor rgb="FFFFFF00"/>
  </sheetPr>
  <dimension ref="C3:P72"/>
  <sheetViews>
    <sheetView showGridLines="0" zoomScaleNormal="100" zoomScaleSheetLayoutView="85" workbookViewId="0" zoomScale="85">
      <pane xSplit="5" ySplit="6" topLeftCell="F7" activePane="topLeft" state="frozen"/>
      <selection activeCell="A1" sqref="A1"/>
    </sheetView>
  </sheetViews>
  <sheetFormatPr defaultColWidth="10.6328125" defaultRowHeight="16" customHeight="1" x14ac:dyDescent="0.25"/>
  <cols>
    <col width="1.8" customWidth="1" style="3" min="1" max="16384"/>
    <col width="1.8" customWidth="1" min="2" max="2"/>
    <col width="26" customWidth="1" min="3" max="3"/>
    <col width="26" customWidth="1" min="4" max="4"/>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xmlns="http://schemas.openxmlformats.org/spreadsheetml/2006/main" xmlns:x14ac="http://schemas.microsoft.com/office/spreadsheetml/2009/9/ac">
    <row r="3" spans="3:16" s="5" customFormat="1" ht="16" customHeight="1" x14ac:dyDescent="0.25">
      <c r="C3" s="338" t="n"/>
      <c r="D3" s="337" t="s">
        <v>6</v>
      </c>
      <c r="E3" s="338" t="n"/>
      <c r="F3" s="338" t="n"/>
      <c r="G3" s="338" t="n"/>
      <c r="H3" s="338" t="n"/>
      <c r="I3" s="338" t="n"/>
      <c r="J3" s="338" t="n"/>
      <c r="K3" s="338" t="n"/>
      <c r="L3" s="338" t="n"/>
      <c r="M3" s="338" t="n"/>
      <c r="N3" s="338" t="n"/>
      <c r="O3" s="339" t="s">
        <v>14</v>
      </c>
      <c r="P3" s="338" t="n"/>
    </row>
    <row r="4" spans="3:16" s="5" customFormat="1" ht="16" customHeight="1" x14ac:dyDescent="0.25">
      <c r="C4" s="340" t="n"/>
      <c r="D4" s="395" t="s">
        <v>322</v>
      </c>
      <c r="E4" s="395"/>
      <c r="F4" s="341"/>
      <c r="G4" s="341" t="s">
        <v>237</v>
      </c>
      <c r="H4" s="342">
        <f>'Liquidity Model'!F8</f>
        <v>2</v>
      </c>
      <c r="I4" s="341"/>
      <c r="J4" s="341" t="s">
        <v>263</v>
      </c>
      <c r="K4" s="341">
        <v>1</v>
      </c>
      <c r="L4" s="341"/>
      <c r="M4" s="341"/>
      <c r="N4" s="343" t="n"/>
      <c r="O4" s="341" t="s">
        <v>0</v>
      </c>
      <c r="P4" s="340" t="n"/>
    </row>
    <row r="5" spans="3:16" s="5" customFormat="1" ht="16" customHeight="1" x14ac:dyDescent="0.25">
      <c r="C5" s="338" t="n"/>
      <c r="D5" s="337" t="s">
        <v>304</v>
      </c>
      <c r="E5" s="338" t="n"/>
      <c r="F5" s="338" t="n"/>
      <c r="G5" s="338" t="n"/>
      <c r="H5" s="338" t="n"/>
      <c r="I5" s="338" t="n"/>
      <c r="J5" s="338" t="n"/>
      <c r="K5" s="338" t="n"/>
      <c r="L5" s="338" t="n"/>
      <c r="M5" s="338" t="n"/>
      <c r="N5" s="338" t="n"/>
      <c r="O5" s="338" t="n"/>
      <c r="P5" s="338" t="n"/>
    </row>
    <row r="6" spans="3:16" ht="16" customHeight="1" x14ac:dyDescent="0.25">
      <c r="C6" s="338" t="n"/>
      <c r="D6" s="338" t="n"/>
      <c r="E6" s="338" t="n"/>
      <c r="F6" s="345" t="s">
        <v>234</v>
      </c>
      <c r="G6" s="345"/>
      <c r="H6" s="345"/>
      <c r="I6" s="345"/>
      <c r="J6" s="345"/>
      <c r="K6" s="345" t="s">
        <v>576</v>
      </c>
      <c r="L6" s="345"/>
      <c r="M6" s="345"/>
      <c r="N6" s="345"/>
      <c r="O6" s="345"/>
      <c r="P6" s="338" t="n"/>
    </row>
    <row r="7" spans="3:16" ht="2" customHeight="1" x14ac:dyDescent="0.25">
      <c r="C7" s="338" t="n"/>
      <c r="D7" s="338" t="n"/>
      <c r="E7" s="338" t="n"/>
      <c r="F7" s="344"/>
      <c r="G7" s="338" t="n"/>
      <c r="H7" s="338" t="n"/>
      <c r="I7" s="338" t="n"/>
      <c r="J7" s="338" t="n"/>
      <c r="K7" s="338" t="n"/>
      <c r="L7" s="338" t="n"/>
      <c r="M7" s="338" t="n"/>
      <c r="N7" s="338" t="n"/>
      <c r="O7" s="338" t="n"/>
      <c r="P7" s="338" t="n"/>
    </row>
    <row r="8" spans="3:16" ht="16" customHeight="1" x14ac:dyDescent="0.25">
      <c r="C8" s="337"/>
      <c r="D8" s="337"/>
      <c r="E8" s="337"/>
      <c r="F8" s="344" t="s">
        <v>229</v>
      </c>
      <c r="G8" s="344" t="s">
        <v>228</v>
      </c>
      <c r="H8" s="344" t="s">
        <v>227</v>
      </c>
      <c r="I8" s="344" t="s">
        <v>222</v>
      </c>
      <c r="J8" s="344" t="s">
        <v>323</v>
      </c>
      <c r="K8" s="344" t="s">
        <v>226</v>
      </c>
      <c r="L8" s="344" t="s">
        <v>225</v>
      </c>
      <c r="M8" s="344" t="s">
        <v>224</v>
      </c>
      <c r="N8" s="344" t="s">
        <v>221</v>
      </c>
      <c r="O8" s="344" t="s">
        <v>324</v>
      </c>
      <c r="P8" s="337"/>
    </row>
    <row r="9" spans="3:16" ht="5" customHeight="1" x14ac:dyDescent="0.25">
      <c r="C9" s="337"/>
      <c r="D9" s="337"/>
      <c r="E9" s="337"/>
      <c r="F9" s="344"/>
      <c r="G9" s="344"/>
      <c r="H9" s="344"/>
      <c r="I9" s="344"/>
      <c r="J9" s="344"/>
      <c r="K9" s="344"/>
      <c r="L9" s="344"/>
      <c r="M9" s="344"/>
      <c r="N9" s="344"/>
      <c r="O9" s="344"/>
      <c r="P9" s="337"/>
    </row>
    <row r="10" spans="3:16" ht="16" customHeight="1" x14ac:dyDescent="0.25">
      <c r="C10" s="338" t="n"/>
      <c r="D10" s="337" t="s">
        <v>8</v>
      </c>
      <c r="E10" s="337"/>
      <c r="F10" s="337" t="s">
        <v>252</v>
      </c>
      <c r="G10" s="344"/>
      <c r="H10" s="344"/>
      <c r="I10" s="344"/>
      <c r="J10" s="344"/>
      <c r="K10" s="344"/>
      <c r="L10" s="344"/>
      <c r="M10" s="344"/>
      <c r="N10" s="344"/>
      <c r="O10" s="344"/>
      <c r="P10" s="337"/>
    </row>
    <row r="11" spans="3:16" ht="16" customHeight="1" x14ac:dyDescent="0.25">
      <c r="C11" s="349"/>
      <c r="D11" s="349" t="s">
        <v>47</v>
      </c>
      <c r="E11" s="337"/>
      <c r="F11" s="350">
        <f>'Liquidity Model'!O196</f>
        <v>86.685000000000002</v>
      </c>
      <c r="G11" s="350">
        <f>'Liquidity Model'!P196</f>
        <v>74.183999999999997</v>
      </c>
      <c r="H11" s="350">
        <f>'Liquidity Model'!Q196</f>
        <v>76.569000000000003</v>
      </c>
      <c r="I11" s="350">
        <f>'Liquidity Model'!R196</f>
        <v>60.572000000000003</v>
      </c>
      <c r="J11" s="350">
        <f>SUM(F11:I11)</f>
        <v>298.01</v>
      </c>
      <c r="K11" s="350">
        <f>'Liquidity Model'!S196</f>
        <v>76.282800000000009</v>
      </c>
      <c r="L11" s="350">
        <f>'Liquidity Model'!T196</f>
        <v>65.28192</v>
      </c>
      <c r="M11" s="350">
        <f>'Liquidity Model'!U196</f>
        <v>67.380719999999997</v>
      </c>
      <c r="N11" s="350">
        <f>'Liquidity Model'!V196</f>
        <v>53.303360000000005</v>
      </c>
      <c r="O11" s="350">
        <f>SUM(K11:N11)</f>
        <v>262.24880000000002</v>
      </c>
      <c r="P11" s="337"/>
    </row>
    <row r="12" spans="3:16" ht="16" customHeight="1" x14ac:dyDescent="0.25">
      <c r="C12" s="349"/>
      <c r="D12" s="349" t="s">
        <v>48</v>
      </c>
      <c r="E12" s="337"/>
      <c r="F12" s="353">
        <f>'Liquidity Model'!O197</f>
        <v>30.288</v>
      </c>
      <c r="G12" s="353">
        <f>'Liquidity Model'!P197</f>
        <v>36.356999999999999</v>
      </c>
      <c r="H12" s="353">
        <f>'Liquidity Model'!Q197</f>
        <v>25.295999999999999</v>
      </c>
      <c r="I12" s="353">
        <f>'Liquidity Model'!R197</f>
        <v>35.569000000000003</v>
      </c>
      <c r="J12" s="353">
        <f t="shared" ref="J12:J17" si="0">SUM(F12:I12)</f>
        <v>127.51</v>
      </c>
      <c r="K12" s="353">
        <f>'Liquidity Model'!S197</f>
        <v>30.288</v>
      </c>
      <c r="L12" s="353">
        <f>'Liquidity Model'!T197</f>
        <v>36.356999999999999</v>
      </c>
      <c r="M12" s="353">
        <f>'Liquidity Model'!U197</f>
        <v>25.295999999999999</v>
      </c>
      <c r="N12" s="353">
        <f>'Liquidity Model'!V197</f>
        <v>35.569000000000003</v>
      </c>
      <c r="O12" s="353">
        <f t="shared" ref="O12:O17" si="1">SUM(K12:N12)</f>
        <v>127.51</v>
      </c>
      <c r="P12" s="337"/>
    </row>
    <row r="13" spans="3:16" ht="16" customHeight="1" x14ac:dyDescent="0.25">
      <c r="C13" s="357"/>
      <c r="D13" s="357" t="s">
        <v>49</v>
      </c>
      <c r="E13" s="385"/>
      <c r="F13" s="359">
        <f>'Liquidity Model'!O198</f>
        <v>26.31</v>
      </c>
      <c r="G13" s="359">
        <f>'Liquidity Model'!P198</f>
        <v>34.942999999999998</v>
      </c>
      <c r="H13" s="359">
        <f>'Liquidity Model'!Q198</f>
        <v>23.530999999999999</v>
      </c>
      <c r="I13" s="359">
        <f>'Liquidity Model'!R198</f>
        <v>49.216000000000008</v>
      </c>
      <c r="J13" s="359">
        <f t="shared" si="0"/>
        <v>134</v>
      </c>
      <c r="K13" s="359">
        <f>'Liquidity Model'!S198</f>
        <v>16.575299999999999</v>
      </c>
      <c r="L13" s="359">
        <f>'Liquidity Model'!T198</f>
        <v>22.014089999999999</v>
      </c>
      <c r="M13" s="359">
        <f>'Liquidity Model'!U198</f>
        <v>14.824529999999999</v>
      </c>
      <c r="N13" s="359">
        <f>'Liquidity Model'!V198</f>
        <v>31.006080000000004</v>
      </c>
      <c r="O13" s="359">
        <f t="shared" si="1"/>
        <v>84.419999999999987</v>
      </c>
      <c r="P13" s="337"/>
    </row>
    <row r="14" spans="3:16" ht="16" customHeight="1" x14ac:dyDescent="0.25">
      <c r="C14" s="363" t="n"/>
      <c r="D14" s="362" t="s">
        <v>50</v>
      </c>
      <c r="E14" s="362"/>
      <c r="F14" s="364">
        <f>'Liquidity Model'!O199</f>
        <v>143.28299999999999</v>
      </c>
      <c r="G14" s="364">
        <f>'Liquidity Model'!P199</f>
        <v>145.48399999999998</v>
      </c>
      <c r="H14" s="364">
        <f>'Liquidity Model'!Q199</f>
        <v>125.39600000000002</v>
      </c>
      <c r="I14" s="364">
        <f>'Liquidity Model'!R199</f>
        <v>145.35700000000003</v>
      </c>
      <c r="J14" s="364">
        <f t="shared" si="0"/>
        <v>559.52</v>
      </c>
      <c r="K14" s="364">
        <f>'Liquidity Model'!S199</f>
        <v>123.1461</v>
      </c>
      <c r="L14" s="364">
        <f>'Liquidity Model'!T199</f>
        <v>123.65300999999999</v>
      </c>
      <c r="M14" s="364">
        <f>'Liquidity Model'!U199</f>
        <v>107.50124999999998</v>
      </c>
      <c r="N14" s="364">
        <f>'Liquidity Model'!V199</f>
        <v>119.87844000000001</v>
      </c>
      <c r="O14" s="364">
        <f t="shared" si="1"/>
        <v>474.17879999999997</v>
      </c>
      <c r="P14" s="396"/>
    </row>
    <row r="15" spans="3:16" ht="5" customHeight="1" x14ac:dyDescent="0.25">
      <c r="C15" s="338" t="n"/>
      <c r="D15" s="337"/>
      <c r="E15" s="337"/>
      <c r="F15" s="337"/>
      <c r="G15" s="337"/>
      <c r="H15" s="337"/>
      <c r="I15" s="337"/>
      <c r="J15" s="337"/>
      <c r="K15" s="337"/>
      <c r="L15" s="337"/>
      <c r="M15" s="337"/>
      <c r="N15" s="337"/>
      <c r="O15" s="337"/>
      <c r="P15" s="337"/>
    </row>
    <row r="16" spans="3:16" ht="16" customHeight="1" x14ac:dyDescent="0.25">
      <c r="C16" s="357"/>
      <c r="D16" s="357" t="s">
        <v>53</v>
      </c>
      <c r="E16" s="385"/>
      <c r="F16" s="368">
        <f>'Liquidity Model'!O200</f>
        <v>-83.823999999999998</v>
      </c>
      <c r="G16" s="368">
        <f>'Liquidity Model'!P200</f>
        <v>-88.483000000000004</v>
      </c>
      <c r="H16" s="368">
        <f>'Liquidity Model'!Q200</f>
        <v>-76.849999999999994</v>
      </c>
      <c r="I16" s="368">
        <f>'Liquidity Model'!R200</f>
        <v>-91.016999999999967</v>
      </c>
      <c r="J16" s="368">
        <f t="shared" si="0"/>
        <v>-340.17399999999998</v>
      </c>
      <c r="K16" s="368">
        <f>'Liquidity Model'!S200</f>
        <v>-75.734851500000005</v>
      </c>
      <c r="L16" s="368">
        <f>'Liquidity Model'!T200</f>
        <v>-76.046601149999987</v>
      </c>
      <c r="M16" s="368">
        <f>'Liquidity Model'!U200</f>
        <v>-66.113268749999989</v>
      </c>
      <c r="N16" s="368">
        <f>'Liquidity Model'!V200</f>
        <v>-73.725240600000006</v>
      </c>
      <c r="O16" s="368">
        <f t="shared" si="1"/>
        <v>-291.61996199999999</v>
      </c>
      <c r="P16" s="337"/>
    </row>
    <row r="17" spans="3:16" ht="16" customHeight="1" x14ac:dyDescent="0.25">
      <c r="C17" s="371" t="n"/>
      <c r="D17" s="370" t="s">
        <v>54</v>
      </c>
      <c r="E17" s="370"/>
      <c r="F17" s="372">
        <f>'Liquidity Model'!O201</f>
        <v>59.458999999999989</v>
      </c>
      <c r="G17" s="372">
        <f>'Liquidity Model'!P201</f>
        <v>57.000999999999976</v>
      </c>
      <c r="H17" s="372">
        <f>'Liquidity Model'!Q201</f>
        <v>48.546000000000021</v>
      </c>
      <c r="I17" s="372">
        <f>'Liquidity Model'!R201</f>
        <v>54.34000000000006</v>
      </c>
      <c r="J17" s="372">
        <f t="shared" si="0"/>
        <v>219.34600000000003</v>
      </c>
      <c r="K17" s="372">
        <f>'Liquidity Model'!S201</f>
        <v>47.411248499999999</v>
      </c>
      <c r="L17" s="372">
        <f>'Liquidity Model'!T201</f>
        <v>47.606408850000001</v>
      </c>
      <c r="M17" s="372">
        <f>'Liquidity Model'!U201</f>
        <v>41.387981249999996</v>
      </c>
      <c r="N17" s="372">
        <f>'Liquidity Model'!V201</f>
        <v>46.153199400000005</v>
      </c>
      <c r="O17" s="372">
        <f t="shared" si="1"/>
        <v>182.55883800000001</v>
      </c>
      <c r="P17" s="396"/>
    </row>
    <row r="18" spans="3:16" s="88" customFormat="1" ht="16" customHeight="1" x14ac:dyDescent="0.25">
      <c r="C18" s="392"/>
      <c r="D18" s="387" t="s">
        <v>100</v>
      </c>
      <c r="E18" s="387"/>
      <c r="F18" s="388">
        <f>'Liquidity Model'!O229</f>
        <v>0.41497595667315729</v>
      </c>
      <c r="G18" s="388">
        <f>'Liquidity Model'!P229</f>
        <v>0.39180253498666506</v>
      </c>
      <c r="H18" s="388">
        <f>'Liquidity Model'!Q229</f>
        <v>0.38714153561517128</v>
      </c>
      <c r="I18" s="388">
        <f>'Liquidity Model'!R229</f>
        <v>0.37383820524639372</v>
      </c>
      <c r="J18" s="388">
        <f>J17/J14</f>
        <v>0.39202530740634839</v>
      </c>
      <c r="K18" s="388">
        <f>'Liquidity Model'!S229</f>
        <v>0.38499999999999995</v>
      </c>
      <c r="L18" s="388">
        <f>'Liquidity Model'!T229</f>
        <v>0.38500000000000001</v>
      </c>
      <c r="M18" s="388">
        <f>'Liquidity Model'!U229</f>
        <v>0.38500000000000001</v>
      </c>
      <c r="N18" s="388">
        <f>'Liquidity Model'!V229</f>
        <v>0.38500000000000001</v>
      </c>
      <c r="O18" s="388">
        <f>O17/O14</f>
        <v>0.38500000000000006</v>
      </c>
      <c r="P18" s="337"/>
    </row>
    <row r="19" spans="3:16" ht="5" customHeight="1" x14ac:dyDescent="0.25">
      <c r="C19" s="337"/>
      <c r="D19" s="337"/>
      <c r="E19" s="337"/>
      <c r="F19" s="339"/>
      <c r="G19" s="337"/>
      <c r="H19" s="337"/>
      <c r="I19" s="337"/>
      <c r="J19" s="337"/>
      <c r="K19" s="337"/>
      <c r="L19" s="337"/>
      <c r="M19" s="337"/>
      <c r="N19" s="337"/>
      <c r="O19" s="337"/>
      <c r="P19" s="337"/>
    </row>
    <row r="20" spans="3:16" ht="16" customHeight="1" x14ac:dyDescent="0.25">
      <c r="C20" s="338" t="n"/>
      <c r="D20" s="337" t="s">
        <v>177</v>
      </c>
      <c r="E20" s="337"/>
      <c r="F20" s="339"/>
      <c r="G20" s="337"/>
      <c r="H20" s="337"/>
      <c r="I20" s="337"/>
      <c r="J20" s="337"/>
      <c r="K20" s="337"/>
      <c r="L20" s="337"/>
      <c r="M20" s="337"/>
      <c r="N20" s="337"/>
      <c r="O20" s="337"/>
      <c r="P20" s="337"/>
    </row>
    <row r="21" spans="3:16" ht="16" customHeight="1" x14ac:dyDescent="0.25">
      <c r="C21" s="349"/>
      <c r="D21" s="349" t="s">
        <v>67</v>
      </c>
      <c r="E21" s="337"/>
      <c r="F21" s="350">
        <f>'Liquidity Model'!O204</f>
        <v>-22.21</v>
      </c>
      <c r="G21" s="397">
        <f>'Liquidity Model'!P204</f>
        <v>-24.779</v>
      </c>
      <c r="H21" s="397">
        <f>'Liquidity Model'!Q204</f>
        <v>-20</v>
      </c>
      <c r="I21" s="397">
        <f>'Liquidity Model'!R204</f>
        <v>-23.227999999999994</v>
      </c>
      <c r="J21" s="397">
        <f t="shared" ref="J21:J28" si="2">SUM(F21:I21)</f>
        <v>-90.216999999999999</v>
      </c>
      <c r="K21" s="397">
        <f>'Liquidity Model'!S204</f>
        <v>-21.988</v>
      </c>
      <c r="L21" s="397">
        <f>'Liquidity Model'!T204</f>
        <v>-24.779</v>
      </c>
      <c r="M21" s="397">
        <f>'Liquidity Model'!U204</f>
        <v>-20</v>
      </c>
      <c r="N21" s="397">
        <f>'Liquidity Model'!V204</f>
        <v>-23.227999999999994</v>
      </c>
      <c r="O21" s="397">
        <f t="shared" ref="O21:O28" si="3">SUM(K21:N21)</f>
        <v>-89.99499999999999</v>
      </c>
      <c r="P21" s="337"/>
    </row>
    <row r="22" spans="3:16" ht="16" customHeight="1" x14ac:dyDescent="0.25">
      <c r="C22" s="349"/>
      <c r="D22" s="349" t="s">
        <v>490</v>
      </c>
      <c r="E22" s="337"/>
      <c r="F22" s="353">
        <f>'Liquidity Model'!O205</f>
        <v>-10.776999999999997</v>
      </c>
      <c r="G22" s="398">
        <f>'Liquidity Model'!P205</f>
        <v>-12.724</v>
      </c>
      <c r="H22" s="398">
        <f>'Liquidity Model'!Q205</f>
        <v>-8.8620000000000019</v>
      </c>
      <c r="I22" s="398">
        <f>'Liquidity Model'!R205</f>
        <v>-8.5310000000000059</v>
      </c>
      <c r="J22" s="398">
        <f t="shared" si="2"/>
        <v>-40.894000000000005</v>
      </c>
      <c r="K22" s="398">
        <f>'Liquidity Model'!S205</f>
        <v>-8.6202270000000016</v>
      </c>
      <c r="L22" s="398">
        <f>'Liquidity Model'!T205</f>
        <v>-8.6202270000000016</v>
      </c>
      <c r="M22" s="398">
        <f>'Liquidity Model'!U205</f>
        <v>-8.6202270000000016</v>
      </c>
      <c r="N22" s="398">
        <f>'Liquidity Model'!V205</f>
        <v>-8.6202270000000016</v>
      </c>
      <c r="O22" s="398">
        <f t="shared" si="3"/>
        <v>-34.480908000000007</v>
      </c>
      <c r="P22" s="337"/>
    </row>
    <row r="23" spans="3:16" ht="16" customHeight="1" x14ac:dyDescent="0.25">
      <c r="C23" s="349"/>
      <c r="D23" s="349" t="s">
        <v>491</v>
      </c>
      <c r="E23" s="337"/>
      <c r="F23" s="353">
        <f>'Liquidity Model'!O206</f>
        <v>-8.8179999999999996</v>
      </c>
      <c r="G23" s="398">
        <f>'Liquidity Model'!P206</f>
        <v>-12.284000000000001</v>
      </c>
      <c r="H23" s="398">
        <f>'Liquidity Model'!Q206</f>
        <v>-89.74199999999999</v>
      </c>
      <c r="I23" s="398">
        <f>'Liquidity Model'!R206</f>
        <v>-20.980999999999995</v>
      </c>
      <c r="J23" s="398">
        <f t="shared" si="2"/>
        <v>-131.82499999999999</v>
      </c>
      <c r="K23" s="398">
        <f>'Liquidity Model'!S206</f>
        <v>-12.314610000000002</v>
      </c>
      <c r="L23" s="398">
        <f>'Liquidity Model'!T206</f>
        <v>-12.365301000000001</v>
      </c>
      <c r="M23" s="398">
        <f>'Liquidity Model'!U206</f>
        <v>-10.750124999999999</v>
      </c>
      <c r="N23" s="398">
        <f>'Liquidity Model'!V206</f>
        <v>-11.987844000000003</v>
      </c>
      <c r="O23" s="398">
        <f t="shared" si="3"/>
        <v>-47.417880000000004</v>
      </c>
      <c r="P23" s="337"/>
    </row>
    <row r="24" spans="3:16" ht="16" customHeight="1" x14ac:dyDescent="0.25">
      <c r="C24" s="348" t="n"/>
      <c r="D24" s="349" t="s">
        <v>63</v>
      </c>
      <c r="E24" s="337"/>
      <c r="F24" s="353">
        <f>'Liquidity Model'!O207</f>
        <v>17.653999999999996</v>
      </c>
      <c r="G24" s="353">
        <f>'Liquidity Model'!P207</f>
        <v>7.2139999999999773</v>
      </c>
      <c r="H24" s="353">
        <f>'Liquidity Model'!Q207</f>
        <v>-70.057999999999964</v>
      </c>
      <c r="I24" s="353">
        <f>'Liquidity Model'!R207</f>
        <v>1.6000000000000654</v>
      </c>
      <c r="J24" s="353">
        <f t="shared" si="2"/>
        <v>-43.589999999999925</v>
      </c>
      <c r="K24" s="353">
        <f>'Liquidity Model'!S207</f>
        <v>4.488411499999998</v>
      </c>
      <c r="L24" s="353">
        <f>'Liquidity Model'!T207</f>
        <v>1.8418808499999955</v>
      </c>
      <c r="M24" s="353">
        <f>'Liquidity Model'!U207</f>
        <v>2.0176292499999988</v>
      </c>
      <c r="N24" s="353">
        <f>'Liquidity Model'!V207</f>
        <v>2.3171284000000085</v>
      </c>
      <c r="O24" s="353">
        <f t="shared" si="3"/>
        <v>10.665050000000001</v>
      </c>
      <c r="P24" s="337"/>
    </row>
    <row r="25" spans="3:16" ht="5" customHeight="1" x14ac:dyDescent="0.25">
      <c r="C25" s="338" t="n"/>
      <c r="D25" s="337"/>
      <c r="E25" s="337"/>
      <c r="F25" s="337"/>
      <c r="G25" s="337"/>
      <c r="H25" s="337"/>
      <c r="I25" s="337"/>
      <c r="J25" s="337"/>
      <c r="K25" s="337"/>
      <c r="L25" s="337"/>
      <c r="M25" s="337"/>
      <c r="N25" s="337"/>
      <c r="O25" s="337"/>
      <c r="P25" s="337"/>
    </row>
    <row r="26" spans="3:16" ht="16" customHeight="1" x14ac:dyDescent="0.25">
      <c r="C26" s="349"/>
      <c r="D26" s="349" t="s">
        <v>492</v>
      </c>
      <c r="E26" s="337"/>
      <c r="F26" s="353">
        <f>'Liquidity Model'!O208</f>
        <v>5.1760000000000002</v>
      </c>
      <c r="G26" s="398">
        <f>'Liquidity Model'!P208</f>
        <v>3.9689999999999999</v>
      </c>
      <c r="H26" s="398">
        <f>'Liquidity Model'!Q208</f>
        <v>3.331</v>
      </c>
      <c r="I26" s="398">
        <f>'Liquidity Model'!R208</f>
        <v>2.7780000000000005</v>
      </c>
      <c r="J26" s="398">
        <f t="shared" si="2"/>
        <v>15.254</v>
      </c>
      <c r="K26" s="398">
        <f>'Liquidity Model'!S208</f>
        <v>3.6943830000000002</v>
      </c>
      <c r="L26" s="398">
        <f>'Liquidity Model'!T208</f>
        <v>3.7095902999999999</v>
      </c>
      <c r="M26" s="398">
        <f>'Liquidity Model'!U208</f>
        <v>3.2250374999999996</v>
      </c>
      <c r="N26" s="398">
        <f>'Liquidity Model'!V208</f>
        <v>3.5963532000000002</v>
      </c>
      <c r="O26" s="398">
        <f t="shared" si="3"/>
        <v>14.225363999999999</v>
      </c>
      <c r="P26" s="337"/>
    </row>
    <row r="27" spans="3:16" ht="16" customHeight="1" x14ac:dyDescent="0.25">
      <c r="C27" s="357"/>
      <c r="D27" s="357" t="s">
        <v>620</v>
      </c>
      <c r="E27" s="385"/>
      <c r="F27" s="359">
        <f>'Liquidity Model'!O209</f>
        <v>-0.30799999999999983</v>
      </c>
      <c r="G27" s="399">
        <f>'Liquidity Model'!P209</f>
        <v>3.0649999999999995</v>
      </c>
      <c r="H27" s="399">
        <f>'Liquidity Model'!Q209</f>
        <v>80.528999999999982</v>
      </c>
      <c r="I27" s="399">
        <f>'Liquidity Model'!R209</f>
        <v>14.994000000000002</v>
      </c>
      <c r="J27" s="399">
        <f t="shared" si="2"/>
        <v>98.279999999999987</v>
      </c>
      <c r="K27" s="399">
        <f>'Liquidity Model'!S209</f>
        <v>7.5</v>
      </c>
      <c r="L27" s="399">
        <f>'Liquidity Model'!T209</f>
        <v>7.5</v>
      </c>
      <c r="M27" s="399">
        <f>'Liquidity Model'!U209</f>
        <v>7.5</v>
      </c>
      <c r="N27" s="399">
        <f>'Liquidity Model'!V209</f>
        <v>7.5</v>
      </c>
      <c r="O27" s="399">
        <f t="shared" si="3"/>
        <v>30</v>
      </c>
      <c r="P27" s="337"/>
    </row>
    <row r="28" spans="3:16" ht="16" customHeight="1" x14ac:dyDescent="0.25">
      <c r="C28" s="371" t="n"/>
      <c r="D28" s="370" t="s">
        <v>73</v>
      </c>
      <c r="E28" s="370"/>
      <c r="F28" s="372">
        <f>'Liquidity Model'!O210</f>
        <v>22.521999999999998</v>
      </c>
      <c r="G28" s="372">
        <f>'Liquidity Model'!P210</f>
        <v>14.247999999999976</v>
      </c>
      <c r="H28" s="372">
        <f>'Liquidity Model'!Q210</f>
        <v>13.802000000000021</v>
      </c>
      <c r="I28" s="372">
        <f>'Liquidity Model'!R210</f>
        <v>19.372000000000067</v>
      </c>
      <c r="J28" s="372">
        <f t="shared" si="2"/>
        <v>69.944000000000059</v>
      </c>
      <c r="K28" s="372">
        <f>'Liquidity Model'!S210</f>
        <v>15.682794499999998</v>
      </c>
      <c r="L28" s="372">
        <f>'Liquidity Model'!T210</f>
        <v>13.051471149999996</v>
      </c>
      <c r="M28" s="372">
        <f>'Liquidity Model'!U210</f>
        <v>12.742666749999998</v>
      </c>
      <c r="N28" s="372">
        <f>'Liquidity Model'!V210</f>
        <v>13.413481600000008</v>
      </c>
      <c r="O28" s="372">
        <f t="shared" si="3"/>
        <v>54.890414000000007</v>
      </c>
      <c r="P28" s="396"/>
    </row>
    <row r="29" spans="3:16" s="88" customFormat="1" ht="16" customHeight="1" x14ac:dyDescent="0.25">
      <c r="C29" s="392"/>
      <c r="D29" s="387" t="s">
        <v>218</v>
      </c>
      <c r="E29" s="387"/>
      <c r="F29" s="388">
        <f>'Liquidity Model'!O230</f>
        <v>0.157185430232477</v>
      </c>
      <c r="G29" s="388">
        <f>'Liquidity Model'!P230</f>
        <v>9.7935168128453834E-2</v>
      </c>
      <c r="H29" s="388">
        <f>'Liquidity Model'!Q230</f>
        <v>0.11006730677214599</v>
      </c>
      <c r="I29" s="388">
        <f>'Liquidity Model'!R230</f>
        <v>0.13327187545147509</v>
      </c>
      <c r="J29" s="388">
        <f>J28/J14</f>
        <v>0.12500714898484427</v>
      </c>
      <c r="K29" s="388">
        <f>'Liquidity Model'!S230</f>
        <v>0.12735112602023124</v>
      </c>
      <c r="L29" s="388">
        <f>'Liquidity Model'!T230</f>
        <v>0.10554915848793327</v>
      </c>
      <c r="M29" s="388">
        <f>'Liquidity Model'!U230</f>
        <v>0.11853505656910966</v>
      </c>
      <c r="N29" s="388">
        <f>'Liquidity Model'!V230</f>
        <v>0.11189236029431153</v>
      </c>
      <c r="O29" s="388">
        <f>O28/O14</f>
        <v>0.11575889516781436</v>
      </c>
      <c r="P29" s="337"/>
    </row>
    <row r="30" spans="3:16" ht="5" customHeight="1" x14ac:dyDescent="0.25">
      <c r="C30" s="337"/>
      <c r="D30" s="337"/>
      <c r="E30" s="337"/>
      <c r="F30" s="339"/>
      <c r="G30" s="337"/>
      <c r="H30" s="337"/>
      <c r="I30" s="337"/>
      <c r="J30" s="337"/>
      <c r="K30" s="337"/>
      <c r="L30" s="337"/>
      <c r="M30" s="337"/>
      <c r="N30" s="337"/>
      <c r="O30" s="337"/>
      <c r="P30" s="337"/>
    </row>
    <row r="31" spans="3:16" ht="16" customHeight="1" x14ac:dyDescent="0.25">
      <c r="C31" s="338" t="n"/>
      <c r="D31" s="337" t="s">
        <v>500</v>
      </c>
      <c r="E31" s="337"/>
      <c r="F31" s="339"/>
      <c r="G31" s="337"/>
      <c r="H31" s="337"/>
      <c r="I31" s="337"/>
      <c r="J31" s="337"/>
      <c r="K31" s="337"/>
      <c r="L31" s="337"/>
      <c r="M31" s="337"/>
      <c r="N31" s="337"/>
      <c r="O31" s="337"/>
      <c r="P31" s="337"/>
    </row>
    <row r="32" spans="3:16" ht="16" customHeight="1" x14ac:dyDescent="0.25">
      <c r="C32" s="349"/>
      <c r="D32" s="349" t="s">
        <v>146</v>
      </c>
      <c r="E32" s="337"/>
      <c r="F32" s="350">
        <f>'Liquidity Model'!O213</f>
        <v>-39.691000000000003</v>
      </c>
      <c r="G32" s="397">
        <f>'Liquidity Model'!P213</f>
        <v>7.4050000000000011</v>
      </c>
      <c r="H32" s="397">
        <f>'Liquidity Model'!Q213</f>
        <v>3.9220000000000006</v>
      </c>
      <c r="I32" s="397">
        <f>'Liquidity Model'!R213</f>
        <v>19.341000000000001</v>
      </c>
      <c r="J32" s="397">
        <f t="shared" ref="J32:J39" si="4">SUM(F32:I32)</f>
        <v>-9.0229999999999997</v>
      </c>
      <c r="K32" s="397">
        <f>'Liquidity Model'!S213</f>
        <v>5</v>
      </c>
      <c r="L32" s="397">
        <f>'Liquidity Model'!T213</f>
        <v>5</v>
      </c>
      <c r="M32" s="397">
        <f>'Liquidity Model'!U213</f>
        <v>5</v>
      </c>
      <c r="N32" s="397">
        <f>'Liquidity Model'!V213</f>
        <v>5</v>
      </c>
      <c r="O32" s="397">
        <f t="shared" ref="O32:O39" si="5">SUM(K32:N32)</f>
        <v>20</v>
      </c>
      <c r="P32" s="337"/>
    </row>
    <row r="33" spans="3:16" ht="16" customHeight="1" x14ac:dyDescent="0.25">
      <c r="C33" s="349"/>
      <c r="D33" s="349" t="s">
        <v>131</v>
      </c>
      <c r="E33" s="337"/>
      <c r="F33" s="353">
        <f>'Liquidity Model'!O214</f>
        <v>-1.8260000000000001</v>
      </c>
      <c r="G33" s="398">
        <f>'Liquidity Model'!P214</f>
        <v>-2.6249999999999996</v>
      </c>
      <c r="H33" s="398">
        <f>'Liquidity Model'!Q214</f>
        <v>-1.1630000000000003</v>
      </c>
      <c r="I33" s="398">
        <f>'Liquidity Model'!R214</f>
        <v>-1.3200000000000003</v>
      </c>
      <c r="J33" s="398">
        <f t="shared" si="4"/>
        <v>-6.9340000000000002</v>
      </c>
      <c r="K33" s="398">
        <f>'Liquidity Model'!S214</f>
        <v>-2.1498576070990016</v>
      </c>
      <c r="L33" s="398">
        <f>'Liquidity Model'!T214</f>
        <v>-2.1587071307105048</v>
      </c>
      <c r="M33" s="398">
        <f>'Liquidity Model'!U214</f>
        <v>-1.87673324681132</v>
      </c>
      <c r="N33" s="398">
        <f>'Liquidity Model'!V214</f>
        <v>-2.0928115154370399</v>
      </c>
      <c r="O33" s="398">
        <f t="shared" si="5"/>
        <v>-8.2781095000578659</v>
      </c>
      <c r="P33" s="337"/>
    </row>
    <row r="34" spans="3:16" ht="16" customHeight="1" x14ac:dyDescent="0.25">
      <c r="C34" s="348" t="n"/>
      <c r="D34" s="349" t="s">
        <v>291</v>
      </c>
      <c r="E34" s="337"/>
      <c r="F34" s="353">
        <f>'Liquidity Model'!O215</f>
        <v>-18.995000000000005</v>
      </c>
      <c r="G34" s="353">
        <f>'Liquidity Model'!P215</f>
        <v>19.027999999999977</v>
      </c>
      <c r="H34" s="353">
        <f>'Liquidity Model'!Q215</f>
        <v>16.561000000000021</v>
      </c>
      <c r="I34" s="353">
        <f>'Liquidity Model'!R215</f>
        <v>37.393000000000065</v>
      </c>
      <c r="J34" s="353">
        <f t="shared" si="4"/>
        <v>53.987000000000059</v>
      </c>
      <c r="K34" s="353">
        <f>'Liquidity Model'!S215</f>
        <v>18.532936892900999</v>
      </c>
      <c r="L34" s="353">
        <f>'Liquidity Model'!T215</f>
        <v>15.892764019289492</v>
      </c>
      <c r="M34" s="353">
        <f>'Liquidity Model'!U215</f>
        <v>15.865933503188678</v>
      </c>
      <c r="N34" s="353">
        <f>'Liquidity Model'!V215</f>
        <v>16.32067008456297</v>
      </c>
      <c r="O34" s="353">
        <f t="shared" si="5"/>
        <v>66.612304499942141</v>
      </c>
      <c r="P34" s="337"/>
    </row>
    <row r="35" spans="3:16" ht="5" customHeight="1" x14ac:dyDescent="0.25">
      <c r="C35" s="338" t="n"/>
      <c r="D35" s="337"/>
      <c r="E35" s="337"/>
      <c r="F35" s="337"/>
      <c r="G35" s="337"/>
      <c r="H35" s="337"/>
      <c r="I35" s="337"/>
      <c r="J35" s="337"/>
      <c r="K35" s="337"/>
      <c r="L35" s="337"/>
      <c r="M35" s="337"/>
      <c r="N35" s="337"/>
      <c r="O35" s="337"/>
      <c r="P35" s="337"/>
    </row>
    <row r="36" spans="3:16" ht="16" customHeight="1" x14ac:dyDescent="0.25">
      <c r="C36" s="349"/>
      <c r="D36" s="349" t="s">
        <v>140</v>
      </c>
      <c r="E36" s="337"/>
      <c r="F36" s="353">
        <f>'Liquidity Model'!O216</f>
        <v>-7.8929999999999998</v>
      </c>
      <c r="G36" s="353">
        <f>'Liquidity Model'!P216</f>
        <v>-8.0909999999999993</v>
      </c>
      <c r="H36" s="353">
        <f>'Liquidity Model'!Q216</f>
        <v>-7.8150000000000004</v>
      </c>
      <c r="I36" s="353">
        <f>'Liquidity Model'!R216</f>
        <v>-7.5510000000000019</v>
      </c>
      <c r="J36" s="353">
        <f t="shared" si="4"/>
        <v>-31.35</v>
      </c>
      <c r="K36" s="353">
        <f ca="1">'Liquidity Model'!S216</f>
        <v>-8.8494453418750005</v>
      </c>
      <c r="L36" s="353">
        <f ca="1">'Liquidity Model'!T216</f>
        <v>-9.3606835706250013</v>
      </c>
      <c r="M36" s="353">
        <f ca="1">'Liquidity Model'!U216</f>
        <v>-9.0553697737499999</v>
      </c>
      <c r="N36" s="353">
        <f ca="1">'Liquidity Model'!V216</f>
        <v>-8.8309418400000013</v>
      </c>
      <c r="O36" s="353">
        <f t="shared" ca="1" si="5"/>
        <v>-36.096440526250007</v>
      </c>
      <c r="P36" s="337"/>
    </row>
    <row r="37" spans="3:16" ht="16" customHeight="1" x14ac:dyDescent="0.25">
      <c r="C37" s="349"/>
      <c r="D37" s="349" t="s">
        <v>325</v>
      </c>
      <c r="E37" s="337"/>
      <c r="F37" s="353">
        <f>'Liquidity Model'!O217</f>
        <v>-1.2750000000000001</v>
      </c>
      <c r="G37" s="353">
        <f>'Liquidity Model'!P217</f>
        <v>-1.2750000000000001</v>
      </c>
      <c r="H37" s="353">
        <f>'Liquidity Model'!Q217</f>
        <v>-1.2750000000000001</v>
      </c>
      <c r="I37" s="353">
        <f>'Liquidity Model'!R217</f>
        <v>-1.2750000000000004</v>
      </c>
      <c r="J37" s="353">
        <f t="shared" ref="J37" si="6">SUM(F37:I37)</f>
        <v>-5.1000000000000005</v>
      </c>
      <c r="K37" s="353">
        <f>'Liquidity Model'!S217</f>
        <v>-1.2750000000000004</v>
      </c>
      <c r="L37" s="353">
        <f>'Liquidity Model'!T217</f>
        <v>-1.2750000000000004</v>
      </c>
      <c r="M37" s="353">
        <f>'Liquidity Model'!U217</f>
        <v>-1.2750000000000004</v>
      </c>
      <c r="N37" s="353">
        <f>'Liquidity Model'!V217</f>
        <v>-1.2750000000000004</v>
      </c>
      <c r="O37" s="353">
        <f t="shared" si="5"/>
        <v>-5.1000000000000014</v>
      </c>
      <c r="P37" s="337"/>
    </row>
    <row r="38" spans="3:16" ht="16" customHeight="1" x14ac:dyDescent="0.25">
      <c r="C38" s="349"/>
      <c r="D38" s="349" t="s">
        <v>582</v>
      </c>
      <c r="E38" s="337"/>
      <c r="F38" s="353">
        <f>'Liquidity Model'!O218</f>
        <v>0</v>
      </c>
      <c r="G38" s="353">
        <f>'Liquidity Model'!P218</f>
        <v>0</v>
      </c>
      <c r="H38" s="353">
        <f>'Liquidity Model'!Q218</f>
        <v>0</v>
      </c>
      <c r="I38" s="353">
        <f>'Liquidity Model'!R218</f>
        <v>0</v>
      </c>
      <c r="J38" s="398">
        <f>SUM(F38:I38)</f>
        <v>0</v>
      </c>
      <c r="K38" s="353">
        <f>'Liquidity Model'!S218</f>
        <v>75</v>
      </c>
      <c r="L38" s="353">
        <f>'Liquidity Model'!T218</f>
        <v>0</v>
      </c>
      <c r="M38" s="353">
        <f>'Liquidity Model'!U218</f>
        <v>0</v>
      </c>
      <c r="N38" s="353">
        <f>'Liquidity Model'!V218</f>
        <v>0</v>
      </c>
      <c r="O38" s="398">
        <f t="shared" si="5"/>
        <v>75</v>
      </c>
      <c r="P38" s="337"/>
    </row>
    <row r="39" spans="3:16" ht="16" customHeight="1" x14ac:dyDescent="0.25">
      <c r="C39" s="348" t="n"/>
      <c r="D39" s="349" t="s">
        <v>182</v>
      </c>
      <c r="E39" s="337"/>
      <c r="F39" s="353">
        <f>'Liquidity Model'!O219</f>
        <v>-28.163000000000004</v>
      </c>
      <c r="G39" s="353">
        <f>'Liquidity Model'!P219</f>
        <v>9.6619999999999777</v>
      </c>
      <c r="H39" s="353">
        <f>'Liquidity Model'!Q219</f>
        <v>7.4710000000000196</v>
      </c>
      <c r="I39" s="353">
        <f>'Liquidity Model'!R219</f>
        <v>28.567000000000064</v>
      </c>
      <c r="J39" s="353">
        <f t="shared" si="4"/>
        <v>17.537000000000056</v>
      </c>
      <c r="K39" s="353">
        <f ca="1">'Liquidity Model'!S219</f>
        <v>83.408491551026003</v>
      </c>
      <c r="L39" s="353">
        <f ca="1">'Liquidity Model'!T219</f>
        <v>5.2570804486644906</v>
      </c>
      <c r="M39" s="353">
        <f ca="1">'Liquidity Model'!U219</f>
        <v>5.5355637294386781</v>
      </c>
      <c r="N39" s="353">
        <f ca="1">'Liquidity Model'!V219</f>
        <v>6.2147282445629681</v>
      </c>
      <c r="O39" s="353">
        <f t="shared" ca="1" si="5"/>
        <v>100.41586397369214</v>
      </c>
      <c r="P39" s="337"/>
    </row>
    <row r="40" spans="3:16" ht="5" customHeight="1" x14ac:dyDescent="0.25">
      <c r="C40" s="337"/>
      <c r="D40" s="337"/>
      <c r="E40" s="337"/>
      <c r="F40" s="337"/>
      <c r="G40" s="337"/>
      <c r="H40" s="337"/>
      <c r="I40" s="337"/>
      <c r="J40" s="337"/>
      <c r="K40" s="337"/>
      <c r="L40" s="337"/>
      <c r="M40" s="337"/>
      <c r="N40" s="337"/>
      <c r="O40" s="337"/>
      <c r="P40" s="337"/>
    </row>
    <row r="41" spans="3:16" ht="16" customHeight="1" x14ac:dyDescent="0.25">
      <c r="C41" s="338" t="n"/>
      <c r="D41" s="337" t="s">
        <v>255</v>
      </c>
      <c r="E41" s="337"/>
      <c r="F41" s="337"/>
      <c r="G41" s="337"/>
      <c r="H41" s="337"/>
      <c r="I41" s="337"/>
      <c r="J41" s="337"/>
      <c r="K41" s="337"/>
      <c r="L41" s="337"/>
      <c r="M41" s="337"/>
      <c r="N41" s="337"/>
      <c r="O41" s="337"/>
      <c r="P41" s="337"/>
    </row>
    <row r="42" spans="3:16" ht="16" customHeight="1" x14ac:dyDescent="0.25">
      <c r="C42" s="349"/>
      <c r="D42" s="349" t="s">
        <v>256</v>
      </c>
      <c r="E42" s="337"/>
      <c r="F42" s="353">
        <f>'Liquidity Model'!O222</f>
        <v>12.034000000000001</v>
      </c>
      <c r="G42" s="353">
        <f>'Liquidity Model'!P222</f>
        <v>10.3</v>
      </c>
      <c r="H42" s="353">
        <f>'Liquidity Model'!Q222</f>
        <v>5.9</v>
      </c>
      <c r="I42" s="353">
        <f>'Liquidity Model'!R222</f>
        <v>19.623999999999999</v>
      </c>
      <c r="J42" s="353">
        <f>I42</f>
        <v>19.623999999999999</v>
      </c>
      <c r="K42" s="353">
        <f ca="1">'Liquidity Model'!S222</f>
        <v>103.032491551026</v>
      </c>
      <c r="L42" s="353">
        <f ca="1">'Liquidity Model'!T222</f>
        <v>108.28957199969049</v>
      </c>
      <c r="M42" s="353">
        <f ca="1">'Liquidity Model'!U222</f>
        <v>113.82513572912917</v>
      </c>
      <c r="N42" s="353">
        <f ca="1">'Liquidity Model'!V222</f>
        <v>120.03986397369214</v>
      </c>
      <c r="O42" s="353">
        <f ca="1">N42</f>
        <v>120.03986397369214</v>
      </c>
      <c r="P42" s="337"/>
    </row>
    <row r="43" spans="3:16" ht="16" customHeight="1" x14ac:dyDescent="0.25">
      <c r="C43" s="357"/>
      <c r="D43" s="357" t="s">
        <v>326</v>
      </c>
      <c r="E43" s="385"/>
      <c r="F43" s="359">
        <f>'Liquidity Model'!O223</f>
        <v>5</v>
      </c>
      <c r="G43" s="359">
        <f>'Liquidity Model'!P223</f>
        <v>35.6</v>
      </c>
      <c r="H43" s="359">
        <f>'Liquidity Model'!Q223</f>
        <v>48.8</v>
      </c>
      <c r="I43" s="359">
        <f>'Liquidity Model'!R223</f>
        <v>30</v>
      </c>
      <c r="J43" s="359">
        <f>I43</f>
        <v>30</v>
      </c>
      <c r="K43" s="359">
        <f>'Liquidity Model'!S223</f>
        <v>30</v>
      </c>
      <c r="L43" s="359">
        <f ca="1">'Liquidity Model'!T223</f>
        <v>30</v>
      </c>
      <c r="M43" s="359">
        <f ca="1">'Liquidity Model'!U223</f>
        <v>30</v>
      </c>
      <c r="N43" s="359">
        <f ca="1">'Liquidity Model'!V223</f>
        <v>30</v>
      </c>
      <c r="O43" s="359">
        <f ca="1">N43</f>
        <v>30</v>
      </c>
      <c r="P43" s="337"/>
    </row>
    <row r="44" spans="3:16" ht="16" customHeight="1" x14ac:dyDescent="0.25">
      <c r="C44" s="380"/>
      <c r="D44" s="394" t="s">
        <v>257</v>
      </c>
      <c r="E44" s="380"/>
      <c r="F44" s="383">
        <f>'Liquidity Model'!O224</f>
        <v>125</v>
      </c>
      <c r="G44" s="383">
        <f>'Liquidity Model'!P224</f>
        <v>112.5</v>
      </c>
      <c r="H44" s="383">
        <f>'Liquidity Model'!Q224</f>
        <v>112.5</v>
      </c>
      <c r="I44" s="383">
        <f>'Liquidity Model'!R224</f>
        <v>112.5</v>
      </c>
      <c r="J44" s="383">
        <f>I44</f>
        <v>112.5</v>
      </c>
      <c r="K44" s="383">
        <f ca="1">'Liquidity Model'!S224</f>
        <v>112.5</v>
      </c>
      <c r="L44" s="383">
        <f ca="1">'Liquidity Model'!T224</f>
        <v>82.5</v>
      </c>
      <c r="M44" s="383">
        <f ca="1">'Liquidity Model'!U224</f>
        <v>82.5</v>
      </c>
      <c r="N44" s="383">
        <f ca="1">'Liquidity Model'!V224</f>
        <v>82.5</v>
      </c>
      <c r="O44" s="383">
        <f ca="1">N44</f>
        <v>82.5</v>
      </c>
      <c r="P44" s="396"/>
    </row>
    <row r="45" spans="3:16" ht="16" customHeight="1" x14ac:dyDescent="0.25">
      <c r="C45" s="371" t="n"/>
      <c r="D45" s="370" t="s">
        <v>4</v>
      </c>
      <c r="E45" s="370"/>
      <c r="F45" s="372">
        <f>'Liquidity Model'!O225</f>
        <v>142.03399999999999</v>
      </c>
      <c r="G45" s="372">
        <f>'Liquidity Model'!P225</f>
        <v>158.4</v>
      </c>
      <c r="H45" s="372">
        <f>'Liquidity Model'!Q225</f>
        <v>167.2</v>
      </c>
      <c r="I45" s="372">
        <f>'Liquidity Model'!R225</f>
        <v>162.124</v>
      </c>
      <c r="J45" s="372">
        <f>SUM(J42:J44)</f>
        <v>162.124</v>
      </c>
      <c r="K45" s="372">
        <f ca="1">'Liquidity Model'!S225</f>
        <v>245.532491551026</v>
      </c>
      <c r="L45" s="372">
        <f ca="1">'Liquidity Model'!T225</f>
        <v>220.78957199969051</v>
      </c>
      <c r="M45" s="372">
        <f ca="1">'Liquidity Model'!U225</f>
        <v>226.32513572912916</v>
      </c>
      <c r="N45" s="372">
        <f ca="1">'Liquidity Model'!V225</f>
        <v>232.53986397369215</v>
      </c>
      <c r="O45" s="372">
        <f ca="1">SUM(O42:O44)</f>
        <v>232.53986397369215</v>
      </c>
      <c r="P45" s="396"/>
    </row>
    <row r="46" spans="3:16" ht="5" customHeight="1" x14ac:dyDescent="0.25">
      <c r="C46" s="337"/>
      <c r="D46" s="337"/>
      <c r="E46" s="337"/>
      <c r="F46" s="337"/>
      <c r="G46" s="337"/>
      <c r="H46" s="337"/>
      <c r="I46" s="337"/>
      <c r="J46" s="337"/>
      <c r="K46" s="337"/>
      <c r="L46" s="337"/>
      <c r="M46" s="337"/>
      <c r="N46" s="337"/>
      <c r="O46" s="337"/>
      <c r="P46" s="337"/>
    </row>
    <row r="47" spans="3:16" ht="16" customHeight="1" x14ac:dyDescent="0.25">
      <c r="C47" s="337"/>
      <c r="D47" s="337"/>
      <c r="E47" s="337"/>
      <c r="F47" s="337"/>
      <c r="G47" s="337"/>
      <c r="H47" s="337"/>
      <c r="I47" s="337"/>
      <c r="J47" s="337"/>
      <c r="K47" s="337"/>
      <c r="L47" s="337"/>
      <c r="M47" s="337"/>
      <c r="N47" s="337"/>
      <c r="O47" s="337"/>
      <c r="P47" s="337"/>
    </row>
    <row r="48" spans="3:16" ht="16" customHeight="1" x14ac:dyDescent="0.25">
      <c r="C48" s="400"/>
      <c r="D48" s="337" t="s">
        <v>8</v>
      </c>
      <c r="E48" s="338" t="n"/>
      <c r="F48" s="338" t="n"/>
      <c r="G48" s="338" t="n"/>
      <c r="H48" s="338" t="n"/>
      <c r="I48" s="338" t="n"/>
      <c r="J48" s="338" t="n"/>
      <c r="K48" s="338" t="n"/>
      <c r="L48" s="338" t="n"/>
      <c r="M48" s="338" t="n"/>
      <c r="N48" s="338" t="n"/>
      <c r="O48" s="338" t="n"/>
      <c r="P48" s="338" t="n"/>
    </row>
    <row r="49" spans="3:13" ht="16" customHeight="1" x14ac:dyDescent="0.25">
      <c r="C49" s="400"/>
      <c r="D49" s="338" t="n"/>
      <c r="E49" s="337"/>
      <c r="F49" s="344" t="s">
        <v>229</v>
      </c>
      <c r="G49" s="344" t="s">
        <v>228</v>
      </c>
      <c r="H49" s="344" t="s">
        <v>227</v>
      </c>
      <c r="I49" s="344" t="s">
        <v>222</v>
      </c>
      <c r="J49" s="344" t="s">
        <v>226</v>
      </c>
      <c r="K49" s="344" t="s">
        <v>225</v>
      </c>
      <c r="L49" s="344" t="s">
        <v>224</v>
      </c>
      <c r="M49" s="344" t="s">
        <v>221</v>
      </c>
      <c r="N49" s="354" t="n"/>
      <c r="O49" s="354" t="n"/>
      <c r="P49" s="338" t="n"/>
    </row>
    <row r="50" spans="3:13" ht="16" customHeight="1" x14ac:dyDescent="0.25">
      <c r="C50" s="400"/>
      <c r="D50" s="338" t="n"/>
      <c r="E50" s="337"/>
      <c r="F50" s="344"/>
      <c r="G50" s="344"/>
      <c r="H50" s="344"/>
      <c r="I50" s="344"/>
      <c r="J50" s="344"/>
      <c r="K50" s="344"/>
      <c r="L50" s="344"/>
      <c r="M50" s="344"/>
      <c r="N50" s="338" t="n"/>
      <c r="O50" s="338" t="n"/>
      <c r="P50" s="338" t="n"/>
    </row>
    <row r="51" spans="3:13" ht="16" customHeight="1" x14ac:dyDescent="0.25">
      <c r="C51" s="349"/>
      <c r="D51" s="349" t="s">
        <v>240</v>
      </c>
      <c r="E51" s="337"/>
      <c r="F51" s="350">
        <f>CHOOSE($H$4,F52,F53,F54)</f>
        <v>143.28299999999999</v>
      </c>
      <c r="G51" s="350">
        <f t="shared" ref="G51:M51" si="7">CHOOSE($H$4,G52,G53,G54)</f>
        <v>145.48399999999998</v>
      </c>
      <c r="H51" s="350">
        <f t="shared" si="7"/>
        <v>125.39600000000002</v>
      </c>
      <c r="I51" s="350">
        <f t="shared" si="7"/>
        <v>145.35700000000003</v>
      </c>
      <c r="J51" s="350">
        <f t="shared" si="7"/>
        <v>123.1461</v>
      </c>
      <c r="K51" s="350">
        <f t="shared" si="7"/>
        <v>123.65300999999999</v>
      </c>
      <c r="L51" s="350">
        <f t="shared" si="7"/>
        <v>107.50124999999998</v>
      </c>
      <c r="M51" s="350">
        <f t="shared" si="7"/>
        <v>119.87844000000001</v>
      </c>
      <c r="N51" s="351" t="n"/>
      <c r="O51" s="351" t="n"/>
      <c r="P51" s="338" t="n"/>
    </row>
    <row r="52" spans="3:13" ht="16" customHeight="1" x14ac:dyDescent="0.25">
      <c r="C52" s="349">
        <v>1</v>
      </c>
      <c r="D52" s="349" t="s">
        <v>502</v>
      </c>
      <c r="E52" s="337"/>
      <c r="F52" s="353">
        <f t="shared" ref="F52:I54" ca="1" si="8">IF($H$4=$C52,F$14,F52)</f>
        <v>143.28299999999999</v>
      </c>
      <c r="G52" s="353">
        <f t="shared" ca="1" si="8"/>
        <v>145.48399999999998</v>
      </c>
      <c r="H52" s="353">
        <f t="shared" ca="1" si="8"/>
        <v>125.39600000000002</v>
      </c>
      <c r="I52" s="353">
        <f t="shared" ca="1" si="8"/>
        <v>145.35700000000003</v>
      </c>
      <c r="J52" s="353">
        <f t="shared" ref="J52:M54" ca="1" si="9">IF($H$4=$C52,K$14,J52)</f>
        <v>114.89579999999999</v>
      </c>
      <c r="K52" s="353">
        <f t="shared" ca="1" si="9"/>
        <v>115.97114000000001</v>
      </c>
      <c r="L52" s="353">
        <f t="shared" ca="1" si="9"/>
        <v>100.19918</v>
      </c>
      <c r="M52" s="353">
        <f t="shared" ca="1" si="9"/>
        <v>112.57188000000001</v>
      </c>
      <c r="N52" s="354" t="n"/>
      <c r="O52" s="354" t="n"/>
      <c r="P52" s="338" t="n"/>
    </row>
    <row r="53" spans="3:13" ht="16" customHeight="1" x14ac:dyDescent="0.25">
      <c r="C53" s="349">
        <v>2</v>
      </c>
      <c r="D53" s="349" t="s">
        <v>501</v>
      </c>
      <c r="E53" s="337"/>
      <c r="F53" s="353">
        <f t="shared" si="8"/>
        <v>143.28299999999999</v>
      </c>
      <c r="G53" s="353">
        <f t="shared" si="8"/>
        <v>145.48399999999998</v>
      </c>
      <c r="H53" s="353">
        <f t="shared" si="8"/>
        <v>125.39600000000002</v>
      </c>
      <c r="I53" s="353">
        <f t="shared" si="8"/>
        <v>145.35700000000003</v>
      </c>
      <c r="J53" s="353">
        <f t="shared" si="9"/>
        <v>123.1461</v>
      </c>
      <c r="K53" s="353">
        <f t="shared" si="9"/>
        <v>123.65300999999999</v>
      </c>
      <c r="L53" s="353">
        <f t="shared" si="9"/>
        <v>107.50124999999998</v>
      </c>
      <c r="M53" s="353">
        <f t="shared" si="9"/>
        <v>119.87844000000001</v>
      </c>
      <c r="N53" s="354" t="n"/>
      <c r="O53" s="354" t="n"/>
      <c r="P53" s="338" t="n"/>
    </row>
    <row r="54" spans="3:13" ht="16" customHeight="1" x14ac:dyDescent="0.25">
      <c r="C54" s="349">
        <v>3</v>
      </c>
      <c r="D54" s="349" t="s">
        <v>503</v>
      </c>
      <c r="E54" s="337"/>
      <c r="F54" s="353">
        <f t="shared" ca="1" si="8"/>
        <v>143.28299999999999</v>
      </c>
      <c r="G54" s="353">
        <f t="shared" ca="1" si="8"/>
        <v>145.48399999999998</v>
      </c>
      <c r="H54" s="353">
        <f t="shared" ca="1" si="8"/>
        <v>125.39600000000002</v>
      </c>
      <c r="I54" s="353">
        <f t="shared" ca="1" si="8"/>
        <v>145.35700000000003</v>
      </c>
      <c r="J54" s="353">
        <f t="shared" ca="1" si="9"/>
        <v>126.3712474892578</v>
      </c>
      <c r="K54" s="353">
        <f t="shared" ca="1" si="9"/>
        <v>131.01112178281249</v>
      </c>
      <c r="L54" s="353">
        <f t="shared" ca="1" si="9"/>
        <v>125.39600000000002</v>
      </c>
      <c r="M54" s="353">
        <f t="shared" ca="1" si="9"/>
        <v>145.35700000000003</v>
      </c>
      <c r="N54" s="354" t="n"/>
      <c r="O54" s="354" t="n"/>
      <c r="P54" s="338" t="n"/>
    </row>
    <row r="55">
      <c r="C55" s="338" t="n"/>
      <c r="D55" s="338" t="n"/>
      <c r="E55" s="338" t="n"/>
      <c r="F55" s="338" t="n"/>
      <c r="G55" s="338" t="n"/>
      <c r="H55" s="338" t="n"/>
      <c r="I55" s="338" t="n"/>
      <c r="J55" s="338" t="n"/>
      <c r="K55" s="338" t="n"/>
      <c r="L55" s="338" t="n"/>
      <c r="M55" s="338" t="n"/>
      <c r="N55" s="338" t="n"/>
      <c r="O55" s="338" t="n"/>
      <c r="P55" s="338" t="n"/>
    </row>
    <row r="56" spans="3:13" ht="16" customHeight="1" x14ac:dyDescent="0.25">
      <c r="C56" s="400"/>
      <c r="D56" s="337" t="s">
        <v>505</v>
      </c>
      <c r="E56" s="338" t="n"/>
      <c r="F56" s="338" t="n"/>
      <c r="G56" s="338" t="n"/>
      <c r="H56" s="338" t="n"/>
      <c r="I56" s="338" t="n"/>
      <c r="J56" s="338" t="n"/>
      <c r="K56" s="338" t="n"/>
      <c r="L56" s="338" t="n"/>
      <c r="M56" s="338" t="n"/>
      <c r="N56" s="338" t="n"/>
      <c r="O56" s="338" t="n"/>
      <c r="P56" s="338" t="n"/>
    </row>
    <row r="57" spans="3:13" ht="16" customHeight="1" x14ac:dyDescent="0.25">
      <c r="C57" s="400"/>
      <c r="D57" s="338" t="n"/>
      <c r="E57" s="337"/>
      <c r="F57" s="344" t="s">
        <v>229</v>
      </c>
      <c r="G57" s="344" t="s">
        <v>228</v>
      </c>
      <c r="H57" s="344" t="s">
        <v>227</v>
      </c>
      <c r="I57" s="344" t="s">
        <v>222</v>
      </c>
      <c r="J57" s="344" t="s">
        <v>226</v>
      </c>
      <c r="K57" s="344" t="s">
        <v>225</v>
      </c>
      <c r="L57" s="344" t="s">
        <v>224</v>
      </c>
      <c r="M57" s="344" t="s">
        <v>221</v>
      </c>
      <c r="N57" s="354" t="n"/>
      <c r="O57" s="354" t="n"/>
      <c r="P57" s="338" t="n"/>
    </row>
    <row r="58" spans="3:13" ht="16" customHeight="1" x14ac:dyDescent="0.25">
      <c r="C58" s="400"/>
      <c r="D58" s="338" t="n"/>
      <c r="E58" s="337"/>
      <c r="F58" s="344"/>
      <c r="G58" s="344"/>
      <c r="H58" s="344"/>
      <c r="I58" s="344"/>
      <c r="J58" s="344"/>
      <c r="K58" s="344"/>
      <c r="L58" s="344"/>
      <c r="M58" s="344"/>
      <c r="N58" s="338" t="n"/>
      <c r="O58" s="338" t="n"/>
      <c r="P58" s="338" t="n"/>
    </row>
    <row r="59" spans="3:13" ht="16" customHeight="1" x14ac:dyDescent="0.25">
      <c r="C59" s="349"/>
      <c r="D59" s="349" t="s">
        <v>240</v>
      </c>
      <c r="E59" s="337"/>
      <c r="F59" s="353">
        <f>CHOOSE($H$4,F60,F61,F62)</f>
        <v>22.521999999999998</v>
      </c>
      <c r="G59" s="353">
        <f t="shared" ref="G59:M59" si="10">CHOOSE($H$4,G60,G61,G62)</f>
        <v>14.247999999999976</v>
      </c>
      <c r="H59" s="353">
        <f t="shared" si="10"/>
        <v>13.802000000000021</v>
      </c>
      <c r="I59" s="353">
        <f t="shared" si="10"/>
        <v>19.372000000000067</v>
      </c>
      <c r="J59" s="353">
        <f t="shared" si="10"/>
        <v>15.682794499999998</v>
      </c>
      <c r="K59" s="353">
        <f t="shared" si="10"/>
        <v>13.051471149999996</v>
      </c>
      <c r="L59" s="353">
        <f t="shared" si="10"/>
        <v>12.742666749999998</v>
      </c>
      <c r="M59" s="353">
        <f t="shared" si="10"/>
        <v>13.413481600000008</v>
      </c>
      <c r="N59" s="354" t="n"/>
      <c r="O59" s="354" t="n"/>
      <c r="P59" s="338" t="n"/>
    </row>
    <row r="60" spans="3:13" ht="16" customHeight="1" x14ac:dyDescent="0.25">
      <c r="C60" s="349">
        <v>1</v>
      </c>
      <c r="D60" s="349" t="s">
        <v>502</v>
      </c>
      <c r="E60" s="337"/>
      <c r="F60" s="353">
        <f t="shared" ref="F60:I62" ca="1" si="11">IF($H$4=$C60,F$28,F60)</f>
        <v>22.521999999999998</v>
      </c>
      <c r="G60" s="353">
        <f t="shared" ca="1" si="11"/>
        <v>14.247999999999976</v>
      </c>
      <c r="H60" s="353">
        <f t="shared" ca="1" si="11"/>
        <v>13.802000000000021</v>
      </c>
      <c r="I60" s="353">
        <f t="shared" ca="1" si="11"/>
        <v>19.372000000000067</v>
      </c>
      <c r="J60" s="353">
        <f t="shared" ref="J60:M62" ca="1" si="12">IF($H$4=$C60,K$28,J60)</f>
        <v>9.6401179999999993</v>
      </c>
      <c r="K60" s="353">
        <f t="shared" ca="1" si="12"/>
        <v>7.1609666000000045</v>
      </c>
      <c r="L60" s="353">
        <f t="shared" ca="1" si="12"/>
        <v>7.3660981999999988</v>
      </c>
      <c r="M60" s="353">
        <f t="shared" ca="1" si="12"/>
        <v>7.7261812000000027</v>
      </c>
      <c r="N60" s="354" t="n"/>
      <c r="O60" s="354" t="n"/>
      <c r="P60" s="338" t="n"/>
    </row>
    <row r="61" spans="3:13" ht="16" customHeight="1" x14ac:dyDescent="0.25">
      <c r="C61" s="349">
        <v>2</v>
      </c>
      <c r="D61" s="349" t="s">
        <v>501</v>
      </c>
      <c r="E61" s="337"/>
      <c r="F61" s="353">
        <f t="shared" si="11"/>
        <v>22.521999999999998</v>
      </c>
      <c r="G61" s="353">
        <f t="shared" si="11"/>
        <v>14.247999999999976</v>
      </c>
      <c r="H61" s="353">
        <f t="shared" si="11"/>
        <v>13.802000000000021</v>
      </c>
      <c r="I61" s="353">
        <f t="shared" si="11"/>
        <v>19.372000000000067</v>
      </c>
      <c r="J61" s="353">
        <f t="shared" si="12"/>
        <v>15.682794499999998</v>
      </c>
      <c r="K61" s="353">
        <f t="shared" si="12"/>
        <v>13.051471149999996</v>
      </c>
      <c r="L61" s="353">
        <f t="shared" si="12"/>
        <v>12.742666749999998</v>
      </c>
      <c r="M61" s="353">
        <f t="shared" si="12"/>
        <v>13.413481600000008</v>
      </c>
      <c r="N61" s="354" t="n"/>
      <c r="O61" s="354" t="n"/>
      <c r="P61" s="338" t="n"/>
    </row>
    <row r="62" spans="3:13" ht="16" customHeight="1" x14ac:dyDescent="0.25">
      <c r="C62" s="349">
        <v>3</v>
      </c>
      <c r="D62" s="349" t="s">
        <v>503</v>
      </c>
      <c r="E62" s="337"/>
      <c r="F62" s="353">
        <f t="shared" ca="1" si="11"/>
        <v>22.521999999999998</v>
      </c>
      <c r="G62" s="353">
        <f t="shared" ca="1" si="11"/>
        <v>14.247999999999976</v>
      </c>
      <c r="H62" s="353">
        <f t="shared" ca="1" si="11"/>
        <v>13.802000000000021</v>
      </c>
      <c r="I62" s="353">
        <f t="shared" ca="1" si="11"/>
        <v>19.372000000000067</v>
      </c>
      <c r="J62" s="353">
        <f t="shared" ca="1" si="12"/>
        <v>17.379660715434369</v>
      </c>
      <c r="K62" s="353">
        <f t="shared" ca="1" si="12"/>
        <v>15.758720698911509</v>
      </c>
      <c r="L62" s="353">
        <f t="shared" ca="1" si="12"/>
        <v>19.121727746355401</v>
      </c>
      <c r="M62" s="353">
        <f t="shared" ca="1" si="12"/>
        <v>20.927391559754557</v>
      </c>
      <c r="N62" s="354" t="n"/>
      <c r="O62" s="354" t="n"/>
      <c r="P62" s="338" t="n"/>
    </row>
    <row r="63">
      <c r="C63" s="338" t="n"/>
      <c r="D63" s="338" t="n"/>
      <c r="E63" s="338" t="n"/>
      <c r="F63" s="338" t="n"/>
      <c r="G63" s="338" t="n"/>
      <c r="H63" s="338" t="n"/>
      <c r="I63" s="338" t="n"/>
      <c r="J63" s="338" t="n"/>
      <c r="K63" s="338" t="n"/>
      <c r="L63" s="338" t="n"/>
      <c r="M63" s="338" t="n"/>
      <c r="N63" s="338" t="n"/>
      <c r="O63" s="338" t="n"/>
      <c r="P63" s="338" t="n"/>
    </row>
    <row r="64" spans="3:13" ht="16" customHeight="1" x14ac:dyDescent="0.25">
      <c r="C64" s="400"/>
      <c r="D64" s="337" t="s">
        <v>444</v>
      </c>
      <c r="E64" s="338" t="n"/>
      <c r="F64" s="338" t="n"/>
      <c r="G64" s="338" t="n"/>
      <c r="H64" s="338" t="n"/>
      <c r="I64" s="338" t="n"/>
      <c r="J64" s="338" t="n"/>
      <c r="K64" s="338" t="n"/>
      <c r="L64" s="338" t="n"/>
      <c r="M64" s="338" t="n"/>
      <c r="N64" s="338" t="n"/>
      <c r="O64" s="338" t="n"/>
      <c r="P64" s="338" t="n"/>
    </row>
    <row r="65" spans="3:13" ht="16" customHeight="1" x14ac:dyDescent="0.25">
      <c r="C65" s="400"/>
      <c r="D65" s="338" t="n"/>
      <c r="E65" s="337"/>
      <c r="F65" s="344" t="s">
        <v>229</v>
      </c>
      <c r="G65" s="344" t="s">
        <v>228</v>
      </c>
      <c r="H65" s="344" t="s">
        <v>227</v>
      </c>
      <c r="I65" s="344" t="s">
        <v>222</v>
      </c>
      <c r="J65" s="344" t="s">
        <v>226</v>
      </c>
      <c r="K65" s="344" t="s">
        <v>225</v>
      </c>
      <c r="L65" s="344" t="s">
        <v>224</v>
      </c>
      <c r="M65" s="344" t="s">
        <v>221</v>
      </c>
      <c r="N65" s="354" t="n"/>
      <c r="O65" s="354" t="n"/>
      <c r="P65" s="338" t="n"/>
    </row>
    <row r="66" spans="3:13" ht="16" customHeight="1" x14ac:dyDescent="0.25">
      <c r="C66" s="400"/>
      <c r="D66" s="338" t="n"/>
      <c r="E66" s="337"/>
      <c r="F66" s="344"/>
      <c r="G66" s="344"/>
      <c r="H66" s="344"/>
      <c r="I66" s="344"/>
      <c r="J66" s="344"/>
      <c r="K66" s="344"/>
      <c r="L66" s="344"/>
      <c r="M66" s="344"/>
      <c r="N66" s="338" t="n"/>
      <c r="O66" s="338" t="n"/>
      <c r="P66" s="338" t="n"/>
    </row>
    <row r="67" spans="3:13" ht="16" customHeight="1" x14ac:dyDescent="0.25">
      <c r="C67" s="349"/>
      <c r="D67" s="349" t="s">
        <v>240</v>
      </c>
      <c r="E67" s="337"/>
      <c r="F67" s="353">
        <f ca="1">CHOOSE($H$4,F68,F69,F70)</f>
        <v>142.03399999999999</v>
      </c>
      <c r="G67" s="353">
        <f t="shared" ref="G67:I67" ca="1" si="13">CHOOSE($H$4,G68,G69,G70)</f>
        <v>158.4</v>
      </c>
      <c r="H67" s="353">
        <f t="shared" ca="1" si="13"/>
        <v>167.2</v>
      </c>
      <c r="I67" s="353">
        <f t="shared" ca="1" si="13"/>
        <v>162.124</v>
      </c>
      <c r="J67" s="353">
        <f ca="1">CHOOSE($H$4,J68,J69,J70)</f>
        <v>172.151228142901</v>
      </c>
      <c r="K67" s="353">
        <f ca="1">CHOOSE($H$4,K68,K69,K70)</f>
        <v>149.62655278719049</v>
      </c>
      <c r="L67" s="353">
        <f ca="1">CHOOSE($H$4,L68,L69,L70)</f>
        <v>157.34333754037917</v>
      </c>
      <c r="M67" s="353">
        <f ca="1">CHOOSE($H$4,M68,M69,M70)</f>
        <v>165.71193012494214</v>
      </c>
      <c r="N67" s="354" t="n"/>
      <c r="O67" s="354" t="n"/>
      <c r="P67" s="338" t="n"/>
    </row>
    <row r="68" spans="3:13" ht="16" customHeight="1" x14ac:dyDescent="0.25">
      <c r="C68" s="349">
        <v>1</v>
      </c>
      <c r="D68" s="349" t="s">
        <v>548</v>
      </c>
      <c r="E68" s="337"/>
      <c r="F68" s="353">
        <f ca="1">IF(AND($H$4=$C68,'Liquidity Model'!$F$14=2),F$45,F68)</f>
        <v>142.03399999999999</v>
      </c>
      <c r="G68" s="353">
        <f ca="1">IF(AND($H$4=$C68,'Liquidity Model'!$F$14=2),G$45,G68)</f>
        <v>158.4</v>
      </c>
      <c r="H68" s="353">
        <f ca="1">IF(AND($H$4=$C68,'Liquidity Model'!$F$14=2),H$45,H68)</f>
        <v>167.2</v>
      </c>
      <c r="I68" s="353">
        <f ca="1">IF(AND($H$4=$C68,'Liquidity Model'!$F$14=2),I$45,I68)</f>
        <v>162.124</v>
      </c>
      <c r="J68" s="353">
        <f ca="1">IF(AND($H$4=$C68,'Liquidity Model'!$F$14=2),K$45,J68)</f>
        <v>166.25258357095919</v>
      </c>
      <c r="K68" s="353">
        <f ca="1">IF(AND($H$4=$C68,'Liquidity Model'!$F$14=2),L$45,K68)</f>
        <v>137.97151206702711</v>
      </c>
      <c r="L68" s="353">
        <f ca="1">IF(AND($H$4=$C68,'Liquidity Model'!$F$14=2),M$45,L68)</f>
        <v>140.43920620688669</v>
      </c>
      <c r="M68" s="353">
        <f ca="1">IF(AND($H$4=$C68,'Liquidity Model'!$F$14=2),N$45,M68)</f>
        <v>143.24805471355592</v>
      </c>
      <c r="N68" s="354" t="n"/>
      <c r="O68" s="354" t="n"/>
      <c r="P68" s="338" t="n"/>
    </row>
    <row r="69" spans="3:13" ht="16" customHeight="1" x14ac:dyDescent="0.25">
      <c r="C69" s="349">
        <v>2</v>
      </c>
      <c r="D69" s="349" t="s">
        <v>549</v>
      </c>
      <c r="E69" s="337"/>
      <c r="F69" s="353">
        <f ca="1">IF(AND($H$4=$C69,'Liquidity Model'!$F$14=2),F$45,F69)</f>
        <v>142.03399999999999</v>
      </c>
      <c r="G69" s="353">
        <f ca="1">IF(AND($H$4=$C69,'Liquidity Model'!$F$14=2),G$45,G69)</f>
        <v>158.4</v>
      </c>
      <c r="H69" s="353">
        <f ca="1">IF(AND($H$4=$C69,'Liquidity Model'!$F$14=2),H$45,H69)</f>
        <v>167.2</v>
      </c>
      <c r="I69" s="353">
        <f ca="1">IF(AND($H$4=$C69,'Liquidity Model'!$F$14=2),I$45,I69)</f>
        <v>162.124</v>
      </c>
      <c r="J69" s="353">
        <f ca="1">IF(AND($H$4=$C69,'Liquidity Model'!$F$14=2),K$45,J69)</f>
        <v>172.151228142901</v>
      </c>
      <c r="K69" s="353">
        <f ca="1">IF(AND($H$4=$C69,'Liquidity Model'!$F$14=2),L$45,K69)</f>
        <v>149.62655278719049</v>
      </c>
      <c r="L69" s="353">
        <f ca="1">IF(AND($H$4=$C69,'Liquidity Model'!$F$14=2),M$45,L69)</f>
        <v>157.34333754037917</v>
      </c>
      <c r="M69" s="353">
        <f ca="1">IF(AND($H$4=$C69,'Liquidity Model'!$F$14=2),N$45,M69)</f>
        <v>165.71193012494214</v>
      </c>
      <c r="N69" s="354" t="n"/>
      <c r="O69" s="354" t="n"/>
      <c r="P69" s="338" t="n"/>
    </row>
    <row r="70" spans="3:13" ht="16" customHeight="1" x14ac:dyDescent="0.25">
      <c r="C70" s="349">
        <v>1</v>
      </c>
      <c r="D70" s="349" t="s">
        <v>502</v>
      </c>
      <c r="E70" s="337"/>
      <c r="F70" s="353">
        <f ca="1">IF(AND($H$4=$C70,'Liquidity Model'!$F$14=1),F$45,F70)</f>
        <v>142.03399999999999</v>
      </c>
      <c r="G70" s="353">
        <f ca="1">IF(AND($H$4=$C70,'Liquidity Model'!$F$14=1),G$45,G70)</f>
        <v>158.4</v>
      </c>
      <c r="H70" s="353">
        <f ca="1">IF(AND($H$4=$C70,'Liquidity Model'!$F$14=1),H$45,H70)</f>
        <v>167.2</v>
      </c>
      <c r="I70" s="353">
        <f ca="1">IF(AND($H$4=$C70,'Liquidity Model'!$F$14=1),I$45,I70)</f>
        <v>162.124</v>
      </c>
      <c r="J70" s="353">
        <f ca="1">IF(AND($H$4=$C70,'Liquidity Model'!$F$14=1),K$45,J70)</f>
        <v>239.63384697908418</v>
      </c>
      <c r="K70" s="353">
        <f ca="1">IF(AND($H$4=$C70,'Liquidity Model'!$F$14=1),L$45,K70)</f>
        <v>209.13453127952712</v>
      </c>
      <c r="L70" s="353">
        <f ca="1">IF(AND($H$4=$C70,'Liquidity Model'!$F$14=1),M$45,L70)</f>
        <v>209.42100439563671</v>
      </c>
      <c r="M70" s="353">
        <f ca="1">IF(AND($H$4=$C70,'Liquidity Model'!$F$14=1),N$45,M70)</f>
        <v>210.07598856230589</v>
      </c>
      <c r="N70" s="354" t="n"/>
      <c r="O70" s="354" t="n"/>
      <c r="P70" s="338" t="n"/>
    </row>
    <row r="71" spans="3:13" ht="16" customHeight="1" x14ac:dyDescent="0.25">
      <c r="C71" s="349">
        <v>2</v>
      </c>
      <c r="D71" s="349" t="s">
        <v>501</v>
      </c>
      <c r="E71" s="337"/>
      <c r="F71" s="353">
        <f>IF(AND($H$4=$C71,'Liquidity Model'!$F$14=1),F$45,F71)</f>
        <v>142.03399999999999</v>
      </c>
      <c r="G71" s="353">
        <f>IF(AND($H$4=$C71,'Liquidity Model'!$F$14=1),G$45,G71)</f>
        <v>158.4</v>
      </c>
      <c r="H71" s="353">
        <f>IF(AND($H$4=$C71,'Liquidity Model'!$F$14=1),H$45,H71)</f>
        <v>167.2</v>
      </c>
      <c r="I71" s="353">
        <f>IF(AND($H$4=$C71,'Liquidity Model'!$F$14=1),I$45,I71)</f>
        <v>162.124</v>
      </c>
      <c r="J71" s="353">
        <f ca="1">IF(AND($H$4=$C71,'Liquidity Model'!$F$14=1),K$45,J71)</f>
        <v>245.532491551026</v>
      </c>
      <c r="K71" s="353">
        <f ca="1">IF(AND($H$4=$C71,'Liquidity Model'!$F$14=1),L$45,K71)</f>
        <v>220.78957199969051</v>
      </c>
      <c r="L71" s="353">
        <f ca="1">IF(AND($H$4=$C71,'Liquidity Model'!$F$14=1),M$45,L71)</f>
        <v>226.32513572912916</v>
      </c>
      <c r="M71" s="353">
        <f ca="1">IF(AND($H$4=$C71,'Liquidity Model'!$F$14=1),N$45,M71)</f>
        <v>232.53986397369215</v>
      </c>
      <c r="N71" s="354" t="n"/>
      <c r="O71" s="354" t="n"/>
      <c r="P71" s="338" t="n"/>
    </row>
    <row r="72" spans="3:13" ht="16" customHeight="1" x14ac:dyDescent="0.25">
      <c r="C72" s="349"/>
      <c r="D72" s="349" t="s">
        <v>298</v>
      </c>
      <c r="E72" s="337"/>
      <c r="F72" s="353">
        <v>43</v>
      </c>
      <c r="G72" s="353">
        <v>43</v>
      </c>
      <c r="H72" s="353">
        <v>43</v>
      </c>
      <c r="I72" s="353">
        <v>43</v>
      </c>
      <c r="J72" s="353">
        <v>43</v>
      </c>
      <c r="K72" s="353">
        <v>43</v>
      </c>
      <c r="L72" s="353">
        <v>43</v>
      </c>
      <c r="M72" s="353">
        <v>43</v>
      </c>
      <c r="N72" s="354" t="n"/>
      <c r="O72" s="354" t="n"/>
      <c r="P72" s="338" t="n"/>
    </row>
  </sheetData>
  <conditionalFormatting sqref="F67:M71">
    <cfRule type="expression" dxfId="111" priority="1">
      <formula>$K$4=1</formula>
    </cfRule>
  </conditionalFormatting>
  <conditionalFormatting sqref="F10:O46 G47:O47 F48:O54 F56:O62 F72:O72">
    <cfRule type="expression" dxfId="110" priority="3">
      <formula>$K$4=1</formula>
    </cfRule>
  </conditionalFormatting>
  <conditionalFormatting sqref="F64:O66 N67:O70">
    <cfRule type="expression" dxfId="109" priority="2">
      <formula>$K$4=1</formula>
    </cfRule>
  </conditionalFormatting>
  <pageMargins left="0.7" right="0.7" top="0.75" bottom="0.75" header="0.3" footer="0.3"/>
  <pageSetup scale="43" orientation="portrait" r:id="rId1"/>
  <customProperties>
    <customPr name="UniqueName"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E901-7057-4F97-BF26-8936F6CEBD09}">
  <sheetPr>
    <tabColor rgb="FF24B1B1"/>
  </sheetPr>
  <dimension ref="B2:P104"/>
  <sheetViews>
    <sheetView showGridLines="0" zoomScaleNormal="100" zoomScaleSheetLayoutView="70" workbookViewId="0" zoomScale="85">
      <selection activeCell="A1" sqref="A1"/>
    </sheetView>
  </sheetViews>
  <sheetFormatPr defaultColWidth="10.6328125" defaultRowHeight="14.5" outlineLevelRow="2" x14ac:dyDescent="0.25"/>
  <cols>
    <col width="1.8" customWidth="1" style="61" min="1" max="16384"/>
    <col width="1.8" customWidth="1" min="2" max="2"/>
    <col width="26" customWidth="1" min="3" max="3"/>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xmlns="http://schemas.openxmlformats.org/spreadsheetml/2006/main" xmlns:x14ac="http://schemas.microsoft.com/office/spreadsheetml/2009/9/ac">
    <row r="2" spans="3:10" x14ac:dyDescent="0.25">
      <c r="B2" s="154" t="n"/>
      <c r="C2" s="177" t="s">
        <v>87</v>
      </c>
      <c r="D2" s="177"/>
      <c r="E2" s="177"/>
      <c r="F2" s="177"/>
      <c r="G2" s="294"/>
      <c r="H2" s="294" t="s">
        <v>14</v>
      </c>
      <c r="I2" s="178" t="n"/>
      <c r="J2" s="178" t="n"/>
      <c r="K2" s="178" t="n"/>
      <c r="L2" s="178" t="n"/>
      <c r="M2" s="178" t="n"/>
      <c r="N2" s="178" t="n"/>
      <c r="O2" s="178" t="n"/>
      <c r="P2" s="178" t="n"/>
    </row>
    <row r="3" spans="3:10" x14ac:dyDescent="0.25">
      <c r="B3" s="154" t="n"/>
      <c r="C3" s="177" t="s">
        <v>537</v>
      </c>
      <c r="D3" s="177"/>
      <c r="E3" s="177"/>
      <c r="F3" s="177"/>
      <c r="G3" s="294"/>
      <c r="H3" s="294" t="s">
        <v>0</v>
      </c>
      <c r="I3" s="178" t="n"/>
      <c r="J3" s="178" t="n"/>
      <c r="K3" s="178" t="n"/>
      <c r="L3" s="178" t="n"/>
      <c r="M3" s="178" t="n"/>
      <c r="N3" s="178" t="n"/>
      <c r="O3" s="178" t="n"/>
      <c r="P3" s="178" t="n"/>
    </row>
    <row r="4" spans="3:10" x14ac:dyDescent="0.25">
      <c r="B4" s="154" t="n"/>
      <c r="C4" s="153"/>
      <c r="D4" s="153"/>
      <c r="E4" s="153"/>
      <c r="F4" s="153"/>
      <c r="G4" s="153"/>
      <c r="H4" s="154" t="n"/>
      <c r="I4" s="154" t="n"/>
      <c r="J4" s="154" t="n"/>
      <c r="K4" s="154" t="n"/>
      <c r="L4" s="154" t="n"/>
      <c r="M4" s="154" t="n"/>
      <c r="N4" s="154" t="n"/>
      <c r="O4" s="154" t="n"/>
      <c r="P4" s="154" t="n"/>
    </row>
    <row r="5" spans="3:10" x14ac:dyDescent="0.25">
      <c r="B5" s="154" t="n"/>
      <c r="C5" s="229" t="s">
        <v>405</v>
      </c>
      <c r="D5" s="229"/>
      <c r="E5" s="229"/>
      <c r="F5" s="229"/>
      <c r="G5" s="229"/>
      <c r="H5" s="230" t="n"/>
      <c r="I5" s="230" t="n"/>
      <c r="J5" s="230" t="n"/>
      <c r="K5" s="230" t="n"/>
      <c r="L5" s="230" t="n"/>
      <c r="M5" s="230" t="n"/>
      <c r="N5" s="230" t="n"/>
      <c r="O5" s="230" t="n"/>
      <c r="P5" s="230" t="n"/>
    </row>
    <row r="6" spans="3:10" x14ac:dyDescent="0.25">
      <c r="B6" s="196" t="n"/>
      <c r="C6" s="231" t="s">
        <v>404</v>
      </c>
      <c r="D6" s="231"/>
      <c r="E6" s="231"/>
      <c r="F6" s="401">
        <f>'Capital Structure'!G14</f>
        <v>0</v>
      </c>
      <c r="G6" s="233"/>
      <c r="H6" s="234" t="n"/>
      <c r="I6" s="234" t="n"/>
      <c r="J6" s="234" t="n"/>
      <c r="K6" s="234" t="n"/>
      <c r="L6" s="234" t="n"/>
      <c r="M6" s="234" t="n"/>
      <c r="N6" s="234" t="n"/>
      <c r="O6" s="234" t="n"/>
      <c r="P6" s="234" t="n"/>
    </row>
    <row r="7" spans="3:10" x14ac:dyDescent="0.25">
      <c r="B7" s="196" t="n"/>
      <c r="C7" s="402" t="s">
        <v>471</v>
      </c>
      <c r="D7" s="232" t="n"/>
      <c r="E7" s="232" t="n"/>
      <c r="F7" s="401">
        <f>'Capital Structure'!G15</f>
        <v>0</v>
      </c>
      <c r="G7" s="233"/>
      <c r="H7" s="234" t="n"/>
      <c r="I7" s="234" t="n"/>
      <c r="J7" s="234" t="n"/>
      <c r="K7" s="234" t="n"/>
      <c r="L7" s="234" t="n"/>
      <c r="M7" s="234" t="n"/>
      <c r="N7" s="234" t="n"/>
      <c r="O7" s="234" t="n"/>
      <c r="P7" s="234" t="n"/>
    </row>
    <row r="8" spans="3:10" x14ac:dyDescent="0.25">
      <c r="B8" s="196" t="n"/>
      <c r="C8" s="231" t="s">
        <v>443</v>
      </c>
      <c r="D8" s="231"/>
      <c r="E8" s="231"/>
      <c r="F8" s="401">
        <f>'Capital Structure'!G17</f>
        <v>403.32499999999999</v>
      </c>
      <c r="G8" s="233"/>
      <c r="H8" s="234" t="n"/>
      <c r="I8" s="234" t="n"/>
      <c r="J8" s="234" t="n"/>
      <c r="K8" s="234" t="n"/>
      <c r="L8" s="234" t="n"/>
      <c r="M8" s="234" t="n"/>
      <c r="N8" s="234" t="n"/>
      <c r="O8" s="234" t="n"/>
      <c r="P8" s="234" t="n"/>
    </row>
    <row r="9" spans="3:10" x14ac:dyDescent="0.25">
      <c r="B9" s="196" t="n"/>
      <c r="C9" s="231" t="s">
        <v>402</v>
      </c>
      <c r="D9" s="231"/>
      <c r="E9" s="231"/>
      <c r="F9" s="401">
        <f>'Capital Structure'!G32</f>
        <v>19.623999999999999</v>
      </c>
      <c r="G9" s="233"/>
      <c r="H9" s="234" t="n"/>
      <c r="I9" s="234" t="n"/>
      <c r="J9" s="234" t="n"/>
      <c r="K9" s="234" t="n"/>
      <c r="L9" s="234" t="n"/>
      <c r="M9" s="234" t="n"/>
      <c r="N9" s="234" t="n"/>
      <c r="O9" s="234" t="n"/>
      <c r="P9" s="234" t="n"/>
    </row>
    <row r="10" spans="3:10" x14ac:dyDescent="0.25">
      <c r="B10" s="196" t="n"/>
      <c r="C10" s="207" t="s">
        <v>579</v>
      </c>
      <c r="D10" s="207"/>
      <c r="E10" s="207"/>
      <c r="F10" s="403">
        <f>'Capital Structure'!G22</f>
        <v>69.969000000000065</v>
      </c>
      <c r="G10" s="209"/>
      <c r="H10" s="210" t="n"/>
      <c r="I10" s="210" t="n"/>
      <c r="J10" s="210" t="n"/>
      <c r="K10" s="210" t="n"/>
      <c r="L10" s="210" t="n"/>
      <c r="M10" s="210" t="n"/>
      <c r="N10" s="210" t="n"/>
      <c r="O10" s="210" t="n"/>
      <c r="P10" s="210" t="n"/>
    </row>
    <row r="11" spans="3:10" x14ac:dyDescent="0.25">
      <c r="B11" s="154" t="n"/>
      <c r="C11" s="153" t="s">
        <v>567</v>
      </c>
      <c r="D11" s="153"/>
      <c r="E11" s="153"/>
      <c r="F11" s="404">
        <v>82.5</v>
      </c>
      <c r="G11" s="182"/>
      <c r="H11" s="183" t="n"/>
      <c r="I11" s="183" t="n"/>
      <c r="J11" s="183" t="n"/>
      <c r="K11" s="183" t="n"/>
      <c r="L11" s="183" t="n"/>
      <c r="M11" s="183" t="n"/>
      <c r="N11" s="183" t="n"/>
      <c r="O11" s="183" t="n"/>
      <c r="P11" s="183" t="n"/>
    </row>
    <row r="12" spans="3:10" x14ac:dyDescent="0.25">
      <c r="B12" s="154" t="n"/>
      <c r="C12" s="153" t="s">
        <v>568</v>
      </c>
      <c r="D12" s="153"/>
      <c r="E12" s="153"/>
      <c r="F12" s="405">
        <v>30</v>
      </c>
      <c r="G12" s="186"/>
      <c r="H12" s="187" t="n"/>
      <c r="I12" s="187" t="n"/>
      <c r="J12" s="187" t="n"/>
      <c r="K12" s="187" t="n"/>
      <c r="L12" s="187" t="n"/>
      <c r="M12" s="187" t="n"/>
      <c r="N12" s="187" t="n"/>
      <c r="O12" s="187" t="n"/>
      <c r="P12" s="187" t="n"/>
    </row>
    <row r="13" spans="3:10" x14ac:dyDescent="0.25">
      <c r="B13" s="154" t="n"/>
      <c r="C13" s="154" t="n"/>
      <c r="D13" s="154" t="n"/>
      <c r="E13" s="154" t="n"/>
      <c r="F13" s="154" t="n"/>
      <c r="G13" s="153"/>
      <c r="H13" s="154" t="n"/>
      <c r="I13" s="154" t="n"/>
      <c r="J13" s="406"/>
      <c r="K13" s="154" t="n"/>
      <c r="L13" s="154" t="n"/>
      <c r="M13" s="154" t="n"/>
      <c r="N13" s="154" t="n"/>
      <c r="O13" s="154" t="n"/>
      <c r="P13" s="154" t="n"/>
    </row>
    <row r="14" spans="3:10" x14ac:dyDescent="0.25">
      <c r="B14" s="154" t="n"/>
      <c r="C14" s="229" t="s">
        <v>43</v>
      </c>
      <c r="D14" s="229"/>
      <c r="E14" s="229"/>
      <c r="F14" s="230" t="n"/>
      <c r="G14" s="229"/>
      <c r="H14" s="230" t="n"/>
      <c r="I14" s="230" t="n"/>
      <c r="J14" s="230" t="n"/>
      <c r="K14" s="230" t="n"/>
      <c r="L14" s="230" t="n"/>
      <c r="M14" s="230" t="n"/>
      <c r="N14" s="230" t="n"/>
      <c r="O14" s="230" t="n"/>
      <c r="P14" s="230" t="n"/>
    </row>
    <row r="15" spans="3:10" x14ac:dyDescent="0.25">
      <c r="B15" s="196" t="n"/>
      <c r="C15" s="247" t="s">
        <v>472</v>
      </c>
      <c r="D15" s="231"/>
      <c r="E15" s="231"/>
      <c r="F15" s="407">
        <f>F7</f>
        <v>0</v>
      </c>
      <c r="G15" s="234" t="n"/>
      <c r="H15" s="234" t="n"/>
      <c r="I15" s="234" t="n"/>
      <c r="J15" s="234" t="n"/>
      <c r="K15" s="234" t="n"/>
      <c r="L15" s="234" t="n"/>
      <c r="M15" s="234" t="n"/>
      <c r="N15" s="234" t="n"/>
      <c r="O15" s="234" t="n"/>
      <c r="P15" s="234" t="n"/>
    </row>
    <row r="16" spans="3:10" x14ac:dyDescent="0.25">
      <c r="B16" s="196" t="n"/>
      <c r="C16" s="408" t="s">
        <v>474</v>
      </c>
      <c r="D16" s="232" t="n"/>
      <c r="E16" s="232" t="n"/>
      <c r="F16" s="409">
        <f>-F15</f>
        <v>0</v>
      </c>
      <c r="G16" s="234" t="n"/>
      <c r="H16" s="234" t="n"/>
      <c r="I16" s="234" t="n"/>
      <c r="J16" s="234" t="n"/>
      <c r="K16" s="234" t="n"/>
      <c r="L16" s="234" t="n"/>
      <c r="M16" s="234" t="n"/>
      <c r="N16" s="234" t="n"/>
      <c r="O16" s="234" t="n"/>
      <c r="P16" s="234" t="n"/>
    </row>
    <row r="17" spans="3:13" x14ac:dyDescent="0.25">
      <c r="B17" s="154" t="n"/>
      <c r="C17" s="406"/>
      <c r="D17" s="154" t="n"/>
      <c r="E17" s="154" t="n"/>
      <c r="F17" s="410"/>
      <c r="G17" s="154" t="n"/>
      <c r="H17" s="154" t="n"/>
      <c r="I17" s="154" t="n"/>
      <c r="J17" s="154" t="n"/>
      <c r="K17" s="154" t="n"/>
      <c r="L17" s="154" t="n"/>
      <c r="M17" s="154" t="n"/>
      <c r="N17" s="154" t="n"/>
      <c r="O17" s="154" t="n"/>
      <c r="P17" s="154" t="n"/>
    </row>
    <row r="18" spans="3:13" x14ac:dyDescent="0.25">
      <c r="B18" s="154" t="n"/>
      <c r="C18" s="177" t="s">
        <v>556</v>
      </c>
      <c r="D18" s="178" t="n"/>
      <c r="E18" s="178" t="n"/>
      <c r="F18" s="411"/>
      <c r="G18" s="178" t="n"/>
      <c r="H18" s="178" t="n"/>
      <c r="I18" s="178" t="n"/>
      <c r="J18" s="178" t="n"/>
      <c r="K18" s="178" t="n"/>
      <c r="L18" s="178" t="n"/>
      <c r="M18" s="178" t="n"/>
      <c r="N18" s="178" t="n"/>
      <c r="O18" s="178" t="n"/>
      <c r="P18" s="178" t="n"/>
    </row>
    <row r="19" spans="3:13" x14ac:dyDescent="0.25">
      <c r="B19" s="154" t="n"/>
      <c r="C19" s="235" t="s">
        <v>557</v>
      </c>
      <c r="D19" s="212" t="n"/>
      <c r="E19" s="212" t="n"/>
      <c r="F19" s="412">
        <v>5.0000000000000001E-3</v>
      </c>
      <c r="G19" s="215" t="n"/>
      <c r="H19" s="215" t="n"/>
      <c r="I19" s="215" t="n"/>
      <c r="J19" s="215" t="n"/>
      <c r="K19" s="215" t="n"/>
      <c r="L19" s="215" t="n"/>
      <c r="M19" s="215" t="n"/>
      <c r="N19" s="215" t="n"/>
      <c r="O19" s="215" t="n"/>
      <c r="P19" s="215" t="n"/>
    </row>
    <row r="20" spans="3:13" x14ac:dyDescent="0.25">
      <c r="B20" s="154" t="n"/>
      <c r="C20" s="153" t="s">
        <v>558</v>
      </c>
      <c r="D20" s="154" t="n"/>
      <c r="E20" s="154" t="n"/>
      <c r="F20" s="405">
        <v>0</v>
      </c>
      <c r="G20" s="187" t="n"/>
      <c r="H20" s="187" t="n"/>
      <c r="I20" s="187" t="n"/>
      <c r="J20" s="187" t="n"/>
      <c r="K20" s="187" t="n"/>
      <c r="L20" s="187" t="n"/>
      <c r="M20" s="187" t="n"/>
      <c r="N20" s="187" t="n"/>
      <c r="O20" s="187" t="n"/>
      <c r="P20" s="187" t="n"/>
    </row>
    <row r="21" spans="3:13" x14ac:dyDescent="0.25">
      <c r="B21" s="154" t="n"/>
      <c r="C21" s="406"/>
      <c r="D21" s="154" t="n"/>
      <c r="E21" s="154" t="n"/>
      <c r="F21" s="410"/>
      <c r="G21" s="154" t="n"/>
      <c r="H21" s="154" t="n"/>
      <c r="I21" s="154" t="n"/>
      <c r="J21" s="154" t="n"/>
      <c r="K21" s="154" t="n"/>
      <c r="L21" s="154" t="n"/>
      <c r="M21" s="154" t="n"/>
      <c r="N21" s="154" t="n"/>
      <c r="O21" s="154" t="n"/>
      <c r="P21" s="154" t="n"/>
    </row>
    <row r="22" spans="3:13" x14ac:dyDescent="0.25">
      <c r="B22" s="154" t="n"/>
      <c r="C22" s="406"/>
      <c r="D22" s="154" t="n"/>
      <c r="E22" s="154" t="n"/>
      <c r="F22" s="410"/>
      <c r="G22" s="154" t="n"/>
      <c r="H22" s="154" t="n"/>
      <c r="I22" s="154" t="n"/>
      <c r="J22" s="154" t="n"/>
      <c r="K22" s="154" t="n"/>
      <c r="L22" s="154" t="n"/>
      <c r="M22" s="154" t="n"/>
      <c r="N22" s="154" t="n"/>
      <c r="O22" s="154" t="n"/>
      <c r="P22" s="154" t="n"/>
    </row>
    <row r="23" spans="3:13" x14ac:dyDescent="0.25">
      <c r="B23" s="154" t="n"/>
      <c r="C23" s="336" t="s">
        <v>559</v>
      </c>
      <c r="D23" s="178" t="n"/>
      <c r="E23" s="178" t="n"/>
      <c r="F23" s="411"/>
      <c r="G23" s="178" t="n"/>
      <c r="H23" s="178" t="n"/>
      <c r="I23" s="178" t="n"/>
      <c r="J23" s="336" t="s">
        <v>560</v>
      </c>
      <c r="K23" s="178" t="n"/>
      <c r="L23" s="178" t="n"/>
      <c r="M23" s="178" t="n"/>
      <c r="N23" s="178" t="n"/>
      <c r="O23" s="178" t="n"/>
      <c r="P23" s="178" t="n"/>
    </row>
    <row r="24" spans="3:13" x14ac:dyDescent="0.25">
      <c r="B24" s="154" t="n"/>
      <c r="C24" s="154" t="n"/>
      <c r="D24" s="154" t="n"/>
      <c r="E24" s="154" t="n"/>
      <c r="F24" s="413" t="s">
        <v>389</v>
      </c>
      <c r="G24" s="413" t="s">
        <v>388</v>
      </c>
      <c r="H24" s="413" t="s">
        <v>386</v>
      </c>
      <c r="I24" s="187" t="n"/>
      <c r="J24" s="414" t="s">
        <v>235</v>
      </c>
      <c r="K24" s="414" t="s">
        <v>514</v>
      </c>
      <c r="L24" s="414" t="s">
        <v>565</v>
      </c>
      <c r="M24" s="414" t="s">
        <v>566</v>
      </c>
      <c r="N24" s="187" t="n"/>
      <c r="O24" s="187" t="n"/>
      <c r="P24" s="187" t="n"/>
    </row>
    <row r="25" spans="3:13" x14ac:dyDescent="0.25">
      <c r="B25" s="154" t="n"/>
      <c r="C25" s="154" t="n"/>
      <c r="D25" s="154" t="n"/>
      <c r="E25" s="154" t="n"/>
      <c r="F25" s="413" t="s">
        <v>23</v>
      </c>
      <c r="G25" s="413" t="s">
        <v>385</v>
      </c>
      <c r="H25" s="413" t="s">
        <v>23</v>
      </c>
      <c r="I25" s="187" t="n"/>
      <c r="J25" s="405">
        <v>2026</v>
      </c>
      <c r="K25" s="414" t="s">
        <v>562</v>
      </c>
      <c r="L25" s="415">
        <f>$F$12</f>
        <v>30</v>
      </c>
      <c r="M25" s="415">
        <f>$F$12</f>
        <v>30</v>
      </c>
      <c r="N25" s="187" t="n"/>
      <c r="O25" s="187" t="n"/>
      <c r="P25" s="187" t="n"/>
    </row>
    <row r="26" spans="3:13" x14ac:dyDescent="0.25">
      <c r="B26" s="154" t="n"/>
      <c r="C26" s="229" t="s">
        <v>553</v>
      </c>
      <c r="D26" s="230" t="n"/>
      <c r="E26" s="230" t="n"/>
      <c r="F26" s="416"/>
      <c r="G26" s="416"/>
      <c r="H26" s="416"/>
      <c r="I26" s="230" t="n"/>
      <c r="J26" s="230" t="n"/>
      <c r="K26" s="417" t="s">
        <v>563</v>
      </c>
      <c r="L26" s="230" t="n"/>
      <c r="M26" s="230" t="n"/>
      <c r="N26" s="230" t="n"/>
      <c r="O26" s="230" t="n"/>
      <c r="P26" s="230" t="n"/>
    </row>
    <row r="27" spans="3:13" x14ac:dyDescent="0.25">
      <c r="B27" s="196" t="n"/>
      <c r="C27" s="408" t="s">
        <v>554</v>
      </c>
      <c r="D27" s="232" t="n"/>
      <c r="E27" s="232" t="n"/>
      <c r="F27" s="418">
        <v>0</v>
      </c>
      <c r="G27" s="407">
        <f>F20*F8</f>
        <v>0</v>
      </c>
      <c r="H27" s="407">
        <f>SUM(F27:G27)</f>
        <v>0</v>
      </c>
      <c r="I27" s="234" t="n"/>
      <c r="J27" s="234" t="n"/>
      <c r="K27" s="402" t="s">
        <v>564</v>
      </c>
      <c r="L27" s="234" t="n"/>
      <c r="M27" s="234" t="n"/>
      <c r="N27" s="234" t="n"/>
      <c r="O27" s="234" t="n"/>
      <c r="P27" s="234" t="n"/>
    </row>
    <row r="28" spans="3:13" ht="16.5" x14ac:dyDescent="0.25">
      <c r="B28" s="196" t="n"/>
      <c r="C28" s="408" t="s">
        <v>619</v>
      </c>
      <c r="D28" s="232" t="n"/>
      <c r="E28" s="232" t="n"/>
      <c r="F28" s="401">
        <f>'Capital Structure'!N17</f>
        <v>28.9273966475</v>
      </c>
      <c r="G28" s="407">
        <f>F19*F8</f>
        <v>2.0166249999999999</v>
      </c>
      <c r="H28" s="407">
        <f>SUM(F28:G28)</f>
        <v>30.944021647500001</v>
      </c>
      <c r="I28" s="234" t="n"/>
      <c r="J28" s="418">
        <v>2027</v>
      </c>
      <c r="K28" s="402" t="s">
        <v>561</v>
      </c>
      <c r="L28" s="234" t="n"/>
      <c r="M28" s="234" t="n"/>
      <c r="N28" s="234" t="n"/>
      <c r="O28" s="234" t="n"/>
      <c r="P28" s="234" t="n"/>
    </row>
    <row r="29" spans="3:13" x14ac:dyDescent="0.25">
      <c r="B29" s="196" t="n"/>
      <c r="C29" s="402" t="s">
        <v>555</v>
      </c>
      <c r="D29" s="232" t="n"/>
      <c r="E29" s="232" t="n"/>
      <c r="F29" s="407">
        <f>SUM(F27:F28)</f>
        <v>28.9273966475</v>
      </c>
      <c r="G29" s="407">
        <f>SUM(G27:G28)</f>
        <v>2.0166249999999999</v>
      </c>
      <c r="H29" s="407">
        <f>SUM(H27:H28)</f>
        <v>30.944021647500001</v>
      </c>
      <c r="I29" s="234" t="n"/>
      <c r="J29" s="234" t="n"/>
      <c r="K29" s="402" t="s">
        <v>562</v>
      </c>
      <c r="L29" s="234" t="n"/>
      <c r="M29" s="234" t="n"/>
      <c r="N29" s="234" t="n"/>
      <c r="O29" s="234" t="n"/>
      <c r="P29" s="234" t="n"/>
    </row>
    <row r="30" spans="3:13" ht="3" customHeight="1" x14ac:dyDescent="0.25">
      <c r="B30" s="154" t="n"/>
      <c r="C30" s="154" t="n"/>
      <c r="D30" s="154" t="n"/>
      <c r="E30" s="154" t="n"/>
      <c r="F30" s="187" t="n"/>
      <c r="G30" s="187" t="n"/>
      <c r="H30" s="187" t="n"/>
      <c r="I30" s="187" t="n"/>
      <c r="J30" s="187" t="n"/>
      <c r="K30" s="414" t="s">
        <v>563</v>
      </c>
      <c r="L30" s="187" t="n"/>
      <c r="M30" s="187" t="n"/>
      <c r="N30" s="187" t="n"/>
      <c r="O30" s="187" t="n"/>
      <c r="P30" s="187" t="n"/>
    </row>
    <row r="31" spans="3:13" x14ac:dyDescent="0.25">
      <c r="B31" s="154" t="n"/>
      <c r="C31" s="191" t="n"/>
      <c r="D31" s="191" t="n"/>
      <c r="E31" s="191" t="n"/>
      <c r="F31" s="194" t="n"/>
      <c r="G31" s="194" t="n"/>
      <c r="H31" s="194" t="n"/>
      <c r="I31" s="194" t="n"/>
      <c r="J31" s="194" t="n"/>
      <c r="K31" s="419" t="s">
        <v>564</v>
      </c>
      <c r="L31" s="420">
        <f>$F$11</f>
        <v>82.5</v>
      </c>
      <c r="M31" s="194" t="n"/>
      <c r="N31" s="194" t="n"/>
      <c r="O31" s="194" t="n"/>
      <c r="P31" s="194" t="n"/>
    </row>
    <row r="32" spans="3:13" x14ac:dyDescent="0.25">
      <c r="B32" s="196" t="n"/>
      <c r="C32" s="402" t="s">
        <v>574</v>
      </c>
      <c r="D32" s="232" t="n"/>
      <c r="E32" s="232" t="n"/>
      <c r="F32" s="401">
        <f>'Capital Structure'!N18</f>
        <v>28.9273966475</v>
      </c>
      <c r="G32" s="407">
        <f>G28</f>
        <v>2.0166249999999999</v>
      </c>
      <c r="H32" s="407">
        <f>SUM(F32:G32)</f>
        <v>30.944021647500001</v>
      </c>
      <c r="I32" s="234" t="n"/>
      <c r="J32" s="418">
        <v>2028</v>
      </c>
      <c r="K32" s="402" t="s">
        <v>561</v>
      </c>
      <c r="L32" s="234" t="n"/>
      <c r="M32" s="234" t="n"/>
      <c r="N32" s="234" t="n"/>
      <c r="O32" s="234" t="n"/>
      <c r="P32" s="234" t="n"/>
    </row>
    <row r="33" spans="10:16" x14ac:dyDescent="0.25">
      <c r="B33" s="154" t="n"/>
      <c r="C33" s="154" t="n"/>
      <c r="D33" s="154" t="n"/>
      <c r="E33" s="154" t="n"/>
      <c r="F33" s="187" t="n"/>
      <c r="G33" s="187" t="n"/>
      <c r="H33" s="187" t="n"/>
      <c r="I33" s="187" t="n"/>
      <c r="J33" s="187" t="n"/>
      <c r="K33" s="414" t="s">
        <v>562</v>
      </c>
      <c r="L33" s="415">
        <f>$F$8</f>
        <v>403.32499999999999</v>
      </c>
      <c r="M33" s="187" t="n"/>
      <c r="N33" s="187" t="n"/>
      <c r="O33" s="187" t="n"/>
      <c r="P33" s="187" t="n"/>
    </row>
    <row r="34" spans="10:16" x14ac:dyDescent="0.25">
      <c r="B34" s="154" t="n"/>
      <c r="C34" s="154" t="n"/>
      <c r="D34" s="154" t="n"/>
      <c r="E34" s="154" t="n"/>
      <c r="F34" s="187" t="n"/>
      <c r="G34" s="187" t="n"/>
      <c r="H34" s="187" t="n"/>
      <c r="I34" s="187" t="n"/>
      <c r="J34" s="187" t="n"/>
      <c r="K34" s="414" t="s">
        <v>563</v>
      </c>
      <c r="L34" s="187" t="n"/>
      <c r="M34" s="187" t="n"/>
      <c r="N34" s="187" t="n"/>
      <c r="O34" s="187" t="n"/>
      <c r="P34" s="187" t="n"/>
    </row>
    <row r="35" spans="10:16" x14ac:dyDescent="0.25">
      <c r="B35" s="154" t="n"/>
      <c r="C35" s="154" t="n"/>
      <c r="D35" s="154" t="n"/>
      <c r="E35" s="154" t="n"/>
      <c r="F35" s="187" t="n"/>
      <c r="G35" s="187" t="n"/>
      <c r="H35" s="187" t="n"/>
      <c r="I35" s="187" t="n"/>
      <c r="J35" s="187" t="n"/>
      <c r="K35" s="414" t="s">
        <v>564</v>
      </c>
      <c r="L35" s="187" t="n"/>
      <c r="M35" s="187" t="n"/>
      <c r="N35" s="187" t="n"/>
      <c r="O35" s="187" t="n"/>
      <c r="P35" s="187" t="n"/>
    </row>
    <row r="36" spans="10:16" x14ac:dyDescent="0.25">
      <c r="B36" s="154" t="n"/>
      <c r="C36" s="154" t="n"/>
      <c r="D36" s="154" t="n"/>
      <c r="E36" s="154" t="n"/>
      <c r="F36" s="154" t="n"/>
      <c r="G36" s="154" t="n"/>
      <c r="H36" s="154" t="n"/>
      <c r="I36" s="154" t="n"/>
      <c r="J36" s="421">
        <v>2029</v>
      </c>
      <c r="K36" s="414" t="s">
        <v>561</v>
      </c>
      <c r="L36" s="154" t="n"/>
      <c r="M36" s="154" t="n"/>
      <c r="N36" s="154" t="n"/>
      <c r="O36" s="154" t="n"/>
      <c r="P36" s="154" t="n"/>
    </row>
    <row r="37" spans="10:16" x14ac:dyDescent="0.25">
      <c r="B37" s="154" t="n"/>
      <c r="C37" s="154" t="n"/>
      <c r="D37" s="154" t="n"/>
      <c r="E37" s="154" t="n"/>
      <c r="F37" s="187" t="n"/>
      <c r="G37" s="187" t="n"/>
      <c r="H37" s="187" t="n"/>
      <c r="I37" s="187" t="n"/>
      <c r="J37" s="187" t="n"/>
      <c r="K37" s="414" t="s">
        <v>562</v>
      </c>
      <c r="L37" s="187" t="n"/>
      <c r="M37" s="187" t="n"/>
      <c r="N37" s="187" t="n"/>
      <c r="O37" s="187" t="n"/>
      <c r="P37" s="187" t="n"/>
    </row>
    <row r="38" spans="10:16" x14ac:dyDescent="0.25">
      <c r="B38" s="154" t="n"/>
      <c r="C38" s="154" t="n"/>
      <c r="D38" s="154" t="n"/>
      <c r="E38" s="154" t="n"/>
      <c r="F38" s="187" t="n"/>
      <c r="G38" s="187" t="n"/>
      <c r="H38" s="187" t="n"/>
      <c r="I38" s="187" t="n"/>
      <c r="J38" s="187" t="n"/>
      <c r="K38" s="414" t="s">
        <v>563</v>
      </c>
      <c r="L38" s="187" t="n"/>
      <c r="M38" s="187" t="n"/>
      <c r="N38" s="187" t="n"/>
      <c r="O38" s="187" t="n"/>
      <c r="P38" s="187" t="n"/>
    </row>
    <row r="39" spans="10:16" x14ac:dyDescent="0.25">
      <c r="B39" s="154" t="n"/>
      <c r="C39" s="154" t="n"/>
      <c r="D39" s="154" t="n"/>
      <c r="E39" s="154" t="n"/>
      <c r="F39" s="187" t="n"/>
      <c r="G39" s="187" t="n"/>
      <c r="H39" s="187" t="n"/>
      <c r="I39" s="187" t="n"/>
      <c r="J39" s="187" t="n"/>
      <c r="K39" s="414" t="s">
        <v>564</v>
      </c>
      <c r="L39" s="187" t="n"/>
      <c r="M39" s="187" t="n"/>
      <c r="N39" s="187" t="n"/>
      <c r="O39" s="187" t="n"/>
      <c r="P39" s="187" t="n"/>
    </row>
    <row r="40" spans="10:16" x14ac:dyDescent="0.25">
      <c r="B40" s="154" t="n"/>
      <c r="C40" s="154" t="n"/>
      <c r="D40" s="154" t="n"/>
      <c r="E40" s="154" t="n"/>
      <c r="F40" s="154" t="n"/>
      <c r="G40" s="154" t="n"/>
      <c r="H40" s="154" t="n"/>
      <c r="I40" s="154" t="n"/>
      <c r="J40" s="421">
        <v>2030</v>
      </c>
      <c r="K40" s="414" t="s">
        <v>561</v>
      </c>
      <c r="L40" s="154" t="n"/>
      <c r="M40" s="154" t="n"/>
      <c r="N40" s="154" t="n"/>
      <c r="O40" s="154" t="n"/>
      <c r="P40" s="154" t="n"/>
    </row>
    <row r="41" spans="10:16" x14ac:dyDescent="0.25">
      <c r="B41" s="154" t="n"/>
      <c r="C41" s="154" t="n"/>
      <c r="D41" s="154" t="n"/>
      <c r="E41" s="154" t="n"/>
      <c r="F41" s="187" t="n"/>
      <c r="G41" s="187" t="n"/>
      <c r="H41" s="187" t="n"/>
      <c r="I41" s="187" t="n"/>
      <c r="J41" s="187" t="n"/>
      <c r="K41" s="414" t="s">
        <v>562</v>
      </c>
      <c r="L41" s="187" t="n"/>
      <c r="M41" s="187" t="n"/>
      <c r="N41" s="187" t="n"/>
      <c r="O41" s="187" t="n"/>
      <c r="P41" s="187" t="n"/>
    </row>
    <row r="42" spans="10:16" x14ac:dyDescent="0.25">
      <c r="B42" s="154" t="n"/>
      <c r="C42" s="154" t="n"/>
      <c r="D42" s="154" t="n"/>
      <c r="E42" s="154" t="n"/>
      <c r="F42" s="187" t="n"/>
      <c r="G42" s="187" t="n"/>
      <c r="H42" s="187" t="n"/>
      <c r="I42" s="187" t="n"/>
      <c r="J42" s="187" t="n"/>
      <c r="K42" s="414" t="s">
        <v>563</v>
      </c>
      <c r="L42" s="187" t="n"/>
      <c r="M42" s="187" t="n"/>
      <c r="N42" s="187" t="n"/>
      <c r="O42" s="187" t="n"/>
      <c r="P42" s="187" t="n"/>
    </row>
    <row r="43" spans="10:16" x14ac:dyDescent="0.25">
      <c r="B43" s="154" t="n"/>
      <c r="C43" s="154" t="n"/>
      <c r="D43" s="154" t="n"/>
      <c r="E43" s="154" t="n"/>
      <c r="F43" s="187" t="n"/>
      <c r="G43" s="187" t="n"/>
      <c r="H43" s="187" t="n"/>
      <c r="I43" s="187" t="n"/>
      <c r="J43" s="187" t="n"/>
      <c r="K43" s="414" t="s">
        <v>564</v>
      </c>
      <c r="L43" s="187" t="n"/>
      <c r="M43" s="415">
        <f>$F$11</f>
        <v>82.5</v>
      </c>
      <c r="N43" s="187" t="n"/>
      <c r="O43" s="187" t="n"/>
      <c r="P43" s="187" t="n"/>
    </row>
    <row r="44" spans="10:16" x14ac:dyDescent="0.25">
      <c r="B44" s="154" t="n"/>
      <c r="C44" s="154" t="n"/>
      <c r="D44" s="154" t="n"/>
      <c r="E44" s="154" t="n"/>
      <c r="F44" s="154" t="n"/>
      <c r="G44" s="154" t="n"/>
      <c r="H44" s="154" t="n"/>
      <c r="I44" s="154" t="n"/>
      <c r="J44" s="421">
        <v>2031</v>
      </c>
      <c r="K44" s="414" t="s">
        <v>561</v>
      </c>
      <c r="L44" s="154" t="n"/>
      <c r="M44" s="154" t="n"/>
      <c r="N44" s="154" t="n"/>
      <c r="O44" s="154" t="n"/>
      <c r="P44" s="154" t="n"/>
    </row>
    <row r="45" spans="10:16" x14ac:dyDescent="0.25">
      <c r="B45" s="154" t="n"/>
      <c r="C45" s="154" t="n"/>
      <c r="D45" s="154" t="n"/>
      <c r="E45" s="154" t="n"/>
      <c r="F45" s="187" t="n"/>
      <c r="G45" s="187" t="n"/>
      <c r="H45" s="187" t="n"/>
      <c r="I45" s="187" t="n"/>
      <c r="J45" s="187" t="n"/>
      <c r="K45" s="414" t="s">
        <v>562</v>
      </c>
      <c r="L45" s="187" t="n"/>
      <c r="M45" s="415">
        <f>$F$8</f>
        <v>403.32499999999999</v>
      </c>
      <c r="N45" s="187" t="n"/>
      <c r="O45" s="187" t="n"/>
      <c r="P45" s="187" t="n"/>
    </row>
    <row r="46">
      <c r="B46" s="154" t="n"/>
      <c r="C46" s="154" t="n"/>
      <c r="D46" s="154" t="n"/>
      <c r="E46" s="154" t="n"/>
      <c r="F46" s="154" t="n"/>
      <c r="G46" s="154" t="n"/>
      <c r="H46" s="154" t="n"/>
      <c r="I46" s="154" t="n"/>
      <c r="J46" s="154" t="n"/>
      <c r="K46" s="154" t="n"/>
      <c r="L46" s="154" t="n"/>
      <c r="M46" s="154" t="n"/>
      <c r="N46" s="154" t="n"/>
      <c r="O46" s="154" t="n"/>
      <c r="P46" s="154" t="n"/>
    </row>
    <row r="47" spans="10:16" x14ac:dyDescent="0.25">
      <c r="B47" s="154" t="n"/>
      <c r="C47" s="154" t="n"/>
      <c r="D47" s="154" t="n"/>
      <c r="E47" s="154" t="n"/>
      <c r="F47" s="187" t="n"/>
      <c r="G47" s="187" t="n"/>
      <c r="H47" s="187" t="n"/>
      <c r="I47" s="187" t="n"/>
      <c r="J47" s="406" t="s">
        <v>560</v>
      </c>
      <c r="K47" s="187" t="n"/>
      <c r="L47" s="187" t="n"/>
      <c r="M47" s="187" t="n"/>
      <c r="N47" s="187" t="n"/>
      <c r="O47" s="187" t="n"/>
      <c r="P47" s="187" t="n"/>
    </row>
    <row r="48" spans="10:16" x14ac:dyDescent="0.25">
      <c r="B48" s="154" t="n"/>
      <c r="C48" s="154" t="n"/>
      <c r="D48" s="154" t="n"/>
      <c r="E48" s="154" t="n"/>
      <c r="F48" s="187" t="n"/>
      <c r="G48" s="187" t="n"/>
      <c r="H48" s="187" t="n"/>
      <c r="I48" s="187" t="n"/>
      <c r="J48" s="414" t="s">
        <v>235</v>
      </c>
      <c r="K48" s="414" t="s">
        <v>514</v>
      </c>
      <c r="L48" s="414" t="s">
        <v>569</v>
      </c>
      <c r="M48" s="414" t="s">
        <v>570</v>
      </c>
      <c r="N48" s="414" t="s">
        <v>572</v>
      </c>
      <c r="O48" s="414" t="s">
        <v>573</v>
      </c>
      <c r="P48" s="414" t="s">
        <v>571</v>
      </c>
    </row>
    <row r="49" spans="10:16" x14ac:dyDescent="0.25">
      <c r="B49" s="154" t="n"/>
      <c r="C49" s="154" t="n"/>
      <c r="D49" s="154" t="n"/>
      <c r="E49" s="154" t="n"/>
      <c r="F49" s="187" t="n"/>
      <c r="G49" s="187" t="n"/>
      <c r="H49" s="187" t="n"/>
      <c r="I49" s="187" t="n"/>
      <c r="J49" s="405">
        <v>2026</v>
      </c>
      <c r="K49" s="414" t="s">
        <v>562</v>
      </c>
      <c r="L49" s="415">
        <f>$F$12</f>
        <v>30</v>
      </c>
      <c r="M49" s="187" t="n"/>
      <c r="N49" s="187" t="n"/>
      <c r="O49" s="187" t="n"/>
      <c r="P49" s="415">
        <f>L49</f>
        <v>30</v>
      </c>
    </row>
    <row r="50" spans="10:16" x14ac:dyDescent="0.25">
      <c r="B50" s="154" t="n"/>
      <c r="C50" s="154" t="n"/>
      <c r="D50" s="154" t="n"/>
      <c r="E50" s="154" t="n"/>
      <c r="F50" s="187" t="n"/>
      <c r="G50" s="187" t="n"/>
      <c r="H50" s="187" t="n"/>
      <c r="I50" s="187" t="n"/>
      <c r="J50" s="187" t="n"/>
      <c r="K50" s="414" t="s">
        <v>563</v>
      </c>
      <c r="L50" s="187" t="n"/>
      <c r="M50" s="187" t="n"/>
      <c r="N50" s="187" t="n"/>
      <c r="O50" s="187" t="n"/>
      <c r="P50" s="187" t="n"/>
    </row>
    <row r="51" spans="10:16" x14ac:dyDescent="0.25">
      <c r="B51" s="154" t="n"/>
      <c r="C51" s="154" t="n"/>
      <c r="D51" s="154" t="n"/>
      <c r="E51" s="154" t="n"/>
      <c r="F51" s="187" t="n"/>
      <c r="G51" s="187" t="n"/>
      <c r="H51" s="187" t="n"/>
      <c r="I51" s="187" t="n"/>
      <c r="J51" s="187" t="n"/>
      <c r="K51" s="414" t="s">
        <v>564</v>
      </c>
      <c r="L51" s="187" t="n"/>
      <c r="M51" s="187" t="n"/>
      <c r="N51" s="187" t="n"/>
      <c r="O51" s="187" t="n"/>
      <c r="P51" s="187" t="n"/>
    </row>
    <row r="52" spans="10:16" x14ac:dyDescent="0.25">
      <c r="B52" s="154" t="n"/>
      <c r="C52" s="154" t="n"/>
      <c r="D52" s="154" t="n"/>
      <c r="E52" s="154" t="n"/>
      <c r="F52" s="154" t="n"/>
      <c r="G52" s="154" t="n"/>
      <c r="H52" s="154" t="n"/>
      <c r="I52" s="154" t="n"/>
      <c r="J52" s="421">
        <v>2027</v>
      </c>
      <c r="K52" s="414" t="s">
        <v>561</v>
      </c>
      <c r="L52" s="154" t="n"/>
      <c r="M52" s="154" t="n"/>
      <c r="N52" s="154" t="n"/>
      <c r="O52" s="154" t="n"/>
      <c r="P52" s="154" t="n"/>
    </row>
    <row r="53" spans="10:16" x14ac:dyDescent="0.25">
      <c r="B53" s="154" t="n"/>
      <c r="C53" s="154" t="n"/>
      <c r="D53" s="154" t="n"/>
      <c r="E53" s="154" t="n"/>
      <c r="F53" s="187" t="n"/>
      <c r="G53" s="187" t="n"/>
      <c r="H53" s="187" t="n"/>
      <c r="I53" s="187" t="n"/>
      <c r="J53" s="187" t="n"/>
      <c r="K53" s="414" t="s">
        <v>562</v>
      </c>
      <c r="L53" s="187" t="n"/>
      <c r="M53" s="187" t="n"/>
      <c r="N53" s="187" t="n"/>
      <c r="O53" s="187" t="n"/>
      <c r="P53" s="187" t="n"/>
    </row>
    <row r="54" spans="10:16" x14ac:dyDescent="0.25">
      <c r="B54" s="154" t="n"/>
      <c r="C54" s="154" t="n"/>
      <c r="D54" s="154" t="n"/>
      <c r="E54" s="154" t="n"/>
      <c r="F54" s="187" t="n"/>
      <c r="G54" s="187" t="n"/>
      <c r="H54" s="187" t="n"/>
      <c r="I54" s="187" t="n"/>
      <c r="J54" s="187" t="n"/>
      <c r="K54" s="414" t="s">
        <v>563</v>
      </c>
      <c r="L54" s="187" t="n"/>
      <c r="M54" s="187" t="n"/>
      <c r="N54" s="187" t="n"/>
      <c r="O54" s="187" t="n"/>
      <c r="P54" s="187" t="n"/>
    </row>
    <row r="55" spans="10:16" x14ac:dyDescent="0.25">
      <c r="B55" s="154" t="n"/>
      <c r="C55" s="154" t="n"/>
      <c r="D55" s="154" t="n"/>
      <c r="E55" s="154" t="n"/>
      <c r="F55" s="187" t="n"/>
      <c r="G55" s="187" t="n"/>
      <c r="H55" s="187" t="n"/>
      <c r="I55" s="187" t="n"/>
      <c r="J55" s="187" t="n"/>
      <c r="K55" s="414" t="s">
        <v>564</v>
      </c>
      <c r="L55" s="415">
        <f>$F$11</f>
        <v>82.5</v>
      </c>
      <c r="M55" s="187" t="n"/>
      <c r="N55" s="187" t="n"/>
      <c r="O55" s="187" t="n"/>
      <c r="P55" s="415">
        <f>L55</f>
        <v>82.5</v>
      </c>
    </row>
    <row r="56" spans="10:16" x14ac:dyDescent="0.25">
      <c r="B56" s="154" t="n"/>
      <c r="C56" s="154" t="n"/>
      <c r="D56" s="154" t="n"/>
      <c r="E56" s="154" t="n"/>
      <c r="F56" s="154" t="n"/>
      <c r="G56" s="154" t="n"/>
      <c r="H56" s="154" t="n"/>
      <c r="I56" s="154" t="n"/>
      <c r="J56" s="421">
        <v>2028</v>
      </c>
      <c r="K56" s="414" t="s">
        <v>561</v>
      </c>
      <c r="L56" s="154" t="n"/>
      <c r="M56" s="154" t="n"/>
      <c r="N56" s="154" t="n"/>
      <c r="O56" s="154" t="n"/>
      <c r="P56" s="154" t="n"/>
    </row>
    <row r="57" spans="10:16" x14ac:dyDescent="0.25">
      <c r="B57" s="154" t="n"/>
      <c r="C57" s="154" t="n"/>
      <c r="D57" s="154" t="n"/>
      <c r="E57" s="154" t="n"/>
      <c r="F57" s="187" t="n"/>
      <c r="G57" s="187" t="n"/>
      <c r="H57" s="187" t="n"/>
      <c r="I57" s="187" t="n"/>
      <c r="J57" s="187" t="n"/>
      <c r="K57" s="414" t="s">
        <v>562</v>
      </c>
      <c r="L57" s="415">
        <f>$F$8</f>
        <v>403.32499999999999</v>
      </c>
      <c r="M57" s="187" t="n"/>
      <c r="N57" s="187" t="n"/>
      <c r="O57" s="187" t="n"/>
      <c r="P57" s="415">
        <f>L57</f>
        <v>403.32499999999999</v>
      </c>
    </row>
    <row r="58" spans="10:16" x14ac:dyDescent="0.25">
      <c r="B58" s="154" t="n"/>
      <c r="C58" s="154" t="n"/>
      <c r="D58" s="154" t="n"/>
      <c r="E58" s="154" t="n"/>
      <c r="F58" s="187" t="n"/>
      <c r="G58" s="187" t="n"/>
      <c r="H58" s="187" t="n"/>
      <c r="I58" s="187" t="n"/>
      <c r="J58" s="187" t="n"/>
      <c r="K58" s="414" t="s">
        <v>563</v>
      </c>
      <c r="L58" s="187" t="n"/>
      <c r="M58" s="187" t="n"/>
      <c r="N58" s="187" t="n"/>
      <c r="O58" s="187" t="n"/>
      <c r="P58" s="187" t="n"/>
    </row>
    <row r="59" spans="10:16" x14ac:dyDescent="0.25">
      <c r="B59" s="154" t="n"/>
      <c r="C59" s="154" t="n"/>
      <c r="D59" s="154" t="n"/>
      <c r="E59" s="154" t="n"/>
      <c r="F59" s="187" t="n"/>
      <c r="G59" s="187" t="n"/>
      <c r="H59" s="187" t="n"/>
      <c r="I59" s="187" t="n"/>
      <c r="J59" s="187" t="n"/>
      <c r="K59" s="414" t="s">
        <v>564</v>
      </c>
      <c r="L59" s="187" t="n"/>
      <c r="M59" s="187" t="n"/>
      <c r="N59" s="187" t="n"/>
      <c r="O59" s="187" t="n"/>
      <c r="P59" s="187" t="n"/>
    </row>
    <row r="60" spans="10:16" x14ac:dyDescent="0.25">
      <c r="B60" s="154" t="n"/>
      <c r="C60" s="154" t="n"/>
      <c r="D60" s="154" t="n"/>
      <c r="E60" s="154" t="n"/>
      <c r="F60" s="154" t="n"/>
      <c r="G60" s="154" t="n"/>
      <c r="H60" s="154" t="n"/>
      <c r="I60" s="154" t="n"/>
      <c r="J60" s="421">
        <v>2029</v>
      </c>
      <c r="K60" s="414" t="s">
        <v>561</v>
      </c>
      <c r="L60" s="154" t="n"/>
      <c r="M60" s="154" t="n"/>
      <c r="N60" s="154" t="n"/>
      <c r="O60" s="154" t="n"/>
      <c r="P60" s="154" t="n"/>
    </row>
    <row r="61" spans="10:16" x14ac:dyDescent="0.25">
      <c r="B61" s="154" t="n"/>
      <c r="C61" s="154" t="n"/>
      <c r="D61" s="154" t="n"/>
      <c r="E61" s="154" t="n"/>
      <c r="F61" s="187" t="n"/>
      <c r="G61" s="187" t="n"/>
      <c r="H61" s="187" t="n"/>
      <c r="I61" s="187" t="n"/>
      <c r="J61" s="187" t="n"/>
      <c r="K61" s="414" t="s">
        <v>562</v>
      </c>
      <c r="L61" s="187" t="n"/>
      <c r="M61" s="187" t="n"/>
      <c r="N61" s="187" t="n"/>
      <c r="O61" s="187" t="n"/>
      <c r="P61" s="187" t="n"/>
    </row>
    <row r="62" spans="10:16" x14ac:dyDescent="0.25">
      <c r="B62" s="154" t="n"/>
      <c r="C62" s="154" t="n"/>
      <c r="D62" s="154" t="n"/>
      <c r="E62" s="154" t="n"/>
      <c r="F62" s="187" t="n"/>
      <c r="G62" s="187" t="n"/>
      <c r="H62" s="187" t="n"/>
      <c r="I62" s="187" t="n"/>
      <c r="J62" s="187" t="n"/>
      <c r="K62" s="414" t="s">
        <v>563</v>
      </c>
      <c r="L62" s="187" t="n"/>
      <c r="M62" s="187" t="n"/>
      <c r="N62" s="187" t="n"/>
      <c r="O62" s="187" t="n"/>
      <c r="P62" s="187" t="n"/>
    </row>
    <row r="63" spans="10:16" x14ac:dyDescent="0.25">
      <c r="B63" s="154" t="n"/>
      <c r="C63" s="154" t="n"/>
      <c r="D63" s="154" t="n"/>
      <c r="E63" s="154" t="n"/>
      <c r="F63" s="187" t="n"/>
      <c r="G63" s="187" t="n"/>
      <c r="H63" s="187" t="n"/>
      <c r="I63" s="187" t="n"/>
      <c r="J63" s="187" t="n"/>
      <c r="K63" s="414" t="s">
        <v>564</v>
      </c>
      <c r="L63" s="187" t="n"/>
      <c r="M63" s="187" t="n"/>
      <c r="N63" s="187" t="n"/>
      <c r="O63" s="187" t="n"/>
      <c r="P63" s="187" t="n"/>
    </row>
    <row r="64" spans="10:16" x14ac:dyDescent="0.25">
      <c r="B64" s="154" t="n"/>
      <c r="C64" s="154" t="n"/>
      <c r="D64" s="154" t="n"/>
      <c r="E64" s="154" t="n"/>
      <c r="F64" s="154" t="n"/>
      <c r="G64" s="154" t="n"/>
      <c r="H64" s="154" t="n"/>
      <c r="I64" s="154" t="n"/>
      <c r="J64" s="421">
        <v>2030</v>
      </c>
      <c r="K64" s="414" t="s">
        <v>561</v>
      </c>
      <c r="L64" s="154" t="n"/>
      <c r="M64" s="154" t="n"/>
      <c r="N64" s="154" t="n"/>
      <c r="O64" s="154" t="n"/>
      <c r="P64" s="154" t="n"/>
    </row>
    <row r="65" spans="4:16" x14ac:dyDescent="0.25">
      <c r="B65" s="154" t="n"/>
      <c r="C65" s="154" t="n"/>
      <c r="D65" s="154" t="n"/>
      <c r="E65" s="154" t="n"/>
      <c r="F65" s="187" t="n"/>
      <c r="G65" s="187" t="n"/>
      <c r="H65" s="187" t="n"/>
      <c r="I65" s="187" t="n"/>
      <c r="J65" s="187" t="n"/>
      <c r="K65" s="414" t="s">
        <v>562</v>
      </c>
      <c r="L65" s="187" t="n"/>
      <c r="M65" s="187" t="n"/>
      <c r="N65" s="187" t="n"/>
      <c r="O65" s="187" t="n"/>
      <c r="P65" s="187" t="n"/>
    </row>
    <row r="66" spans="4:16" x14ac:dyDescent="0.25">
      <c r="B66" s="154" t="n"/>
      <c r="C66" s="154" t="n"/>
      <c r="D66" s="154" t="n"/>
      <c r="E66" s="154" t="n"/>
      <c r="F66" s="187" t="n"/>
      <c r="G66" s="187" t="n"/>
      <c r="H66" s="187" t="n"/>
      <c r="I66" s="187" t="n"/>
      <c r="J66" s="186"/>
      <c r="K66" s="414" t="s">
        <v>563</v>
      </c>
      <c r="L66" s="186"/>
      <c r="M66" s="186"/>
      <c r="N66" s="187" t="n"/>
      <c r="O66" s="187" t="n"/>
      <c r="P66" s="187" t="n"/>
    </row>
    <row r="67" spans="4:16" x14ac:dyDescent="0.25">
      <c r="B67" s="154" t="n"/>
      <c r="C67" s="154" t="n"/>
      <c r="D67" s="154" t="n"/>
      <c r="E67" s="154" t="n"/>
      <c r="F67" s="187" t="n"/>
      <c r="G67" s="187" t="n"/>
      <c r="H67" s="187" t="n"/>
      <c r="I67" s="187" t="n"/>
      <c r="J67" s="186"/>
      <c r="K67" s="414" t="s">
        <v>564</v>
      </c>
      <c r="L67" s="415">
        <f>$F$11</f>
        <v>82.5</v>
      </c>
      <c r="M67" s="187" t="n"/>
      <c r="N67" s="187" t="n"/>
      <c r="O67" s="187" t="n"/>
      <c r="P67" s="415">
        <f>L67</f>
        <v>82.5</v>
      </c>
    </row>
    <row r="68" spans="4:16" x14ac:dyDescent="0.25">
      <c r="B68" s="154" t="n"/>
      <c r="C68" s="154" t="n"/>
      <c r="D68" s="154" t="n"/>
      <c r="E68" s="154" t="n"/>
      <c r="F68" s="154" t="n"/>
      <c r="G68" s="154" t="n"/>
      <c r="H68" s="154" t="n"/>
      <c r="I68" s="154" t="n"/>
      <c r="J68" s="422">
        <v>2031</v>
      </c>
      <c r="K68" s="414" t="s">
        <v>561</v>
      </c>
      <c r="L68" s="154" t="n"/>
      <c r="M68" s="154" t="n"/>
      <c r="N68" s="154" t="n"/>
      <c r="O68" s="154" t="n"/>
      <c r="P68" s="154" t="n"/>
    </row>
    <row r="69" spans="4:16" x14ac:dyDescent="0.25">
      <c r="B69" s="154" t="n"/>
      <c r="C69" s="154" t="n"/>
      <c r="D69" s="154" t="n"/>
      <c r="E69" s="154" t="n"/>
      <c r="F69" s="187" t="n"/>
      <c r="G69" s="187" t="n"/>
      <c r="H69" s="187" t="n"/>
      <c r="I69" s="187" t="n"/>
      <c r="J69" s="186"/>
      <c r="K69" s="414" t="s">
        <v>562</v>
      </c>
      <c r="L69" s="415">
        <f>$F$8</f>
        <v>403.32499999999999</v>
      </c>
      <c r="M69" s="187" t="n"/>
      <c r="N69" s="187" t="n"/>
      <c r="O69" s="187" t="n"/>
      <c r="P69" s="415">
        <f>L69</f>
        <v>403.32499999999999</v>
      </c>
    </row>
    <row r="70" spans="4:16" x14ac:dyDescent="0.25">
      <c r="B70" s="154" t="n"/>
      <c r="C70" s="154" t="n"/>
      <c r="D70" s="154" t="n"/>
      <c r="E70" s="154" t="n"/>
      <c r="F70" s="154" t="n"/>
      <c r="G70" s="154" t="n"/>
      <c r="H70" s="154" t="n"/>
      <c r="I70" s="154" t="n"/>
      <c r="J70" s="153"/>
      <c r="K70" s="153"/>
      <c r="L70" s="153"/>
      <c r="M70" s="153"/>
      <c r="N70" s="154" t="n"/>
      <c r="O70" s="154" t="n"/>
      <c r="P70" s="154" t="n"/>
    </row>
    <row r="71" spans="4:16" x14ac:dyDescent="0.25">
      <c r="B71" s="154" t="n"/>
      <c r="C71" s="154" t="n"/>
      <c r="D71" s="154" t="n"/>
      <c r="E71" s="154" t="n"/>
      <c r="F71" s="154" t="n"/>
      <c r="G71" s="154" t="n"/>
      <c r="H71" s="154" t="n"/>
      <c r="I71" s="154" t="n"/>
      <c r="J71" s="153"/>
      <c r="K71" s="153"/>
      <c r="L71" s="153"/>
      <c r="M71" s="153"/>
      <c r="N71" s="154" t="n"/>
      <c r="O71" s="154" t="n"/>
      <c r="P71" s="154" t="n"/>
    </row>
    <row r="72" spans="4:16" x14ac:dyDescent="0.25">
      <c r="B72" s="154" t="n"/>
      <c r="C72" s="154" t="n"/>
      <c r="D72" s="154" t="n"/>
      <c r="E72" s="154" t="n"/>
      <c r="F72" s="154" t="n"/>
      <c r="G72" s="154" t="n"/>
      <c r="H72" s="154" t="n"/>
      <c r="I72" s="154" t="n"/>
      <c r="J72" s="153"/>
      <c r="K72" s="153"/>
      <c r="L72" s="153"/>
      <c r="M72" s="153"/>
      <c r="N72" s="154" t="n"/>
      <c r="O72" s="154" t="n"/>
      <c r="P72" s="154" t="n"/>
    </row>
    <row r="73" spans="4:16" outlineLevel="1" x14ac:dyDescent="0.25">
      <c r="B73" s="154" t="n"/>
      <c r="C73" s="154" t="n"/>
      <c r="D73" s="154" t="n"/>
      <c r="E73" s="154" t="n"/>
      <c r="F73" s="154" t="n"/>
      <c r="G73" s="154" t="n"/>
      <c r="H73" s="154" t="n"/>
      <c r="I73" s="154" t="n"/>
      <c r="J73" s="153"/>
      <c r="K73" s="153"/>
      <c r="L73" s="153"/>
      <c r="M73" s="153"/>
      <c r="N73" s="154" t="n"/>
      <c r="O73" s="154" t="n"/>
      <c r="P73" s="154" t="n"/>
    </row>
    <row r="74" spans="4:16" outlineLevel="1" x14ac:dyDescent="0.25">
      <c r="B74" s="154" t="n"/>
      <c r="C74" s="154" t="n"/>
      <c r="D74" s="154" t="n"/>
      <c r="E74" s="154" t="n"/>
      <c r="F74" s="154" t="n"/>
      <c r="G74" s="154" t="n"/>
      <c r="H74" s="154" t="n"/>
      <c r="I74" s="154" t="n"/>
      <c r="J74" s="153"/>
      <c r="K74" s="153"/>
      <c r="L74" s="153"/>
      <c r="M74" s="153"/>
      <c r="N74" s="154" t="n"/>
      <c r="O74" s="154" t="n"/>
      <c r="P74" s="154" t="n"/>
    </row>
    <row r="75" spans="4:16" outlineLevel="1" x14ac:dyDescent="0.25">
      <c r="B75" s="154" t="n"/>
      <c r="C75" s="154" t="n"/>
      <c r="D75" s="154" t="n"/>
      <c r="E75" s="154" t="n"/>
      <c r="F75" s="154" t="n"/>
      <c r="G75" s="154" t="n"/>
      <c r="H75" s="154" t="n"/>
      <c r="I75" s="154" t="n"/>
      <c r="J75" s="153"/>
      <c r="K75" s="153"/>
      <c r="L75" s="153"/>
      <c r="M75" s="153"/>
      <c r="N75" s="154" t="n"/>
      <c r="O75" s="154" t="n"/>
      <c r="P75" s="154" t="n"/>
    </row>
    <row r="76" spans="4:16" outlineLevel="1" x14ac:dyDescent="0.25">
      <c r="B76" s="154" t="n"/>
      <c r="C76" s="154" t="n"/>
      <c r="D76" s="154" t="n"/>
      <c r="E76" s="154" t="n"/>
      <c r="F76" s="154" t="n"/>
      <c r="G76" s="154" t="n"/>
      <c r="H76" s="154" t="n"/>
      <c r="I76" s="154" t="n"/>
      <c r="J76" s="153"/>
      <c r="K76" s="153"/>
      <c r="L76" s="153"/>
      <c r="M76" s="153"/>
      <c r="N76" s="154" t="n"/>
      <c r="O76" s="154" t="n"/>
      <c r="P76" s="154" t="n"/>
    </row>
    <row r="77" spans="4:16" outlineLevel="1" x14ac:dyDescent="0.25">
      <c r="B77" s="154" t="n"/>
      <c r="C77" s="154" t="n"/>
      <c r="D77" s="154" t="n"/>
      <c r="E77" s="154" t="n"/>
      <c r="F77" s="154" t="n"/>
      <c r="G77" s="154" t="n"/>
      <c r="H77" s="154" t="n"/>
      <c r="I77" s="154" t="n"/>
      <c r="J77" s="153"/>
      <c r="K77" s="153"/>
      <c r="L77" s="153"/>
      <c r="M77" s="153"/>
      <c r="N77" s="154" t="n"/>
      <c r="O77" s="154" t="n"/>
      <c r="P77" s="154" t="n"/>
    </row>
    <row r="78" spans="4:16" ht="17" customHeight="1" outlineLevel="1" x14ac:dyDescent="0.25">
      <c r="B78" s="154" t="n"/>
      <c r="C78" s="154" t="n"/>
      <c r="D78" s="414" t="s">
        <v>252</v>
      </c>
      <c r="E78" s="154" t="n"/>
      <c r="F78" s="413" t="s">
        <v>389</v>
      </c>
      <c r="G78" s="413" t="s">
        <v>388</v>
      </c>
      <c r="H78" s="413" t="s">
        <v>386</v>
      </c>
      <c r="I78" s="187" t="n"/>
      <c r="J78" s="186"/>
      <c r="K78" s="186"/>
      <c r="L78" s="186"/>
      <c r="M78" s="186"/>
      <c r="N78" s="187" t="n"/>
      <c r="O78" s="187" t="n"/>
      <c r="P78" s="187" t="n"/>
    </row>
    <row r="79" spans="4:16" ht="17" customHeight="1" outlineLevel="1" x14ac:dyDescent="0.25">
      <c r="B79" s="154" t="n"/>
      <c r="C79" s="154" t="n"/>
      <c r="D79" s="154" t="n"/>
      <c r="E79" s="154" t="n"/>
      <c r="F79" s="413" t="s">
        <v>23</v>
      </c>
      <c r="G79" s="413" t="s">
        <v>385</v>
      </c>
      <c r="H79" s="413" t="s">
        <v>23</v>
      </c>
      <c r="I79" s="187" t="n"/>
      <c r="J79" s="187" t="n"/>
      <c r="K79" s="187" t="n"/>
      <c r="L79" s="187" t="n"/>
      <c r="M79" s="187" t="n"/>
      <c r="N79" s="187" t="n"/>
      <c r="O79" s="187" t="n"/>
      <c r="P79" s="187" t="n"/>
    </row>
    <row r="80" spans="4:16" ht="5" customHeight="1" outlineLevel="1" x14ac:dyDescent="0.25">
      <c r="B80" s="154" t="n"/>
      <c r="C80" s="191" t="n"/>
      <c r="D80" s="191" t="n"/>
      <c r="E80" s="191" t="n"/>
      <c r="F80" s="423"/>
      <c r="G80" s="423"/>
      <c r="H80" s="423"/>
      <c r="I80" s="191" t="n"/>
      <c r="J80" s="191" t="n"/>
      <c r="K80" s="191" t="n"/>
      <c r="L80" s="191" t="n"/>
      <c r="M80" s="191" t="n"/>
      <c r="N80" s="191" t="n"/>
      <c r="O80" s="191" t="n"/>
      <c r="P80" s="191" t="n"/>
    </row>
    <row r="81" spans="3:16" ht="17" customHeight="1" outlineLevel="1" x14ac:dyDescent="0.25">
      <c r="B81" s="196" t="n"/>
      <c r="C81" s="424" t="s">
        <v>471</v>
      </c>
      <c r="D81" s="232" t="n"/>
      <c r="E81" s="232" t="n"/>
      <c r="F81" s="407">
        <f>F7</f>
        <v>0</v>
      </c>
      <c r="G81" s="407">
        <f>F16</f>
        <v>0</v>
      </c>
      <c r="H81" s="407">
        <f>SUM(F81:G81)</f>
        <v>0</v>
      </c>
      <c r="I81" s="234" t="n"/>
      <c r="J81" s="234" t="n"/>
      <c r="K81" s="234" t="n"/>
      <c r="L81" s="234" t="n"/>
      <c r="M81" s="234" t="n"/>
      <c r="N81" s="234" t="n"/>
      <c r="O81" s="234" t="n"/>
      <c r="P81" s="234" t="n"/>
    </row>
    <row r="82" spans="3:16" ht="17" customHeight="1" outlineLevel="1" x14ac:dyDescent="0.25">
      <c r="B82" s="196" t="n"/>
      <c r="C82" s="424" t="s">
        <v>473</v>
      </c>
      <c r="D82" s="232" t="n"/>
      <c r="E82" s="232" t="n"/>
      <c r="F82" s="407">
        <f>F6</f>
        <v>0</v>
      </c>
      <c r="G82" s="418">
        <v>0</v>
      </c>
      <c r="H82" s="407">
        <f>SUM(F82:G82)</f>
        <v>0</v>
      </c>
      <c r="I82" s="234" t="n"/>
      <c r="J82" s="234" t="n"/>
      <c r="K82" s="234" t="n"/>
      <c r="L82" s="234" t="n"/>
      <c r="M82" s="234" t="n"/>
      <c r="N82" s="234" t="n"/>
      <c r="O82" s="234" t="n"/>
      <c r="P82" s="234" t="n"/>
    </row>
    <row r="83" spans="3:16" ht="17" customHeight="1" outlineLevel="1" x14ac:dyDescent="0.25">
      <c r="B83" s="196" t="n"/>
      <c r="C83" s="424" t="s">
        <v>164</v>
      </c>
      <c r="D83" s="232" t="n"/>
      <c r="E83" s="232" t="n"/>
      <c r="F83" s="407">
        <f>F8</f>
        <v>403.32499999999999</v>
      </c>
      <c r="G83" s="418">
        <v>0</v>
      </c>
      <c r="H83" s="407">
        <f>SUM(F83:G83)</f>
        <v>403.32499999999999</v>
      </c>
      <c r="I83" s="234" t="n"/>
      <c r="J83" s="234" t="n"/>
      <c r="K83" s="234" t="n"/>
      <c r="L83" s="234" t="n"/>
      <c r="M83" s="234" t="n"/>
      <c r="N83" s="234" t="n"/>
      <c r="O83" s="234" t="n"/>
      <c r="P83" s="234" t="n"/>
    </row>
    <row r="84" spans="3:16" ht="17" customHeight="1" outlineLevel="1" x14ac:dyDescent="0.25">
      <c r="B84" s="196" t="n"/>
      <c r="C84" s="425" t="s">
        <v>3</v>
      </c>
      <c r="D84" s="198" t="n"/>
      <c r="E84" s="198" t="n"/>
      <c r="F84" s="426">
        <f>SUM(F81:F83)</f>
        <v>403.32499999999999</v>
      </c>
      <c r="G84" s="426">
        <f>SUM(G81:G83)</f>
        <v>0</v>
      </c>
      <c r="H84" s="426">
        <f>SUM(H81:H83)</f>
        <v>403.32499999999999</v>
      </c>
      <c r="I84" s="200" t="n"/>
      <c r="J84" s="200" t="n"/>
      <c r="K84" s="200" t="n"/>
      <c r="L84" s="200" t="n"/>
      <c r="M84" s="200" t="n"/>
      <c r="N84" s="200" t="n"/>
      <c r="O84" s="200" t="n"/>
      <c r="P84" s="200" t="n"/>
    </row>
    <row r="85" spans="3:16" ht="17" customHeight="1" outlineLevel="1" x14ac:dyDescent="0.25">
      <c r="B85" s="196" t="n"/>
      <c r="C85" s="408" t="s">
        <v>378</v>
      </c>
      <c r="D85" s="402"/>
      <c r="E85" s="402"/>
      <c r="F85" s="407">
        <f>F84/$F$90</f>
        <v>5.7643384927610741</v>
      </c>
      <c r="G85" s="407">
        <f>H85-F85</f>
        <v>0</v>
      </c>
      <c r="H85" s="407">
        <f>H84/$F$90</f>
        <v>5.7643384927610741</v>
      </c>
      <c r="I85" s="234" t="n"/>
      <c r="J85" s="234" t="n"/>
      <c r="K85" s="234" t="n"/>
      <c r="L85" s="234" t="n"/>
      <c r="M85" s="234" t="n"/>
      <c r="N85" s="234" t="n"/>
      <c r="O85" s="234" t="n"/>
      <c r="P85" s="234" t="n"/>
    </row>
    <row r="86" spans="3:16" ht="5" customHeight="1" outlineLevel="1" x14ac:dyDescent="0.25">
      <c r="B86" s="154" t="n"/>
      <c r="C86" s="191" t="n"/>
      <c r="D86" s="191" t="n"/>
      <c r="E86" s="191" t="n"/>
      <c r="F86" s="423"/>
      <c r="G86" s="423"/>
      <c r="H86" s="423"/>
      <c r="I86" s="191" t="n"/>
      <c r="J86" s="191" t="n"/>
      <c r="K86" s="191" t="n"/>
      <c r="L86" s="191" t="n"/>
      <c r="M86" s="191" t="n"/>
      <c r="N86" s="191" t="n"/>
      <c r="O86" s="191" t="n"/>
      <c r="P86" s="191" t="n"/>
    </row>
    <row r="87" spans="3:16" ht="17" customHeight="1" outlineLevel="1" x14ac:dyDescent="0.25">
      <c r="B87" s="196" t="n"/>
      <c r="C87" s="408" t="s">
        <v>27</v>
      </c>
      <c r="D87" s="402"/>
      <c r="E87" s="402"/>
      <c r="F87" s="407">
        <f>-F98</f>
        <v>-19.623999999999999</v>
      </c>
      <c r="G87" s="407">
        <f t="shared" ref="G87:H87" si="0">-G98</f>
        <v>0</v>
      </c>
      <c r="H87" s="407">
        <f t="shared" si="0"/>
        <v>-19.623999999999999</v>
      </c>
      <c r="I87" s="234" t="n"/>
      <c r="J87" s="234" t="n"/>
      <c r="K87" s="234" t="n"/>
      <c r="L87" s="234" t="n"/>
      <c r="M87" s="234" t="n"/>
      <c r="N87" s="234" t="n"/>
      <c r="O87" s="234" t="n"/>
      <c r="P87" s="234" t="n"/>
    </row>
    <row r="88" spans="3:16" ht="17" hidden="1" customHeight="1" outlineLevel="2" x14ac:dyDescent="0.25">
      <c r="B88" s="196" t="n"/>
      <c r="C88" s="427" t="s">
        <v>5</v>
      </c>
      <c r="D88" s="208" t="n"/>
      <c r="E88" s="208" t="n"/>
      <c r="F88" s="428">
        <f>SUM(F87,F84)</f>
        <v>383.70099999999996</v>
      </c>
      <c r="G88" s="428">
        <f t="shared" ref="G88:H88" si="1">SUM(G87,G84)</f>
        <v>0</v>
      </c>
      <c r="H88" s="428">
        <f t="shared" si="1"/>
        <v>383.70099999999996</v>
      </c>
      <c r="I88" s="210" t="n"/>
      <c r="J88" s="210" t="n"/>
      <c r="K88" s="210" t="n"/>
      <c r="L88" s="210" t="n"/>
      <c r="M88" s="210" t="n"/>
      <c r="N88" s="210" t="n"/>
      <c r="O88" s="210" t="n"/>
      <c r="P88" s="210" t="n"/>
    </row>
    <row r="89" spans="3:16" ht="17" customHeight="1" outlineLevel="1" collapsed="1" x14ac:dyDescent="0.25">
      <c r="B89" s="196" t="n"/>
      <c r="C89" s="408" t="s">
        <v>370</v>
      </c>
      <c r="D89" s="402"/>
      <c r="E89" s="402"/>
      <c r="F89" s="407">
        <f>F88/$F$90</f>
        <v>5.4838714287755952</v>
      </c>
      <c r="G89" s="407">
        <f>H89-F89</f>
        <v>0</v>
      </c>
      <c r="H89" s="407">
        <f>H88/$F$90</f>
        <v>5.4838714287755952</v>
      </c>
      <c r="I89" s="234" t="n"/>
      <c r="J89" s="234" t="n"/>
      <c r="K89" s="234" t="n"/>
      <c r="L89" s="234" t="n"/>
      <c r="M89" s="234" t="n"/>
      <c r="N89" s="234" t="n"/>
      <c r="O89" s="234" t="n"/>
      <c r="P89" s="234" t="n"/>
    </row>
    <row r="90" spans="3:16" ht="17" customHeight="1" outlineLevel="1" x14ac:dyDescent="0.25">
      <c r="B90" s="196" t="n"/>
      <c r="C90" s="429" t="s">
        <v>578</v>
      </c>
      <c r="D90" s="427"/>
      <c r="E90" s="427"/>
      <c r="F90" s="428">
        <f>F10</f>
        <v>69.969000000000065</v>
      </c>
      <c r="G90" s="428"/>
      <c r="H90" s="428">
        <f>F90</f>
        <v>69.969000000000065</v>
      </c>
      <c r="I90" s="210" t="n"/>
      <c r="J90" s="210" t="n"/>
      <c r="K90" s="210" t="n"/>
      <c r="L90" s="210" t="n"/>
      <c r="M90" s="210" t="n"/>
      <c r="N90" s="210" t="n"/>
      <c r="O90" s="210" t="n"/>
      <c r="P90" s="210" t="n"/>
    </row>
    <row r="91" spans="3:16" ht="5" customHeight="1" outlineLevel="1" x14ac:dyDescent="0.25">
      <c r="B91" s="154" t="n"/>
      <c r="C91" s="154" t="n"/>
      <c r="D91" s="154" t="n"/>
      <c r="E91" s="154" t="n"/>
      <c r="F91" s="154" t="n"/>
      <c r="G91" s="154" t="n"/>
      <c r="H91" s="154" t="n"/>
      <c r="I91" s="154" t="n"/>
      <c r="J91" s="154" t="n"/>
      <c r="K91" s="154" t="n"/>
      <c r="L91" s="154" t="n"/>
      <c r="M91" s="154" t="n"/>
      <c r="N91" s="154" t="n"/>
      <c r="O91" s="154" t="n"/>
      <c r="P91" s="154" t="n"/>
    </row>
    <row r="92" spans="3:16" ht="17" customHeight="1" outlineLevel="1" x14ac:dyDescent="0.25">
      <c r="B92" s="154" t="n"/>
      <c r="C92" s="430" t="s">
        <v>444</v>
      </c>
      <c r="D92" s="417"/>
      <c r="E92" s="417"/>
      <c r="F92" s="417"/>
      <c r="G92" s="417"/>
      <c r="H92" s="417"/>
      <c r="I92" s="230" t="n"/>
      <c r="J92" s="230" t="n"/>
      <c r="K92" s="230" t="n"/>
      <c r="L92" s="230" t="n"/>
      <c r="M92" s="230" t="n"/>
      <c r="N92" s="230" t="n"/>
      <c r="O92" s="230" t="n"/>
      <c r="P92" s="230" t="n"/>
    </row>
    <row r="93" spans="3:16" ht="17" customHeight="1" outlineLevel="1" x14ac:dyDescent="0.25">
      <c r="B93" s="196" t="n"/>
      <c r="C93" s="247" t="s">
        <v>116</v>
      </c>
      <c r="D93" s="231"/>
      <c r="E93" s="231"/>
      <c r="F93" s="401">
        <f>'Capital Structure'!G29</f>
        <v>30</v>
      </c>
      <c r="G93" s="418">
        <v>0</v>
      </c>
      <c r="H93" s="407">
        <f>SUM(F93:G93)</f>
        <v>30</v>
      </c>
      <c r="I93" s="234" t="n"/>
      <c r="J93" s="234" t="n"/>
      <c r="K93" s="234" t="n"/>
      <c r="L93" s="234" t="n"/>
      <c r="M93" s="234" t="n"/>
      <c r="N93" s="234" t="n"/>
      <c r="O93" s="234" t="n"/>
      <c r="P93" s="234" t="n"/>
    </row>
    <row r="94" spans="3:16" s="65" customFormat="1" ht="17" customHeight="1" outlineLevel="1" x14ac:dyDescent="0.25">
      <c r="B94" s="196" t="n"/>
      <c r="C94" s="247" t="s">
        <v>476</v>
      </c>
      <c r="D94" s="231"/>
      <c r="E94" s="231"/>
      <c r="F94" s="401">
        <f>'Capital Structure'!G30</f>
        <v>0</v>
      </c>
      <c r="G94" s="407">
        <f>-F16</f>
        <v>0</v>
      </c>
      <c r="H94" s="407">
        <f>SUM(F94:G94)</f>
        <v>0</v>
      </c>
      <c r="I94" s="234" t="n"/>
      <c r="J94" s="233"/>
      <c r="K94" s="233"/>
      <c r="L94" s="233"/>
      <c r="M94" s="233"/>
      <c r="N94" s="233"/>
      <c r="O94" s="233"/>
      <c r="P94" s="233"/>
    </row>
    <row r="95" spans="3:16" ht="17" customHeight="1" outlineLevel="1" x14ac:dyDescent="0.25">
      <c r="B95" s="196" t="n"/>
      <c r="C95" s="247" t="s">
        <v>28</v>
      </c>
      <c r="D95" s="231"/>
      <c r="E95" s="231"/>
      <c r="F95" s="401">
        <f>'Capital Structure'!G27</f>
        <v>112.5</v>
      </c>
      <c r="G95" s="418">
        <v>0</v>
      </c>
      <c r="H95" s="407">
        <f>SUM(F95:G95)</f>
        <v>112.5</v>
      </c>
      <c r="I95" s="234" t="n"/>
      <c r="J95" s="233"/>
      <c r="K95" s="233"/>
      <c r="L95" s="233"/>
      <c r="M95" s="233"/>
      <c r="N95" s="233"/>
      <c r="O95" s="233"/>
      <c r="P95" s="233"/>
    </row>
    <row r="96" spans="3:16" ht="17" customHeight="1" outlineLevel="1" x14ac:dyDescent="0.25">
      <c r="B96" s="196" t="n"/>
      <c r="C96" s="247" t="s">
        <v>476</v>
      </c>
      <c r="D96" s="231"/>
      <c r="E96" s="231"/>
      <c r="F96" s="401">
        <f>'Capital Structure'!G28</f>
        <v>0</v>
      </c>
      <c r="G96" s="418">
        <v>0</v>
      </c>
      <c r="H96" s="407">
        <f>SUM(F96:G96)</f>
        <v>0</v>
      </c>
      <c r="I96" s="234" t="n"/>
      <c r="J96" s="233"/>
      <c r="K96" s="233"/>
      <c r="L96" s="233"/>
      <c r="M96" s="233"/>
      <c r="N96" s="233"/>
      <c r="O96" s="233"/>
      <c r="P96" s="233"/>
    </row>
    <row r="97" spans="2:16" ht="17" customHeight="1" outlineLevel="1" x14ac:dyDescent="0.25">
      <c r="B97" s="196" t="n"/>
      <c r="C97" s="231" t="s">
        <v>44</v>
      </c>
      <c r="D97" s="231"/>
      <c r="E97" s="231"/>
      <c r="F97" s="233">
        <f>SUM(F93:F96)</f>
        <v>142.5</v>
      </c>
      <c r="G97" s="233">
        <f t="shared" ref="G97:H97" si="2">SUM(G93:G96)</f>
        <v>0</v>
      </c>
      <c r="H97" s="291">
        <f t="shared" si="2"/>
        <v>142.5</v>
      </c>
      <c r="I97" s="234" t="n"/>
      <c r="J97" s="233"/>
      <c r="K97" s="233"/>
      <c r="L97" s="233"/>
      <c r="M97" s="233"/>
      <c r="N97" s="233"/>
      <c r="O97" s="233"/>
      <c r="P97" s="233"/>
    </row>
    <row r="98" spans="2:16" ht="17" customHeight="1" outlineLevel="1" x14ac:dyDescent="0.25">
      <c r="B98" s="196" t="n"/>
      <c r="C98" s="247" t="s">
        <v>29</v>
      </c>
      <c r="D98" s="231"/>
      <c r="E98" s="231"/>
      <c r="F98" s="401">
        <f>'Capital Structure'!G32</f>
        <v>19.623999999999999</v>
      </c>
      <c r="G98" s="418">
        <v>0</v>
      </c>
      <c r="H98" s="431">
        <f>SUM(F98:G98)</f>
        <v>19.623999999999999</v>
      </c>
      <c r="I98" s="234" t="n"/>
      <c r="J98" s="233"/>
      <c r="K98" s="233"/>
      <c r="L98" s="233"/>
      <c r="M98" s="233"/>
      <c r="N98" s="233"/>
      <c r="O98" s="233"/>
      <c r="P98" s="233"/>
    </row>
    <row r="99" spans="2:16" ht="17" customHeight="1" outlineLevel="1" x14ac:dyDescent="0.25">
      <c r="B99" s="196" t="n"/>
      <c r="C99" s="247" t="s">
        <v>618</v>
      </c>
      <c r="D99" s="231"/>
      <c r="E99" s="231"/>
      <c r="F99" s="401">
        <f>'Capital Structure'!G33</f>
        <v>-42.5</v>
      </c>
      <c r="G99" s="418">
        <v>0</v>
      </c>
      <c r="H99" s="431">
        <f>SUM(F99:G99)</f>
        <v>-42.5</v>
      </c>
      <c r="I99" s="234" t="n"/>
      <c r="J99" s="233"/>
      <c r="K99" s="233"/>
      <c r="L99" s="233"/>
      <c r="M99" s="233"/>
      <c r="N99" s="233"/>
      <c r="O99" s="233"/>
      <c r="P99" s="233"/>
    </row>
    <row r="100" spans="2:16" ht="17" customHeight="1" outlineLevel="1" x14ac:dyDescent="0.25">
      <c r="B100" s="196" t="n"/>
      <c r="C100" s="207" t="s">
        <v>4</v>
      </c>
      <c r="D100" s="207"/>
      <c r="E100" s="207"/>
      <c r="F100" s="209">
        <f>SUM(F97:F99)</f>
        <v>119.624</v>
      </c>
      <c r="G100" s="209"/>
      <c r="H100" s="209">
        <f>SUM(H97:H99)</f>
        <v>119.624</v>
      </c>
      <c r="I100" s="210" t="n"/>
      <c r="J100" s="210" t="n"/>
      <c r="K100" s="210" t="n"/>
      <c r="L100" s="210" t="n"/>
      <c r="M100" s="210" t="n"/>
      <c r="N100" s="210" t="n"/>
      <c r="O100" s="210" t="n"/>
      <c r="P100" s="210" t="n"/>
    </row>
    <row r="101" spans="2:16" ht="5.25" customHeight="1" outlineLevel="1" x14ac:dyDescent="0.25">
      <c r="B101" s="154" t="n"/>
      <c r="C101" s="154" t="n"/>
      <c r="D101" s="154" t="n"/>
      <c r="E101" s="154" t="n"/>
      <c r="F101" s="154" t="n"/>
      <c r="G101" s="154" t="n"/>
      <c r="H101" s="154" t="n"/>
      <c r="I101" s="154" t="n"/>
      <c r="J101" s="154" t="n"/>
      <c r="K101" s="154" t="n"/>
      <c r="L101" s="154" t="n"/>
      <c r="M101" s="154" t="n"/>
      <c r="N101" s="154" t="n"/>
      <c r="O101" s="154" t="n"/>
      <c r="P101" s="154" t="n"/>
    </row>
    <row r="102" spans="2:16" ht="16" customHeight="1" outlineLevel="1" x14ac:dyDescent="0.25">
      <c r="B102" s="406"/>
      <c r="C102" s="154" t="n"/>
      <c r="D102" s="154" t="n"/>
      <c r="E102" s="154" t="n"/>
      <c r="F102" s="154" t="n"/>
      <c r="G102" s="154" t="n"/>
      <c r="H102" s="154" t="n"/>
      <c r="I102" s="154" t="n"/>
      <c r="J102" s="154" t="n"/>
      <c r="K102" s="154" t="n"/>
      <c r="L102" s="154" t="n"/>
      <c r="M102" s="154" t="n"/>
      <c r="N102" s="154" t="n"/>
      <c r="O102" s="154" t="n"/>
      <c r="P102" s="154" t="n"/>
    </row>
    <row r="103" spans="2:16" ht="5.25" customHeight="1" outlineLevel="1" x14ac:dyDescent="0.25">
      <c r="B103" s="154" t="n"/>
      <c r="C103" s="154" t="n"/>
      <c r="D103" s="154" t="n"/>
      <c r="E103" s="154" t="n"/>
      <c r="F103" s="154" t="n"/>
      <c r="G103" s="153"/>
      <c r="H103" s="154" t="n"/>
      <c r="I103" s="154" t="n"/>
      <c r="J103" s="154" t="n"/>
      <c r="K103" s="154" t="n"/>
      <c r="L103" s="154" t="n"/>
      <c r="M103" s="154" t="n"/>
      <c r="N103" s="154" t="n"/>
      <c r="O103" s="154" t="n"/>
      <c r="P103" s="154" t="n"/>
    </row>
    <row r="104" spans="2:16" ht="16" customHeight="1" outlineLevel="1" x14ac:dyDescent="0.25"/>
  </sheetData>
  <conditionalFormatting sqref="C81:C83">
    <cfRule type="expression" dxfId="108" priority="7">
      <formula>IF(#REF!=1,1,0)</formula>
    </cfRule>
  </conditionalFormatting>
  <conditionalFormatting sqref="F86">
    <cfRule type="expression" dxfId="107" priority="4">
      <formula>IF(#REF!=1,1,0)</formula>
    </cfRule>
  </conditionalFormatting>
  <conditionalFormatting sqref="F24:G24">
    <cfRule type="expression" dxfId="106" priority="1">
      <formula>IF(#REF!=1,1,0)</formula>
    </cfRule>
  </conditionalFormatting>
  <conditionalFormatting sqref="F78:G78">
    <cfRule type="expression" dxfId="105" priority="5">
      <formula>IF(#REF!=1,1,0)</formula>
    </cfRule>
  </conditionalFormatting>
  <conditionalFormatting sqref="H24:H26 F25:F26 F28 H28">
    <cfRule type="expression" dxfId="104" priority="2">
      <formula>IF(#REF!=1,1,0)</formula>
    </cfRule>
  </conditionalFormatting>
  <conditionalFormatting sqref="H78:H80 F79:F80 F82 H82">
    <cfRule type="expression" dxfId="103" priority="6">
      <formula>IF(#REF!=1,1,0)</formula>
    </cfRule>
  </conditionalFormatting>
  <conditionalFormatting sqref="H86">
    <cfRule type="expression" dxfId="102" priority="3">
      <formula>IF(#REF!=1,1,0)</formula>
    </cfRule>
  </conditionalFormatting>
  <pageMargins left="0.7" right="0.7" top="0.75" bottom="0.75" header="0.3" footer="0.3"/>
  <pageSetup scale="47" orientation="portrait" r:id="rId1"/>
  <customProperties>
    <customPr name="UniqueName"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1BD6-4422-49F6-8675-BCDBEAA06AF5}">
  <sheetPr>
    <tabColor rgb="FF24B1B1"/>
  </sheetPr>
  <dimension ref="B2:Q57"/>
  <sheetViews>
    <sheetView showGridLines="0" zoomScaleNormal="100" zoomScaleSheetLayoutView="85" workbookViewId="0" zoomScale="85">
      <selection activeCell="A1" sqref="A1"/>
    </sheetView>
  </sheetViews>
  <sheetFormatPr defaultColWidth="10.6328125" defaultRowHeight="14.5" outlineLevelRow="1" x14ac:dyDescent="0.25"/>
  <cols>
    <col width="1.8" customWidth="1" style="61" min="1" max="16384"/>
    <col width="1.8" customWidth="1" min="2" max="2"/>
    <col width="26" customWidth="1" min="3" max="3"/>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xmlns="http://schemas.openxmlformats.org/spreadsheetml/2006/main" xmlns:x14ac="http://schemas.microsoft.com/office/spreadsheetml/2009/9/ac">
    <row r="2" spans="3:9" x14ac:dyDescent="0.25">
      <c r="B2" s="154" t="n"/>
      <c r="C2" s="177" t="s">
        <v>87</v>
      </c>
      <c r="D2" s="177"/>
      <c r="E2" s="177"/>
      <c r="F2" s="177"/>
      <c r="G2" s="294"/>
      <c r="H2" s="294"/>
      <c r="I2" s="294" t="s">
        <v>14</v>
      </c>
      <c r="J2" s="178" t="n"/>
      <c r="K2" s="178" t="n"/>
      <c r="L2" s="178" t="n"/>
      <c r="M2" s="178" t="n"/>
      <c r="N2" s="178" t="n"/>
      <c r="O2" s="178" t="n"/>
      <c r="P2" s="178" t="n"/>
      <c r="Q2" s="178" t="n"/>
    </row>
    <row r="3" spans="3:9" x14ac:dyDescent="0.25">
      <c r="B3" s="154" t="n"/>
      <c r="C3" s="177" t="s">
        <v>537</v>
      </c>
      <c r="D3" s="177"/>
      <c r="E3" s="177"/>
      <c r="F3" s="177"/>
      <c r="G3" s="294"/>
      <c r="H3" s="294"/>
      <c r="I3" s="294" t="s">
        <v>0</v>
      </c>
      <c r="J3" s="178" t="n"/>
      <c r="K3" s="178" t="n"/>
      <c r="L3" s="178" t="n"/>
      <c r="M3" s="178" t="n"/>
      <c r="N3" s="178" t="n"/>
      <c r="O3" s="178" t="n"/>
      <c r="P3" s="178" t="n"/>
      <c r="Q3" s="178" t="n"/>
    </row>
    <row r="4" spans="3:9" x14ac:dyDescent="0.25">
      <c r="B4" s="154" t="n"/>
      <c r="C4" s="153"/>
      <c r="D4" s="153"/>
      <c r="E4" s="153"/>
      <c r="F4" s="153"/>
      <c r="G4" s="153"/>
      <c r="H4" s="153"/>
      <c r="I4" s="154" t="n"/>
      <c r="J4" s="154" t="n"/>
      <c r="K4" s="154" t="n"/>
      <c r="L4" s="154" t="n"/>
      <c r="M4" s="154" t="n"/>
      <c r="N4" s="154" t="n"/>
      <c r="O4" s="154" t="n"/>
      <c r="P4" s="154" t="n"/>
      <c r="Q4" s="154" t="n"/>
    </row>
    <row r="5" spans="3:9" x14ac:dyDescent="0.25">
      <c r="B5" s="154" t="n"/>
      <c r="C5" s="229" t="s">
        <v>405</v>
      </c>
      <c r="D5" s="229"/>
      <c r="E5" s="229"/>
      <c r="F5" s="229"/>
      <c r="G5" s="229"/>
      <c r="H5" s="229"/>
      <c r="I5" s="230" t="n"/>
      <c r="J5" s="230" t="n"/>
      <c r="K5" s="230" t="n"/>
      <c r="L5" s="230" t="n"/>
      <c r="M5" s="230" t="n"/>
      <c r="N5" s="230" t="n"/>
      <c r="O5" s="230" t="n"/>
      <c r="P5" s="230" t="n"/>
      <c r="Q5" s="230" t="n"/>
    </row>
    <row r="6" spans="3:9" x14ac:dyDescent="0.25">
      <c r="B6" s="196" t="n"/>
      <c r="C6" s="231" t="s">
        <v>404</v>
      </c>
      <c r="D6" s="231"/>
      <c r="E6" s="231"/>
      <c r="F6" s="401">
        <f>'Capital Structure'!G14</f>
        <v>0</v>
      </c>
      <c r="G6" s="233"/>
      <c r="H6" s="233"/>
      <c r="I6" s="234" t="n"/>
      <c r="J6" s="234" t="n"/>
      <c r="K6" s="234" t="n"/>
      <c r="L6" s="234" t="n"/>
      <c r="M6" s="234" t="n"/>
      <c r="N6" s="234" t="n"/>
      <c r="O6" s="234" t="n"/>
      <c r="P6" s="234" t="n"/>
      <c r="Q6" s="234" t="n"/>
    </row>
    <row r="7" spans="3:9" x14ac:dyDescent="0.25">
      <c r="B7" s="196" t="n"/>
      <c r="C7" s="402" t="s">
        <v>471</v>
      </c>
      <c r="D7" s="232" t="n"/>
      <c r="E7" s="232" t="n"/>
      <c r="F7" s="401">
        <f>'Capital Structure'!G15</f>
        <v>0</v>
      </c>
      <c r="G7" s="233"/>
      <c r="H7" s="233"/>
      <c r="I7" s="234" t="n"/>
      <c r="J7" s="234" t="n"/>
      <c r="K7" s="234" t="n"/>
      <c r="L7" s="234" t="n"/>
      <c r="M7" s="234" t="n"/>
      <c r="N7" s="234" t="n"/>
      <c r="O7" s="234" t="n"/>
      <c r="P7" s="234" t="n"/>
      <c r="Q7" s="234" t="n"/>
    </row>
    <row r="8" spans="3:9" x14ac:dyDescent="0.25">
      <c r="B8" s="196" t="n"/>
      <c r="C8" s="231" t="s">
        <v>443</v>
      </c>
      <c r="D8" s="231"/>
      <c r="E8" s="231"/>
      <c r="F8" s="401">
        <f>'Capital Structure'!G17</f>
        <v>403.32499999999999</v>
      </c>
      <c r="G8" s="233"/>
      <c r="H8" s="233"/>
      <c r="I8" s="234" t="n"/>
      <c r="J8" s="234" t="n"/>
      <c r="K8" s="234" t="n"/>
      <c r="L8" s="234" t="n"/>
      <c r="M8" s="234" t="n"/>
      <c r="N8" s="234" t="n"/>
      <c r="O8" s="234" t="n"/>
      <c r="P8" s="234" t="n"/>
      <c r="Q8" s="234" t="n"/>
    </row>
    <row r="9" spans="3:9" x14ac:dyDescent="0.25">
      <c r="B9" s="196" t="n"/>
      <c r="C9" s="231" t="s">
        <v>402</v>
      </c>
      <c r="D9" s="231"/>
      <c r="E9" s="231"/>
      <c r="F9" s="401">
        <f>'Capital Structure'!G32</f>
        <v>19.623999999999999</v>
      </c>
      <c r="G9" s="233"/>
      <c r="H9" s="233"/>
      <c r="I9" s="234" t="n"/>
      <c r="J9" s="234" t="n"/>
      <c r="K9" s="234" t="n"/>
      <c r="L9" s="234" t="n"/>
      <c r="M9" s="234" t="n"/>
      <c r="N9" s="234" t="n"/>
      <c r="O9" s="234" t="n"/>
      <c r="P9" s="234" t="n"/>
      <c r="Q9" s="234" t="n"/>
    </row>
    <row r="10" spans="3:9" x14ac:dyDescent="0.25">
      <c r="B10" s="196" t="n"/>
      <c r="C10" s="402" t="s">
        <v>475</v>
      </c>
      <c r="D10" s="232" t="n"/>
      <c r="E10" s="232" t="n"/>
      <c r="F10" s="407">
        <f>F18+F15</f>
        <v>75</v>
      </c>
      <c r="G10" s="234" t="n"/>
      <c r="H10" s="233"/>
      <c r="I10" s="234" t="n"/>
      <c r="J10" s="234" t="n"/>
      <c r="K10" s="234" t="n"/>
      <c r="L10" s="234" t="n"/>
      <c r="M10" s="234" t="n"/>
      <c r="N10" s="234" t="n"/>
      <c r="O10" s="234" t="n"/>
      <c r="P10" s="234" t="n"/>
      <c r="Q10" s="234" t="n"/>
    </row>
    <row r="11" spans="3:9" x14ac:dyDescent="0.25">
      <c r="B11" s="196" t="n"/>
      <c r="C11" s="207" t="s">
        <v>579</v>
      </c>
      <c r="D11" s="207"/>
      <c r="E11" s="207"/>
      <c r="F11" s="403">
        <f>'Capital Structure'!G22</f>
        <v>69.969000000000065</v>
      </c>
      <c r="G11" s="209"/>
      <c r="H11" s="209"/>
      <c r="I11" s="210" t="n"/>
      <c r="J11" s="210" t="n"/>
      <c r="K11" s="210" t="n"/>
      <c r="L11" s="210" t="n"/>
      <c r="M11" s="210" t="n"/>
      <c r="N11" s="210" t="n"/>
      <c r="O11" s="210" t="n"/>
      <c r="P11" s="210" t="n"/>
      <c r="Q11" s="210" t="n"/>
    </row>
    <row r="12" spans="3:9" x14ac:dyDescent="0.25">
      <c r="B12" s="154" t="n"/>
      <c r="C12" s="154" t="n"/>
      <c r="D12" s="154" t="n"/>
      <c r="E12" s="154" t="n"/>
      <c r="F12" s="154" t="n"/>
      <c r="G12" s="153"/>
      <c r="H12" s="153"/>
      <c r="I12" s="154" t="n"/>
      <c r="J12" s="154" t="n"/>
      <c r="K12" s="154" t="n"/>
      <c r="L12" s="154" t="n"/>
      <c r="M12" s="154" t="n"/>
      <c r="N12" s="154" t="n"/>
      <c r="O12" s="154" t="n"/>
      <c r="P12" s="154" t="n"/>
      <c r="Q12" s="154" t="n"/>
    </row>
    <row r="13" spans="3:9" x14ac:dyDescent="0.25">
      <c r="B13" s="154" t="n"/>
      <c r="C13" s="229" t="s">
        <v>43</v>
      </c>
      <c r="D13" s="229"/>
      <c r="E13" s="229"/>
      <c r="F13" s="230" t="n"/>
      <c r="G13" s="229"/>
      <c r="H13" s="229"/>
      <c r="I13" s="230" t="n"/>
      <c r="J13" s="230" t="n"/>
      <c r="K13" s="230" t="n"/>
      <c r="L13" s="230" t="n"/>
      <c r="M13" s="230" t="n"/>
      <c r="N13" s="230" t="n"/>
      <c r="O13" s="230" t="n"/>
      <c r="P13" s="230" t="n"/>
      <c r="Q13" s="230" t="n"/>
    </row>
    <row r="14" spans="3:9" x14ac:dyDescent="0.25">
      <c r="B14" s="196" t="n"/>
      <c r="C14" s="247" t="s">
        <v>472</v>
      </c>
      <c r="D14" s="231"/>
      <c r="E14" s="231"/>
      <c r="F14" s="407">
        <f>F7</f>
        <v>0</v>
      </c>
      <c r="G14" s="234" t="n"/>
      <c r="H14" s="233"/>
      <c r="I14" s="234" t="n"/>
      <c r="J14" s="234" t="n"/>
      <c r="K14" s="234" t="n"/>
      <c r="L14" s="234" t="n"/>
      <c r="M14" s="234" t="n"/>
      <c r="N14" s="234" t="n"/>
      <c r="O14" s="234" t="n"/>
      <c r="P14" s="234" t="n"/>
      <c r="Q14" s="234" t="n"/>
    </row>
    <row r="15" spans="3:9" x14ac:dyDescent="0.25">
      <c r="B15" s="196" t="n"/>
      <c r="C15" s="408" t="s">
        <v>474</v>
      </c>
      <c r="D15" s="232" t="n"/>
      <c r="E15" s="232" t="n"/>
      <c r="F15" s="409">
        <f>-MIN(MAX(F18,0),F14)</f>
        <v>0</v>
      </c>
      <c r="G15" s="234" t="n"/>
      <c r="H15" s="233"/>
      <c r="I15" s="234" t="n"/>
      <c r="J15" s="234" t="n"/>
      <c r="K15" s="234" t="n"/>
      <c r="L15" s="234" t="n"/>
      <c r="M15" s="234" t="n"/>
      <c r="N15" s="234" t="n"/>
      <c r="O15" s="234" t="n"/>
      <c r="P15" s="234" t="n"/>
      <c r="Q15" s="234" t="n"/>
    </row>
    <row r="16" spans="3:9" x14ac:dyDescent="0.25">
      <c r="B16" s="154" t="n"/>
      <c r="C16" s="154" t="n"/>
      <c r="D16" s="154" t="n"/>
      <c r="E16" s="154" t="n"/>
      <c r="F16" s="154" t="n"/>
      <c r="G16" s="154" t="n"/>
      <c r="H16" s="153"/>
      <c r="I16" s="154" t="n"/>
      <c r="J16" s="154" t="n"/>
      <c r="K16" s="154" t="n"/>
      <c r="L16" s="154" t="n"/>
      <c r="M16" s="154" t="n"/>
      <c r="N16" s="154" t="n"/>
      <c r="O16" s="154" t="n"/>
      <c r="P16" s="154" t="n"/>
      <c r="Q16" s="154" t="n"/>
    </row>
    <row r="17" spans="3:9" x14ac:dyDescent="0.25">
      <c r="B17" s="154" t="n"/>
      <c r="C17" s="177" t="s">
        <v>398</v>
      </c>
      <c r="D17" s="177"/>
      <c r="E17" s="177"/>
      <c r="F17" s="177"/>
      <c r="G17" s="177"/>
      <c r="H17" s="177"/>
      <c r="I17" s="178" t="n"/>
      <c r="J17" s="178" t="n"/>
      <c r="K17" s="178" t="n"/>
      <c r="L17" s="178" t="n"/>
      <c r="M17" s="178" t="n"/>
      <c r="N17" s="178" t="n"/>
      <c r="O17" s="178" t="n"/>
      <c r="P17" s="178" t="n"/>
      <c r="Q17" s="178" t="n"/>
    </row>
    <row r="18" spans="3:9" x14ac:dyDescent="0.25">
      <c r="B18" s="154" t="n"/>
      <c r="C18" s="406" t="s">
        <v>398</v>
      </c>
      <c r="D18" s="154" t="n"/>
      <c r="E18" s="154" t="n"/>
      <c r="F18" s="405">
        <v>75</v>
      </c>
      <c r="G18" s="186"/>
      <c r="H18" s="186"/>
      <c r="I18" s="187" t="n"/>
      <c r="J18" s="187" t="n"/>
      <c r="K18" s="187" t="n"/>
      <c r="L18" s="187" t="n"/>
      <c r="M18" s="187" t="n"/>
      <c r="N18" s="187" t="n"/>
      <c r="O18" s="187" t="n"/>
      <c r="P18" s="187" t="n"/>
      <c r="Q18" s="187" t="n"/>
    </row>
    <row r="19" spans="3:9" x14ac:dyDescent="0.25">
      <c r="B19" s="154" t="n"/>
      <c r="C19" s="406" t="s">
        <v>397</v>
      </c>
      <c r="D19" s="154" t="n"/>
      <c r="E19" s="154" t="n"/>
      <c r="F19" s="405">
        <v>0.1</v>
      </c>
      <c r="G19" s="186"/>
      <c r="H19" s="186"/>
      <c r="I19" s="187" t="n"/>
      <c r="J19" s="187" t="n"/>
      <c r="K19" s="187" t="n"/>
      <c r="L19" s="187" t="n"/>
      <c r="M19" s="187" t="n"/>
      <c r="N19" s="187" t="n"/>
      <c r="O19" s="187" t="n"/>
      <c r="P19" s="187" t="n"/>
      <c r="Q19" s="187" t="n"/>
    </row>
    <row r="20" spans="3:9" x14ac:dyDescent="0.25">
      <c r="B20" s="154" t="n"/>
      <c r="C20" s="406" t="s">
        <v>396</v>
      </c>
      <c r="D20" s="154" t="n"/>
      <c r="E20" s="154" t="n"/>
      <c r="F20" s="405">
        <v>0.51</v>
      </c>
      <c r="G20" s="186"/>
      <c r="H20" s="186"/>
      <c r="I20" s="187" t="n"/>
      <c r="J20" s="187" t="n"/>
      <c r="K20" s="187" t="n"/>
      <c r="L20" s="187" t="n"/>
      <c r="M20" s="187" t="n"/>
      <c r="N20" s="187" t="n"/>
      <c r="O20" s="187" t="n"/>
      <c r="P20" s="187" t="n"/>
      <c r="Q20" s="187" t="n"/>
    </row>
    <row r="21" spans="3:9" x14ac:dyDescent="0.25">
      <c r="B21" s="154" t="n"/>
      <c r="C21" s="406"/>
      <c r="D21" s="154" t="n"/>
      <c r="E21" s="154" t="n"/>
      <c r="F21" s="154" t="n"/>
      <c r="G21" s="153"/>
      <c r="H21" s="153"/>
      <c r="I21" s="154" t="n"/>
      <c r="J21" s="154" t="n"/>
      <c r="K21" s="154" t="n"/>
      <c r="L21" s="154" t="n"/>
      <c r="M21" s="154" t="n"/>
      <c r="N21" s="154" t="n"/>
      <c r="O21" s="154" t="n"/>
      <c r="P21" s="154" t="n"/>
      <c r="Q21" s="154" t="n"/>
    </row>
    <row r="22" spans="3:9" x14ac:dyDescent="0.25">
      <c r="B22" s="154" t="n"/>
      <c r="C22" s="432" t="s">
        <v>395</v>
      </c>
      <c r="D22" s="230" t="n"/>
      <c r="E22" s="230" t="n"/>
      <c r="F22" s="230" t="n"/>
      <c r="G22" s="229"/>
      <c r="H22" s="229"/>
      <c r="I22" s="230" t="n"/>
      <c r="J22" s="230" t="n"/>
      <c r="K22" s="230" t="n"/>
      <c r="L22" s="230" t="n"/>
      <c r="M22" s="230" t="n"/>
      <c r="N22" s="230" t="n"/>
      <c r="O22" s="230" t="n"/>
      <c r="P22" s="230" t="n"/>
      <c r="Q22" s="230" t="n"/>
    </row>
    <row r="23" spans="3:9" x14ac:dyDescent="0.25">
      <c r="B23" s="196" t="n"/>
      <c r="C23" s="408" t="s">
        <v>394</v>
      </c>
      <c r="D23" s="232" t="n"/>
      <c r="E23" s="232" t="n"/>
      <c r="F23" s="407">
        <f>F8</f>
        <v>403.32499999999999</v>
      </c>
      <c r="G23" s="407">
        <f>F23</f>
        <v>403.32499999999999</v>
      </c>
      <c r="H23" s="233"/>
      <c r="I23" s="234" t="n"/>
      <c r="J23" s="234" t="n"/>
      <c r="K23" s="234" t="n"/>
      <c r="L23" s="234" t="n"/>
      <c r="M23" s="234" t="n"/>
      <c r="N23" s="234" t="n"/>
      <c r="O23" s="234" t="n"/>
      <c r="P23" s="234" t="n"/>
      <c r="Q23" s="234" t="n"/>
    </row>
    <row r="24" spans="3:9" x14ac:dyDescent="0.25">
      <c r="B24" s="154" t="n"/>
      <c r="C24" s="433" t="s">
        <v>392</v>
      </c>
      <c r="D24" s="191" t="n"/>
      <c r="E24" s="191" t="n"/>
      <c r="F24" s="434">
        <v>0.9</v>
      </c>
      <c r="G24" s="434">
        <v>0.1</v>
      </c>
      <c r="H24" s="419" t="s">
        <v>390</v>
      </c>
      <c r="I24" s="194" t="n"/>
      <c r="J24" s="194" t="n"/>
      <c r="K24" s="194" t="n"/>
      <c r="L24" s="194" t="n"/>
      <c r="M24" s="194" t="n"/>
      <c r="N24" s="194" t="n"/>
      <c r="O24" s="194" t="n"/>
      <c r="P24" s="194" t="n"/>
      <c r="Q24" s="194" t="n"/>
    </row>
    <row r="25" spans="3:9" x14ac:dyDescent="0.25">
      <c r="B25" s="196" t="n"/>
      <c r="C25" s="408" t="s">
        <v>395</v>
      </c>
      <c r="D25" s="232" t="n"/>
      <c r="E25" s="232" t="n"/>
      <c r="F25" s="409">
        <f>F23*F24</f>
        <v>362.99250000000001</v>
      </c>
      <c r="G25" s="409">
        <f>G23*G24</f>
        <v>40.332500000000003</v>
      </c>
      <c r="H25" s="234" t="n"/>
      <c r="I25" s="234" t="n"/>
      <c r="J25" s="234" t="n"/>
      <c r="K25" s="234" t="n"/>
      <c r="L25" s="234" t="n"/>
      <c r="M25" s="234" t="n"/>
      <c r="N25" s="234" t="n"/>
      <c r="O25" s="234" t="n"/>
      <c r="P25" s="234" t="n"/>
      <c r="Q25" s="234" t="n"/>
    </row>
    <row r="26">
      <c r="B26" s="154" t="n"/>
      <c r="C26" s="154" t="n"/>
      <c r="D26" s="154" t="n"/>
      <c r="E26" s="154" t="n"/>
      <c r="F26" s="154" t="n"/>
      <c r="G26" s="154" t="n"/>
      <c r="H26" s="154" t="n"/>
      <c r="I26" s="154" t="n"/>
      <c r="J26" s="154" t="n"/>
      <c r="K26" s="154" t="n"/>
      <c r="L26" s="154" t="n"/>
      <c r="M26" s="154" t="n"/>
      <c r="N26" s="154" t="n"/>
      <c r="O26" s="154" t="n"/>
      <c r="P26" s="154" t="n"/>
      <c r="Q26" s="154" t="n"/>
    </row>
    <row r="27">
      <c r="B27" s="154" t="n"/>
      <c r="C27" s="154" t="n"/>
      <c r="D27" s="154" t="n"/>
      <c r="E27" s="154" t="n"/>
      <c r="F27" s="154" t="n"/>
      <c r="G27" s="154" t="n"/>
      <c r="H27" s="154" t="n"/>
      <c r="I27" s="154" t="n"/>
      <c r="J27" s="154" t="n"/>
      <c r="K27" s="154" t="n"/>
      <c r="L27" s="154" t="n"/>
      <c r="M27" s="154" t="n"/>
      <c r="N27" s="154" t="n"/>
      <c r="O27" s="154" t="n"/>
      <c r="P27" s="154" t="n"/>
      <c r="Q27" s="154" t="n"/>
    </row>
    <row r="28">
      <c r="B28" s="154" t="n"/>
      <c r="C28" s="154" t="n"/>
      <c r="D28" s="154" t="n"/>
      <c r="E28" s="154" t="n"/>
      <c r="F28" s="154" t="n"/>
      <c r="G28" s="154" t="n"/>
      <c r="H28" s="154" t="n"/>
      <c r="I28" s="154" t="n"/>
      <c r="J28" s="154" t="n"/>
      <c r="K28" s="154" t="n"/>
      <c r="L28" s="154" t="n"/>
      <c r="M28" s="154" t="n"/>
      <c r="N28" s="154" t="n"/>
      <c r="O28" s="154" t="n"/>
      <c r="P28" s="154" t="n"/>
      <c r="Q28" s="154" t="n"/>
    </row>
    <row r="29" spans="3:9" ht="17" customHeight="1" x14ac:dyDescent="0.25">
      <c r="B29" s="154" t="n"/>
      <c r="C29" s="154" t="n"/>
      <c r="D29" s="414" t="s">
        <v>252</v>
      </c>
      <c r="E29" s="154" t="n"/>
      <c r="F29" s="413" t="s">
        <v>389</v>
      </c>
      <c r="G29" s="413" t="s">
        <v>388</v>
      </c>
      <c r="H29" s="413" t="s">
        <v>387</v>
      </c>
      <c r="I29" s="413" t="s">
        <v>386</v>
      </c>
      <c r="J29" s="187" t="n"/>
      <c r="K29" s="187" t="n"/>
      <c r="L29" s="187" t="n"/>
      <c r="M29" s="187" t="n"/>
      <c r="N29" s="187" t="n"/>
      <c r="O29" s="187" t="n"/>
      <c r="P29" s="187" t="n"/>
      <c r="Q29" s="187" t="n"/>
    </row>
    <row r="30" spans="3:9" ht="17" customHeight="1" x14ac:dyDescent="0.25">
      <c r="B30" s="154" t="n"/>
      <c r="C30" s="154" t="n"/>
      <c r="D30" s="154" t="n"/>
      <c r="E30" s="154" t="n"/>
      <c r="F30" s="413" t="s">
        <v>23</v>
      </c>
      <c r="G30" s="413" t="s">
        <v>385</v>
      </c>
      <c r="H30" s="413" t="s">
        <v>384</v>
      </c>
      <c r="I30" s="413" t="s">
        <v>23</v>
      </c>
      <c r="J30" s="187" t="n"/>
      <c r="K30" s="187" t="n"/>
      <c r="L30" s="187" t="n"/>
      <c r="M30" s="187" t="n"/>
      <c r="N30" s="187" t="n"/>
      <c r="O30" s="187" t="n"/>
      <c r="P30" s="187" t="n"/>
      <c r="Q30" s="187" t="n"/>
    </row>
    <row r="31" spans="3:9" ht="5" customHeight="1" x14ac:dyDescent="0.25">
      <c r="B31" s="154" t="n"/>
      <c r="C31" s="191" t="n"/>
      <c r="D31" s="191" t="n"/>
      <c r="E31" s="191" t="n"/>
      <c r="F31" s="423"/>
      <c r="G31" s="423"/>
      <c r="H31" s="423"/>
      <c r="I31" s="423"/>
      <c r="J31" s="191" t="n"/>
      <c r="K31" s="191" t="n"/>
      <c r="L31" s="191" t="n"/>
      <c r="M31" s="191" t="n"/>
      <c r="N31" s="191" t="n"/>
      <c r="O31" s="191" t="n"/>
      <c r="P31" s="191" t="n"/>
      <c r="Q31" s="191" t="n"/>
    </row>
    <row r="32" spans="3:9" ht="17" customHeight="1" x14ac:dyDescent="0.25">
      <c r="B32" s="196" t="n"/>
      <c r="C32" s="424" t="s">
        <v>471</v>
      </c>
      <c r="D32" s="232" t="n"/>
      <c r="E32" s="232" t="n"/>
      <c r="F32" s="407">
        <f>F7</f>
        <v>0</v>
      </c>
      <c r="G32" s="407">
        <f>F15</f>
        <v>0</v>
      </c>
      <c r="H32" s="435">
        <v>0</v>
      </c>
      <c r="I32" s="407">
        <f>SUM(F32:H32)</f>
        <v>0</v>
      </c>
      <c r="J32" s="234" t="n"/>
      <c r="K32" s="234" t="n"/>
      <c r="L32" s="234" t="n"/>
      <c r="M32" s="234" t="n"/>
      <c r="N32" s="234" t="n"/>
      <c r="O32" s="234" t="n"/>
      <c r="P32" s="234" t="n"/>
      <c r="Q32" s="234" t="n"/>
    </row>
    <row r="33" spans="3:17" ht="17" customHeight="1" x14ac:dyDescent="0.25">
      <c r="B33" s="196" t="n"/>
      <c r="C33" s="424" t="s">
        <v>473</v>
      </c>
      <c r="D33" s="232" t="n"/>
      <c r="E33" s="232" t="n"/>
      <c r="F33" s="407">
        <f>F6</f>
        <v>0</v>
      </c>
      <c r="G33" s="418">
        <v>0</v>
      </c>
      <c r="H33" s="418">
        <v>0</v>
      </c>
      <c r="I33" s="407">
        <f>SUM(F33:H33)</f>
        <v>0</v>
      </c>
      <c r="J33" s="234" t="n"/>
      <c r="K33" s="234" t="n"/>
      <c r="L33" s="234" t="n"/>
      <c r="M33" s="234" t="n"/>
      <c r="N33" s="234" t="n"/>
      <c r="O33" s="234" t="n"/>
      <c r="P33" s="234" t="n"/>
      <c r="Q33" s="234" t="n"/>
    </row>
    <row r="34" spans="3:17" ht="17" customHeight="1" x14ac:dyDescent="0.25">
      <c r="B34" s="196" t="n"/>
      <c r="C34" s="408" t="s">
        <v>626</v>
      </c>
      <c r="D34" s="232" t="n"/>
      <c r="E34" s="232" t="n"/>
      <c r="F34" s="418">
        <v>0</v>
      </c>
      <c r="G34" s="407">
        <f>$F$18</f>
        <v>75</v>
      </c>
      <c r="H34" s="435">
        <v>0</v>
      </c>
      <c r="I34" s="407">
        <f t="shared" ref="I34:I35" si="0">SUM(F34:H34)</f>
        <v>75</v>
      </c>
      <c r="J34" s="234" t="n"/>
      <c r="K34" s="234" t="n"/>
      <c r="L34" s="234" t="n"/>
      <c r="M34" s="234" t="n"/>
      <c r="N34" s="234" t="n"/>
      <c r="O34" s="234" t="n"/>
      <c r="P34" s="234" t="n"/>
      <c r="Q34" s="234" t="n"/>
    </row>
    <row r="35" spans="3:17" ht="17" customHeight="1" x14ac:dyDescent="0.25">
      <c r="B35" s="196" t="n"/>
      <c r="C35" s="408" t="s">
        <v>545</v>
      </c>
      <c r="D35" s="232" t="n"/>
      <c r="E35" s="232" t="n"/>
      <c r="F35" s="418">
        <v>0</v>
      </c>
      <c r="G35" s="407">
        <f>F25+$F$8*$F$20*$F$19</f>
        <v>383.56207499999999</v>
      </c>
      <c r="H35" s="435">
        <v>0</v>
      </c>
      <c r="I35" s="407">
        <f t="shared" si="0"/>
        <v>383.56207499999999</v>
      </c>
      <c r="J35" s="234" t="n"/>
      <c r="K35" s="234" t="n"/>
      <c r="L35" s="234" t="n"/>
      <c r="M35" s="234" t="n"/>
      <c r="N35" s="234" t="n"/>
      <c r="O35" s="234" t="n"/>
      <c r="P35" s="234" t="n"/>
      <c r="Q35" s="234" t="n"/>
    </row>
    <row r="36" spans="3:17" ht="17" customHeight="1" x14ac:dyDescent="0.25">
      <c r="B36" s="196" t="n"/>
      <c r="C36" s="424" t="s">
        <v>164</v>
      </c>
      <c r="D36" s="232" t="n"/>
      <c r="E36" s="232" t="n"/>
      <c r="F36" s="407">
        <f>F8</f>
        <v>403.32499999999999</v>
      </c>
      <c r="G36" s="407">
        <f>-F25</f>
        <v>-362.99250000000001</v>
      </c>
      <c r="H36" s="407">
        <f>-G25</f>
        <v>-40.332500000000003</v>
      </c>
      <c r="I36" s="407">
        <f>SUM(F36:H36)</f>
        <v>0</v>
      </c>
      <c r="J36" s="234" t="n"/>
      <c r="K36" s="234" t="n"/>
      <c r="L36" s="234" t="n"/>
      <c r="M36" s="234" t="n"/>
      <c r="N36" s="234" t="n"/>
      <c r="O36" s="234" t="n"/>
      <c r="P36" s="234" t="n"/>
      <c r="Q36" s="234" t="n"/>
    </row>
    <row r="37" spans="3:17" ht="17" customHeight="1" x14ac:dyDescent="0.25">
      <c r="B37" s="196" t="n"/>
      <c r="C37" s="425" t="s">
        <v>3</v>
      </c>
      <c r="D37" s="198" t="n"/>
      <c r="E37" s="198" t="n"/>
      <c r="F37" s="426">
        <f>SUM(F32:F36)</f>
        <v>403.32499999999999</v>
      </c>
      <c r="G37" s="426">
        <f>SUM(G32:G36)</f>
        <v>95.569574999999986</v>
      </c>
      <c r="H37" s="426">
        <f>SUM(H32:H36)</f>
        <v>-40.332500000000003</v>
      </c>
      <c r="I37" s="426">
        <f>SUM(I32:I36)</f>
        <v>458.56207499999999</v>
      </c>
      <c r="J37" s="200" t="n"/>
      <c r="K37" s="200" t="n"/>
      <c r="L37" s="200" t="n"/>
      <c r="M37" s="200" t="n"/>
      <c r="N37" s="200" t="n"/>
      <c r="O37" s="200" t="n"/>
      <c r="P37" s="200" t="n"/>
      <c r="Q37" s="200" t="n"/>
    </row>
    <row r="38" spans="3:17" ht="17" customHeight="1" x14ac:dyDescent="0.25">
      <c r="B38" s="196" t="n"/>
      <c r="C38" s="408" t="s">
        <v>378</v>
      </c>
      <c r="D38" s="402"/>
      <c r="E38" s="402"/>
      <c r="F38" s="407">
        <f>F37/$F$43</f>
        <v>5.7643384927610741</v>
      </c>
      <c r="G38" s="407">
        <f>I38-F38</f>
        <v>0.78945068530349083</v>
      </c>
      <c r="H38" s="418">
        <v>0</v>
      </c>
      <c r="I38" s="407">
        <f>I37/$F$43</f>
        <v>6.553789178064565</v>
      </c>
      <c r="J38" s="234" t="n"/>
      <c r="K38" s="234" t="n"/>
      <c r="L38" s="234" t="n"/>
      <c r="M38" s="234" t="n"/>
      <c r="N38" s="234" t="n"/>
      <c r="O38" s="234" t="n"/>
      <c r="P38" s="234" t="n"/>
      <c r="Q38" s="234" t="n"/>
    </row>
    <row r="39" spans="3:17" ht="5" customHeight="1" x14ac:dyDescent="0.25">
      <c r="B39" s="154" t="n"/>
      <c r="C39" s="191" t="n"/>
      <c r="D39" s="191" t="n"/>
      <c r="E39" s="191" t="n"/>
      <c r="F39" s="423"/>
      <c r="G39" s="423"/>
      <c r="H39" s="423"/>
      <c r="I39" s="423"/>
      <c r="J39" s="191" t="n"/>
      <c r="K39" s="191" t="n"/>
      <c r="L39" s="191" t="n"/>
      <c r="M39" s="191" t="n"/>
      <c r="N39" s="191" t="n"/>
      <c r="O39" s="191" t="n"/>
      <c r="P39" s="191" t="n"/>
      <c r="Q39" s="191" t="n"/>
    </row>
    <row r="40" spans="3:17" ht="17" customHeight="1" x14ac:dyDescent="0.25">
      <c r="B40" s="196" t="n"/>
      <c r="C40" s="408" t="s">
        <v>27</v>
      </c>
      <c r="D40" s="402"/>
      <c r="E40" s="402"/>
      <c r="F40" s="407">
        <f>-F51</f>
        <v>-19.623999999999999</v>
      </c>
      <c r="G40" s="407">
        <f t="shared" ref="G40:I40" si="1">-G51</f>
        <v>-75</v>
      </c>
      <c r="H40" s="407">
        <f t="shared" si="1"/>
        <v>0</v>
      </c>
      <c r="I40" s="407">
        <f t="shared" si="1"/>
        <v>-94.623999999999995</v>
      </c>
      <c r="J40" s="234" t="n"/>
      <c r="K40" s="234" t="n"/>
      <c r="L40" s="234" t="n"/>
      <c r="M40" s="234" t="n"/>
      <c r="N40" s="234" t="n"/>
      <c r="O40" s="234" t="n"/>
      <c r="P40" s="234" t="n"/>
      <c r="Q40" s="234" t="n"/>
    </row>
    <row r="41" spans="3:17" ht="17" customHeight="1" outlineLevel="1" x14ac:dyDescent="0.25">
      <c r="B41" s="196" t="n"/>
      <c r="C41" s="427" t="s">
        <v>5</v>
      </c>
      <c r="D41" s="208" t="n"/>
      <c r="E41" s="208" t="n"/>
      <c r="F41" s="428">
        <f>SUM(F40,F37)</f>
        <v>383.70099999999996</v>
      </c>
      <c r="G41" s="428">
        <f t="shared" ref="G41:I41" si="2">SUM(G40,G37)</f>
        <v>20.569574999999986</v>
      </c>
      <c r="H41" s="428">
        <f t="shared" si="2"/>
        <v>-40.332500000000003</v>
      </c>
      <c r="I41" s="428">
        <f t="shared" si="2"/>
        <v>363.93807500000003</v>
      </c>
      <c r="J41" s="210" t="n"/>
      <c r="K41" s="210" t="n"/>
      <c r="L41" s="210" t="n"/>
      <c r="M41" s="210" t="n"/>
      <c r="N41" s="210" t="n"/>
      <c r="O41" s="210" t="n"/>
      <c r="P41" s="210" t="n"/>
      <c r="Q41" s="210" t="n"/>
    </row>
    <row r="42" spans="3:17" ht="17" customHeight="1" x14ac:dyDescent="0.25">
      <c r="B42" s="196" t="n"/>
      <c r="C42" s="408" t="s">
        <v>370</v>
      </c>
      <c r="D42" s="402"/>
      <c r="E42" s="402"/>
      <c r="F42" s="407">
        <f>F41/$F$43</f>
        <v>5.4838714287755952</v>
      </c>
      <c r="G42" s="407">
        <f>I42-F42</f>
        <v>-0.28245258614529156</v>
      </c>
      <c r="H42" s="418">
        <v>0</v>
      </c>
      <c r="I42" s="407">
        <f>I41/$F$43</f>
        <v>5.2014188426303036</v>
      </c>
      <c r="J42" s="234" t="n"/>
      <c r="K42" s="234" t="n"/>
      <c r="L42" s="234" t="n"/>
      <c r="M42" s="234" t="n"/>
      <c r="N42" s="234" t="n"/>
      <c r="O42" s="234" t="n"/>
      <c r="P42" s="234" t="n"/>
      <c r="Q42" s="234" t="n"/>
    </row>
    <row r="43" spans="3:17" ht="17" customHeight="1" x14ac:dyDescent="0.25">
      <c r="B43" s="196" t="n"/>
      <c r="C43" s="429" t="s">
        <v>578</v>
      </c>
      <c r="D43" s="427"/>
      <c r="E43" s="427"/>
      <c r="F43" s="428">
        <f>F11</f>
        <v>69.969000000000065</v>
      </c>
      <c r="G43" s="428"/>
      <c r="H43" s="428"/>
      <c r="I43" s="428">
        <f>F43</f>
        <v>69.969000000000065</v>
      </c>
      <c r="J43" s="210" t="n"/>
      <c r="K43" s="210" t="n"/>
      <c r="L43" s="210" t="n"/>
      <c r="M43" s="210" t="n"/>
      <c r="N43" s="210" t="n"/>
      <c r="O43" s="210" t="n"/>
      <c r="P43" s="210" t="n"/>
      <c r="Q43" s="210" t="n"/>
    </row>
    <row r="44" spans="3:17" ht="5" customHeight="1" x14ac:dyDescent="0.25">
      <c r="B44" s="154" t="n"/>
      <c r="C44" s="154" t="n"/>
      <c r="D44" s="154" t="n"/>
      <c r="E44" s="154" t="n"/>
      <c r="F44" s="154" t="n"/>
      <c r="G44" s="154" t="n"/>
      <c r="H44" s="154" t="n"/>
      <c r="I44" s="154" t="n"/>
      <c r="J44" s="154" t="n"/>
      <c r="K44" s="154" t="n"/>
      <c r="L44" s="154" t="n"/>
      <c r="M44" s="154" t="n"/>
      <c r="N44" s="154" t="n"/>
      <c r="O44" s="154" t="n"/>
      <c r="P44" s="154" t="n"/>
      <c r="Q44" s="154" t="n"/>
    </row>
    <row r="45" spans="3:17" ht="17" customHeight="1" x14ac:dyDescent="0.25">
      <c r="B45" s="154" t="n"/>
      <c r="C45" s="430" t="s">
        <v>444</v>
      </c>
      <c r="D45" s="417"/>
      <c r="E45" s="417"/>
      <c r="F45" s="417"/>
      <c r="G45" s="417"/>
      <c r="H45" s="417"/>
      <c r="I45" s="417"/>
      <c r="J45" s="230" t="n"/>
      <c r="K45" s="230" t="n"/>
      <c r="L45" s="230" t="n"/>
      <c r="M45" s="230" t="n"/>
      <c r="N45" s="230" t="n"/>
      <c r="O45" s="230" t="n"/>
      <c r="P45" s="230" t="n"/>
      <c r="Q45" s="230" t="n"/>
    </row>
    <row r="46" spans="3:17" ht="17" customHeight="1" x14ac:dyDescent="0.25">
      <c r="B46" s="196" t="n"/>
      <c r="C46" s="247" t="s">
        <v>116</v>
      </c>
      <c r="D46" s="231"/>
      <c r="E46" s="231"/>
      <c r="F46" s="401">
        <f>'Capital Structure'!G29</f>
        <v>30</v>
      </c>
      <c r="G46" s="418">
        <v>0</v>
      </c>
      <c r="H46" s="418">
        <v>0</v>
      </c>
      <c r="I46" s="407">
        <f>SUM(F46:G46)</f>
        <v>30</v>
      </c>
      <c r="J46" s="234" t="n"/>
      <c r="K46" s="234" t="n"/>
      <c r="L46" s="234" t="n"/>
      <c r="M46" s="234" t="n"/>
      <c r="N46" s="234" t="n"/>
      <c r="O46" s="234" t="n"/>
      <c r="P46" s="234" t="n"/>
      <c r="Q46" s="234" t="n"/>
    </row>
    <row r="47" spans="3:17" s="65" customFormat="1" ht="17" customHeight="1" x14ac:dyDescent="0.25">
      <c r="B47" s="196" t="n"/>
      <c r="C47" s="247" t="s">
        <v>476</v>
      </c>
      <c r="D47" s="231"/>
      <c r="E47" s="231"/>
      <c r="F47" s="401">
        <f>'Capital Structure'!G30</f>
        <v>0</v>
      </c>
      <c r="G47" s="407">
        <f>-F15</f>
        <v>0</v>
      </c>
      <c r="H47" s="418">
        <v>0</v>
      </c>
      <c r="I47" s="407">
        <f>SUM(F47:G47)</f>
        <v>0</v>
      </c>
      <c r="J47" s="234" t="n"/>
      <c r="K47" s="402" t="s">
        <v>382</v>
      </c>
      <c r="L47" s="407"/>
      <c r="M47" s="407"/>
      <c r="N47" s="407"/>
      <c r="O47" s="402" t="s">
        <v>381</v>
      </c>
      <c r="P47" s="407"/>
      <c r="Q47" s="407"/>
    </row>
    <row r="48" spans="3:17" ht="17" customHeight="1" x14ac:dyDescent="0.25">
      <c r="B48" s="196" t="n"/>
      <c r="C48" s="247" t="s">
        <v>28</v>
      </c>
      <c r="D48" s="231"/>
      <c r="E48" s="231"/>
      <c r="F48" s="401">
        <f>'Capital Structure'!G27</f>
        <v>112.5</v>
      </c>
      <c r="G48" s="418">
        <v>0</v>
      </c>
      <c r="H48" s="418">
        <v>0</v>
      </c>
      <c r="I48" s="407">
        <f>SUM(F48:G48)</f>
        <v>112.5</v>
      </c>
      <c r="J48" s="234" t="n"/>
      <c r="K48" s="408" t="s">
        <v>626</v>
      </c>
      <c r="L48" s="234" t="n"/>
      <c r="M48" s="407">
        <f>$F$18</f>
        <v>75</v>
      </c>
      <c r="N48" s="234" t="n"/>
      <c r="O48" s="408" t="s">
        <v>478</v>
      </c>
      <c r="P48" s="234" t="n"/>
      <c r="Q48" s="407">
        <f>-F15</f>
        <v>0</v>
      </c>
    </row>
    <row r="49" spans="2:17" ht="17" customHeight="1" x14ac:dyDescent="0.25">
      <c r="B49" s="196" t="n"/>
      <c r="C49" s="247" t="s">
        <v>476</v>
      </c>
      <c r="D49" s="231"/>
      <c r="E49" s="231"/>
      <c r="F49" s="401">
        <f>'Capital Structure'!G28</f>
        <v>0</v>
      </c>
      <c r="G49" s="418">
        <v>0</v>
      </c>
      <c r="H49" s="418">
        <v>0</v>
      </c>
      <c r="I49" s="407">
        <f>SUM(F49:G49)</f>
        <v>0</v>
      </c>
      <c r="J49" s="234" t="n"/>
      <c r="K49" s="408" t="s">
        <v>545</v>
      </c>
      <c r="L49" s="234" t="n"/>
      <c r="M49" s="407">
        <f>I35</f>
        <v>383.56207499999999</v>
      </c>
      <c r="N49" s="234" t="n"/>
      <c r="O49" s="408" t="s">
        <v>380</v>
      </c>
      <c r="P49" s="234" t="n"/>
      <c r="Q49" s="407">
        <f>F36</f>
        <v>403.32499999999999</v>
      </c>
    </row>
    <row r="50" spans="2:17" ht="17" customHeight="1" x14ac:dyDescent="0.25">
      <c r="B50" s="196" t="n"/>
      <c r="C50" s="231" t="s">
        <v>44</v>
      </c>
      <c r="D50" s="231"/>
      <c r="E50" s="231"/>
      <c r="F50" s="233">
        <f t="shared" ref="F50:I50" si="3">SUM(F46:F49)</f>
        <v>142.5</v>
      </c>
      <c r="G50" s="233">
        <f t="shared" si="3"/>
        <v>0</v>
      </c>
      <c r="H50" s="237">
        <v>0</v>
      </c>
      <c r="I50" s="291">
        <f t="shared" si="3"/>
        <v>142.5</v>
      </c>
      <c r="J50" s="234" t="n"/>
      <c r="K50" s="408" t="s">
        <v>479</v>
      </c>
      <c r="L50" s="234" t="n"/>
      <c r="M50" s="407">
        <f>G25</f>
        <v>40.332500000000003</v>
      </c>
      <c r="N50" s="234" t="n"/>
      <c r="O50" s="408" t="s">
        <v>544</v>
      </c>
      <c r="P50" s="234" t="n"/>
      <c r="Q50" s="407">
        <f>F19*F20*F8</f>
        <v>20.569575</v>
      </c>
    </row>
    <row r="51" spans="2:17" ht="17" customHeight="1" x14ac:dyDescent="0.25">
      <c r="B51" s="196" t="n"/>
      <c r="C51" s="247" t="s">
        <v>29</v>
      </c>
      <c r="D51" s="231"/>
      <c r="E51" s="231"/>
      <c r="F51" s="401">
        <f>'Capital Structure'!G32</f>
        <v>19.623999999999999</v>
      </c>
      <c r="G51" s="407">
        <f>F10</f>
        <v>75</v>
      </c>
      <c r="H51" s="418">
        <v>0</v>
      </c>
      <c r="I51" s="431">
        <f>SUM(F51:G51)</f>
        <v>94.623999999999995</v>
      </c>
      <c r="J51" s="234" t="n"/>
      <c r="K51" s="436"/>
      <c r="L51" s="234" t="n"/>
      <c r="M51" s="234" t="n"/>
      <c r="N51" s="234" t="n"/>
      <c r="O51" s="408" t="s">
        <v>540</v>
      </c>
      <c r="P51" s="234" t="n"/>
      <c r="Q51" s="407">
        <f>F10</f>
        <v>75</v>
      </c>
    </row>
    <row r="52" spans="2:17" ht="17" customHeight="1" x14ac:dyDescent="0.25">
      <c r="B52" s="196" t="n"/>
      <c r="C52" s="247" t="s">
        <v>618</v>
      </c>
      <c r="D52" s="231"/>
      <c r="E52" s="231"/>
      <c r="F52" s="401">
        <f>'Capital Structure'!G33</f>
        <v>-42.5</v>
      </c>
      <c r="G52" s="418">
        <v>0</v>
      </c>
      <c r="H52" s="418">
        <v>0</v>
      </c>
      <c r="I52" s="431">
        <f>SUM(F52:G52)</f>
        <v>-42.5</v>
      </c>
      <c r="J52" s="234" t="n"/>
      <c r="K52" s="402" t="s">
        <v>372</v>
      </c>
      <c r="L52" s="234" t="n"/>
      <c r="M52" s="407">
        <f>SUM(M48:M50)</f>
        <v>498.89457499999997</v>
      </c>
      <c r="N52" s="234" t="n"/>
      <c r="O52" s="402" t="s">
        <v>371</v>
      </c>
      <c r="P52" s="234" t="n"/>
      <c r="Q52" s="407">
        <f>M52</f>
        <v>498.89457499999997</v>
      </c>
    </row>
    <row r="53" spans="2:17" ht="17" customHeight="1" x14ac:dyDescent="0.25">
      <c r="B53" s="196" t="n"/>
      <c r="C53" s="207" t="s">
        <v>4</v>
      </c>
      <c r="D53" s="207"/>
      <c r="E53" s="207"/>
      <c r="F53" s="209">
        <f>SUM(F50:F52)</f>
        <v>119.624</v>
      </c>
      <c r="G53" s="209"/>
      <c r="H53" s="209"/>
      <c r="I53" s="209">
        <f>SUM(I50:I52)</f>
        <v>194.624</v>
      </c>
      <c r="J53" s="210" t="n"/>
      <c r="K53" s="210" t="n"/>
      <c r="L53" s="210" t="n"/>
      <c r="M53" s="210" t="n"/>
      <c r="N53" s="210" t="n"/>
      <c r="O53" s="210" t="n"/>
      <c r="P53" s="210" t="n"/>
      <c r="Q53" s="210" t="n"/>
    </row>
    <row r="54" spans="2:17" ht="5.25" customHeight="1" x14ac:dyDescent="0.25">
      <c r="B54" s="154" t="n"/>
      <c r="C54" s="154" t="n"/>
      <c r="D54" s="154" t="n"/>
      <c r="E54" s="154" t="n"/>
      <c r="F54" s="154" t="n"/>
      <c r="G54" s="154" t="n"/>
      <c r="H54" s="154" t="n"/>
      <c r="I54" s="154" t="n"/>
      <c r="J54" s="154" t="n"/>
      <c r="K54" s="154" t="n"/>
      <c r="L54" s="154" t="n"/>
      <c r="M54" s="154" t="n"/>
      <c r="N54" s="154" t="n"/>
      <c r="O54" s="154" t="n"/>
      <c r="P54" s="154" t="n"/>
      <c r="Q54" s="154" t="n"/>
    </row>
    <row r="55" spans="2:17" ht="16" customHeight="1" x14ac:dyDescent="0.25">
      <c r="B55" s="406"/>
      <c r="C55" s="154" t="n"/>
      <c r="D55" s="154" t="n"/>
      <c r="E55" s="154" t="n"/>
      <c r="F55" s="154" t="n"/>
      <c r="G55" s="154" t="n"/>
      <c r="H55" s="154" t="n"/>
      <c r="I55" s="154" t="n"/>
      <c r="J55" s="154" t="n"/>
      <c r="K55" s="154" t="n"/>
      <c r="L55" s="154" t="n"/>
      <c r="M55" s="154" t="n"/>
      <c r="N55" s="154" t="n"/>
      <c r="O55" s="154" t="n"/>
      <c r="P55" s="154" t="n"/>
      <c r="Q55" s="154" t="n"/>
    </row>
    <row r="56" spans="2:17" ht="5.25" customHeight="1" x14ac:dyDescent="0.25">
      <c r="B56" s="154" t="n"/>
      <c r="C56" s="154" t="n"/>
      <c r="D56" s="154" t="n"/>
      <c r="E56" s="154" t="n"/>
      <c r="F56" s="154" t="n"/>
      <c r="G56" s="153"/>
      <c r="H56" s="153"/>
      <c r="I56" s="154" t="n"/>
      <c r="J56" s="154" t="n"/>
      <c r="K56" s="154" t="n"/>
      <c r="L56" s="154" t="n"/>
      <c r="M56" s="154" t="n"/>
      <c r="N56" s="154" t="n"/>
      <c r="O56" s="154" t="n"/>
      <c r="P56" s="154" t="n"/>
      <c r="Q56" s="154" t="n"/>
    </row>
    <row r="57" spans="2:17" ht="16" customHeight="1" x14ac:dyDescent="0.25"/>
  </sheetData>
  <conditionalFormatting sqref="C32:C36">
    <cfRule type="expression" dxfId="101" priority="378">
      <formula>IF($D$23=1,1,0)</formula>
    </cfRule>
  </conditionalFormatting>
  <conditionalFormatting sqref="F39">
    <cfRule type="expression" dxfId="100" priority="2">
      <formula>IF(#REF!=1,1,0)</formula>
    </cfRule>
  </conditionalFormatting>
  <conditionalFormatting sqref="F29:H29">
    <cfRule type="expression" dxfId="99" priority="7">
      <formula>IF(#REF!=1,1,0)</formula>
    </cfRule>
  </conditionalFormatting>
  <conditionalFormatting sqref="I29:I31 F30:F31 F33 I33">
    <cfRule type="expression" dxfId="98" priority="8">
      <formula>IF(#REF!=1,1,0)</formula>
    </cfRule>
  </conditionalFormatting>
  <conditionalFormatting sqref="I39">
    <cfRule type="expression" dxfId="97" priority="1">
      <formula>IF(#REF!=1,1,0)</formula>
    </cfRule>
  </conditionalFormatting>
  <pageMargins left="0.7" right="0.7" top="0.75" bottom="0.75" header="0.3" footer="0.3"/>
  <pageSetup scale="47" orientation="portrait" r:id="rId1"/>
  <customProperties>
    <customPr name="UniqueName"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124F-BB0B-4B95-879A-A004976E58A7}">
  <sheetPr>
    <tabColor rgb="FF24B1B1"/>
  </sheetPr>
  <dimension ref="B2:AB120"/>
  <sheetViews>
    <sheetView zoomScaleNormal="100" zoomScaleSheetLayoutView="85" workbookViewId="0" zoomScale="85">
      <selection activeCell="A1" sqref="A1"/>
    </sheetView>
  </sheetViews>
  <sheetFormatPr defaultColWidth="10.6328125" defaultRowHeight="14.5" outlineLevelRow="1" x14ac:dyDescent="0.25"/>
  <cols>
    <col width="10.6328125" customWidth="1" style="75" min="1" max="5"/>
    <col width="10.6328125" customWidth="1" style="76" min="6" max="10"/>
    <col width="10.6328125" customWidth="1" style="75" min="11" max="16384"/>
  </cols>
  <sheetData xmlns="http://schemas.openxmlformats.org/spreadsheetml/2006/main" xmlns:x14ac="http://schemas.microsoft.com/office/spreadsheetml/2009/9/ac">
    <row r="2" spans="2:28" x14ac:dyDescent="0.25">
      <c r="C2" s="75" t="s">
        <v>87</v>
      </c>
    </row>
    <row r="3" spans="2:28" x14ac:dyDescent="0.25">
      <c r="C3" s="75" t="s">
        <v>445</v>
      </c>
    </row>
    <row r="5" spans="2:28" x14ac:dyDescent="0.25">
      <c r="B5" s="75" t="s">
        <v>56</v>
      </c>
      <c r="C5" s="4" t="s">
        <v>405</v>
      </c>
      <c r="D5" s="4"/>
      <c r="E5" s="4"/>
      <c r="J5" s="75"/>
      <c r="V5" s="140" t="s">
        <v>482</v>
      </c>
      <c r="W5" s="140"/>
      <c r="X5" s="140"/>
      <c r="Y5" s="140"/>
      <c r="Z5" s="140"/>
      <c r="AA5" s="140"/>
      <c r="AB5" s="140"/>
    </row>
    <row r="6" spans="2:28" x14ac:dyDescent="0.25">
      <c r="C6" s="4" t="s">
        <v>404</v>
      </c>
      <c r="D6" s="61">
        <f>'Capital Structure'!G14</f>
        <v>0</v>
      </c>
      <c r="E6" s="4"/>
      <c r="F6" s="4"/>
      <c r="G6" s="4"/>
      <c r="I6" s="75"/>
      <c r="J6" s="4" t="s">
        <v>541</v>
      </c>
      <c r="M6" s="140" t="s">
        <v>461</v>
      </c>
      <c r="N6" s="140"/>
      <c r="O6" s="140"/>
      <c r="P6" s="140"/>
      <c r="Q6" s="140"/>
      <c r="R6" s="140"/>
      <c r="S6" s="140"/>
      <c r="V6" s="75" t="s">
        <v>483</v>
      </c>
      <c r="X6" s="140" t="s">
        <v>458</v>
      </c>
      <c r="Y6" s="140"/>
      <c r="Z6" s="140"/>
      <c r="AA6" s="140"/>
      <c r="AB6" s="140"/>
    </row>
    <row r="7" spans="2:28" x14ac:dyDescent="0.25">
      <c r="C7" s="4" t="s">
        <v>471</v>
      </c>
      <c r="D7" s="61">
        <f>'Capital Structure'!G15</f>
        <v>0</v>
      </c>
      <c r="E7" s="4"/>
      <c r="F7" s="4"/>
      <c r="G7" s="4"/>
      <c r="I7" s="75"/>
      <c r="J7" s="75"/>
      <c r="O7" s="140" t="s">
        <v>458</v>
      </c>
      <c r="P7" s="140"/>
      <c r="Q7" s="140"/>
      <c r="R7" s="140"/>
      <c r="S7" s="140"/>
      <c r="W7" s="75">
        <f>F60</f>
        <v>5.2014188426303036</v>
      </c>
      <c r="X7" s="141">
        <f>Y7-$V$18</f>
        <v>0.85</v>
      </c>
      <c r="Y7" s="141">
        <f>Z7-$V$18</f>
        <v>0.875</v>
      </c>
      <c r="Z7" s="141">
        <v>0.9</v>
      </c>
      <c r="AA7" s="141">
        <f>Z7+$V$18</f>
        <v>0.92500000000000004</v>
      </c>
      <c r="AB7" s="141">
        <f>AA7+$V$18</f>
        <v>0.95000000000000007</v>
      </c>
    </row>
    <row r="8" spans="2:28" x14ac:dyDescent="0.25">
      <c r="C8" s="4" t="s">
        <v>443</v>
      </c>
      <c r="D8" s="61">
        <f>'Capital Structure'!G17</f>
        <v>403.32499999999999</v>
      </c>
      <c r="E8" s="4"/>
      <c r="F8" s="4"/>
      <c r="G8" s="4"/>
      <c r="I8" s="75"/>
      <c r="J8" s="75"/>
      <c r="N8" s="75">
        <f>D61</f>
        <v>19.762924999999996</v>
      </c>
      <c r="O8" s="141">
        <f>P8-$V$18</f>
        <v>0.85</v>
      </c>
      <c r="P8" s="141">
        <f>Q8-$V$18</f>
        <v>0.875</v>
      </c>
      <c r="Q8" s="141">
        <v>0.9</v>
      </c>
      <c r="R8" s="141">
        <f>Q8+$V$18</f>
        <v>0.92500000000000004</v>
      </c>
      <c r="S8" s="141">
        <f>R8+$V$18</f>
        <v>0.95000000000000007</v>
      </c>
      <c r="V8" s="142" t="s">
        <v>477</v>
      </c>
      <c r="W8" s="141">
        <v>50</v>
      </c>
      <c r="X8" s="75">
        <f t="dataTable" ref="X8:AB13" dt2D="1" dtr="1" r1="D27" r2="D18" ca="1"/>
        <v>4.9132019179922484</v>
      </c>
      <c r="Y8" s="75">
        <v>5.057310380311276</v>
      </c>
      <c r="Z8" s="75">
        <v>5.2014188426303036</v>
      </c>
      <c r="AA8" s="75">
        <v>5.3455273049493304</v>
      </c>
      <c r="AB8" s="75">
        <v>5.4896357672683571</v>
      </c>
    </row>
    <row r="9" spans="2:28" x14ac:dyDescent="0.25">
      <c r="C9" s="4" t="s">
        <v>402</v>
      </c>
      <c r="D9" s="61">
        <f>'Capital Structure'!G32</f>
        <v>19.623999999999999</v>
      </c>
      <c r="E9" s="4"/>
      <c r="F9" s="4"/>
      <c r="G9" s="4"/>
      <c r="I9" s="4"/>
      <c r="J9" s="75"/>
      <c r="M9" s="142" t="s">
        <v>460</v>
      </c>
      <c r="N9" s="141">
        <v>0</v>
      </c>
      <c r="O9" s="75">
        <f t="dataTable" ref="O9:S14" dt2D="1" dtr="1" r1="D27" r2="D29"/>
        <v>60.49875000000003</v>
      </c>
      <c r="P9" s="75">
        <v>50.415624999999977</v>
      </c>
      <c r="Q9" s="75">
        <v>40.332499999999982</v>
      </c>
      <c r="R9" s="75">
        <v>30.249374999999986</v>
      </c>
      <c r="S9" s="75">
        <v>20.166249999999991</v>
      </c>
      <c r="V9" s="142"/>
      <c r="W9" s="141">
        <f>W8+$V$20</f>
        <v>60</v>
      </c>
      <c r="X9" s="75">
        <v>4.9132019179922484</v>
      </c>
      <c r="Y9" s="75">
        <v>5.057310380311276</v>
      </c>
      <c r="Z9" s="75">
        <v>5.2014188426303036</v>
      </c>
      <c r="AA9" s="75">
        <v>5.3455273049493304</v>
      </c>
      <c r="AB9" s="75">
        <v>5.4896357672683571</v>
      </c>
    </row>
    <row r="10" spans="2:28" x14ac:dyDescent="0.25">
      <c r="C10" s="4" t="s">
        <v>446</v>
      </c>
      <c r="D10" s="61">
        <f>D18+D15</f>
        <v>75</v>
      </c>
      <c r="F10" s="61">
        <f>D38+$D$15</f>
        <v>50</v>
      </c>
      <c r="G10" s="61">
        <f>H38+$D$15</f>
        <v>100</v>
      </c>
      <c r="I10" s="4"/>
      <c r="J10" s="75"/>
      <c r="M10" s="142"/>
      <c r="N10" s="141">
        <f>N9+$V$19</f>
        <v>0.02</v>
      </c>
      <c r="O10" s="76">
        <v>56.38483500000001</v>
      </c>
      <c r="P10" s="76">
        <v>46.301709999999957</v>
      </c>
      <c r="Q10" s="76">
        <v>36.218584999999962</v>
      </c>
      <c r="R10" s="76">
        <v>26.135459999999966</v>
      </c>
      <c r="S10" s="76">
        <v>16.052334999999971</v>
      </c>
      <c r="V10" s="142"/>
      <c r="W10" s="141">
        <f>W9+$V$20</f>
        <v>70</v>
      </c>
      <c r="X10" s="75">
        <v>4.9132019179922484</v>
      </c>
      <c r="Y10" s="75">
        <v>5.057310380311276</v>
      </c>
      <c r="Z10" s="75">
        <v>5.2014188426303036</v>
      </c>
      <c r="AA10" s="75">
        <v>5.3455273049493304</v>
      </c>
      <c r="AB10" s="75">
        <v>5.4896357672683571</v>
      </c>
    </row>
    <row r="11" spans="2:28" x14ac:dyDescent="0.25">
      <c r="C11" s="4" t="s">
        <v>579</v>
      </c>
      <c r="D11" s="61">
        <f>'Capital Structure'!G22</f>
        <v>69.969000000000065</v>
      </c>
      <c r="E11" s="4"/>
      <c r="F11" s="4"/>
      <c r="G11" s="4"/>
      <c r="I11" s="4"/>
      <c r="J11" s="75"/>
      <c r="M11" s="142"/>
      <c r="N11" s="141">
        <f>N10+$V$19</f>
        <v>0.04</v>
      </c>
      <c r="O11" s="76">
        <v>52.270920000000046</v>
      </c>
      <c r="P11" s="76">
        <v>42.187794999999994</v>
      </c>
      <c r="Q11" s="76">
        <v>32.104669999999999</v>
      </c>
      <c r="R11" s="76">
        <v>22.021545000000003</v>
      </c>
      <c r="S11" s="76">
        <v>11.938420000000008</v>
      </c>
      <c r="V11" s="142"/>
      <c r="W11" s="141">
        <f>W10+$V$20</f>
        <v>80</v>
      </c>
      <c r="X11" s="75">
        <v>4.9132019179922484</v>
      </c>
      <c r="Y11" s="75">
        <v>5.057310380311276</v>
      </c>
      <c r="Z11" s="75">
        <v>5.2014188426303036</v>
      </c>
      <c r="AA11" s="75">
        <v>5.3455273049493304</v>
      </c>
      <c r="AB11" s="75">
        <v>5.4896357672683571</v>
      </c>
    </row>
    <row r="12" spans="2:28" x14ac:dyDescent="0.25">
      <c r="D12" s="76"/>
      <c r="I12" s="75"/>
      <c r="J12" s="75"/>
      <c r="M12" s="142"/>
      <c r="N12" s="141">
        <f>N11+$V$19</f>
        <v>0.06</v>
      </c>
      <c r="O12" s="76">
        <v>48.157005000000026</v>
      </c>
      <c r="P12" s="76">
        <v>38.073879999999974</v>
      </c>
      <c r="Q12" s="76">
        <v>27.990754999999979</v>
      </c>
      <c r="R12" s="76">
        <v>17.907629999999983</v>
      </c>
      <c r="S12" s="76">
        <v>7.8245049999999878</v>
      </c>
      <c r="V12" s="142"/>
      <c r="W12" s="141">
        <f>W11+$V$20</f>
        <v>90</v>
      </c>
      <c r="X12" s="75">
        <v>4.9132019179922484</v>
      </c>
      <c r="Y12" s="75">
        <v>5.057310380311276</v>
      </c>
      <c r="Z12" s="75">
        <v>5.2014188426303036</v>
      </c>
      <c r="AA12" s="75">
        <v>5.3455273049493304</v>
      </c>
      <c r="AB12" s="75">
        <v>5.4896357672683571</v>
      </c>
    </row>
    <row r="13" spans="2:28" x14ac:dyDescent="0.25">
      <c r="C13" s="4" t="s">
        <v>43</v>
      </c>
      <c r="D13" s="76"/>
      <c r="E13" s="4"/>
      <c r="I13" s="75"/>
      <c r="J13" s="75"/>
      <c r="M13" s="142"/>
      <c r="N13" s="141">
        <f>N12+$V$19</f>
        <v>0.08</v>
      </c>
      <c r="O13" s="76">
        <v>44.043090000000007</v>
      </c>
      <c r="P13" s="76">
        <v>33.959964999999954</v>
      </c>
      <c r="Q13" s="76">
        <v>23.876839999999959</v>
      </c>
      <c r="R13" s="76">
        <v>13.793714999999963</v>
      </c>
      <c r="S13" s="76">
        <v>3.7105899999999679</v>
      </c>
      <c r="V13" s="142"/>
      <c r="W13" s="141">
        <f>W12+$V$20</f>
        <v>100</v>
      </c>
      <c r="X13" s="75">
        <v>4.9132019179922484</v>
      </c>
      <c r="Y13" s="75">
        <v>5.057310380311276</v>
      </c>
      <c r="Z13" s="75">
        <v>5.2014188426303036</v>
      </c>
      <c r="AA13" s="75">
        <v>5.3455273049493304</v>
      </c>
      <c r="AB13" s="75">
        <v>5.4896357672683571</v>
      </c>
    </row>
    <row r="14" spans="2:28" x14ac:dyDescent="0.25">
      <c r="C14" s="64" t="s">
        <v>472</v>
      </c>
      <c r="D14" s="61">
        <f>D7</f>
        <v>0</v>
      </c>
      <c r="I14" s="75"/>
      <c r="J14" s="75"/>
      <c r="M14" s="142"/>
      <c r="N14" s="141">
        <f>N13+$V$19</f>
        <v>0.1</v>
      </c>
      <c r="O14" s="76">
        <v>39.929175000000043</v>
      </c>
      <c r="P14" s="76">
        <v>29.846049999999991</v>
      </c>
      <c r="Q14" s="76">
        <v>19.762924999999996</v>
      </c>
      <c r="R14" s="76">
        <v>9.6798000000000002</v>
      </c>
      <c r="S14" s="76">
        <v>-0.40332499999999527</v>
      </c>
    </row>
    <row r="15" spans="2:28" x14ac:dyDescent="0.25">
      <c r="C15" s="64" t="s">
        <v>474</v>
      </c>
      <c r="D15" s="84">
        <f>-MIN(MAX(D18,0),D14)</f>
        <v>0</v>
      </c>
      <c r="E15" s="64"/>
      <c r="F15" s="61"/>
      <c r="G15" s="61"/>
      <c r="I15" s="75"/>
      <c r="J15" s="75"/>
    </row>
    <row r="16" spans="2:28" x14ac:dyDescent="0.25">
      <c r="D16" s="76"/>
      <c r="I16" s="75"/>
      <c r="J16" s="4" t="s">
        <v>542</v>
      </c>
      <c r="M16" s="140" t="s">
        <v>461</v>
      </c>
      <c r="N16" s="140"/>
      <c r="O16" s="140"/>
      <c r="P16" s="140"/>
      <c r="Q16" s="140"/>
      <c r="R16" s="140"/>
      <c r="S16" s="140"/>
    </row>
    <row r="17" spans="3:23" x14ac:dyDescent="0.25">
      <c r="C17" s="4" t="s">
        <v>447</v>
      </c>
      <c r="D17" s="4"/>
      <c r="E17" s="4"/>
      <c r="F17" s="4"/>
      <c r="G17" s="4"/>
      <c r="I17" s="75"/>
      <c r="J17" s="75"/>
      <c r="O17" s="140" t="s">
        <v>458</v>
      </c>
      <c r="P17" s="140"/>
      <c r="Q17" s="140"/>
      <c r="R17" s="140"/>
      <c r="S17" s="140"/>
    </row>
    <row r="18" spans="3:23" x14ac:dyDescent="0.25">
      <c r="C18" s="64" t="s">
        <v>447</v>
      </c>
      <c r="D18" s="61">
        <v>75</v>
      </c>
      <c r="E18" s="64"/>
      <c r="F18" s="61"/>
      <c r="G18" s="61"/>
      <c r="I18" s="75"/>
      <c r="J18" s="75"/>
      <c r="N18" s="75">
        <v>19.766011999999989</v>
      </c>
      <c r="O18" s="141">
        <v>0.85</v>
      </c>
      <c r="P18" s="141">
        <v>0.875</v>
      </c>
      <c r="Q18" s="141">
        <v>0.9</v>
      </c>
      <c r="R18" s="141">
        <v>0.92500000000000004</v>
      </c>
      <c r="S18" s="141">
        <v>0.95000000000000007</v>
      </c>
      <c r="V18" s="75">
        <v>2.5000000000000001E-2</v>
      </c>
      <c r="W18" s="75" t="s">
        <v>464</v>
      </c>
    </row>
    <row r="19" spans="3:23" x14ac:dyDescent="0.25">
      <c r="E19" s="64"/>
      <c r="F19" s="61"/>
      <c r="G19" s="61"/>
      <c r="I19" s="75"/>
      <c r="J19" s="75"/>
      <c r="M19" s="142" t="s">
        <v>460</v>
      </c>
      <c r="N19" s="141">
        <v>0</v>
      </c>
      <c r="O19" s="75">
        <v>60.49875000000003</v>
      </c>
      <c r="P19" s="75">
        <v>50.415624999999977</v>
      </c>
      <c r="Q19" s="75">
        <v>40.332499999999982</v>
      </c>
      <c r="R19" s="75">
        <v>30.249374999999986</v>
      </c>
      <c r="S19" s="75">
        <v>20.166249999999991</v>
      </c>
      <c r="V19" s="75">
        <v>0.02</v>
      </c>
      <c r="W19" s="75" t="s">
        <v>480</v>
      </c>
    </row>
    <row r="20" spans="3:23" x14ac:dyDescent="0.25">
      <c r="C20" s="64" t="s">
        <v>395</v>
      </c>
      <c r="D20" s="84">
        <f>D18+D24*D29*D30</f>
        <v>95.569575</v>
      </c>
      <c r="E20" s="4"/>
      <c r="F20" s="4"/>
      <c r="G20" s="4"/>
      <c r="I20" s="75"/>
      <c r="J20" s="75"/>
      <c r="M20" s="142"/>
      <c r="N20" s="141">
        <v>0.02</v>
      </c>
      <c r="O20" s="76">
        <v>56.38483500000001</v>
      </c>
      <c r="P20" s="76">
        <v>46.301709999999957</v>
      </c>
      <c r="Q20" s="76">
        <v>36.218584999999962</v>
      </c>
      <c r="R20" s="76">
        <v>26.135459999999966</v>
      </c>
      <c r="S20" s="76">
        <v>16.052334999999971</v>
      </c>
      <c r="V20" s="75">
        <v>10</v>
      </c>
      <c r="W20" s="75" t="s">
        <v>480</v>
      </c>
    </row>
    <row r="21" spans="3:23" x14ac:dyDescent="0.25">
      <c r="E21" s="4"/>
      <c r="F21" s="4"/>
      <c r="G21" s="4"/>
      <c r="I21" s="75"/>
      <c r="J21" s="75"/>
      <c r="M21" s="142"/>
      <c r="N21" s="141">
        <v>0.04</v>
      </c>
      <c r="O21" s="76">
        <v>52.270920000000046</v>
      </c>
      <c r="P21" s="76">
        <v>42.187794999999994</v>
      </c>
      <c r="Q21" s="76">
        <v>32.104669999999999</v>
      </c>
      <c r="R21" s="76">
        <v>22.021545000000003</v>
      </c>
      <c r="S21" s="76">
        <v>11.938420000000008</v>
      </c>
    </row>
    <row r="22" spans="3:23" x14ac:dyDescent="0.25">
      <c r="D22" s="76"/>
      <c r="I22" s="75"/>
      <c r="J22" s="75"/>
      <c r="M22" s="142"/>
      <c r="N22" s="141">
        <v>0.06</v>
      </c>
      <c r="O22" s="76">
        <v>48.157005000000026</v>
      </c>
      <c r="P22" s="76">
        <v>38.073879999999974</v>
      </c>
      <c r="Q22" s="76">
        <v>27.990754999999979</v>
      </c>
      <c r="R22" s="76">
        <v>17.907629999999983</v>
      </c>
      <c r="S22" s="76">
        <v>7.8245049999999878</v>
      </c>
    </row>
    <row r="23" spans="3:23" s="61" customFormat="1" x14ac:dyDescent="0.25">
      <c r="C23" s="64" t="s">
        <v>395</v>
      </c>
      <c r="E23" s="64"/>
      <c r="I23" s="4"/>
      <c r="K23" s="4"/>
      <c r="M23" s="142"/>
      <c r="N23" s="141">
        <v>0.08</v>
      </c>
      <c r="O23" s="76">
        <v>44.043090000000007</v>
      </c>
      <c r="P23" s="76">
        <v>33.959964999999954</v>
      </c>
      <c r="Q23" s="76">
        <v>23.876839999999959</v>
      </c>
      <c r="R23" s="76">
        <v>13.793714999999963</v>
      </c>
      <c r="S23" s="76">
        <v>3.7105899999999679</v>
      </c>
      <c r="T23" s="75"/>
      <c r="U23" s="75"/>
      <c r="V23" s="75"/>
    </row>
    <row r="24" spans="3:23" s="61" customFormat="1" x14ac:dyDescent="0.25">
      <c r="C24" s="64" t="s">
        <v>394</v>
      </c>
      <c r="D24" s="61">
        <f>D8</f>
        <v>403.32499999999999</v>
      </c>
      <c r="E24" s="64"/>
      <c r="G24" s="61">
        <f>D24</f>
        <v>403.32499999999999</v>
      </c>
      <c r="M24" s="142"/>
      <c r="N24" s="141">
        <v>0.1</v>
      </c>
      <c r="O24" s="76">
        <v>39.929175000000043</v>
      </c>
      <c r="P24" s="76">
        <v>29.846049999999991</v>
      </c>
      <c r="Q24" s="76">
        <v>19.762924999999996</v>
      </c>
      <c r="R24" s="76">
        <v>9.6798000000000002</v>
      </c>
      <c r="S24" s="77">
        <v>-0.40332499999999527</v>
      </c>
      <c r="T24" s="75"/>
      <c r="U24" s="75"/>
      <c r="V24" s="75"/>
    </row>
    <row r="25" spans="3:23" s="61" customFormat="1" ht="35" customHeight="1" x14ac:dyDescent="0.25">
      <c r="C25" s="64" t="s">
        <v>448</v>
      </c>
      <c r="D25" s="61">
        <v>1</v>
      </c>
      <c r="E25" s="64"/>
      <c r="T25" s="75"/>
      <c r="U25" s="75"/>
      <c r="V25" s="75"/>
    </row>
    <row r="26" spans="3:23" s="61" customFormat="1" x14ac:dyDescent="0.25">
      <c r="C26" s="64" t="s">
        <v>449</v>
      </c>
      <c r="D26" s="61">
        <f>D24*D25</f>
        <v>403.32499999999999</v>
      </c>
      <c r="E26" s="64"/>
      <c r="N26" s="143"/>
      <c r="O26" s="143"/>
      <c r="P26" s="75"/>
      <c r="Q26" s="75"/>
      <c r="R26" s="75"/>
      <c r="S26" s="75"/>
      <c r="T26" s="75"/>
      <c r="U26" s="75"/>
      <c r="V26" s="75"/>
    </row>
    <row r="27" spans="3:23" s="61" customFormat="1" x14ac:dyDescent="0.25">
      <c r="C27" s="64" t="s">
        <v>392</v>
      </c>
      <c r="D27" s="61">
        <v>0.9</v>
      </c>
      <c r="E27" s="64"/>
      <c r="G27" s="61">
        <f>1-D27</f>
        <v>9.9999999999999978E-2</v>
      </c>
      <c r="L27" s="4" t="s">
        <v>543</v>
      </c>
      <c r="M27" s="140" t="str">
        <f>"Net Debt / "&amp;C11&amp;" Sensitivity"</f>
        <v>Net Debt / FY'25 Adj. EBITDA Sensitivity</v>
      </c>
      <c r="N27" s="140"/>
      <c r="O27" s="140"/>
      <c r="P27" s="140"/>
      <c r="Q27" s="140"/>
      <c r="R27" s="140"/>
      <c r="S27" s="140"/>
      <c r="T27" s="75"/>
      <c r="U27" s="75"/>
      <c r="V27" s="75"/>
    </row>
    <row r="28" spans="3:23" s="61" customFormat="1" x14ac:dyDescent="0.25">
      <c r="C28" s="64" t="s">
        <v>547</v>
      </c>
      <c r="D28" s="84">
        <f>D26*D27</f>
        <v>362.99250000000001</v>
      </c>
      <c r="E28" s="64"/>
      <c r="G28" s="84">
        <f>G24*G27</f>
        <v>40.332499999999989</v>
      </c>
      <c r="H28" s="65" t="s">
        <v>390</v>
      </c>
      <c r="M28" s="75"/>
      <c r="N28" s="75"/>
      <c r="O28" s="140" t="s">
        <v>458</v>
      </c>
      <c r="P28" s="140"/>
      <c r="Q28" s="140"/>
      <c r="R28" s="140"/>
      <c r="S28" s="140"/>
      <c r="T28" s="75"/>
      <c r="U28" s="75"/>
      <c r="V28" s="75"/>
    </row>
    <row r="29" spans="3:23" s="61" customFormat="1" x14ac:dyDescent="0.25">
      <c r="C29" s="64" t="s">
        <v>397</v>
      </c>
      <c r="D29" s="61">
        <v>0.1</v>
      </c>
      <c r="E29" s="64"/>
      <c r="M29" s="75"/>
      <c r="N29" s="75">
        <f>F60</f>
        <v>5.2014188426303036</v>
      </c>
      <c r="O29" s="141">
        <f>P29-$V$18</f>
        <v>0.85</v>
      </c>
      <c r="P29" s="141">
        <f>Q29-$V$18</f>
        <v>0.875</v>
      </c>
      <c r="Q29" s="141">
        <v>0.9</v>
      </c>
      <c r="R29" s="141">
        <f>Q29+$V$18</f>
        <v>0.92500000000000004</v>
      </c>
      <c r="S29" s="141">
        <f>R29+$V$18</f>
        <v>0.95000000000000007</v>
      </c>
      <c r="T29" s="75"/>
      <c r="U29" s="75"/>
      <c r="V29" s="75"/>
    </row>
    <row r="30" spans="3:23" s="61" customFormat="1" x14ac:dyDescent="0.25">
      <c r="C30" s="64" t="s">
        <v>450</v>
      </c>
      <c r="D30" s="61">
        <v>0.51</v>
      </c>
      <c r="E30" s="64"/>
      <c r="M30" s="142" t="s">
        <v>460</v>
      </c>
      <c r="N30" s="141">
        <v>0</v>
      </c>
      <c r="O30" s="75">
        <f t="dataTable" ref="O30:S35" dt2D="1" dtr="1" r1="D27" r2="D29" ca="1"/>
        <v>4.6192206548614339</v>
      </c>
      <c r="P30" s="75">
        <v>4.7633291171804615</v>
      </c>
      <c r="Q30" s="75">
        <v>4.9074375794994882</v>
      </c>
      <c r="R30" s="75">
        <v>5.0515460418185159</v>
      </c>
      <c r="S30" s="75">
        <v>5.1956545041375426</v>
      </c>
      <c r="T30" s="75"/>
      <c r="U30" s="75"/>
      <c r="V30" s="75"/>
    </row>
    <row r="31" spans="3:23" s="61" customFormat="1" x14ac:dyDescent="0.25">
      <c r="C31" s="64" t="s">
        <v>397</v>
      </c>
      <c r="D31" s="84">
        <f>D24*D30*D29</f>
        <v>20.569575</v>
      </c>
      <c r="E31" s="64"/>
      <c r="G31" s="84"/>
      <c r="M31" s="142"/>
      <c r="N31" s="141">
        <f>N30+$V$19</f>
        <v>0.02</v>
      </c>
      <c r="O31" s="75">
        <v>4.6780169074875966</v>
      </c>
      <c r="P31" s="75">
        <v>4.8221253698066251</v>
      </c>
      <c r="Q31" s="75">
        <v>4.9662338321256518</v>
      </c>
      <c r="R31" s="75">
        <v>5.1103422944446786</v>
      </c>
      <c r="S31" s="75">
        <v>5.2544507567637053</v>
      </c>
      <c r="T31" s="75"/>
      <c r="U31" s="75"/>
      <c r="V31" s="75"/>
    </row>
    <row r="32" spans="3:23" s="61" customFormat="1" x14ac:dyDescent="0.25">
      <c r="C32" s="64" t="s">
        <v>546</v>
      </c>
      <c r="D32" s="84">
        <f>D28+D31</f>
        <v>383.56207499999999</v>
      </c>
      <c r="E32" s="64"/>
      <c r="G32" s="84">
        <f>G28*G31</f>
        <v>0</v>
      </c>
      <c r="M32" s="142"/>
      <c r="N32" s="141">
        <f>N31+$V$19</f>
        <v>0.04</v>
      </c>
      <c r="O32" s="75">
        <v>4.7368131601137602</v>
      </c>
      <c r="P32" s="75">
        <v>4.8809216224327869</v>
      </c>
      <c r="Q32" s="75">
        <v>5.0250300847518137</v>
      </c>
      <c r="R32" s="75">
        <v>5.1691385470708404</v>
      </c>
      <c r="S32" s="75">
        <v>5.3132470093898672</v>
      </c>
      <c r="T32" s="75"/>
      <c r="U32" s="75"/>
      <c r="V32" s="75"/>
    </row>
    <row r="33" spans="2:22" s="61" customFormat="1" x14ac:dyDescent="0.25">
      <c r="C33" s="71"/>
      <c r="D33" s="71"/>
      <c r="E33" s="71"/>
      <c r="H33" s="78"/>
      <c r="I33" s="78"/>
      <c r="J33" s="78"/>
      <c r="M33" s="142"/>
      <c r="N33" s="141">
        <f>N32+$V$19</f>
        <v>0.06</v>
      </c>
      <c r="O33" s="75">
        <v>4.7956094127399229</v>
      </c>
      <c r="P33" s="75">
        <v>4.9397178750589497</v>
      </c>
      <c r="Q33" s="75">
        <v>5.0838263373779764</v>
      </c>
      <c r="R33" s="75">
        <v>5.2279347996970031</v>
      </c>
      <c r="S33" s="75">
        <v>5.3720432620160308</v>
      </c>
      <c r="T33" s="75"/>
      <c r="U33" s="75"/>
      <c r="V33" s="75"/>
    </row>
    <row r="34" spans="2:22" x14ac:dyDescent="0.25">
      <c r="D34" s="4"/>
      <c r="E34" s="4"/>
      <c r="F34" s="4"/>
      <c r="G34" s="4"/>
      <c r="H34" s="4"/>
      <c r="I34" s="4"/>
      <c r="M34" s="142"/>
      <c r="N34" s="141">
        <f>N33+$V$19</f>
        <v>0.08</v>
      </c>
      <c r="O34" s="75">
        <v>4.8544056653660865</v>
      </c>
      <c r="P34" s="75">
        <v>4.9985141276851133</v>
      </c>
      <c r="Q34" s="75">
        <v>5.14262259000414</v>
      </c>
      <c r="R34" s="75">
        <v>5.2867310523231668</v>
      </c>
      <c r="S34" s="75">
        <v>5.4308395146421935</v>
      </c>
    </row>
    <row r="35" spans="2:22" x14ac:dyDescent="0.25">
      <c r="B35" s="75" t="s">
        <v>56</v>
      </c>
      <c r="D35" s="4"/>
      <c r="E35" s="4"/>
      <c r="F35" s="4"/>
      <c r="G35" s="4"/>
      <c r="H35" s="4"/>
      <c r="I35" s="4"/>
      <c r="J35" s="4"/>
      <c r="L35" s="79"/>
      <c r="M35" s="142"/>
      <c r="N35" s="141">
        <f>N34+$V$19</f>
        <v>0.1</v>
      </c>
      <c r="O35" s="75">
        <v>4.9132019179922484</v>
      </c>
      <c r="P35" s="75">
        <v>5.057310380311276</v>
      </c>
      <c r="Q35" s="75">
        <v>5.2014188426303036</v>
      </c>
      <c r="R35" s="75">
        <v>5.3455273049493304</v>
      </c>
      <c r="S35" s="75">
        <v>5.4896357672683571</v>
      </c>
    </row>
    <row r="36" spans="2:22" ht="3" customHeight="1" x14ac:dyDescent="0.25">
      <c r="D36" s="4"/>
      <c r="E36" s="4"/>
      <c r="F36" s="4"/>
      <c r="G36" s="4"/>
      <c r="H36" s="4"/>
      <c r="I36" s="4"/>
      <c r="J36" s="4"/>
      <c r="M36" s="143"/>
      <c r="N36" s="143"/>
      <c r="O36" s="143"/>
    </row>
    <row r="37" spans="2:22" ht="16.5" customHeight="1" x14ac:dyDescent="0.25">
      <c r="F37" s="4"/>
      <c r="G37" s="4"/>
      <c r="H37" s="4"/>
      <c r="I37" s="4"/>
      <c r="J37" s="4"/>
    </row>
    <row r="38" spans="2:22" ht="16.5" customHeight="1" x14ac:dyDescent="0.25">
      <c r="D38" s="143">
        <v>50</v>
      </c>
      <c r="E38" s="143"/>
      <c r="F38" s="143">
        <v>75</v>
      </c>
      <c r="G38" s="143"/>
      <c r="H38" s="143">
        <v>100</v>
      </c>
      <c r="I38" s="143"/>
      <c r="J38" s="4"/>
    </row>
    <row r="39" spans="2:22" x14ac:dyDescent="0.25">
      <c r="C39" s="75" t="s">
        <v>451</v>
      </c>
      <c r="D39" s="77">
        <v>400</v>
      </c>
      <c r="E39" s="77">
        <f>D39+100</f>
        <v>500</v>
      </c>
      <c r="F39" s="77">
        <v>400</v>
      </c>
      <c r="G39" s="77">
        <f>F39+100</f>
        <v>500</v>
      </c>
      <c r="H39" s="77">
        <v>400</v>
      </c>
      <c r="I39" s="77">
        <f>H39+100</f>
        <v>500</v>
      </c>
      <c r="J39" s="4"/>
      <c r="K39" s="144"/>
      <c r="L39" s="77"/>
    </row>
    <row r="40" spans="2:22" ht="3" customHeight="1" x14ac:dyDescent="0.25">
      <c r="D40" s="76"/>
      <c r="E40" s="76"/>
      <c r="J40" s="4"/>
      <c r="L40" s="76"/>
    </row>
    <row r="41" spans="2:22" hidden="1" outlineLevel="1" x14ac:dyDescent="0.25">
      <c r="C41" s="75" t="s">
        <v>452</v>
      </c>
      <c r="D41" s="76">
        <f>$D$9+$D$10</f>
        <v>94.623999999999995</v>
      </c>
      <c r="E41" s="76">
        <f t="shared" ref="E41:I41" si="0">$D$9+$D$10</f>
        <v>94.623999999999995</v>
      </c>
      <c r="F41" s="76">
        <f t="shared" si="0"/>
        <v>94.623999999999995</v>
      </c>
      <c r="G41" s="76">
        <f t="shared" si="0"/>
        <v>94.623999999999995</v>
      </c>
      <c r="H41" s="76">
        <f t="shared" si="0"/>
        <v>94.623999999999995</v>
      </c>
      <c r="I41" s="76">
        <f t="shared" si="0"/>
        <v>94.623999999999995</v>
      </c>
      <c r="J41" s="4"/>
      <c r="K41" s="76"/>
      <c r="L41" s="76"/>
    </row>
    <row r="42" spans="2:22" hidden="1" outlineLevel="1" x14ac:dyDescent="0.25">
      <c r="C42" s="75" t="s">
        <v>453</v>
      </c>
      <c r="D42" s="76">
        <f t="shared" ref="D42:I42" si="1">D39+D41</f>
        <v>494.62400000000002</v>
      </c>
      <c r="E42" s="76">
        <f t="shared" si="1"/>
        <v>594.62400000000002</v>
      </c>
      <c r="F42" s="76">
        <f t="shared" si="1"/>
        <v>494.62400000000002</v>
      </c>
      <c r="G42" s="76">
        <f t="shared" si="1"/>
        <v>594.62400000000002</v>
      </c>
      <c r="H42" s="76">
        <f t="shared" si="1"/>
        <v>494.62400000000002</v>
      </c>
      <c r="I42" s="76">
        <f t="shared" si="1"/>
        <v>594.62400000000002</v>
      </c>
      <c r="J42" s="4"/>
      <c r="L42" s="76"/>
    </row>
    <row r="43" spans="2:22" collapsed="1" x14ac:dyDescent="0.25">
      <c r="C43" s="4" t="s">
        <v>454</v>
      </c>
      <c r="D43" s="4"/>
      <c r="E43" s="4"/>
      <c r="J43" s="4"/>
    </row>
    <row r="44" spans="2:22" ht="16.5" customHeight="1" x14ac:dyDescent="0.25">
      <c r="C44" s="79" t="s">
        <v>43</v>
      </c>
      <c r="D44" s="76">
        <f t="shared" ref="D44:I44" si="2">$D$7</f>
        <v>0</v>
      </c>
      <c r="E44" s="76">
        <f t="shared" si="2"/>
        <v>0</v>
      </c>
      <c r="F44" s="76">
        <f t="shared" si="2"/>
        <v>0</v>
      </c>
      <c r="G44" s="76">
        <f t="shared" si="2"/>
        <v>0</v>
      </c>
      <c r="H44" s="76">
        <f t="shared" si="2"/>
        <v>0</v>
      </c>
      <c r="I44" s="76">
        <f t="shared" si="2"/>
        <v>0</v>
      </c>
      <c r="J44" s="4"/>
      <c r="K44" s="76"/>
      <c r="L44" s="76"/>
    </row>
    <row r="45" spans="2:22" ht="16.5" customHeight="1" x14ac:dyDescent="0.25">
      <c r="C45" s="79" t="s">
        <v>473</v>
      </c>
      <c r="D45" s="76">
        <f>$D$6</f>
        <v>0</v>
      </c>
      <c r="E45" s="76">
        <f t="shared" ref="E45:I45" si="3">$D$6</f>
        <v>0</v>
      </c>
      <c r="F45" s="76">
        <f t="shared" si="3"/>
        <v>0</v>
      </c>
      <c r="G45" s="76">
        <f t="shared" si="3"/>
        <v>0</v>
      </c>
      <c r="H45" s="76">
        <f t="shared" si="3"/>
        <v>0</v>
      </c>
      <c r="I45" s="76">
        <f t="shared" si="3"/>
        <v>0</v>
      </c>
      <c r="J45" s="4"/>
      <c r="L45" s="76"/>
    </row>
    <row r="46" spans="2:22" ht="16.5" customHeight="1" x14ac:dyDescent="0.25">
      <c r="C46" s="79" t="s">
        <v>164</v>
      </c>
      <c r="D46" s="76">
        <f>$D$8</f>
        <v>403.32499999999999</v>
      </c>
      <c r="E46" s="76">
        <f t="shared" ref="E46:I46" si="4">$D$8</f>
        <v>403.32499999999999</v>
      </c>
      <c r="F46" s="76">
        <f t="shared" si="4"/>
        <v>403.32499999999999</v>
      </c>
      <c r="G46" s="76">
        <f t="shared" si="4"/>
        <v>403.32499999999999</v>
      </c>
      <c r="H46" s="76">
        <f t="shared" si="4"/>
        <v>403.32499999999999</v>
      </c>
      <c r="I46" s="76">
        <f t="shared" si="4"/>
        <v>403.32499999999999</v>
      </c>
      <c r="J46" s="4"/>
      <c r="L46" s="76"/>
    </row>
    <row r="47" spans="2:22" ht="16.5" customHeight="1" x14ac:dyDescent="0.25">
      <c r="C47" s="75" t="s">
        <v>3</v>
      </c>
      <c r="D47" s="76">
        <f t="shared" ref="D47:I47" si="5">SUM(D44:D46)</f>
        <v>403.32499999999999</v>
      </c>
      <c r="E47" s="76">
        <f t="shared" si="5"/>
        <v>403.32499999999999</v>
      </c>
      <c r="F47" s="76">
        <f t="shared" si="5"/>
        <v>403.32499999999999</v>
      </c>
      <c r="G47" s="76">
        <f t="shared" si="5"/>
        <v>403.32499999999999</v>
      </c>
      <c r="H47" s="76">
        <f t="shared" si="5"/>
        <v>403.32499999999999</v>
      </c>
      <c r="I47" s="76">
        <f t="shared" si="5"/>
        <v>403.32499999999999</v>
      </c>
      <c r="J47" s="4"/>
      <c r="L47" s="76"/>
    </row>
    <row r="48" spans="2:22" ht="16.5" customHeight="1" x14ac:dyDescent="0.25">
      <c r="C48" s="79" t="s">
        <v>481</v>
      </c>
      <c r="D48" s="76">
        <f>-$D$9</f>
        <v>-19.623999999999999</v>
      </c>
      <c r="E48" s="76">
        <f t="shared" ref="E48:I48" si="6">-$D$9</f>
        <v>-19.623999999999999</v>
      </c>
      <c r="F48" s="76">
        <f t="shared" si="6"/>
        <v>-19.623999999999999</v>
      </c>
      <c r="G48" s="76">
        <f t="shared" si="6"/>
        <v>-19.623999999999999</v>
      </c>
      <c r="H48" s="76">
        <f t="shared" si="6"/>
        <v>-19.623999999999999</v>
      </c>
      <c r="I48" s="76">
        <f t="shared" si="6"/>
        <v>-19.623999999999999</v>
      </c>
      <c r="J48" s="4"/>
      <c r="L48" s="76"/>
    </row>
    <row r="49" spans="3:19" ht="16.5" customHeight="1" x14ac:dyDescent="0.25">
      <c r="C49" s="75" t="s">
        <v>5</v>
      </c>
      <c r="D49" s="76">
        <f t="shared" ref="D49:I49" si="7">SUM(D47:D48)</f>
        <v>383.70099999999996</v>
      </c>
      <c r="E49" s="76">
        <f t="shared" si="7"/>
        <v>383.70099999999996</v>
      </c>
      <c r="F49" s="76">
        <f t="shared" si="7"/>
        <v>383.70099999999996</v>
      </c>
      <c r="G49" s="76">
        <f t="shared" si="7"/>
        <v>383.70099999999996</v>
      </c>
      <c r="H49" s="76">
        <f t="shared" si="7"/>
        <v>383.70099999999996</v>
      </c>
      <c r="I49" s="76">
        <f t="shared" si="7"/>
        <v>383.70099999999996</v>
      </c>
      <c r="J49" s="4"/>
      <c r="L49" s="76"/>
      <c r="M49" s="76"/>
      <c r="N49" s="76"/>
      <c r="O49" s="76"/>
    </row>
    <row r="50" spans="3:19" s="82" customFormat="1" ht="16.5" customHeight="1" x14ac:dyDescent="0.25">
      <c r="C50" s="80" t="s">
        <v>580</v>
      </c>
      <c r="D50" s="81">
        <f t="shared" ref="D50:I50" si="8">D49/$D$11</f>
        <v>5.4838714287755952</v>
      </c>
      <c r="E50" s="81">
        <f t="shared" si="8"/>
        <v>5.4838714287755952</v>
      </c>
      <c r="F50" s="81">
        <f t="shared" si="8"/>
        <v>5.4838714287755952</v>
      </c>
      <c r="G50" s="81">
        <f t="shared" si="8"/>
        <v>5.4838714287755952</v>
      </c>
      <c r="H50" s="81">
        <f t="shared" si="8"/>
        <v>5.4838714287755952</v>
      </c>
      <c r="I50" s="81">
        <f t="shared" si="8"/>
        <v>5.4838714287755952</v>
      </c>
      <c r="J50" s="4"/>
      <c r="K50" s="81"/>
      <c r="L50" s="81"/>
      <c r="M50" s="81"/>
      <c r="N50" s="81"/>
      <c r="O50" s="81"/>
    </row>
    <row r="51" spans="3:19" s="82" customFormat="1" ht="5" customHeight="1" x14ac:dyDescent="0.25">
      <c r="C51" s="80"/>
      <c r="D51" s="81"/>
      <c r="E51" s="81"/>
      <c r="F51" s="81"/>
      <c r="G51" s="81"/>
      <c r="H51" s="81"/>
      <c r="I51" s="81"/>
      <c r="J51" s="4"/>
      <c r="K51" s="81"/>
      <c r="L51" s="81"/>
      <c r="M51" s="81"/>
      <c r="N51" s="81"/>
      <c r="O51" s="81"/>
    </row>
    <row r="52" spans="3:19" s="82" customFormat="1" x14ac:dyDescent="0.25">
      <c r="C52" s="4" t="s">
        <v>455</v>
      </c>
      <c r="D52" s="4"/>
      <c r="E52" s="4"/>
      <c r="F52" s="76"/>
      <c r="G52" s="76"/>
      <c r="H52" s="76"/>
      <c r="I52" s="76"/>
      <c r="J52" s="4"/>
      <c r="K52" s="81"/>
      <c r="L52" s="81"/>
      <c r="M52" s="81"/>
      <c r="N52" s="81"/>
      <c r="O52" s="81"/>
    </row>
    <row r="53" spans="3:19" s="82" customFormat="1" ht="16.5" customHeight="1" x14ac:dyDescent="0.25">
      <c r="C53" s="79" t="s">
        <v>43</v>
      </c>
      <c r="D53" s="76">
        <f t="shared" ref="D53:I53" si="9">$D$7+$D$15</f>
        <v>0</v>
      </c>
      <c r="E53" s="76">
        <f t="shared" si="9"/>
        <v>0</v>
      </c>
      <c r="F53" s="76">
        <f t="shared" si="9"/>
        <v>0</v>
      </c>
      <c r="G53" s="76">
        <f t="shared" si="9"/>
        <v>0</v>
      </c>
      <c r="H53" s="76">
        <f t="shared" si="9"/>
        <v>0</v>
      </c>
      <c r="I53" s="76">
        <f t="shared" si="9"/>
        <v>0</v>
      </c>
      <c r="J53" s="4"/>
      <c r="K53" s="81"/>
      <c r="L53" s="81"/>
      <c r="M53" s="81"/>
      <c r="N53" s="81"/>
      <c r="O53" s="81"/>
    </row>
    <row r="54" spans="3:19" s="82" customFormat="1" ht="16.5" customHeight="1" x14ac:dyDescent="0.25">
      <c r="C54" s="79" t="s">
        <v>473</v>
      </c>
      <c r="D54" s="76">
        <f t="shared" ref="D54:I54" si="10">D45</f>
        <v>0</v>
      </c>
      <c r="E54" s="76">
        <f t="shared" si="10"/>
        <v>0</v>
      </c>
      <c r="F54" s="76">
        <f t="shared" si="10"/>
        <v>0</v>
      </c>
      <c r="G54" s="76">
        <f t="shared" si="10"/>
        <v>0</v>
      </c>
      <c r="H54" s="76">
        <f t="shared" si="10"/>
        <v>0</v>
      </c>
      <c r="I54" s="76">
        <f t="shared" si="10"/>
        <v>0</v>
      </c>
      <c r="J54" s="4"/>
      <c r="K54" s="81"/>
      <c r="L54" s="81"/>
      <c r="M54" s="81"/>
      <c r="N54" s="81"/>
      <c r="O54" s="81"/>
    </row>
    <row r="55" spans="3:19" s="82" customFormat="1" ht="16.5" customHeight="1" x14ac:dyDescent="0.25">
      <c r="C55" s="79" t="s">
        <v>626</v>
      </c>
      <c r="D55" s="76">
        <f t="shared" ref="D55:E55" si="11">$D$38</f>
        <v>50</v>
      </c>
      <c r="E55" s="76">
        <f t="shared" si="11"/>
        <v>50</v>
      </c>
      <c r="F55" s="76">
        <f>$D$18</f>
        <v>75</v>
      </c>
      <c r="G55" s="76">
        <f t="shared" ref="G55" si="12">$F$38</f>
        <v>75</v>
      </c>
      <c r="H55" s="76">
        <f t="shared" ref="H55:I55" si="13">$H$38</f>
        <v>100</v>
      </c>
      <c r="I55" s="76">
        <f t="shared" si="13"/>
        <v>100</v>
      </c>
      <c r="J55" s="4"/>
      <c r="K55" s="81"/>
      <c r="L55" s="81"/>
      <c r="M55" s="81"/>
      <c r="N55" s="81"/>
      <c r="O55" s="81"/>
    </row>
    <row r="56" spans="3:19" ht="16.5" customHeight="1" x14ac:dyDescent="0.25">
      <c r="C56" s="79" t="s">
        <v>545</v>
      </c>
      <c r="D56" s="76">
        <f>$D$32</f>
        <v>383.56207499999999</v>
      </c>
      <c r="E56" s="76">
        <f t="shared" ref="E56:I56" si="14">$D$32</f>
        <v>383.56207499999999</v>
      </c>
      <c r="F56" s="76">
        <f t="shared" si="14"/>
        <v>383.56207499999999</v>
      </c>
      <c r="G56" s="76">
        <f t="shared" si="14"/>
        <v>383.56207499999999</v>
      </c>
      <c r="H56" s="76">
        <f t="shared" si="14"/>
        <v>383.56207499999999</v>
      </c>
      <c r="I56" s="76">
        <f t="shared" si="14"/>
        <v>383.56207499999999</v>
      </c>
      <c r="J56" s="4"/>
      <c r="S56" s="82"/>
    </row>
    <row r="57" spans="3:19" ht="16.5" customHeight="1" x14ac:dyDescent="0.25">
      <c r="C57" s="75" t="s">
        <v>3</v>
      </c>
      <c r="D57" s="76">
        <f t="shared" ref="D57:I57" si="15">SUM(D53:D56)</f>
        <v>433.56207499999999</v>
      </c>
      <c r="E57" s="76">
        <f t="shared" si="15"/>
        <v>433.56207499999999</v>
      </c>
      <c r="F57" s="76">
        <f t="shared" si="15"/>
        <v>458.56207499999999</v>
      </c>
      <c r="G57" s="76">
        <f t="shared" si="15"/>
        <v>458.56207499999999</v>
      </c>
      <c r="H57" s="76">
        <f t="shared" si="15"/>
        <v>483.56207499999999</v>
      </c>
      <c r="I57" s="76">
        <f t="shared" si="15"/>
        <v>483.56207499999999</v>
      </c>
      <c r="J57" s="4"/>
      <c r="S57" s="82"/>
    </row>
    <row r="58" spans="3:19" ht="16.5" customHeight="1" x14ac:dyDescent="0.25">
      <c r="C58" s="79" t="s">
        <v>481</v>
      </c>
      <c r="D58" s="76">
        <f t="shared" ref="D58:E58" si="16">-$D$9-$F$10</f>
        <v>-69.623999999999995</v>
      </c>
      <c r="E58" s="76">
        <f t="shared" si="16"/>
        <v>-69.623999999999995</v>
      </c>
      <c r="F58" s="76">
        <f t="shared" ref="F58:G58" si="17">-$D$9-$D$10</f>
        <v>-94.623999999999995</v>
      </c>
      <c r="G58" s="76">
        <f t="shared" si="17"/>
        <v>-94.623999999999995</v>
      </c>
      <c r="H58" s="76">
        <f t="shared" ref="H58:I58" si="18">-$D$9-$G$10</f>
        <v>-119.624</v>
      </c>
      <c r="I58" s="76">
        <f t="shared" si="18"/>
        <v>-119.624</v>
      </c>
      <c r="J58" s="4"/>
      <c r="S58" s="82"/>
    </row>
    <row r="59" spans="3:19" ht="16.5" customHeight="1" x14ac:dyDescent="0.25">
      <c r="C59" s="75" t="s">
        <v>5</v>
      </c>
      <c r="D59" s="76">
        <f t="shared" ref="D59" si="19">SUM(D57:D58)</f>
        <v>363.93807500000003</v>
      </c>
      <c r="E59" s="76">
        <f t="shared" ref="E59" si="20">SUM(E57:E58)</f>
        <v>363.93807500000003</v>
      </c>
      <c r="F59" s="76">
        <f t="shared" ref="F59" si="21">SUM(F57:F58)</f>
        <v>363.93807500000003</v>
      </c>
      <c r="G59" s="76">
        <f t="shared" ref="G59" si="22">SUM(G57:G58)</f>
        <v>363.93807500000003</v>
      </c>
      <c r="H59" s="76">
        <f t="shared" ref="H59" si="23">SUM(H57:H58)</f>
        <v>363.93807500000003</v>
      </c>
      <c r="I59" s="76">
        <f t="shared" ref="I59" si="24">SUM(I57:I58)</f>
        <v>363.93807500000003</v>
      </c>
      <c r="J59" s="4"/>
      <c r="S59" s="82"/>
    </row>
    <row r="60" spans="3:19" ht="16.5" customHeight="1" x14ac:dyDescent="0.25">
      <c r="C60" s="80" t="s">
        <v>580</v>
      </c>
      <c r="D60" s="81">
        <f t="shared" ref="D60:I60" si="25">D59/$D$11</f>
        <v>5.2014188426303036</v>
      </c>
      <c r="E60" s="81">
        <f t="shared" si="25"/>
        <v>5.2014188426303036</v>
      </c>
      <c r="F60" s="81">
        <f t="shared" si="25"/>
        <v>5.2014188426303036</v>
      </c>
      <c r="G60" s="81">
        <f t="shared" si="25"/>
        <v>5.2014188426303036</v>
      </c>
      <c r="H60" s="81">
        <f>H59/$D$11</f>
        <v>5.2014188426303036</v>
      </c>
      <c r="I60" s="81">
        <f t="shared" si="25"/>
        <v>5.2014188426303036</v>
      </c>
      <c r="J60" s="4"/>
      <c r="S60" s="82"/>
    </row>
    <row r="61" spans="3:19" ht="16.5" customHeight="1" x14ac:dyDescent="0.25">
      <c r="C61" s="80" t="s">
        <v>456</v>
      </c>
      <c r="D61" s="81">
        <f>D46-D56</f>
        <v>19.762924999999996</v>
      </c>
      <c r="E61" s="81">
        <f t="shared" ref="E61:I61" si="26">E46-E56</f>
        <v>19.762924999999996</v>
      </c>
      <c r="F61" s="81">
        <f t="shared" si="26"/>
        <v>19.762924999999996</v>
      </c>
      <c r="G61" s="81">
        <f t="shared" si="26"/>
        <v>19.762924999999996</v>
      </c>
      <c r="H61" s="81">
        <f t="shared" si="26"/>
        <v>19.762924999999996</v>
      </c>
      <c r="I61" s="81">
        <f t="shared" si="26"/>
        <v>19.762924999999996</v>
      </c>
      <c r="J61" s="4"/>
      <c r="S61" s="82"/>
    </row>
    <row r="62" spans="3:19" ht="5" customHeight="1" x14ac:dyDescent="0.25">
      <c r="C62" s="80"/>
      <c r="D62" s="81"/>
      <c r="E62" s="81"/>
      <c r="F62" s="81"/>
      <c r="G62" s="81"/>
      <c r="H62" s="81"/>
      <c r="I62" s="81"/>
      <c r="J62" s="4"/>
    </row>
    <row r="63" spans="3:19" x14ac:dyDescent="0.25">
      <c r="C63" s="4" t="s">
        <v>457</v>
      </c>
      <c r="E63" s="4"/>
      <c r="J63" s="4"/>
      <c r="L63" s="76"/>
      <c r="M63" s="76"/>
      <c r="N63" s="76"/>
      <c r="O63" s="76"/>
    </row>
    <row r="64" spans="3:19" x14ac:dyDescent="0.25">
      <c r="C64" s="79" t="s">
        <v>43</v>
      </c>
      <c r="D64" s="76">
        <f>MIN((D$39-SUM(D$65:D65)),SUM(D54))</f>
        <v>0</v>
      </c>
      <c r="E64" s="76">
        <f>MIN((E$39-SUM(E$65:E65)),SUM(E54))</f>
        <v>0</v>
      </c>
      <c r="F64" s="76">
        <f>MIN((F$39-SUM(F$65:F65)),SUM(F54))</f>
        <v>0</v>
      </c>
      <c r="G64" s="76">
        <f>MIN((G$39-SUM(G$65:G65)),SUM(G54))</f>
        <v>0</v>
      </c>
      <c r="H64" s="76">
        <f>MIN((H$39-SUM(H$65:H65)),SUM(H54))</f>
        <v>0</v>
      </c>
      <c r="I64" s="76">
        <f>MIN((I$39-SUM(I$65:I65)),SUM(I54))</f>
        <v>0</v>
      </c>
      <c r="J64" s="4"/>
      <c r="L64" s="76"/>
      <c r="M64" s="76"/>
    </row>
    <row r="65" spans="2:15" x14ac:dyDescent="0.25">
      <c r="C65" s="79" t="s">
        <v>473</v>
      </c>
      <c r="D65" s="76">
        <f t="shared" ref="D65:I65" si="27">MIN(D54,D$39)</f>
        <v>0</v>
      </c>
      <c r="E65" s="76">
        <f t="shared" si="27"/>
        <v>0</v>
      </c>
      <c r="F65" s="76">
        <f t="shared" si="27"/>
        <v>0</v>
      </c>
      <c r="G65" s="76">
        <f t="shared" si="27"/>
        <v>0</v>
      </c>
      <c r="H65" s="76">
        <f t="shared" si="27"/>
        <v>0</v>
      </c>
      <c r="I65" s="76">
        <f t="shared" si="27"/>
        <v>0</v>
      </c>
      <c r="J65" s="4"/>
      <c r="L65" s="76"/>
      <c r="M65" s="76"/>
    </row>
    <row r="66" spans="2:15" x14ac:dyDescent="0.25">
      <c r="C66" s="79" t="s">
        <v>164</v>
      </c>
      <c r="D66" s="76"/>
      <c r="E66" s="76"/>
      <c r="J66" s="4"/>
    </row>
    <row r="67" spans="2:15" x14ac:dyDescent="0.25">
      <c r="C67" s="64" t="s">
        <v>626</v>
      </c>
      <c r="D67" s="76">
        <f>MIN((D$39-SUM(D$65:D66)),SUM(D55))</f>
        <v>50</v>
      </c>
      <c r="E67" s="76">
        <f>MIN((E$39-SUM(E$65:E66)),SUM(E55))</f>
        <v>50</v>
      </c>
      <c r="F67" s="76">
        <f>MIN((F$39-SUM(F$65:F66)),SUM(F55))</f>
        <v>75</v>
      </c>
      <c r="G67" s="76">
        <f>MIN((G$39-SUM(G$65:G66)),SUM(G55))</f>
        <v>75</v>
      </c>
      <c r="H67" s="76">
        <f>MIN((H$39-SUM(H$65:H66)),SUM(H55))</f>
        <v>100</v>
      </c>
      <c r="I67" s="76">
        <f>MIN((I$39-SUM(I$65:I66)),SUM(I55))</f>
        <v>100</v>
      </c>
      <c r="J67" s="4"/>
      <c r="N67" s="76"/>
      <c r="O67" s="76"/>
    </row>
    <row r="68" spans="2:15" x14ac:dyDescent="0.25">
      <c r="C68" s="64" t="s">
        <v>545</v>
      </c>
      <c r="D68" s="76">
        <f>MIN((D$39-SUM(D$65:D67)),SUM(D56))</f>
        <v>350</v>
      </c>
      <c r="E68" s="76">
        <f>MIN((E$39-SUM(E$65:E67)),SUM(E56))</f>
        <v>383.56207499999999</v>
      </c>
      <c r="F68" s="76">
        <f>MIN((F$39-SUM(F$65:F67)),SUM(F56))</f>
        <v>325</v>
      </c>
      <c r="G68" s="76">
        <f>MIN((G$39-SUM(G$65:G67)),SUM(G56))</f>
        <v>383.56207499999999</v>
      </c>
      <c r="H68" s="76">
        <f>MIN((H$39-SUM(H$65:H67)),SUM(H56))</f>
        <v>300</v>
      </c>
      <c r="I68" s="76">
        <f>MIN((I$39-SUM(I$65:I67)),SUM(I56))</f>
        <v>383.56207499999999</v>
      </c>
      <c r="J68" s="4"/>
      <c r="L68" s="76"/>
    </row>
    <row r="69" spans="2:15" x14ac:dyDescent="0.25">
      <c r="C69" s="75" t="s">
        <v>3</v>
      </c>
      <c r="D69" s="76">
        <f t="shared" ref="D69:I69" si="28">SUM(D64:D68)</f>
        <v>400</v>
      </c>
      <c r="E69" s="76">
        <f t="shared" si="28"/>
        <v>433.56207499999999</v>
      </c>
      <c r="F69" s="76">
        <f t="shared" si="28"/>
        <v>400</v>
      </c>
      <c r="G69" s="76">
        <f t="shared" si="28"/>
        <v>458.56207499999999</v>
      </c>
      <c r="H69" s="76">
        <f t="shared" si="28"/>
        <v>400</v>
      </c>
      <c r="I69" s="76">
        <f t="shared" si="28"/>
        <v>483.56207499999999</v>
      </c>
      <c r="J69" s="4"/>
    </row>
    <row r="70" spans="2:15" ht="5" customHeight="1" x14ac:dyDescent="0.25">
      <c r="J70" s="4"/>
    </row>
    <row r="71" spans="2:15" x14ac:dyDescent="0.25">
      <c r="C71" s="4" t="s">
        <v>459</v>
      </c>
      <c r="D71" s="4"/>
      <c r="E71" s="4"/>
      <c r="J71" s="4"/>
      <c r="L71" s="77"/>
    </row>
    <row r="72" spans="2:15" ht="16.5" customHeight="1" x14ac:dyDescent="0.25">
      <c r="C72" s="83" t="s">
        <v>43</v>
      </c>
      <c r="D72" s="76">
        <f t="shared" ref="D72:I73" si="29">IF(D53&gt;0,D64/D53*100,0)</f>
        <v>0</v>
      </c>
      <c r="E72" s="76">
        <f t="shared" si="29"/>
        <v>0</v>
      </c>
      <c r="F72" s="76">
        <f t="shared" si="29"/>
        <v>0</v>
      </c>
      <c r="G72" s="76">
        <f t="shared" si="29"/>
        <v>0</v>
      </c>
      <c r="H72" s="76">
        <f t="shared" si="29"/>
        <v>0</v>
      </c>
      <c r="I72" s="76">
        <f t="shared" si="29"/>
        <v>0</v>
      </c>
      <c r="J72" s="4"/>
      <c r="L72" s="77"/>
    </row>
    <row r="73" spans="2:15" ht="16.5" customHeight="1" x14ac:dyDescent="0.25">
      <c r="C73" s="83" t="s">
        <v>473</v>
      </c>
      <c r="D73" s="76">
        <f t="shared" si="29"/>
        <v>0</v>
      </c>
      <c r="E73" s="76">
        <f t="shared" si="29"/>
        <v>0</v>
      </c>
      <c r="F73" s="76">
        <f t="shared" si="29"/>
        <v>0</v>
      </c>
      <c r="G73" s="76">
        <f t="shared" si="29"/>
        <v>0</v>
      </c>
      <c r="H73" s="76">
        <f t="shared" si="29"/>
        <v>0</v>
      </c>
      <c r="I73" s="76">
        <f t="shared" si="29"/>
        <v>0</v>
      </c>
      <c r="J73" s="4"/>
      <c r="L73" s="76"/>
    </row>
    <row r="74" spans="2:15" ht="16.5" customHeight="1" x14ac:dyDescent="0.25">
      <c r="C74" s="83" t="s">
        <v>164</v>
      </c>
      <c r="D74" s="76"/>
      <c r="E74" s="76"/>
      <c r="J74" s="4"/>
      <c r="L74" s="76"/>
    </row>
    <row r="75" spans="2:15" ht="16.5" customHeight="1" x14ac:dyDescent="0.25">
      <c r="C75" s="83" t="s">
        <v>626</v>
      </c>
      <c r="D75" s="76">
        <f t="shared" ref="D75:I75" si="30">D67/D55*100</f>
        <v>100</v>
      </c>
      <c r="E75" s="76">
        <f t="shared" si="30"/>
        <v>100</v>
      </c>
      <c r="F75" s="76">
        <f t="shared" si="30"/>
        <v>100</v>
      </c>
      <c r="G75" s="76">
        <f t="shared" si="30"/>
        <v>100</v>
      </c>
      <c r="H75" s="76">
        <f t="shared" si="30"/>
        <v>100</v>
      </c>
      <c r="I75" s="76">
        <f t="shared" si="30"/>
        <v>100</v>
      </c>
      <c r="J75" s="4"/>
      <c r="L75" s="76"/>
    </row>
    <row r="76" spans="2:15" ht="16.5" customHeight="1" x14ac:dyDescent="0.25">
      <c r="C76" s="83" t="s">
        <v>628</v>
      </c>
      <c r="D76" s="76">
        <f>D68/D46*100</f>
        <v>86.778652451496924</v>
      </c>
      <c r="E76" s="76">
        <f t="shared" ref="E76:I76" si="31">E68/E46*100</f>
        <v>95.1</v>
      </c>
      <c r="F76" s="76">
        <f t="shared" si="31"/>
        <v>80.580177276390003</v>
      </c>
      <c r="G76" s="76">
        <f t="shared" si="31"/>
        <v>95.1</v>
      </c>
      <c r="H76" s="76">
        <f t="shared" si="31"/>
        <v>74.381702101283082</v>
      </c>
      <c r="I76" s="76">
        <f t="shared" si="31"/>
        <v>95.1</v>
      </c>
      <c r="J76" s="4"/>
      <c r="L76" s="76"/>
    </row>
    <row r="77" spans="2:15" ht="16.5" customHeight="1" x14ac:dyDescent="0.25">
      <c r="B77" s="75" t="s">
        <v>56</v>
      </c>
      <c r="C77" s="14" t="s">
        <v>629</v>
      </c>
      <c r="D77" s="76">
        <f t="shared" ref="D77:I77" si="32">D95*100</f>
        <v>91.249897425338531</v>
      </c>
      <c r="E77" s="76">
        <f t="shared" si="32"/>
        <v>100.00000000000003</v>
      </c>
      <c r="F77" s="76">
        <f t="shared" si="32"/>
        <v>84.732047609242926</v>
      </c>
      <c r="G77" s="76">
        <f t="shared" si="32"/>
        <v>100.00000000000003</v>
      </c>
      <c r="H77" s="76">
        <f t="shared" si="32"/>
        <v>78.214197793147306</v>
      </c>
      <c r="I77" s="76">
        <f t="shared" si="32"/>
        <v>100.00000000000003</v>
      </c>
      <c r="J77" s="4"/>
      <c r="K77" s="4"/>
    </row>
    <row r="78" spans="2:15" x14ac:dyDescent="0.25">
      <c r="J78" s="4"/>
    </row>
    <row r="79" spans="2:15" x14ac:dyDescent="0.25">
      <c r="C79" s="75" t="s">
        <v>396</v>
      </c>
      <c r="J79" s="4"/>
    </row>
    <row r="80" spans="2:15" x14ac:dyDescent="0.25">
      <c r="C80" s="75" t="s">
        <v>462</v>
      </c>
      <c r="D80" s="76"/>
      <c r="E80" s="76"/>
      <c r="J80" s="4"/>
    </row>
    <row r="81" spans="3:10" x14ac:dyDescent="0.25">
      <c r="C81" s="75" t="s">
        <v>463</v>
      </c>
      <c r="D81" s="76">
        <f>$D$28*$D$30</f>
        <v>185.12617500000002</v>
      </c>
      <c r="E81" s="76">
        <f t="shared" ref="E81:I81" si="33">$D$28*$D$30</f>
        <v>185.12617500000002</v>
      </c>
      <c r="F81" s="76">
        <f t="shared" si="33"/>
        <v>185.12617500000002</v>
      </c>
      <c r="G81" s="76">
        <f t="shared" si="33"/>
        <v>185.12617500000002</v>
      </c>
      <c r="H81" s="76">
        <f t="shared" si="33"/>
        <v>185.12617500000002</v>
      </c>
      <c r="I81" s="76">
        <f t="shared" si="33"/>
        <v>185.12617500000002</v>
      </c>
      <c r="J81" s="4"/>
    </row>
    <row r="82" spans="3:10" ht="16" customHeight="1" x14ac:dyDescent="0.25">
      <c r="C82" s="75" t="s">
        <v>465</v>
      </c>
      <c r="D82" s="76">
        <f>$D$31</f>
        <v>20.569575</v>
      </c>
      <c r="E82" s="76">
        <f t="shared" ref="E82:I82" si="34">$D$31</f>
        <v>20.569575</v>
      </c>
      <c r="F82" s="76">
        <f t="shared" si="34"/>
        <v>20.569575</v>
      </c>
      <c r="G82" s="76">
        <f t="shared" si="34"/>
        <v>20.569575</v>
      </c>
      <c r="H82" s="76">
        <f t="shared" si="34"/>
        <v>20.569575</v>
      </c>
      <c r="I82" s="76">
        <f t="shared" si="34"/>
        <v>20.569575</v>
      </c>
      <c r="J82" s="4"/>
    </row>
    <row r="83" spans="3:10" x14ac:dyDescent="0.25">
      <c r="C83" s="75" t="s">
        <v>466</v>
      </c>
      <c r="D83" s="75">
        <f>SUM(D81:D82)</f>
        <v>205.69575000000003</v>
      </c>
      <c r="E83" s="75">
        <f t="shared" ref="E83:I83" si="35">SUM(E81:E82)</f>
        <v>205.69575000000003</v>
      </c>
      <c r="F83" s="75">
        <f t="shared" si="35"/>
        <v>205.69575000000003</v>
      </c>
      <c r="G83" s="75">
        <f t="shared" si="35"/>
        <v>205.69575000000003</v>
      </c>
      <c r="H83" s="75">
        <f t="shared" si="35"/>
        <v>205.69575000000003</v>
      </c>
      <c r="I83" s="75">
        <f t="shared" si="35"/>
        <v>205.69575000000003</v>
      </c>
      <c r="J83" s="4"/>
    </row>
    <row r="84" spans="3:10" x14ac:dyDescent="0.25">
      <c r="C84" s="75" t="s">
        <v>467</v>
      </c>
      <c r="D84" s="75">
        <f>D83+D80</f>
        <v>205.69575000000003</v>
      </c>
      <c r="E84" s="75">
        <f t="shared" ref="E84:I84" si="36">E83+E80</f>
        <v>205.69575000000003</v>
      </c>
      <c r="F84" s="75">
        <f t="shared" si="36"/>
        <v>205.69575000000003</v>
      </c>
      <c r="G84" s="75">
        <f t="shared" si="36"/>
        <v>205.69575000000003</v>
      </c>
      <c r="H84" s="75">
        <f t="shared" si="36"/>
        <v>205.69575000000003</v>
      </c>
      <c r="I84" s="75">
        <f t="shared" si="36"/>
        <v>205.69575000000003</v>
      </c>
      <c r="J84" s="4"/>
    </row>
    <row r="85" spans="3:10" x14ac:dyDescent="0.25">
      <c r="J85" s="4"/>
    </row>
    <row r="86" spans="3:10" x14ac:dyDescent="0.25">
      <c r="C86" s="75" t="s">
        <v>468</v>
      </c>
      <c r="J86" s="4"/>
    </row>
    <row r="87" spans="3:10" x14ac:dyDescent="0.25">
      <c r="C87" s="75" t="s">
        <v>462</v>
      </c>
      <c r="D87" s="75">
        <f t="shared" ref="D87:I87" si="37">D80/D55</f>
        <v>0</v>
      </c>
      <c r="E87" s="75">
        <f t="shared" si="37"/>
        <v>0</v>
      </c>
      <c r="F87" s="75">
        <f t="shared" si="37"/>
        <v>0</v>
      </c>
      <c r="G87" s="75">
        <f t="shared" si="37"/>
        <v>0</v>
      </c>
      <c r="H87" s="75">
        <f t="shared" si="37"/>
        <v>0</v>
      </c>
      <c r="I87" s="75">
        <f t="shared" si="37"/>
        <v>0</v>
      </c>
      <c r="J87" s="4"/>
    </row>
    <row r="88" spans="3:10" x14ac:dyDescent="0.25">
      <c r="C88" s="75" t="s">
        <v>463</v>
      </c>
      <c r="D88" s="75">
        <f t="shared" ref="D88:I88" si="38">D83/D56</f>
        <v>0.53627760252365941</v>
      </c>
      <c r="E88" s="75">
        <f t="shared" si="38"/>
        <v>0.53627760252365941</v>
      </c>
      <c r="F88" s="75">
        <f t="shared" si="38"/>
        <v>0.53627760252365941</v>
      </c>
      <c r="G88" s="75">
        <f t="shared" si="38"/>
        <v>0.53627760252365941</v>
      </c>
      <c r="H88" s="75">
        <f t="shared" si="38"/>
        <v>0.53627760252365941</v>
      </c>
      <c r="I88" s="75">
        <f t="shared" si="38"/>
        <v>0.53627760252365941</v>
      </c>
      <c r="J88" s="4"/>
    </row>
    <row r="89" spans="3:10" x14ac:dyDescent="0.25">
      <c r="J89" s="4"/>
    </row>
    <row r="90" spans="3:10" x14ac:dyDescent="0.25">
      <c r="C90" s="75" t="s">
        <v>469</v>
      </c>
      <c r="J90" s="4"/>
    </row>
    <row r="91" spans="3:10" x14ac:dyDescent="0.25">
      <c r="C91" s="75" t="s">
        <v>462</v>
      </c>
      <c r="D91" s="76">
        <f t="shared" ref="D91:I91" si="39">D67*D87</f>
        <v>0</v>
      </c>
      <c r="E91" s="76">
        <f t="shared" si="39"/>
        <v>0</v>
      </c>
      <c r="F91" s="76">
        <f t="shared" si="39"/>
        <v>0</v>
      </c>
      <c r="G91" s="76">
        <f t="shared" si="39"/>
        <v>0</v>
      </c>
      <c r="H91" s="76">
        <f t="shared" si="39"/>
        <v>0</v>
      </c>
      <c r="I91" s="76">
        <f t="shared" si="39"/>
        <v>0</v>
      </c>
      <c r="J91" s="4"/>
    </row>
    <row r="92" spans="3:10" x14ac:dyDescent="0.25">
      <c r="C92" s="75" t="s">
        <v>463</v>
      </c>
      <c r="D92" s="76">
        <f t="shared" ref="D92:I92" si="40">D88*D68</f>
        <v>187.69716088328079</v>
      </c>
      <c r="E92" s="76">
        <f t="shared" si="40"/>
        <v>205.69575000000003</v>
      </c>
      <c r="F92" s="76">
        <f t="shared" si="40"/>
        <v>174.29022082018932</v>
      </c>
      <c r="G92" s="76">
        <f t="shared" si="40"/>
        <v>205.69575000000003</v>
      </c>
      <c r="H92" s="76">
        <f t="shared" si="40"/>
        <v>160.88328075709782</v>
      </c>
      <c r="I92" s="76">
        <f t="shared" si="40"/>
        <v>205.69575000000003</v>
      </c>
      <c r="J92" s="4"/>
    </row>
    <row r="93" spans="3:10" ht="16" customHeight="1" x14ac:dyDescent="0.25">
      <c r="C93" s="75" t="s">
        <v>36</v>
      </c>
      <c r="D93" s="75">
        <f>SUM(D91:D92)</f>
        <v>187.69716088328079</v>
      </c>
      <c r="E93" s="75">
        <f t="shared" ref="E93:I93" si="41">SUM(E91:E92)</f>
        <v>205.69575000000003</v>
      </c>
      <c r="F93" s="75">
        <f t="shared" si="41"/>
        <v>174.29022082018932</v>
      </c>
      <c r="G93" s="75">
        <f t="shared" si="41"/>
        <v>205.69575000000003</v>
      </c>
      <c r="H93" s="75">
        <f t="shared" si="41"/>
        <v>160.88328075709782</v>
      </c>
      <c r="I93" s="75">
        <f t="shared" si="41"/>
        <v>205.69575000000003</v>
      </c>
      <c r="J93" s="4"/>
    </row>
    <row r="94" spans="3:10" x14ac:dyDescent="0.25">
      <c r="J94" s="4"/>
    </row>
    <row r="95" spans="3:10" x14ac:dyDescent="0.25">
      <c r="C95" s="75" t="s">
        <v>470</v>
      </c>
      <c r="D95" s="75">
        <f t="shared" ref="D95:I95" si="42">D93/(D46*$D$30)</f>
        <v>0.91249897425338533</v>
      </c>
      <c r="E95" s="75">
        <f t="shared" si="42"/>
        <v>1.0000000000000002</v>
      </c>
      <c r="F95" s="75">
        <f t="shared" si="42"/>
        <v>0.84732047609242933</v>
      </c>
      <c r="G95" s="75">
        <f t="shared" si="42"/>
        <v>1.0000000000000002</v>
      </c>
      <c r="H95" s="75">
        <f t="shared" si="42"/>
        <v>0.78214197793147311</v>
      </c>
      <c r="I95" s="75">
        <f t="shared" si="42"/>
        <v>1.0000000000000002</v>
      </c>
      <c r="J95" s="4"/>
    </row>
    <row r="99" spans="2:20" x14ac:dyDescent="0.25">
      <c r="B99" s="75" t="s">
        <v>56</v>
      </c>
    </row>
    <row r="100" spans="2:20" x14ac:dyDescent="0.25">
      <c r="M100" s="4"/>
      <c r="N100" s="4"/>
      <c r="O100" s="4"/>
      <c r="P100" s="4"/>
      <c r="Q100" s="4"/>
      <c r="R100" s="4"/>
      <c r="S100" s="4"/>
      <c r="T100" s="4"/>
    </row>
    <row r="101" spans="2:20" x14ac:dyDescent="0.25">
      <c r="M101" s="4"/>
      <c r="N101" s="4"/>
      <c r="O101" s="4"/>
      <c r="P101" s="4"/>
      <c r="Q101" s="4"/>
      <c r="R101" s="4"/>
      <c r="S101" s="4"/>
      <c r="T101" s="4"/>
    </row>
    <row r="102" spans="2:20" x14ac:dyDescent="0.25">
      <c r="M102" s="4"/>
      <c r="N102" s="4"/>
      <c r="O102" s="4"/>
      <c r="P102" s="4"/>
      <c r="Q102" s="4"/>
      <c r="R102" s="4"/>
      <c r="S102" s="4"/>
      <c r="T102" s="4"/>
    </row>
    <row r="103" spans="2:20" x14ac:dyDescent="0.25">
      <c r="M103" s="4"/>
      <c r="N103" s="4"/>
      <c r="O103" s="4"/>
      <c r="P103" s="4"/>
      <c r="Q103" s="4"/>
      <c r="R103" s="4"/>
      <c r="S103" s="4"/>
      <c r="T103" s="4"/>
    </row>
    <row r="104" spans="2:20" x14ac:dyDescent="0.25">
      <c r="M104" s="4"/>
      <c r="N104" s="4"/>
      <c r="O104" s="4"/>
      <c r="P104" s="4"/>
      <c r="Q104" s="4"/>
      <c r="R104" s="4"/>
      <c r="S104" s="4"/>
      <c r="T104" s="4"/>
    </row>
    <row r="105" spans="2:20" x14ac:dyDescent="0.25">
      <c r="M105" s="4"/>
      <c r="N105" s="4"/>
      <c r="O105" s="4"/>
      <c r="P105" s="4"/>
      <c r="Q105" s="4"/>
      <c r="R105" s="4"/>
      <c r="S105" s="4"/>
      <c r="T105" s="4"/>
    </row>
    <row r="106" spans="2:20" x14ac:dyDescent="0.25">
      <c r="M106" s="4"/>
      <c r="N106" s="4"/>
      <c r="O106" s="4"/>
      <c r="P106" s="4"/>
      <c r="Q106" s="4"/>
      <c r="R106" s="4"/>
      <c r="S106" s="4"/>
      <c r="T106" s="4"/>
    </row>
    <row r="107" spans="2:20" x14ac:dyDescent="0.25">
      <c r="M107" s="4"/>
      <c r="N107" s="4"/>
      <c r="O107" s="4"/>
      <c r="P107" s="4"/>
      <c r="Q107" s="4"/>
      <c r="R107" s="4"/>
      <c r="S107" s="4"/>
      <c r="T107" s="4"/>
    </row>
    <row r="108" spans="2:20" x14ac:dyDescent="0.25">
      <c r="M108" s="4"/>
      <c r="N108" s="4"/>
      <c r="O108" s="4"/>
      <c r="P108" s="4"/>
      <c r="Q108" s="4"/>
      <c r="R108" s="4"/>
      <c r="S108" s="4"/>
      <c r="T108" s="4"/>
    </row>
    <row r="109" spans="2:20" x14ac:dyDescent="0.25">
      <c r="M109" s="4"/>
      <c r="N109" s="4"/>
      <c r="O109" s="4"/>
      <c r="P109" s="4"/>
      <c r="Q109" s="4"/>
      <c r="R109" s="4"/>
      <c r="S109" s="4"/>
      <c r="T109" s="4"/>
    </row>
    <row r="110" spans="2:20" x14ac:dyDescent="0.25">
      <c r="M110" s="4"/>
      <c r="N110" s="4"/>
      <c r="O110" s="4"/>
      <c r="P110" s="4"/>
      <c r="Q110" s="4"/>
      <c r="R110" s="4"/>
      <c r="S110" s="4"/>
      <c r="T110" s="4"/>
    </row>
    <row r="111" spans="2:20" x14ac:dyDescent="0.25">
      <c r="M111" s="4"/>
      <c r="N111" s="4"/>
      <c r="O111" s="4"/>
      <c r="P111" s="4"/>
      <c r="Q111" s="4"/>
      <c r="R111" s="4"/>
      <c r="S111" s="4"/>
      <c r="T111" s="4"/>
    </row>
    <row r="112" spans="2:20" x14ac:dyDescent="0.25">
      <c r="M112" s="4"/>
      <c r="N112" s="4"/>
      <c r="O112" s="4"/>
      <c r="P112" s="4"/>
      <c r="Q112" s="4"/>
      <c r="R112" s="4"/>
      <c r="S112" s="4"/>
      <c r="T112" s="4"/>
    </row>
    <row r="113" spans="13:20" x14ac:dyDescent="0.25">
      <c r="M113" s="4"/>
      <c r="N113" s="4"/>
      <c r="O113" s="4"/>
      <c r="P113" s="4"/>
      <c r="Q113" s="4"/>
      <c r="R113" s="4"/>
      <c r="S113" s="4"/>
      <c r="T113" s="4"/>
    </row>
    <row r="114" spans="13:20" x14ac:dyDescent="0.25">
      <c r="M114" s="4"/>
      <c r="N114" s="4"/>
      <c r="O114" s="4"/>
      <c r="P114" s="4"/>
      <c r="Q114" s="4"/>
      <c r="R114" s="4"/>
      <c r="S114" s="4"/>
      <c r="T114" s="4"/>
    </row>
    <row r="115" spans="13:20" x14ac:dyDescent="0.25">
      <c r="M115" s="4"/>
      <c r="N115" s="4"/>
      <c r="O115" s="4"/>
      <c r="P115" s="4"/>
      <c r="Q115" s="4"/>
      <c r="R115" s="4"/>
      <c r="S115" s="4"/>
      <c r="T115" s="4"/>
    </row>
    <row r="116" spans="13:20" x14ac:dyDescent="0.25">
      <c r="M116" s="4"/>
      <c r="N116" s="4"/>
      <c r="O116" s="4"/>
      <c r="P116" s="4"/>
      <c r="Q116" s="4"/>
      <c r="R116" s="4"/>
      <c r="S116" s="4"/>
      <c r="T116" s="4"/>
    </row>
    <row r="117" spans="13:20" x14ac:dyDescent="0.25">
      <c r="M117" s="4"/>
      <c r="N117" s="4"/>
      <c r="O117" s="4"/>
      <c r="P117" s="4"/>
      <c r="Q117" s="4"/>
      <c r="R117" s="4"/>
      <c r="S117" s="4"/>
      <c r="T117" s="4"/>
    </row>
    <row r="118" spans="13:20" x14ac:dyDescent="0.25">
      <c r="M118" s="4"/>
      <c r="N118" s="4"/>
      <c r="O118" s="4"/>
      <c r="P118" s="4"/>
      <c r="Q118" s="4"/>
      <c r="R118" s="4"/>
      <c r="S118" s="4"/>
      <c r="T118" s="4"/>
    </row>
    <row r="119" spans="13:20" x14ac:dyDescent="0.25">
      <c r="M119" s="4"/>
      <c r="N119" s="4"/>
      <c r="O119" s="4"/>
      <c r="P119" s="4"/>
      <c r="Q119" s="4"/>
      <c r="R119" s="4"/>
      <c r="S119" s="4"/>
      <c r="T119" s="4"/>
    </row>
    <row r="120" spans="13:20" x14ac:dyDescent="0.25">
      <c r="M120" s="4"/>
      <c r="N120" s="4"/>
      <c r="O120" s="4"/>
      <c r="P120" s="4"/>
      <c r="Q120" s="4"/>
      <c r="R120" s="4"/>
      <c r="S120" s="4"/>
      <c r="T120" s="4"/>
    </row>
  </sheetData>
  <mergeCells count="4">
    <mergeCell ref="V8:V13"/>
    <mergeCell ref="M9:M14"/>
    <mergeCell ref="M30:M35"/>
    <mergeCell ref="M19:M24"/>
  </mergeCells>
  <conditionalFormatting sqref="F42:I43 D44:I48 D49:E51 D53:I60 Q62:U65 Y62:AB65 V62:X66 D64:I69 K68:L76 F70:I71 D72:I77 D80:I82">
    <cfRule type="expression" dxfId="96" priority="20">
      <formula>#REF!=1</formula>
    </cfRule>
  </conditionalFormatting>
  <conditionalFormatting sqref="F49:I52">
    <cfRule type="expression" dxfId="95" priority="14">
      <formula>#REF!=1</formula>
    </cfRule>
  </conditionalFormatting>
  <conditionalFormatting sqref="F61:I63">
    <cfRule type="expression" dxfId="94" priority="10">
      <formula>#REF!=1</formula>
    </cfRule>
  </conditionalFormatting>
  <conditionalFormatting sqref="M17:S17 M18:M19 O18:S19 N20:S24">
    <cfRule type="expression" dxfId="93" priority="1">
      <formula>#REF!=1</formula>
    </cfRule>
  </conditionalFormatting>
  <conditionalFormatting sqref="N5:T5 M7:S7 O8:S9 N10:S14 N15:T15 T16:T25 M28:O35 Q28:S35 K39:L48 T39:T48 Q49:T61 K49:O67 D91:I92">
    <cfRule type="expression" dxfId="92" priority="19">
      <formula>#REF!=1</formula>
    </cfRule>
  </conditionalFormatting>
  <conditionalFormatting sqref="T7:T13 X7:AB13 D38:I41">
    <cfRule type="expression" dxfId="91" priority="2">
      <formula>#REF!=1</formula>
    </cfRule>
  </conditionalFormatting>
  <conditionalFormatting sqref="V6:AB6 V7:V8 M8:M9 W9:W13 M14:T14 M28:S28 M29:M30 O29:S35 N31:N35 D42:E42 D61:E62 Q66:T67 L77:L79 F78:I79 K78:K79 K80:L80 L81:L82 K83:L88 F86:I86 F89:I89">
    <cfRule type="expression" dxfId="90" priority="21">
      <formula>#REF!=1</formula>
    </cfRule>
  </conditionalFormatting>
  <pageMargins left="0.7" right="0.7" top="0.75" bottom="0.75" header="0.3" footer="0.3"/>
  <pageSetup scale="38" orientation="portrait" r:id="rId1"/>
  <customProperties>
    <customPr name="UniqueName"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C5EA-1566-4934-AA03-5B352A3C3D00}">
  <sheetPr>
    <tabColor rgb="FF24B1B1"/>
  </sheetPr>
  <dimension ref="B2:AE190"/>
  <sheetViews>
    <sheetView zoomScaleNormal="100" zoomScaleSheetLayoutView="70" workbookViewId="0" zoomScale="85">
      <selection activeCell="A1" sqref="A1"/>
    </sheetView>
  </sheetViews>
  <sheetFormatPr defaultColWidth="10.6328125" defaultRowHeight="14.5" x14ac:dyDescent="0.25"/>
  <cols>
    <col width="10.6328125" customWidth="1" style="61" min="1" max="16384"/>
  </cols>
  <sheetData xmlns="http://schemas.openxmlformats.org/spreadsheetml/2006/main" xmlns:x14ac="http://schemas.microsoft.com/office/spreadsheetml/2009/9/ac">
    <row r="2" spans="3:19" x14ac:dyDescent="0.25">
      <c r="C2" s="11" t="s">
        <v>87</v>
      </c>
      <c r="D2" s="11"/>
      <c r="E2" s="11"/>
      <c r="F2" s="11"/>
      <c r="G2" s="136"/>
      <c r="Q2" s="136"/>
      <c r="R2" s="136" t="s">
        <v>14</v>
      </c>
    </row>
    <row r="3" spans="3:19" x14ac:dyDescent="0.25">
      <c r="C3" s="11" t="s">
        <v>506</v>
      </c>
      <c r="D3" s="11"/>
      <c r="E3" s="11"/>
      <c r="F3" s="11"/>
      <c r="G3" s="136"/>
      <c r="H3" s="136"/>
      <c r="I3" s="136"/>
      <c r="J3" s="136"/>
      <c r="K3" s="136"/>
      <c r="L3" s="136"/>
      <c r="M3" s="136"/>
      <c r="N3" s="136"/>
      <c r="O3" s="136"/>
      <c r="P3" s="136"/>
      <c r="Q3" s="136"/>
      <c r="R3" s="136" t="s">
        <v>0</v>
      </c>
    </row>
    <row r="4" spans="3:19" x14ac:dyDescent="0.25">
      <c r="C4" s="11"/>
      <c r="D4" s="11"/>
      <c r="E4" s="11"/>
      <c r="F4" s="11"/>
      <c r="G4" s="11"/>
      <c r="H4" s="11"/>
    </row>
    <row r="5" spans="3:19" x14ac:dyDescent="0.25">
      <c r="C5" s="11" t="s">
        <v>405</v>
      </c>
      <c r="D5" s="11"/>
      <c r="E5" s="11"/>
      <c r="F5" s="11"/>
      <c r="G5" s="11" t="s">
        <v>507</v>
      </c>
      <c r="H5" s="11" t="s">
        <v>508</v>
      </c>
      <c r="J5" s="11" t="s">
        <v>509</v>
      </c>
    </row>
    <row r="6" spans="3:19" x14ac:dyDescent="0.25">
      <c r="C6" s="11" t="s">
        <v>404</v>
      </c>
      <c r="D6" s="11"/>
      <c r="E6" s="11"/>
      <c r="F6" s="61">
        <f>'Capital Structure'!G14</f>
        <v>0</v>
      </c>
      <c r="G6" s="61">
        <f>'Capital Structure'!H14</f>
        <v>350</v>
      </c>
      <c r="H6" s="61">
        <v>0</v>
      </c>
      <c r="J6" s="61">
        <f>G6+H6</f>
        <v>350</v>
      </c>
    </row>
    <row r="7" spans="3:19" x14ac:dyDescent="0.25">
      <c r="C7" s="61" t="s">
        <v>471</v>
      </c>
      <c r="F7" s="61">
        <f>'Capital Structure'!G15</f>
        <v>0</v>
      </c>
      <c r="G7" s="61">
        <f>'Capital Structure'!H15</f>
        <v>200</v>
      </c>
      <c r="H7" s="61">
        <v>0</v>
      </c>
      <c r="J7" s="61">
        <f>G7+H7</f>
        <v>200</v>
      </c>
    </row>
    <row r="8" spans="3:19" x14ac:dyDescent="0.25">
      <c r="C8" s="11" t="s">
        <v>443</v>
      </c>
      <c r="D8" s="11"/>
      <c r="E8" s="11"/>
      <c r="F8" s="61">
        <f>'Capital Structure'!G17</f>
        <v>403.32499999999999</v>
      </c>
      <c r="G8" s="61">
        <f>'Capital Structure'!H17</f>
        <v>350</v>
      </c>
      <c r="H8" s="61">
        <v>100</v>
      </c>
      <c r="J8" s="61">
        <f>G8+H8</f>
        <v>450</v>
      </c>
    </row>
    <row r="9" spans="3:19" x14ac:dyDescent="0.25">
      <c r="C9" s="11" t="s">
        <v>402</v>
      </c>
      <c r="D9" s="11"/>
      <c r="E9" s="11"/>
      <c r="F9" s="61">
        <f>'Capital Structure'!G32</f>
        <v>19.623999999999999</v>
      </c>
      <c r="G9" s="11"/>
      <c r="H9" s="11"/>
    </row>
    <row r="10" spans="3:19" x14ac:dyDescent="0.25">
      <c r="C10" s="61" t="s">
        <v>475</v>
      </c>
      <c r="F10" s="61">
        <f>F18+F15</f>
        <v>75</v>
      </c>
      <c r="H10" s="11"/>
    </row>
    <row r="11" spans="3:19" x14ac:dyDescent="0.25">
      <c r="C11" s="11" t="s">
        <v>579</v>
      </c>
      <c r="D11" s="11"/>
      <c r="E11" s="11"/>
      <c r="F11" s="61">
        <f>'Capital Structure'!G22</f>
        <v>69.969000000000065</v>
      </c>
      <c r="G11" s="11"/>
      <c r="H11" s="11"/>
    </row>
    <row r="12" spans="3:19" x14ac:dyDescent="0.25">
      <c r="G12" s="11"/>
      <c r="H12" s="11"/>
    </row>
    <row r="13" spans="3:19" x14ac:dyDescent="0.25">
      <c r="C13" s="11" t="s">
        <v>43</v>
      </c>
      <c r="D13" s="11"/>
      <c r="E13" s="11"/>
      <c r="G13" s="11"/>
      <c r="H13" s="11"/>
      <c r="S13" s="64" t="s">
        <v>510</v>
      </c>
    </row>
    <row r="14" spans="3:19" x14ac:dyDescent="0.25">
      <c r="C14" s="62" t="s">
        <v>472</v>
      </c>
      <c r="D14" s="11"/>
      <c r="E14" s="11"/>
      <c r="F14" s="61">
        <f>F7</f>
        <v>0</v>
      </c>
      <c r="H14" s="11"/>
    </row>
    <row r="15" spans="3:19" x14ac:dyDescent="0.25">
      <c r="C15" s="64" t="s">
        <v>474</v>
      </c>
      <c r="F15" s="84">
        <f>-MIN(MAX(F18,0),F14)</f>
        <v>0</v>
      </c>
      <c r="H15" s="11"/>
    </row>
    <row r="16" spans="3:19" x14ac:dyDescent="0.25">
      <c r="H16" s="11"/>
    </row>
    <row r="17" spans="3:17" x14ac:dyDescent="0.25">
      <c r="C17" s="11" t="s">
        <v>398</v>
      </c>
      <c r="D17" s="11"/>
      <c r="E17" s="11"/>
      <c r="F17" s="11"/>
      <c r="G17" s="11"/>
      <c r="H17" s="63"/>
      <c r="J17" s="11" t="s">
        <v>509</v>
      </c>
    </row>
    <row r="18" spans="3:17" x14ac:dyDescent="0.25">
      <c r="C18" s="64" t="s">
        <v>398</v>
      </c>
      <c r="F18" s="61">
        <v>75</v>
      </c>
      <c r="G18" s="11"/>
      <c r="H18" s="63"/>
      <c r="J18" s="61">
        <v>500</v>
      </c>
    </row>
    <row r="19" spans="3:17" x14ac:dyDescent="0.25">
      <c r="C19" s="64" t="s">
        <v>397</v>
      </c>
      <c r="F19" s="61">
        <v>0.1</v>
      </c>
      <c r="G19" s="11"/>
      <c r="H19" s="11"/>
    </row>
    <row r="20" spans="3:17" x14ac:dyDescent="0.25">
      <c r="C20" s="64" t="s">
        <v>396</v>
      </c>
      <c r="F20" s="61">
        <v>0.51</v>
      </c>
      <c r="G20" s="11"/>
      <c r="H20" s="11"/>
    </row>
    <row r="21" spans="3:17" x14ac:dyDescent="0.25">
      <c r="C21" s="64"/>
      <c r="G21" s="11"/>
      <c r="H21" s="11"/>
    </row>
    <row r="22" spans="3:17" x14ac:dyDescent="0.25">
      <c r="C22" s="64" t="s">
        <v>395</v>
      </c>
      <c r="G22" s="11"/>
      <c r="H22" s="11"/>
    </row>
    <row r="23" spans="3:17" x14ac:dyDescent="0.25">
      <c r="C23" s="64" t="s">
        <v>394</v>
      </c>
      <c r="F23" s="61">
        <f>F8</f>
        <v>403.32499999999999</v>
      </c>
      <c r="G23" s="61">
        <f>F23</f>
        <v>403.32499999999999</v>
      </c>
      <c r="H23" s="11"/>
    </row>
    <row r="24" spans="3:17" x14ac:dyDescent="0.25">
      <c r="C24" s="64" t="s">
        <v>392</v>
      </c>
      <c r="F24" s="61">
        <v>0.9</v>
      </c>
      <c r="G24" s="61">
        <v>0.1</v>
      </c>
      <c r="H24" s="65" t="s">
        <v>390</v>
      </c>
    </row>
    <row r="25" spans="3:17" x14ac:dyDescent="0.25">
      <c r="C25" s="64" t="s">
        <v>545</v>
      </c>
      <c r="F25" s="84">
        <f>F23*F24</f>
        <v>362.99250000000001</v>
      </c>
      <c r="G25" s="84">
        <f>G23*G24</f>
        <v>40.332500000000003</v>
      </c>
    </row>
    <row r="26" spans="3:17" x14ac:dyDescent="0.25">
      <c r="P26" s="66" t="s">
        <v>511</v>
      </c>
      <c r="Q26" s="67"/>
    </row>
    <row r="27" spans="3:17" x14ac:dyDescent="0.25">
      <c r="P27" s="68">
        <v>4.3704100000000003E-2</v>
      </c>
      <c r="Q27" s="68"/>
    </row>
    <row r="29" spans="3:17" ht="17" customHeight="1" x14ac:dyDescent="0.25">
      <c r="D29" s="61" t="s">
        <v>252</v>
      </c>
      <c r="F29" s="137" t="s">
        <v>389</v>
      </c>
      <c r="G29" s="137" t="s">
        <v>388</v>
      </c>
      <c r="H29" s="137" t="s">
        <v>386</v>
      </c>
      <c r="J29" s="138" t="s">
        <v>1</v>
      </c>
      <c r="K29" s="138"/>
      <c r="M29" s="138" t="s">
        <v>24</v>
      </c>
      <c r="N29" s="138"/>
      <c r="P29" s="138" t="s">
        <v>512</v>
      </c>
      <c r="Q29" s="138"/>
    </row>
    <row r="30" spans="3:17" ht="17" customHeight="1" x14ac:dyDescent="0.25">
      <c r="C30" s="64" t="s">
        <v>15</v>
      </c>
      <c r="F30" s="137" t="s">
        <v>23</v>
      </c>
      <c r="G30" s="137" t="s">
        <v>385</v>
      </c>
      <c r="H30" s="137" t="s">
        <v>23</v>
      </c>
      <c r="J30" s="137" t="s">
        <v>389</v>
      </c>
      <c r="K30" s="137" t="s">
        <v>386</v>
      </c>
      <c r="M30" s="137" t="s">
        <v>389</v>
      </c>
      <c r="N30" s="137" t="s">
        <v>386</v>
      </c>
      <c r="P30" s="137" t="s">
        <v>389</v>
      </c>
      <c r="Q30" s="137" t="s">
        <v>386</v>
      </c>
    </row>
    <row r="31" spans="3:17" ht="5" customHeight="1" x14ac:dyDescent="0.25">
      <c r="F31" s="137"/>
      <c r="G31" s="137"/>
      <c r="H31" s="137"/>
    </row>
    <row r="32" spans="3:17" ht="17" customHeight="1" x14ac:dyDescent="0.25">
      <c r="C32" s="69" t="s">
        <v>471</v>
      </c>
      <c r="F32" s="61">
        <f>F7</f>
        <v>0</v>
      </c>
      <c r="G32" s="61">
        <f>F15</f>
        <v>0</v>
      </c>
      <c r="H32" s="61">
        <f t="shared" ref="H32:H36" si="0">SUM(F32:G32)</f>
        <v>0</v>
      </c>
      <c r="J32" s="70">
        <f>G7</f>
        <v>200</v>
      </c>
      <c r="K32" s="70">
        <f>J7</f>
        <v>200</v>
      </c>
      <c r="L32" s="70"/>
      <c r="M32" s="70">
        <v>46605</v>
      </c>
      <c r="N32" s="70">
        <v>46605</v>
      </c>
      <c r="P32" s="61">
        <f t="shared" ref="P32:P36" si="1">F32*((J32/10000)+$P$27)</f>
        <v>0</v>
      </c>
      <c r="Q32" s="61">
        <f t="shared" ref="Q32:Q36" si="2">H32*((K32/10000)+$P$27)</f>
        <v>0</v>
      </c>
    </row>
    <row r="33" spans="3:31" ht="17" customHeight="1" x14ac:dyDescent="0.25">
      <c r="C33" s="69" t="s">
        <v>473</v>
      </c>
      <c r="F33" s="61">
        <f>F6</f>
        <v>0</v>
      </c>
      <c r="G33" s="61">
        <v>0</v>
      </c>
      <c r="H33" s="61">
        <f t="shared" si="0"/>
        <v>0</v>
      </c>
      <c r="J33" s="70">
        <f>G6</f>
        <v>350</v>
      </c>
      <c r="K33" s="70">
        <f>J6</f>
        <v>350</v>
      </c>
      <c r="L33" s="70"/>
      <c r="M33" s="70">
        <v>46202</v>
      </c>
      <c r="N33" s="70">
        <f>EOMONTH(M33,36)</f>
        <v>47299</v>
      </c>
      <c r="P33" s="61">
        <f t="shared" si="1"/>
        <v>0</v>
      </c>
      <c r="Q33" s="61">
        <f t="shared" si="2"/>
        <v>0</v>
      </c>
    </row>
    <row r="34" spans="3:31" ht="17" customHeight="1" x14ac:dyDescent="0.25">
      <c r="C34" s="64" t="s">
        <v>626</v>
      </c>
      <c r="F34" s="61">
        <v>0</v>
      </c>
      <c r="G34" s="61">
        <f>$F$18</f>
        <v>75</v>
      </c>
      <c r="H34" s="61">
        <f t="shared" si="0"/>
        <v>75</v>
      </c>
      <c r="J34" s="70">
        <v>0</v>
      </c>
      <c r="K34" s="70">
        <f>J18</f>
        <v>500</v>
      </c>
      <c r="L34" s="70"/>
      <c r="M34" s="70">
        <v>0</v>
      </c>
      <c r="N34" s="70">
        <v>48028</v>
      </c>
      <c r="P34" s="61">
        <f t="shared" si="1"/>
        <v>0</v>
      </c>
      <c r="Q34" s="61">
        <f>H34*((K34/10000)+$P$27)</f>
        <v>7.0278075000000007</v>
      </c>
    </row>
    <row r="35" spans="3:31" ht="17" customHeight="1" x14ac:dyDescent="0.25">
      <c r="C35" s="64" t="s">
        <v>545</v>
      </c>
      <c r="F35" s="61">
        <v>0</v>
      </c>
      <c r="G35" s="61">
        <f>F25+$F$8*$F$20*$F$19</f>
        <v>383.56207499999999</v>
      </c>
      <c r="H35" s="61">
        <f t="shared" si="0"/>
        <v>383.56207499999999</v>
      </c>
      <c r="J35" s="70">
        <v>0</v>
      </c>
      <c r="K35" s="70">
        <f>J8</f>
        <v>450</v>
      </c>
      <c r="L35" s="70"/>
      <c r="M35" s="70">
        <v>0</v>
      </c>
      <c r="N35" s="70">
        <v>48028</v>
      </c>
      <c r="P35" s="61">
        <f t="shared" si="1"/>
        <v>0</v>
      </c>
      <c r="Q35" s="61">
        <f t="shared" si="2"/>
        <v>34.023528657007503</v>
      </c>
    </row>
    <row r="36" spans="3:31" ht="17" customHeight="1" x14ac:dyDescent="0.25">
      <c r="C36" s="69" t="s">
        <v>164</v>
      </c>
      <c r="F36" s="61">
        <f>F8</f>
        <v>403.32499999999999</v>
      </c>
      <c r="G36" s="61">
        <f>-F25-G25</f>
        <v>-403.32499999999999</v>
      </c>
      <c r="H36" s="61">
        <f t="shared" si="0"/>
        <v>0</v>
      </c>
      <c r="J36" s="70">
        <f>G8</f>
        <v>350</v>
      </c>
      <c r="K36" s="70">
        <v>0</v>
      </c>
      <c r="L36" s="70"/>
      <c r="M36" s="70">
        <v>46933</v>
      </c>
      <c r="N36" s="70">
        <v>0</v>
      </c>
      <c r="P36" s="61">
        <f t="shared" si="1"/>
        <v>31.7433311325</v>
      </c>
      <c r="Q36" s="61">
        <f t="shared" si="2"/>
        <v>0</v>
      </c>
    </row>
    <row r="37" spans="3:31" ht="17" customHeight="1" x14ac:dyDescent="0.25">
      <c r="C37" s="61" t="s">
        <v>3</v>
      </c>
      <c r="F37" s="61">
        <f>SUM(F32:F36)</f>
        <v>403.32499999999999</v>
      </c>
      <c r="G37" s="61">
        <f>SUM(G32:G36)</f>
        <v>55.237075000000004</v>
      </c>
      <c r="H37" s="61">
        <f>SUM(H32:H36)</f>
        <v>458.56207499999999</v>
      </c>
      <c r="P37" s="61">
        <f t="shared" ref="P37:Q37" si="3">SUM(P32:P36)</f>
        <v>31.7433311325</v>
      </c>
      <c r="Q37" s="61">
        <f t="shared" si="3"/>
        <v>41.051336157007505</v>
      </c>
    </row>
    <row r="38" spans="3:31" ht="5" customHeight="1" x14ac:dyDescent="0.25">
      <c r="F38" s="137"/>
      <c r="G38" s="137"/>
      <c r="H38" s="137"/>
      <c r="I38" s="137"/>
    </row>
    <row r="39" spans="3:31" ht="17" customHeight="1" x14ac:dyDescent="0.25">
      <c r="C39" s="71" t="s">
        <v>27</v>
      </c>
      <c r="D39" s="65"/>
      <c r="E39" s="65"/>
      <c r="F39" s="61">
        <f>-F9</f>
        <v>-19.623999999999999</v>
      </c>
      <c r="G39" s="61">
        <f>-F10</f>
        <v>-75</v>
      </c>
      <c r="H39" s="61">
        <f>SUM(F39:G39)</f>
        <v>-94.623999999999995</v>
      </c>
      <c r="I39" s="63"/>
    </row>
    <row r="40" spans="3:31" ht="17" customHeight="1" x14ac:dyDescent="0.25">
      <c r="C40" s="61" t="s">
        <v>5</v>
      </c>
      <c r="F40" s="61">
        <f>SUM(F39,F37)</f>
        <v>383.70099999999996</v>
      </c>
      <c r="G40" s="61">
        <f>SUM(G39,G37)</f>
        <v>-19.762924999999996</v>
      </c>
      <c r="H40" s="61">
        <f>SUM(H39,H37)</f>
        <v>363.93807500000003</v>
      </c>
      <c r="I40" s="63"/>
    </row>
    <row r="41" spans="3:31" ht="5" customHeight="1" x14ac:dyDescent="0.25">
      <c r="F41" s="137"/>
      <c r="G41" s="137"/>
      <c r="H41" s="137"/>
    </row>
    <row r="42" spans="3:31" ht="17" customHeight="1" x14ac:dyDescent="0.25">
      <c r="C42" s="63"/>
      <c r="D42" s="63"/>
      <c r="E42" s="63"/>
      <c r="F42" s="63"/>
      <c r="G42" s="63"/>
      <c r="H42" s="63"/>
      <c r="I42" s="63"/>
      <c r="J42" s="63"/>
      <c r="K42" s="63"/>
      <c r="L42" s="63"/>
      <c r="M42" s="63"/>
      <c r="N42" s="63"/>
      <c r="O42" s="63"/>
      <c r="P42" s="63"/>
    </row>
    <row r="43" spans="3:31" ht="17" customHeight="1" x14ac:dyDescent="0.25">
      <c r="G43" s="63"/>
      <c r="H43" s="63"/>
      <c r="I43" s="63"/>
      <c r="J43" s="63"/>
      <c r="K43" s="63"/>
      <c r="L43" s="63"/>
      <c r="M43" s="63"/>
      <c r="N43" s="63"/>
      <c r="O43" s="63"/>
      <c r="P43" s="63"/>
    </row>
    <row r="44" spans="3:31" ht="17" customHeight="1" x14ac:dyDescent="0.25">
      <c r="G44" s="63"/>
      <c r="H44" s="63"/>
      <c r="I44" s="63"/>
      <c r="J44" s="63"/>
      <c r="K44" s="63"/>
      <c r="L44" s="63"/>
      <c r="M44" s="63"/>
      <c r="N44" s="63"/>
      <c r="O44" s="63"/>
      <c r="P44" s="63"/>
    </row>
    <row r="45" spans="3:31" ht="17" customHeight="1" x14ac:dyDescent="0.25">
      <c r="C45" s="63" t="s">
        <v>513</v>
      </c>
      <c r="D45" s="63"/>
      <c r="E45" s="63"/>
      <c r="F45" s="63"/>
      <c r="G45" s="66"/>
      <c r="H45" s="66"/>
      <c r="I45" s="66"/>
      <c r="J45" s="66"/>
      <c r="K45" s="66"/>
      <c r="L45" s="66"/>
      <c r="M45" s="66"/>
      <c r="N45" s="66"/>
      <c r="O45" s="66"/>
      <c r="P45" s="66"/>
      <c r="Q45" s="66"/>
      <c r="R45" s="66"/>
      <c r="S45" s="66"/>
      <c r="T45" s="66"/>
      <c r="U45" s="66"/>
      <c r="V45" s="66"/>
      <c r="W45" s="66"/>
      <c r="X45" s="66"/>
      <c r="Y45" s="66"/>
      <c r="Z45" s="66"/>
      <c r="AA45" s="66"/>
      <c r="AB45" s="66"/>
      <c r="AC45" s="66"/>
      <c r="AD45" s="72"/>
      <c r="AE45" s="72"/>
    </row>
    <row r="46" spans="3:31" ht="17" customHeight="1" x14ac:dyDescent="0.25">
      <c r="C46" s="63"/>
      <c r="D46" s="63"/>
      <c r="E46" s="63"/>
      <c r="F46" s="63"/>
      <c r="G46" s="63"/>
      <c r="H46" s="63"/>
      <c r="I46" s="63"/>
      <c r="J46" s="63"/>
      <c r="K46" s="63"/>
      <c r="L46" s="63"/>
      <c r="M46" s="63"/>
      <c r="N46" s="63"/>
      <c r="O46" s="63"/>
      <c r="P46" s="63"/>
      <c r="AD46" s="72"/>
      <c r="AE46" s="72"/>
    </row>
    <row r="47" spans="3:31" ht="17" customHeight="1" x14ac:dyDescent="0.25">
      <c r="C47" s="63" t="s">
        <v>86</v>
      </c>
      <c r="D47" s="63"/>
      <c r="E47" s="63"/>
      <c r="F47" s="63"/>
      <c r="H47" s="63">
        <v>46112</v>
      </c>
      <c r="I47" s="63">
        <f>EOMONTH(H47,3)</f>
        <v>46203</v>
      </c>
      <c r="J47" s="63">
        <f t="shared" ref="J47:AC47" si="4">EOMONTH(I47,3)</f>
        <v>46295</v>
      </c>
      <c r="K47" s="63">
        <f t="shared" si="4"/>
        <v>46387</v>
      </c>
      <c r="L47" s="63">
        <f t="shared" si="4"/>
        <v>46477</v>
      </c>
      <c r="M47" s="63">
        <f t="shared" si="4"/>
        <v>46568</v>
      </c>
      <c r="N47" s="63">
        <f t="shared" si="4"/>
        <v>46660</v>
      </c>
      <c r="O47" s="63">
        <f t="shared" si="4"/>
        <v>46752</v>
      </c>
      <c r="P47" s="63">
        <f t="shared" si="4"/>
        <v>46843</v>
      </c>
      <c r="Q47" s="63">
        <f t="shared" si="4"/>
        <v>46934</v>
      </c>
      <c r="R47" s="63">
        <f t="shared" si="4"/>
        <v>47026</v>
      </c>
      <c r="S47" s="63">
        <f t="shared" si="4"/>
        <v>47118</v>
      </c>
      <c r="T47" s="63">
        <f t="shared" si="4"/>
        <v>47208</v>
      </c>
      <c r="U47" s="63">
        <f t="shared" si="4"/>
        <v>47299</v>
      </c>
      <c r="V47" s="63">
        <f t="shared" si="4"/>
        <v>47391</v>
      </c>
      <c r="W47" s="63">
        <f t="shared" si="4"/>
        <v>47483</v>
      </c>
      <c r="X47" s="63">
        <f t="shared" si="4"/>
        <v>47573</v>
      </c>
      <c r="Y47" s="63">
        <f t="shared" si="4"/>
        <v>47664</v>
      </c>
      <c r="Z47" s="63">
        <f t="shared" si="4"/>
        <v>47756</v>
      </c>
      <c r="AA47" s="63">
        <f t="shared" si="4"/>
        <v>47848</v>
      </c>
      <c r="AB47" s="63">
        <f t="shared" si="4"/>
        <v>47938</v>
      </c>
      <c r="AC47" s="63">
        <f t="shared" si="4"/>
        <v>48029</v>
      </c>
      <c r="AD47" s="72"/>
      <c r="AE47" s="72"/>
    </row>
    <row r="48" spans="3:31" ht="17" customHeight="1" x14ac:dyDescent="0.25">
      <c r="C48" s="61" t="s">
        <v>235</v>
      </c>
      <c r="H48" s="73">
        <f t="shared" ref="H48:AC48" si="5">YEAR(H47)</f>
        <v>2026</v>
      </c>
      <c r="I48" s="73">
        <f t="shared" si="5"/>
        <v>2026</v>
      </c>
      <c r="J48" s="73">
        <f t="shared" si="5"/>
        <v>2026</v>
      </c>
      <c r="K48" s="73">
        <f t="shared" si="5"/>
        <v>2026</v>
      </c>
      <c r="L48" s="73">
        <f t="shared" si="5"/>
        <v>2027</v>
      </c>
      <c r="M48" s="73">
        <f t="shared" si="5"/>
        <v>2027</v>
      </c>
      <c r="N48" s="73">
        <f t="shared" si="5"/>
        <v>2027</v>
      </c>
      <c r="O48" s="73">
        <f t="shared" si="5"/>
        <v>2027</v>
      </c>
      <c r="P48" s="73">
        <f t="shared" si="5"/>
        <v>2028</v>
      </c>
      <c r="Q48" s="73">
        <f t="shared" si="5"/>
        <v>2028</v>
      </c>
      <c r="R48" s="73">
        <f t="shared" si="5"/>
        <v>2028</v>
      </c>
      <c r="S48" s="73">
        <f t="shared" si="5"/>
        <v>2028</v>
      </c>
      <c r="T48" s="63">
        <f t="shared" si="5"/>
        <v>2029</v>
      </c>
      <c r="U48" s="61">
        <f t="shared" si="5"/>
        <v>2029</v>
      </c>
      <c r="V48" s="61">
        <f t="shared" si="5"/>
        <v>2029</v>
      </c>
      <c r="W48" s="61">
        <f t="shared" si="5"/>
        <v>2029</v>
      </c>
      <c r="X48" s="61">
        <f t="shared" si="5"/>
        <v>2030</v>
      </c>
      <c r="Y48" s="61">
        <f t="shared" si="5"/>
        <v>2030</v>
      </c>
      <c r="Z48" s="61">
        <f t="shared" si="5"/>
        <v>2030</v>
      </c>
      <c r="AA48" s="61">
        <f t="shared" si="5"/>
        <v>2030</v>
      </c>
      <c r="AB48" s="61">
        <f t="shared" si="5"/>
        <v>2031</v>
      </c>
      <c r="AC48" s="61">
        <f t="shared" si="5"/>
        <v>2031</v>
      </c>
      <c r="AD48" s="72"/>
      <c r="AE48" s="72"/>
    </row>
    <row r="49" spans="2:31" ht="17" customHeight="1" x14ac:dyDescent="0.25">
      <c r="C49" s="61" t="s">
        <v>514</v>
      </c>
      <c r="H49" s="139" t="s">
        <v>226</v>
      </c>
      <c r="I49" s="139" t="s">
        <v>225</v>
      </c>
      <c r="J49" s="139" t="s">
        <v>224</v>
      </c>
      <c r="K49" s="139" t="s">
        <v>221</v>
      </c>
      <c r="L49" s="139" t="s">
        <v>515</v>
      </c>
      <c r="M49" s="139" t="s">
        <v>516</v>
      </c>
      <c r="N49" s="139" t="s">
        <v>517</v>
      </c>
      <c r="O49" s="139" t="s">
        <v>518</v>
      </c>
      <c r="P49" s="139" t="s">
        <v>519</v>
      </c>
      <c r="Q49" s="139" t="s">
        <v>520</v>
      </c>
      <c r="R49" s="139" t="s">
        <v>521</v>
      </c>
      <c r="S49" s="139" t="s">
        <v>522</v>
      </c>
      <c r="T49" s="139" t="s">
        <v>523</v>
      </c>
      <c r="U49" s="139" t="s">
        <v>524</v>
      </c>
      <c r="V49" s="139" t="s">
        <v>525</v>
      </c>
      <c r="W49" s="139" t="s">
        <v>526</v>
      </c>
      <c r="X49" s="139" t="s">
        <v>527</v>
      </c>
      <c r="Y49" s="139" t="s">
        <v>528</v>
      </c>
      <c r="Z49" s="139" t="s">
        <v>529</v>
      </c>
      <c r="AA49" s="139" t="s">
        <v>530</v>
      </c>
      <c r="AB49" s="139" t="s">
        <v>531</v>
      </c>
      <c r="AC49" s="139" t="s">
        <v>532</v>
      </c>
      <c r="AD49" s="72"/>
      <c r="AE49" s="72"/>
    </row>
    <row r="50" spans="2:31" ht="17" customHeight="1" x14ac:dyDescent="0.25">
      <c r="H50" s="139"/>
      <c r="I50" s="139"/>
      <c r="J50" s="139"/>
      <c r="K50" s="139"/>
      <c r="L50" s="139"/>
      <c r="M50" s="139"/>
      <c r="N50" s="139"/>
      <c r="O50" s="139"/>
      <c r="P50" s="139"/>
      <c r="Q50" s="139"/>
      <c r="R50" s="139"/>
      <c r="S50" s="139"/>
      <c r="T50" s="139"/>
      <c r="U50" s="139"/>
      <c r="V50" s="139"/>
      <c r="W50" s="139"/>
      <c r="X50" s="139"/>
      <c r="Y50" s="139"/>
      <c r="Z50" s="139"/>
      <c r="AA50" s="139"/>
      <c r="AB50" s="139"/>
      <c r="AC50" s="139"/>
      <c r="AD50" s="72"/>
      <c r="AE50" s="72"/>
    </row>
    <row r="51" spans="2:31" ht="17" customHeight="1" x14ac:dyDescent="0.25">
      <c r="C51" s="61" t="s">
        <v>210</v>
      </c>
      <c r="H51" s="139">
        <f t="shared" ref="H51:AC51" si="6">_xlfn.XLOOKUP(H47,$C$71:$C$190,$D$71:$D$190,,-1)</f>
        <v>3.4700000000000002E-2</v>
      </c>
      <c r="I51" s="139">
        <f t="shared" si="6"/>
        <v>3.2300000000000002E-2</v>
      </c>
      <c r="J51" s="139">
        <f t="shared" si="6"/>
        <v>2.93E-2</v>
      </c>
      <c r="K51" s="139">
        <f t="shared" si="6"/>
        <v>2.93E-2</v>
      </c>
      <c r="L51" s="139">
        <f t="shared" si="6"/>
        <v>2.87E-2</v>
      </c>
      <c r="M51" s="139">
        <f t="shared" si="6"/>
        <v>2.86E-2</v>
      </c>
      <c r="N51" s="139">
        <f t="shared" si="6"/>
        <v>2.9600000000000001E-2</v>
      </c>
      <c r="O51" s="139">
        <f t="shared" si="6"/>
        <v>2.9700000000000001E-2</v>
      </c>
      <c r="P51" s="139">
        <f t="shared" si="6"/>
        <v>2.9700000000000001E-2</v>
      </c>
      <c r="Q51" s="139">
        <f t="shared" si="6"/>
        <v>2.9700000000000001E-2</v>
      </c>
      <c r="R51" s="139">
        <f t="shared" si="6"/>
        <v>3.1199999999999999E-2</v>
      </c>
      <c r="S51" s="139">
        <f t="shared" si="6"/>
        <v>3.1300000000000001E-2</v>
      </c>
      <c r="T51" s="139">
        <f t="shared" si="6"/>
        <v>3.1300000000000001E-2</v>
      </c>
      <c r="U51" s="139">
        <f t="shared" si="6"/>
        <v>3.1300000000000001E-2</v>
      </c>
      <c r="V51" s="139">
        <f t="shared" si="6"/>
        <v>3.2899999999999999E-2</v>
      </c>
      <c r="W51" s="139">
        <f t="shared" si="6"/>
        <v>3.3000000000000002E-2</v>
      </c>
      <c r="X51" s="139">
        <f t="shared" si="6"/>
        <v>3.3000000000000002E-2</v>
      </c>
      <c r="Y51" s="139">
        <f t="shared" si="6"/>
        <v>3.3000000000000002E-2</v>
      </c>
      <c r="Z51" s="139">
        <f t="shared" si="6"/>
        <v>3.4799999999999998E-2</v>
      </c>
      <c r="AA51" s="139">
        <f t="shared" si="6"/>
        <v>3.5099999999999999E-2</v>
      </c>
      <c r="AB51" s="139">
        <f t="shared" si="6"/>
        <v>3.5099999999999999E-2</v>
      </c>
      <c r="AC51" s="139">
        <f t="shared" si="6"/>
        <v>3.5099999999999999E-2</v>
      </c>
      <c r="AD51" s="72"/>
      <c r="AE51" s="72"/>
    </row>
    <row r="52" spans="2:31" s="65" customFormat="1" ht="17" customHeight="1" x14ac:dyDescent="0.25">
      <c r="C52" s="63"/>
      <c r="E52" s="63"/>
      <c r="F52" s="63"/>
      <c r="G52" s="63"/>
      <c r="H52" s="63"/>
      <c r="I52" s="63"/>
      <c r="J52" s="63"/>
      <c r="K52" s="63"/>
      <c r="L52" s="63"/>
      <c r="M52" s="63"/>
      <c r="N52" s="63"/>
      <c r="O52" s="63"/>
      <c r="P52" s="63"/>
      <c r="AD52" s="72"/>
      <c r="AE52" s="72"/>
    </row>
    <row r="53" spans="2:31" ht="17" customHeight="1" x14ac:dyDescent="0.25">
      <c r="C53" s="64" t="s">
        <v>389</v>
      </c>
      <c r="E53" s="63"/>
      <c r="F53" s="63"/>
      <c r="G53" s="63"/>
      <c r="H53" s="63"/>
      <c r="I53" s="63"/>
      <c r="J53" s="63"/>
      <c r="K53" s="63"/>
      <c r="L53" s="63"/>
      <c r="M53" s="63"/>
      <c r="N53" s="63"/>
      <c r="O53" s="63"/>
      <c r="P53" s="63"/>
      <c r="AD53" s="72"/>
      <c r="AE53" s="72"/>
    </row>
    <row r="54" spans="2:31" ht="17" customHeight="1" x14ac:dyDescent="0.25">
      <c r="C54" s="69" t="s">
        <v>471</v>
      </c>
      <c r="E54" s="63"/>
      <c r="F54" s="63">
        <f>F32</f>
        <v>0</v>
      </c>
      <c r="G54" s="61">
        <f>J32</f>
        <v>200</v>
      </c>
      <c r="H54" s="61">
        <f>($F54*(($G54/10000)+H$51))/4</f>
        <v>0</v>
      </c>
      <c r="I54" s="61">
        <f t="shared" ref="I54:X56" si="7">($F54*(($G54/10000)+I$51))/4</f>
        <v>0</v>
      </c>
      <c r="J54" s="61">
        <f t="shared" si="7"/>
        <v>0</v>
      </c>
      <c r="K54" s="61">
        <f t="shared" si="7"/>
        <v>0</v>
      </c>
      <c r="L54" s="61">
        <f t="shared" si="7"/>
        <v>0</v>
      </c>
      <c r="M54" s="61">
        <f t="shared" si="7"/>
        <v>0</v>
      </c>
      <c r="N54" s="61">
        <f t="shared" si="7"/>
        <v>0</v>
      </c>
      <c r="O54" s="61">
        <f t="shared" si="7"/>
        <v>0</v>
      </c>
      <c r="P54" s="61">
        <f t="shared" si="7"/>
        <v>0</v>
      </c>
      <c r="Q54" s="61">
        <f t="shared" si="7"/>
        <v>0</v>
      </c>
      <c r="R54" s="61">
        <f t="shared" si="7"/>
        <v>0</v>
      </c>
      <c r="S54" s="61">
        <f t="shared" si="7"/>
        <v>0</v>
      </c>
      <c r="T54" s="61">
        <f t="shared" si="7"/>
        <v>0</v>
      </c>
      <c r="U54" s="61">
        <f t="shared" si="7"/>
        <v>0</v>
      </c>
      <c r="V54" s="61">
        <f t="shared" si="7"/>
        <v>0</v>
      </c>
      <c r="W54" s="61">
        <f t="shared" si="7"/>
        <v>0</v>
      </c>
      <c r="X54" s="61">
        <f t="shared" si="7"/>
        <v>0</v>
      </c>
      <c r="Y54" s="61">
        <f t="shared" ref="Y54:AC56" si="8">($F54*(($G54/10000)+Y$51))/4</f>
        <v>0</v>
      </c>
      <c r="Z54" s="61">
        <f t="shared" si="8"/>
        <v>0</v>
      </c>
      <c r="AA54" s="61">
        <f t="shared" si="8"/>
        <v>0</v>
      </c>
      <c r="AB54" s="61">
        <f t="shared" si="8"/>
        <v>0</v>
      </c>
      <c r="AC54" s="61">
        <f t="shared" si="8"/>
        <v>0</v>
      </c>
      <c r="AD54" s="72"/>
      <c r="AE54" s="72"/>
    </row>
    <row r="55" spans="2:31" ht="17" customHeight="1" x14ac:dyDescent="0.25">
      <c r="C55" s="69" t="s">
        <v>473</v>
      </c>
      <c r="D55" s="63"/>
      <c r="E55" s="63"/>
      <c r="F55" s="63">
        <f>F33</f>
        <v>0</v>
      </c>
      <c r="G55" s="61">
        <f>J33</f>
        <v>350</v>
      </c>
      <c r="H55" s="61">
        <f t="shared" ref="H55:H56" si="9">($F55*(($G55/10000)+H$51))/4</f>
        <v>0</v>
      </c>
      <c r="I55" s="61">
        <f t="shared" si="7"/>
        <v>0</v>
      </c>
      <c r="J55" s="61">
        <f t="shared" si="7"/>
        <v>0</v>
      </c>
      <c r="K55" s="61">
        <f t="shared" si="7"/>
        <v>0</v>
      </c>
      <c r="L55" s="61">
        <f t="shared" si="7"/>
        <v>0</v>
      </c>
      <c r="M55" s="61">
        <f t="shared" si="7"/>
        <v>0</v>
      </c>
      <c r="N55" s="61">
        <f t="shared" si="7"/>
        <v>0</v>
      </c>
      <c r="O55" s="61">
        <f t="shared" si="7"/>
        <v>0</v>
      </c>
      <c r="P55" s="61">
        <f t="shared" si="7"/>
        <v>0</v>
      </c>
      <c r="Q55" s="61">
        <f t="shared" si="7"/>
        <v>0</v>
      </c>
      <c r="R55" s="61">
        <f t="shared" si="7"/>
        <v>0</v>
      </c>
      <c r="S55" s="61">
        <f t="shared" si="7"/>
        <v>0</v>
      </c>
      <c r="T55" s="61">
        <f t="shared" si="7"/>
        <v>0</v>
      </c>
      <c r="U55" s="61">
        <f t="shared" si="7"/>
        <v>0</v>
      </c>
      <c r="V55" s="61">
        <f t="shared" si="7"/>
        <v>0</v>
      </c>
      <c r="W55" s="61">
        <f t="shared" si="7"/>
        <v>0</v>
      </c>
      <c r="X55" s="61">
        <f t="shared" si="7"/>
        <v>0</v>
      </c>
      <c r="Y55" s="61">
        <f t="shared" si="8"/>
        <v>0</v>
      </c>
      <c r="Z55" s="61">
        <f t="shared" si="8"/>
        <v>0</v>
      </c>
      <c r="AA55" s="61">
        <f t="shared" si="8"/>
        <v>0</v>
      </c>
      <c r="AB55" s="61">
        <f t="shared" si="8"/>
        <v>0</v>
      </c>
      <c r="AC55" s="61">
        <f t="shared" si="8"/>
        <v>0</v>
      </c>
      <c r="AD55" s="72"/>
      <c r="AE55" s="72"/>
    </row>
    <row r="56" spans="2:31" ht="17" customHeight="1" x14ac:dyDescent="0.25">
      <c r="C56" s="69" t="s">
        <v>164</v>
      </c>
      <c r="D56" s="63"/>
      <c r="E56" s="63"/>
      <c r="F56" s="63">
        <f>F36</f>
        <v>403.32499999999999</v>
      </c>
      <c r="G56" s="61">
        <f>J36</f>
        <v>350</v>
      </c>
      <c r="H56" s="61">
        <f t="shared" si="9"/>
        <v>7.0279381250000013</v>
      </c>
      <c r="I56" s="61">
        <f t="shared" si="7"/>
        <v>6.7859431249999993</v>
      </c>
      <c r="J56" s="61">
        <f t="shared" si="7"/>
        <v>6.4834493749999993</v>
      </c>
      <c r="K56" s="61">
        <f t="shared" si="7"/>
        <v>6.4834493749999993</v>
      </c>
      <c r="L56" s="61">
        <f t="shared" si="7"/>
        <v>6.4229506250000004</v>
      </c>
      <c r="M56" s="61">
        <f t="shared" si="7"/>
        <v>6.4128674999999999</v>
      </c>
      <c r="N56" s="61">
        <f t="shared" si="7"/>
        <v>6.5136987500000005</v>
      </c>
      <c r="O56" s="61">
        <f t="shared" si="7"/>
        <v>6.523781875000001</v>
      </c>
      <c r="P56" s="61">
        <f t="shared" si="7"/>
        <v>6.523781875000001</v>
      </c>
      <c r="Q56" s="61">
        <f t="shared" si="7"/>
        <v>6.523781875000001</v>
      </c>
      <c r="R56" s="61">
        <f t="shared" si="7"/>
        <v>6.675028750000001</v>
      </c>
      <c r="S56" s="61">
        <f t="shared" si="7"/>
        <v>6.6851118749999996</v>
      </c>
      <c r="T56" s="61">
        <f t="shared" si="7"/>
        <v>6.6851118749999996</v>
      </c>
      <c r="U56" s="61">
        <f t="shared" si="7"/>
        <v>6.6851118749999996</v>
      </c>
      <c r="V56" s="61">
        <f t="shared" si="7"/>
        <v>6.846441875</v>
      </c>
      <c r="W56" s="61">
        <f t="shared" si="7"/>
        <v>6.8565250000000004</v>
      </c>
      <c r="X56" s="61">
        <f t="shared" si="7"/>
        <v>6.8565250000000004</v>
      </c>
      <c r="Y56" s="61">
        <f t="shared" si="8"/>
        <v>6.8565250000000004</v>
      </c>
      <c r="Z56" s="61">
        <f t="shared" si="8"/>
        <v>7.0380212499999999</v>
      </c>
      <c r="AA56" s="61">
        <f t="shared" si="8"/>
        <v>7.0682706249999994</v>
      </c>
      <c r="AB56" s="61">
        <f t="shared" si="8"/>
        <v>7.0682706249999994</v>
      </c>
      <c r="AC56" s="61">
        <f t="shared" si="8"/>
        <v>7.0682706249999994</v>
      </c>
      <c r="AD56" s="72"/>
      <c r="AE56" s="72"/>
    </row>
    <row r="57" spans="2:31" ht="17" customHeight="1" x14ac:dyDescent="0.25">
      <c r="C57" s="61" t="s">
        <v>533</v>
      </c>
      <c r="H57" s="61">
        <f>SUM(H54:H56)</f>
        <v>7.0279381250000013</v>
      </c>
      <c r="I57" s="61">
        <f t="shared" ref="I57:AC57" si="10">H57+SUM(I54:I56)</f>
        <v>13.813881250000001</v>
      </c>
      <c r="J57" s="61">
        <f t="shared" si="10"/>
        <v>20.297330625000001</v>
      </c>
      <c r="K57" s="61">
        <f t="shared" si="10"/>
        <v>26.78078</v>
      </c>
      <c r="L57" s="61">
        <f t="shared" si="10"/>
        <v>33.203730624999999</v>
      </c>
      <c r="M57" s="61">
        <f t="shared" si="10"/>
        <v>39.616598124999996</v>
      </c>
      <c r="N57" s="61">
        <f t="shared" si="10"/>
        <v>46.130296874999999</v>
      </c>
      <c r="O57" s="61">
        <f t="shared" si="10"/>
        <v>52.654078749999996</v>
      </c>
      <c r="P57" s="61">
        <f t="shared" si="10"/>
        <v>59.177860624999994</v>
      </c>
      <c r="Q57" s="61">
        <f t="shared" si="10"/>
        <v>65.701642499999991</v>
      </c>
      <c r="R57" s="61">
        <f t="shared" si="10"/>
        <v>72.376671249999987</v>
      </c>
      <c r="S57" s="61">
        <f t="shared" si="10"/>
        <v>79.061783124999991</v>
      </c>
      <c r="T57" s="61">
        <f t="shared" si="10"/>
        <v>85.746894999999995</v>
      </c>
      <c r="U57" s="61">
        <f t="shared" si="10"/>
        <v>92.432006874999999</v>
      </c>
      <c r="V57" s="61">
        <f t="shared" si="10"/>
        <v>99.278448749999995</v>
      </c>
      <c r="W57" s="61">
        <f t="shared" si="10"/>
        <v>106.13497375</v>
      </c>
      <c r="X57" s="61">
        <f t="shared" si="10"/>
        <v>112.99149875000001</v>
      </c>
      <c r="Y57" s="61">
        <f t="shared" si="10"/>
        <v>119.84802375000001</v>
      </c>
      <c r="Z57" s="61">
        <f t="shared" si="10"/>
        <v>126.88604500000001</v>
      </c>
      <c r="AA57" s="61">
        <f t="shared" si="10"/>
        <v>133.95431562500002</v>
      </c>
      <c r="AB57" s="61">
        <f t="shared" si="10"/>
        <v>141.02258625000002</v>
      </c>
      <c r="AC57" s="61">
        <f t="shared" si="10"/>
        <v>148.09085687500001</v>
      </c>
      <c r="AD57" s="72"/>
      <c r="AE57" s="72"/>
    </row>
    <row r="58" spans="2:31" ht="17" customHeight="1" x14ac:dyDescent="0.25">
      <c r="C58" s="63"/>
      <c r="D58" s="63"/>
      <c r="E58" s="63"/>
      <c r="F58" s="63"/>
      <c r="G58" s="63"/>
      <c r="H58" s="63"/>
      <c r="I58" s="63"/>
      <c r="J58" s="63"/>
      <c r="K58" s="63"/>
      <c r="L58" s="63"/>
      <c r="M58" s="63"/>
      <c r="N58" s="63"/>
      <c r="O58" s="63"/>
      <c r="P58" s="63"/>
      <c r="AD58" s="72"/>
      <c r="AE58" s="72"/>
    </row>
    <row r="59" spans="2:31" ht="17" customHeight="1" x14ac:dyDescent="0.25">
      <c r="C59" s="64" t="s">
        <v>386</v>
      </c>
      <c r="E59" s="63"/>
      <c r="F59" s="63"/>
      <c r="G59" s="63"/>
      <c r="H59" s="63"/>
      <c r="I59" s="63"/>
      <c r="J59" s="63"/>
      <c r="K59" s="63"/>
      <c r="L59" s="63"/>
      <c r="M59" s="63"/>
      <c r="N59" s="63"/>
      <c r="O59" s="63"/>
      <c r="P59" s="63"/>
      <c r="AD59" s="72"/>
      <c r="AE59" s="72"/>
    </row>
    <row r="60" spans="2:31" ht="17" customHeight="1" x14ac:dyDescent="0.25">
      <c r="C60" s="69" t="s">
        <v>471</v>
      </c>
      <c r="E60" s="63"/>
      <c r="F60" s="63">
        <f t="shared" ref="F60:F63" si="11">H32</f>
        <v>0</v>
      </c>
      <c r="G60" s="61">
        <f>K32</f>
        <v>200</v>
      </c>
      <c r="H60" s="61">
        <f>($F60*(($G60/10000)+H$51))/4</f>
        <v>0</v>
      </c>
      <c r="I60" s="61">
        <f t="shared" ref="I60:X63" si="12">($F60*(($G60/10000)+I$51))/4</f>
        <v>0</v>
      </c>
      <c r="J60" s="61">
        <f t="shared" si="12"/>
        <v>0</v>
      </c>
      <c r="K60" s="61">
        <f t="shared" si="12"/>
        <v>0</v>
      </c>
      <c r="L60" s="61">
        <f t="shared" si="12"/>
        <v>0</v>
      </c>
      <c r="M60" s="61">
        <f t="shared" si="12"/>
        <v>0</v>
      </c>
      <c r="N60" s="61">
        <f t="shared" si="12"/>
        <v>0</v>
      </c>
      <c r="O60" s="61">
        <f t="shared" si="12"/>
        <v>0</v>
      </c>
      <c r="P60" s="61">
        <f t="shared" si="12"/>
        <v>0</v>
      </c>
      <c r="Q60" s="61">
        <f t="shared" si="12"/>
        <v>0</v>
      </c>
      <c r="R60" s="61">
        <f t="shared" si="12"/>
        <v>0</v>
      </c>
      <c r="S60" s="61">
        <f t="shared" si="12"/>
        <v>0</v>
      </c>
      <c r="T60" s="61">
        <f t="shared" si="12"/>
        <v>0</v>
      </c>
      <c r="U60" s="61">
        <f t="shared" si="12"/>
        <v>0</v>
      </c>
      <c r="V60" s="61">
        <f t="shared" si="12"/>
        <v>0</v>
      </c>
      <c r="W60" s="61">
        <f t="shared" si="12"/>
        <v>0</v>
      </c>
      <c r="X60" s="61">
        <f t="shared" si="12"/>
        <v>0</v>
      </c>
      <c r="Y60" s="61">
        <f t="shared" ref="Y60:AC63" si="13">($F60*(($G60/10000)+Y$51))/4</f>
        <v>0</v>
      </c>
      <c r="Z60" s="61">
        <f t="shared" si="13"/>
        <v>0</v>
      </c>
      <c r="AA60" s="61">
        <f t="shared" si="13"/>
        <v>0</v>
      </c>
      <c r="AB60" s="61">
        <f t="shared" si="13"/>
        <v>0</v>
      </c>
      <c r="AC60" s="61">
        <f t="shared" si="13"/>
        <v>0</v>
      </c>
      <c r="AD60" s="72"/>
      <c r="AE60" s="72"/>
    </row>
    <row r="61" spans="2:31" ht="17" customHeight="1" x14ac:dyDescent="0.25">
      <c r="B61" s="64"/>
      <c r="C61" s="69" t="s">
        <v>473</v>
      </c>
      <c r="D61" s="63"/>
      <c r="E61" s="63"/>
      <c r="F61" s="63">
        <f t="shared" si="11"/>
        <v>0</v>
      </c>
      <c r="G61" s="61">
        <f t="shared" ref="G61:G63" si="14">K33</f>
        <v>350</v>
      </c>
      <c r="H61" s="61">
        <f t="shared" ref="H61:H63" si="15">($F61*(($G61/10000)+H$51))/4</f>
        <v>0</v>
      </c>
      <c r="I61" s="61">
        <f t="shared" si="12"/>
        <v>0</v>
      </c>
      <c r="J61" s="61">
        <f t="shared" si="12"/>
        <v>0</v>
      </c>
      <c r="K61" s="61">
        <f t="shared" si="12"/>
        <v>0</v>
      </c>
      <c r="L61" s="61">
        <f t="shared" si="12"/>
        <v>0</v>
      </c>
      <c r="M61" s="61">
        <f t="shared" si="12"/>
        <v>0</v>
      </c>
      <c r="N61" s="61">
        <f t="shared" si="12"/>
        <v>0</v>
      </c>
      <c r="O61" s="61">
        <f t="shared" si="12"/>
        <v>0</v>
      </c>
      <c r="P61" s="61">
        <f t="shared" si="12"/>
        <v>0</v>
      </c>
      <c r="Q61" s="61">
        <f t="shared" si="12"/>
        <v>0</v>
      </c>
      <c r="R61" s="61">
        <f t="shared" si="12"/>
        <v>0</v>
      </c>
      <c r="S61" s="61">
        <f t="shared" si="12"/>
        <v>0</v>
      </c>
      <c r="T61" s="61">
        <f t="shared" si="12"/>
        <v>0</v>
      </c>
      <c r="U61" s="61">
        <f t="shared" si="12"/>
        <v>0</v>
      </c>
      <c r="V61" s="61">
        <f t="shared" si="12"/>
        <v>0</v>
      </c>
      <c r="W61" s="61">
        <f t="shared" si="12"/>
        <v>0</v>
      </c>
      <c r="X61" s="61">
        <f t="shared" si="12"/>
        <v>0</v>
      </c>
      <c r="Y61" s="61">
        <f t="shared" si="13"/>
        <v>0</v>
      </c>
      <c r="Z61" s="61">
        <f t="shared" si="13"/>
        <v>0</v>
      </c>
      <c r="AA61" s="61">
        <f t="shared" si="13"/>
        <v>0</v>
      </c>
      <c r="AB61" s="61">
        <f t="shared" si="13"/>
        <v>0</v>
      </c>
      <c r="AC61" s="61">
        <f t="shared" si="13"/>
        <v>0</v>
      </c>
      <c r="AD61" s="72"/>
      <c r="AE61" s="72"/>
    </row>
    <row r="62" spans="2:31" ht="17" customHeight="1" x14ac:dyDescent="0.25">
      <c r="C62" s="64" t="s">
        <v>627</v>
      </c>
      <c r="D62" s="63"/>
      <c r="E62" s="63"/>
      <c r="F62" s="63">
        <f t="shared" si="11"/>
        <v>75</v>
      </c>
      <c r="G62" s="61">
        <f t="shared" si="14"/>
        <v>500</v>
      </c>
      <c r="H62" s="61">
        <f t="shared" si="15"/>
        <v>1.588125</v>
      </c>
      <c r="I62" s="61">
        <f t="shared" si="12"/>
        <v>1.5431250000000003</v>
      </c>
      <c r="J62" s="61">
        <f t="shared" si="12"/>
        <v>1.4868750000000002</v>
      </c>
      <c r="K62" s="61">
        <f t="shared" si="12"/>
        <v>1.4868750000000002</v>
      </c>
      <c r="L62" s="61">
        <f t="shared" si="12"/>
        <v>1.4756250000000002</v>
      </c>
      <c r="M62" s="61">
        <f t="shared" si="12"/>
        <v>1.4737500000000001</v>
      </c>
      <c r="N62" s="61">
        <f t="shared" si="12"/>
        <v>1.4925000000000002</v>
      </c>
      <c r="O62" s="61">
        <f t="shared" si="12"/>
        <v>1.4943750000000002</v>
      </c>
      <c r="P62" s="61">
        <f t="shared" si="12"/>
        <v>1.4943750000000002</v>
      </c>
      <c r="Q62" s="61">
        <f t="shared" si="12"/>
        <v>1.4943750000000002</v>
      </c>
      <c r="R62" s="61">
        <f t="shared" si="12"/>
        <v>1.5225</v>
      </c>
      <c r="S62" s="61">
        <f t="shared" si="12"/>
        <v>1.5243750000000003</v>
      </c>
      <c r="T62" s="61">
        <f t="shared" si="12"/>
        <v>1.5243750000000003</v>
      </c>
      <c r="U62" s="61">
        <f t="shared" si="12"/>
        <v>1.5243750000000003</v>
      </c>
      <c r="V62" s="61">
        <f t="shared" si="12"/>
        <v>1.5543750000000001</v>
      </c>
      <c r="W62" s="61">
        <f t="shared" si="12"/>
        <v>1.5562500000000001</v>
      </c>
      <c r="X62" s="61">
        <f t="shared" si="12"/>
        <v>1.5562500000000001</v>
      </c>
      <c r="Y62" s="61">
        <f t="shared" si="13"/>
        <v>1.5562500000000001</v>
      </c>
      <c r="Z62" s="61">
        <f t="shared" si="13"/>
        <v>1.59</v>
      </c>
      <c r="AA62" s="61">
        <f t="shared" si="13"/>
        <v>1.5956250000000001</v>
      </c>
      <c r="AB62" s="61">
        <f t="shared" si="13"/>
        <v>1.5956250000000001</v>
      </c>
      <c r="AC62" s="61">
        <f t="shared" si="13"/>
        <v>1.5956250000000001</v>
      </c>
      <c r="AD62" s="72"/>
      <c r="AE62" s="72"/>
    </row>
    <row r="63" spans="2:31" ht="16" customHeight="1" x14ac:dyDescent="0.25">
      <c r="C63" s="64" t="s">
        <v>395</v>
      </c>
      <c r="F63" s="63">
        <f t="shared" si="11"/>
        <v>383.56207499999999</v>
      </c>
      <c r="G63" s="61">
        <f t="shared" si="14"/>
        <v>450</v>
      </c>
      <c r="H63" s="61">
        <f t="shared" si="15"/>
        <v>7.6424743443749996</v>
      </c>
      <c r="I63" s="61">
        <f t="shared" si="12"/>
        <v>7.4123370993750006</v>
      </c>
      <c r="J63" s="61">
        <f t="shared" si="12"/>
        <v>7.1246655431250003</v>
      </c>
      <c r="K63" s="61">
        <f t="shared" si="12"/>
        <v>7.1246655431250003</v>
      </c>
      <c r="L63" s="61">
        <f t="shared" si="12"/>
        <v>7.0671312318749999</v>
      </c>
      <c r="M63" s="61">
        <f t="shared" si="12"/>
        <v>7.0575421799999996</v>
      </c>
      <c r="N63" s="61">
        <f t="shared" si="12"/>
        <v>7.1534326987499997</v>
      </c>
      <c r="O63" s="61">
        <f t="shared" si="12"/>
        <v>7.163021750625</v>
      </c>
      <c r="P63" s="61">
        <f t="shared" si="12"/>
        <v>7.163021750625</v>
      </c>
      <c r="Q63" s="61">
        <f t="shared" si="12"/>
        <v>7.163021750625</v>
      </c>
      <c r="R63" s="61">
        <f t="shared" si="12"/>
        <v>7.3068575287499993</v>
      </c>
      <c r="S63" s="61">
        <f t="shared" si="12"/>
        <v>7.3164465806250005</v>
      </c>
      <c r="T63" s="61">
        <f t="shared" si="12"/>
        <v>7.3164465806250005</v>
      </c>
      <c r="U63" s="61">
        <f t="shared" si="12"/>
        <v>7.3164465806250005</v>
      </c>
      <c r="V63" s="61">
        <f t="shared" si="12"/>
        <v>7.4698714106249993</v>
      </c>
      <c r="W63" s="61">
        <f t="shared" si="12"/>
        <v>7.4794604624999996</v>
      </c>
      <c r="X63" s="61">
        <f t="shared" si="12"/>
        <v>7.4794604624999996</v>
      </c>
      <c r="Y63" s="61">
        <f t="shared" si="13"/>
        <v>7.4794604624999996</v>
      </c>
      <c r="Z63" s="61">
        <f t="shared" si="13"/>
        <v>7.6520633962499991</v>
      </c>
      <c r="AA63" s="61">
        <f t="shared" si="13"/>
        <v>7.6808305518750002</v>
      </c>
      <c r="AB63" s="61">
        <f t="shared" si="13"/>
        <v>7.6808305518750002</v>
      </c>
      <c r="AC63" s="61">
        <f t="shared" si="13"/>
        <v>7.6808305518750002</v>
      </c>
      <c r="AD63" s="72"/>
      <c r="AE63" s="72"/>
    </row>
    <row r="64" spans="2:31" x14ac:dyDescent="0.25">
      <c r="C64" s="61" t="s">
        <v>534</v>
      </c>
      <c r="H64" s="61">
        <f>SUM(H60:H63)</f>
        <v>9.2305993443749994</v>
      </c>
      <c r="I64" s="61">
        <f t="shared" ref="I64:AC64" si="16">H64+SUM(I60:I63)</f>
        <v>18.186061443749999</v>
      </c>
      <c r="J64" s="61">
        <f t="shared" si="16"/>
        <v>26.797601986875002</v>
      </c>
      <c r="K64" s="61">
        <f t="shared" si="16"/>
        <v>35.409142530000004</v>
      </c>
      <c r="L64" s="61">
        <f t="shared" si="16"/>
        <v>43.951898761875</v>
      </c>
      <c r="M64" s="61">
        <f t="shared" si="16"/>
        <v>52.483190941875002</v>
      </c>
      <c r="N64" s="61">
        <f t="shared" si="16"/>
        <v>61.129123640625004</v>
      </c>
      <c r="O64" s="61">
        <f t="shared" si="16"/>
        <v>69.786520391250008</v>
      </c>
      <c r="P64" s="61">
        <f t="shared" si="16"/>
        <v>78.443917141875005</v>
      </c>
      <c r="Q64" s="61">
        <f t="shared" si="16"/>
        <v>87.101313892500002</v>
      </c>
      <c r="R64" s="61">
        <f t="shared" si="16"/>
        <v>95.930671421249997</v>
      </c>
      <c r="S64" s="61">
        <f t="shared" si="16"/>
        <v>104.771493001875</v>
      </c>
      <c r="T64" s="61">
        <f t="shared" si="16"/>
        <v>113.61231458250001</v>
      </c>
      <c r="U64" s="61">
        <f t="shared" si="16"/>
        <v>122.45313616312501</v>
      </c>
      <c r="V64" s="61">
        <f t="shared" si="16"/>
        <v>131.47738257375002</v>
      </c>
      <c r="W64" s="61">
        <f t="shared" si="16"/>
        <v>140.51309303625001</v>
      </c>
      <c r="X64" s="61">
        <f t="shared" si="16"/>
        <v>149.54880349875</v>
      </c>
      <c r="Y64" s="61">
        <f t="shared" si="16"/>
        <v>158.58451396125</v>
      </c>
      <c r="Z64" s="61">
        <f t="shared" si="16"/>
        <v>167.82657735749999</v>
      </c>
      <c r="AA64" s="61">
        <f t="shared" si="16"/>
        <v>177.10303290937497</v>
      </c>
      <c r="AB64" s="61">
        <f t="shared" si="16"/>
        <v>186.37948846124996</v>
      </c>
      <c r="AC64" s="61">
        <f t="shared" si="16"/>
        <v>195.65594401312495</v>
      </c>
      <c r="AD64" s="72"/>
      <c r="AE64" s="72"/>
    </row>
    <row r="66" spans="3:29" x14ac:dyDescent="0.25">
      <c r="C66" s="61" t="s">
        <v>535</v>
      </c>
      <c r="H66" s="61">
        <f t="shared" ref="H66:AC66" si="17">H64-H57</f>
        <v>2.2026612193749981</v>
      </c>
      <c r="I66" s="61">
        <f t="shared" si="17"/>
        <v>4.3721801937499976</v>
      </c>
      <c r="J66" s="61">
        <f t="shared" si="17"/>
        <v>6.5002713618750008</v>
      </c>
      <c r="K66" s="61">
        <f t="shared" si="17"/>
        <v>8.628362530000004</v>
      </c>
      <c r="L66" s="61">
        <f t="shared" si="17"/>
        <v>10.748168136875002</v>
      </c>
      <c r="M66" s="61">
        <f t="shared" si="17"/>
        <v>12.866592816875006</v>
      </c>
      <c r="N66" s="61">
        <f t="shared" si="17"/>
        <v>14.998826765625004</v>
      </c>
      <c r="O66" s="61">
        <f t="shared" si="17"/>
        <v>17.132441641250011</v>
      </c>
      <c r="P66" s="61">
        <f t="shared" si="17"/>
        <v>19.266056516875011</v>
      </c>
      <c r="Q66" s="61">
        <f t="shared" si="17"/>
        <v>21.399671392500011</v>
      </c>
      <c r="R66" s="61">
        <f t="shared" si="17"/>
        <v>23.55400017125001</v>
      </c>
      <c r="S66" s="61">
        <f t="shared" si="17"/>
        <v>25.70970987687501</v>
      </c>
      <c r="T66" s="61">
        <f t="shared" si="17"/>
        <v>27.86541958250001</v>
      </c>
      <c r="U66" s="61">
        <f t="shared" si="17"/>
        <v>30.02112928812501</v>
      </c>
      <c r="V66" s="61">
        <f t="shared" si="17"/>
        <v>32.198933823750025</v>
      </c>
      <c r="W66" s="61">
        <f t="shared" si="17"/>
        <v>34.378119286250012</v>
      </c>
      <c r="X66" s="61">
        <f t="shared" si="17"/>
        <v>36.557304748749999</v>
      </c>
      <c r="Y66" s="61">
        <f t="shared" si="17"/>
        <v>38.736490211249986</v>
      </c>
      <c r="Z66" s="61">
        <f t="shared" si="17"/>
        <v>40.940532357499976</v>
      </c>
      <c r="AA66" s="61">
        <f t="shared" si="17"/>
        <v>43.148717284374953</v>
      </c>
      <c r="AB66" s="61">
        <f t="shared" si="17"/>
        <v>45.356902211249945</v>
      </c>
      <c r="AC66" s="61">
        <f t="shared" si="17"/>
        <v>47.565087138124937</v>
      </c>
    </row>
    <row r="67" spans="3:29" x14ac:dyDescent="0.25">
      <c r="C67" s="61" t="s">
        <v>539</v>
      </c>
      <c r="K67" s="61">
        <f>-SUM(H54:K56)+SUM(H60:K63)</f>
        <v>8.628362530000004</v>
      </c>
      <c r="O67" s="61">
        <f>-SUM(L54:O56)+SUM(L60:O63)</f>
        <v>8.5040791112499967</v>
      </c>
      <c r="S67" s="61">
        <f>-SUM(P54:S56)+SUM(P60:S63)</f>
        <v>8.5772682356249952</v>
      </c>
      <c r="W67" s="61">
        <f>-SUM(T54:W56)+SUM(T60:W63)</f>
        <v>8.6684094093750055</v>
      </c>
      <c r="AA67" s="61">
        <f>-SUM(X54:AA56)+SUM(X60:AA63)</f>
        <v>8.7705979981249946</v>
      </c>
      <c r="AC67" s="61">
        <f>-SUM(Z54:AC56)+SUM(Z60:AC63)</f>
        <v>8.8285969268749973</v>
      </c>
    </row>
    <row r="68" spans="3:29" x14ac:dyDescent="0.25">
      <c r="C68" s="61" t="s">
        <v>538</v>
      </c>
      <c r="E68" s="61">
        <f>AVERAGE(K67,O67,S67,W67,AA67,AC67)</f>
        <v>8.6628857018749983</v>
      </c>
    </row>
    <row r="70" spans="3:29" x14ac:dyDescent="0.25">
      <c r="C70" s="72" t="s">
        <v>38</v>
      </c>
      <c r="D70" s="72" t="s">
        <v>536</v>
      </c>
    </row>
    <row r="71" spans="3:29" x14ac:dyDescent="0.25">
      <c r="C71" s="74">
        <v>45910</v>
      </c>
      <c r="D71" s="72">
        <v>4.1700000000000001E-2</v>
      </c>
    </row>
    <row r="72" spans="3:29" x14ac:dyDescent="0.25">
      <c r="C72" s="74">
        <v>45940</v>
      </c>
      <c r="D72" s="72">
        <v>4.02E-2</v>
      </c>
    </row>
    <row r="73" spans="3:29" x14ac:dyDescent="0.25">
      <c r="C73" s="74">
        <v>45971</v>
      </c>
      <c r="D73" s="72">
        <v>3.9E-2</v>
      </c>
    </row>
    <row r="74" spans="3:29" x14ac:dyDescent="0.25">
      <c r="C74" s="74">
        <v>46001</v>
      </c>
      <c r="D74" s="72">
        <v>3.73E-2</v>
      </c>
    </row>
    <row r="75" spans="3:29" x14ac:dyDescent="0.25">
      <c r="C75" s="74">
        <v>46032</v>
      </c>
      <c r="D75" s="72">
        <v>3.6299999999999999E-2</v>
      </c>
    </row>
    <row r="76" spans="3:29" x14ac:dyDescent="0.25">
      <c r="C76" s="74">
        <v>46063</v>
      </c>
      <c r="D76" s="72">
        <v>3.56E-2</v>
      </c>
    </row>
    <row r="77" spans="3:29" x14ac:dyDescent="0.25">
      <c r="C77" s="74">
        <v>46091</v>
      </c>
      <c r="D77" s="72">
        <v>3.4700000000000002E-2</v>
      </c>
    </row>
    <row r="78" spans="3:29" x14ac:dyDescent="0.25">
      <c r="C78" s="74">
        <v>46122</v>
      </c>
      <c r="D78" s="72">
        <v>3.39E-2</v>
      </c>
    </row>
    <row r="79" spans="3:29" x14ac:dyDescent="0.25">
      <c r="C79" s="74">
        <v>46152</v>
      </c>
      <c r="D79" s="72">
        <v>3.3399999999999999E-2</v>
      </c>
    </row>
    <row r="80" spans="3:29" x14ac:dyDescent="0.25">
      <c r="C80" s="74">
        <v>46183</v>
      </c>
      <c r="D80" s="72">
        <v>3.2300000000000002E-2</v>
      </c>
    </row>
    <row r="81" spans="3:4" x14ac:dyDescent="0.25">
      <c r="C81" s="74">
        <v>46213</v>
      </c>
      <c r="D81" s="72">
        <v>3.15E-2</v>
      </c>
    </row>
    <row r="82" spans="3:4" x14ac:dyDescent="0.25">
      <c r="C82" s="74">
        <v>46244</v>
      </c>
      <c r="D82" s="72">
        <v>3.09E-2</v>
      </c>
    </row>
    <row r="83" spans="3:4" x14ac:dyDescent="0.25">
      <c r="C83" s="74">
        <v>46275</v>
      </c>
      <c r="D83" s="72">
        <v>2.93E-2</v>
      </c>
    </row>
    <row r="84" spans="3:4" x14ac:dyDescent="0.25">
      <c r="C84" s="74">
        <v>46305</v>
      </c>
      <c r="D84" s="72">
        <v>2.93E-2</v>
      </c>
    </row>
    <row r="85" spans="3:4" x14ac:dyDescent="0.25">
      <c r="C85" s="74">
        <v>46336</v>
      </c>
      <c r="D85" s="72">
        <v>2.93E-2</v>
      </c>
    </row>
    <row r="86" spans="3:4" x14ac:dyDescent="0.25">
      <c r="C86" s="74">
        <v>46366</v>
      </c>
      <c r="D86" s="72">
        <v>2.93E-2</v>
      </c>
    </row>
    <row r="87" spans="3:4" x14ac:dyDescent="0.25">
      <c r="C87" s="74">
        <v>46397</v>
      </c>
      <c r="D87" s="72">
        <v>2.93E-2</v>
      </c>
    </row>
    <row r="88" spans="3:4" x14ac:dyDescent="0.25">
      <c r="C88" s="74">
        <v>46428</v>
      </c>
      <c r="D88" s="72">
        <v>2.93E-2</v>
      </c>
    </row>
    <row r="89" spans="3:4" x14ac:dyDescent="0.25">
      <c r="C89" s="74">
        <v>46456</v>
      </c>
      <c r="D89" s="72">
        <v>2.87E-2</v>
      </c>
    </row>
    <row r="90" spans="3:4" x14ac:dyDescent="0.25">
      <c r="C90" s="74">
        <v>46487</v>
      </c>
      <c r="D90" s="72">
        <v>2.86E-2</v>
      </c>
    </row>
    <row r="91" spans="3:4" x14ac:dyDescent="0.25">
      <c r="C91" s="74">
        <v>46517</v>
      </c>
      <c r="D91" s="72">
        <v>2.86E-2</v>
      </c>
    </row>
    <row r="92" spans="3:4" x14ac:dyDescent="0.25">
      <c r="C92" s="74">
        <v>46548</v>
      </c>
      <c r="D92" s="72">
        <v>2.86E-2</v>
      </c>
    </row>
    <row r="93" spans="3:4" x14ac:dyDescent="0.25">
      <c r="C93" s="74">
        <v>46578</v>
      </c>
      <c r="D93" s="72">
        <v>2.86E-2</v>
      </c>
    </row>
    <row r="94" spans="3:4" x14ac:dyDescent="0.25">
      <c r="C94" s="74">
        <v>46609</v>
      </c>
      <c r="D94" s="72">
        <v>2.86E-2</v>
      </c>
    </row>
    <row r="95" spans="3:4" x14ac:dyDescent="0.25">
      <c r="C95" s="74">
        <v>46640</v>
      </c>
      <c r="D95" s="72">
        <v>2.9600000000000001E-2</v>
      </c>
    </row>
    <row r="96" spans="3:4" x14ac:dyDescent="0.25">
      <c r="C96" s="74">
        <v>46670</v>
      </c>
      <c r="D96" s="72">
        <v>2.9700000000000001E-2</v>
      </c>
    </row>
    <row r="97" spans="3:4" x14ac:dyDescent="0.25">
      <c r="C97" s="74">
        <v>46701</v>
      </c>
      <c r="D97" s="72">
        <v>2.9700000000000001E-2</v>
      </c>
    </row>
    <row r="98" spans="3:4" x14ac:dyDescent="0.25">
      <c r="C98" s="74">
        <v>46731</v>
      </c>
      <c r="D98" s="72">
        <v>2.9700000000000001E-2</v>
      </c>
    </row>
    <row r="99" spans="3:4" x14ac:dyDescent="0.25">
      <c r="C99" s="74">
        <v>46762</v>
      </c>
      <c r="D99" s="72">
        <v>2.9700000000000001E-2</v>
      </c>
    </row>
    <row r="100" spans="3:4" x14ac:dyDescent="0.25">
      <c r="C100" s="74">
        <v>46793</v>
      </c>
      <c r="D100" s="72">
        <v>2.9700000000000001E-2</v>
      </c>
    </row>
    <row r="101" spans="3:4" x14ac:dyDescent="0.25">
      <c r="C101" s="74">
        <v>46822</v>
      </c>
      <c r="D101" s="72">
        <v>2.9700000000000001E-2</v>
      </c>
    </row>
    <row r="102" spans="3:4" x14ac:dyDescent="0.25">
      <c r="C102" s="74">
        <v>46853</v>
      </c>
      <c r="D102" s="72">
        <v>2.9700000000000001E-2</v>
      </c>
    </row>
    <row r="103" spans="3:4" x14ac:dyDescent="0.25">
      <c r="C103" s="74">
        <v>46883</v>
      </c>
      <c r="D103" s="72">
        <v>2.9700000000000001E-2</v>
      </c>
    </row>
    <row r="104" spans="3:4" x14ac:dyDescent="0.25">
      <c r="C104" s="74">
        <v>46914</v>
      </c>
      <c r="D104" s="72">
        <v>2.9700000000000001E-2</v>
      </c>
    </row>
    <row r="105" spans="3:4" x14ac:dyDescent="0.25">
      <c r="C105" s="74">
        <v>46944</v>
      </c>
      <c r="D105" s="72">
        <v>2.9700000000000001E-2</v>
      </c>
    </row>
    <row r="106" spans="3:4" x14ac:dyDescent="0.25">
      <c r="C106" s="74">
        <v>46975</v>
      </c>
      <c r="D106" s="72">
        <v>2.9700000000000001E-2</v>
      </c>
    </row>
    <row r="107" spans="3:4" x14ac:dyDescent="0.25">
      <c r="C107" s="74">
        <v>47006</v>
      </c>
      <c r="D107" s="72">
        <v>3.1199999999999999E-2</v>
      </c>
    </row>
    <row r="108" spans="3:4" x14ac:dyDescent="0.25">
      <c r="C108" s="74">
        <v>47036</v>
      </c>
      <c r="D108" s="72">
        <v>3.1300000000000001E-2</v>
      </c>
    </row>
    <row r="109" spans="3:4" x14ac:dyDescent="0.25">
      <c r="C109" s="74">
        <v>47067</v>
      </c>
      <c r="D109" s="72">
        <v>3.1300000000000001E-2</v>
      </c>
    </row>
    <row r="110" spans="3:4" x14ac:dyDescent="0.25">
      <c r="C110" s="74">
        <v>47097</v>
      </c>
      <c r="D110" s="72">
        <v>3.1300000000000001E-2</v>
      </c>
    </row>
    <row r="111" spans="3:4" x14ac:dyDescent="0.25">
      <c r="C111" s="74">
        <v>47128</v>
      </c>
      <c r="D111" s="72">
        <v>3.1300000000000001E-2</v>
      </c>
    </row>
    <row r="112" spans="3:4" x14ac:dyDescent="0.25">
      <c r="C112" s="74">
        <v>47159</v>
      </c>
      <c r="D112" s="72">
        <v>3.1300000000000001E-2</v>
      </c>
    </row>
    <row r="113" spans="3:4" x14ac:dyDescent="0.25">
      <c r="C113" s="74">
        <v>47187</v>
      </c>
      <c r="D113" s="72">
        <v>3.1300000000000001E-2</v>
      </c>
    </row>
    <row r="114" spans="3:4" x14ac:dyDescent="0.25">
      <c r="C114" s="74">
        <v>47218</v>
      </c>
      <c r="D114" s="72">
        <v>3.1300000000000001E-2</v>
      </c>
    </row>
    <row r="115" spans="3:4" x14ac:dyDescent="0.25">
      <c r="C115" s="74">
        <v>47248</v>
      </c>
      <c r="D115" s="72">
        <v>3.1300000000000001E-2</v>
      </c>
    </row>
    <row r="116" spans="3:4" x14ac:dyDescent="0.25">
      <c r="C116" s="74">
        <v>47279</v>
      </c>
      <c r="D116" s="72">
        <v>3.1300000000000001E-2</v>
      </c>
    </row>
    <row r="117" spans="3:4" x14ac:dyDescent="0.25">
      <c r="C117" s="74">
        <v>47309</v>
      </c>
      <c r="D117" s="72">
        <v>3.1300000000000001E-2</v>
      </c>
    </row>
    <row r="118" spans="3:4" x14ac:dyDescent="0.25">
      <c r="C118" s="74">
        <v>47340</v>
      </c>
      <c r="D118" s="72">
        <v>3.1300000000000001E-2</v>
      </c>
    </row>
    <row r="119" spans="3:4" x14ac:dyDescent="0.25">
      <c r="C119" s="74">
        <v>47371</v>
      </c>
      <c r="D119" s="72">
        <v>3.2899999999999999E-2</v>
      </c>
    </row>
    <row r="120" spans="3:4" x14ac:dyDescent="0.25">
      <c r="C120" s="74">
        <v>47401</v>
      </c>
      <c r="D120" s="72">
        <v>3.3000000000000002E-2</v>
      </c>
    </row>
    <row r="121" spans="3:4" x14ac:dyDescent="0.25">
      <c r="C121" s="74">
        <v>47432</v>
      </c>
      <c r="D121" s="72">
        <v>3.3000000000000002E-2</v>
      </c>
    </row>
    <row r="122" spans="3:4" x14ac:dyDescent="0.25">
      <c r="C122" s="74">
        <v>47462</v>
      </c>
      <c r="D122" s="72">
        <v>3.3000000000000002E-2</v>
      </c>
    </row>
    <row r="123" spans="3:4" x14ac:dyDescent="0.25">
      <c r="C123" s="74">
        <v>47493</v>
      </c>
      <c r="D123" s="72">
        <v>3.3000000000000002E-2</v>
      </c>
    </row>
    <row r="124" spans="3:4" x14ac:dyDescent="0.25">
      <c r="C124" s="74">
        <v>47524</v>
      </c>
      <c r="D124" s="72">
        <v>3.3000000000000002E-2</v>
      </c>
    </row>
    <row r="125" spans="3:4" x14ac:dyDescent="0.25">
      <c r="C125" s="74">
        <v>47552</v>
      </c>
      <c r="D125" s="72">
        <v>3.3000000000000002E-2</v>
      </c>
    </row>
    <row r="126" spans="3:4" x14ac:dyDescent="0.25">
      <c r="C126" s="74">
        <v>47583</v>
      </c>
      <c r="D126" s="72">
        <v>3.3000000000000002E-2</v>
      </c>
    </row>
    <row r="127" spans="3:4" x14ac:dyDescent="0.25">
      <c r="C127" s="74">
        <v>47613</v>
      </c>
      <c r="D127" s="72">
        <v>3.3000000000000002E-2</v>
      </c>
    </row>
    <row r="128" spans="3:4" x14ac:dyDescent="0.25">
      <c r="C128" s="74">
        <v>47644</v>
      </c>
      <c r="D128" s="72">
        <v>3.3000000000000002E-2</v>
      </c>
    </row>
    <row r="129" spans="3:4" x14ac:dyDescent="0.25">
      <c r="C129" s="74">
        <v>47674</v>
      </c>
      <c r="D129" s="72">
        <v>3.3000000000000002E-2</v>
      </c>
    </row>
    <row r="130" spans="3:4" x14ac:dyDescent="0.25">
      <c r="C130" s="74">
        <v>47705</v>
      </c>
      <c r="D130" s="72">
        <v>3.3000000000000002E-2</v>
      </c>
    </row>
    <row r="131" spans="3:4" x14ac:dyDescent="0.25">
      <c r="C131" s="74">
        <v>47736</v>
      </c>
      <c r="D131" s="72">
        <v>3.4799999999999998E-2</v>
      </c>
    </row>
    <row r="132" spans="3:4" x14ac:dyDescent="0.25">
      <c r="C132" s="74">
        <v>47766</v>
      </c>
      <c r="D132" s="72">
        <v>3.5099999999999999E-2</v>
      </c>
    </row>
    <row r="133" spans="3:4" x14ac:dyDescent="0.25">
      <c r="C133" s="74">
        <v>47797</v>
      </c>
      <c r="D133" s="72">
        <v>3.5099999999999999E-2</v>
      </c>
    </row>
    <row r="134" spans="3:4" x14ac:dyDescent="0.25">
      <c r="C134" s="74">
        <v>47827</v>
      </c>
      <c r="D134" s="72">
        <v>3.5099999999999999E-2</v>
      </c>
    </row>
    <row r="135" spans="3:4" x14ac:dyDescent="0.25">
      <c r="C135" s="74">
        <v>47858</v>
      </c>
      <c r="D135" s="72">
        <v>3.5099999999999999E-2</v>
      </c>
    </row>
    <row r="136" spans="3:4" x14ac:dyDescent="0.25">
      <c r="C136" s="74">
        <v>47889</v>
      </c>
      <c r="D136" s="72">
        <v>3.5099999999999999E-2</v>
      </c>
    </row>
    <row r="137" spans="3:4" x14ac:dyDescent="0.25">
      <c r="C137" s="74">
        <v>47917</v>
      </c>
      <c r="D137" s="72">
        <v>3.5099999999999999E-2</v>
      </c>
    </row>
    <row r="138" spans="3:4" x14ac:dyDescent="0.25">
      <c r="C138" s="74">
        <v>47948</v>
      </c>
      <c r="D138" s="72">
        <v>3.5099999999999999E-2</v>
      </c>
    </row>
    <row r="139" spans="3:4" x14ac:dyDescent="0.25">
      <c r="C139" s="74">
        <v>47978</v>
      </c>
      <c r="D139" s="72">
        <v>3.5099999999999999E-2</v>
      </c>
    </row>
    <row r="140" spans="3:4" x14ac:dyDescent="0.25">
      <c r="C140" s="74">
        <v>48009</v>
      </c>
      <c r="D140" s="72">
        <v>3.5099999999999999E-2</v>
      </c>
    </row>
    <row r="141" spans="3:4" x14ac:dyDescent="0.25">
      <c r="C141" s="74">
        <v>48039</v>
      </c>
      <c r="D141" s="72">
        <v>3.5099999999999999E-2</v>
      </c>
    </row>
    <row r="142" spans="3:4" x14ac:dyDescent="0.25">
      <c r="C142" s="74">
        <v>48070</v>
      </c>
      <c r="D142" s="72">
        <v>3.5099999999999999E-2</v>
      </c>
    </row>
    <row r="143" spans="3:4" x14ac:dyDescent="0.25">
      <c r="C143" s="74">
        <v>48101</v>
      </c>
      <c r="D143" s="72">
        <v>3.6700000000000003E-2</v>
      </c>
    </row>
    <row r="144" spans="3:4" x14ac:dyDescent="0.25">
      <c r="C144" s="74">
        <v>48131</v>
      </c>
      <c r="D144" s="72">
        <v>3.6900000000000002E-2</v>
      </c>
    </row>
    <row r="145" spans="3:4" x14ac:dyDescent="0.25">
      <c r="C145" s="74">
        <v>48162</v>
      </c>
      <c r="D145" s="72">
        <v>3.6900000000000002E-2</v>
      </c>
    </row>
    <row r="146" spans="3:4" x14ac:dyDescent="0.25">
      <c r="C146" s="74">
        <v>48192</v>
      </c>
      <c r="D146" s="72">
        <v>3.6900000000000002E-2</v>
      </c>
    </row>
    <row r="147" spans="3:4" x14ac:dyDescent="0.25">
      <c r="C147" s="74">
        <v>48223</v>
      </c>
      <c r="D147" s="72">
        <v>3.6900000000000002E-2</v>
      </c>
    </row>
    <row r="148" spans="3:4" x14ac:dyDescent="0.25">
      <c r="C148" s="74">
        <v>48254</v>
      </c>
      <c r="D148" s="72">
        <v>3.6900000000000002E-2</v>
      </c>
    </row>
    <row r="149" spans="3:4" x14ac:dyDescent="0.25">
      <c r="C149" s="74">
        <v>48283</v>
      </c>
      <c r="D149" s="72">
        <v>3.6900000000000002E-2</v>
      </c>
    </row>
    <row r="150" spans="3:4" x14ac:dyDescent="0.25">
      <c r="C150" s="74">
        <v>48314</v>
      </c>
      <c r="D150" s="72">
        <v>3.6900000000000002E-2</v>
      </c>
    </row>
    <row r="151" spans="3:4" x14ac:dyDescent="0.25">
      <c r="C151" s="74">
        <v>48344</v>
      </c>
      <c r="D151" s="72">
        <v>3.6900000000000002E-2</v>
      </c>
    </row>
    <row r="152" spans="3:4" x14ac:dyDescent="0.25">
      <c r="C152" s="74">
        <v>48375</v>
      </c>
      <c r="D152" s="72">
        <v>3.6900000000000002E-2</v>
      </c>
    </row>
    <row r="153" spans="3:4" x14ac:dyDescent="0.25">
      <c r="C153" s="74">
        <v>48405</v>
      </c>
      <c r="D153" s="72">
        <v>3.6900000000000002E-2</v>
      </c>
    </row>
    <row r="154" spans="3:4" x14ac:dyDescent="0.25">
      <c r="C154" s="74">
        <v>48436</v>
      </c>
      <c r="D154" s="72">
        <v>3.6900000000000002E-2</v>
      </c>
    </row>
    <row r="155" spans="3:4" x14ac:dyDescent="0.25">
      <c r="C155" s="74">
        <v>48467</v>
      </c>
      <c r="D155" s="72">
        <v>3.85E-2</v>
      </c>
    </row>
    <row r="156" spans="3:4" x14ac:dyDescent="0.25">
      <c r="C156" s="74">
        <v>48497</v>
      </c>
      <c r="D156" s="72">
        <v>3.8600000000000002E-2</v>
      </c>
    </row>
    <row r="157" spans="3:4" x14ac:dyDescent="0.25">
      <c r="C157" s="74">
        <v>48528</v>
      </c>
      <c r="D157" s="72">
        <v>3.8600000000000002E-2</v>
      </c>
    </row>
    <row r="158" spans="3:4" x14ac:dyDescent="0.25">
      <c r="C158" s="74">
        <v>48558</v>
      </c>
      <c r="D158" s="72">
        <v>3.8600000000000002E-2</v>
      </c>
    </row>
    <row r="159" spans="3:4" x14ac:dyDescent="0.25">
      <c r="C159" s="74">
        <v>48589</v>
      </c>
      <c r="D159" s="72">
        <v>3.8600000000000002E-2</v>
      </c>
    </row>
    <row r="160" spans="3:4" x14ac:dyDescent="0.25">
      <c r="C160" s="74">
        <v>48620</v>
      </c>
      <c r="D160" s="72">
        <v>3.8600000000000002E-2</v>
      </c>
    </row>
    <row r="161" spans="3:4" x14ac:dyDescent="0.25">
      <c r="C161" s="74">
        <v>48648</v>
      </c>
      <c r="D161" s="72">
        <v>3.8600000000000002E-2</v>
      </c>
    </row>
    <row r="162" spans="3:4" x14ac:dyDescent="0.25">
      <c r="C162" s="74">
        <v>48679</v>
      </c>
      <c r="D162" s="72">
        <v>3.8600000000000002E-2</v>
      </c>
    </row>
    <row r="163" spans="3:4" x14ac:dyDescent="0.25">
      <c r="C163" s="74">
        <v>48709</v>
      </c>
      <c r="D163" s="72">
        <v>3.8600000000000002E-2</v>
      </c>
    </row>
    <row r="164" spans="3:4" x14ac:dyDescent="0.25">
      <c r="C164" s="74">
        <v>48740</v>
      </c>
      <c r="D164" s="72">
        <v>3.8600000000000002E-2</v>
      </c>
    </row>
    <row r="165" spans="3:4" x14ac:dyDescent="0.25">
      <c r="C165" s="74">
        <v>48770</v>
      </c>
      <c r="D165" s="72">
        <v>3.8600000000000002E-2</v>
      </c>
    </row>
    <row r="166" spans="3:4" x14ac:dyDescent="0.25">
      <c r="C166" s="74">
        <v>48801</v>
      </c>
      <c r="D166" s="72">
        <v>3.8600000000000002E-2</v>
      </c>
    </row>
    <row r="167" spans="3:4" x14ac:dyDescent="0.25">
      <c r="C167" s="74">
        <v>48832</v>
      </c>
      <c r="D167" s="72">
        <v>0.04</v>
      </c>
    </row>
    <row r="168" spans="3:4" x14ac:dyDescent="0.25">
      <c r="C168" s="74">
        <v>48862</v>
      </c>
      <c r="D168" s="72">
        <v>0.04</v>
      </c>
    </row>
    <row r="169" spans="3:4" x14ac:dyDescent="0.25">
      <c r="C169" s="74">
        <v>48893</v>
      </c>
      <c r="D169" s="72">
        <v>0.04</v>
      </c>
    </row>
    <row r="170" spans="3:4" x14ac:dyDescent="0.25">
      <c r="C170" s="74">
        <v>48923</v>
      </c>
      <c r="D170" s="72">
        <v>4.0099999999999997E-2</v>
      </c>
    </row>
    <row r="171" spans="3:4" x14ac:dyDescent="0.25">
      <c r="C171" s="74">
        <v>48954</v>
      </c>
      <c r="D171" s="72">
        <v>0.04</v>
      </c>
    </row>
    <row r="172" spans="3:4" x14ac:dyDescent="0.25">
      <c r="C172" s="74">
        <v>48985</v>
      </c>
      <c r="D172" s="72">
        <v>0.04</v>
      </c>
    </row>
    <row r="173" spans="3:4" x14ac:dyDescent="0.25">
      <c r="C173" s="74">
        <v>49013</v>
      </c>
      <c r="D173" s="72">
        <v>0.04</v>
      </c>
    </row>
    <row r="174" spans="3:4" x14ac:dyDescent="0.25">
      <c r="C174" s="74">
        <v>49044</v>
      </c>
      <c r="D174" s="72">
        <v>0.04</v>
      </c>
    </row>
    <row r="175" spans="3:4" x14ac:dyDescent="0.25">
      <c r="C175" s="74">
        <v>49074</v>
      </c>
      <c r="D175" s="72">
        <v>0.04</v>
      </c>
    </row>
    <row r="176" spans="3:4" x14ac:dyDescent="0.25">
      <c r="C176" s="74">
        <v>49105</v>
      </c>
      <c r="D176" s="72">
        <v>0.04</v>
      </c>
    </row>
    <row r="177" spans="3:4" x14ac:dyDescent="0.25">
      <c r="C177" s="74">
        <v>49135</v>
      </c>
      <c r="D177" s="72">
        <v>0.04</v>
      </c>
    </row>
    <row r="178" spans="3:4" x14ac:dyDescent="0.25">
      <c r="C178" s="74">
        <v>49166</v>
      </c>
      <c r="D178" s="72">
        <v>0.04</v>
      </c>
    </row>
    <row r="179" spans="3:4" x14ac:dyDescent="0.25">
      <c r="C179" s="74">
        <v>49197</v>
      </c>
      <c r="D179" s="72">
        <v>4.1300000000000003E-2</v>
      </c>
    </row>
    <row r="180" spans="3:4" x14ac:dyDescent="0.25">
      <c r="C180" s="74">
        <v>49227</v>
      </c>
      <c r="D180" s="72">
        <v>4.1300000000000003E-2</v>
      </c>
    </row>
    <row r="181" spans="3:4" x14ac:dyDescent="0.25">
      <c r="C181" s="74">
        <v>49258</v>
      </c>
      <c r="D181" s="72">
        <v>4.1300000000000003E-2</v>
      </c>
    </row>
    <row r="182" spans="3:4" x14ac:dyDescent="0.25">
      <c r="C182" s="74">
        <v>49288</v>
      </c>
      <c r="D182" s="72">
        <v>4.1399999999999999E-2</v>
      </c>
    </row>
    <row r="183" spans="3:4" x14ac:dyDescent="0.25">
      <c r="C183" s="74">
        <v>49319</v>
      </c>
      <c r="D183" s="72">
        <v>4.1300000000000003E-2</v>
      </c>
    </row>
    <row r="184" spans="3:4" x14ac:dyDescent="0.25">
      <c r="C184" s="74">
        <v>49350</v>
      </c>
      <c r="D184" s="72">
        <v>4.1300000000000003E-2</v>
      </c>
    </row>
    <row r="185" spans="3:4" x14ac:dyDescent="0.25">
      <c r="C185" s="74">
        <v>49378</v>
      </c>
      <c r="D185" s="72">
        <v>4.1300000000000003E-2</v>
      </c>
    </row>
    <row r="186" spans="3:4" x14ac:dyDescent="0.25">
      <c r="C186" s="74">
        <v>49409</v>
      </c>
      <c r="D186" s="72">
        <v>4.1300000000000003E-2</v>
      </c>
    </row>
    <row r="187" spans="3:4" x14ac:dyDescent="0.25">
      <c r="C187" s="74">
        <v>49439</v>
      </c>
      <c r="D187" s="72">
        <v>4.1300000000000003E-2</v>
      </c>
    </row>
    <row r="188" spans="3:4" x14ac:dyDescent="0.25">
      <c r="C188" s="74">
        <v>49470</v>
      </c>
      <c r="D188" s="72">
        <v>4.1300000000000003E-2</v>
      </c>
    </row>
    <row r="189" spans="3:4" x14ac:dyDescent="0.25">
      <c r="C189" s="74">
        <v>49500</v>
      </c>
      <c r="D189" s="72">
        <v>4.1300000000000003E-2</v>
      </c>
    </row>
    <row r="190" spans="3:4" x14ac:dyDescent="0.25">
      <c r="C190" s="74">
        <v>49531</v>
      </c>
      <c r="D190" s="72">
        <v>4.1300000000000003E-2</v>
      </c>
    </row>
  </sheetData>
  <conditionalFormatting sqref="C32:C36">
    <cfRule type="expression" dxfId="89" priority="19">
      <formula>IF($D$23=1,1,0)</formula>
    </cfRule>
  </conditionalFormatting>
  <conditionalFormatting sqref="C54:C56">
    <cfRule type="expression" dxfId="88" priority="2">
      <formula>IF($D$23=1,1,0)</formula>
    </cfRule>
  </conditionalFormatting>
  <conditionalFormatting sqref="C60:C63">
    <cfRule type="expression" dxfId="87" priority="1">
      <formula>IF($D$23=1,1,0)</formula>
    </cfRule>
  </conditionalFormatting>
  <conditionalFormatting sqref="F38">
    <cfRule type="expression" dxfId="86" priority="13">
      <formula>IF(#REF!=1,1,0)</formula>
    </cfRule>
  </conditionalFormatting>
  <conditionalFormatting sqref="F41">
    <cfRule type="expression" dxfId="85" priority="16">
      <formula>IF(#REF!=1,1,0)</formula>
    </cfRule>
  </conditionalFormatting>
  <conditionalFormatting sqref="F29:H29">
    <cfRule type="expression" dxfId="84" priority="17">
      <formula>IF(#REF!=1,1,0)</formula>
    </cfRule>
  </conditionalFormatting>
  <conditionalFormatting sqref="H29:H31 F30:F31 F33 H33">
    <cfRule type="expression" dxfId="83" priority="18">
      <formula>IF(#REF!=1,1,0)</formula>
    </cfRule>
  </conditionalFormatting>
  <conditionalFormatting sqref="H41">
    <cfRule type="expression" dxfId="82" priority="15">
      <formula>IF(#REF!=1,1,0)</formula>
    </cfRule>
  </conditionalFormatting>
  <conditionalFormatting sqref="H48:S51 T49:AC51">
    <cfRule type="expression" dxfId="81" priority="5">
      <formula>$F$12=1</formula>
    </cfRule>
  </conditionalFormatting>
  <conditionalFormatting sqref="I38">
    <cfRule type="expression" dxfId="80" priority="12">
      <formula>IF(#REF!=1,1,0)</formula>
    </cfRule>
  </conditionalFormatting>
  <conditionalFormatting sqref="J34:J35">
    <cfRule type="expression" dxfId="79" priority="9">
      <formula>IF(#REF!=1,1,0)</formula>
    </cfRule>
  </conditionalFormatting>
  <conditionalFormatting sqref="J29:K30">
    <cfRule type="expression" dxfId="78" priority="14">
      <formula>IF(#REF!=1,1,0)</formula>
    </cfRule>
  </conditionalFormatting>
  <conditionalFormatting sqref="K36">
    <cfRule type="expression" dxfId="77" priority="8">
      <formula>IF(#REF!=1,1,0)</formula>
    </cfRule>
  </conditionalFormatting>
  <conditionalFormatting sqref="L48:S48 H48:K51">
    <cfRule type="expression" dxfId="76" priority="4">
      <formula>IF(#REF!=1,1,0)</formula>
    </cfRule>
  </conditionalFormatting>
  <conditionalFormatting sqref="L49:AC51">
    <cfRule type="expression" dxfId="75" priority="3">
      <formula>IF(#REF!=1,1,0)</formula>
    </cfRule>
  </conditionalFormatting>
  <conditionalFormatting sqref="M34:M35">
    <cfRule type="expression" dxfId="74" priority="7">
      <formula>IF(#REF!=1,1,0)</formula>
    </cfRule>
  </conditionalFormatting>
  <conditionalFormatting sqref="M29:N30">
    <cfRule type="expression" dxfId="73" priority="11">
      <formula>IF(#REF!=1,1,0)</formula>
    </cfRule>
  </conditionalFormatting>
  <conditionalFormatting sqref="N36">
    <cfRule type="expression" dxfId="72" priority="6">
      <formula>IF(#REF!=1,1,0)</formula>
    </cfRule>
  </conditionalFormatting>
  <conditionalFormatting sqref="P29:Q30">
    <cfRule type="expression" dxfId="71" priority="10">
      <formula>IF(#REF!=1,1,0)</formula>
    </cfRule>
  </conditionalFormatting>
  <dataValidations count="1">
    <dataValidation type="list" allowBlank="1" showInputMessage="1" showErrorMessage="1" sqref="D45" xr:uid="{161AF260-903F-4010-A7E1-BE9AE4ADC219}">
      <formula1>$D$85:$D$87</formula1>
    </dataValidation>
  </dataValidations>
  <pageMargins left="0.7" right="0.7" top="0.75" bottom="0.75" header="0.3" footer="0.3"/>
  <pageSetup scale="35" orientation="portrait" r:id="rId1"/>
  <colBreaks count="1" manualBreakCount="1">
    <brk id="18" min="1" max="69"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1FA2-8EBD-4F9D-BAB7-5DE1751AE961}">
  <sheetPr>
    <tabColor rgb="FF24B1B1"/>
  </sheetPr>
  <dimension ref="D3:AD41"/>
  <sheetViews>
    <sheetView showGridLines="0" zoomScaleNormal="100" workbookViewId="0" zoomScale="85">
      <selection activeCell="A1" sqref="A1"/>
    </sheetView>
  </sheetViews>
  <sheetFormatPr defaultColWidth="10.6328125" defaultRowHeight="13" x14ac:dyDescent="0.25"/>
  <cols>
    <col width="1.8" customWidth="1" style="56" min="1" max="16384"/>
    <col width="1.8" customWidth="1" min="2" max="2"/>
    <col width="1.8" customWidth="1" min="3" max="3"/>
    <col width="26" customWidth="1" min="4" max="4"/>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s>
  <sheetData xmlns="http://schemas.openxmlformats.org/spreadsheetml/2006/main" xmlns:x14ac="http://schemas.microsoft.com/office/spreadsheetml/2009/9/ac">
    <row r="3" spans="4:30" x14ac:dyDescent="0.25">
      <c r="D3" s="177" t="s">
        <v>87</v>
      </c>
      <c r="E3" s="177"/>
      <c r="F3" s="177"/>
      <c r="G3" s="177"/>
      <c r="H3" s="177"/>
      <c r="I3" s="177"/>
      <c r="J3" s="177"/>
      <c r="K3" s="294"/>
      <c r="L3" s="178" t="n"/>
      <c r="M3" s="178" t="n"/>
      <c r="N3" s="178" t="n"/>
      <c r="O3" s="178" t="n"/>
      <c r="P3" s="178" t="n"/>
      <c r="Q3" s="178" t="n"/>
      <c r="R3" s="178" t="n"/>
      <c r="S3" s="178" t="n"/>
      <c r="T3" s="178" t="n"/>
      <c r="U3" s="178" t="n"/>
      <c r="V3" s="178" t="n"/>
      <c r="W3" s="178" t="n"/>
      <c r="X3" s="178" t="n"/>
      <c r="Y3" s="178" t="n"/>
      <c r="Z3" s="178" t="n"/>
      <c r="AA3" s="178" t="n"/>
      <c r="AB3" s="178" t="n"/>
      <c r="AC3" s="178" t="n"/>
      <c r="AD3" s="294" t="s">
        <v>14</v>
      </c>
    </row>
    <row r="4" spans="4:30" x14ac:dyDescent="0.25">
      <c r="D4" s="177" t="s">
        <v>369</v>
      </c>
      <c r="E4" s="177"/>
      <c r="F4" s="177"/>
      <c r="G4" s="177"/>
      <c r="H4" s="177"/>
      <c r="I4" s="177"/>
      <c r="J4" s="177"/>
      <c r="K4" s="294"/>
      <c r="L4" s="178" t="n"/>
      <c r="M4" s="178" t="n"/>
      <c r="N4" s="178" t="n"/>
      <c r="O4" s="178" t="n"/>
      <c r="P4" s="178" t="n"/>
      <c r="Q4" s="178" t="n"/>
      <c r="R4" s="178" t="n"/>
      <c r="S4" s="178" t="n"/>
      <c r="T4" s="178" t="n"/>
      <c r="U4" s="178" t="n"/>
      <c r="V4" s="178" t="n"/>
      <c r="W4" s="178" t="n"/>
      <c r="X4" s="178" t="n"/>
      <c r="Y4" s="178" t="n"/>
      <c r="Z4" s="178" t="n"/>
      <c r="AA4" s="178" t="n"/>
      <c r="AB4" s="178" t="n"/>
      <c r="AC4" s="178" t="n"/>
      <c r="AD4" s="294" t="s">
        <v>0</v>
      </c>
    </row>
    <row r="5" spans="4:30" x14ac:dyDescent="0.25">
      <c r="D5" s="177" t="s">
        <v>250</v>
      </c>
      <c r="E5" s="177"/>
      <c r="F5" s="177"/>
      <c r="G5" s="177"/>
      <c r="H5" s="177"/>
      <c r="I5" s="177"/>
      <c r="J5" s="177"/>
      <c r="K5" s="177"/>
      <c r="L5" s="178" t="n"/>
      <c r="M5" s="178" t="n"/>
      <c r="N5" s="178" t="n"/>
      <c r="O5" s="178" t="n"/>
      <c r="P5" s="178" t="n"/>
      <c r="Q5" s="178" t="n"/>
      <c r="R5" s="178" t="n"/>
      <c r="S5" s="178" t="n"/>
      <c r="T5" s="178" t="n"/>
      <c r="U5" s="178" t="n"/>
      <c r="V5" s="178" t="n"/>
      <c r="W5" s="178" t="n"/>
      <c r="X5" s="178" t="n"/>
      <c r="Y5" s="178" t="n"/>
      <c r="Z5" s="178" t="n"/>
      <c r="AA5" s="178" t="n"/>
      <c r="AB5" s="178" t="n"/>
      <c r="AC5" s="178" t="n"/>
      <c r="AD5" s="178" t="n"/>
    </row>
    <row r="6">
      <c r="D6" s="154" t="n"/>
      <c r="E6" s="154" t="n"/>
      <c r="F6" s="154" t="n"/>
      <c r="G6" s="154" t="n"/>
      <c r="H6" s="154" t="n"/>
      <c r="I6" s="154" t="n"/>
      <c r="J6" s="154" t="n"/>
      <c r="K6" s="154" t="n"/>
      <c r="L6" s="154" t="n"/>
      <c r="M6" s="154" t="n"/>
      <c r="N6" s="154" t="n"/>
      <c r="O6" s="154" t="n"/>
      <c r="P6" s="154" t="n"/>
      <c r="Q6" s="154" t="n"/>
      <c r="R6" s="154" t="n"/>
      <c r="S6" s="154" t="n"/>
      <c r="T6" s="154" t="n"/>
      <c r="U6" s="154" t="n"/>
      <c r="V6" s="154" t="n"/>
      <c r="W6" s="154" t="n"/>
      <c r="X6" s="154" t="n"/>
      <c r="Y6" s="154" t="n"/>
      <c r="Z6" s="154" t="n"/>
      <c r="AA6" s="154" t="n"/>
      <c r="AB6" s="154" t="n"/>
      <c r="AC6" s="154" t="n"/>
      <c r="AD6" s="154" t="n"/>
    </row>
    <row r="7" spans="4:30" x14ac:dyDescent="0.25">
      <c r="D7" s="437" t="s">
        <v>368</v>
      </c>
      <c r="E7" s="230" t="n"/>
      <c r="F7" s="230" t="n"/>
      <c r="G7" s="230" t="n"/>
      <c r="H7" s="230" t="n"/>
      <c r="I7" s="230" t="n"/>
      <c r="J7" s="230" t="n"/>
      <c r="K7" s="230" t="n"/>
      <c r="L7" s="230" t="n"/>
      <c r="M7" s="230" t="n"/>
      <c r="N7" s="230" t="n"/>
      <c r="O7" s="230" t="n"/>
      <c r="P7" s="230" t="n"/>
      <c r="Q7" s="437" t="s">
        <v>367</v>
      </c>
      <c r="R7" s="230" t="n"/>
      <c r="S7" s="230" t="n"/>
      <c r="T7" s="230" t="n"/>
      <c r="U7" s="230" t="n"/>
      <c r="V7" s="230" t="n"/>
      <c r="W7" s="230" t="n"/>
      <c r="X7" s="230" t="n"/>
      <c r="Y7" s="230" t="n"/>
      <c r="Z7" s="438" t="s">
        <v>366</v>
      </c>
      <c r="AA7" s="438"/>
      <c r="AB7" s="438"/>
      <c r="AC7" s="438"/>
      <c r="AD7" s="438"/>
    </row>
    <row r="8" spans="4:30" ht="16" customHeight="1" x14ac:dyDescent="0.25">
      <c r="D8" s="439" t="s">
        <v>365</v>
      </c>
      <c r="E8" s="232" t="n"/>
      <c r="F8" s="232" t="n"/>
      <c r="G8" s="232" t="n"/>
      <c r="H8" s="440">
        <v>1</v>
      </c>
      <c r="I8" s="234" t="n"/>
      <c r="J8" s="234" t="n"/>
      <c r="K8" s="234" t="n"/>
      <c r="L8" s="234" t="n"/>
      <c r="M8" s="234" t="n"/>
      <c r="N8" s="234" t="n"/>
      <c r="O8" s="234" t="n"/>
      <c r="P8" s="234" t="n"/>
      <c r="Q8" s="441" t="s">
        <v>364</v>
      </c>
      <c r="R8" s="234" t="n"/>
      <c r="S8" s="234" t="n"/>
      <c r="T8" s="234" t="n"/>
      <c r="U8" s="442" t="s">
        <v>293</v>
      </c>
      <c r="V8" s="443">
        <f>H9</f>
        <v>280</v>
      </c>
      <c r="W8" s="234" t="n"/>
      <c r="X8" s="234" t="n"/>
      <c r="Y8" s="443">
        <f>V15</f>
        <v>0.5</v>
      </c>
      <c r="Z8" s="440">
        <v>100</v>
      </c>
      <c r="AA8" s="444">
        <f>Z8+50</f>
        <v>150</v>
      </c>
      <c r="AB8" s="444">
        <f>AA8+50</f>
        <v>200</v>
      </c>
      <c r="AC8" s="444">
        <f>AB8+50</f>
        <v>250</v>
      </c>
      <c r="AD8" s="444">
        <f>AC8+50</f>
        <v>300</v>
      </c>
    </row>
    <row r="9" spans="4:30" x14ac:dyDescent="0.25">
      <c r="D9" s="445" t="s">
        <v>363</v>
      </c>
      <c r="E9" s="154" t="n"/>
      <c r="F9" s="154" t="n"/>
      <c r="G9" s="154" t="n"/>
      <c r="H9" s="446">
        <v>280</v>
      </c>
      <c r="I9" s="187" t="n"/>
      <c r="J9" s="187" t="n"/>
      <c r="K9" s="187" t="n"/>
      <c r="L9" s="187" t="n"/>
      <c r="M9" s="187" t="n"/>
      <c r="N9" s="187" t="n"/>
      <c r="O9" s="187" t="n"/>
      <c r="P9" s="187" t="n"/>
      <c r="Q9" s="187" t="n"/>
      <c r="R9" s="187" t="n"/>
      <c r="S9" s="187" t="n"/>
      <c r="T9" s="187" t="n"/>
      <c r="U9" s="447"/>
      <c r="V9" s="187" t="n"/>
      <c r="W9" s="187" t="n"/>
      <c r="X9" s="187" t="n"/>
      <c r="Y9" s="448">
        <v>0.5</v>
      </c>
      <c r="Z9" s="447">
        <f t="dataTable" ref="Z9:AD14" dt2D="1" dtr="1" r1="V10" r2="V11"/>
        <v>0.30303030303030304</v>
      </c>
      <c r="AA9" s="448">
        <v>0.42253521126760563</v>
      </c>
      <c r="AB9" s="448">
        <v>0.52631578947368418</v>
      </c>
      <c r="AC9" s="448">
        <v>0.61728395061728392</v>
      </c>
      <c r="AD9" s="448">
        <v>0.69767441860465118</v>
      </c>
    </row>
    <row r="10" spans="4:30" x14ac:dyDescent="0.25">
      <c r="D10" s="445" t="s">
        <v>362</v>
      </c>
      <c r="E10" s="154" t="n"/>
      <c r="F10" s="154" t="n"/>
      <c r="G10" s="154" t="n"/>
      <c r="H10" s="446">
        <v>200</v>
      </c>
      <c r="I10" s="187" t="n"/>
      <c r="J10" s="187" t="n"/>
      <c r="K10" s="187" t="n"/>
      <c r="L10" s="187" t="n"/>
      <c r="M10" s="187" t="n"/>
      <c r="N10" s="187" t="n"/>
      <c r="O10" s="187" t="n"/>
      <c r="P10" s="187" t="n"/>
      <c r="Q10" s="449" t="s">
        <v>361</v>
      </c>
      <c r="R10" s="187" t="n"/>
      <c r="S10" s="187" t="n"/>
      <c r="T10" s="187" t="n"/>
      <c r="U10" s="450" t="s">
        <v>294</v>
      </c>
      <c r="V10" s="446">
        <v>200</v>
      </c>
      <c r="W10" s="187" t="n"/>
      <c r="X10" s="450" t="s">
        <v>360</v>
      </c>
      <c r="Y10" s="448">
        <v>0.55000000000000004</v>
      </c>
      <c r="Z10" s="448">
        <v>0.29850746268656714</v>
      </c>
      <c r="AA10" s="448">
        <v>0.41379310344827586</v>
      </c>
      <c r="AB10" s="448">
        <v>0.51282051282051277</v>
      </c>
      <c r="AC10" s="448">
        <v>0.59880239520958078</v>
      </c>
      <c r="AD10" s="448">
        <v>0.6741573033707865</v>
      </c>
    </row>
    <row r="11" spans="4:30" x14ac:dyDescent="0.25">
      <c r="D11" s="445" t="s">
        <v>359</v>
      </c>
      <c r="E11" s="154" t="n"/>
      <c r="F11" s="154" t="n"/>
      <c r="G11" s="154" t="n"/>
      <c r="H11" s="446">
        <v>89</v>
      </c>
      <c r="I11" s="187" t="n"/>
      <c r="J11" s="187" t="n"/>
      <c r="K11" s="187" t="n"/>
      <c r="L11" s="187" t="n"/>
      <c r="M11" s="187" t="n"/>
      <c r="N11" s="187" t="n"/>
      <c r="O11" s="187" t="n"/>
      <c r="P11" s="187" t="n"/>
      <c r="Q11" s="449" t="s">
        <v>358</v>
      </c>
      <c r="R11" s="187" t="n"/>
      <c r="S11" s="187" t="n"/>
      <c r="T11" s="187" t="n"/>
      <c r="U11" s="447"/>
      <c r="V11" s="446">
        <v>0.6</v>
      </c>
      <c r="W11" s="187" t="n"/>
      <c r="X11" s="450" t="s">
        <v>357</v>
      </c>
      <c r="Y11" s="448">
        <v>0.60000000000000009</v>
      </c>
      <c r="Z11" s="448">
        <v>0.29411764705882354</v>
      </c>
      <c r="AA11" s="448">
        <v>0.40540540540540543</v>
      </c>
      <c r="AB11" s="448">
        <v>0.5</v>
      </c>
      <c r="AC11" s="448">
        <v>0.58139534883720934</v>
      </c>
      <c r="AD11" s="448">
        <v>0.65217391304347827</v>
      </c>
    </row>
    <row r="12" spans="4:30" ht="17.5" customHeight="1" x14ac:dyDescent="0.25">
      <c r="D12" s="154" t="n"/>
      <c r="E12" s="154" t="n"/>
      <c r="F12" s="154" t="n"/>
      <c r="G12" s="154" t="n"/>
      <c r="H12" s="187" t="n"/>
      <c r="I12" s="187" t="n"/>
      <c r="J12" s="187" t="n"/>
      <c r="K12" s="187" t="n"/>
      <c r="L12" s="187" t="n"/>
      <c r="M12" s="187" t="n"/>
      <c r="N12" s="187" t="n"/>
      <c r="O12" s="187" t="n"/>
      <c r="P12" s="187" t="n"/>
      <c r="Q12" s="449" t="s">
        <v>356</v>
      </c>
      <c r="R12" s="187" t="n"/>
      <c r="S12" s="187" t="n"/>
      <c r="T12" s="187" t="n"/>
      <c r="U12" s="450" t="s">
        <v>295</v>
      </c>
      <c r="V12" s="451">
        <f>V10*V11</f>
        <v>120</v>
      </c>
      <c r="W12" s="187" t="n"/>
      <c r="X12" s="450" t="s">
        <v>355</v>
      </c>
      <c r="Y12" s="448">
        <v>0.65000000000000013</v>
      </c>
      <c r="Z12" s="448">
        <v>0.28985507246376813</v>
      </c>
      <c r="AA12" s="448">
        <v>0.39735099337748342</v>
      </c>
      <c r="AB12" s="448">
        <v>0.48780487804878048</v>
      </c>
      <c r="AC12" s="448">
        <v>0.56497175141242939</v>
      </c>
      <c r="AD12" s="448">
        <v>0.63157894736842102</v>
      </c>
    </row>
    <row r="13" spans="4:30" ht="17.5" customHeight="1" x14ac:dyDescent="0.25">
      <c r="D13" s="154" t="n"/>
      <c r="E13" s="154" t="n"/>
      <c r="F13" s="154" t="n"/>
      <c r="G13" s="154" t="n"/>
      <c r="H13" s="187" t="n"/>
      <c r="I13" s="187" t="n"/>
      <c r="J13" s="187" t="n"/>
      <c r="K13" s="187" t="n"/>
      <c r="L13" s="449" t="s">
        <v>252</v>
      </c>
      <c r="M13" s="187" t="n"/>
      <c r="N13" s="187" t="n"/>
      <c r="O13" s="187" t="n"/>
      <c r="P13" s="187" t="n"/>
      <c r="Q13" s="187" t="n"/>
      <c r="R13" s="187" t="n"/>
      <c r="S13" s="187" t="n"/>
      <c r="T13" s="187" t="n"/>
      <c r="U13" s="447"/>
      <c r="V13" s="187" t="n"/>
      <c r="W13" s="187" t="n"/>
      <c r="X13" s="450" t="s">
        <v>354</v>
      </c>
      <c r="Y13" s="448">
        <v>0.70000000000000018</v>
      </c>
      <c r="Z13" s="448">
        <v>0.2857142857142857</v>
      </c>
      <c r="AA13" s="448">
        <v>0.38961038961038963</v>
      </c>
      <c r="AB13" s="448">
        <v>0.47619047619047616</v>
      </c>
      <c r="AC13" s="448">
        <v>0.54945054945054939</v>
      </c>
      <c r="AD13" s="448">
        <v>0.61224489795918358</v>
      </c>
    </row>
    <row r="14" spans="4:30" ht="17.5" customHeight="1" x14ac:dyDescent="0.25">
      <c r="D14" s="154" t="n"/>
      <c r="E14" s="154" t="n"/>
      <c r="F14" s="154" t="n"/>
      <c r="G14" s="154" t="n"/>
      <c r="H14" s="187" t="n"/>
      <c r="I14" s="187" t="n"/>
      <c r="J14" s="187" t="n"/>
      <c r="K14" s="187" t="n"/>
      <c r="L14" s="187" t="n"/>
      <c r="M14" s="187" t="n"/>
      <c r="N14" s="187" t="n"/>
      <c r="O14" s="187" t="n"/>
      <c r="P14" s="187" t="n"/>
      <c r="Q14" s="449" t="s">
        <v>353</v>
      </c>
      <c r="R14" s="187" t="n"/>
      <c r="S14" s="187" t="n"/>
      <c r="T14" s="187" t="n"/>
      <c r="U14" s="450" t="s">
        <v>352</v>
      </c>
      <c r="V14" s="451">
        <f>V8+V12</f>
        <v>400</v>
      </c>
      <c r="W14" s="187" t="n"/>
      <c r="X14" s="187" t="n"/>
      <c r="Y14" s="448">
        <v>0.75000000000000022</v>
      </c>
      <c r="Z14" s="448">
        <v>0.28169014084507044</v>
      </c>
      <c r="AA14" s="448">
        <v>0.38216560509554143</v>
      </c>
      <c r="AB14" s="448">
        <v>0.46511627906976738</v>
      </c>
      <c r="AC14" s="448">
        <v>0.53475935828876997</v>
      </c>
      <c r="AD14" s="448">
        <v>0.59405940594059403</v>
      </c>
    </row>
    <row r="15" spans="4:30" ht="17.5" customHeight="1" x14ac:dyDescent="0.25">
      <c r="D15" s="154" t="n"/>
      <c r="E15" s="154" t="n"/>
      <c r="F15" s="154" t="n"/>
      <c r="G15" s="154" t="n"/>
      <c r="H15" s="187" t="n"/>
      <c r="I15" s="187" t="n"/>
      <c r="J15" s="187" t="n"/>
      <c r="K15" s="187" t="n"/>
      <c r="L15" s="187" t="n"/>
      <c r="M15" s="187" t="n"/>
      <c r="N15" s="187" t="n"/>
      <c r="O15" s="187" t="n"/>
      <c r="P15" s="187" t="n"/>
      <c r="Q15" s="449" t="s">
        <v>351</v>
      </c>
      <c r="R15" s="187" t="n"/>
      <c r="S15" s="187" t="n"/>
      <c r="T15" s="187" t="n"/>
      <c r="U15" s="450" t="s">
        <v>350</v>
      </c>
      <c r="V15" s="451">
        <f>V10/V14</f>
        <v>0.5</v>
      </c>
      <c r="W15" s="187" t="n"/>
      <c r="X15" s="187" t="n"/>
      <c r="Y15" s="187" t="n"/>
      <c r="Z15" s="187" t="n"/>
      <c r="AA15" s="187" t="n"/>
      <c r="AB15" s="187" t="n"/>
      <c r="AC15" s="187" t="n"/>
      <c r="AD15" s="187" t="n"/>
    </row>
    <row r="16" spans="4:30" ht="17.5" customHeight="1" x14ac:dyDescent="0.25">
      <c r="D16" s="191" t="n"/>
      <c r="E16" s="191" t="n"/>
      <c r="F16" s="191" t="n"/>
      <c r="G16" s="191" t="n"/>
      <c r="H16" s="191" t="n"/>
      <c r="I16" s="191" t="n"/>
      <c r="J16" s="191" t="n"/>
      <c r="K16" s="191" t="n"/>
      <c r="L16" s="191" t="n"/>
      <c r="M16" s="191" t="n"/>
      <c r="N16" s="191" t="n"/>
      <c r="O16" s="191" t="n"/>
      <c r="P16" s="191" t="n"/>
      <c r="Q16" s="191" t="n"/>
      <c r="R16" s="191" t="n"/>
      <c r="S16" s="191" t="n"/>
      <c r="T16" s="191" t="n"/>
      <c r="U16" s="191" t="n"/>
      <c r="V16" s="191" t="n"/>
      <c r="W16" s="191" t="n"/>
      <c r="X16" s="191" t="n"/>
      <c r="Y16" s="191" t="n"/>
      <c r="Z16" s="191" t="n"/>
      <c r="AA16" s="191" t="n"/>
      <c r="AB16" s="191" t="n"/>
      <c r="AC16" s="191" t="n"/>
      <c r="AD16" s="191" t="n"/>
    </row>
    <row r="17" spans="4:14" ht="15" customHeight="1" x14ac:dyDescent="0.25">
      <c r="D17" s="207" t="s">
        <v>349</v>
      </c>
      <c r="E17" s="208" t="n"/>
      <c r="F17" s="208" t="n"/>
      <c r="G17" s="208" t="n"/>
      <c r="H17" s="452">
        <v>450</v>
      </c>
      <c r="I17" s="453">
        <f t="shared" ref="I17:N17" si="0">H17+50</f>
        <v>500</v>
      </c>
      <c r="J17" s="453">
        <f t="shared" si="0"/>
        <v>550</v>
      </c>
      <c r="K17" s="453">
        <f t="shared" si="0"/>
        <v>600</v>
      </c>
      <c r="L17" s="453">
        <f t="shared" si="0"/>
        <v>650</v>
      </c>
      <c r="M17" s="453">
        <f t="shared" si="0"/>
        <v>700</v>
      </c>
      <c r="N17" s="453">
        <f t="shared" si="0"/>
        <v>750</v>
      </c>
      <c r="O17" s="210" t="n"/>
      <c r="P17" s="210" t="n"/>
      <c r="Q17" s="210" t="n"/>
      <c r="R17" s="210" t="n"/>
      <c r="S17" s="210" t="n"/>
      <c r="T17" s="210" t="n"/>
      <c r="U17" s="210" t="n"/>
      <c r="V17" s="210" t="n"/>
      <c r="W17" s="210" t="n"/>
      <c r="X17" s="210" t="n"/>
      <c r="Y17" s="210" t="n"/>
      <c r="Z17" s="210" t="n"/>
      <c r="AA17" s="210" t="n"/>
      <c r="AB17" s="210" t="n"/>
      <c r="AC17" s="210" t="n"/>
      <c r="AD17" s="210" t="n"/>
    </row>
    <row r="18" spans="4:14" ht="15" customHeight="1" x14ac:dyDescent="0.25">
      <c r="D18" s="445"/>
      <c r="E18" s="154" t="n"/>
      <c r="F18" s="154" t="n"/>
      <c r="G18" s="154" t="n"/>
      <c r="H18" s="154" t="n"/>
      <c r="I18" s="154" t="n"/>
      <c r="J18" s="154" t="n"/>
      <c r="K18" s="154" t="n"/>
      <c r="L18" s="154" t="n"/>
      <c r="M18" s="154" t="n"/>
      <c r="N18" s="154" t="n"/>
      <c r="O18" s="154" t="n"/>
      <c r="P18" s="154" t="n"/>
      <c r="Q18" s="154" t="n"/>
      <c r="R18" s="154" t="n"/>
      <c r="S18" s="154" t="n"/>
      <c r="T18" s="154" t="n"/>
      <c r="U18" s="154" t="n"/>
      <c r="V18" s="154" t="n"/>
      <c r="W18" s="154" t="n"/>
      <c r="X18" s="154" t="n"/>
      <c r="Y18" s="154" t="n"/>
      <c r="Z18" s="154" t="n"/>
      <c r="AA18" s="154" t="n"/>
      <c r="AB18" s="154" t="n"/>
      <c r="AC18" s="154" t="n"/>
      <c r="AD18" s="154" t="n"/>
    </row>
    <row r="19" spans="4:14" ht="15" customHeight="1" x14ac:dyDescent="0.25">
      <c r="D19" s="437" t="s">
        <v>348</v>
      </c>
      <c r="E19" s="230" t="n"/>
      <c r="F19" s="230" t="n"/>
      <c r="G19" s="230" t="n"/>
      <c r="H19" s="230" t="n"/>
      <c r="I19" s="230" t="n"/>
      <c r="J19" s="230" t="n"/>
      <c r="K19" s="230" t="n"/>
      <c r="L19" s="230" t="n"/>
      <c r="M19" s="230" t="n"/>
      <c r="N19" s="230" t="n"/>
      <c r="O19" s="230" t="n"/>
      <c r="P19" s="230" t="n"/>
      <c r="Q19" s="230" t="n"/>
      <c r="R19" s="230" t="n"/>
      <c r="S19" s="230" t="n"/>
      <c r="T19" s="230" t="n"/>
      <c r="U19" s="230" t="n"/>
      <c r="V19" s="230" t="n"/>
      <c r="W19" s="230" t="n"/>
      <c r="X19" s="230" t="n"/>
      <c r="Y19" s="230" t="n"/>
      <c r="Z19" s="230" t="n"/>
      <c r="AA19" s="230" t="n"/>
      <c r="AB19" s="230" t="n"/>
      <c r="AC19" s="230" t="n"/>
      <c r="AD19" s="230" t="n"/>
    </row>
    <row r="20" spans="4:14" ht="15" customHeight="1" x14ac:dyDescent="0.25">
      <c r="D20" s="439" t="s">
        <v>347</v>
      </c>
      <c r="E20" s="232" t="n"/>
      <c r="F20" s="232" t="n"/>
      <c r="G20" s="232" t="n"/>
      <c r="H20" s="443">
        <f t="shared" ref="H20:J21" si="1">H$17/$K$17*$K20</f>
        <v>240</v>
      </c>
      <c r="I20" s="443">
        <f t="shared" si="1"/>
        <v>266.66666666666669</v>
      </c>
      <c r="J20" s="443">
        <f t="shared" si="1"/>
        <v>293.33333333333331</v>
      </c>
      <c r="K20" s="443">
        <f>K17-K21</f>
        <v>320</v>
      </c>
      <c r="L20" s="443">
        <f t="shared" ref="L20:N21" si="2">L$17/$K$17*$K20</f>
        <v>346.66666666666663</v>
      </c>
      <c r="M20" s="443">
        <f t="shared" si="2"/>
        <v>373.33333333333337</v>
      </c>
      <c r="N20" s="443">
        <f t="shared" si="2"/>
        <v>400</v>
      </c>
      <c r="O20" s="234" t="n"/>
      <c r="P20" s="234" t="n"/>
      <c r="Q20" s="234" t="n"/>
      <c r="R20" s="234" t="n"/>
      <c r="S20" s="234" t="n"/>
      <c r="T20" s="234" t="n"/>
      <c r="U20" s="234" t="n"/>
      <c r="V20" s="234" t="n"/>
      <c r="W20" s="234" t="n"/>
      <c r="X20" s="234" t="n"/>
      <c r="Y20" s="234" t="n"/>
      <c r="Z20" s="234" t="n"/>
      <c r="AA20" s="234" t="n"/>
      <c r="AB20" s="234" t="n"/>
      <c r="AC20" s="234" t="n"/>
      <c r="AD20" s="234" t="n"/>
    </row>
    <row r="21" spans="4:14" ht="15" customHeight="1" x14ac:dyDescent="0.25">
      <c r="D21" s="439" t="s">
        <v>346</v>
      </c>
      <c r="E21" s="232" t="n"/>
      <c r="F21" s="232" t="n"/>
      <c r="G21" s="232" t="n"/>
      <c r="H21" s="443">
        <f t="shared" si="1"/>
        <v>210</v>
      </c>
      <c r="I21" s="443">
        <f t="shared" si="1"/>
        <v>233.33333333333334</v>
      </c>
      <c r="J21" s="443">
        <f t="shared" si="1"/>
        <v>256.66666666666663</v>
      </c>
      <c r="K21" s="443">
        <f>H9</f>
        <v>280</v>
      </c>
      <c r="L21" s="443">
        <f t="shared" si="2"/>
        <v>303.33333333333331</v>
      </c>
      <c r="M21" s="443">
        <f t="shared" si="2"/>
        <v>326.66666666666669</v>
      </c>
      <c r="N21" s="443">
        <f t="shared" si="2"/>
        <v>350</v>
      </c>
      <c r="O21" s="234" t="n"/>
      <c r="P21" s="234" t="n"/>
      <c r="Q21" s="234" t="n"/>
      <c r="R21" s="234" t="n"/>
      <c r="S21" s="234" t="n"/>
      <c r="T21" s="234" t="n"/>
      <c r="U21" s="234" t="n"/>
      <c r="V21" s="234" t="n"/>
      <c r="W21" s="234" t="n"/>
      <c r="X21" s="234" t="n"/>
      <c r="Y21" s="234" t="n"/>
      <c r="Z21" s="234" t="n"/>
      <c r="AA21" s="234" t="n"/>
      <c r="AB21" s="234" t="n"/>
      <c r="AC21" s="234" t="n"/>
      <c r="AD21" s="234" t="n"/>
    </row>
    <row r="22" spans="4:14" ht="15" customHeight="1" x14ac:dyDescent="0.25">
      <c r="D22" s="154" t="n"/>
      <c r="E22" s="154" t="n"/>
      <c r="F22" s="154" t="n"/>
      <c r="G22" s="154" t="n"/>
      <c r="H22" s="154" t="n"/>
      <c r="I22" s="154" t="n"/>
      <c r="J22" s="154" t="n"/>
      <c r="K22" s="154" t="n"/>
      <c r="L22" s="154" t="n"/>
      <c r="M22" s="154" t="n"/>
      <c r="N22" s="154" t="n"/>
      <c r="O22" s="154" t="n"/>
      <c r="P22" s="154" t="n"/>
      <c r="Q22" s="154" t="n"/>
      <c r="R22" s="154" t="n"/>
      <c r="S22" s="154" t="n"/>
      <c r="T22" s="154" t="n"/>
      <c r="U22" s="154" t="n"/>
      <c r="V22" s="154" t="n"/>
      <c r="W22" s="154" t="n"/>
      <c r="X22" s="154" t="n"/>
      <c r="Y22" s="154" t="n"/>
      <c r="Z22" s="154" t="n"/>
      <c r="AA22" s="154" t="n"/>
      <c r="AB22" s="154" t="n"/>
      <c r="AC22" s="154" t="n"/>
      <c r="AD22" s="154" t="n"/>
    </row>
    <row r="23" spans="4:14" ht="15" customHeight="1" x14ac:dyDescent="0.25">
      <c r="D23" s="437" t="s">
        <v>345</v>
      </c>
      <c r="E23" s="230" t="n"/>
      <c r="F23" s="230" t="n"/>
      <c r="G23" s="230" t="n"/>
      <c r="H23" s="230" t="n"/>
      <c r="I23" s="230" t="n"/>
      <c r="J23" s="230" t="n"/>
      <c r="K23" s="230" t="n"/>
      <c r="L23" s="230" t="n"/>
      <c r="M23" s="230" t="n"/>
      <c r="N23" s="230" t="n"/>
      <c r="O23" s="230" t="n"/>
      <c r="P23" s="230" t="n"/>
      <c r="Q23" s="230" t="n"/>
      <c r="R23" s="230" t="n"/>
      <c r="S23" s="230" t="n"/>
      <c r="T23" s="230" t="n"/>
      <c r="U23" s="230" t="n"/>
      <c r="V23" s="230" t="n"/>
      <c r="W23" s="230" t="n"/>
      <c r="X23" s="230" t="n"/>
      <c r="Y23" s="230" t="n"/>
      <c r="Z23" s="230" t="n"/>
      <c r="AA23" s="230" t="n"/>
      <c r="AB23" s="230" t="n"/>
      <c r="AC23" s="230" t="n"/>
      <c r="AD23" s="230" t="n"/>
    </row>
    <row r="24" spans="4:14" ht="15" customHeight="1" x14ac:dyDescent="0.25">
      <c r="D24" s="439" t="s">
        <v>164</v>
      </c>
      <c r="E24" s="232" t="n"/>
      <c r="F24" s="232" t="n"/>
      <c r="G24" s="232" t="n"/>
      <c r="H24" s="454">
        <v>403.6</v>
      </c>
      <c r="I24" s="443">
        <f>H24</f>
        <v>403.6</v>
      </c>
      <c r="J24" s="443">
        <f>I24</f>
        <v>403.6</v>
      </c>
      <c r="K24" s="443">
        <f>I24</f>
        <v>403.6</v>
      </c>
      <c r="L24" s="443">
        <f>K24</f>
        <v>403.6</v>
      </c>
      <c r="M24" s="443">
        <f>L24</f>
        <v>403.6</v>
      </c>
      <c r="N24" s="443">
        <f>M24</f>
        <v>403.6</v>
      </c>
      <c r="O24" s="234" t="n"/>
      <c r="P24" s="234" t="n"/>
      <c r="Q24" s="234" t="n"/>
      <c r="R24" s="234" t="n"/>
      <c r="S24" s="234" t="n"/>
      <c r="T24" s="234" t="n"/>
      <c r="U24" s="234" t="n"/>
      <c r="V24" s="234" t="n"/>
      <c r="W24" s="234" t="n"/>
      <c r="X24" s="234" t="n"/>
      <c r="Y24" s="234" t="n"/>
      <c r="Z24" s="234" t="n"/>
      <c r="AA24" s="234" t="n"/>
      <c r="AB24" s="234" t="n"/>
      <c r="AC24" s="234" t="n"/>
      <c r="AD24" s="234" t="n"/>
    </row>
    <row r="25" spans="4:14" ht="15" customHeight="1" x14ac:dyDescent="0.25">
      <c r="D25" s="439" t="s">
        <v>337</v>
      </c>
      <c r="E25" s="232" t="n"/>
      <c r="F25" s="232" t="n"/>
      <c r="G25" s="232" t="n"/>
      <c r="H25" s="443">
        <f t="shared" ref="H25:N25" si="3">$H$10</f>
        <v>200</v>
      </c>
      <c r="I25" s="443">
        <f t="shared" si="3"/>
        <v>200</v>
      </c>
      <c r="J25" s="443">
        <f t="shared" si="3"/>
        <v>200</v>
      </c>
      <c r="K25" s="443">
        <f t="shared" si="3"/>
        <v>200</v>
      </c>
      <c r="L25" s="443">
        <f t="shared" si="3"/>
        <v>200</v>
      </c>
      <c r="M25" s="443">
        <f t="shared" si="3"/>
        <v>200</v>
      </c>
      <c r="N25" s="443">
        <f t="shared" si="3"/>
        <v>200</v>
      </c>
      <c r="O25" s="234" t="n"/>
      <c r="P25" s="234" t="n"/>
      <c r="Q25" s="234" t="n"/>
      <c r="R25" s="234" t="n"/>
      <c r="S25" s="234" t="n"/>
      <c r="T25" s="234" t="n"/>
      <c r="U25" s="234" t="n"/>
      <c r="V25" s="234" t="n"/>
      <c r="W25" s="234" t="n"/>
      <c r="X25" s="234" t="n"/>
      <c r="Y25" s="234" t="n"/>
      <c r="Z25" s="234" t="n"/>
      <c r="AA25" s="234" t="n"/>
      <c r="AB25" s="234" t="n"/>
      <c r="AC25" s="234" t="n"/>
      <c r="AD25" s="234" t="n"/>
    </row>
    <row r="26" spans="4:14" ht="15" customHeight="1" x14ac:dyDescent="0.25">
      <c r="D26" s="154" t="n"/>
      <c r="E26" s="154" t="n"/>
      <c r="F26" s="154" t="n"/>
      <c r="G26" s="154" t="n"/>
      <c r="H26" s="154" t="n"/>
      <c r="I26" s="154" t="n"/>
      <c r="J26" s="154" t="n"/>
      <c r="K26" s="154" t="n"/>
      <c r="L26" s="154" t="n"/>
      <c r="M26" s="154" t="n"/>
      <c r="N26" s="154" t="n"/>
      <c r="O26" s="154" t="n"/>
      <c r="P26" s="154" t="n"/>
      <c r="Q26" s="154" t="n"/>
      <c r="R26" s="154" t="n"/>
      <c r="S26" s="154" t="n"/>
      <c r="T26" s="154" t="n"/>
      <c r="U26" s="154" t="n"/>
      <c r="V26" s="154" t="n"/>
      <c r="W26" s="154" t="n"/>
      <c r="X26" s="154" t="n"/>
      <c r="Y26" s="154" t="n"/>
      <c r="Z26" s="154" t="n"/>
      <c r="AA26" s="154" t="n"/>
      <c r="AB26" s="154" t="n"/>
      <c r="AC26" s="154" t="n"/>
      <c r="AD26" s="154" t="n"/>
    </row>
    <row r="27" spans="4:14" ht="15" customHeight="1" x14ac:dyDescent="0.25">
      <c r="D27" s="437" t="s">
        <v>344</v>
      </c>
      <c r="E27" s="230" t="n"/>
      <c r="F27" s="230" t="n"/>
      <c r="G27" s="230" t="n"/>
      <c r="H27" s="230" t="n"/>
      <c r="I27" s="230" t="n"/>
      <c r="J27" s="230" t="n"/>
      <c r="K27" s="230" t="n"/>
      <c r="L27" s="230" t="n"/>
      <c r="M27" s="230" t="n"/>
      <c r="N27" s="230" t="n"/>
      <c r="O27" s="230" t="n"/>
      <c r="P27" s="230" t="n"/>
      <c r="Q27" s="230" t="n"/>
      <c r="R27" s="230" t="n"/>
      <c r="S27" s="230" t="n"/>
      <c r="T27" s="230" t="n"/>
      <c r="U27" s="230" t="n"/>
      <c r="V27" s="230" t="n"/>
      <c r="W27" s="230" t="n"/>
      <c r="X27" s="230" t="n"/>
      <c r="Y27" s="230" t="n"/>
      <c r="Z27" s="230" t="n"/>
      <c r="AA27" s="230" t="n"/>
      <c r="AB27" s="230" t="n"/>
      <c r="AC27" s="230" t="n"/>
      <c r="AD27" s="230" t="n"/>
    </row>
    <row r="28" spans="4:14" ht="15" customHeight="1" x14ac:dyDescent="0.25">
      <c r="D28" s="439" t="s">
        <v>164</v>
      </c>
      <c r="E28" s="232" t="n"/>
      <c r="F28" s="232" t="n"/>
      <c r="G28" s="232" t="n"/>
      <c r="H28" s="443">
        <f t="shared" ref="H28:N29" si="4">H$20*(H24/SUM(H$24:H$25))</f>
        <v>160.47713717693836</v>
      </c>
      <c r="I28" s="443">
        <f t="shared" si="4"/>
        <v>178.30793019659819</v>
      </c>
      <c r="J28" s="443">
        <f t="shared" si="4"/>
        <v>196.138723216258</v>
      </c>
      <c r="K28" s="443">
        <f t="shared" si="4"/>
        <v>213.96951623591781</v>
      </c>
      <c r="L28" s="443">
        <f t="shared" si="4"/>
        <v>231.80030925557762</v>
      </c>
      <c r="M28" s="443">
        <f t="shared" si="4"/>
        <v>249.63110227523748</v>
      </c>
      <c r="N28" s="443">
        <f t="shared" si="4"/>
        <v>267.46189529489726</v>
      </c>
      <c r="O28" s="234" t="n"/>
      <c r="P28" s="234" t="n"/>
      <c r="Q28" s="234" t="n"/>
      <c r="R28" s="234" t="n"/>
      <c r="S28" s="234" t="n"/>
      <c r="T28" s="234" t="n"/>
      <c r="U28" s="234" t="n"/>
      <c r="V28" s="234" t="n"/>
      <c r="W28" s="234" t="n"/>
      <c r="X28" s="234" t="n"/>
      <c r="Y28" s="234" t="n"/>
      <c r="Z28" s="234" t="n"/>
      <c r="AA28" s="234" t="n"/>
      <c r="AB28" s="234" t="n"/>
      <c r="AC28" s="234" t="n"/>
      <c r="AD28" s="234" t="n"/>
    </row>
    <row r="29" spans="4:14" ht="15" customHeight="1" x14ac:dyDescent="0.25">
      <c r="D29" s="439" t="s">
        <v>337</v>
      </c>
      <c r="E29" s="232" t="n"/>
      <c r="F29" s="232" t="n"/>
      <c r="G29" s="232" t="n"/>
      <c r="H29" s="443">
        <f t="shared" si="4"/>
        <v>79.522862823061629</v>
      </c>
      <c r="I29" s="443">
        <f t="shared" si="4"/>
        <v>88.358736470068493</v>
      </c>
      <c r="J29" s="443">
        <f t="shared" si="4"/>
        <v>97.194610117075328</v>
      </c>
      <c r="K29" s="443">
        <f t="shared" si="4"/>
        <v>106.03048376408218</v>
      </c>
      <c r="L29" s="443">
        <f t="shared" si="4"/>
        <v>114.86635741108901</v>
      </c>
      <c r="M29" s="443">
        <f t="shared" si="4"/>
        <v>123.70223105809589</v>
      </c>
      <c r="N29" s="443">
        <f t="shared" si="4"/>
        <v>132.53810470510271</v>
      </c>
      <c r="O29" s="234" t="n"/>
      <c r="P29" s="234" t="n"/>
      <c r="Q29" s="234" t="n"/>
      <c r="R29" s="234" t="n"/>
      <c r="S29" s="234" t="n"/>
      <c r="T29" s="234" t="n"/>
      <c r="U29" s="234" t="n"/>
      <c r="V29" s="234" t="n"/>
      <c r="W29" s="234" t="n"/>
      <c r="X29" s="234" t="n"/>
      <c r="Y29" s="234" t="n"/>
      <c r="Z29" s="234" t="n"/>
      <c r="AA29" s="234" t="n"/>
      <c r="AB29" s="234" t="n"/>
      <c r="AC29" s="234" t="n"/>
      <c r="AD29" s="234" t="n"/>
    </row>
    <row r="30" spans="4:14" ht="15" customHeight="1" x14ac:dyDescent="0.25">
      <c r="D30" s="154" t="n"/>
      <c r="E30" s="154" t="n"/>
      <c r="F30" s="154" t="n"/>
      <c r="G30" s="154" t="n"/>
      <c r="H30" s="154" t="n"/>
      <c r="I30" s="154" t="n"/>
      <c r="J30" s="154" t="n"/>
      <c r="K30" s="154" t="n"/>
      <c r="L30" s="154" t="n"/>
      <c r="M30" s="154" t="n"/>
      <c r="N30" s="154" t="n"/>
      <c r="O30" s="154" t="n"/>
      <c r="P30" s="154" t="n"/>
      <c r="Q30" s="154" t="n"/>
      <c r="R30" s="154" t="n"/>
      <c r="S30" s="154" t="n"/>
      <c r="T30" s="154" t="n"/>
      <c r="U30" s="154" t="n"/>
      <c r="V30" s="154" t="n"/>
      <c r="W30" s="154" t="n"/>
      <c r="X30" s="154" t="n"/>
      <c r="Y30" s="154" t="n"/>
      <c r="Z30" s="154" t="n"/>
      <c r="AA30" s="154" t="n"/>
      <c r="AB30" s="154" t="n"/>
      <c r="AC30" s="154" t="n"/>
      <c r="AD30" s="154" t="n"/>
    </row>
    <row r="31" spans="4:14" ht="15" customHeight="1" x14ac:dyDescent="0.25">
      <c r="D31" s="437" t="s">
        <v>343</v>
      </c>
      <c r="E31" s="230" t="n"/>
      <c r="F31" s="230" t="n"/>
      <c r="G31" s="230" t="n"/>
      <c r="H31" s="230" t="n"/>
      <c r="I31" s="230" t="n"/>
      <c r="J31" s="230" t="n"/>
      <c r="K31" s="230" t="n"/>
      <c r="L31" s="230" t="n"/>
      <c r="M31" s="230" t="n"/>
      <c r="N31" s="230" t="n"/>
      <c r="O31" s="230" t="n"/>
      <c r="P31" s="230" t="n"/>
      <c r="Q31" s="230" t="n"/>
      <c r="R31" s="230" t="n"/>
      <c r="S31" s="230" t="n"/>
      <c r="T31" s="230" t="n"/>
      <c r="U31" s="230" t="n"/>
      <c r="V31" s="230" t="n"/>
      <c r="W31" s="230" t="n"/>
      <c r="X31" s="230" t="n"/>
      <c r="Y31" s="230" t="n"/>
      <c r="Z31" s="230" t="n"/>
      <c r="AA31" s="230" t="n"/>
      <c r="AB31" s="230" t="n"/>
      <c r="AC31" s="230" t="n"/>
      <c r="AD31" s="230" t="n"/>
    </row>
    <row r="32" spans="4:14" ht="15" customHeight="1" x14ac:dyDescent="0.25">
      <c r="D32" s="439" t="s">
        <v>342</v>
      </c>
      <c r="E32" s="232" t="n"/>
      <c r="F32" s="232" t="n"/>
      <c r="G32" s="232" t="n"/>
      <c r="H32" s="443">
        <f t="shared" ref="H32:N32" si="5">H21</f>
        <v>210</v>
      </c>
      <c r="I32" s="443">
        <f t="shared" si="5"/>
        <v>233.33333333333334</v>
      </c>
      <c r="J32" s="443">
        <f t="shared" si="5"/>
        <v>256.66666666666663</v>
      </c>
      <c r="K32" s="443">
        <f t="shared" si="5"/>
        <v>280</v>
      </c>
      <c r="L32" s="443">
        <f t="shared" si="5"/>
        <v>303.33333333333331</v>
      </c>
      <c r="M32" s="443">
        <f t="shared" si="5"/>
        <v>326.66666666666669</v>
      </c>
      <c r="N32" s="443">
        <f t="shared" si="5"/>
        <v>350</v>
      </c>
      <c r="O32" s="234" t="n"/>
      <c r="P32" s="234" t="n"/>
      <c r="Q32" s="234" t="n"/>
      <c r="R32" s="234" t="n"/>
      <c r="S32" s="234" t="n"/>
      <c r="T32" s="234" t="n"/>
      <c r="U32" s="234" t="n"/>
      <c r="V32" s="234" t="n"/>
      <c r="W32" s="234" t="n"/>
      <c r="X32" s="234" t="n"/>
      <c r="Y32" s="234" t="n"/>
      <c r="Z32" s="234" t="n"/>
      <c r="AA32" s="234" t="n"/>
      <c r="AB32" s="234" t="n"/>
      <c r="AC32" s="234" t="n"/>
      <c r="AD32" s="234" t="n"/>
    </row>
    <row r="33" spans="4:14" ht="15" customHeight="1" x14ac:dyDescent="0.25">
      <c r="D33" s="439" t="s">
        <v>341</v>
      </c>
      <c r="E33" s="232" t="n"/>
      <c r="F33" s="232" t="n"/>
      <c r="G33" s="232" t="n"/>
      <c r="H33" s="443">
        <f t="shared" ref="H33:N33" si="6">H29</f>
        <v>79.522862823061629</v>
      </c>
      <c r="I33" s="443">
        <f t="shared" si="6"/>
        <v>88.358736470068493</v>
      </c>
      <c r="J33" s="443">
        <f t="shared" si="6"/>
        <v>97.194610117075328</v>
      </c>
      <c r="K33" s="443">
        <f t="shared" si="6"/>
        <v>106.03048376408218</v>
      </c>
      <c r="L33" s="443">
        <f t="shared" si="6"/>
        <v>114.86635741108901</v>
      </c>
      <c r="M33" s="443">
        <f t="shared" si="6"/>
        <v>123.70223105809589</v>
      </c>
      <c r="N33" s="443">
        <f t="shared" si="6"/>
        <v>132.53810470510271</v>
      </c>
      <c r="O33" s="234" t="n"/>
      <c r="P33" s="234" t="n"/>
      <c r="Q33" s="234" t="n"/>
      <c r="R33" s="234" t="n"/>
      <c r="S33" s="234" t="n"/>
      <c r="T33" s="234" t="n"/>
      <c r="U33" s="234" t="n"/>
      <c r="V33" s="234" t="n"/>
      <c r="W33" s="234" t="n"/>
      <c r="X33" s="234" t="n"/>
      <c r="Y33" s="234" t="n"/>
      <c r="Z33" s="234" t="n"/>
      <c r="AA33" s="234" t="n"/>
      <c r="AB33" s="234" t="n"/>
      <c r="AC33" s="234" t="n"/>
      <c r="AD33" s="234" t="n"/>
    </row>
    <row r="34" spans="4:14" ht="15" customHeight="1" x14ac:dyDescent="0.25">
      <c r="D34" s="439" t="s">
        <v>340</v>
      </c>
      <c r="E34" s="232" t="n"/>
      <c r="F34" s="232" t="n"/>
      <c r="G34" s="232" t="n"/>
      <c r="H34" s="443">
        <f t="shared" ref="H34:N34" si="7">SUM(H32:H33)</f>
        <v>289.52286282306164</v>
      </c>
      <c r="I34" s="443">
        <f t="shared" si="7"/>
        <v>321.69206980340186</v>
      </c>
      <c r="J34" s="443">
        <f t="shared" si="7"/>
        <v>353.86127678374197</v>
      </c>
      <c r="K34" s="443">
        <f t="shared" si="7"/>
        <v>386.03048376408219</v>
      </c>
      <c r="L34" s="443">
        <f t="shared" si="7"/>
        <v>418.19969074442236</v>
      </c>
      <c r="M34" s="443">
        <f t="shared" si="7"/>
        <v>450.36889772476258</v>
      </c>
      <c r="N34" s="443">
        <f t="shared" si="7"/>
        <v>482.53810470510268</v>
      </c>
      <c r="O34" s="234" t="n"/>
      <c r="P34" s="234" t="n"/>
      <c r="Q34" s="234" t="n"/>
      <c r="R34" s="234" t="n"/>
      <c r="S34" s="234" t="n"/>
      <c r="T34" s="234" t="n"/>
      <c r="U34" s="234" t="n"/>
      <c r="V34" s="234" t="n"/>
      <c r="W34" s="234" t="n"/>
      <c r="X34" s="234" t="n"/>
      <c r="Y34" s="234" t="n"/>
      <c r="Z34" s="234" t="n"/>
      <c r="AA34" s="234" t="n"/>
      <c r="AB34" s="234" t="n"/>
      <c r="AC34" s="234" t="n"/>
      <c r="AD34" s="234" t="n"/>
    </row>
    <row r="35" spans="4:14" ht="15" customHeight="1" x14ac:dyDescent="0.25">
      <c r="D35" s="154" t="n"/>
      <c r="E35" s="154" t="n"/>
      <c r="F35" s="154" t="n"/>
      <c r="G35" s="154" t="n"/>
      <c r="H35" s="154" t="n"/>
      <c r="I35" s="154" t="n"/>
      <c r="J35" s="154" t="n"/>
      <c r="K35" s="154" t="n"/>
      <c r="L35" s="154" t="n"/>
      <c r="M35" s="154" t="n"/>
      <c r="N35" s="154" t="n"/>
      <c r="O35" s="154" t="n"/>
      <c r="P35" s="154" t="n"/>
      <c r="Q35" s="154" t="n"/>
      <c r="R35" s="154" t="n"/>
      <c r="S35" s="154" t="n"/>
      <c r="T35" s="154" t="n"/>
      <c r="U35" s="154" t="n"/>
      <c r="V35" s="154" t="n"/>
      <c r="W35" s="154" t="n"/>
      <c r="X35" s="154" t="n"/>
      <c r="Y35" s="154" t="n"/>
      <c r="Z35" s="154" t="n"/>
      <c r="AA35" s="154" t="n"/>
      <c r="AB35" s="154" t="n"/>
      <c r="AC35" s="154" t="n"/>
      <c r="AD35" s="154" t="n"/>
    </row>
    <row r="36" spans="4:14" ht="15" customHeight="1" x14ac:dyDescent="0.25">
      <c r="D36" s="437" t="s">
        <v>339</v>
      </c>
      <c r="E36" s="230" t="n"/>
      <c r="F36" s="230" t="n"/>
      <c r="G36" s="230" t="n"/>
      <c r="H36" s="230" t="n"/>
      <c r="I36" s="230" t="n"/>
      <c r="J36" s="230" t="n"/>
      <c r="K36" s="230" t="n"/>
      <c r="L36" s="230" t="n"/>
      <c r="M36" s="230" t="n"/>
      <c r="N36" s="230" t="n"/>
      <c r="O36" s="230" t="n"/>
      <c r="P36" s="230" t="n"/>
      <c r="Q36" s="230" t="n"/>
      <c r="R36" s="230" t="n"/>
      <c r="S36" s="230" t="n"/>
      <c r="T36" s="230" t="n"/>
      <c r="U36" s="230" t="n"/>
      <c r="V36" s="230" t="n"/>
      <c r="W36" s="230" t="n"/>
      <c r="X36" s="230" t="n"/>
      <c r="Y36" s="230" t="n"/>
      <c r="Z36" s="230" t="n"/>
      <c r="AA36" s="230" t="n"/>
      <c r="AB36" s="230" t="n"/>
      <c r="AC36" s="230" t="n"/>
      <c r="AD36" s="230" t="n"/>
    </row>
    <row r="37" spans="4:14" ht="15" customHeight="1" x14ac:dyDescent="0.25">
      <c r="D37" s="439" t="s">
        <v>164</v>
      </c>
      <c r="E37" s="232" t="n"/>
      <c r="F37" s="232" t="n"/>
      <c r="G37" s="232" t="n"/>
      <c r="H37" s="443">
        <f t="shared" ref="H37:N37" si="8">$H$11/100</f>
        <v>0.89</v>
      </c>
      <c r="I37" s="443">
        <f t="shared" si="8"/>
        <v>0.89</v>
      </c>
      <c r="J37" s="443">
        <f t="shared" si="8"/>
        <v>0.89</v>
      </c>
      <c r="K37" s="443">
        <f t="shared" si="8"/>
        <v>0.89</v>
      </c>
      <c r="L37" s="443">
        <f t="shared" si="8"/>
        <v>0.89</v>
      </c>
      <c r="M37" s="443">
        <f t="shared" si="8"/>
        <v>0.89</v>
      </c>
      <c r="N37" s="443">
        <f t="shared" si="8"/>
        <v>0.89</v>
      </c>
      <c r="O37" s="234" t="n"/>
      <c r="P37" s="234" t="n"/>
      <c r="Q37" s="234" t="n"/>
      <c r="R37" s="234" t="n"/>
      <c r="S37" s="234" t="n"/>
      <c r="T37" s="234" t="n"/>
      <c r="U37" s="234" t="n"/>
      <c r="V37" s="234" t="n"/>
      <c r="W37" s="234" t="n"/>
      <c r="X37" s="234" t="n"/>
      <c r="Y37" s="234" t="n"/>
      <c r="Z37" s="234" t="n"/>
      <c r="AA37" s="234" t="n"/>
      <c r="AB37" s="234" t="n"/>
      <c r="AC37" s="234" t="n"/>
      <c r="AD37" s="234" t="n"/>
    </row>
    <row r="38" spans="4:14" ht="15" customHeight="1" x14ac:dyDescent="0.25">
      <c r="D38" s="154" t="n"/>
      <c r="E38" s="154" t="n"/>
      <c r="F38" s="154" t="n"/>
      <c r="G38" s="154" t="n"/>
      <c r="H38" s="154" t="n"/>
      <c r="I38" s="154" t="n"/>
      <c r="J38" s="154" t="n"/>
      <c r="K38" s="154" t="n"/>
      <c r="L38" s="154" t="n"/>
      <c r="M38" s="154" t="n"/>
      <c r="N38" s="154" t="n"/>
      <c r="O38" s="154" t="n"/>
      <c r="P38" s="154" t="n"/>
      <c r="Q38" s="154" t="n"/>
      <c r="R38" s="154" t="n"/>
      <c r="S38" s="154" t="n"/>
      <c r="T38" s="154" t="n"/>
      <c r="U38" s="154" t="n"/>
      <c r="V38" s="154" t="n"/>
      <c r="W38" s="154" t="n"/>
      <c r="X38" s="154" t="n"/>
      <c r="Y38" s="154" t="n"/>
      <c r="Z38" s="154" t="n"/>
      <c r="AA38" s="154" t="n"/>
      <c r="AB38" s="154" t="n"/>
      <c r="AC38" s="154" t="n"/>
      <c r="AD38" s="154" t="n"/>
    </row>
    <row r="39" spans="4:14" ht="15" customHeight="1" x14ac:dyDescent="0.25">
      <c r="D39" s="437" t="s">
        <v>338</v>
      </c>
      <c r="E39" s="230" t="n"/>
      <c r="F39" s="230" t="n"/>
      <c r="G39" s="230" t="n"/>
      <c r="H39" s="230" t="n"/>
      <c r="I39" s="230" t="n"/>
      <c r="J39" s="230" t="n"/>
      <c r="K39" s="230" t="n"/>
      <c r="L39" s="230" t="n"/>
      <c r="M39" s="230" t="n"/>
      <c r="N39" s="230" t="n"/>
      <c r="O39" s="230" t="n"/>
      <c r="P39" s="230" t="n"/>
      <c r="Q39" s="230" t="n"/>
      <c r="R39" s="230" t="n"/>
      <c r="S39" s="230" t="n"/>
      <c r="T39" s="230" t="n"/>
      <c r="U39" s="230" t="n"/>
      <c r="V39" s="230" t="n"/>
      <c r="W39" s="230" t="n"/>
      <c r="X39" s="230" t="n"/>
      <c r="Y39" s="230" t="n"/>
      <c r="Z39" s="230" t="n"/>
      <c r="AA39" s="230" t="n"/>
      <c r="AB39" s="230" t="n"/>
      <c r="AC39" s="230" t="n"/>
      <c r="AD39" s="230" t="n"/>
    </row>
    <row r="40" spans="4:14" ht="15" customHeight="1" x14ac:dyDescent="0.25">
      <c r="D40" s="439" t="s">
        <v>164</v>
      </c>
      <c r="E40" s="232" t="n"/>
      <c r="F40" s="232" t="n"/>
      <c r="G40" s="232" t="n"/>
      <c r="H40" s="443">
        <f t="shared" ref="H40:N41" si="9">H28/H24</f>
        <v>0.39761431411530812</v>
      </c>
      <c r="I40" s="443">
        <f t="shared" si="9"/>
        <v>0.44179368235034239</v>
      </c>
      <c r="J40" s="443">
        <f t="shared" si="9"/>
        <v>0.4859730505853766</v>
      </c>
      <c r="K40" s="443">
        <f t="shared" si="9"/>
        <v>0.53015241882041075</v>
      </c>
      <c r="L40" s="443">
        <f t="shared" si="9"/>
        <v>0.57433178705544496</v>
      </c>
      <c r="M40" s="443">
        <f t="shared" si="9"/>
        <v>0.6185111552904794</v>
      </c>
      <c r="N40" s="443">
        <f t="shared" si="9"/>
        <v>0.6626905235255135</v>
      </c>
      <c r="O40" s="234" t="n"/>
      <c r="P40" s="234" t="n"/>
      <c r="Q40" s="234" t="n"/>
      <c r="R40" s="234" t="n"/>
      <c r="S40" s="234" t="n"/>
      <c r="T40" s="234" t="n"/>
      <c r="U40" s="234" t="n"/>
      <c r="V40" s="234" t="n"/>
      <c r="W40" s="234" t="n"/>
      <c r="X40" s="234" t="n"/>
      <c r="Y40" s="234" t="n"/>
      <c r="Z40" s="234" t="n"/>
      <c r="AA40" s="234" t="n"/>
      <c r="AB40" s="234" t="n"/>
      <c r="AC40" s="234" t="n"/>
      <c r="AD40" s="234" t="n"/>
    </row>
    <row r="41" spans="4:14" ht="15" customHeight="1" x14ac:dyDescent="0.25">
      <c r="D41" s="439" t="s">
        <v>337</v>
      </c>
      <c r="E41" s="232" t="n"/>
      <c r="F41" s="232" t="n"/>
      <c r="G41" s="232" t="n"/>
      <c r="H41" s="443">
        <f t="shared" si="9"/>
        <v>0.39761431411530812</v>
      </c>
      <c r="I41" s="443">
        <f t="shared" si="9"/>
        <v>0.44179368235034244</v>
      </c>
      <c r="J41" s="443">
        <f t="shared" si="9"/>
        <v>0.48597305058537665</v>
      </c>
      <c r="K41" s="443">
        <f t="shared" si="9"/>
        <v>0.53015241882041086</v>
      </c>
      <c r="L41" s="443">
        <f t="shared" si="9"/>
        <v>0.57433178705544508</v>
      </c>
      <c r="M41" s="443">
        <f t="shared" si="9"/>
        <v>0.6185111552904794</v>
      </c>
      <c r="N41" s="443">
        <f t="shared" si="9"/>
        <v>0.66269052352551361</v>
      </c>
      <c r="O41" s="234" t="n"/>
      <c r="P41" s="234" t="n"/>
      <c r="Q41" s="234" t="n"/>
      <c r="R41" s="234" t="n"/>
      <c r="S41" s="234" t="n"/>
      <c r="T41" s="234" t="n"/>
      <c r="U41" s="234" t="n"/>
      <c r="V41" s="234" t="n"/>
      <c r="W41" s="234" t="n"/>
      <c r="X41" s="234" t="n"/>
      <c r="Y41" s="234" t="n"/>
      <c r="Z41" s="234" t="n"/>
      <c r="AA41" s="234" t="n"/>
      <c r="AB41" s="234" t="n"/>
      <c r="AC41" s="234" t="n"/>
      <c r="AD41" s="234" t="n"/>
    </row>
  </sheetData>
  <conditionalFormatting sqref="V8:V15 Y9:AD14 H17:N37 G18 H39:N42">
    <cfRule type="expression" dxfId="70" priority="2">
      <formula>$H$8=1</formula>
    </cfRule>
  </conditionalFormatting>
  <conditionalFormatting sqref="Y8">
    <cfRule type="expression" dxfId="69" priority="1">
      <formula>$G$8=1</formula>
    </cfRule>
  </conditionalFormatting>
  <conditionalFormatting sqref="Z8:AD8">
    <cfRule type="expression" dxfId="68" priority="3">
      <formula>$H$8=1</formula>
    </cfRule>
  </conditionalFormatting>
  <pageMargins left="0.7" right="0.7" top="0.75" bottom="0.75" header="0.3" footer="0.3"/>
  <pageSetup scale="3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5493-5AD8-46FD-AA48-C881F9F3F54A}">
  <sheetPr>
    <tabColor rgb="FF24B1B1"/>
  </sheetPr>
  <dimension ref="D3:W48"/>
  <sheetViews>
    <sheetView showGridLines="0" zoomScaleNormal="100" zoomScaleSheetLayoutView="100" workbookViewId="0" zoomScale="85">
      <selection activeCell="A1" sqref="A1"/>
    </sheetView>
  </sheetViews>
  <sheetFormatPr defaultColWidth="10.6328125" defaultRowHeight="22" customHeight="1" x14ac:dyDescent="0.25"/>
  <cols>
    <col width="1.8" customWidth="1" style="19" min="1" max="16384"/>
    <col width="1.8" customWidth="1" min="2" max="2"/>
    <col width="1.8" customWidth="1" min="3" max="3"/>
    <col width="26" customWidth="1" min="4" max="4"/>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s>
  <sheetData xmlns="http://schemas.openxmlformats.org/spreadsheetml/2006/main" xmlns:x14ac="http://schemas.microsoft.com/office/spreadsheetml/2009/9/ac">
    <row r="3" spans="4:23" ht="22" customHeight="1" x14ac:dyDescent="0.25">
      <c r="D3" s="455" t="s">
        <v>6</v>
      </c>
      <c r="E3" s="178" t="n"/>
      <c r="F3" s="178" t="n"/>
      <c r="G3" s="294"/>
      <c r="H3" s="294"/>
      <c r="I3" s="294"/>
      <c r="J3" s="456"/>
      <c r="K3" s="456"/>
      <c r="L3" s="456"/>
      <c r="M3" s="456"/>
      <c r="N3" s="456"/>
      <c r="O3" s="456"/>
      <c r="P3" s="456"/>
      <c r="Q3" s="456"/>
      <c r="R3" s="178" t="n"/>
      <c r="S3" s="178" t="n"/>
      <c r="T3" s="456"/>
      <c r="U3" s="456"/>
      <c r="V3" s="456"/>
      <c r="W3" s="457" t="s">
        <v>14</v>
      </c>
    </row>
    <row r="4" spans="4:23" ht="22" customHeight="1" x14ac:dyDescent="0.25">
      <c r="D4" s="455" t="s">
        <v>406</v>
      </c>
      <c r="E4" s="178" t="n"/>
      <c r="F4" s="178" t="n"/>
      <c r="G4" s="294"/>
      <c r="H4" s="294"/>
      <c r="I4" s="294"/>
      <c r="J4" s="294"/>
      <c r="K4" s="294"/>
      <c r="L4" s="294"/>
      <c r="M4" s="294"/>
      <c r="N4" s="294"/>
      <c r="O4" s="294"/>
      <c r="P4" s="294"/>
      <c r="Q4" s="294"/>
      <c r="R4" s="294"/>
      <c r="S4" s="294"/>
      <c r="T4" s="294"/>
      <c r="U4" s="294"/>
      <c r="V4" s="294"/>
      <c r="W4" s="457" t="s">
        <v>0</v>
      </c>
    </row>
    <row r="5" spans="4:23" ht="22" customHeight="1" x14ac:dyDescent="0.25">
      <c r="D5" s="458" t="s">
        <v>304</v>
      </c>
      <c r="E5" s="178" t="n"/>
      <c r="F5" s="178" t="n"/>
      <c r="G5" s="178" t="n"/>
      <c r="H5" s="178" t="n"/>
      <c r="I5" s="456"/>
      <c r="J5" s="456"/>
      <c r="K5" s="456"/>
      <c r="L5" s="456"/>
      <c r="M5" s="456"/>
      <c r="N5" s="456"/>
      <c r="O5" s="456"/>
      <c r="P5" s="456"/>
      <c r="Q5" s="456"/>
      <c r="R5" s="456"/>
      <c r="S5" s="456"/>
      <c r="T5" s="456"/>
      <c r="U5" s="456"/>
      <c r="V5" s="456"/>
      <c r="W5" s="455"/>
    </row>
    <row r="6" spans="4:23" ht="22" customHeight="1" x14ac:dyDescent="0.25">
      <c r="D6" s="163"/>
      <c r="E6" s="154" t="n"/>
      <c r="F6" s="154" t="n"/>
      <c r="G6" s="154" t="n"/>
      <c r="H6" s="154" t="n"/>
      <c r="I6" s="414"/>
      <c r="J6" s="414"/>
      <c r="K6" s="414"/>
      <c r="L6" s="414"/>
      <c r="M6" s="414"/>
      <c r="N6" s="414"/>
      <c r="O6" s="414"/>
      <c r="P6" s="414"/>
      <c r="Q6" s="414"/>
      <c r="R6" s="414"/>
      <c r="S6" s="414"/>
      <c r="T6" s="414"/>
      <c r="U6" s="414"/>
      <c r="V6" s="414"/>
      <c r="W6" s="161"/>
    </row>
    <row r="7" spans="4:23" ht="22" customHeight="1" x14ac:dyDescent="0.25">
      <c r="D7" s="229" t="s">
        <v>405</v>
      </c>
      <c r="E7" s="230" t="n"/>
      <c r="F7" s="230" t="n"/>
      <c r="G7" s="230" t="n"/>
      <c r="H7" s="230" t="n"/>
      <c r="I7" s="417"/>
      <c r="J7" s="417"/>
      <c r="K7" s="417"/>
      <c r="L7" s="417"/>
      <c r="M7" s="417"/>
      <c r="N7" s="417"/>
      <c r="O7" s="417"/>
      <c r="P7" s="417"/>
      <c r="Q7" s="417"/>
      <c r="R7" s="417"/>
      <c r="S7" s="417"/>
      <c r="T7" s="417"/>
      <c r="U7" s="417"/>
      <c r="V7" s="230" t="n"/>
      <c r="W7" s="230" t="n"/>
    </row>
    <row r="8" spans="4:23" ht="22" customHeight="1" x14ac:dyDescent="0.25">
      <c r="D8" s="231" t="s">
        <v>404</v>
      </c>
      <c r="E8" s="232" t="n"/>
      <c r="F8" s="401">
        <f>'Capital Structure'!G14</f>
        <v>0</v>
      </c>
      <c r="G8" s="234" t="n"/>
      <c r="H8" s="234" t="n"/>
      <c r="I8" s="407"/>
      <c r="J8" s="407"/>
      <c r="K8" s="407"/>
      <c r="L8" s="407"/>
      <c r="M8" s="407"/>
      <c r="N8" s="407"/>
      <c r="O8" s="407"/>
      <c r="P8" s="407"/>
      <c r="Q8" s="407"/>
      <c r="R8" s="407"/>
      <c r="S8" s="407"/>
      <c r="T8" s="407"/>
      <c r="U8" s="407"/>
      <c r="V8" s="234" t="n"/>
      <c r="W8" s="234" t="n"/>
    </row>
    <row r="9" spans="4:23" ht="22" customHeight="1" x14ac:dyDescent="0.25">
      <c r="D9" s="231" t="s">
        <v>403</v>
      </c>
      <c r="E9" s="232" t="n"/>
      <c r="F9" s="401">
        <f>'Capital Structure'!G15</f>
        <v>0</v>
      </c>
      <c r="G9" s="234" t="n"/>
      <c r="H9" s="234" t="n"/>
      <c r="I9" s="407"/>
      <c r="J9" s="407"/>
      <c r="K9" s="407"/>
      <c r="L9" s="407"/>
      <c r="M9" s="407"/>
      <c r="N9" s="407"/>
      <c r="O9" s="407"/>
      <c r="P9" s="407"/>
      <c r="Q9" s="407"/>
      <c r="R9" s="407"/>
      <c r="S9" s="407"/>
      <c r="T9" s="407"/>
      <c r="U9" s="407"/>
      <c r="V9" s="234" t="n"/>
      <c r="W9" s="234" t="n"/>
    </row>
    <row r="10" spans="4:23" ht="22" customHeight="1" x14ac:dyDescent="0.25">
      <c r="D10" s="231" t="s">
        <v>164</v>
      </c>
      <c r="E10" s="232" t="n"/>
      <c r="F10" s="401">
        <f>'Capital Structure'!G17</f>
        <v>403.32499999999999</v>
      </c>
      <c r="G10" s="234" t="n"/>
      <c r="H10" s="234" t="n"/>
      <c r="I10" s="407"/>
      <c r="J10" s="407"/>
      <c r="K10" s="407"/>
      <c r="L10" s="407"/>
      <c r="M10" s="407"/>
      <c r="N10" s="407"/>
      <c r="O10" s="407"/>
      <c r="P10" s="407"/>
      <c r="Q10" s="407"/>
      <c r="R10" s="407"/>
      <c r="S10" s="407"/>
      <c r="T10" s="407"/>
      <c r="U10" s="407"/>
      <c r="V10" s="234" t="n"/>
      <c r="W10" s="234" t="n"/>
    </row>
    <row r="11" spans="4:23" ht="22" customHeight="1" x14ac:dyDescent="0.25">
      <c r="D11" s="231" t="s">
        <v>402</v>
      </c>
      <c r="E11" s="232" t="n"/>
      <c r="F11" s="401">
        <f>'Capital Structure'!G32</f>
        <v>19.623999999999999</v>
      </c>
      <c r="G11" s="234" t="n"/>
      <c r="H11" s="234" t="n"/>
      <c r="I11" s="407"/>
      <c r="J11" s="407"/>
      <c r="K11" s="407"/>
      <c r="L11" s="407"/>
      <c r="M11" s="407"/>
      <c r="N11" s="407"/>
      <c r="O11" s="407"/>
      <c r="P11" s="407"/>
      <c r="Q11" s="407"/>
      <c r="R11" s="407"/>
      <c r="S11" s="407"/>
      <c r="T11" s="407"/>
      <c r="U11" s="407"/>
      <c r="V11" s="234" t="n"/>
      <c r="W11" s="234" t="n"/>
    </row>
    <row r="12" spans="4:23" ht="22" customHeight="1" x14ac:dyDescent="0.25">
      <c r="D12" s="207" t="s">
        <v>401</v>
      </c>
      <c r="E12" s="208" t="n"/>
      <c r="F12" s="403">
        <f>'Capital Structure'!G22</f>
        <v>69.969000000000065</v>
      </c>
      <c r="G12" s="210" t="n"/>
      <c r="H12" s="210" t="n"/>
      <c r="I12" s="428"/>
      <c r="J12" s="428"/>
      <c r="K12" s="428"/>
      <c r="L12" s="428"/>
      <c r="M12" s="428"/>
      <c r="N12" s="428"/>
      <c r="O12" s="428"/>
      <c r="P12" s="428"/>
      <c r="Q12" s="428"/>
      <c r="R12" s="428"/>
      <c r="S12" s="428"/>
      <c r="T12" s="428"/>
      <c r="U12" s="428"/>
      <c r="V12" s="210" t="n"/>
      <c r="W12" s="210" t="n"/>
    </row>
    <row r="13" spans="4:23" ht="22" customHeight="1" x14ac:dyDescent="0.25">
      <c r="D13" s="154" t="n"/>
      <c r="E13" s="154" t="n"/>
      <c r="F13" s="414"/>
      <c r="G13" s="154" t="n"/>
      <c r="H13" s="154" t="n"/>
      <c r="I13" s="414"/>
      <c r="J13" s="414"/>
      <c r="K13" s="414"/>
      <c r="L13" s="414"/>
      <c r="M13" s="414"/>
      <c r="N13" s="414"/>
      <c r="O13" s="414"/>
      <c r="P13" s="414"/>
      <c r="Q13" s="414"/>
      <c r="R13" s="414"/>
      <c r="S13" s="414"/>
      <c r="T13" s="414"/>
      <c r="U13" s="414"/>
      <c r="V13" s="154" t="n"/>
      <c r="W13" s="154" t="n"/>
    </row>
    <row r="14" spans="4:23" ht="22" customHeight="1" x14ac:dyDescent="0.25">
      <c r="D14" s="229" t="s">
        <v>399</v>
      </c>
      <c r="E14" s="230" t="n"/>
      <c r="F14" s="417"/>
      <c r="G14" s="230" t="n"/>
      <c r="H14" s="230" t="n"/>
      <c r="I14" s="417"/>
      <c r="J14" s="417"/>
      <c r="K14" s="417"/>
      <c r="L14" s="417"/>
      <c r="M14" s="417"/>
      <c r="N14" s="417"/>
      <c r="O14" s="417"/>
      <c r="P14" s="417"/>
      <c r="Q14" s="417"/>
      <c r="R14" s="417"/>
      <c r="S14" s="417"/>
      <c r="T14" s="417"/>
      <c r="U14" s="417"/>
      <c r="V14" s="230" t="n"/>
      <c r="W14" s="230" t="n"/>
    </row>
    <row r="15" spans="4:23" ht="22" customHeight="1" x14ac:dyDescent="0.25">
      <c r="D15" s="247" t="s">
        <v>265</v>
      </c>
      <c r="E15" s="232" t="n"/>
      <c r="F15" s="407">
        <f>F8</f>
        <v>0</v>
      </c>
      <c r="G15" s="234" t="n"/>
      <c r="H15" s="234" t="n"/>
      <c r="I15" s="407"/>
      <c r="J15" s="407"/>
      <c r="K15" s="407"/>
      <c r="L15" s="407"/>
      <c r="M15" s="407"/>
      <c r="N15" s="407"/>
      <c r="O15" s="407"/>
      <c r="P15" s="407"/>
      <c r="Q15" s="407"/>
      <c r="R15" s="407"/>
      <c r="S15" s="407"/>
      <c r="T15" s="407"/>
      <c r="U15" s="407"/>
      <c r="V15" s="234" t="n"/>
      <c r="W15" s="234" t="n"/>
    </row>
    <row r="16" spans="4:23" ht="22" customHeight="1" x14ac:dyDescent="0.25">
      <c r="D16" s="203" t="s">
        <v>400</v>
      </c>
      <c r="E16" s="191" t="n"/>
      <c r="F16" s="434">
        <v>0</v>
      </c>
      <c r="G16" s="194" t="n"/>
      <c r="H16" s="194" t="n"/>
      <c r="I16" s="420"/>
      <c r="J16" s="420"/>
      <c r="K16" s="420"/>
      <c r="L16" s="420"/>
      <c r="M16" s="420"/>
      <c r="N16" s="420"/>
      <c r="O16" s="420"/>
      <c r="P16" s="420"/>
      <c r="Q16" s="420"/>
      <c r="R16" s="420"/>
      <c r="S16" s="420"/>
      <c r="T16" s="420"/>
      <c r="U16" s="420"/>
      <c r="V16" s="194" t="n"/>
      <c r="W16" s="194" t="n"/>
    </row>
    <row r="17" spans="4:22" ht="22" customHeight="1" x14ac:dyDescent="0.25">
      <c r="D17" s="408" t="s">
        <v>399</v>
      </c>
      <c r="E17" s="402"/>
      <c r="F17" s="409">
        <f>-MIN(MAX(F20,0),F16)</f>
        <v>0</v>
      </c>
      <c r="G17" s="234" t="n"/>
      <c r="H17" s="234" t="n"/>
      <c r="I17" s="407"/>
      <c r="J17" s="407"/>
      <c r="K17" s="407"/>
      <c r="L17" s="407"/>
      <c r="M17" s="407"/>
      <c r="N17" s="407"/>
      <c r="O17" s="407"/>
      <c r="P17" s="407"/>
      <c r="Q17" s="407"/>
      <c r="R17" s="407"/>
      <c r="S17" s="407"/>
      <c r="T17" s="407"/>
      <c r="U17" s="407"/>
      <c r="V17" s="234" t="n"/>
      <c r="W17" s="234" t="n"/>
    </row>
    <row r="18" spans="4:22" ht="22" customHeight="1" x14ac:dyDescent="0.25">
      <c r="D18" s="154" t="n"/>
      <c r="E18" s="154" t="n"/>
      <c r="F18" s="154" t="n"/>
      <c r="G18" s="154" t="n"/>
      <c r="H18" s="154" t="n"/>
      <c r="I18" s="414"/>
      <c r="J18" s="414"/>
      <c r="K18" s="414"/>
      <c r="L18" s="414"/>
      <c r="M18" s="414"/>
      <c r="N18" s="414"/>
      <c r="O18" s="414"/>
      <c r="P18" s="414"/>
      <c r="Q18" s="414"/>
      <c r="R18" s="414"/>
      <c r="S18" s="414"/>
      <c r="T18" s="414"/>
      <c r="U18" s="414"/>
      <c r="V18" s="154" t="n"/>
      <c r="W18" s="154" t="n"/>
    </row>
    <row r="19" spans="4:22" ht="22" customHeight="1" x14ac:dyDescent="0.25">
      <c r="D19" s="177" t="s">
        <v>398</v>
      </c>
      <c r="E19" s="178" t="n"/>
      <c r="F19" s="178" t="n"/>
      <c r="G19" s="178" t="n"/>
      <c r="H19" s="178" t="n"/>
      <c r="I19" s="456"/>
      <c r="J19" s="456"/>
      <c r="K19" s="456"/>
      <c r="L19" s="456"/>
      <c r="M19" s="456"/>
      <c r="N19" s="456"/>
      <c r="O19" s="456"/>
      <c r="P19" s="456"/>
      <c r="Q19" s="456"/>
      <c r="R19" s="456"/>
      <c r="S19" s="456"/>
      <c r="T19" s="456"/>
      <c r="U19" s="456"/>
      <c r="V19" s="178" t="n"/>
      <c r="W19" s="178" t="n"/>
    </row>
    <row r="20" spans="4:22" ht="22" customHeight="1" x14ac:dyDescent="0.25">
      <c r="D20" s="406" t="s">
        <v>398</v>
      </c>
      <c r="E20" s="414"/>
      <c r="F20" s="405">
        <v>100</v>
      </c>
      <c r="G20" s="187" t="n"/>
      <c r="H20" s="187" t="n"/>
      <c r="I20" s="415"/>
      <c r="J20" s="415"/>
      <c r="K20" s="415"/>
      <c r="L20" s="415"/>
      <c r="M20" s="415"/>
      <c r="N20" s="415"/>
      <c r="O20" s="415"/>
      <c r="P20" s="415"/>
      <c r="Q20" s="415"/>
      <c r="R20" s="415"/>
      <c r="S20" s="415"/>
      <c r="T20" s="415"/>
      <c r="U20" s="415"/>
      <c r="V20" s="187" t="n"/>
      <c r="W20" s="187" t="n"/>
    </row>
    <row r="21" spans="4:22" ht="22" customHeight="1" x14ac:dyDescent="0.25">
      <c r="D21" s="406" t="s">
        <v>397</v>
      </c>
      <c r="E21" s="414"/>
      <c r="F21" s="405">
        <v>0</v>
      </c>
      <c r="G21" s="187" t="n"/>
      <c r="H21" s="187" t="n"/>
      <c r="I21" s="415"/>
      <c r="J21" s="415"/>
      <c r="K21" s="415"/>
      <c r="L21" s="415"/>
      <c r="M21" s="415"/>
      <c r="N21" s="415"/>
      <c r="O21" s="415"/>
      <c r="P21" s="415"/>
      <c r="Q21" s="415"/>
      <c r="R21" s="415"/>
      <c r="S21" s="415"/>
      <c r="T21" s="415"/>
      <c r="U21" s="415"/>
      <c r="V21" s="187" t="n"/>
      <c r="W21" s="187" t="n"/>
    </row>
    <row r="22" spans="4:22" ht="22" customHeight="1" x14ac:dyDescent="0.25">
      <c r="D22" s="406" t="s">
        <v>396</v>
      </c>
      <c r="E22" s="414"/>
      <c r="F22" s="405">
        <v>0</v>
      </c>
      <c r="G22" s="187" t="n"/>
      <c r="H22" s="187" t="n"/>
      <c r="I22" s="415"/>
      <c r="J22" s="415"/>
      <c r="K22" s="415"/>
      <c r="L22" s="415"/>
      <c r="M22" s="415"/>
      <c r="N22" s="415"/>
      <c r="O22" s="415"/>
      <c r="P22" s="415"/>
      <c r="Q22" s="415"/>
      <c r="R22" s="415"/>
      <c r="S22" s="415"/>
      <c r="T22" s="415"/>
      <c r="U22" s="415"/>
      <c r="V22" s="187" t="n"/>
      <c r="W22" s="187" t="n"/>
    </row>
    <row r="23" spans="4:22" ht="22" customHeight="1" x14ac:dyDescent="0.25">
      <c r="D23" s="406"/>
      <c r="E23" s="414"/>
      <c r="F23" s="414"/>
      <c r="G23" s="154" t="n"/>
      <c r="H23" s="154" t="n"/>
      <c r="I23" s="414"/>
      <c r="J23" s="414"/>
      <c r="K23" s="414"/>
      <c r="L23" s="414"/>
      <c r="M23" s="414"/>
      <c r="N23" s="414"/>
      <c r="O23" s="414"/>
      <c r="P23" s="414"/>
      <c r="Q23" s="414"/>
      <c r="R23" s="414"/>
      <c r="S23" s="414"/>
      <c r="T23" s="414"/>
      <c r="U23" s="414"/>
      <c r="V23" s="154" t="n"/>
      <c r="W23" s="154" t="n"/>
    </row>
    <row r="24" spans="4:22" ht="22" customHeight="1" x14ac:dyDescent="0.25">
      <c r="D24" s="432" t="s">
        <v>395</v>
      </c>
      <c r="E24" s="417"/>
      <c r="F24" s="417"/>
      <c r="G24" s="417"/>
      <c r="H24" s="230" t="n"/>
      <c r="I24" s="230" t="n"/>
      <c r="J24" s="417"/>
      <c r="K24" s="417"/>
      <c r="L24" s="417"/>
      <c r="M24" s="417"/>
      <c r="N24" s="417"/>
      <c r="O24" s="417"/>
      <c r="P24" s="417"/>
      <c r="Q24" s="417"/>
      <c r="R24" s="417"/>
      <c r="S24" s="417"/>
      <c r="T24" s="417"/>
      <c r="U24" s="417"/>
      <c r="V24" s="230" t="n"/>
      <c r="W24" s="230" t="n"/>
    </row>
    <row r="25" spans="4:22" ht="22" customHeight="1" x14ac:dyDescent="0.25">
      <c r="D25" s="408" t="s">
        <v>394</v>
      </c>
      <c r="E25" s="402"/>
      <c r="F25" s="407">
        <f>$F$10</f>
        <v>403.32499999999999</v>
      </c>
      <c r="G25" s="407">
        <f>$F$10</f>
        <v>403.32499999999999</v>
      </c>
      <c r="H25" s="407">
        <f>$F$10</f>
        <v>403.32499999999999</v>
      </c>
      <c r="I25" s="407"/>
      <c r="J25" s="407"/>
      <c r="K25" s="407"/>
      <c r="L25" s="407"/>
      <c r="M25" s="407"/>
      <c r="N25" s="407"/>
      <c r="O25" s="407"/>
      <c r="P25" s="407"/>
      <c r="Q25" s="407"/>
      <c r="R25" s="407"/>
      <c r="S25" s="407"/>
      <c r="T25" s="407"/>
      <c r="U25" s="407"/>
      <c r="V25" s="234" t="n"/>
      <c r="W25" s="234" t="n"/>
    </row>
    <row r="26" spans="4:22" ht="22" customHeight="1" x14ac:dyDescent="0.25">
      <c r="D26" s="459" t="s">
        <v>393</v>
      </c>
      <c r="E26" s="460"/>
      <c r="F26" s="214">
        <v>0</v>
      </c>
      <c r="G26" s="214">
        <f>1-F26</f>
        <v>1</v>
      </c>
      <c r="H26" s="412"/>
      <c r="I26" s="412"/>
      <c r="J26" s="412"/>
      <c r="K26" s="412"/>
      <c r="L26" s="412"/>
      <c r="M26" s="412"/>
      <c r="N26" s="412"/>
      <c r="O26" s="412"/>
      <c r="P26" s="412"/>
      <c r="Q26" s="412"/>
      <c r="R26" s="412"/>
      <c r="S26" s="412"/>
      <c r="T26" s="412"/>
      <c r="U26" s="412"/>
      <c r="V26" s="215" t="n"/>
      <c r="W26" s="215" t="n"/>
    </row>
    <row r="27" spans="4:22" ht="22" customHeight="1" x14ac:dyDescent="0.25">
      <c r="D27" s="433" t="s">
        <v>392</v>
      </c>
      <c r="E27" s="419"/>
      <c r="F27" s="434">
        <v>1</v>
      </c>
      <c r="G27" s="434">
        <v>0.9</v>
      </c>
      <c r="H27" s="420">
        <f>F27-G27</f>
        <v>9.9999999999999978E-2</v>
      </c>
      <c r="I27" s="420"/>
      <c r="J27" s="420"/>
      <c r="K27" s="420"/>
      <c r="L27" s="420"/>
      <c r="M27" s="420"/>
      <c r="N27" s="420"/>
      <c r="O27" s="420"/>
      <c r="P27" s="420"/>
      <c r="Q27" s="420"/>
      <c r="R27" s="420"/>
      <c r="S27" s="420"/>
      <c r="T27" s="420"/>
      <c r="U27" s="420"/>
      <c r="V27" s="194" t="n"/>
      <c r="W27" s="194" t="n"/>
    </row>
    <row r="28" spans="4:22" ht="22" customHeight="1" x14ac:dyDescent="0.25">
      <c r="D28" s="408" t="s">
        <v>391</v>
      </c>
      <c r="E28" s="402"/>
      <c r="F28" s="409">
        <f>MROUND((F25*F26*F27),1)</f>
        <v>0</v>
      </c>
      <c r="G28" s="409">
        <f>G25*G26*G27</f>
        <v>362.99250000000001</v>
      </c>
      <c r="H28" s="409">
        <f>(H25*H27)</f>
        <v>40.332499999999989</v>
      </c>
      <c r="I28" s="402" t="s">
        <v>390</v>
      </c>
      <c r="J28" s="407"/>
      <c r="K28" s="407"/>
      <c r="L28" s="407"/>
      <c r="M28" s="407"/>
      <c r="N28" s="407"/>
      <c r="O28" s="407"/>
      <c r="P28" s="407"/>
      <c r="Q28" s="407"/>
      <c r="R28" s="407"/>
      <c r="S28" s="407"/>
      <c r="T28" s="407"/>
      <c r="U28" s="407"/>
      <c r="V28" s="234" t="n"/>
      <c r="W28" s="234" t="n"/>
    </row>
    <row r="29" spans="4:22" ht="22" customHeight="1" x14ac:dyDescent="0.25">
      <c r="D29" s="414"/>
      <c r="E29" s="414"/>
      <c r="F29" s="414"/>
      <c r="G29" s="414"/>
      <c r="H29" s="414"/>
      <c r="I29" s="414"/>
      <c r="J29" s="414"/>
      <c r="K29" s="414"/>
      <c r="L29" s="414"/>
      <c r="M29" s="414"/>
      <c r="N29" s="414"/>
      <c r="O29" s="414"/>
      <c r="P29" s="414"/>
      <c r="Q29" s="414"/>
      <c r="R29" s="414"/>
      <c r="S29" s="414"/>
      <c r="T29" s="414"/>
      <c r="U29" s="414"/>
      <c r="V29" s="154" t="n"/>
      <c r="W29" s="154" t="n"/>
    </row>
    <row r="30" spans="4:22" ht="22" customHeight="1" x14ac:dyDescent="0.25">
      <c r="D30" s="414"/>
      <c r="E30" s="414"/>
      <c r="F30" s="414"/>
      <c r="G30" s="414"/>
      <c r="H30" s="414"/>
      <c r="I30" s="414"/>
      <c r="J30" s="414"/>
      <c r="K30" s="414"/>
      <c r="L30" s="414"/>
      <c r="M30" s="414"/>
      <c r="N30" s="414"/>
      <c r="O30" s="414"/>
      <c r="P30" s="414"/>
      <c r="Q30" s="414"/>
      <c r="R30" s="414"/>
      <c r="S30" s="414"/>
      <c r="T30" s="414"/>
      <c r="U30" s="414"/>
      <c r="V30" s="154" t="n"/>
      <c r="W30" s="154" t="n"/>
    </row>
    <row r="31" spans="4:22" ht="22" customHeight="1" x14ac:dyDescent="0.25">
      <c r="D31" s="414"/>
      <c r="E31" s="414" t="s">
        <v>252</v>
      </c>
      <c r="F31" s="415"/>
      <c r="G31" s="413" t="s">
        <v>389</v>
      </c>
      <c r="H31" s="413" t="s">
        <v>388</v>
      </c>
      <c r="I31" s="413" t="s">
        <v>387</v>
      </c>
      <c r="J31" s="413" t="s">
        <v>386</v>
      </c>
      <c r="K31" s="415"/>
      <c r="L31" s="415"/>
      <c r="M31" s="415"/>
      <c r="N31" s="415"/>
      <c r="O31" s="415"/>
      <c r="P31" s="415"/>
      <c r="Q31" s="415"/>
      <c r="R31" s="415"/>
      <c r="S31" s="415"/>
      <c r="T31" s="415"/>
      <c r="U31" s="415"/>
      <c r="V31" s="415"/>
      <c r="W31" s="187" t="n"/>
    </row>
    <row r="32" spans="4:22" ht="22" customHeight="1" x14ac:dyDescent="0.25">
      <c r="D32" s="419"/>
      <c r="E32" s="419"/>
      <c r="F32" s="420"/>
      <c r="G32" s="423" t="s">
        <v>23</v>
      </c>
      <c r="H32" s="423" t="s">
        <v>385</v>
      </c>
      <c r="I32" s="423" t="s">
        <v>384</v>
      </c>
      <c r="J32" s="423" t="s">
        <v>23</v>
      </c>
      <c r="K32" s="420"/>
      <c r="L32" s="194" t="n"/>
      <c r="M32" s="194" t="n"/>
      <c r="N32" s="194" t="n"/>
      <c r="O32" s="194" t="n"/>
      <c r="P32" s="194" t="n"/>
      <c r="Q32" s="194" t="n"/>
      <c r="R32" s="194" t="n"/>
      <c r="S32" s="194" t="n"/>
      <c r="T32" s="194" t="n"/>
      <c r="U32" s="194" t="n"/>
      <c r="V32" s="194" t="n"/>
      <c r="W32" s="194" t="n"/>
    </row>
    <row r="33" spans="4:22" ht="22" customHeight="1" x14ac:dyDescent="0.25">
      <c r="D33" s="408" t="s">
        <v>617</v>
      </c>
      <c r="E33" s="402"/>
      <c r="F33" s="407"/>
      <c r="G33" s="407">
        <f>F9</f>
        <v>0</v>
      </c>
      <c r="H33" s="407">
        <f>-G33</f>
        <v>0</v>
      </c>
      <c r="I33" s="435">
        <v>0</v>
      </c>
      <c r="J33" s="407">
        <f>SUM(G33:I33)</f>
        <v>0</v>
      </c>
      <c r="K33" s="407"/>
      <c r="L33" s="234" t="n"/>
      <c r="M33" s="234" t="n"/>
      <c r="N33" s="234" t="n"/>
      <c r="O33" s="234" t="n"/>
      <c r="P33" s="234" t="n"/>
      <c r="Q33" s="234" t="n"/>
      <c r="R33" s="234" t="n"/>
      <c r="S33" s="234" t="n"/>
      <c r="T33" s="234" t="n"/>
      <c r="U33" s="234" t="n"/>
      <c r="V33" s="234" t="n"/>
      <c r="W33" s="234" t="n"/>
    </row>
    <row r="34" spans="4:22" ht="22" customHeight="1" x14ac:dyDescent="0.25">
      <c r="D34" s="424" t="s">
        <v>383</v>
      </c>
      <c r="E34" s="402"/>
      <c r="F34" s="407"/>
      <c r="G34" s="407">
        <f>F15</f>
        <v>0</v>
      </c>
      <c r="H34" s="407">
        <f>F17</f>
        <v>0</v>
      </c>
      <c r="I34" s="435">
        <v>0</v>
      </c>
      <c r="J34" s="418">
        <v>0</v>
      </c>
      <c r="K34" s="407"/>
      <c r="L34" s="234" t="n"/>
      <c r="M34" s="234" t="n"/>
      <c r="N34" s="234" t="n"/>
      <c r="O34" s="234" t="n"/>
      <c r="P34" s="234" t="n"/>
      <c r="Q34" s="234" t="n"/>
      <c r="R34" s="234" t="n"/>
      <c r="S34" s="234" t="n"/>
      <c r="T34" s="234" t="n"/>
      <c r="U34" s="234" t="n"/>
      <c r="V34" s="234" t="n"/>
      <c r="W34" s="234" t="n"/>
    </row>
    <row r="35" spans="4:22" ht="22" customHeight="1" x14ac:dyDescent="0.25">
      <c r="D35" s="408" t="s">
        <v>626</v>
      </c>
      <c r="E35" s="402"/>
      <c r="F35" s="407"/>
      <c r="G35" s="418">
        <v>0</v>
      </c>
      <c r="H35" s="407">
        <f>F20</f>
        <v>100</v>
      </c>
      <c r="I35" s="435">
        <v>0</v>
      </c>
      <c r="J35" s="407">
        <f>SUM(G35:I35)</f>
        <v>100</v>
      </c>
      <c r="K35" s="407"/>
      <c r="L35" s="234" t="n"/>
      <c r="M35" s="234" t="n"/>
      <c r="N35" s="234" t="n"/>
      <c r="O35" s="234" t="n"/>
      <c r="P35" s="234" t="n"/>
      <c r="Q35" s="234" t="n"/>
      <c r="R35" s="234" t="n"/>
      <c r="S35" s="234" t="n"/>
      <c r="T35" s="234" t="n"/>
      <c r="U35" s="234" t="n"/>
      <c r="V35" s="234" t="n"/>
      <c r="W35" s="234" t="n"/>
    </row>
    <row r="36" spans="4:22" ht="22" customHeight="1" x14ac:dyDescent="0.25">
      <c r="D36" s="408" t="s">
        <v>545</v>
      </c>
      <c r="E36" s="402"/>
      <c r="F36" s="407"/>
      <c r="G36" s="418">
        <v>0</v>
      </c>
      <c r="H36" s="407">
        <f>G28</f>
        <v>362.99250000000001</v>
      </c>
      <c r="I36" s="435">
        <v>0</v>
      </c>
      <c r="J36" s="407">
        <f>SUM(G36:I36)</f>
        <v>362.99250000000001</v>
      </c>
      <c r="K36" s="407"/>
      <c r="L36" s="402" t="s">
        <v>382</v>
      </c>
      <c r="M36" s="407"/>
      <c r="N36" s="407"/>
      <c r="O36" s="407"/>
      <c r="P36" s="407"/>
      <c r="Q36" s="407"/>
      <c r="R36" s="402" t="s">
        <v>381</v>
      </c>
      <c r="S36" s="407"/>
      <c r="T36" s="407"/>
      <c r="U36" s="407"/>
      <c r="V36" s="407"/>
      <c r="W36" s="234" t="n"/>
    </row>
    <row r="37" spans="4:22" ht="22" customHeight="1" x14ac:dyDescent="0.25">
      <c r="D37" s="424" t="s">
        <v>164</v>
      </c>
      <c r="E37" s="402"/>
      <c r="F37" s="407"/>
      <c r="G37" s="407">
        <f>$F$10</f>
        <v>403.32499999999999</v>
      </c>
      <c r="H37" s="407">
        <f>-$G$28</f>
        <v>-362.99250000000001</v>
      </c>
      <c r="I37" s="409">
        <f>-$H$28</f>
        <v>-40.332499999999989</v>
      </c>
      <c r="J37" s="407">
        <f>MROUND(SUM(G37:I37),1)</f>
        <v>0</v>
      </c>
      <c r="K37" s="407"/>
      <c r="L37" s="408" t="s">
        <v>626</v>
      </c>
      <c r="M37" s="407"/>
      <c r="N37" s="407"/>
      <c r="O37" s="407"/>
      <c r="P37" s="407">
        <f>H35</f>
        <v>100</v>
      </c>
      <c r="Q37" s="407"/>
      <c r="R37" s="408" t="s">
        <v>380</v>
      </c>
      <c r="S37" s="407"/>
      <c r="T37" s="407"/>
      <c r="U37" s="407"/>
      <c r="V37" s="407">
        <f>SUM(G28:H28)</f>
        <v>403.32499999999999</v>
      </c>
      <c r="W37" s="234" t="n"/>
    </row>
    <row r="38" spans="4:22" ht="22" customHeight="1" x14ac:dyDescent="0.25">
      <c r="D38" s="425" t="s">
        <v>3</v>
      </c>
      <c r="E38" s="425"/>
      <c r="F38" s="426"/>
      <c r="G38" s="426">
        <f>SUM(G33:G37)</f>
        <v>403.32499999999999</v>
      </c>
      <c r="H38" s="426">
        <f>SUM(H33:H37)</f>
        <v>100</v>
      </c>
      <c r="I38" s="426">
        <f>SUM(I33:I37)</f>
        <v>-40.332499999999989</v>
      </c>
      <c r="J38" s="426">
        <f>SUM(J33:J37)</f>
        <v>462.99250000000001</v>
      </c>
      <c r="K38" s="426"/>
      <c r="L38" s="461" t="s">
        <v>545</v>
      </c>
      <c r="M38" s="426"/>
      <c r="N38" s="426"/>
      <c r="O38" s="426"/>
      <c r="P38" s="426">
        <f>-H37</f>
        <v>362.99250000000001</v>
      </c>
      <c r="Q38" s="426"/>
      <c r="R38" s="461" t="s">
        <v>379</v>
      </c>
      <c r="S38" s="426"/>
      <c r="T38" s="426"/>
      <c r="U38" s="426"/>
      <c r="V38" s="426">
        <f>V42-SUM(V37,V39:V41)</f>
        <v>85</v>
      </c>
      <c r="W38" s="200" t="n"/>
    </row>
    <row r="39" spans="4:22" ht="22" customHeight="1" x14ac:dyDescent="0.25">
      <c r="D39" s="408" t="s">
        <v>378</v>
      </c>
      <c r="E39" s="402"/>
      <c r="F39" s="407"/>
      <c r="G39" s="407">
        <f>G38/$F$12</f>
        <v>5.7643384927610741</v>
      </c>
      <c r="H39" s="407">
        <f>J39-G39</f>
        <v>0.85277051265560466</v>
      </c>
      <c r="I39" s="418">
        <v>0</v>
      </c>
      <c r="J39" s="407">
        <f>J38/$F$12</f>
        <v>6.6171090054166788</v>
      </c>
      <c r="K39" s="407"/>
      <c r="L39" s="408" t="s">
        <v>377</v>
      </c>
      <c r="M39" s="407"/>
      <c r="N39" s="407"/>
      <c r="O39" s="407"/>
      <c r="P39" s="407">
        <f>-I37</f>
        <v>40.332499999999989</v>
      </c>
      <c r="Q39" s="407"/>
      <c r="R39" s="408" t="s">
        <v>376</v>
      </c>
      <c r="S39" s="407"/>
      <c r="T39" s="407"/>
      <c r="U39" s="407"/>
      <c r="V39" s="407">
        <f>-H33</f>
        <v>0</v>
      </c>
      <c r="W39" s="234" t="n"/>
    </row>
    <row r="40" spans="4:22" ht="12" customHeight="1" x14ac:dyDescent="0.25">
      <c r="D40" s="433"/>
      <c r="E40" s="419"/>
      <c r="F40" s="420"/>
      <c r="G40" s="420"/>
      <c r="H40" s="420"/>
      <c r="I40" s="420"/>
      <c r="J40" s="420"/>
      <c r="K40" s="420"/>
      <c r="L40" s="194" t="n"/>
      <c r="M40" s="194" t="n"/>
      <c r="N40" s="194" t="n"/>
      <c r="O40" s="194" t="n"/>
      <c r="P40" s="194" t="n"/>
      <c r="Q40" s="194" t="n"/>
      <c r="R40" s="203" t="s">
        <v>375</v>
      </c>
      <c r="S40" s="194" t="n"/>
      <c r="T40" s="194" t="n"/>
      <c r="U40" s="194" t="n"/>
      <c r="V40" s="194" t="n"/>
      <c r="W40" s="194" t="n"/>
    </row>
    <row r="41" spans="4:22" ht="22" customHeight="1" x14ac:dyDescent="0.25">
      <c r="D41" s="408" t="s">
        <v>374</v>
      </c>
      <c r="E41" s="402"/>
      <c r="F41" s="407"/>
      <c r="G41" s="407">
        <f>$F$11</f>
        <v>19.623999999999999</v>
      </c>
      <c r="H41" s="407">
        <f>V38</f>
        <v>85</v>
      </c>
      <c r="I41" s="418">
        <v>0</v>
      </c>
      <c r="J41" s="407">
        <f>SUM(G41:I41)</f>
        <v>104.624</v>
      </c>
      <c r="K41" s="407"/>
      <c r="L41" s="234" t="n"/>
      <c r="M41" s="234" t="n"/>
      <c r="N41" s="234" t="n"/>
      <c r="O41" s="234" t="n"/>
      <c r="P41" s="234" t="n"/>
      <c r="Q41" s="234" t="n"/>
      <c r="R41" s="247" t="s">
        <v>373</v>
      </c>
      <c r="S41" s="234" t="n"/>
      <c r="T41" s="234" t="n"/>
      <c r="U41" s="234" t="n"/>
      <c r="V41" s="418">
        <v>15</v>
      </c>
      <c r="W41" s="234" t="n"/>
    </row>
    <row r="42" spans="4:22" ht="22" customHeight="1" x14ac:dyDescent="0.25">
      <c r="D42" s="427" t="s">
        <v>5</v>
      </c>
      <c r="E42" s="427"/>
      <c r="F42" s="428"/>
      <c r="G42" s="428">
        <f>SUM(-G41,G38)</f>
        <v>383.70099999999996</v>
      </c>
      <c r="H42" s="428">
        <f>SUM(-H41,H38)</f>
        <v>15</v>
      </c>
      <c r="I42" s="428">
        <f>SUM(-I41,I38)</f>
        <v>-40.332499999999989</v>
      </c>
      <c r="J42" s="428">
        <f>SUM(-J41,J38)</f>
        <v>358.36850000000004</v>
      </c>
      <c r="K42" s="428"/>
      <c r="L42" s="427" t="s">
        <v>372</v>
      </c>
      <c r="M42" s="428"/>
      <c r="N42" s="428"/>
      <c r="O42" s="428"/>
      <c r="P42" s="428">
        <f>SUM(P37:P39)</f>
        <v>503.32499999999999</v>
      </c>
      <c r="Q42" s="428"/>
      <c r="R42" s="427" t="s">
        <v>371</v>
      </c>
      <c r="S42" s="428"/>
      <c r="T42" s="428"/>
      <c r="U42" s="428"/>
      <c r="V42" s="428">
        <f>P42</f>
        <v>503.32499999999999</v>
      </c>
      <c r="W42" s="210" t="n"/>
    </row>
    <row r="43" spans="4:22" ht="22" customHeight="1" x14ac:dyDescent="0.25">
      <c r="D43" s="408" t="s">
        <v>370</v>
      </c>
      <c r="E43" s="402"/>
      <c r="F43" s="407"/>
      <c r="G43" s="407">
        <f>G42/$F$12</f>
        <v>5.4838714287755952</v>
      </c>
      <c r="H43" s="407">
        <f>J43-G43</f>
        <v>-0.36205319498635014</v>
      </c>
      <c r="I43" s="418">
        <v>0</v>
      </c>
      <c r="J43" s="407">
        <f>J42/$F$12</f>
        <v>5.1218182337892451</v>
      </c>
      <c r="K43" s="407"/>
      <c r="L43" s="407"/>
      <c r="M43" s="407"/>
      <c r="N43" s="407"/>
      <c r="O43" s="407"/>
      <c r="P43" s="407"/>
      <c r="Q43" s="407"/>
      <c r="R43" s="407"/>
      <c r="S43" s="407"/>
      <c r="T43" s="407"/>
      <c r="U43" s="407"/>
      <c r="V43" s="407"/>
      <c r="W43" s="234" t="n"/>
    </row>
    <row r="44" spans="4:22" ht="22" customHeight="1" x14ac:dyDescent="0.25">
      <c r="D44" s="429" t="s">
        <v>439</v>
      </c>
      <c r="E44" s="427"/>
      <c r="F44" s="428"/>
      <c r="G44" s="428">
        <f>$F$12</f>
        <v>69.969000000000065</v>
      </c>
      <c r="H44" s="428"/>
      <c r="I44" s="428"/>
      <c r="J44" s="428">
        <f>G44</f>
        <v>69.969000000000065</v>
      </c>
      <c r="K44" s="428"/>
      <c r="L44" s="428"/>
      <c r="M44" s="428"/>
      <c r="N44" s="428"/>
      <c r="O44" s="428"/>
      <c r="P44" s="428"/>
      <c r="Q44" s="428"/>
      <c r="R44" s="428"/>
      <c r="S44" s="428"/>
      <c r="T44" s="428"/>
      <c r="U44" s="428"/>
      <c r="V44" s="428"/>
      <c r="W44" s="210" t="n"/>
    </row>
    <row r="45" spans="4:22" ht="22" customHeight="1" x14ac:dyDescent="0.25">
      <c r="D45" s="154" t="n"/>
      <c r="E45" s="154" t="n"/>
      <c r="F45" s="154" t="n"/>
      <c r="G45" s="154" t="n"/>
      <c r="H45" s="154" t="n"/>
      <c r="I45" s="154" t="n"/>
      <c r="J45" s="154" t="n"/>
      <c r="K45" s="414"/>
      <c r="L45" s="414"/>
      <c r="M45" s="414"/>
      <c r="N45" s="414"/>
      <c r="O45" s="414"/>
      <c r="P45" s="414"/>
      <c r="Q45" s="414"/>
      <c r="R45" s="414"/>
      <c r="S45" s="414"/>
      <c r="T45" s="414"/>
      <c r="U45" s="414"/>
      <c r="V45" s="414"/>
      <c r="W45" s="154" t="n"/>
    </row>
    <row r="46" spans="4:22" ht="22" customHeight="1" x14ac:dyDescent="0.25">
      <c r="D46" s="154" t="n"/>
      <c r="E46" s="154" t="n"/>
      <c r="F46" s="154" t="n"/>
      <c r="G46" s="154" t="n"/>
      <c r="H46" s="154" t="n"/>
      <c r="I46" s="154" t="n"/>
      <c r="J46" s="154" t="n"/>
      <c r="K46" s="414"/>
      <c r="L46" s="414"/>
      <c r="M46" s="414"/>
      <c r="N46" s="414"/>
      <c r="O46" s="414"/>
      <c r="P46" s="414"/>
      <c r="Q46" s="414"/>
      <c r="R46" s="414"/>
      <c r="S46" s="414"/>
      <c r="T46" s="414"/>
      <c r="U46" s="414"/>
      <c r="V46" s="414"/>
      <c r="W46" s="154" t="n"/>
    </row>
    <row r="47" spans="4:22" ht="22" customHeight="1" x14ac:dyDescent="0.25">
      <c r="D47" s="154" t="n"/>
      <c r="E47" s="154" t="n"/>
      <c r="F47" s="154" t="n"/>
      <c r="G47" s="154" t="n"/>
      <c r="H47" s="154" t="n"/>
      <c r="I47" s="154" t="n"/>
      <c r="J47" s="154" t="n"/>
      <c r="K47" s="414"/>
      <c r="L47" s="414"/>
      <c r="M47" s="414"/>
      <c r="N47" s="414"/>
      <c r="O47" s="414"/>
      <c r="P47" s="414"/>
      <c r="Q47" s="414"/>
      <c r="R47" s="414"/>
      <c r="S47" s="414"/>
      <c r="T47" s="414"/>
      <c r="U47" s="414"/>
      <c r="V47" s="414"/>
      <c r="W47" s="154" t="n"/>
    </row>
    <row r="48" spans="4:22" ht="22" customHeight="1" x14ac:dyDescent="0.25">
      <c r="D48" s="154" t="n"/>
      <c r="E48" s="154" t="n"/>
      <c r="F48" s="154" t="n"/>
      <c r="G48" s="154" t="n"/>
      <c r="H48" s="154" t="n"/>
      <c r="I48" s="154" t="n"/>
      <c r="J48" s="154" t="n"/>
      <c r="K48" s="414"/>
      <c r="L48" s="154" t="n"/>
      <c r="M48" s="154" t="n"/>
      <c r="N48" s="154" t="n"/>
      <c r="O48" s="154" t="n"/>
      <c r="P48" s="154" t="n"/>
      <c r="Q48" s="154" t="n"/>
      <c r="R48" s="154" t="n"/>
      <c r="S48" s="154" t="n"/>
      <c r="T48" s="154" t="n"/>
      <c r="U48" s="154" t="n"/>
      <c r="V48" s="154" t="n"/>
      <c r="W48" s="154" t="n"/>
    </row>
  </sheetData>
  <conditionalFormatting sqref="D33:D37">
    <cfRule type="expression" dxfId="67" priority="2">
      <formula>IF(#REF!=1,1,0)</formula>
    </cfRule>
  </conditionalFormatting>
  <conditionalFormatting sqref="D41">
    <cfRule type="expression" dxfId="66" priority="3">
      <formula>IF(#REF!=1,1,0)</formula>
    </cfRule>
  </conditionalFormatting>
  <conditionalFormatting sqref="G32">
    <cfRule type="expression" dxfId="65" priority="6">
      <formula>IF(#REF!=1,1,0)</formula>
    </cfRule>
  </conditionalFormatting>
  <conditionalFormatting sqref="G31:I31">
    <cfRule type="expression" dxfId="64" priority="5">
      <formula>IF(#REF!=1,1,0)</formula>
    </cfRule>
  </conditionalFormatting>
  <conditionalFormatting sqref="J31:J32">
    <cfRule type="expression" dxfId="63" priority="4">
      <formula>IF(#REF!=1,1,0)</formula>
    </cfRule>
  </conditionalFormatting>
  <conditionalFormatting sqref="L37:L38">
    <cfRule type="expression" dxfId="62" priority="1">
      <formula>IF(#REF!=1,1,0)</formula>
    </cfRule>
  </conditionalFormatting>
  <pageMargins left="0.7" right="0.7" top="0.75" bottom="0.75" header="0.3" footer="0.3"/>
  <pageSetup scale="42" orientation="portrait" verticalDpi="1200" r:id="rId1"/>
  <customProperties>
    <customPr name="UniqueName"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FAAE6-86AA-456A-A3FC-D4071CB6A957}">
  <sheetPr>
    <tabColor rgb="FF00B0F0"/>
  </sheetPr>
  <dimension ref="D3:O1256"/>
  <sheetViews>
    <sheetView zoomScaleNormal="100" zoomScaleSheetLayoutView="75" workbookViewId="0" zoomScale="85">
      <selection activeCell="A1" sqref="A1"/>
    </sheetView>
  </sheetViews>
  <sheetFormatPr defaultColWidth="10.6328125" defaultRowHeight="16" customHeight="1" x14ac:dyDescent="0.25"/>
  <cols>
    <col width="10.6328125" customWidth="1" style="19" min="1" max="16384"/>
  </cols>
  <sheetData xmlns="http://schemas.openxmlformats.org/spreadsheetml/2006/main" xmlns:x14ac="http://schemas.microsoft.com/office/spreadsheetml/2009/9/ac">
    <row r="3" spans="4:15" s="5" customFormat="1" ht="16" customHeight="1" x14ac:dyDescent="0.25">
      <c r="D3" s="5" t="s">
        <v>6</v>
      </c>
      <c r="O3" s="123" t="s">
        <v>14</v>
      </c>
    </row>
    <row r="4" spans="4:15" s="5" customFormat="1" ht="16" customHeight="1" x14ac:dyDescent="0.25">
      <c r="D4" s="6" t="s">
        <v>322</v>
      </c>
      <c r="E4" s="6"/>
      <c r="F4" s="6"/>
      <c r="G4" s="6"/>
      <c r="H4" s="6"/>
      <c r="I4" s="6"/>
      <c r="J4" s="6"/>
      <c r="K4" s="6"/>
      <c r="L4" s="6"/>
      <c r="M4" s="6"/>
      <c r="O4" s="123" t="s">
        <v>0</v>
      </c>
    </row>
    <row r="5" spans="4:15" s="5" customFormat="1" ht="16" customHeight="1" x14ac:dyDescent="0.25">
      <c r="D5" s="5" t="s">
        <v>304</v>
      </c>
    </row>
    <row r="7" spans="4:15" ht="16" customHeight="1" x14ac:dyDescent="0.25">
      <c r="D7" s="4" t="s">
        <v>331</v>
      </c>
    </row>
    <row r="9" spans="4:15" ht="16" customHeight="1" x14ac:dyDescent="0.25">
      <c r="D9" s="4"/>
      <c r="F9" s="131" t="s">
        <v>7</v>
      </c>
      <c r="G9" s="4"/>
    </row>
    <row r="10" spans="4:15" ht="3" customHeight="1" x14ac:dyDescent="0.25">
      <c r="D10" s="4"/>
      <c r="F10" s="25"/>
      <c r="G10" s="4"/>
    </row>
    <row r="11" spans="4:15" ht="16" customHeight="1" x14ac:dyDescent="0.25">
      <c r="D11" s="4" t="s">
        <v>188</v>
      </c>
      <c r="F11" s="4">
        <f>'Capital Structure'!G17</f>
        <v>403.32499999999999</v>
      </c>
      <c r="G11" s="4"/>
    </row>
    <row r="12" spans="4:15" ht="16" customHeight="1" x14ac:dyDescent="0.25">
      <c r="D12" s="4" t="s">
        <v>189</v>
      </c>
      <c r="F12" s="4">
        <f>F11*('Capital Structure'!M17/100)</f>
        <v>340.32563499999998</v>
      </c>
      <c r="G12" s="4">
        <f>F11-F12</f>
        <v>62.999365000000012</v>
      </c>
    </row>
    <row r="13" spans="4:15" ht="16" customHeight="1" x14ac:dyDescent="0.25">
      <c r="D13" s="4"/>
      <c r="E13" s="4"/>
      <c r="F13" s="4"/>
      <c r="G13" s="4"/>
    </row>
    <row r="14" spans="4:15" ht="16" customHeight="1" x14ac:dyDescent="0.25">
      <c r="D14" s="4" t="s">
        <v>190</v>
      </c>
      <c r="E14" s="4"/>
      <c r="F14" s="4"/>
      <c r="G14" s="4"/>
    </row>
    <row r="15" spans="4:15" ht="16" customHeight="1" x14ac:dyDescent="0.25">
      <c r="D15" s="4"/>
      <c r="E15" s="4"/>
      <c r="F15" s="4"/>
      <c r="G15" s="4"/>
    </row>
    <row r="16" spans="4:15" ht="16" customHeight="1" x14ac:dyDescent="0.25">
      <c r="D16" s="25" t="s">
        <v>38</v>
      </c>
      <c r="E16" s="25" t="s">
        <v>191</v>
      </c>
      <c r="F16" s="131" t="s">
        <v>192</v>
      </c>
      <c r="G16" s="131" t="str">
        <f>F9</f>
        <v>1L Term Loan due 2028</v>
      </c>
    </row>
    <row r="17" spans="4:7" ht="3" customHeight="1" x14ac:dyDescent="0.25">
      <c r="D17" s="25"/>
      <c r="E17" s="25"/>
      <c r="F17" s="25"/>
      <c r="G17" s="25"/>
    </row>
    <row r="18" spans="4:7" ht="16" customHeight="1" x14ac:dyDescent="0.25">
      <c r="D18" s="4">
        <v>44372</v>
      </c>
      <c r="E18" s="4">
        <v>100.25</v>
      </c>
      <c r="F18" s="4">
        <f>100-E18</f>
        <v>-0.25</v>
      </c>
      <c r="G18" s="4">
        <f t="shared" ref="G18:G81" si="0">IF(((F18/100)*$F$11)&lt;0,0,(F18/100)*$F$11)</f>
        <v>0</v>
      </c>
    </row>
    <row r="19" spans="4:7" ht="16" customHeight="1" x14ac:dyDescent="0.25">
      <c r="D19" s="4">
        <v>44375</v>
      </c>
      <c r="E19" s="4">
        <v>100.25</v>
      </c>
      <c r="F19" s="4">
        <f t="shared" ref="F19:F81" si="1">100-E19</f>
        <v>-0.25</v>
      </c>
      <c r="G19" s="4">
        <f t="shared" si="0"/>
        <v>0</v>
      </c>
    </row>
    <row r="20" spans="4:7" ht="16" customHeight="1" x14ac:dyDescent="0.25">
      <c r="D20" s="4">
        <v>44376</v>
      </c>
      <c r="E20" s="4">
        <v>100.25</v>
      </c>
      <c r="F20" s="4">
        <f t="shared" si="1"/>
        <v>-0.25</v>
      </c>
      <c r="G20" s="4">
        <f t="shared" si="0"/>
        <v>0</v>
      </c>
    </row>
    <row r="21" spans="4:7" ht="16" customHeight="1" x14ac:dyDescent="0.25">
      <c r="D21" s="4">
        <v>44377</v>
      </c>
      <c r="E21" s="4">
        <v>100.38</v>
      </c>
      <c r="F21" s="4">
        <f t="shared" si="1"/>
        <v>-0.37999999999999545</v>
      </c>
      <c r="G21" s="4">
        <f t="shared" si="0"/>
        <v>0</v>
      </c>
    </row>
    <row r="22" spans="4:7" ht="16" customHeight="1" x14ac:dyDescent="0.25">
      <c r="D22" s="4">
        <v>44378</v>
      </c>
      <c r="E22" s="4">
        <v>100.27</v>
      </c>
      <c r="F22" s="4">
        <f t="shared" si="1"/>
        <v>-0.26999999999999602</v>
      </c>
      <c r="G22" s="4">
        <f t="shared" si="0"/>
        <v>0</v>
      </c>
    </row>
    <row r="23" spans="4:7" ht="16" customHeight="1" x14ac:dyDescent="0.25">
      <c r="D23" s="4">
        <v>44379</v>
      </c>
      <c r="E23" s="4">
        <v>100.29</v>
      </c>
      <c r="F23" s="4">
        <f t="shared" si="1"/>
        <v>-0.29000000000000625</v>
      </c>
      <c r="G23" s="4">
        <f t="shared" si="0"/>
        <v>0</v>
      </c>
    </row>
    <row r="24" spans="4:7" ht="16" customHeight="1" x14ac:dyDescent="0.25">
      <c r="D24" s="4">
        <v>44382</v>
      </c>
      <c r="E24" s="4">
        <v>100.29</v>
      </c>
      <c r="F24" s="4">
        <f t="shared" si="1"/>
        <v>-0.29000000000000625</v>
      </c>
      <c r="G24" s="4">
        <f t="shared" si="0"/>
        <v>0</v>
      </c>
    </row>
    <row r="25" spans="4:7" ht="16" customHeight="1" x14ac:dyDescent="0.25">
      <c r="D25" s="4">
        <v>44383</v>
      </c>
      <c r="E25" s="4">
        <v>100.29</v>
      </c>
      <c r="F25" s="4">
        <f t="shared" si="1"/>
        <v>-0.29000000000000625</v>
      </c>
      <c r="G25" s="4">
        <f t="shared" si="0"/>
        <v>0</v>
      </c>
    </row>
    <row r="26" spans="4:7" ht="16" customHeight="1" x14ac:dyDescent="0.25">
      <c r="D26" s="4">
        <v>44384</v>
      </c>
      <c r="E26" s="4">
        <v>100.28</v>
      </c>
      <c r="F26" s="4">
        <f t="shared" si="1"/>
        <v>-0.28000000000000114</v>
      </c>
      <c r="G26" s="4">
        <f t="shared" si="0"/>
        <v>0</v>
      </c>
    </row>
    <row r="27" spans="4:7" ht="16" customHeight="1" x14ac:dyDescent="0.25">
      <c r="D27" s="4">
        <v>44385</v>
      </c>
      <c r="E27" s="4">
        <v>100.27</v>
      </c>
      <c r="F27" s="4">
        <f t="shared" si="1"/>
        <v>-0.26999999999999602</v>
      </c>
      <c r="G27" s="4">
        <f t="shared" si="0"/>
        <v>0</v>
      </c>
    </row>
    <row r="28" spans="4:7" ht="16" customHeight="1" x14ac:dyDescent="0.25">
      <c r="D28" s="4">
        <v>44386</v>
      </c>
      <c r="E28" s="4">
        <v>100.28</v>
      </c>
      <c r="F28" s="4">
        <f t="shared" si="1"/>
        <v>-0.28000000000000114</v>
      </c>
      <c r="G28" s="4">
        <f t="shared" si="0"/>
        <v>0</v>
      </c>
    </row>
    <row r="29" spans="4:7" ht="16" customHeight="1" x14ac:dyDescent="0.25">
      <c r="D29" s="4">
        <v>44389</v>
      </c>
      <c r="E29" s="4">
        <v>100.27</v>
      </c>
      <c r="F29" s="4">
        <f t="shared" si="1"/>
        <v>-0.26999999999999602</v>
      </c>
      <c r="G29" s="4">
        <f t="shared" si="0"/>
        <v>0</v>
      </c>
    </row>
    <row r="30" spans="4:7" ht="16" customHeight="1" x14ac:dyDescent="0.25">
      <c r="D30" s="4">
        <v>44390</v>
      </c>
      <c r="E30" s="4">
        <v>100.28</v>
      </c>
      <c r="F30" s="4">
        <f t="shared" si="1"/>
        <v>-0.28000000000000114</v>
      </c>
      <c r="G30" s="4">
        <f t="shared" si="0"/>
        <v>0</v>
      </c>
    </row>
    <row r="31" spans="4:7" ht="16" customHeight="1" x14ac:dyDescent="0.25">
      <c r="D31" s="4">
        <v>44391</v>
      </c>
      <c r="E31" s="4">
        <v>100.28</v>
      </c>
      <c r="F31" s="4">
        <f t="shared" si="1"/>
        <v>-0.28000000000000114</v>
      </c>
      <c r="G31" s="4">
        <f t="shared" si="0"/>
        <v>0</v>
      </c>
    </row>
    <row r="32" spans="4:7" ht="16" customHeight="1" x14ac:dyDescent="0.25">
      <c r="D32" s="4">
        <v>44392</v>
      </c>
      <c r="E32" s="4">
        <v>100.3</v>
      </c>
      <c r="F32" s="4">
        <f t="shared" si="1"/>
        <v>-0.29999999999999716</v>
      </c>
      <c r="G32" s="4">
        <f t="shared" si="0"/>
        <v>0</v>
      </c>
    </row>
    <row r="33" spans="4:7" ht="16" customHeight="1" x14ac:dyDescent="0.25">
      <c r="D33" s="4">
        <v>44393</v>
      </c>
      <c r="E33" s="4">
        <v>100.3</v>
      </c>
      <c r="F33" s="4">
        <f t="shared" si="1"/>
        <v>-0.29999999999999716</v>
      </c>
      <c r="G33" s="4">
        <f t="shared" si="0"/>
        <v>0</v>
      </c>
    </row>
    <row r="34" spans="4:7" ht="16" customHeight="1" x14ac:dyDescent="0.25">
      <c r="D34" s="4">
        <v>44396</v>
      </c>
      <c r="E34" s="4">
        <v>100.2</v>
      </c>
      <c r="F34" s="4">
        <f t="shared" si="1"/>
        <v>-0.20000000000000284</v>
      </c>
      <c r="G34" s="4">
        <f t="shared" si="0"/>
        <v>0</v>
      </c>
    </row>
    <row r="35" spans="4:7" ht="16" customHeight="1" x14ac:dyDescent="0.25">
      <c r="D35" s="4">
        <v>44397</v>
      </c>
      <c r="E35" s="4">
        <v>100.29</v>
      </c>
      <c r="F35" s="4">
        <f t="shared" si="1"/>
        <v>-0.29000000000000625</v>
      </c>
      <c r="G35" s="4">
        <f t="shared" si="0"/>
        <v>0</v>
      </c>
    </row>
    <row r="36" spans="4:7" ht="16" customHeight="1" x14ac:dyDescent="0.25">
      <c r="D36" s="4">
        <v>44398</v>
      </c>
      <c r="E36" s="4">
        <v>100.29</v>
      </c>
      <c r="F36" s="4">
        <f t="shared" si="1"/>
        <v>-0.29000000000000625</v>
      </c>
      <c r="G36" s="4">
        <f t="shared" si="0"/>
        <v>0</v>
      </c>
    </row>
    <row r="37" spans="4:7" ht="16" customHeight="1" x14ac:dyDescent="0.25">
      <c r="D37" s="4">
        <v>44399</v>
      </c>
      <c r="E37" s="4">
        <v>100.31</v>
      </c>
      <c r="F37" s="4">
        <f t="shared" si="1"/>
        <v>-0.31000000000000227</v>
      </c>
      <c r="G37" s="4">
        <f t="shared" si="0"/>
        <v>0</v>
      </c>
    </row>
    <row r="38" spans="4:7" ht="16" customHeight="1" x14ac:dyDescent="0.25">
      <c r="D38" s="4">
        <v>44400</v>
      </c>
      <c r="E38" s="4">
        <v>100.31</v>
      </c>
      <c r="F38" s="4">
        <f t="shared" si="1"/>
        <v>-0.31000000000000227</v>
      </c>
      <c r="G38" s="4">
        <f t="shared" si="0"/>
        <v>0</v>
      </c>
    </row>
    <row r="39" spans="4:7" ht="16" customHeight="1" x14ac:dyDescent="0.25">
      <c r="D39" s="4">
        <v>44403</v>
      </c>
      <c r="E39" s="4">
        <v>100.31</v>
      </c>
      <c r="F39" s="4">
        <f t="shared" si="1"/>
        <v>-0.31000000000000227</v>
      </c>
      <c r="G39" s="4">
        <f t="shared" si="0"/>
        <v>0</v>
      </c>
    </row>
    <row r="40" spans="4:7" ht="16" customHeight="1" x14ac:dyDescent="0.25">
      <c r="D40" s="4">
        <v>44404</v>
      </c>
      <c r="E40" s="4">
        <v>100.22</v>
      </c>
      <c r="F40" s="4">
        <f t="shared" si="1"/>
        <v>-0.21999999999999886</v>
      </c>
      <c r="G40" s="4">
        <f t="shared" si="0"/>
        <v>0</v>
      </c>
    </row>
    <row r="41" spans="4:7" ht="16" customHeight="1" x14ac:dyDescent="0.25">
      <c r="D41" s="4">
        <v>44405</v>
      </c>
      <c r="E41" s="4">
        <v>100.17</v>
      </c>
      <c r="F41" s="4">
        <f t="shared" si="1"/>
        <v>-0.17000000000000171</v>
      </c>
      <c r="G41" s="4">
        <f t="shared" si="0"/>
        <v>0</v>
      </c>
    </row>
    <row r="42" spans="4:7" ht="16" customHeight="1" x14ac:dyDescent="0.25">
      <c r="D42" s="4">
        <v>44406</v>
      </c>
      <c r="E42" s="4">
        <v>100.17</v>
      </c>
      <c r="F42" s="4">
        <f t="shared" si="1"/>
        <v>-0.17000000000000171</v>
      </c>
      <c r="G42" s="4">
        <f t="shared" si="0"/>
        <v>0</v>
      </c>
    </row>
    <row r="43" spans="4:7" ht="16" customHeight="1" x14ac:dyDescent="0.25">
      <c r="D43" s="4">
        <v>44407</v>
      </c>
      <c r="E43" s="4">
        <v>100.17</v>
      </c>
      <c r="F43" s="4">
        <f t="shared" si="1"/>
        <v>-0.17000000000000171</v>
      </c>
      <c r="G43" s="4">
        <f t="shared" si="0"/>
        <v>0</v>
      </c>
    </row>
    <row r="44" spans="4:7" ht="16" customHeight="1" x14ac:dyDescent="0.25">
      <c r="D44" s="4">
        <v>44410</v>
      </c>
      <c r="E44" s="4">
        <v>100.17</v>
      </c>
      <c r="F44" s="4">
        <f t="shared" si="1"/>
        <v>-0.17000000000000171</v>
      </c>
      <c r="G44" s="4">
        <f t="shared" si="0"/>
        <v>0</v>
      </c>
    </row>
    <row r="45" spans="4:7" ht="16" customHeight="1" x14ac:dyDescent="0.25">
      <c r="D45" s="4">
        <v>44411</v>
      </c>
      <c r="E45" s="4">
        <v>100.17</v>
      </c>
      <c r="F45" s="4">
        <f t="shared" si="1"/>
        <v>-0.17000000000000171</v>
      </c>
      <c r="G45" s="4">
        <f t="shared" si="0"/>
        <v>0</v>
      </c>
    </row>
    <row r="46" spans="4:7" ht="16" customHeight="1" x14ac:dyDescent="0.25">
      <c r="D46" s="4">
        <v>44412</v>
      </c>
      <c r="E46" s="4">
        <v>100.11</v>
      </c>
      <c r="F46" s="4">
        <f t="shared" si="1"/>
        <v>-0.10999999999999943</v>
      </c>
      <c r="G46" s="4">
        <f t="shared" si="0"/>
        <v>0</v>
      </c>
    </row>
    <row r="47" spans="4:7" ht="16" customHeight="1" x14ac:dyDescent="0.25">
      <c r="D47" s="4">
        <v>44413</v>
      </c>
      <c r="E47" s="4">
        <v>100.09</v>
      </c>
      <c r="F47" s="4">
        <f t="shared" si="1"/>
        <v>-9.0000000000003411E-2</v>
      </c>
      <c r="G47" s="4">
        <f t="shared" si="0"/>
        <v>0</v>
      </c>
    </row>
    <row r="48" spans="4:7" ht="16" customHeight="1" x14ac:dyDescent="0.25">
      <c r="D48" s="4">
        <v>44414</v>
      </c>
      <c r="E48" s="4">
        <v>100.09</v>
      </c>
      <c r="F48" s="4">
        <f t="shared" si="1"/>
        <v>-9.0000000000003411E-2</v>
      </c>
      <c r="G48" s="4">
        <f t="shared" si="0"/>
        <v>0</v>
      </c>
    </row>
    <row r="49" spans="4:7" ht="16" customHeight="1" x14ac:dyDescent="0.25">
      <c r="D49" s="4">
        <v>44417</v>
      </c>
      <c r="E49" s="4">
        <v>100.11</v>
      </c>
      <c r="F49" s="4">
        <f t="shared" si="1"/>
        <v>-0.10999999999999943</v>
      </c>
      <c r="G49" s="4">
        <f t="shared" si="0"/>
        <v>0</v>
      </c>
    </row>
    <row r="50" spans="4:7" ht="16" customHeight="1" x14ac:dyDescent="0.25">
      <c r="D50" s="4">
        <v>44418</v>
      </c>
      <c r="E50" s="4">
        <v>100.13</v>
      </c>
      <c r="F50" s="4">
        <f t="shared" si="1"/>
        <v>-0.12999999999999545</v>
      </c>
      <c r="G50" s="4">
        <f t="shared" si="0"/>
        <v>0</v>
      </c>
    </row>
    <row r="51" spans="4:7" ht="16" customHeight="1" x14ac:dyDescent="0.25">
      <c r="D51" s="4">
        <v>44419</v>
      </c>
      <c r="E51" s="4">
        <v>100.16</v>
      </c>
      <c r="F51" s="4">
        <f t="shared" si="1"/>
        <v>-0.15999999999999659</v>
      </c>
      <c r="G51" s="4">
        <f t="shared" si="0"/>
        <v>0</v>
      </c>
    </row>
    <row r="52" spans="4:7" ht="16" customHeight="1" x14ac:dyDescent="0.25">
      <c r="D52" s="4">
        <v>44420</v>
      </c>
      <c r="E52" s="4">
        <v>100.16</v>
      </c>
      <c r="F52" s="4">
        <f t="shared" si="1"/>
        <v>-0.15999999999999659</v>
      </c>
      <c r="G52" s="4">
        <f t="shared" si="0"/>
        <v>0</v>
      </c>
    </row>
    <row r="53" spans="4:7" ht="16" customHeight="1" x14ac:dyDescent="0.25">
      <c r="D53" s="4">
        <v>44421</v>
      </c>
      <c r="E53" s="4">
        <v>100.13</v>
      </c>
      <c r="F53" s="4">
        <f t="shared" si="1"/>
        <v>-0.12999999999999545</v>
      </c>
      <c r="G53" s="4">
        <f t="shared" si="0"/>
        <v>0</v>
      </c>
    </row>
    <row r="54" spans="4:7" ht="16" customHeight="1" x14ac:dyDescent="0.25">
      <c r="D54" s="4">
        <v>44424</v>
      </c>
      <c r="E54" s="4">
        <v>100.08</v>
      </c>
      <c r="F54" s="4">
        <f t="shared" si="1"/>
        <v>-7.9999999999998295E-2</v>
      </c>
      <c r="G54" s="4">
        <f t="shared" si="0"/>
        <v>0</v>
      </c>
    </row>
    <row r="55" spans="4:7" ht="16" customHeight="1" x14ac:dyDescent="0.25">
      <c r="D55" s="4">
        <v>44425</v>
      </c>
      <c r="E55" s="4">
        <v>100.04</v>
      </c>
      <c r="F55" s="4">
        <f t="shared" si="1"/>
        <v>-4.0000000000006253E-2</v>
      </c>
      <c r="G55" s="4">
        <f t="shared" si="0"/>
        <v>0</v>
      </c>
    </row>
    <row r="56" spans="4:7" ht="16" customHeight="1" x14ac:dyDescent="0.25">
      <c r="D56" s="4">
        <v>44426</v>
      </c>
      <c r="E56" s="4">
        <v>100.04</v>
      </c>
      <c r="F56" s="4">
        <f t="shared" si="1"/>
        <v>-4.0000000000006253E-2</v>
      </c>
      <c r="G56" s="4">
        <f t="shared" si="0"/>
        <v>0</v>
      </c>
    </row>
    <row r="57" spans="4:7" ht="16" customHeight="1" x14ac:dyDescent="0.25">
      <c r="D57" s="4">
        <v>44427</v>
      </c>
      <c r="E57" s="4">
        <v>100.04</v>
      </c>
      <c r="F57" s="4">
        <f t="shared" si="1"/>
        <v>-4.0000000000006253E-2</v>
      </c>
      <c r="G57" s="4">
        <f t="shared" si="0"/>
        <v>0</v>
      </c>
    </row>
    <row r="58" spans="4:7" ht="16" customHeight="1" x14ac:dyDescent="0.25">
      <c r="D58" s="4">
        <v>44428</v>
      </c>
      <c r="E58" s="4">
        <v>100.04</v>
      </c>
      <c r="F58" s="4">
        <f t="shared" si="1"/>
        <v>-4.0000000000006253E-2</v>
      </c>
      <c r="G58" s="4">
        <f t="shared" si="0"/>
        <v>0</v>
      </c>
    </row>
    <row r="59" spans="4:7" ht="16" customHeight="1" x14ac:dyDescent="0.25">
      <c r="D59" s="4">
        <v>44431</v>
      </c>
      <c r="E59" s="4">
        <v>100.06</v>
      </c>
      <c r="F59" s="4">
        <f t="shared" si="1"/>
        <v>-6.0000000000002274E-2</v>
      </c>
      <c r="G59" s="4">
        <f t="shared" si="0"/>
        <v>0</v>
      </c>
    </row>
    <row r="60" spans="4:7" ht="16" customHeight="1" x14ac:dyDescent="0.25">
      <c r="D60" s="4">
        <v>44432</v>
      </c>
      <c r="E60" s="4">
        <v>100.06</v>
      </c>
      <c r="F60" s="4">
        <f t="shared" si="1"/>
        <v>-6.0000000000002274E-2</v>
      </c>
      <c r="G60" s="4">
        <f t="shared" si="0"/>
        <v>0</v>
      </c>
    </row>
    <row r="61" spans="4:7" ht="16" customHeight="1" x14ac:dyDescent="0.25">
      <c r="D61" s="4">
        <v>44433</v>
      </c>
      <c r="E61" s="4">
        <v>100.06</v>
      </c>
      <c r="F61" s="4">
        <f t="shared" si="1"/>
        <v>-6.0000000000002274E-2</v>
      </c>
      <c r="G61" s="4">
        <f t="shared" si="0"/>
        <v>0</v>
      </c>
    </row>
    <row r="62" spans="4:7" ht="16" customHeight="1" x14ac:dyDescent="0.25">
      <c r="D62" s="4">
        <v>44434</v>
      </c>
      <c r="E62" s="4">
        <v>100.06</v>
      </c>
      <c r="F62" s="4">
        <f t="shared" si="1"/>
        <v>-6.0000000000002274E-2</v>
      </c>
      <c r="G62" s="4">
        <f t="shared" si="0"/>
        <v>0</v>
      </c>
    </row>
    <row r="63" spans="4:7" ht="16" customHeight="1" x14ac:dyDescent="0.25">
      <c r="D63" s="4">
        <v>44435</v>
      </c>
      <c r="E63" s="4">
        <v>100.06</v>
      </c>
      <c r="F63" s="4">
        <f t="shared" si="1"/>
        <v>-6.0000000000002274E-2</v>
      </c>
      <c r="G63" s="4">
        <f t="shared" si="0"/>
        <v>0</v>
      </c>
    </row>
    <row r="64" spans="4:7" ht="16" customHeight="1" x14ac:dyDescent="0.25">
      <c r="D64" s="4">
        <v>44438</v>
      </c>
      <c r="E64" s="4">
        <v>100.06</v>
      </c>
      <c r="F64" s="4">
        <f t="shared" si="1"/>
        <v>-6.0000000000002274E-2</v>
      </c>
      <c r="G64" s="4">
        <f t="shared" si="0"/>
        <v>0</v>
      </c>
    </row>
    <row r="65" spans="4:7" ht="16" customHeight="1" x14ac:dyDescent="0.25">
      <c r="D65" s="4">
        <v>44439</v>
      </c>
      <c r="E65" s="4">
        <v>100.1</v>
      </c>
      <c r="F65" s="4">
        <f t="shared" si="1"/>
        <v>-9.9999999999994316E-2</v>
      </c>
      <c r="G65" s="4">
        <f t="shared" si="0"/>
        <v>0</v>
      </c>
    </row>
    <row r="66" spans="4:7" ht="16" customHeight="1" x14ac:dyDescent="0.25">
      <c r="D66" s="4">
        <v>44440</v>
      </c>
      <c r="E66" s="4">
        <v>100.1</v>
      </c>
      <c r="F66" s="4">
        <f t="shared" si="1"/>
        <v>-9.9999999999994316E-2</v>
      </c>
      <c r="G66" s="4">
        <f t="shared" si="0"/>
        <v>0</v>
      </c>
    </row>
    <row r="67" spans="4:7" ht="16" customHeight="1" x14ac:dyDescent="0.25">
      <c r="D67" s="4">
        <v>44441</v>
      </c>
      <c r="E67" s="4">
        <v>100.1</v>
      </c>
      <c r="F67" s="4">
        <f t="shared" si="1"/>
        <v>-9.9999999999994316E-2</v>
      </c>
      <c r="G67" s="4">
        <f t="shared" si="0"/>
        <v>0</v>
      </c>
    </row>
    <row r="68" spans="4:7" ht="16" customHeight="1" x14ac:dyDescent="0.25">
      <c r="D68" s="4">
        <v>44442</v>
      </c>
      <c r="E68" s="4">
        <v>100.09</v>
      </c>
      <c r="F68" s="4">
        <f t="shared" si="1"/>
        <v>-9.0000000000003411E-2</v>
      </c>
      <c r="G68" s="4">
        <f t="shared" si="0"/>
        <v>0</v>
      </c>
    </row>
    <row r="69" spans="4:7" ht="16" customHeight="1" x14ac:dyDescent="0.25">
      <c r="D69" s="4">
        <v>44445</v>
      </c>
      <c r="E69" s="4">
        <v>100.09</v>
      </c>
      <c r="F69" s="4">
        <f t="shared" si="1"/>
        <v>-9.0000000000003411E-2</v>
      </c>
      <c r="G69" s="4">
        <f t="shared" si="0"/>
        <v>0</v>
      </c>
    </row>
    <row r="70" spans="4:7" ht="16" customHeight="1" x14ac:dyDescent="0.25">
      <c r="D70" s="4">
        <v>44446</v>
      </c>
      <c r="E70" s="4">
        <v>100.09</v>
      </c>
      <c r="F70" s="4">
        <f t="shared" si="1"/>
        <v>-9.0000000000003411E-2</v>
      </c>
      <c r="G70" s="4">
        <f t="shared" si="0"/>
        <v>0</v>
      </c>
    </row>
    <row r="71" spans="4:7" ht="16" customHeight="1" x14ac:dyDescent="0.25">
      <c r="D71" s="4">
        <v>44447</v>
      </c>
      <c r="E71" s="4">
        <v>100.09</v>
      </c>
      <c r="F71" s="4">
        <f t="shared" si="1"/>
        <v>-9.0000000000003411E-2</v>
      </c>
      <c r="G71" s="4">
        <f t="shared" si="0"/>
        <v>0</v>
      </c>
    </row>
    <row r="72" spans="4:7" ht="16" customHeight="1" x14ac:dyDescent="0.25">
      <c r="D72" s="4">
        <v>44448</v>
      </c>
      <c r="E72" s="4">
        <v>100.09</v>
      </c>
      <c r="F72" s="4">
        <f t="shared" si="1"/>
        <v>-9.0000000000003411E-2</v>
      </c>
      <c r="G72" s="4">
        <f t="shared" si="0"/>
        <v>0</v>
      </c>
    </row>
    <row r="73" spans="4:7" ht="16" customHeight="1" x14ac:dyDescent="0.25">
      <c r="D73" s="4">
        <v>44449</v>
      </c>
      <c r="E73" s="4">
        <v>100.09</v>
      </c>
      <c r="F73" s="4">
        <f t="shared" si="1"/>
        <v>-9.0000000000003411E-2</v>
      </c>
      <c r="G73" s="4">
        <f t="shared" si="0"/>
        <v>0</v>
      </c>
    </row>
    <row r="74" spans="4:7" ht="16" customHeight="1" x14ac:dyDescent="0.25">
      <c r="D74" s="4">
        <v>44452</v>
      </c>
      <c r="E74" s="4">
        <v>100.09</v>
      </c>
      <c r="F74" s="4">
        <f t="shared" si="1"/>
        <v>-9.0000000000003411E-2</v>
      </c>
      <c r="G74" s="4">
        <f t="shared" si="0"/>
        <v>0</v>
      </c>
    </row>
    <row r="75" spans="4:7" ht="16" customHeight="1" x14ac:dyDescent="0.25">
      <c r="D75" s="4">
        <v>44453</v>
      </c>
      <c r="E75" s="4">
        <v>100.08</v>
      </c>
      <c r="F75" s="4">
        <f t="shared" si="1"/>
        <v>-7.9999999999998295E-2</v>
      </c>
      <c r="G75" s="4">
        <f t="shared" si="0"/>
        <v>0</v>
      </c>
    </row>
    <row r="76" spans="4:7" ht="16" customHeight="1" x14ac:dyDescent="0.25">
      <c r="D76" s="4">
        <v>44454</v>
      </c>
      <c r="E76" s="4">
        <v>100.15</v>
      </c>
      <c r="F76" s="4">
        <f t="shared" si="1"/>
        <v>-0.15000000000000568</v>
      </c>
      <c r="G76" s="4">
        <f t="shared" si="0"/>
        <v>0</v>
      </c>
    </row>
    <row r="77" spans="4:7" ht="16" customHeight="1" x14ac:dyDescent="0.25">
      <c r="D77" s="4">
        <v>44455</v>
      </c>
      <c r="E77" s="4">
        <v>100.17</v>
      </c>
      <c r="F77" s="4">
        <f t="shared" si="1"/>
        <v>-0.17000000000000171</v>
      </c>
      <c r="G77" s="4">
        <f t="shared" si="0"/>
        <v>0</v>
      </c>
    </row>
    <row r="78" spans="4:7" ht="16" customHeight="1" x14ac:dyDescent="0.25">
      <c r="D78" s="4">
        <v>44456</v>
      </c>
      <c r="E78" s="4">
        <v>100.17</v>
      </c>
      <c r="F78" s="4">
        <f t="shared" si="1"/>
        <v>-0.17000000000000171</v>
      </c>
      <c r="G78" s="4">
        <f t="shared" si="0"/>
        <v>0</v>
      </c>
    </row>
    <row r="79" spans="4:7" ht="16" customHeight="1" x14ac:dyDescent="0.25">
      <c r="D79" s="4">
        <v>44459</v>
      </c>
      <c r="E79" s="4">
        <v>100.13</v>
      </c>
      <c r="F79" s="4">
        <f t="shared" si="1"/>
        <v>-0.12999999999999545</v>
      </c>
      <c r="G79" s="4">
        <f t="shared" si="0"/>
        <v>0</v>
      </c>
    </row>
    <row r="80" spans="4:7" ht="16" customHeight="1" x14ac:dyDescent="0.25">
      <c r="D80" s="4">
        <v>44460</v>
      </c>
      <c r="E80" s="4">
        <v>100.13</v>
      </c>
      <c r="F80" s="4">
        <f t="shared" si="1"/>
        <v>-0.12999999999999545</v>
      </c>
      <c r="G80" s="4">
        <f t="shared" si="0"/>
        <v>0</v>
      </c>
    </row>
    <row r="81" spans="4:7" ht="16" customHeight="1" x14ac:dyDescent="0.25">
      <c r="D81" s="4">
        <v>44461</v>
      </c>
      <c r="E81" s="4">
        <v>100.17</v>
      </c>
      <c r="F81" s="4">
        <f t="shared" si="1"/>
        <v>-0.17000000000000171</v>
      </c>
      <c r="G81" s="4">
        <f t="shared" si="0"/>
        <v>0</v>
      </c>
    </row>
    <row r="82" spans="4:7" ht="16" customHeight="1" x14ac:dyDescent="0.25">
      <c r="D82" s="4">
        <v>44462</v>
      </c>
      <c r="E82" s="4">
        <v>100.17</v>
      </c>
      <c r="F82" s="4">
        <f t="shared" ref="F82:F145" si="2">100-E82</f>
        <v>-0.17000000000000171</v>
      </c>
      <c r="G82" s="4">
        <f t="shared" ref="G82:G145" si="3">IF(((F82/100)*$F$11)&lt;0,0,(F82/100)*$F$11)</f>
        <v>0</v>
      </c>
    </row>
    <row r="83" spans="4:7" ht="16" customHeight="1" x14ac:dyDescent="0.25">
      <c r="D83" s="4">
        <v>44463</v>
      </c>
      <c r="E83" s="4">
        <v>100.17</v>
      </c>
      <c r="F83" s="4">
        <f t="shared" si="2"/>
        <v>-0.17000000000000171</v>
      </c>
      <c r="G83" s="4">
        <f t="shared" si="3"/>
        <v>0</v>
      </c>
    </row>
    <row r="84" spans="4:7" ht="16" customHeight="1" x14ac:dyDescent="0.25">
      <c r="D84" s="4">
        <v>44466</v>
      </c>
      <c r="E84" s="4">
        <v>100.14</v>
      </c>
      <c r="F84" s="4">
        <f t="shared" si="2"/>
        <v>-0.14000000000000057</v>
      </c>
      <c r="G84" s="4">
        <f t="shared" si="3"/>
        <v>0</v>
      </c>
    </row>
    <row r="85" spans="4:7" ht="16" customHeight="1" x14ac:dyDescent="0.25">
      <c r="D85" s="4">
        <v>44467</v>
      </c>
      <c r="E85" s="4">
        <v>100.13</v>
      </c>
      <c r="F85" s="4">
        <f t="shared" si="2"/>
        <v>-0.12999999999999545</v>
      </c>
      <c r="G85" s="4">
        <f t="shared" si="3"/>
        <v>0</v>
      </c>
    </row>
    <row r="86" spans="4:7" ht="16" customHeight="1" x14ac:dyDescent="0.25">
      <c r="D86" s="4">
        <v>44468</v>
      </c>
      <c r="E86" s="4">
        <v>100.13</v>
      </c>
      <c r="F86" s="4">
        <f t="shared" si="2"/>
        <v>-0.12999999999999545</v>
      </c>
      <c r="G86" s="4">
        <f t="shared" si="3"/>
        <v>0</v>
      </c>
    </row>
    <row r="87" spans="4:7" ht="16" customHeight="1" x14ac:dyDescent="0.25">
      <c r="D87" s="4">
        <v>44469</v>
      </c>
      <c r="E87" s="4">
        <v>100.13</v>
      </c>
      <c r="F87" s="4">
        <f t="shared" si="2"/>
        <v>-0.12999999999999545</v>
      </c>
      <c r="G87" s="4">
        <f t="shared" si="3"/>
        <v>0</v>
      </c>
    </row>
    <row r="88" spans="4:7" ht="16" customHeight="1" x14ac:dyDescent="0.25">
      <c r="D88" s="4">
        <v>44470</v>
      </c>
      <c r="E88" s="4">
        <v>100.13</v>
      </c>
      <c r="F88" s="4">
        <f t="shared" si="2"/>
        <v>-0.12999999999999545</v>
      </c>
      <c r="G88" s="4">
        <f t="shared" si="3"/>
        <v>0</v>
      </c>
    </row>
    <row r="89" spans="4:7" ht="16" customHeight="1" x14ac:dyDescent="0.25">
      <c r="D89" s="4">
        <v>44473</v>
      </c>
      <c r="E89" s="4">
        <v>100.13</v>
      </c>
      <c r="F89" s="4">
        <f t="shared" si="2"/>
        <v>-0.12999999999999545</v>
      </c>
      <c r="G89" s="4">
        <f t="shared" si="3"/>
        <v>0</v>
      </c>
    </row>
    <row r="90" spans="4:7" ht="16" customHeight="1" x14ac:dyDescent="0.25">
      <c r="D90" s="4">
        <v>44474</v>
      </c>
      <c r="E90" s="4">
        <v>100.13</v>
      </c>
      <c r="F90" s="4">
        <f t="shared" si="2"/>
        <v>-0.12999999999999545</v>
      </c>
      <c r="G90" s="4">
        <f t="shared" si="3"/>
        <v>0</v>
      </c>
    </row>
    <row r="91" spans="4:7" ht="16" customHeight="1" x14ac:dyDescent="0.25">
      <c r="D91" s="4">
        <v>44475</v>
      </c>
      <c r="E91" s="4">
        <v>100.16</v>
      </c>
      <c r="F91" s="4">
        <f t="shared" si="2"/>
        <v>-0.15999999999999659</v>
      </c>
      <c r="G91" s="4">
        <f t="shared" si="3"/>
        <v>0</v>
      </c>
    </row>
    <row r="92" spans="4:7" ht="16" customHeight="1" x14ac:dyDescent="0.25">
      <c r="D92" s="4">
        <v>44476</v>
      </c>
      <c r="E92" s="4">
        <v>100.2</v>
      </c>
      <c r="F92" s="4">
        <f t="shared" si="2"/>
        <v>-0.20000000000000284</v>
      </c>
      <c r="G92" s="4">
        <f t="shared" si="3"/>
        <v>0</v>
      </c>
    </row>
    <row r="93" spans="4:7" ht="16" customHeight="1" x14ac:dyDescent="0.25">
      <c r="D93" s="4">
        <v>44477</v>
      </c>
      <c r="E93" s="4">
        <v>100.2</v>
      </c>
      <c r="F93" s="4">
        <f t="shared" si="2"/>
        <v>-0.20000000000000284</v>
      </c>
      <c r="G93" s="4">
        <f t="shared" si="3"/>
        <v>0</v>
      </c>
    </row>
    <row r="94" spans="4:7" ht="16" customHeight="1" x14ac:dyDescent="0.25">
      <c r="D94" s="4">
        <v>44480</v>
      </c>
      <c r="E94" s="4">
        <v>100.2</v>
      </c>
      <c r="F94" s="4">
        <f t="shared" si="2"/>
        <v>-0.20000000000000284</v>
      </c>
      <c r="G94" s="4">
        <f t="shared" si="3"/>
        <v>0</v>
      </c>
    </row>
    <row r="95" spans="4:7" ht="16" customHeight="1" x14ac:dyDescent="0.25">
      <c r="D95" s="4">
        <v>44481</v>
      </c>
      <c r="E95" s="4">
        <v>100.2</v>
      </c>
      <c r="F95" s="4">
        <f t="shared" si="2"/>
        <v>-0.20000000000000284</v>
      </c>
      <c r="G95" s="4">
        <f t="shared" si="3"/>
        <v>0</v>
      </c>
    </row>
    <row r="96" spans="4:7" ht="16" customHeight="1" x14ac:dyDescent="0.25">
      <c r="D96" s="4">
        <v>44482</v>
      </c>
      <c r="E96" s="4">
        <v>100.2</v>
      </c>
      <c r="F96" s="4">
        <f t="shared" si="2"/>
        <v>-0.20000000000000284</v>
      </c>
      <c r="G96" s="4">
        <f t="shared" si="3"/>
        <v>0</v>
      </c>
    </row>
    <row r="97" spans="4:7" ht="16" customHeight="1" x14ac:dyDescent="0.25">
      <c r="D97" s="4">
        <v>44483</v>
      </c>
      <c r="E97" s="4">
        <v>100.2</v>
      </c>
      <c r="F97" s="4">
        <f t="shared" si="2"/>
        <v>-0.20000000000000284</v>
      </c>
      <c r="G97" s="4">
        <f t="shared" si="3"/>
        <v>0</v>
      </c>
    </row>
    <row r="98" spans="4:7" ht="16" customHeight="1" x14ac:dyDescent="0.25">
      <c r="D98" s="4">
        <v>44484</v>
      </c>
      <c r="E98" s="4">
        <v>100.17</v>
      </c>
      <c r="F98" s="4">
        <f t="shared" si="2"/>
        <v>-0.17000000000000171</v>
      </c>
      <c r="G98" s="4">
        <f t="shared" si="3"/>
        <v>0</v>
      </c>
    </row>
    <row r="99" spans="4:7" ht="16" customHeight="1" x14ac:dyDescent="0.25">
      <c r="D99" s="4">
        <v>44487</v>
      </c>
      <c r="E99" s="4">
        <v>100.17</v>
      </c>
      <c r="F99" s="4">
        <f t="shared" si="2"/>
        <v>-0.17000000000000171</v>
      </c>
      <c r="G99" s="4">
        <f t="shared" si="3"/>
        <v>0</v>
      </c>
    </row>
    <row r="100" spans="4:7" ht="16" customHeight="1" x14ac:dyDescent="0.25">
      <c r="D100" s="4">
        <v>44488</v>
      </c>
      <c r="E100" s="4">
        <v>100.17</v>
      </c>
      <c r="F100" s="4">
        <f t="shared" si="2"/>
        <v>-0.17000000000000171</v>
      </c>
      <c r="G100" s="4">
        <f t="shared" si="3"/>
        <v>0</v>
      </c>
    </row>
    <row r="101" spans="4:7" ht="16" customHeight="1" x14ac:dyDescent="0.25">
      <c r="D101" s="4">
        <v>44489</v>
      </c>
      <c r="E101" s="4">
        <v>100.14</v>
      </c>
      <c r="F101" s="4">
        <f t="shared" si="2"/>
        <v>-0.14000000000000057</v>
      </c>
      <c r="G101" s="4">
        <f t="shared" si="3"/>
        <v>0</v>
      </c>
    </row>
    <row r="102" spans="4:7" ht="16" customHeight="1" x14ac:dyDescent="0.25">
      <c r="D102" s="4">
        <v>44490</v>
      </c>
      <c r="E102" s="4">
        <v>100.14</v>
      </c>
      <c r="F102" s="4">
        <f t="shared" si="2"/>
        <v>-0.14000000000000057</v>
      </c>
      <c r="G102" s="4">
        <f t="shared" si="3"/>
        <v>0</v>
      </c>
    </row>
    <row r="103" spans="4:7" ht="16" customHeight="1" x14ac:dyDescent="0.25">
      <c r="D103" s="4">
        <v>44491</v>
      </c>
      <c r="E103" s="4">
        <v>100.14</v>
      </c>
      <c r="F103" s="4">
        <f t="shared" si="2"/>
        <v>-0.14000000000000057</v>
      </c>
      <c r="G103" s="4">
        <f t="shared" si="3"/>
        <v>0</v>
      </c>
    </row>
    <row r="104" spans="4:7" ht="16" customHeight="1" x14ac:dyDescent="0.25">
      <c r="D104" s="4">
        <v>44494</v>
      </c>
      <c r="E104" s="4">
        <v>100.08</v>
      </c>
      <c r="F104" s="4">
        <f t="shared" si="2"/>
        <v>-7.9999999999998295E-2</v>
      </c>
      <c r="G104" s="4">
        <f t="shared" si="3"/>
        <v>0</v>
      </c>
    </row>
    <row r="105" spans="4:7" ht="16" customHeight="1" x14ac:dyDescent="0.25">
      <c r="D105" s="4">
        <v>44495</v>
      </c>
      <c r="E105" s="4">
        <v>100.02</v>
      </c>
      <c r="F105" s="4">
        <f t="shared" si="2"/>
        <v>-1.9999999999996021E-2</v>
      </c>
      <c r="G105" s="4">
        <f t="shared" si="3"/>
        <v>0</v>
      </c>
    </row>
    <row r="106" spans="4:7" ht="16" customHeight="1" x14ac:dyDescent="0.25">
      <c r="D106" s="4">
        <v>44496</v>
      </c>
      <c r="E106" s="4">
        <v>100</v>
      </c>
      <c r="F106" s="4">
        <f t="shared" si="2"/>
        <v>0</v>
      </c>
      <c r="G106" s="4">
        <f t="shared" si="3"/>
        <v>0</v>
      </c>
    </row>
    <row r="107" spans="4:7" ht="16" customHeight="1" x14ac:dyDescent="0.25">
      <c r="D107" s="4">
        <v>44497</v>
      </c>
      <c r="E107" s="4">
        <v>100.02</v>
      </c>
      <c r="F107" s="4">
        <f t="shared" si="2"/>
        <v>-1.9999999999996021E-2</v>
      </c>
      <c r="G107" s="4">
        <f t="shared" si="3"/>
        <v>0</v>
      </c>
    </row>
    <row r="108" spans="4:7" ht="16" customHeight="1" x14ac:dyDescent="0.25">
      <c r="D108" s="4">
        <v>44498</v>
      </c>
      <c r="E108" s="4">
        <v>100.02</v>
      </c>
      <c r="F108" s="4">
        <f t="shared" si="2"/>
        <v>-1.9999999999996021E-2</v>
      </c>
      <c r="G108" s="4">
        <f t="shared" si="3"/>
        <v>0</v>
      </c>
    </row>
    <row r="109" spans="4:7" ht="16" customHeight="1" x14ac:dyDescent="0.25">
      <c r="D109" s="4">
        <v>44501</v>
      </c>
      <c r="E109" s="4">
        <v>100.02</v>
      </c>
      <c r="F109" s="4">
        <f t="shared" si="2"/>
        <v>-1.9999999999996021E-2</v>
      </c>
      <c r="G109" s="4">
        <f t="shared" si="3"/>
        <v>0</v>
      </c>
    </row>
    <row r="110" spans="4:7" ht="16" customHeight="1" x14ac:dyDescent="0.25">
      <c r="D110" s="4">
        <v>44502</v>
      </c>
      <c r="E110" s="4">
        <v>100.02</v>
      </c>
      <c r="F110" s="4">
        <f t="shared" si="2"/>
        <v>-1.9999999999996021E-2</v>
      </c>
      <c r="G110" s="4">
        <f t="shared" si="3"/>
        <v>0</v>
      </c>
    </row>
    <row r="111" spans="4:7" ht="16" customHeight="1" x14ac:dyDescent="0.25">
      <c r="D111" s="4">
        <v>44503</v>
      </c>
      <c r="E111" s="4">
        <v>100.05</v>
      </c>
      <c r="F111" s="4">
        <f t="shared" si="2"/>
        <v>-4.9999999999997158E-2</v>
      </c>
      <c r="G111" s="4">
        <f t="shared" si="3"/>
        <v>0</v>
      </c>
    </row>
    <row r="112" spans="4:7" ht="16" customHeight="1" x14ac:dyDescent="0.25">
      <c r="D112" s="4">
        <v>44504</v>
      </c>
      <c r="E112" s="4">
        <v>100.06</v>
      </c>
      <c r="F112" s="4">
        <f t="shared" si="2"/>
        <v>-6.0000000000002274E-2</v>
      </c>
      <c r="G112" s="4">
        <f t="shared" si="3"/>
        <v>0</v>
      </c>
    </row>
    <row r="113" spans="4:7" ht="16" customHeight="1" x14ac:dyDescent="0.25">
      <c r="D113" s="4">
        <v>44505</v>
      </c>
      <c r="E113" s="4">
        <v>100.06</v>
      </c>
      <c r="F113" s="4">
        <f t="shared" si="2"/>
        <v>-6.0000000000002274E-2</v>
      </c>
      <c r="G113" s="4">
        <f t="shared" si="3"/>
        <v>0</v>
      </c>
    </row>
    <row r="114" spans="4:7" ht="16" customHeight="1" x14ac:dyDescent="0.25">
      <c r="D114" s="4">
        <v>44508</v>
      </c>
      <c r="E114" s="4">
        <v>100.06</v>
      </c>
      <c r="F114" s="4">
        <f t="shared" si="2"/>
        <v>-6.0000000000002274E-2</v>
      </c>
      <c r="G114" s="4">
        <f t="shared" si="3"/>
        <v>0</v>
      </c>
    </row>
    <row r="115" spans="4:7" ht="16" customHeight="1" x14ac:dyDescent="0.25">
      <c r="D115" s="4">
        <v>44509</v>
      </c>
      <c r="E115" s="4">
        <v>100.09</v>
      </c>
      <c r="F115" s="4">
        <f t="shared" si="2"/>
        <v>-9.0000000000003411E-2</v>
      </c>
      <c r="G115" s="4">
        <f t="shared" si="3"/>
        <v>0</v>
      </c>
    </row>
    <row r="116" spans="4:7" ht="16" customHeight="1" x14ac:dyDescent="0.25">
      <c r="D116" s="4">
        <v>44510</v>
      </c>
      <c r="E116" s="4">
        <v>100.09</v>
      </c>
      <c r="F116" s="4">
        <f t="shared" si="2"/>
        <v>-9.0000000000003411E-2</v>
      </c>
      <c r="G116" s="4">
        <f t="shared" si="3"/>
        <v>0</v>
      </c>
    </row>
    <row r="117" spans="4:7" ht="16" customHeight="1" x14ac:dyDescent="0.25">
      <c r="D117" s="4">
        <v>44511</v>
      </c>
      <c r="E117" s="4">
        <v>100.09</v>
      </c>
      <c r="F117" s="4">
        <f t="shared" si="2"/>
        <v>-9.0000000000003411E-2</v>
      </c>
      <c r="G117" s="4">
        <f t="shared" si="3"/>
        <v>0</v>
      </c>
    </row>
    <row r="118" spans="4:7" ht="16" customHeight="1" x14ac:dyDescent="0.25">
      <c r="D118" s="4">
        <v>44512</v>
      </c>
      <c r="E118" s="4">
        <v>100.09</v>
      </c>
      <c r="F118" s="4">
        <f t="shared" si="2"/>
        <v>-9.0000000000003411E-2</v>
      </c>
      <c r="G118" s="4">
        <f t="shared" si="3"/>
        <v>0</v>
      </c>
    </row>
    <row r="119" spans="4:7" ht="16" customHeight="1" x14ac:dyDescent="0.25">
      <c r="D119" s="4">
        <v>44515</v>
      </c>
      <c r="E119" s="4">
        <v>100.06</v>
      </c>
      <c r="F119" s="4">
        <f t="shared" si="2"/>
        <v>-6.0000000000002274E-2</v>
      </c>
      <c r="G119" s="4">
        <f t="shared" si="3"/>
        <v>0</v>
      </c>
    </row>
    <row r="120" spans="4:7" ht="16" customHeight="1" x14ac:dyDescent="0.25">
      <c r="D120" s="4">
        <v>44516</v>
      </c>
      <c r="E120" s="4">
        <v>100.06</v>
      </c>
      <c r="F120" s="4">
        <f t="shared" si="2"/>
        <v>-6.0000000000002274E-2</v>
      </c>
      <c r="G120" s="4">
        <f t="shared" si="3"/>
        <v>0</v>
      </c>
    </row>
    <row r="121" spans="4:7" ht="16" customHeight="1" x14ac:dyDescent="0.25">
      <c r="D121" s="4">
        <v>44517</v>
      </c>
      <c r="E121" s="4">
        <v>100.06</v>
      </c>
      <c r="F121" s="4">
        <f t="shared" si="2"/>
        <v>-6.0000000000002274E-2</v>
      </c>
      <c r="G121" s="4">
        <f t="shared" si="3"/>
        <v>0</v>
      </c>
    </row>
    <row r="122" spans="4:7" ht="16" customHeight="1" x14ac:dyDescent="0.25">
      <c r="D122" s="4">
        <v>44518</v>
      </c>
      <c r="E122" s="4">
        <v>100.06</v>
      </c>
      <c r="F122" s="4">
        <f t="shared" si="2"/>
        <v>-6.0000000000002274E-2</v>
      </c>
      <c r="G122" s="4">
        <f t="shared" si="3"/>
        <v>0</v>
      </c>
    </row>
    <row r="123" spans="4:7" ht="16" customHeight="1" x14ac:dyDescent="0.25">
      <c r="D123" s="4">
        <v>44519</v>
      </c>
      <c r="E123" s="4">
        <v>100.03</v>
      </c>
      <c r="F123" s="4">
        <f t="shared" si="2"/>
        <v>-3.0000000000001137E-2</v>
      </c>
      <c r="G123" s="4">
        <f t="shared" si="3"/>
        <v>0</v>
      </c>
    </row>
    <row r="124" spans="4:7" ht="16" customHeight="1" x14ac:dyDescent="0.25">
      <c r="D124" s="4">
        <v>44522</v>
      </c>
      <c r="E124" s="4">
        <v>99.95</v>
      </c>
      <c r="F124" s="4">
        <f t="shared" si="2"/>
        <v>4.9999999999997158E-2</v>
      </c>
      <c r="G124" s="4">
        <f t="shared" si="3"/>
        <v>0.20166249999998853</v>
      </c>
    </row>
    <row r="125" spans="4:7" ht="16" customHeight="1" x14ac:dyDescent="0.25">
      <c r="D125" s="4">
        <v>44523</v>
      </c>
      <c r="E125" s="4">
        <v>99.92</v>
      </c>
      <c r="F125" s="4">
        <f t="shared" si="2"/>
        <v>7.9999999999998295E-2</v>
      </c>
      <c r="G125" s="4">
        <f t="shared" si="3"/>
        <v>0.32265999999999312</v>
      </c>
    </row>
    <row r="126" spans="4:7" ht="16" customHeight="1" x14ac:dyDescent="0.25">
      <c r="D126" s="4">
        <v>44524</v>
      </c>
      <c r="E126" s="4">
        <v>99.83</v>
      </c>
      <c r="F126" s="4">
        <f t="shared" si="2"/>
        <v>0.17000000000000171</v>
      </c>
      <c r="G126" s="4">
        <f t="shared" si="3"/>
        <v>0.68565250000000688</v>
      </c>
    </row>
    <row r="127" spans="4:7" ht="16" customHeight="1" x14ac:dyDescent="0.25">
      <c r="D127" s="4">
        <v>44525</v>
      </c>
      <c r="E127" s="4">
        <v>99.83</v>
      </c>
      <c r="F127" s="4">
        <f t="shared" si="2"/>
        <v>0.17000000000000171</v>
      </c>
      <c r="G127" s="4">
        <f t="shared" si="3"/>
        <v>0.68565250000000688</v>
      </c>
    </row>
    <row r="128" spans="4:7" ht="16" customHeight="1" x14ac:dyDescent="0.25">
      <c r="D128" s="4">
        <v>44526</v>
      </c>
      <c r="E128" s="4">
        <v>99.73</v>
      </c>
      <c r="F128" s="4">
        <f t="shared" si="2"/>
        <v>0.26999999999999602</v>
      </c>
      <c r="G128" s="4">
        <f t="shared" si="3"/>
        <v>1.0889774999999839</v>
      </c>
    </row>
    <row r="129" spans="4:7" ht="16" customHeight="1" x14ac:dyDescent="0.25">
      <c r="D129" s="4">
        <v>44529</v>
      </c>
      <c r="E129" s="4">
        <v>99.67</v>
      </c>
      <c r="F129" s="4">
        <f t="shared" si="2"/>
        <v>0.32999999999999829</v>
      </c>
      <c r="G129" s="4">
        <f t="shared" si="3"/>
        <v>1.3309724999999932</v>
      </c>
    </row>
    <row r="130" spans="4:7" ht="16" customHeight="1" x14ac:dyDescent="0.25">
      <c r="D130" s="4">
        <v>44530</v>
      </c>
      <c r="E130" s="4">
        <v>99.44</v>
      </c>
      <c r="F130" s="4">
        <f t="shared" si="2"/>
        <v>0.56000000000000227</v>
      </c>
      <c r="G130" s="4">
        <f t="shared" si="3"/>
        <v>2.258620000000009</v>
      </c>
    </row>
    <row r="131" spans="4:7" ht="16" customHeight="1" x14ac:dyDescent="0.25">
      <c r="D131" s="4">
        <v>44531</v>
      </c>
      <c r="E131" s="4">
        <v>99.44</v>
      </c>
      <c r="F131" s="4">
        <f t="shared" si="2"/>
        <v>0.56000000000000227</v>
      </c>
      <c r="G131" s="4">
        <f t="shared" si="3"/>
        <v>2.258620000000009</v>
      </c>
    </row>
    <row r="132" spans="4:7" ht="16" customHeight="1" x14ac:dyDescent="0.25">
      <c r="D132" s="4">
        <v>44532</v>
      </c>
      <c r="E132" s="4">
        <v>99.65</v>
      </c>
      <c r="F132" s="4">
        <f t="shared" si="2"/>
        <v>0.34999999999999432</v>
      </c>
      <c r="G132" s="4">
        <f t="shared" si="3"/>
        <v>1.411637499999977</v>
      </c>
    </row>
    <row r="133" spans="4:7" ht="16" customHeight="1" x14ac:dyDescent="0.25">
      <c r="D133" s="4">
        <v>44533</v>
      </c>
      <c r="E133" s="4">
        <v>99.73</v>
      </c>
      <c r="F133" s="4">
        <f t="shared" si="2"/>
        <v>0.26999999999999602</v>
      </c>
      <c r="G133" s="4">
        <f t="shared" si="3"/>
        <v>1.0889774999999839</v>
      </c>
    </row>
    <row r="134" spans="4:7" ht="16" customHeight="1" x14ac:dyDescent="0.25">
      <c r="D134" s="4">
        <v>44536</v>
      </c>
      <c r="E134" s="4">
        <v>99.77</v>
      </c>
      <c r="F134" s="4">
        <f t="shared" si="2"/>
        <v>0.23000000000000398</v>
      </c>
      <c r="G134" s="4">
        <f t="shared" si="3"/>
        <v>0.92764750000001606</v>
      </c>
    </row>
    <row r="135" spans="4:7" ht="16" customHeight="1" x14ac:dyDescent="0.25">
      <c r="D135" s="4">
        <v>44537</v>
      </c>
      <c r="E135" s="4">
        <v>99.88</v>
      </c>
      <c r="F135" s="4">
        <f t="shared" si="2"/>
        <v>0.12000000000000455</v>
      </c>
      <c r="G135" s="4">
        <f t="shared" si="3"/>
        <v>0.48399000000001829</v>
      </c>
    </row>
    <row r="136" spans="4:7" ht="16" customHeight="1" x14ac:dyDescent="0.25">
      <c r="D136" s="4">
        <v>44538</v>
      </c>
      <c r="E136" s="4">
        <v>99.9</v>
      </c>
      <c r="F136" s="4">
        <f t="shared" si="2"/>
        <v>9.9999999999994316E-2</v>
      </c>
      <c r="G136" s="4">
        <f t="shared" si="3"/>
        <v>0.40332499999997706</v>
      </c>
    </row>
    <row r="137" spans="4:7" ht="16" customHeight="1" x14ac:dyDescent="0.25">
      <c r="D137" s="4">
        <v>44539</v>
      </c>
      <c r="E137" s="4">
        <v>99.83</v>
      </c>
      <c r="F137" s="4">
        <f t="shared" si="2"/>
        <v>0.17000000000000171</v>
      </c>
      <c r="G137" s="4">
        <f t="shared" si="3"/>
        <v>0.68565250000000688</v>
      </c>
    </row>
    <row r="138" spans="4:7" ht="16" customHeight="1" x14ac:dyDescent="0.25">
      <c r="D138" s="4">
        <v>44540</v>
      </c>
      <c r="E138" s="4">
        <v>99.83</v>
      </c>
      <c r="F138" s="4">
        <f t="shared" si="2"/>
        <v>0.17000000000000171</v>
      </c>
      <c r="G138" s="4">
        <f t="shared" si="3"/>
        <v>0.68565250000000688</v>
      </c>
    </row>
    <row r="139" spans="4:7" ht="16" customHeight="1" x14ac:dyDescent="0.25">
      <c r="D139" s="4">
        <v>44543</v>
      </c>
      <c r="E139" s="4">
        <v>99.83</v>
      </c>
      <c r="F139" s="4">
        <f t="shared" si="2"/>
        <v>0.17000000000000171</v>
      </c>
      <c r="G139" s="4">
        <f t="shared" si="3"/>
        <v>0.68565250000000688</v>
      </c>
    </row>
    <row r="140" spans="4:7" ht="16" customHeight="1" x14ac:dyDescent="0.25">
      <c r="D140" s="4">
        <v>44544</v>
      </c>
      <c r="E140" s="4">
        <v>99.75</v>
      </c>
      <c r="F140" s="4">
        <f t="shared" si="2"/>
        <v>0.25</v>
      </c>
      <c r="G140" s="4">
        <f t="shared" si="3"/>
        <v>1.0083124999999999</v>
      </c>
    </row>
    <row r="141" spans="4:7" ht="16" customHeight="1" x14ac:dyDescent="0.25">
      <c r="D141" s="4">
        <v>44545</v>
      </c>
      <c r="E141" s="4">
        <v>99.71</v>
      </c>
      <c r="F141" s="4">
        <f t="shared" si="2"/>
        <v>0.29000000000000625</v>
      </c>
      <c r="G141" s="4">
        <f t="shared" si="3"/>
        <v>1.1696425000000252</v>
      </c>
    </row>
    <row r="142" spans="4:7" ht="16" customHeight="1" x14ac:dyDescent="0.25">
      <c r="D142" s="4">
        <v>44546</v>
      </c>
      <c r="E142" s="4">
        <v>99.75</v>
      </c>
      <c r="F142" s="4">
        <f t="shared" si="2"/>
        <v>0.25</v>
      </c>
      <c r="G142" s="4">
        <f t="shared" si="3"/>
        <v>1.0083124999999999</v>
      </c>
    </row>
    <row r="143" spans="4:7" ht="16" customHeight="1" x14ac:dyDescent="0.25">
      <c r="D143" s="4">
        <v>44547</v>
      </c>
      <c r="E143" s="4">
        <v>99.71</v>
      </c>
      <c r="F143" s="4">
        <f t="shared" si="2"/>
        <v>0.29000000000000625</v>
      </c>
      <c r="G143" s="4">
        <f t="shared" si="3"/>
        <v>1.1696425000000252</v>
      </c>
    </row>
    <row r="144" spans="4:7" ht="16" customHeight="1" x14ac:dyDescent="0.25">
      <c r="D144" s="4">
        <v>44550</v>
      </c>
      <c r="E144" s="4">
        <v>99.6</v>
      </c>
      <c r="F144" s="4">
        <f t="shared" si="2"/>
        <v>0.40000000000000568</v>
      </c>
      <c r="G144" s="4">
        <f t="shared" si="3"/>
        <v>1.6133000000000228</v>
      </c>
    </row>
    <row r="145" spans="4:7" ht="16" customHeight="1" x14ac:dyDescent="0.25">
      <c r="D145" s="4">
        <v>44551</v>
      </c>
      <c r="E145" s="4">
        <v>99.63</v>
      </c>
      <c r="F145" s="4">
        <f t="shared" si="2"/>
        <v>0.37000000000000455</v>
      </c>
      <c r="G145" s="4">
        <f t="shared" si="3"/>
        <v>1.4923025000000183</v>
      </c>
    </row>
    <row r="146" spans="4:7" ht="16" customHeight="1" x14ac:dyDescent="0.25">
      <c r="D146" s="4">
        <v>44552</v>
      </c>
      <c r="E146" s="4">
        <v>99.63</v>
      </c>
      <c r="F146" s="4">
        <f t="shared" ref="F146:F209" si="4">100-E146</f>
        <v>0.37000000000000455</v>
      </c>
      <c r="G146" s="4">
        <f t="shared" ref="G146:G209" si="5">IF(((F146/100)*$F$11)&lt;0,0,(F146/100)*$F$11)</f>
        <v>1.4923025000000183</v>
      </c>
    </row>
    <row r="147" spans="4:7" ht="16" customHeight="1" x14ac:dyDescent="0.25">
      <c r="D147" s="4">
        <v>44553</v>
      </c>
      <c r="E147" s="4">
        <v>99.65</v>
      </c>
      <c r="F147" s="4">
        <f t="shared" si="4"/>
        <v>0.34999999999999432</v>
      </c>
      <c r="G147" s="4">
        <f t="shared" si="5"/>
        <v>1.411637499999977</v>
      </c>
    </row>
    <row r="148" spans="4:7" ht="16" customHeight="1" x14ac:dyDescent="0.25">
      <c r="D148" s="4">
        <v>44554</v>
      </c>
      <c r="E148" s="4">
        <v>99.65</v>
      </c>
      <c r="F148" s="4">
        <f t="shared" si="4"/>
        <v>0.34999999999999432</v>
      </c>
      <c r="G148" s="4">
        <f t="shared" si="5"/>
        <v>1.411637499999977</v>
      </c>
    </row>
    <row r="149" spans="4:7" ht="16" customHeight="1" x14ac:dyDescent="0.25">
      <c r="D149" s="4">
        <v>44557</v>
      </c>
      <c r="E149" s="4">
        <v>99.67</v>
      </c>
      <c r="F149" s="4">
        <f t="shared" si="4"/>
        <v>0.32999999999999829</v>
      </c>
      <c r="G149" s="4">
        <f t="shared" si="5"/>
        <v>1.3309724999999932</v>
      </c>
    </row>
    <row r="150" spans="4:7" ht="16" customHeight="1" x14ac:dyDescent="0.25">
      <c r="D150" s="4">
        <v>44558</v>
      </c>
      <c r="E150" s="4">
        <v>99.67</v>
      </c>
      <c r="F150" s="4">
        <f t="shared" si="4"/>
        <v>0.32999999999999829</v>
      </c>
      <c r="G150" s="4">
        <f t="shared" si="5"/>
        <v>1.3309724999999932</v>
      </c>
    </row>
    <row r="151" spans="4:7" ht="16" customHeight="1" x14ac:dyDescent="0.25">
      <c r="D151" s="4">
        <v>44559</v>
      </c>
      <c r="E151" s="4">
        <v>99.67</v>
      </c>
      <c r="F151" s="4">
        <f t="shared" si="4"/>
        <v>0.32999999999999829</v>
      </c>
      <c r="G151" s="4">
        <f t="shared" si="5"/>
        <v>1.3309724999999932</v>
      </c>
    </row>
    <row r="152" spans="4:7" ht="16" customHeight="1" x14ac:dyDescent="0.25">
      <c r="D152" s="4">
        <v>44560</v>
      </c>
      <c r="E152" s="4">
        <v>99.71</v>
      </c>
      <c r="F152" s="4">
        <f t="shared" si="4"/>
        <v>0.29000000000000625</v>
      </c>
      <c r="G152" s="4">
        <f t="shared" si="5"/>
        <v>1.1696425000000252</v>
      </c>
    </row>
    <row r="153" spans="4:7" ht="16" customHeight="1" x14ac:dyDescent="0.25">
      <c r="D153" s="4">
        <v>44561</v>
      </c>
      <c r="E153" s="4">
        <v>99.71</v>
      </c>
      <c r="F153" s="4">
        <f t="shared" si="4"/>
        <v>0.29000000000000625</v>
      </c>
      <c r="G153" s="4">
        <f t="shared" si="5"/>
        <v>1.1696425000000252</v>
      </c>
    </row>
    <row r="154" spans="4:7" ht="16" customHeight="1" x14ac:dyDescent="0.25">
      <c r="D154" s="4">
        <v>44564</v>
      </c>
      <c r="E154" s="4">
        <v>99.77</v>
      </c>
      <c r="F154" s="4">
        <f t="shared" si="4"/>
        <v>0.23000000000000398</v>
      </c>
      <c r="G154" s="4">
        <f t="shared" si="5"/>
        <v>0.92764750000001606</v>
      </c>
    </row>
    <row r="155" spans="4:7" ht="16" customHeight="1" x14ac:dyDescent="0.25">
      <c r="D155" s="4">
        <v>44565</v>
      </c>
      <c r="E155" s="4">
        <v>99.94</v>
      </c>
      <c r="F155" s="4">
        <f t="shared" si="4"/>
        <v>6.0000000000002274E-2</v>
      </c>
      <c r="G155" s="4">
        <f t="shared" si="5"/>
        <v>0.24199500000000915</v>
      </c>
    </row>
    <row r="156" spans="4:7" ht="16" customHeight="1" x14ac:dyDescent="0.25">
      <c r="D156" s="4">
        <v>44566</v>
      </c>
      <c r="E156" s="4">
        <v>99.9</v>
      </c>
      <c r="F156" s="4">
        <f t="shared" si="4"/>
        <v>9.9999999999994316E-2</v>
      </c>
      <c r="G156" s="4">
        <f t="shared" si="5"/>
        <v>0.40332499999997706</v>
      </c>
    </row>
    <row r="157" spans="4:7" ht="16" customHeight="1" x14ac:dyDescent="0.25">
      <c r="D157" s="4">
        <v>44567</v>
      </c>
      <c r="E157" s="4">
        <v>100</v>
      </c>
      <c r="F157" s="4">
        <f t="shared" si="4"/>
        <v>0</v>
      </c>
      <c r="G157" s="4">
        <f t="shared" si="5"/>
        <v>0</v>
      </c>
    </row>
    <row r="158" spans="4:7" ht="16" customHeight="1" x14ac:dyDescent="0.25">
      <c r="D158" s="4">
        <v>44568</v>
      </c>
      <c r="E158" s="4">
        <v>100.03</v>
      </c>
      <c r="F158" s="4">
        <f t="shared" si="4"/>
        <v>-3.0000000000001137E-2</v>
      </c>
      <c r="G158" s="4">
        <f t="shared" si="5"/>
        <v>0</v>
      </c>
    </row>
    <row r="159" spans="4:7" ht="16" customHeight="1" x14ac:dyDescent="0.25">
      <c r="D159" s="4">
        <v>44571</v>
      </c>
      <c r="E159" s="4">
        <v>99.97</v>
      </c>
      <c r="F159" s="4">
        <f t="shared" si="4"/>
        <v>3.0000000000001137E-2</v>
      </c>
      <c r="G159" s="4">
        <f t="shared" si="5"/>
        <v>0.12099750000000457</v>
      </c>
    </row>
    <row r="160" spans="4:7" ht="16" customHeight="1" x14ac:dyDescent="0.25">
      <c r="D160" s="4">
        <v>44572</v>
      </c>
      <c r="E160" s="4">
        <v>100.03</v>
      </c>
      <c r="F160" s="4">
        <f t="shared" si="4"/>
        <v>-3.0000000000001137E-2</v>
      </c>
      <c r="G160" s="4">
        <f t="shared" si="5"/>
        <v>0</v>
      </c>
    </row>
    <row r="161" spans="4:7" ht="16" customHeight="1" x14ac:dyDescent="0.25">
      <c r="D161" s="4">
        <v>44573</v>
      </c>
      <c r="E161" s="4">
        <v>100.09</v>
      </c>
      <c r="F161" s="4">
        <f t="shared" si="4"/>
        <v>-9.0000000000003411E-2</v>
      </c>
      <c r="G161" s="4">
        <f t="shared" si="5"/>
        <v>0</v>
      </c>
    </row>
    <row r="162" spans="4:7" ht="16" customHeight="1" x14ac:dyDescent="0.25">
      <c r="D162" s="4">
        <v>44574</v>
      </c>
      <c r="E162" s="4">
        <v>100.1</v>
      </c>
      <c r="F162" s="4">
        <f t="shared" si="4"/>
        <v>-9.9999999999994316E-2</v>
      </c>
      <c r="G162" s="4">
        <f t="shared" si="5"/>
        <v>0</v>
      </c>
    </row>
    <row r="163" spans="4:7" ht="16" customHeight="1" x14ac:dyDescent="0.25">
      <c r="D163" s="4">
        <v>44575</v>
      </c>
      <c r="E163" s="4">
        <v>100.1</v>
      </c>
      <c r="F163" s="4">
        <f t="shared" si="4"/>
        <v>-9.9999999999994316E-2</v>
      </c>
      <c r="G163" s="4">
        <f t="shared" si="5"/>
        <v>0</v>
      </c>
    </row>
    <row r="164" spans="4:7" ht="16" customHeight="1" x14ac:dyDescent="0.25">
      <c r="D164" s="4">
        <v>44578</v>
      </c>
      <c r="E164" s="4">
        <v>100.1</v>
      </c>
      <c r="F164" s="4">
        <f t="shared" si="4"/>
        <v>-9.9999999999994316E-2</v>
      </c>
      <c r="G164" s="4">
        <f t="shared" si="5"/>
        <v>0</v>
      </c>
    </row>
    <row r="165" spans="4:7" ht="16" customHeight="1" x14ac:dyDescent="0.25">
      <c r="D165" s="4">
        <v>44579</v>
      </c>
      <c r="E165" s="4">
        <v>100.17</v>
      </c>
      <c r="F165" s="4">
        <f t="shared" si="4"/>
        <v>-0.17000000000000171</v>
      </c>
      <c r="G165" s="4">
        <f t="shared" si="5"/>
        <v>0</v>
      </c>
    </row>
    <row r="166" spans="4:7" ht="16" customHeight="1" x14ac:dyDescent="0.25">
      <c r="D166" s="4">
        <v>44580</v>
      </c>
      <c r="E166" s="4">
        <v>100.23</v>
      </c>
      <c r="F166" s="4">
        <f t="shared" si="4"/>
        <v>-0.23000000000000398</v>
      </c>
      <c r="G166" s="4">
        <f t="shared" si="5"/>
        <v>0</v>
      </c>
    </row>
    <row r="167" spans="4:7" ht="16" customHeight="1" x14ac:dyDescent="0.25">
      <c r="D167" s="4">
        <v>44581</v>
      </c>
      <c r="E167" s="4">
        <v>100.27</v>
      </c>
      <c r="F167" s="4">
        <f t="shared" si="4"/>
        <v>-0.26999999999999602</v>
      </c>
      <c r="G167" s="4">
        <f t="shared" si="5"/>
        <v>0</v>
      </c>
    </row>
    <row r="168" spans="4:7" ht="16" customHeight="1" x14ac:dyDescent="0.25">
      <c r="D168" s="4">
        <v>44582</v>
      </c>
      <c r="E168" s="4">
        <v>100.19</v>
      </c>
      <c r="F168" s="4">
        <f t="shared" si="4"/>
        <v>-0.18999999999999773</v>
      </c>
      <c r="G168" s="4">
        <f t="shared" si="5"/>
        <v>0</v>
      </c>
    </row>
    <row r="169" spans="4:7" ht="16" customHeight="1" x14ac:dyDescent="0.25">
      <c r="D169" s="4">
        <v>44585</v>
      </c>
      <c r="E169" s="4">
        <v>100.1</v>
      </c>
      <c r="F169" s="4">
        <f t="shared" si="4"/>
        <v>-9.9999999999994316E-2</v>
      </c>
      <c r="G169" s="4">
        <f t="shared" si="5"/>
        <v>0</v>
      </c>
    </row>
    <row r="170" spans="4:7" ht="16" customHeight="1" x14ac:dyDescent="0.25">
      <c r="D170" s="4">
        <v>44586</v>
      </c>
      <c r="E170" s="4">
        <v>100.04</v>
      </c>
      <c r="F170" s="4">
        <f t="shared" si="4"/>
        <v>-4.0000000000006253E-2</v>
      </c>
      <c r="G170" s="4">
        <f t="shared" si="5"/>
        <v>0</v>
      </c>
    </row>
    <row r="171" spans="4:7" ht="16" customHeight="1" x14ac:dyDescent="0.25">
      <c r="D171" s="4">
        <v>44587</v>
      </c>
      <c r="E171" s="4">
        <v>100.06</v>
      </c>
      <c r="F171" s="4">
        <f t="shared" si="4"/>
        <v>-6.0000000000002274E-2</v>
      </c>
      <c r="G171" s="4">
        <f t="shared" si="5"/>
        <v>0</v>
      </c>
    </row>
    <row r="172" spans="4:7" ht="16" customHeight="1" x14ac:dyDescent="0.25">
      <c r="D172" s="4">
        <v>44588</v>
      </c>
      <c r="E172" s="4">
        <v>99.98</v>
      </c>
      <c r="F172" s="4">
        <f t="shared" si="4"/>
        <v>1.9999999999996021E-2</v>
      </c>
      <c r="G172" s="4">
        <f t="shared" si="5"/>
        <v>8.0664999999983958E-2</v>
      </c>
    </row>
    <row r="173" spans="4:7" ht="16" customHeight="1" x14ac:dyDescent="0.25">
      <c r="D173" s="4">
        <v>44589</v>
      </c>
      <c r="E173" s="4">
        <v>99.83</v>
      </c>
      <c r="F173" s="4">
        <f t="shared" si="4"/>
        <v>0.17000000000000171</v>
      </c>
      <c r="G173" s="4">
        <f t="shared" si="5"/>
        <v>0.68565250000000688</v>
      </c>
    </row>
    <row r="174" spans="4:7" ht="16" customHeight="1" x14ac:dyDescent="0.25">
      <c r="D174" s="4">
        <v>44592</v>
      </c>
      <c r="E174" s="4">
        <v>99.77</v>
      </c>
      <c r="F174" s="4">
        <f t="shared" si="4"/>
        <v>0.23000000000000398</v>
      </c>
      <c r="G174" s="4">
        <f t="shared" si="5"/>
        <v>0.92764750000001606</v>
      </c>
    </row>
    <row r="175" spans="4:7" ht="16" customHeight="1" x14ac:dyDescent="0.25">
      <c r="D175" s="4">
        <v>44593</v>
      </c>
      <c r="E175" s="4">
        <v>99.75</v>
      </c>
      <c r="F175" s="4">
        <f t="shared" si="4"/>
        <v>0.25</v>
      </c>
      <c r="G175" s="4">
        <f t="shared" si="5"/>
        <v>1.0083124999999999</v>
      </c>
    </row>
    <row r="176" spans="4:7" ht="16" customHeight="1" x14ac:dyDescent="0.25">
      <c r="D176" s="4">
        <v>44594</v>
      </c>
      <c r="E176" s="4">
        <v>99.79</v>
      </c>
      <c r="F176" s="4">
        <f t="shared" si="4"/>
        <v>0.20999999999999375</v>
      </c>
      <c r="G176" s="4">
        <f t="shared" si="5"/>
        <v>0.84698249999997477</v>
      </c>
    </row>
    <row r="177" spans="4:7" ht="16" customHeight="1" x14ac:dyDescent="0.25">
      <c r="D177" s="4">
        <v>44595</v>
      </c>
      <c r="E177" s="4">
        <v>99.79</v>
      </c>
      <c r="F177" s="4">
        <f t="shared" si="4"/>
        <v>0.20999999999999375</v>
      </c>
      <c r="G177" s="4">
        <f t="shared" si="5"/>
        <v>0.84698249999997477</v>
      </c>
    </row>
    <row r="178" spans="4:7" ht="16" customHeight="1" x14ac:dyDescent="0.25">
      <c r="D178" s="4">
        <v>44596</v>
      </c>
      <c r="E178" s="4">
        <v>99.8</v>
      </c>
      <c r="F178" s="4">
        <f t="shared" si="4"/>
        <v>0.20000000000000284</v>
      </c>
      <c r="G178" s="4">
        <f t="shared" si="5"/>
        <v>0.80665000000001141</v>
      </c>
    </row>
    <row r="179" spans="4:7" ht="16" customHeight="1" x14ac:dyDescent="0.25">
      <c r="D179" s="4">
        <v>44599</v>
      </c>
      <c r="E179" s="4">
        <v>99.8</v>
      </c>
      <c r="F179" s="4">
        <f t="shared" si="4"/>
        <v>0.20000000000000284</v>
      </c>
      <c r="G179" s="4">
        <f t="shared" si="5"/>
        <v>0.80665000000001141</v>
      </c>
    </row>
    <row r="180" spans="4:7" ht="16" customHeight="1" x14ac:dyDescent="0.25">
      <c r="D180" s="4">
        <v>44600</v>
      </c>
      <c r="E180" s="4">
        <v>99.78</v>
      </c>
      <c r="F180" s="4">
        <f t="shared" si="4"/>
        <v>0.21999999999999886</v>
      </c>
      <c r="G180" s="4">
        <f t="shared" si="5"/>
        <v>0.8873149999999953</v>
      </c>
    </row>
    <row r="181" spans="4:7" ht="16" customHeight="1" x14ac:dyDescent="0.25">
      <c r="D181" s="4">
        <v>44601</v>
      </c>
      <c r="E181" s="4">
        <v>99.78</v>
      </c>
      <c r="F181" s="4">
        <f t="shared" si="4"/>
        <v>0.21999999999999886</v>
      </c>
      <c r="G181" s="4">
        <f t="shared" si="5"/>
        <v>0.8873149999999953</v>
      </c>
    </row>
    <row r="182" spans="4:7" ht="16" customHeight="1" x14ac:dyDescent="0.25">
      <c r="D182" s="4">
        <v>44602</v>
      </c>
      <c r="E182" s="4">
        <v>99.75</v>
      </c>
      <c r="F182" s="4">
        <f t="shared" si="4"/>
        <v>0.25</v>
      </c>
      <c r="G182" s="4">
        <f t="shared" si="5"/>
        <v>1.0083124999999999</v>
      </c>
    </row>
    <row r="183" spans="4:7" ht="16" customHeight="1" x14ac:dyDescent="0.25">
      <c r="D183" s="4">
        <v>44603</v>
      </c>
      <c r="E183" s="4">
        <v>99.72</v>
      </c>
      <c r="F183" s="4">
        <f t="shared" si="4"/>
        <v>0.28000000000000114</v>
      </c>
      <c r="G183" s="4">
        <f t="shared" si="5"/>
        <v>1.1293100000000045</v>
      </c>
    </row>
    <row r="184" spans="4:7" ht="16" customHeight="1" x14ac:dyDescent="0.25">
      <c r="D184" s="4">
        <v>44606</v>
      </c>
      <c r="E184" s="4">
        <v>99.52</v>
      </c>
      <c r="F184" s="4">
        <f t="shared" si="4"/>
        <v>0.48000000000000398</v>
      </c>
      <c r="G184" s="4">
        <f t="shared" si="5"/>
        <v>1.9359600000000159</v>
      </c>
    </row>
    <row r="185" spans="4:7" ht="16" customHeight="1" x14ac:dyDescent="0.25">
      <c r="D185" s="4">
        <v>44607</v>
      </c>
      <c r="E185" s="4">
        <v>99.5</v>
      </c>
      <c r="F185" s="4">
        <f t="shared" si="4"/>
        <v>0.5</v>
      </c>
      <c r="G185" s="4">
        <f t="shared" si="5"/>
        <v>2.0166249999999999</v>
      </c>
    </row>
    <row r="186" spans="4:7" ht="16" customHeight="1" x14ac:dyDescent="0.25">
      <c r="D186" s="4">
        <v>44608</v>
      </c>
      <c r="E186" s="4">
        <v>99.41</v>
      </c>
      <c r="F186" s="4">
        <f t="shared" si="4"/>
        <v>0.59000000000000341</v>
      </c>
      <c r="G186" s="4">
        <f t="shared" si="5"/>
        <v>2.3796175000000135</v>
      </c>
    </row>
    <row r="187" spans="4:7" ht="16" customHeight="1" x14ac:dyDescent="0.25">
      <c r="D187" s="4">
        <v>44609</v>
      </c>
      <c r="E187" s="4">
        <v>99.36</v>
      </c>
      <c r="F187" s="4">
        <f t="shared" si="4"/>
        <v>0.64000000000000057</v>
      </c>
      <c r="G187" s="4">
        <f t="shared" si="5"/>
        <v>2.5812800000000022</v>
      </c>
    </row>
    <row r="188" spans="4:7" ht="16" customHeight="1" x14ac:dyDescent="0.25">
      <c r="D188" s="4">
        <v>44610</v>
      </c>
      <c r="E188" s="4">
        <v>99.24</v>
      </c>
      <c r="F188" s="4">
        <f t="shared" si="4"/>
        <v>0.76000000000000512</v>
      </c>
      <c r="G188" s="4">
        <f t="shared" si="5"/>
        <v>3.0652700000000204</v>
      </c>
    </row>
    <row r="189" spans="4:7" ht="16" customHeight="1" x14ac:dyDescent="0.25">
      <c r="D189" s="4">
        <v>44613</v>
      </c>
      <c r="E189" s="4">
        <v>99.24</v>
      </c>
      <c r="F189" s="4">
        <f t="shared" si="4"/>
        <v>0.76000000000000512</v>
      </c>
      <c r="G189" s="4">
        <f t="shared" si="5"/>
        <v>3.0652700000000204</v>
      </c>
    </row>
    <row r="190" spans="4:7" ht="16" customHeight="1" x14ac:dyDescent="0.25">
      <c r="D190" s="4">
        <v>44614</v>
      </c>
      <c r="E190" s="4">
        <v>99.1</v>
      </c>
      <c r="F190" s="4">
        <f t="shared" si="4"/>
        <v>0.90000000000000568</v>
      </c>
      <c r="G190" s="4">
        <f t="shared" si="5"/>
        <v>3.6299250000000227</v>
      </c>
    </row>
    <row r="191" spans="4:7" ht="16" customHeight="1" x14ac:dyDescent="0.25">
      <c r="D191" s="4">
        <v>44615</v>
      </c>
      <c r="E191" s="4">
        <v>99.05</v>
      </c>
      <c r="F191" s="4">
        <f t="shared" si="4"/>
        <v>0.95000000000000284</v>
      </c>
      <c r="G191" s="4">
        <f t="shared" si="5"/>
        <v>3.8315875000000115</v>
      </c>
    </row>
    <row r="192" spans="4:7" ht="16" customHeight="1" x14ac:dyDescent="0.25">
      <c r="D192" s="4">
        <v>44616</v>
      </c>
      <c r="E192" s="4">
        <v>97.81</v>
      </c>
      <c r="F192" s="4">
        <f t="shared" si="4"/>
        <v>2.1899999999999977</v>
      </c>
      <c r="G192" s="4">
        <f t="shared" si="5"/>
        <v>8.8328174999999902</v>
      </c>
    </row>
    <row r="193" spans="4:7" ht="16" customHeight="1" x14ac:dyDescent="0.25">
      <c r="D193" s="4">
        <v>44617</v>
      </c>
      <c r="E193" s="4">
        <v>98.5</v>
      </c>
      <c r="F193" s="4">
        <f t="shared" si="4"/>
        <v>1.5</v>
      </c>
      <c r="G193" s="4">
        <f t="shared" si="5"/>
        <v>6.0498749999999992</v>
      </c>
    </row>
    <row r="194" spans="4:7" ht="16" customHeight="1" x14ac:dyDescent="0.25">
      <c r="D194" s="4">
        <v>44620</v>
      </c>
      <c r="E194" s="4">
        <v>98.25</v>
      </c>
      <c r="F194" s="4">
        <f t="shared" si="4"/>
        <v>1.75</v>
      </c>
      <c r="G194" s="4">
        <f t="shared" si="5"/>
        <v>7.0581875000000007</v>
      </c>
    </row>
    <row r="195" spans="4:7" ht="16" customHeight="1" x14ac:dyDescent="0.25">
      <c r="D195" s="4">
        <v>44621</v>
      </c>
      <c r="E195" s="4">
        <v>98.23</v>
      </c>
      <c r="F195" s="4">
        <f t="shared" si="4"/>
        <v>1.769999999999996</v>
      </c>
      <c r="G195" s="4">
        <f t="shared" si="5"/>
        <v>7.1388524999999836</v>
      </c>
    </row>
    <row r="196" spans="4:7" ht="16" customHeight="1" x14ac:dyDescent="0.25">
      <c r="D196" s="4">
        <v>44622</v>
      </c>
      <c r="E196" s="4">
        <v>98.09</v>
      </c>
      <c r="F196" s="4">
        <f t="shared" si="4"/>
        <v>1.9099999999999966</v>
      </c>
      <c r="G196" s="4">
        <f t="shared" si="5"/>
        <v>7.7035074999999855</v>
      </c>
    </row>
    <row r="197" spans="4:7" ht="16" customHeight="1" x14ac:dyDescent="0.25">
      <c r="D197" s="4">
        <v>44623</v>
      </c>
      <c r="E197" s="4">
        <v>98.08</v>
      </c>
      <c r="F197" s="4">
        <f t="shared" si="4"/>
        <v>1.9200000000000017</v>
      </c>
      <c r="G197" s="4">
        <f t="shared" si="5"/>
        <v>7.7438400000000058</v>
      </c>
    </row>
    <row r="198" spans="4:7" ht="16" customHeight="1" x14ac:dyDescent="0.25">
      <c r="D198" s="4">
        <v>44624</v>
      </c>
      <c r="E198" s="4">
        <v>97.94</v>
      </c>
      <c r="F198" s="4">
        <f t="shared" si="4"/>
        <v>2.0600000000000023</v>
      </c>
      <c r="G198" s="4">
        <f t="shared" si="5"/>
        <v>8.3084950000000077</v>
      </c>
    </row>
    <row r="199" spans="4:7" ht="16" customHeight="1" x14ac:dyDescent="0.25">
      <c r="D199" s="4">
        <v>44627</v>
      </c>
      <c r="E199" s="4">
        <v>97.29</v>
      </c>
      <c r="F199" s="4">
        <f t="shared" si="4"/>
        <v>2.7099999999999937</v>
      </c>
      <c r="G199" s="4">
        <f t="shared" si="5"/>
        <v>10.930107499999973</v>
      </c>
    </row>
    <row r="200" spans="4:7" ht="16" customHeight="1" x14ac:dyDescent="0.25">
      <c r="D200" s="4">
        <v>44628</v>
      </c>
      <c r="E200" s="4">
        <v>96.5</v>
      </c>
      <c r="F200" s="4">
        <f t="shared" si="4"/>
        <v>3.5</v>
      </c>
      <c r="G200" s="4">
        <f t="shared" si="5"/>
        <v>14.116375000000001</v>
      </c>
    </row>
    <row r="201" spans="4:7" ht="16" customHeight="1" x14ac:dyDescent="0.25">
      <c r="D201" s="4">
        <v>44629</v>
      </c>
      <c r="E201" s="4">
        <v>96.5</v>
      </c>
      <c r="F201" s="4">
        <f t="shared" si="4"/>
        <v>3.5</v>
      </c>
      <c r="G201" s="4">
        <f t="shared" si="5"/>
        <v>14.116375000000001</v>
      </c>
    </row>
    <row r="202" spans="4:7" ht="16" customHeight="1" x14ac:dyDescent="0.25">
      <c r="D202" s="4">
        <v>44630</v>
      </c>
      <c r="E202" s="4">
        <v>96.43</v>
      </c>
      <c r="F202" s="4">
        <f t="shared" si="4"/>
        <v>3.5699999999999932</v>
      </c>
      <c r="G202" s="4">
        <f t="shared" si="5"/>
        <v>14.398702499999972</v>
      </c>
    </row>
    <row r="203" spans="4:7" ht="16" customHeight="1" x14ac:dyDescent="0.25">
      <c r="D203" s="4">
        <v>44631</v>
      </c>
      <c r="E203" s="4">
        <v>96.38</v>
      </c>
      <c r="F203" s="4">
        <f t="shared" si="4"/>
        <v>3.6200000000000045</v>
      </c>
      <c r="G203" s="4">
        <f t="shared" si="5"/>
        <v>14.600365000000018</v>
      </c>
    </row>
    <row r="204" spans="4:7" ht="16" customHeight="1" x14ac:dyDescent="0.25">
      <c r="D204" s="4">
        <v>44634</v>
      </c>
      <c r="E204" s="4">
        <v>96.23</v>
      </c>
      <c r="F204" s="4">
        <f t="shared" si="4"/>
        <v>3.769999999999996</v>
      </c>
      <c r="G204" s="4">
        <f t="shared" si="5"/>
        <v>15.205352499999984</v>
      </c>
    </row>
    <row r="205" spans="4:7" ht="16" customHeight="1" x14ac:dyDescent="0.25">
      <c r="D205" s="4">
        <v>44635</v>
      </c>
      <c r="E205" s="4">
        <v>95.9</v>
      </c>
      <c r="F205" s="4">
        <f t="shared" si="4"/>
        <v>4.0999999999999943</v>
      </c>
      <c r="G205" s="4">
        <f t="shared" si="5"/>
        <v>16.536324999999977</v>
      </c>
    </row>
    <row r="206" spans="4:7" ht="16" customHeight="1" x14ac:dyDescent="0.25">
      <c r="D206" s="4">
        <v>44636</v>
      </c>
      <c r="E206" s="4">
        <v>96.3</v>
      </c>
      <c r="F206" s="4">
        <f t="shared" si="4"/>
        <v>3.7000000000000028</v>
      </c>
      <c r="G206" s="4">
        <f t="shared" si="5"/>
        <v>14.92302500000001</v>
      </c>
    </row>
    <row r="207" spans="4:7" ht="16" customHeight="1" x14ac:dyDescent="0.25">
      <c r="D207" s="4">
        <v>44637</v>
      </c>
      <c r="E207" s="4">
        <v>96.5</v>
      </c>
      <c r="F207" s="4">
        <f t="shared" si="4"/>
        <v>3.5</v>
      </c>
      <c r="G207" s="4">
        <f t="shared" si="5"/>
        <v>14.116375000000001</v>
      </c>
    </row>
    <row r="208" spans="4:7" ht="16" customHeight="1" x14ac:dyDescent="0.25">
      <c r="D208" s="4">
        <v>44638</v>
      </c>
      <c r="E208" s="4">
        <v>96.53</v>
      </c>
      <c r="F208" s="4">
        <f t="shared" si="4"/>
        <v>3.4699999999999989</v>
      </c>
      <c r="G208" s="4">
        <f t="shared" si="5"/>
        <v>13.995377499999995</v>
      </c>
    </row>
    <row r="209" spans="4:7" ht="16" customHeight="1" x14ac:dyDescent="0.25">
      <c r="D209" s="4">
        <v>44641</v>
      </c>
      <c r="E209" s="4">
        <v>96.63</v>
      </c>
      <c r="F209" s="4">
        <f t="shared" si="4"/>
        <v>3.3700000000000045</v>
      </c>
      <c r="G209" s="4">
        <f t="shared" si="5"/>
        <v>13.592052500000017</v>
      </c>
    </row>
    <row r="210" spans="4:7" ht="16" customHeight="1" x14ac:dyDescent="0.25">
      <c r="D210" s="4">
        <v>44642</v>
      </c>
      <c r="E210" s="4">
        <v>96.85</v>
      </c>
      <c r="F210" s="4">
        <f t="shared" ref="F210:F273" si="6">100-E210</f>
        <v>3.1500000000000057</v>
      </c>
      <c r="G210" s="4">
        <f t="shared" ref="G210:G273" si="7">IF(((F210/100)*$F$11)&lt;0,0,(F210/100)*$F$11)</f>
        <v>12.704737500000022</v>
      </c>
    </row>
    <row r="211" spans="4:7" ht="16" customHeight="1" x14ac:dyDescent="0.25">
      <c r="D211" s="4">
        <v>44643</v>
      </c>
      <c r="E211" s="4">
        <v>97.19</v>
      </c>
      <c r="F211" s="4">
        <f t="shared" si="6"/>
        <v>2.8100000000000023</v>
      </c>
      <c r="G211" s="4">
        <f t="shared" si="7"/>
        <v>11.33343250000001</v>
      </c>
    </row>
    <row r="212" spans="4:7" ht="16" customHeight="1" x14ac:dyDescent="0.25">
      <c r="D212" s="4">
        <v>44644</v>
      </c>
      <c r="E212" s="4">
        <v>96.03</v>
      </c>
      <c r="F212" s="4">
        <f t="shared" si="6"/>
        <v>3.9699999999999989</v>
      </c>
      <c r="G212" s="4">
        <f t="shared" si="7"/>
        <v>16.012002499999994</v>
      </c>
    </row>
    <row r="213" spans="4:7" ht="16" customHeight="1" x14ac:dyDescent="0.25">
      <c r="D213" s="4">
        <v>44645</v>
      </c>
      <c r="E213" s="4">
        <v>95.91</v>
      </c>
      <c r="F213" s="4">
        <f t="shared" si="6"/>
        <v>4.0900000000000034</v>
      </c>
      <c r="G213" s="4">
        <f t="shared" si="7"/>
        <v>16.495992500000014</v>
      </c>
    </row>
    <row r="214" spans="4:7" ht="16" customHeight="1" x14ac:dyDescent="0.25">
      <c r="D214" s="4">
        <v>44648</v>
      </c>
      <c r="E214" s="4">
        <v>95.89</v>
      </c>
      <c r="F214" s="4">
        <f t="shared" si="6"/>
        <v>4.1099999999999994</v>
      </c>
      <c r="G214" s="4">
        <f t="shared" si="7"/>
        <v>16.5766575</v>
      </c>
    </row>
    <row r="215" spans="4:7" ht="16" customHeight="1" x14ac:dyDescent="0.25">
      <c r="D215" s="4">
        <v>44649</v>
      </c>
      <c r="E215" s="4">
        <v>95.91</v>
      </c>
      <c r="F215" s="4">
        <f t="shared" si="6"/>
        <v>4.0900000000000034</v>
      </c>
      <c r="G215" s="4">
        <f t="shared" si="7"/>
        <v>16.495992500000014</v>
      </c>
    </row>
    <row r="216" spans="4:7" ht="16" customHeight="1" x14ac:dyDescent="0.25">
      <c r="D216" s="4">
        <v>44650</v>
      </c>
      <c r="E216" s="4">
        <v>95.91</v>
      </c>
      <c r="F216" s="4">
        <f t="shared" si="6"/>
        <v>4.0900000000000034</v>
      </c>
      <c r="G216" s="4">
        <f t="shared" si="7"/>
        <v>16.495992500000014</v>
      </c>
    </row>
    <row r="217" spans="4:7" ht="16" customHeight="1" x14ac:dyDescent="0.25">
      <c r="D217" s="4">
        <v>44651</v>
      </c>
      <c r="E217" s="4">
        <v>95.97</v>
      </c>
      <c r="F217" s="4">
        <f t="shared" si="6"/>
        <v>4.0300000000000011</v>
      </c>
      <c r="G217" s="4">
        <f t="shared" si="7"/>
        <v>16.253997500000004</v>
      </c>
    </row>
    <row r="218" spans="4:7" ht="16" customHeight="1" x14ac:dyDescent="0.25">
      <c r="D218" s="4">
        <v>44652</v>
      </c>
      <c r="E218" s="4">
        <v>96.09</v>
      </c>
      <c r="F218" s="4">
        <f t="shared" si="6"/>
        <v>3.9099999999999966</v>
      </c>
      <c r="G218" s="4">
        <f t="shared" si="7"/>
        <v>15.770007499999986</v>
      </c>
    </row>
    <row r="219" spans="4:7" ht="16" customHeight="1" x14ac:dyDescent="0.25">
      <c r="D219" s="4">
        <v>44655</v>
      </c>
      <c r="E219" s="4">
        <v>96.21</v>
      </c>
      <c r="F219" s="4">
        <f t="shared" si="6"/>
        <v>3.7900000000000063</v>
      </c>
      <c r="G219" s="4">
        <f t="shared" si="7"/>
        <v>15.286017500000026</v>
      </c>
    </row>
    <row r="220" spans="4:7" ht="16" customHeight="1" x14ac:dyDescent="0.25">
      <c r="D220" s="4">
        <v>44656</v>
      </c>
      <c r="E220" s="4">
        <v>96.39</v>
      </c>
      <c r="F220" s="4">
        <f t="shared" si="6"/>
        <v>3.6099999999999994</v>
      </c>
      <c r="G220" s="4">
        <f t="shared" si="7"/>
        <v>14.560032499999997</v>
      </c>
    </row>
    <row r="221" spans="4:7" ht="16" customHeight="1" x14ac:dyDescent="0.25">
      <c r="D221" s="4">
        <v>44657</v>
      </c>
      <c r="E221" s="4">
        <v>96.34</v>
      </c>
      <c r="F221" s="4">
        <f t="shared" si="6"/>
        <v>3.6599999999999966</v>
      </c>
      <c r="G221" s="4">
        <f t="shared" si="7"/>
        <v>14.761694999999985</v>
      </c>
    </row>
    <row r="222" spans="4:7" ht="16" customHeight="1" x14ac:dyDescent="0.25">
      <c r="D222" s="4">
        <v>44658</v>
      </c>
      <c r="E222" s="4">
        <v>96.3</v>
      </c>
      <c r="F222" s="4">
        <f t="shared" si="6"/>
        <v>3.7000000000000028</v>
      </c>
      <c r="G222" s="4">
        <f t="shared" si="7"/>
        <v>14.92302500000001</v>
      </c>
    </row>
    <row r="223" spans="4:7" ht="16" customHeight="1" x14ac:dyDescent="0.25">
      <c r="D223" s="4">
        <v>44659</v>
      </c>
      <c r="E223" s="4">
        <v>96.39</v>
      </c>
      <c r="F223" s="4">
        <f t="shared" si="6"/>
        <v>3.6099999999999994</v>
      </c>
      <c r="G223" s="4">
        <f t="shared" si="7"/>
        <v>14.560032499999997</v>
      </c>
    </row>
    <row r="224" spans="4:7" ht="16" customHeight="1" x14ac:dyDescent="0.25">
      <c r="D224" s="4">
        <v>44662</v>
      </c>
      <c r="E224" s="4">
        <v>96.31</v>
      </c>
      <c r="F224" s="4">
        <f t="shared" si="6"/>
        <v>3.6899999999999977</v>
      </c>
      <c r="G224" s="4">
        <f t="shared" si="7"/>
        <v>14.882692499999989</v>
      </c>
    </row>
    <row r="225" spans="4:7" ht="16" customHeight="1" x14ac:dyDescent="0.25">
      <c r="D225" s="4">
        <v>44663</v>
      </c>
      <c r="E225" s="4">
        <v>96.31</v>
      </c>
      <c r="F225" s="4">
        <f t="shared" si="6"/>
        <v>3.6899999999999977</v>
      </c>
      <c r="G225" s="4">
        <f t="shared" si="7"/>
        <v>14.882692499999989</v>
      </c>
    </row>
    <row r="226" spans="4:7" ht="16" customHeight="1" x14ac:dyDescent="0.25">
      <c r="D226" s="4">
        <v>44664</v>
      </c>
      <c r="E226" s="4">
        <v>96.31</v>
      </c>
      <c r="F226" s="4">
        <f t="shared" si="6"/>
        <v>3.6899999999999977</v>
      </c>
      <c r="G226" s="4">
        <f t="shared" si="7"/>
        <v>14.882692499999989</v>
      </c>
    </row>
    <row r="227" spans="4:7" ht="16" customHeight="1" x14ac:dyDescent="0.25">
      <c r="D227" s="4">
        <v>44665</v>
      </c>
      <c r="E227" s="4">
        <v>96.3</v>
      </c>
      <c r="F227" s="4">
        <f t="shared" si="6"/>
        <v>3.7000000000000028</v>
      </c>
      <c r="G227" s="4">
        <f t="shared" si="7"/>
        <v>14.92302500000001</v>
      </c>
    </row>
    <row r="228" spans="4:7" ht="16" customHeight="1" x14ac:dyDescent="0.25">
      <c r="D228" s="4">
        <v>44666</v>
      </c>
      <c r="E228" s="4">
        <v>96.3</v>
      </c>
      <c r="F228" s="4">
        <f t="shared" si="6"/>
        <v>3.7000000000000028</v>
      </c>
      <c r="G228" s="4">
        <f t="shared" si="7"/>
        <v>14.92302500000001</v>
      </c>
    </row>
    <row r="229" spans="4:7" ht="16" customHeight="1" x14ac:dyDescent="0.25">
      <c r="D229" s="4">
        <v>44669</v>
      </c>
      <c r="E229" s="4">
        <v>96.19</v>
      </c>
      <c r="F229" s="4">
        <f t="shared" si="6"/>
        <v>3.8100000000000023</v>
      </c>
      <c r="G229" s="4">
        <f t="shared" si="7"/>
        <v>15.366682500000008</v>
      </c>
    </row>
    <row r="230" spans="4:7" ht="16" customHeight="1" x14ac:dyDescent="0.25">
      <c r="D230" s="4">
        <v>44670</v>
      </c>
      <c r="E230" s="4">
        <v>96.16</v>
      </c>
      <c r="F230" s="4">
        <f t="shared" si="6"/>
        <v>3.8400000000000034</v>
      </c>
      <c r="G230" s="4">
        <f t="shared" si="7"/>
        <v>15.487680000000012</v>
      </c>
    </row>
    <row r="231" spans="4:7" ht="16" customHeight="1" x14ac:dyDescent="0.25">
      <c r="D231" s="4">
        <v>44671</v>
      </c>
      <c r="E231" s="4">
        <v>96.16</v>
      </c>
      <c r="F231" s="4">
        <f t="shared" si="6"/>
        <v>3.8400000000000034</v>
      </c>
      <c r="G231" s="4">
        <f t="shared" si="7"/>
        <v>15.487680000000012</v>
      </c>
    </row>
    <row r="232" spans="4:7" ht="16" customHeight="1" x14ac:dyDescent="0.25">
      <c r="D232" s="4">
        <v>44672</v>
      </c>
      <c r="E232" s="4">
        <v>96.14</v>
      </c>
      <c r="F232" s="4">
        <f t="shared" si="6"/>
        <v>3.8599999999999994</v>
      </c>
      <c r="G232" s="4">
        <f t="shared" si="7"/>
        <v>15.568344999999997</v>
      </c>
    </row>
    <row r="233" spans="4:7" ht="16" customHeight="1" x14ac:dyDescent="0.25">
      <c r="D233" s="4">
        <v>44673</v>
      </c>
      <c r="E233" s="4">
        <v>96.01</v>
      </c>
      <c r="F233" s="4">
        <f t="shared" si="6"/>
        <v>3.9899999999999949</v>
      </c>
      <c r="G233" s="4">
        <f t="shared" si="7"/>
        <v>16.09266749999998</v>
      </c>
    </row>
    <row r="234" spans="4:7" ht="16" customHeight="1" x14ac:dyDescent="0.25">
      <c r="D234" s="4">
        <v>44676</v>
      </c>
      <c r="E234" s="4">
        <v>95.99</v>
      </c>
      <c r="F234" s="4">
        <f t="shared" si="6"/>
        <v>4.0100000000000051</v>
      </c>
      <c r="G234" s="4">
        <f t="shared" si="7"/>
        <v>16.173332500000022</v>
      </c>
    </row>
    <row r="235" spans="4:7" ht="16" customHeight="1" x14ac:dyDescent="0.25">
      <c r="D235" s="4">
        <v>44677</v>
      </c>
      <c r="E235" s="4">
        <v>95.82</v>
      </c>
      <c r="F235" s="4">
        <f t="shared" si="6"/>
        <v>4.1800000000000068</v>
      </c>
      <c r="G235" s="4">
        <f t="shared" si="7"/>
        <v>16.858985000000025</v>
      </c>
    </row>
    <row r="236" spans="4:7" ht="16" customHeight="1" x14ac:dyDescent="0.25">
      <c r="D236" s="4">
        <v>44678</v>
      </c>
      <c r="E236" s="4">
        <v>95.63</v>
      </c>
      <c r="F236" s="4">
        <f t="shared" si="6"/>
        <v>4.3700000000000045</v>
      </c>
      <c r="G236" s="4">
        <f t="shared" si="7"/>
        <v>17.625302500000018</v>
      </c>
    </row>
    <row r="237" spans="4:7" ht="16" customHeight="1" x14ac:dyDescent="0.25">
      <c r="D237" s="4">
        <v>44679</v>
      </c>
      <c r="E237" s="4">
        <v>95.31</v>
      </c>
      <c r="F237" s="4">
        <f t="shared" si="6"/>
        <v>4.6899999999999977</v>
      </c>
      <c r="G237" s="4">
        <f t="shared" si="7"/>
        <v>18.915942499999989</v>
      </c>
    </row>
    <row r="238" spans="4:7" ht="16" customHeight="1" x14ac:dyDescent="0.25">
      <c r="D238" s="4">
        <v>44680</v>
      </c>
      <c r="E238" s="4">
        <v>95.28</v>
      </c>
      <c r="F238" s="4">
        <f t="shared" si="6"/>
        <v>4.7199999999999989</v>
      </c>
      <c r="G238" s="4">
        <f t="shared" si="7"/>
        <v>19.036939999999998</v>
      </c>
    </row>
    <row r="239" spans="4:7" ht="16" customHeight="1" x14ac:dyDescent="0.25">
      <c r="D239" s="4">
        <v>44683</v>
      </c>
      <c r="E239" s="4">
        <v>94.67</v>
      </c>
      <c r="F239" s="4">
        <f t="shared" si="6"/>
        <v>5.3299999999999983</v>
      </c>
      <c r="G239" s="4">
        <f t="shared" si="7"/>
        <v>21.497222499999992</v>
      </c>
    </row>
    <row r="240" spans="4:7" ht="16" customHeight="1" x14ac:dyDescent="0.25">
      <c r="D240" s="4">
        <v>44684</v>
      </c>
      <c r="E240" s="4">
        <v>94.48</v>
      </c>
      <c r="F240" s="4">
        <f t="shared" si="6"/>
        <v>5.519999999999996</v>
      </c>
      <c r="G240" s="4">
        <f t="shared" si="7"/>
        <v>22.263539999999981</v>
      </c>
    </row>
    <row r="241" spans="4:7" ht="16" customHeight="1" x14ac:dyDescent="0.25">
      <c r="D241" s="4">
        <v>44685</v>
      </c>
      <c r="E241" s="4">
        <v>94.13</v>
      </c>
      <c r="F241" s="4">
        <f t="shared" si="6"/>
        <v>5.8700000000000045</v>
      </c>
      <c r="G241" s="4">
        <f t="shared" si="7"/>
        <v>23.675177500000018</v>
      </c>
    </row>
    <row r="242" spans="4:7" ht="16" customHeight="1" x14ac:dyDescent="0.25">
      <c r="D242" s="4">
        <v>44686</v>
      </c>
      <c r="E242" s="4">
        <v>94.02</v>
      </c>
      <c r="F242" s="4">
        <f t="shared" si="6"/>
        <v>5.980000000000004</v>
      </c>
      <c r="G242" s="4">
        <f t="shared" si="7"/>
        <v>24.118835000000015</v>
      </c>
    </row>
    <row r="243" spans="4:7" ht="16" customHeight="1" x14ac:dyDescent="0.25">
      <c r="D243" s="4">
        <v>44687</v>
      </c>
      <c r="E243" s="4">
        <v>93.7</v>
      </c>
      <c r="F243" s="4">
        <f t="shared" si="6"/>
        <v>6.2999999999999972</v>
      </c>
      <c r="G243" s="4">
        <f t="shared" si="7"/>
        <v>25.40947499999999</v>
      </c>
    </row>
    <row r="244" spans="4:7" ht="16" customHeight="1" x14ac:dyDescent="0.25">
      <c r="D244" s="4">
        <v>44690</v>
      </c>
      <c r="E244" s="4">
        <v>93.06</v>
      </c>
      <c r="F244" s="4">
        <f t="shared" si="6"/>
        <v>6.9399999999999977</v>
      </c>
      <c r="G244" s="4">
        <f t="shared" si="7"/>
        <v>27.990754999999989</v>
      </c>
    </row>
    <row r="245" spans="4:7" ht="16" customHeight="1" x14ac:dyDescent="0.25">
      <c r="D245" s="4">
        <v>44691</v>
      </c>
      <c r="E245" s="4">
        <v>92.53</v>
      </c>
      <c r="F245" s="4">
        <f t="shared" si="6"/>
        <v>7.4699999999999989</v>
      </c>
      <c r="G245" s="4">
        <f t="shared" si="7"/>
        <v>30.128377499999996</v>
      </c>
    </row>
    <row r="246" spans="4:7" ht="16" customHeight="1" x14ac:dyDescent="0.25">
      <c r="D246" s="4">
        <v>44692</v>
      </c>
      <c r="E246" s="4">
        <v>92.53</v>
      </c>
      <c r="F246" s="4">
        <f t="shared" si="6"/>
        <v>7.4699999999999989</v>
      </c>
      <c r="G246" s="4">
        <f t="shared" si="7"/>
        <v>30.128377499999996</v>
      </c>
    </row>
    <row r="247" spans="4:7" ht="16" customHeight="1" x14ac:dyDescent="0.25">
      <c r="D247" s="4">
        <v>44693</v>
      </c>
      <c r="E247" s="4">
        <v>92.13</v>
      </c>
      <c r="F247" s="4">
        <f t="shared" si="6"/>
        <v>7.8700000000000045</v>
      </c>
      <c r="G247" s="4">
        <f t="shared" si="7"/>
        <v>31.741677500000019</v>
      </c>
    </row>
    <row r="248" spans="4:7" ht="16" customHeight="1" x14ac:dyDescent="0.25">
      <c r="D248" s="4">
        <v>44694</v>
      </c>
      <c r="E248" s="4">
        <v>92.03</v>
      </c>
      <c r="F248" s="4">
        <f t="shared" si="6"/>
        <v>7.9699999999999989</v>
      </c>
      <c r="G248" s="4">
        <f t="shared" si="7"/>
        <v>32.145002499999997</v>
      </c>
    </row>
    <row r="249" spans="4:7" ht="16" customHeight="1" x14ac:dyDescent="0.25">
      <c r="D249" s="4">
        <v>44697</v>
      </c>
      <c r="E249" s="4">
        <v>91.73</v>
      </c>
      <c r="F249" s="4">
        <f t="shared" si="6"/>
        <v>8.269999999999996</v>
      </c>
      <c r="G249" s="4">
        <f t="shared" si="7"/>
        <v>33.354977499999983</v>
      </c>
    </row>
    <row r="250" spans="4:7" ht="16" customHeight="1" x14ac:dyDescent="0.25">
      <c r="D250" s="4">
        <v>44698</v>
      </c>
      <c r="E250" s="4">
        <v>91.65</v>
      </c>
      <c r="F250" s="4">
        <f t="shared" si="6"/>
        <v>8.3499999999999943</v>
      </c>
      <c r="G250" s="4">
        <f t="shared" si="7"/>
        <v>33.677637499999982</v>
      </c>
    </row>
    <row r="251" spans="4:7" ht="16" customHeight="1" x14ac:dyDescent="0.25">
      <c r="D251" s="4">
        <v>44699</v>
      </c>
      <c r="E251" s="4">
        <v>91.41</v>
      </c>
      <c r="F251" s="4">
        <f t="shared" si="6"/>
        <v>8.5900000000000034</v>
      </c>
      <c r="G251" s="4">
        <f t="shared" si="7"/>
        <v>34.645617500000014</v>
      </c>
    </row>
    <row r="252" spans="4:7" ht="16" customHeight="1" x14ac:dyDescent="0.25">
      <c r="D252" s="4">
        <v>44700</v>
      </c>
      <c r="E252" s="4">
        <v>91.11</v>
      </c>
      <c r="F252" s="4">
        <f t="shared" si="6"/>
        <v>8.89</v>
      </c>
      <c r="G252" s="4">
        <f t="shared" si="7"/>
        <v>35.8555925</v>
      </c>
    </row>
    <row r="253" spans="4:7" ht="16" customHeight="1" x14ac:dyDescent="0.25">
      <c r="D253" s="4">
        <v>44701</v>
      </c>
      <c r="E253" s="4">
        <v>91.16</v>
      </c>
      <c r="F253" s="4">
        <f t="shared" si="6"/>
        <v>8.8400000000000034</v>
      </c>
      <c r="G253" s="4">
        <f t="shared" si="7"/>
        <v>35.65393000000001</v>
      </c>
    </row>
    <row r="254" spans="4:7" ht="16" customHeight="1" x14ac:dyDescent="0.25">
      <c r="D254" s="4">
        <v>44704</v>
      </c>
      <c r="E254" s="4">
        <v>91.16</v>
      </c>
      <c r="F254" s="4">
        <f t="shared" si="6"/>
        <v>8.8400000000000034</v>
      </c>
      <c r="G254" s="4">
        <f t="shared" si="7"/>
        <v>35.65393000000001</v>
      </c>
    </row>
    <row r="255" spans="4:7" ht="16" customHeight="1" x14ac:dyDescent="0.25">
      <c r="D255" s="4">
        <v>44705</v>
      </c>
      <c r="E255" s="4">
        <v>91.09</v>
      </c>
      <c r="F255" s="4">
        <f t="shared" si="6"/>
        <v>8.9099999999999966</v>
      </c>
      <c r="G255" s="4">
        <f t="shared" si="7"/>
        <v>35.936257499999989</v>
      </c>
    </row>
    <row r="256" spans="4:7" ht="16" customHeight="1" x14ac:dyDescent="0.25">
      <c r="D256" s="4">
        <v>44706</v>
      </c>
      <c r="E256" s="4">
        <v>90.91</v>
      </c>
      <c r="F256" s="4">
        <f t="shared" si="6"/>
        <v>9.0900000000000034</v>
      </c>
      <c r="G256" s="4">
        <f t="shared" si="7"/>
        <v>36.662242500000012</v>
      </c>
    </row>
    <row r="257" spans="4:7" ht="16" customHeight="1" x14ac:dyDescent="0.25">
      <c r="D257" s="4">
        <v>44707</v>
      </c>
      <c r="E257" s="4">
        <v>91.03</v>
      </c>
      <c r="F257" s="4">
        <f t="shared" si="6"/>
        <v>8.9699999999999989</v>
      </c>
      <c r="G257" s="4">
        <f t="shared" si="7"/>
        <v>36.178252499999992</v>
      </c>
    </row>
    <row r="258" spans="4:7" ht="16" customHeight="1" x14ac:dyDescent="0.25">
      <c r="D258" s="4">
        <v>44708</v>
      </c>
      <c r="E258" s="4">
        <v>90.9</v>
      </c>
      <c r="F258" s="4">
        <f t="shared" si="6"/>
        <v>9.0999999999999943</v>
      </c>
      <c r="G258" s="4">
        <f t="shared" si="7"/>
        <v>36.702574999999975</v>
      </c>
    </row>
    <row r="259" spans="4:7" ht="16" customHeight="1" x14ac:dyDescent="0.25">
      <c r="D259" s="4">
        <v>44711</v>
      </c>
      <c r="E259" s="4">
        <v>90.9</v>
      </c>
      <c r="F259" s="4">
        <f t="shared" si="6"/>
        <v>9.0999999999999943</v>
      </c>
      <c r="G259" s="4">
        <f t="shared" si="7"/>
        <v>36.702574999999975</v>
      </c>
    </row>
    <row r="260" spans="4:7" ht="16" customHeight="1" x14ac:dyDescent="0.25">
      <c r="D260" s="4">
        <v>44712</v>
      </c>
      <c r="E260" s="4">
        <v>90.9</v>
      </c>
      <c r="F260" s="4">
        <f t="shared" si="6"/>
        <v>9.0999999999999943</v>
      </c>
      <c r="G260" s="4">
        <f t="shared" si="7"/>
        <v>36.702574999999975</v>
      </c>
    </row>
    <row r="261" spans="4:7" ht="16" customHeight="1" x14ac:dyDescent="0.25">
      <c r="D261" s="4">
        <v>44713</v>
      </c>
      <c r="E261" s="4">
        <v>90.98</v>
      </c>
      <c r="F261" s="4">
        <f t="shared" si="6"/>
        <v>9.019999999999996</v>
      </c>
      <c r="G261" s="4">
        <f t="shared" si="7"/>
        <v>36.379914999999983</v>
      </c>
    </row>
    <row r="262" spans="4:7" ht="16" customHeight="1" x14ac:dyDescent="0.25">
      <c r="D262" s="4">
        <v>44714</v>
      </c>
      <c r="E262" s="4">
        <v>90.98</v>
      </c>
      <c r="F262" s="4">
        <f t="shared" si="6"/>
        <v>9.019999999999996</v>
      </c>
      <c r="G262" s="4">
        <f t="shared" si="7"/>
        <v>36.379914999999983</v>
      </c>
    </row>
    <row r="263" spans="4:7" ht="16" customHeight="1" x14ac:dyDescent="0.25">
      <c r="D263" s="4">
        <v>44715</v>
      </c>
      <c r="E263" s="4">
        <v>90.9</v>
      </c>
      <c r="F263" s="4">
        <f t="shared" si="6"/>
        <v>9.0999999999999943</v>
      </c>
      <c r="G263" s="4">
        <f t="shared" si="7"/>
        <v>36.702574999999975</v>
      </c>
    </row>
    <row r="264" spans="4:7" ht="16" customHeight="1" x14ac:dyDescent="0.25">
      <c r="D264" s="4">
        <v>44718</v>
      </c>
      <c r="E264" s="4">
        <v>90.79</v>
      </c>
      <c r="F264" s="4">
        <f t="shared" si="6"/>
        <v>9.2099999999999937</v>
      </c>
      <c r="G264" s="4">
        <f t="shared" si="7"/>
        <v>37.146232499999968</v>
      </c>
    </row>
    <row r="265" spans="4:7" ht="16" customHeight="1" x14ac:dyDescent="0.25">
      <c r="D265" s="4">
        <v>44719</v>
      </c>
      <c r="E265" s="4">
        <v>90.71</v>
      </c>
      <c r="F265" s="4">
        <f t="shared" si="6"/>
        <v>9.2900000000000063</v>
      </c>
      <c r="G265" s="4">
        <f t="shared" si="7"/>
        <v>37.468892500000024</v>
      </c>
    </row>
    <row r="266" spans="4:7" ht="16" customHeight="1" x14ac:dyDescent="0.25">
      <c r="D266" s="4">
        <v>44720</v>
      </c>
      <c r="E266" s="4">
        <v>90.64</v>
      </c>
      <c r="F266" s="4">
        <f t="shared" si="6"/>
        <v>9.36</v>
      </c>
      <c r="G266" s="4">
        <f t="shared" si="7"/>
        <v>37.751219999999996</v>
      </c>
    </row>
    <row r="267" spans="4:7" ht="16" customHeight="1" x14ac:dyDescent="0.25">
      <c r="D267" s="4">
        <v>44721</v>
      </c>
      <c r="E267" s="4">
        <v>90.58</v>
      </c>
      <c r="F267" s="4">
        <f t="shared" si="6"/>
        <v>9.4200000000000017</v>
      </c>
      <c r="G267" s="4">
        <f t="shared" si="7"/>
        <v>37.993215000000006</v>
      </c>
    </row>
    <row r="268" spans="4:7" ht="16" customHeight="1" x14ac:dyDescent="0.25">
      <c r="D268" s="4">
        <v>44722</v>
      </c>
      <c r="E268" s="4">
        <v>90.46</v>
      </c>
      <c r="F268" s="4">
        <f t="shared" si="6"/>
        <v>9.5400000000000063</v>
      </c>
      <c r="G268" s="4">
        <f t="shared" si="7"/>
        <v>38.477205000000026</v>
      </c>
    </row>
    <row r="269" spans="4:7" ht="16" customHeight="1" x14ac:dyDescent="0.25">
      <c r="D269" s="4">
        <v>44725</v>
      </c>
      <c r="E269" s="4">
        <v>88.83</v>
      </c>
      <c r="F269" s="4">
        <f t="shared" si="6"/>
        <v>11.170000000000002</v>
      </c>
      <c r="G269" s="4">
        <f t="shared" si="7"/>
        <v>45.051402500000009</v>
      </c>
    </row>
    <row r="270" spans="4:7" ht="16" customHeight="1" x14ac:dyDescent="0.25">
      <c r="D270" s="4">
        <v>44726</v>
      </c>
      <c r="E270" s="4">
        <v>88.52</v>
      </c>
      <c r="F270" s="4">
        <f t="shared" si="6"/>
        <v>11.480000000000004</v>
      </c>
      <c r="G270" s="4">
        <f t="shared" si="7"/>
        <v>46.301710000000014</v>
      </c>
    </row>
    <row r="271" spans="4:7" ht="16" customHeight="1" x14ac:dyDescent="0.25">
      <c r="D271" s="4">
        <v>44727</v>
      </c>
      <c r="E271" s="4">
        <v>88.2</v>
      </c>
      <c r="F271" s="4">
        <f t="shared" si="6"/>
        <v>11.799999999999997</v>
      </c>
      <c r="G271" s="4">
        <f t="shared" si="7"/>
        <v>47.592349999999982</v>
      </c>
    </row>
    <row r="272" spans="4:7" ht="16" customHeight="1" x14ac:dyDescent="0.25">
      <c r="D272" s="4">
        <v>44728</v>
      </c>
      <c r="E272" s="4">
        <v>87.75</v>
      </c>
      <c r="F272" s="4">
        <f t="shared" si="6"/>
        <v>12.25</v>
      </c>
      <c r="G272" s="4">
        <f t="shared" si="7"/>
        <v>49.407312499999996</v>
      </c>
    </row>
    <row r="273" spans="4:7" ht="16" customHeight="1" x14ac:dyDescent="0.25">
      <c r="D273" s="4">
        <v>44729</v>
      </c>
      <c r="E273" s="4">
        <v>87.46</v>
      </c>
      <c r="F273" s="4">
        <f t="shared" si="6"/>
        <v>12.540000000000006</v>
      </c>
      <c r="G273" s="4">
        <f t="shared" si="7"/>
        <v>50.576955000000027</v>
      </c>
    </row>
    <row r="274" spans="4:7" ht="16" customHeight="1" x14ac:dyDescent="0.25">
      <c r="D274" s="4">
        <v>44732</v>
      </c>
      <c r="E274" s="4">
        <v>87.46</v>
      </c>
      <c r="F274" s="4">
        <f t="shared" ref="F274:F337" si="8">100-E274</f>
        <v>12.540000000000006</v>
      </c>
      <c r="G274" s="4">
        <f t="shared" ref="G274:G337" si="9">IF(((F274/100)*$F$11)&lt;0,0,(F274/100)*$F$11)</f>
        <v>50.576955000000027</v>
      </c>
    </row>
    <row r="275" spans="4:7" ht="16" customHeight="1" x14ac:dyDescent="0.25">
      <c r="D275" s="4">
        <v>44733</v>
      </c>
      <c r="E275" s="4">
        <v>87.41</v>
      </c>
      <c r="F275" s="4">
        <f t="shared" si="8"/>
        <v>12.590000000000003</v>
      </c>
      <c r="G275" s="4">
        <f t="shared" si="9"/>
        <v>50.778617500000017</v>
      </c>
    </row>
    <row r="276" spans="4:7" ht="16" customHeight="1" x14ac:dyDescent="0.25">
      <c r="D276" s="4">
        <v>44734</v>
      </c>
      <c r="E276" s="4">
        <v>86.57</v>
      </c>
      <c r="F276" s="4">
        <f t="shared" si="8"/>
        <v>13.430000000000007</v>
      </c>
      <c r="G276" s="4">
        <f t="shared" si="9"/>
        <v>54.166547500000021</v>
      </c>
    </row>
    <row r="277" spans="4:7" ht="16" customHeight="1" x14ac:dyDescent="0.25">
      <c r="D277" s="4">
        <v>44735</v>
      </c>
      <c r="E277" s="4">
        <v>86.56</v>
      </c>
      <c r="F277" s="4">
        <f t="shared" si="8"/>
        <v>13.439999999999998</v>
      </c>
      <c r="G277" s="4">
        <f t="shared" si="9"/>
        <v>54.206879999999984</v>
      </c>
    </row>
    <row r="278" spans="4:7" ht="16" customHeight="1" x14ac:dyDescent="0.25">
      <c r="D278" s="4">
        <v>44736</v>
      </c>
      <c r="E278" s="4">
        <v>86.52</v>
      </c>
      <c r="F278" s="4">
        <f t="shared" si="8"/>
        <v>13.480000000000004</v>
      </c>
      <c r="G278" s="4">
        <f t="shared" si="9"/>
        <v>54.368210000000012</v>
      </c>
    </row>
    <row r="279" spans="4:7" ht="16" customHeight="1" x14ac:dyDescent="0.25">
      <c r="D279" s="4">
        <v>44739</v>
      </c>
      <c r="E279" s="4">
        <v>86.52</v>
      </c>
      <c r="F279" s="4">
        <f t="shared" si="8"/>
        <v>13.480000000000004</v>
      </c>
      <c r="G279" s="4">
        <f t="shared" si="9"/>
        <v>54.368210000000012</v>
      </c>
    </row>
    <row r="280" spans="4:7" ht="16" customHeight="1" x14ac:dyDescent="0.25">
      <c r="D280" s="4">
        <v>44740</v>
      </c>
      <c r="E280" s="4">
        <v>85.96</v>
      </c>
      <c r="F280" s="4">
        <f t="shared" si="8"/>
        <v>14.040000000000006</v>
      </c>
      <c r="G280" s="4">
        <f t="shared" si="9"/>
        <v>56.62683000000002</v>
      </c>
    </row>
    <row r="281" spans="4:7" ht="16" customHeight="1" x14ac:dyDescent="0.25">
      <c r="D281" s="4">
        <v>44741</v>
      </c>
      <c r="E281" s="4">
        <v>85.74</v>
      </c>
      <c r="F281" s="4">
        <f t="shared" si="8"/>
        <v>14.260000000000005</v>
      </c>
      <c r="G281" s="4">
        <f t="shared" si="9"/>
        <v>57.514145000000021</v>
      </c>
    </row>
    <row r="282" spans="4:7" ht="16" customHeight="1" x14ac:dyDescent="0.25">
      <c r="D282" s="4">
        <v>44742</v>
      </c>
      <c r="E282" s="4">
        <v>85.24</v>
      </c>
      <c r="F282" s="4">
        <f t="shared" si="8"/>
        <v>14.760000000000005</v>
      </c>
      <c r="G282" s="4">
        <f t="shared" si="9"/>
        <v>59.530770000000025</v>
      </c>
    </row>
    <row r="283" spans="4:7" ht="16" customHeight="1" x14ac:dyDescent="0.25">
      <c r="D283" s="4">
        <v>44743</v>
      </c>
      <c r="E283" s="4">
        <v>85.05</v>
      </c>
      <c r="F283" s="4">
        <f t="shared" si="8"/>
        <v>14.950000000000003</v>
      </c>
      <c r="G283" s="4">
        <f t="shared" si="9"/>
        <v>60.297087500000011</v>
      </c>
    </row>
    <row r="284" spans="4:7" ht="16" customHeight="1" x14ac:dyDescent="0.25">
      <c r="D284" s="4">
        <v>44746</v>
      </c>
      <c r="E284" s="4">
        <v>85.05</v>
      </c>
      <c r="F284" s="4">
        <f t="shared" si="8"/>
        <v>14.950000000000003</v>
      </c>
      <c r="G284" s="4">
        <f t="shared" si="9"/>
        <v>60.297087500000011</v>
      </c>
    </row>
    <row r="285" spans="4:7" ht="16" customHeight="1" x14ac:dyDescent="0.25">
      <c r="D285" s="4">
        <v>44747</v>
      </c>
      <c r="E285" s="4">
        <v>84.65</v>
      </c>
      <c r="F285" s="4">
        <f t="shared" si="8"/>
        <v>15.349999999999994</v>
      </c>
      <c r="G285" s="4">
        <f t="shared" si="9"/>
        <v>61.910387499999977</v>
      </c>
    </row>
    <row r="286" spans="4:7" ht="16" customHeight="1" x14ac:dyDescent="0.25">
      <c r="D286" s="4">
        <v>44748</v>
      </c>
      <c r="E286" s="4">
        <v>84.5</v>
      </c>
      <c r="F286" s="4">
        <f t="shared" si="8"/>
        <v>15.5</v>
      </c>
      <c r="G286" s="4">
        <f t="shared" si="9"/>
        <v>62.515374999999999</v>
      </c>
    </row>
    <row r="287" spans="4:7" ht="16" customHeight="1" x14ac:dyDescent="0.25">
      <c r="D287" s="4">
        <v>44749</v>
      </c>
      <c r="E287" s="4">
        <v>84.45</v>
      </c>
      <c r="F287" s="4">
        <f t="shared" si="8"/>
        <v>15.549999999999997</v>
      </c>
      <c r="G287" s="4">
        <f t="shared" si="9"/>
        <v>62.717037499999989</v>
      </c>
    </row>
    <row r="288" spans="4:7" ht="16" customHeight="1" x14ac:dyDescent="0.25">
      <c r="D288" s="4">
        <v>44750</v>
      </c>
      <c r="E288" s="4">
        <v>84.44</v>
      </c>
      <c r="F288" s="4">
        <f t="shared" si="8"/>
        <v>15.560000000000002</v>
      </c>
      <c r="G288" s="4">
        <f t="shared" si="9"/>
        <v>62.757370000000002</v>
      </c>
    </row>
    <row r="289" spans="4:7" ht="16" customHeight="1" x14ac:dyDescent="0.25">
      <c r="D289" s="4">
        <v>44753</v>
      </c>
      <c r="E289" s="4">
        <v>84.44</v>
      </c>
      <c r="F289" s="4">
        <f t="shared" si="8"/>
        <v>15.560000000000002</v>
      </c>
      <c r="G289" s="4">
        <f t="shared" si="9"/>
        <v>62.757370000000002</v>
      </c>
    </row>
    <row r="290" spans="4:7" ht="16" customHeight="1" x14ac:dyDescent="0.25">
      <c r="D290" s="4">
        <v>44754</v>
      </c>
      <c r="E290" s="4">
        <v>84.44</v>
      </c>
      <c r="F290" s="4">
        <f t="shared" si="8"/>
        <v>15.560000000000002</v>
      </c>
      <c r="G290" s="4">
        <f t="shared" si="9"/>
        <v>62.757370000000002</v>
      </c>
    </row>
    <row r="291" spans="4:7" ht="16" customHeight="1" x14ac:dyDescent="0.25">
      <c r="D291" s="4">
        <v>44755</v>
      </c>
      <c r="E291" s="4">
        <v>84.44</v>
      </c>
      <c r="F291" s="4">
        <f t="shared" si="8"/>
        <v>15.560000000000002</v>
      </c>
      <c r="G291" s="4">
        <f t="shared" si="9"/>
        <v>62.757370000000002</v>
      </c>
    </row>
    <row r="292" spans="4:7" ht="16" customHeight="1" x14ac:dyDescent="0.25">
      <c r="D292" s="4">
        <v>44756</v>
      </c>
      <c r="E292" s="4">
        <v>84.42</v>
      </c>
      <c r="F292" s="4">
        <f t="shared" si="8"/>
        <v>15.579999999999998</v>
      </c>
      <c r="G292" s="4">
        <f t="shared" si="9"/>
        <v>62.838034999999998</v>
      </c>
    </row>
    <row r="293" spans="4:7" ht="16" customHeight="1" x14ac:dyDescent="0.25">
      <c r="D293" s="4">
        <v>44757</v>
      </c>
      <c r="E293" s="4">
        <v>84.42</v>
      </c>
      <c r="F293" s="4">
        <f t="shared" si="8"/>
        <v>15.579999999999998</v>
      </c>
      <c r="G293" s="4">
        <f t="shared" si="9"/>
        <v>62.838034999999998</v>
      </c>
    </row>
    <row r="294" spans="4:7" ht="16" customHeight="1" x14ac:dyDescent="0.25">
      <c r="D294" s="4">
        <v>44760</v>
      </c>
      <c r="E294" s="4">
        <v>84.55</v>
      </c>
      <c r="F294" s="4">
        <f t="shared" si="8"/>
        <v>15.450000000000003</v>
      </c>
      <c r="G294" s="4">
        <f t="shared" si="9"/>
        <v>62.313712500000008</v>
      </c>
    </row>
    <row r="295" spans="4:7" ht="16" customHeight="1" x14ac:dyDescent="0.25">
      <c r="D295" s="4">
        <v>44761</v>
      </c>
      <c r="E295" s="4">
        <v>84.51</v>
      </c>
      <c r="F295" s="4">
        <f t="shared" si="8"/>
        <v>15.489999999999995</v>
      </c>
      <c r="G295" s="4">
        <f t="shared" si="9"/>
        <v>62.475042499999979</v>
      </c>
    </row>
    <row r="296" spans="4:7" ht="16" customHeight="1" x14ac:dyDescent="0.25">
      <c r="D296" s="4">
        <v>44762</v>
      </c>
      <c r="E296" s="4">
        <v>84.51</v>
      </c>
      <c r="F296" s="4">
        <f t="shared" si="8"/>
        <v>15.489999999999995</v>
      </c>
      <c r="G296" s="4">
        <f t="shared" si="9"/>
        <v>62.475042499999979</v>
      </c>
    </row>
    <row r="297" spans="4:7" ht="16" customHeight="1" x14ac:dyDescent="0.25">
      <c r="D297" s="4">
        <v>44763</v>
      </c>
      <c r="E297" s="4">
        <v>84.63</v>
      </c>
      <c r="F297" s="4">
        <f t="shared" si="8"/>
        <v>15.370000000000005</v>
      </c>
      <c r="G297" s="4">
        <f t="shared" si="9"/>
        <v>61.991052500000023</v>
      </c>
    </row>
    <row r="298" spans="4:7" ht="16" customHeight="1" x14ac:dyDescent="0.25">
      <c r="D298" s="4">
        <v>44764</v>
      </c>
      <c r="E298" s="4">
        <v>84.72</v>
      </c>
      <c r="F298" s="4">
        <f t="shared" si="8"/>
        <v>15.280000000000001</v>
      </c>
      <c r="G298" s="4">
        <f t="shared" si="9"/>
        <v>61.628060000000005</v>
      </c>
    </row>
    <row r="299" spans="4:7" ht="16" customHeight="1" x14ac:dyDescent="0.25">
      <c r="D299" s="4">
        <v>44767</v>
      </c>
      <c r="E299" s="4">
        <v>84.53</v>
      </c>
      <c r="F299" s="4">
        <f t="shared" si="8"/>
        <v>15.469999999999999</v>
      </c>
      <c r="G299" s="4">
        <f t="shared" si="9"/>
        <v>62.39437749999999</v>
      </c>
    </row>
    <row r="300" spans="4:7" ht="16" customHeight="1" x14ac:dyDescent="0.25">
      <c r="D300" s="4">
        <v>44768</v>
      </c>
      <c r="E300" s="4">
        <v>84.14</v>
      </c>
      <c r="F300" s="4">
        <f t="shared" si="8"/>
        <v>15.86</v>
      </c>
      <c r="G300" s="4">
        <f t="shared" si="9"/>
        <v>63.967344999999995</v>
      </c>
    </row>
    <row r="301" spans="4:7" ht="16" customHeight="1" x14ac:dyDescent="0.25">
      <c r="D301" s="4">
        <v>44769</v>
      </c>
      <c r="E301" s="4">
        <v>82.06</v>
      </c>
      <c r="F301" s="4">
        <f t="shared" si="8"/>
        <v>17.939999999999998</v>
      </c>
      <c r="G301" s="4">
        <f t="shared" si="9"/>
        <v>72.356504999999984</v>
      </c>
    </row>
    <row r="302" spans="4:7" ht="16" customHeight="1" x14ac:dyDescent="0.25">
      <c r="D302" s="4">
        <v>44770</v>
      </c>
      <c r="E302" s="4">
        <v>81.8</v>
      </c>
      <c r="F302" s="4">
        <f t="shared" si="8"/>
        <v>18.200000000000003</v>
      </c>
      <c r="G302" s="4">
        <f t="shared" si="9"/>
        <v>73.405150000000006</v>
      </c>
    </row>
    <row r="303" spans="4:7" ht="16" customHeight="1" x14ac:dyDescent="0.25">
      <c r="D303" s="4">
        <v>44771</v>
      </c>
      <c r="E303" s="4">
        <v>81.819999999999993</v>
      </c>
      <c r="F303" s="4">
        <f t="shared" si="8"/>
        <v>18.180000000000007</v>
      </c>
      <c r="G303" s="4">
        <f t="shared" si="9"/>
        <v>73.324485000000024</v>
      </c>
    </row>
    <row r="304" spans="4:7" ht="16" customHeight="1" x14ac:dyDescent="0.25">
      <c r="D304" s="4">
        <v>44774</v>
      </c>
      <c r="E304" s="4">
        <v>81.2</v>
      </c>
      <c r="F304" s="4">
        <f t="shared" si="8"/>
        <v>18.799999999999997</v>
      </c>
      <c r="G304" s="4">
        <f t="shared" si="9"/>
        <v>75.825099999999992</v>
      </c>
    </row>
    <row r="305" spans="4:7" ht="16" customHeight="1" x14ac:dyDescent="0.25">
      <c r="D305" s="4">
        <v>44775</v>
      </c>
      <c r="E305" s="4">
        <v>80.89</v>
      </c>
      <c r="F305" s="4">
        <f t="shared" si="8"/>
        <v>19.11</v>
      </c>
      <c r="G305" s="4">
        <f t="shared" si="9"/>
        <v>77.075407499999997</v>
      </c>
    </row>
    <row r="306" spans="4:7" ht="16" customHeight="1" x14ac:dyDescent="0.25">
      <c r="D306" s="4">
        <v>44776</v>
      </c>
      <c r="E306" s="4">
        <v>81.08</v>
      </c>
      <c r="F306" s="4">
        <f t="shared" si="8"/>
        <v>18.920000000000002</v>
      </c>
      <c r="G306" s="4">
        <f t="shared" si="9"/>
        <v>76.309089999999998</v>
      </c>
    </row>
    <row r="307" spans="4:7" ht="16" customHeight="1" x14ac:dyDescent="0.25">
      <c r="D307" s="4">
        <v>44777</v>
      </c>
      <c r="E307" s="4">
        <v>81.08</v>
      </c>
      <c r="F307" s="4">
        <f t="shared" si="8"/>
        <v>18.920000000000002</v>
      </c>
      <c r="G307" s="4">
        <f t="shared" si="9"/>
        <v>76.309089999999998</v>
      </c>
    </row>
    <row r="308" spans="4:7" ht="16" customHeight="1" x14ac:dyDescent="0.25">
      <c r="D308" s="4">
        <v>44778</v>
      </c>
      <c r="E308" s="4">
        <v>81.13</v>
      </c>
      <c r="F308" s="4">
        <f t="shared" si="8"/>
        <v>18.870000000000005</v>
      </c>
      <c r="G308" s="4">
        <f t="shared" si="9"/>
        <v>76.107427500000014</v>
      </c>
    </row>
    <row r="309" spans="4:7" ht="16" customHeight="1" x14ac:dyDescent="0.25">
      <c r="D309" s="4">
        <v>44781</v>
      </c>
      <c r="E309" s="4">
        <v>81.209999999999994</v>
      </c>
      <c r="F309" s="4">
        <f t="shared" si="8"/>
        <v>18.790000000000006</v>
      </c>
      <c r="G309" s="4">
        <f t="shared" si="9"/>
        <v>75.784767500000029</v>
      </c>
    </row>
    <row r="310" spans="4:7" ht="16" customHeight="1" x14ac:dyDescent="0.25">
      <c r="D310" s="4">
        <v>44782</v>
      </c>
      <c r="E310" s="4">
        <v>81.180000000000007</v>
      </c>
      <c r="F310" s="4">
        <f t="shared" si="8"/>
        <v>18.819999999999993</v>
      </c>
      <c r="G310" s="4">
        <f t="shared" si="9"/>
        <v>75.90576499999996</v>
      </c>
    </row>
    <row r="311" spans="4:7" ht="16" customHeight="1" x14ac:dyDescent="0.25">
      <c r="D311" s="4">
        <v>44783</v>
      </c>
      <c r="E311" s="4">
        <v>81.27</v>
      </c>
      <c r="F311" s="4">
        <f t="shared" si="8"/>
        <v>18.730000000000004</v>
      </c>
      <c r="G311" s="4">
        <f t="shared" si="9"/>
        <v>75.542772500000012</v>
      </c>
    </row>
    <row r="312" spans="4:7" ht="16" customHeight="1" x14ac:dyDescent="0.25">
      <c r="D312" s="4">
        <v>44784</v>
      </c>
      <c r="E312" s="4">
        <v>80.989999999999995</v>
      </c>
      <c r="F312" s="4">
        <f t="shared" si="8"/>
        <v>19.010000000000005</v>
      </c>
      <c r="G312" s="4">
        <f t="shared" si="9"/>
        <v>76.672082500000016</v>
      </c>
    </row>
    <row r="313" spans="4:7" ht="16" customHeight="1" x14ac:dyDescent="0.25">
      <c r="D313" s="4">
        <v>44785</v>
      </c>
      <c r="E313" s="4">
        <v>80.84</v>
      </c>
      <c r="F313" s="4">
        <f t="shared" si="8"/>
        <v>19.159999999999997</v>
      </c>
      <c r="G313" s="4">
        <f t="shared" si="9"/>
        <v>77.277069999999981</v>
      </c>
    </row>
    <row r="314" spans="4:7" ht="16" customHeight="1" x14ac:dyDescent="0.25">
      <c r="D314" s="4">
        <v>44788</v>
      </c>
      <c r="E314" s="4">
        <v>80.98</v>
      </c>
      <c r="F314" s="4">
        <f t="shared" si="8"/>
        <v>19.019999999999996</v>
      </c>
      <c r="G314" s="4">
        <f t="shared" si="9"/>
        <v>76.712414999999979</v>
      </c>
    </row>
    <row r="315" spans="4:7" ht="16" customHeight="1" x14ac:dyDescent="0.25">
      <c r="D315" s="4">
        <v>44789</v>
      </c>
      <c r="E315" s="4">
        <v>80.88</v>
      </c>
      <c r="F315" s="4">
        <f t="shared" si="8"/>
        <v>19.120000000000005</v>
      </c>
      <c r="G315" s="4">
        <f t="shared" si="9"/>
        <v>77.115740000000017</v>
      </c>
    </row>
    <row r="316" spans="4:7" ht="16" customHeight="1" x14ac:dyDescent="0.25">
      <c r="D316" s="4">
        <v>44790</v>
      </c>
      <c r="E316" s="4">
        <v>80.959999999999994</v>
      </c>
      <c r="F316" s="4">
        <f t="shared" si="8"/>
        <v>19.040000000000006</v>
      </c>
      <c r="G316" s="4">
        <f t="shared" si="9"/>
        <v>76.793080000000032</v>
      </c>
    </row>
    <row r="317" spans="4:7" ht="16" customHeight="1" x14ac:dyDescent="0.25">
      <c r="D317" s="4">
        <v>44791</v>
      </c>
      <c r="E317" s="4">
        <v>81.040000000000006</v>
      </c>
      <c r="F317" s="4">
        <f t="shared" si="8"/>
        <v>18.959999999999994</v>
      </c>
      <c r="G317" s="4">
        <f t="shared" si="9"/>
        <v>76.470419999999976</v>
      </c>
    </row>
    <row r="318" spans="4:7" ht="16" customHeight="1" x14ac:dyDescent="0.25">
      <c r="D318" s="4">
        <v>44792</v>
      </c>
      <c r="E318" s="4">
        <v>80.92</v>
      </c>
      <c r="F318" s="4">
        <f t="shared" si="8"/>
        <v>19.079999999999998</v>
      </c>
      <c r="G318" s="4">
        <f t="shared" si="9"/>
        <v>76.954409999999982</v>
      </c>
    </row>
    <row r="319" spans="4:7" ht="16" customHeight="1" x14ac:dyDescent="0.25">
      <c r="D319" s="4">
        <v>44795</v>
      </c>
      <c r="E319" s="4">
        <v>80.91</v>
      </c>
      <c r="F319" s="4">
        <f t="shared" si="8"/>
        <v>19.090000000000003</v>
      </c>
      <c r="G319" s="4">
        <f t="shared" si="9"/>
        <v>76.994742500000015</v>
      </c>
    </row>
    <row r="320" spans="4:7" ht="16" customHeight="1" x14ac:dyDescent="0.25">
      <c r="D320" s="4">
        <v>44796</v>
      </c>
      <c r="E320" s="4">
        <v>80.91</v>
      </c>
      <c r="F320" s="4">
        <f t="shared" si="8"/>
        <v>19.090000000000003</v>
      </c>
      <c r="G320" s="4">
        <f t="shared" si="9"/>
        <v>76.994742500000015</v>
      </c>
    </row>
    <row r="321" spans="4:7" ht="16" customHeight="1" x14ac:dyDescent="0.25">
      <c r="D321" s="4">
        <v>44797</v>
      </c>
      <c r="E321" s="4">
        <v>80.91</v>
      </c>
      <c r="F321" s="4">
        <f t="shared" si="8"/>
        <v>19.090000000000003</v>
      </c>
      <c r="G321" s="4">
        <f t="shared" si="9"/>
        <v>76.994742500000015</v>
      </c>
    </row>
    <row r="322" spans="4:7" ht="16" customHeight="1" x14ac:dyDescent="0.25">
      <c r="D322" s="4">
        <v>44798</v>
      </c>
      <c r="E322" s="4">
        <v>81.040000000000006</v>
      </c>
      <c r="F322" s="4">
        <f t="shared" si="8"/>
        <v>18.959999999999994</v>
      </c>
      <c r="G322" s="4">
        <f t="shared" si="9"/>
        <v>76.470419999999976</v>
      </c>
    </row>
    <row r="323" spans="4:7" ht="16" customHeight="1" x14ac:dyDescent="0.25">
      <c r="D323" s="4">
        <v>44799</v>
      </c>
      <c r="E323" s="4">
        <v>81.05</v>
      </c>
      <c r="F323" s="4">
        <f t="shared" si="8"/>
        <v>18.950000000000003</v>
      </c>
      <c r="G323" s="4">
        <f t="shared" si="9"/>
        <v>76.430087500000013</v>
      </c>
    </row>
    <row r="324" spans="4:7" ht="16" customHeight="1" x14ac:dyDescent="0.25">
      <c r="D324" s="4">
        <v>44802</v>
      </c>
      <c r="E324" s="4">
        <v>81.03</v>
      </c>
      <c r="F324" s="4">
        <f t="shared" si="8"/>
        <v>18.97</v>
      </c>
      <c r="G324" s="4">
        <f t="shared" si="9"/>
        <v>76.510752499999995</v>
      </c>
    </row>
    <row r="325" spans="4:7" ht="16" customHeight="1" x14ac:dyDescent="0.25">
      <c r="D325" s="4">
        <v>44803</v>
      </c>
      <c r="E325" s="4">
        <v>80.930000000000007</v>
      </c>
      <c r="F325" s="4">
        <f t="shared" si="8"/>
        <v>19.069999999999993</v>
      </c>
      <c r="G325" s="4">
        <f t="shared" si="9"/>
        <v>76.914077499999962</v>
      </c>
    </row>
    <row r="326" spans="4:7" ht="16" customHeight="1" x14ac:dyDescent="0.25">
      <c r="D326" s="4">
        <v>44804</v>
      </c>
      <c r="E326" s="4">
        <v>80.959999999999994</v>
      </c>
      <c r="F326" s="4">
        <f t="shared" si="8"/>
        <v>19.040000000000006</v>
      </c>
      <c r="G326" s="4">
        <f t="shared" si="9"/>
        <v>76.793080000000032</v>
      </c>
    </row>
    <row r="327" spans="4:7" ht="16" customHeight="1" x14ac:dyDescent="0.25">
      <c r="D327" s="4">
        <v>44805</v>
      </c>
      <c r="E327" s="4">
        <v>80.94</v>
      </c>
      <c r="F327" s="4">
        <f t="shared" si="8"/>
        <v>19.060000000000002</v>
      </c>
      <c r="G327" s="4">
        <f t="shared" si="9"/>
        <v>76.873745</v>
      </c>
    </row>
    <row r="328" spans="4:7" ht="16" customHeight="1" x14ac:dyDescent="0.25">
      <c r="D328" s="4">
        <v>44806</v>
      </c>
      <c r="E328" s="4">
        <v>80.94</v>
      </c>
      <c r="F328" s="4">
        <f t="shared" si="8"/>
        <v>19.060000000000002</v>
      </c>
      <c r="G328" s="4">
        <f t="shared" si="9"/>
        <v>76.873745</v>
      </c>
    </row>
    <row r="329" spans="4:7" ht="16" customHeight="1" x14ac:dyDescent="0.25">
      <c r="D329" s="4">
        <v>44809</v>
      </c>
      <c r="E329" s="4">
        <v>80.94</v>
      </c>
      <c r="F329" s="4">
        <f t="shared" si="8"/>
        <v>19.060000000000002</v>
      </c>
      <c r="G329" s="4">
        <f t="shared" si="9"/>
        <v>76.873745</v>
      </c>
    </row>
    <row r="330" spans="4:7" ht="16" customHeight="1" x14ac:dyDescent="0.25">
      <c r="D330" s="4">
        <v>44810</v>
      </c>
      <c r="E330" s="4">
        <v>80.97</v>
      </c>
      <c r="F330" s="4">
        <f t="shared" si="8"/>
        <v>19.03</v>
      </c>
      <c r="G330" s="4">
        <f t="shared" si="9"/>
        <v>76.752747500000012</v>
      </c>
    </row>
    <row r="331" spans="4:7" ht="16" customHeight="1" x14ac:dyDescent="0.25">
      <c r="D331" s="4">
        <v>44811</v>
      </c>
      <c r="E331" s="4">
        <v>81.010000000000005</v>
      </c>
      <c r="F331" s="4">
        <f t="shared" si="8"/>
        <v>18.989999999999995</v>
      </c>
      <c r="G331" s="4">
        <f t="shared" si="9"/>
        <v>76.591417499999977</v>
      </c>
    </row>
    <row r="332" spans="4:7" ht="16" customHeight="1" x14ac:dyDescent="0.25">
      <c r="D332" s="4">
        <v>44812</v>
      </c>
      <c r="E332" s="4">
        <v>81.02</v>
      </c>
      <c r="F332" s="4">
        <f t="shared" si="8"/>
        <v>18.980000000000004</v>
      </c>
      <c r="G332" s="4">
        <f t="shared" si="9"/>
        <v>76.551085000000015</v>
      </c>
    </row>
    <row r="333" spans="4:7" ht="16" customHeight="1" x14ac:dyDescent="0.25">
      <c r="D333" s="4">
        <v>44813</v>
      </c>
      <c r="E333" s="4">
        <v>81.010000000000005</v>
      </c>
      <c r="F333" s="4">
        <f t="shared" si="8"/>
        <v>18.989999999999995</v>
      </c>
      <c r="G333" s="4">
        <f t="shared" si="9"/>
        <v>76.591417499999977</v>
      </c>
    </row>
    <row r="334" spans="4:7" ht="16" customHeight="1" x14ac:dyDescent="0.25">
      <c r="D334" s="4">
        <v>44816</v>
      </c>
      <c r="E334" s="4">
        <v>81.03</v>
      </c>
      <c r="F334" s="4">
        <f t="shared" si="8"/>
        <v>18.97</v>
      </c>
      <c r="G334" s="4">
        <f t="shared" si="9"/>
        <v>76.510752499999995</v>
      </c>
    </row>
    <row r="335" spans="4:7" ht="16" customHeight="1" x14ac:dyDescent="0.25">
      <c r="D335" s="4">
        <v>44817</v>
      </c>
      <c r="E335" s="4">
        <v>81.02</v>
      </c>
      <c r="F335" s="4">
        <f t="shared" si="8"/>
        <v>18.980000000000004</v>
      </c>
      <c r="G335" s="4">
        <f t="shared" si="9"/>
        <v>76.551085000000015</v>
      </c>
    </row>
    <row r="336" spans="4:7" ht="16" customHeight="1" x14ac:dyDescent="0.25">
      <c r="D336" s="4">
        <v>44818</v>
      </c>
      <c r="E336" s="4">
        <v>81.02</v>
      </c>
      <c r="F336" s="4">
        <f t="shared" si="8"/>
        <v>18.980000000000004</v>
      </c>
      <c r="G336" s="4">
        <f t="shared" si="9"/>
        <v>76.551085000000015</v>
      </c>
    </row>
    <row r="337" spans="4:7" ht="16" customHeight="1" x14ac:dyDescent="0.25">
      <c r="D337" s="4">
        <v>44819</v>
      </c>
      <c r="E337" s="4">
        <v>81.010000000000005</v>
      </c>
      <c r="F337" s="4">
        <f t="shared" si="8"/>
        <v>18.989999999999995</v>
      </c>
      <c r="G337" s="4">
        <f t="shared" si="9"/>
        <v>76.591417499999977</v>
      </c>
    </row>
    <row r="338" spans="4:7" ht="16" customHeight="1" x14ac:dyDescent="0.25">
      <c r="D338" s="4">
        <v>44820</v>
      </c>
      <c r="E338" s="4">
        <v>80.97</v>
      </c>
      <c r="F338" s="4">
        <f t="shared" ref="F338:F401" si="10">100-E338</f>
        <v>19.03</v>
      </c>
      <c r="G338" s="4">
        <f t="shared" ref="G338:G401" si="11">IF(((F338/100)*$F$11)&lt;0,0,(F338/100)*$F$11)</f>
        <v>76.752747500000012</v>
      </c>
    </row>
    <row r="339" spans="4:7" ht="16" customHeight="1" x14ac:dyDescent="0.25">
      <c r="D339" s="4">
        <v>44823</v>
      </c>
      <c r="E339" s="4">
        <v>80.86</v>
      </c>
      <c r="F339" s="4">
        <f t="shared" si="10"/>
        <v>19.14</v>
      </c>
      <c r="G339" s="4">
        <f t="shared" si="11"/>
        <v>77.196404999999999</v>
      </c>
    </row>
    <row r="340" spans="4:7" ht="16" customHeight="1" x14ac:dyDescent="0.25">
      <c r="D340" s="4">
        <v>44824</v>
      </c>
      <c r="E340" s="4">
        <v>80.78</v>
      </c>
      <c r="F340" s="4">
        <f t="shared" si="10"/>
        <v>19.22</v>
      </c>
      <c r="G340" s="4">
        <f t="shared" si="11"/>
        <v>77.519064999999983</v>
      </c>
    </row>
    <row r="341" spans="4:7" ht="16" customHeight="1" x14ac:dyDescent="0.25">
      <c r="D341" s="4">
        <v>44825</v>
      </c>
      <c r="E341" s="4">
        <v>80.739999999999995</v>
      </c>
      <c r="F341" s="4">
        <f t="shared" si="10"/>
        <v>19.260000000000005</v>
      </c>
      <c r="G341" s="4">
        <f t="shared" si="11"/>
        <v>77.680395000000019</v>
      </c>
    </row>
    <row r="342" spans="4:7" ht="16" customHeight="1" x14ac:dyDescent="0.25">
      <c r="D342" s="4">
        <v>44826</v>
      </c>
      <c r="E342" s="4">
        <v>80.69</v>
      </c>
      <c r="F342" s="4">
        <f t="shared" si="10"/>
        <v>19.310000000000002</v>
      </c>
      <c r="G342" s="4">
        <f t="shared" si="11"/>
        <v>77.882057500000002</v>
      </c>
    </row>
    <row r="343" spans="4:7" ht="16" customHeight="1" x14ac:dyDescent="0.25">
      <c r="D343" s="4">
        <v>44827</v>
      </c>
      <c r="E343" s="4">
        <v>80.52</v>
      </c>
      <c r="F343" s="4">
        <f t="shared" si="10"/>
        <v>19.480000000000004</v>
      </c>
      <c r="G343" s="4">
        <f t="shared" si="11"/>
        <v>78.567710000000005</v>
      </c>
    </row>
    <row r="344" spans="4:7" ht="16" customHeight="1" x14ac:dyDescent="0.25">
      <c r="D344" s="4">
        <v>44830</v>
      </c>
      <c r="E344" s="4">
        <v>80.459999999999994</v>
      </c>
      <c r="F344" s="4">
        <f t="shared" si="10"/>
        <v>19.540000000000006</v>
      </c>
      <c r="G344" s="4">
        <f t="shared" si="11"/>
        <v>78.809705000000022</v>
      </c>
    </row>
    <row r="345" spans="4:7" ht="16" customHeight="1" x14ac:dyDescent="0.25">
      <c r="D345" s="4">
        <v>44831</v>
      </c>
      <c r="E345" s="4">
        <v>80.34</v>
      </c>
      <c r="F345" s="4">
        <f t="shared" si="10"/>
        <v>19.659999999999997</v>
      </c>
      <c r="G345" s="4">
        <f t="shared" si="11"/>
        <v>79.293694999999985</v>
      </c>
    </row>
    <row r="346" spans="4:7" ht="16" customHeight="1" x14ac:dyDescent="0.25">
      <c r="D346" s="4">
        <v>44832</v>
      </c>
      <c r="E346" s="4">
        <v>80.040000000000006</v>
      </c>
      <c r="F346" s="4">
        <f t="shared" si="10"/>
        <v>19.959999999999994</v>
      </c>
      <c r="G346" s="4">
        <f t="shared" si="11"/>
        <v>80.503669999999971</v>
      </c>
    </row>
    <row r="347" spans="4:7" ht="16" customHeight="1" x14ac:dyDescent="0.25">
      <c r="D347" s="4">
        <v>44833</v>
      </c>
      <c r="E347" s="4">
        <v>79.7</v>
      </c>
      <c r="F347" s="4">
        <f t="shared" si="10"/>
        <v>20.299999999999997</v>
      </c>
      <c r="G347" s="4">
        <f t="shared" si="11"/>
        <v>81.874974999999978</v>
      </c>
    </row>
    <row r="348" spans="4:7" ht="16" customHeight="1" x14ac:dyDescent="0.25">
      <c r="D348" s="4">
        <v>44834</v>
      </c>
      <c r="E348" s="4">
        <v>79.64</v>
      </c>
      <c r="F348" s="4">
        <f t="shared" si="10"/>
        <v>20.36</v>
      </c>
      <c r="G348" s="4">
        <f t="shared" si="11"/>
        <v>82.116969999999995</v>
      </c>
    </row>
    <row r="349" spans="4:7" ht="16" customHeight="1" x14ac:dyDescent="0.25">
      <c r="D349" s="4">
        <v>44837</v>
      </c>
      <c r="E349" s="4">
        <v>79.64</v>
      </c>
      <c r="F349" s="4">
        <f t="shared" si="10"/>
        <v>20.36</v>
      </c>
      <c r="G349" s="4">
        <f t="shared" si="11"/>
        <v>82.116969999999995</v>
      </c>
    </row>
    <row r="350" spans="4:7" ht="16" customHeight="1" x14ac:dyDescent="0.25">
      <c r="D350" s="4">
        <v>44838</v>
      </c>
      <c r="E350" s="4">
        <v>79.72</v>
      </c>
      <c r="F350" s="4">
        <f t="shared" si="10"/>
        <v>20.28</v>
      </c>
      <c r="G350" s="4">
        <f t="shared" si="11"/>
        <v>81.794309999999996</v>
      </c>
    </row>
    <row r="351" spans="4:7" ht="16" customHeight="1" x14ac:dyDescent="0.25">
      <c r="D351" s="4">
        <v>44839</v>
      </c>
      <c r="E351" s="4">
        <v>79.72</v>
      </c>
      <c r="F351" s="4">
        <f t="shared" si="10"/>
        <v>20.28</v>
      </c>
      <c r="G351" s="4">
        <f t="shared" si="11"/>
        <v>81.794309999999996</v>
      </c>
    </row>
    <row r="352" spans="4:7" ht="16" customHeight="1" x14ac:dyDescent="0.25">
      <c r="D352" s="4">
        <v>44840</v>
      </c>
      <c r="E352" s="4">
        <v>79.81</v>
      </c>
      <c r="F352" s="4">
        <f t="shared" si="10"/>
        <v>20.189999999999998</v>
      </c>
      <c r="G352" s="4">
        <f t="shared" si="11"/>
        <v>81.431317499999992</v>
      </c>
    </row>
    <row r="353" spans="4:7" ht="16" customHeight="1" x14ac:dyDescent="0.25">
      <c r="D353" s="4">
        <v>44841</v>
      </c>
      <c r="E353" s="4">
        <v>79.790000000000006</v>
      </c>
      <c r="F353" s="4">
        <f t="shared" si="10"/>
        <v>20.209999999999994</v>
      </c>
      <c r="G353" s="4">
        <f t="shared" si="11"/>
        <v>81.511982499999974</v>
      </c>
    </row>
    <row r="354" spans="4:7" ht="16" customHeight="1" x14ac:dyDescent="0.25">
      <c r="D354" s="4">
        <v>44844</v>
      </c>
      <c r="E354" s="4">
        <v>79.790000000000006</v>
      </c>
      <c r="F354" s="4">
        <f t="shared" si="10"/>
        <v>20.209999999999994</v>
      </c>
      <c r="G354" s="4">
        <f t="shared" si="11"/>
        <v>81.511982499999974</v>
      </c>
    </row>
    <row r="355" spans="4:7" ht="16" customHeight="1" x14ac:dyDescent="0.25">
      <c r="D355" s="4">
        <v>44845</v>
      </c>
      <c r="E355" s="4">
        <v>79.92</v>
      </c>
      <c r="F355" s="4">
        <f t="shared" si="10"/>
        <v>20.079999999999998</v>
      </c>
      <c r="G355" s="4">
        <f t="shared" si="11"/>
        <v>80.987659999999991</v>
      </c>
    </row>
    <row r="356" spans="4:7" ht="16" customHeight="1" x14ac:dyDescent="0.25">
      <c r="D356" s="4">
        <v>44846</v>
      </c>
      <c r="E356" s="4">
        <v>79.98</v>
      </c>
      <c r="F356" s="4">
        <f t="shared" si="10"/>
        <v>20.019999999999996</v>
      </c>
      <c r="G356" s="4">
        <f t="shared" si="11"/>
        <v>80.745664999999988</v>
      </c>
    </row>
    <row r="357" spans="4:7" ht="16" customHeight="1" x14ac:dyDescent="0.25">
      <c r="D357" s="4">
        <v>44847</v>
      </c>
      <c r="E357" s="4">
        <v>80</v>
      </c>
      <c r="F357" s="4">
        <f t="shared" si="10"/>
        <v>20</v>
      </c>
      <c r="G357" s="4">
        <f t="shared" si="11"/>
        <v>80.665000000000006</v>
      </c>
    </row>
    <row r="358" spans="4:7" ht="16" customHeight="1" x14ac:dyDescent="0.25">
      <c r="D358" s="4">
        <v>44848</v>
      </c>
      <c r="E358" s="4">
        <v>80</v>
      </c>
      <c r="F358" s="4">
        <f t="shared" si="10"/>
        <v>20</v>
      </c>
      <c r="G358" s="4">
        <f t="shared" si="11"/>
        <v>80.665000000000006</v>
      </c>
    </row>
    <row r="359" spans="4:7" ht="16" customHeight="1" x14ac:dyDescent="0.25">
      <c r="D359" s="4">
        <v>44851</v>
      </c>
      <c r="E359" s="4">
        <v>80.06</v>
      </c>
      <c r="F359" s="4">
        <f t="shared" si="10"/>
        <v>19.939999999999998</v>
      </c>
      <c r="G359" s="4">
        <f t="shared" si="11"/>
        <v>80.423004999999989</v>
      </c>
    </row>
    <row r="360" spans="4:7" ht="16" customHeight="1" x14ac:dyDescent="0.25">
      <c r="D360" s="4">
        <v>44852</v>
      </c>
      <c r="E360" s="4">
        <v>80.11</v>
      </c>
      <c r="F360" s="4">
        <f t="shared" si="10"/>
        <v>19.89</v>
      </c>
      <c r="G360" s="4">
        <f t="shared" si="11"/>
        <v>80.221342499999992</v>
      </c>
    </row>
    <row r="361" spans="4:7" ht="16" customHeight="1" x14ac:dyDescent="0.25">
      <c r="D361" s="4">
        <v>44853</v>
      </c>
      <c r="E361" s="4">
        <v>80.13</v>
      </c>
      <c r="F361" s="4">
        <f t="shared" si="10"/>
        <v>19.870000000000005</v>
      </c>
      <c r="G361" s="4">
        <f t="shared" si="11"/>
        <v>80.14067750000001</v>
      </c>
    </row>
    <row r="362" spans="4:7" ht="16" customHeight="1" x14ac:dyDescent="0.25">
      <c r="D362" s="4">
        <v>44854</v>
      </c>
      <c r="E362" s="4">
        <v>80.14</v>
      </c>
      <c r="F362" s="4">
        <f t="shared" si="10"/>
        <v>19.86</v>
      </c>
      <c r="G362" s="4">
        <f t="shared" si="11"/>
        <v>80.100345000000004</v>
      </c>
    </row>
    <row r="363" spans="4:7" ht="16" customHeight="1" x14ac:dyDescent="0.25">
      <c r="D363" s="4">
        <v>44855</v>
      </c>
      <c r="E363" s="4">
        <v>80.17</v>
      </c>
      <c r="F363" s="4">
        <f t="shared" si="10"/>
        <v>19.829999999999998</v>
      </c>
      <c r="G363" s="4">
        <f t="shared" si="11"/>
        <v>79.979347499999989</v>
      </c>
    </row>
    <row r="364" spans="4:7" ht="16" customHeight="1" x14ac:dyDescent="0.25">
      <c r="D364" s="4">
        <v>44858</v>
      </c>
      <c r="E364" s="4">
        <v>80.180000000000007</v>
      </c>
      <c r="F364" s="4">
        <f t="shared" si="10"/>
        <v>19.819999999999993</v>
      </c>
      <c r="G364" s="4">
        <f t="shared" si="11"/>
        <v>79.939014999999969</v>
      </c>
    </row>
    <row r="365" spans="4:7" ht="16" customHeight="1" x14ac:dyDescent="0.25">
      <c r="D365" s="4">
        <v>44859</v>
      </c>
      <c r="E365" s="4">
        <v>80.39</v>
      </c>
      <c r="F365" s="4">
        <f t="shared" si="10"/>
        <v>19.61</v>
      </c>
      <c r="G365" s="4">
        <f t="shared" si="11"/>
        <v>79.092032500000002</v>
      </c>
    </row>
    <row r="366" spans="4:7" ht="16" customHeight="1" x14ac:dyDescent="0.25">
      <c r="D366" s="4">
        <v>44860</v>
      </c>
      <c r="E366" s="4">
        <v>80.37</v>
      </c>
      <c r="F366" s="4">
        <f t="shared" si="10"/>
        <v>19.629999999999995</v>
      </c>
      <c r="G366" s="4">
        <f t="shared" si="11"/>
        <v>79.17269749999997</v>
      </c>
    </row>
    <row r="367" spans="4:7" ht="16" customHeight="1" x14ac:dyDescent="0.25">
      <c r="D367" s="4">
        <v>44861</v>
      </c>
      <c r="E367" s="4">
        <v>80.709999999999994</v>
      </c>
      <c r="F367" s="4">
        <f t="shared" si="10"/>
        <v>19.290000000000006</v>
      </c>
      <c r="G367" s="4">
        <f t="shared" si="11"/>
        <v>77.80139250000002</v>
      </c>
    </row>
    <row r="368" spans="4:7" ht="16" customHeight="1" x14ac:dyDescent="0.25">
      <c r="D368" s="4">
        <v>44862</v>
      </c>
      <c r="E368" s="4">
        <v>80.86</v>
      </c>
      <c r="F368" s="4">
        <f t="shared" si="10"/>
        <v>19.14</v>
      </c>
      <c r="G368" s="4">
        <f t="shared" si="11"/>
        <v>77.196404999999999</v>
      </c>
    </row>
    <row r="369" spans="4:7" ht="16" customHeight="1" x14ac:dyDescent="0.25">
      <c r="D369" s="4">
        <v>44865</v>
      </c>
      <c r="E369" s="4">
        <v>81.069999999999993</v>
      </c>
      <c r="F369" s="4">
        <f t="shared" si="10"/>
        <v>18.930000000000007</v>
      </c>
      <c r="G369" s="4">
        <f t="shared" si="11"/>
        <v>76.349422500000031</v>
      </c>
    </row>
    <row r="370" spans="4:7" ht="16" customHeight="1" x14ac:dyDescent="0.25">
      <c r="D370" s="4">
        <v>44866</v>
      </c>
      <c r="E370" s="4">
        <v>81.31</v>
      </c>
      <c r="F370" s="4">
        <f t="shared" si="10"/>
        <v>18.689999999999998</v>
      </c>
      <c r="G370" s="4">
        <f t="shared" si="11"/>
        <v>75.381442499999991</v>
      </c>
    </row>
    <row r="371" spans="4:7" ht="16" customHeight="1" x14ac:dyDescent="0.25">
      <c r="D371" s="4">
        <v>44867</v>
      </c>
      <c r="E371" s="4">
        <v>81.36</v>
      </c>
      <c r="F371" s="4">
        <f t="shared" si="10"/>
        <v>18.64</v>
      </c>
      <c r="G371" s="4">
        <f t="shared" si="11"/>
        <v>75.179780000000008</v>
      </c>
    </row>
    <row r="372" spans="4:7" ht="16" customHeight="1" x14ac:dyDescent="0.25">
      <c r="D372" s="4">
        <v>44868</v>
      </c>
      <c r="E372" s="4">
        <v>81.48</v>
      </c>
      <c r="F372" s="4">
        <f t="shared" si="10"/>
        <v>18.519999999999996</v>
      </c>
      <c r="G372" s="4">
        <f t="shared" si="11"/>
        <v>74.695789999999974</v>
      </c>
    </row>
    <row r="373" spans="4:7" ht="16" customHeight="1" x14ac:dyDescent="0.25">
      <c r="D373" s="4">
        <v>44869</v>
      </c>
      <c r="E373" s="4">
        <v>81.5</v>
      </c>
      <c r="F373" s="4">
        <f t="shared" si="10"/>
        <v>18.5</v>
      </c>
      <c r="G373" s="4">
        <f t="shared" si="11"/>
        <v>74.615124999999992</v>
      </c>
    </row>
    <row r="374" spans="4:7" ht="16" customHeight="1" x14ac:dyDescent="0.25">
      <c r="D374" s="4">
        <v>44872</v>
      </c>
      <c r="E374" s="4">
        <v>81.55</v>
      </c>
      <c r="F374" s="4">
        <f t="shared" si="10"/>
        <v>18.450000000000003</v>
      </c>
      <c r="G374" s="4">
        <f t="shared" si="11"/>
        <v>74.413462500000009</v>
      </c>
    </row>
    <row r="375" spans="4:7" ht="16" customHeight="1" x14ac:dyDescent="0.25">
      <c r="D375" s="4">
        <v>44873</v>
      </c>
      <c r="E375" s="4">
        <v>81.61</v>
      </c>
      <c r="F375" s="4">
        <f t="shared" si="10"/>
        <v>18.39</v>
      </c>
      <c r="G375" s="4">
        <f t="shared" si="11"/>
        <v>74.171467500000006</v>
      </c>
    </row>
    <row r="376" spans="4:7" ht="16" customHeight="1" x14ac:dyDescent="0.25">
      <c r="D376" s="4">
        <v>44874</v>
      </c>
      <c r="E376" s="4">
        <v>81.63</v>
      </c>
      <c r="F376" s="4">
        <f t="shared" si="10"/>
        <v>18.370000000000005</v>
      </c>
      <c r="G376" s="4">
        <f t="shared" si="11"/>
        <v>74.090802500000024</v>
      </c>
    </row>
    <row r="377" spans="4:7" ht="16" customHeight="1" x14ac:dyDescent="0.25">
      <c r="D377" s="4">
        <v>44875</v>
      </c>
      <c r="E377" s="4">
        <v>81.13</v>
      </c>
      <c r="F377" s="4">
        <f t="shared" si="10"/>
        <v>18.870000000000005</v>
      </c>
      <c r="G377" s="4">
        <f t="shared" si="11"/>
        <v>76.107427500000014</v>
      </c>
    </row>
    <row r="378" spans="4:7" ht="16" customHeight="1" x14ac:dyDescent="0.25">
      <c r="D378" s="4">
        <v>44876</v>
      </c>
      <c r="E378" s="4">
        <v>81.08</v>
      </c>
      <c r="F378" s="4">
        <f t="shared" si="10"/>
        <v>18.920000000000002</v>
      </c>
      <c r="G378" s="4">
        <f t="shared" si="11"/>
        <v>76.309089999999998</v>
      </c>
    </row>
    <row r="379" spans="4:7" ht="16" customHeight="1" x14ac:dyDescent="0.25">
      <c r="D379" s="4">
        <v>44879</v>
      </c>
      <c r="E379" s="4">
        <v>81.13</v>
      </c>
      <c r="F379" s="4">
        <f t="shared" si="10"/>
        <v>18.870000000000005</v>
      </c>
      <c r="G379" s="4">
        <f t="shared" si="11"/>
        <v>76.107427500000014</v>
      </c>
    </row>
    <row r="380" spans="4:7" ht="16" customHeight="1" x14ac:dyDescent="0.25">
      <c r="D380" s="4">
        <v>44880</v>
      </c>
      <c r="E380" s="4">
        <v>81.239999999999995</v>
      </c>
      <c r="F380" s="4">
        <f t="shared" si="10"/>
        <v>18.760000000000005</v>
      </c>
      <c r="G380" s="4">
        <f t="shared" si="11"/>
        <v>75.663770000000014</v>
      </c>
    </row>
    <row r="381" spans="4:7" ht="16" customHeight="1" x14ac:dyDescent="0.25">
      <c r="D381" s="4">
        <v>44881</v>
      </c>
      <c r="E381" s="4">
        <v>81.260000000000005</v>
      </c>
      <c r="F381" s="4">
        <f t="shared" si="10"/>
        <v>18.739999999999995</v>
      </c>
      <c r="G381" s="4">
        <f t="shared" si="11"/>
        <v>75.583104999999975</v>
      </c>
    </row>
    <row r="382" spans="4:7" ht="16" customHeight="1" x14ac:dyDescent="0.25">
      <c r="D382" s="4">
        <v>44882</v>
      </c>
      <c r="E382" s="4">
        <v>81.22</v>
      </c>
      <c r="F382" s="4">
        <f t="shared" si="10"/>
        <v>18.78</v>
      </c>
      <c r="G382" s="4">
        <f t="shared" si="11"/>
        <v>75.74443500000001</v>
      </c>
    </row>
    <row r="383" spans="4:7" ht="16" customHeight="1" x14ac:dyDescent="0.25">
      <c r="D383" s="4">
        <v>44883</v>
      </c>
      <c r="E383" s="4">
        <v>81.19</v>
      </c>
      <c r="F383" s="4">
        <f t="shared" si="10"/>
        <v>18.810000000000002</v>
      </c>
      <c r="G383" s="4">
        <f t="shared" si="11"/>
        <v>75.865432500000011</v>
      </c>
    </row>
    <row r="384" spans="4:7" ht="16" customHeight="1" x14ac:dyDescent="0.25">
      <c r="D384" s="4">
        <v>44886</v>
      </c>
      <c r="E384" s="4">
        <v>81.14</v>
      </c>
      <c r="F384" s="4">
        <f t="shared" si="10"/>
        <v>18.86</v>
      </c>
      <c r="G384" s="4">
        <f t="shared" si="11"/>
        <v>76.067094999999995</v>
      </c>
    </row>
    <row r="385" spans="4:7" ht="16" customHeight="1" x14ac:dyDescent="0.25">
      <c r="D385" s="4">
        <v>44887</v>
      </c>
      <c r="E385" s="4">
        <v>81.13</v>
      </c>
      <c r="F385" s="4">
        <f t="shared" si="10"/>
        <v>18.870000000000005</v>
      </c>
      <c r="G385" s="4">
        <f t="shared" si="11"/>
        <v>76.107427500000014</v>
      </c>
    </row>
    <row r="386" spans="4:7" ht="16" customHeight="1" x14ac:dyDescent="0.25">
      <c r="D386" s="4">
        <v>44888</v>
      </c>
      <c r="E386" s="4">
        <v>81.05</v>
      </c>
      <c r="F386" s="4">
        <f t="shared" si="10"/>
        <v>18.950000000000003</v>
      </c>
      <c r="G386" s="4">
        <f t="shared" si="11"/>
        <v>76.430087500000013</v>
      </c>
    </row>
    <row r="387" spans="4:7" ht="16" customHeight="1" x14ac:dyDescent="0.25">
      <c r="D387" s="4">
        <v>44889</v>
      </c>
      <c r="E387" s="4">
        <v>81.040000000000006</v>
      </c>
      <c r="F387" s="4">
        <f t="shared" si="10"/>
        <v>18.959999999999994</v>
      </c>
      <c r="G387" s="4">
        <f t="shared" si="11"/>
        <v>76.470419999999976</v>
      </c>
    </row>
    <row r="388" spans="4:7" ht="16" customHeight="1" x14ac:dyDescent="0.25">
      <c r="D388" s="4">
        <v>44890</v>
      </c>
      <c r="E388" s="4">
        <v>81.040000000000006</v>
      </c>
      <c r="F388" s="4">
        <f t="shared" si="10"/>
        <v>18.959999999999994</v>
      </c>
      <c r="G388" s="4">
        <f t="shared" si="11"/>
        <v>76.470419999999976</v>
      </c>
    </row>
    <row r="389" spans="4:7" ht="16" customHeight="1" x14ac:dyDescent="0.25">
      <c r="D389" s="4">
        <v>44893</v>
      </c>
      <c r="E389" s="4">
        <v>81.069999999999993</v>
      </c>
      <c r="F389" s="4">
        <f t="shared" si="10"/>
        <v>18.930000000000007</v>
      </c>
      <c r="G389" s="4">
        <f t="shared" si="11"/>
        <v>76.349422500000031</v>
      </c>
    </row>
    <row r="390" spans="4:7" ht="16" customHeight="1" x14ac:dyDescent="0.25">
      <c r="D390" s="4">
        <v>44894</v>
      </c>
      <c r="E390" s="4">
        <v>81.08</v>
      </c>
      <c r="F390" s="4">
        <f t="shared" si="10"/>
        <v>18.920000000000002</v>
      </c>
      <c r="G390" s="4">
        <f t="shared" si="11"/>
        <v>76.309089999999998</v>
      </c>
    </row>
    <row r="391" spans="4:7" ht="16" customHeight="1" x14ac:dyDescent="0.25">
      <c r="D391" s="4">
        <v>44895</v>
      </c>
      <c r="E391" s="4">
        <v>81.03</v>
      </c>
      <c r="F391" s="4">
        <f t="shared" si="10"/>
        <v>18.97</v>
      </c>
      <c r="G391" s="4">
        <f t="shared" si="11"/>
        <v>76.510752499999995</v>
      </c>
    </row>
    <row r="392" spans="4:7" ht="16" customHeight="1" x14ac:dyDescent="0.25">
      <c r="D392" s="4">
        <v>44896</v>
      </c>
      <c r="E392" s="4">
        <v>81.05</v>
      </c>
      <c r="F392" s="4">
        <f t="shared" si="10"/>
        <v>18.950000000000003</v>
      </c>
      <c r="G392" s="4">
        <f t="shared" si="11"/>
        <v>76.430087500000013</v>
      </c>
    </row>
    <row r="393" spans="4:7" ht="16" customHeight="1" x14ac:dyDescent="0.25">
      <c r="D393" s="4">
        <v>44897</v>
      </c>
      <c r="E393" s="4">
        <v>81.06</v>
      </c>
      <c r="F393" s="4">
        <f t="shared" si="10"/>
        <v>18.939999999999998</v>
      </c>
      <c r="G393" s="4">
        <f t="shared" si="11"/>
        <v>76.389754999999994</v>
      </c>
    </row>
    <row r="394" spans="4:7" ht="16" customHeight="1" x14ac:dyDescent="0.25">
      <c r="D394" s="4">
        <v>44900</v>
      </c>
      <c r="E394" s="4">
        <v>81.03</v>
      </c>
      <c r="F394" s="4">
        <f t="shared" si="10"/>
        <v>18.97</v>
      </c>
      <c r="G394" s="4">
        <f t="shared" si="11"/>
        <v>76.510752499999995</v>
      </c>
    </row>
    <row r="395" spans="4:7" ht="16" customHeight="1" x14ac:dyDescent="0.25">
      <c r="D395" s="4">
        <v>44901</v>
      </c>
      <c r="E395" s="4">
        <v>80.98</v>
      </c>
      <c r="F395" s="4">
        <f t="shared" si="10"/>
        <v>19.019999999999996</v>
      </c>
      <c r="G395" s="4">
        <f t="shared" si="11"/>
        <v>76.712414999999979</v>
      </c>
    </row>
    <row r="396" spans="4:7" ht="16" customHeight="1" x14ac:dyDescent="0.25">
      <c r="D396" s="4">
        <v>44902</v>
      </c>
      <c r="E396" s="4">
        <v>80.959999999999994</v>
      </c>
      <c r="F396" s="4">
        <f t="shared" si="10"/>
        <v>19.040000000000006</v>
      </c>
      <c r="G396" s="4">
        <f t="shared" si="11"/>
        <v>76.793080000000032</v>
      </c>
    </row>
    <row r="397" spans="4:7" ht="16" customHeight="1" x14ac:dyDescent="0.25">
      <c r="D397" s="4">
        <v>44903</v>
      </c>
      <c r="E397" s="4">
        <v>80.92</v>
      </c>
      <c r="F397" s="4">
        <f t="shared" si="10"/>
        <v>19.079999999999998</v>
      </c>
      <c r="G397" s="4">
        <f t="shared" si="11"/>
        <v>76.954409999999982</v>
      </c>
    </row>
    <row r="398" spans="4:7" ht="16" customHeight="1" x14ac:dyDescent="0.25">
      <c r="D398" s="4">
        <v>44904</v>
      </c>
      <c r="E398" s="4">
        <v>80.87</v>
      </c>
      <c r="F398" s="4">
        <f t="shared" si="10"/>
        <v>19.129999999999995</v>
      </c>
      <c r="G398" s="4">
        <f t="shared" si="11"/>
        <v>77.156072499999979</v>
      </c>
    </row>
    <row r="399" spans="4:7" ht="16" customHeight="1" x14ac:dyDescent="0.25">
      <c r="D399" s="4">
        <v>44907</v>
      </c>
      <c r="E399" s="4">
        <v>80.89</v>
      </c>
      <c r="F399" s="4">
        <f t="shared" si="10"/>
        <v>19.11</v>
      </c>
      <c r="G399" s="4">
        <f t="shared" si="11"/>
        <v>77.075407499999997</v>
      </c>
    </row>
    <row r="400" spans="4:7" ht="16" customHeight="1" x14ac:dyDescent="0.25">
      <c r="D400" s="4">
        <v>44908</v>
      </c>
      <c r="E400" s="4">
        <v>80.88</v>
      </c>
      <c r="F400" s="4">
        <f t="shared" si="10"/>
        <v>19.120000000000005</v>
      </c>
      <c r="G400" s="4">
        <f t="shared" si="11"/>
        <v>77.115740000000017</v>
      </c>
    </row>
    <row r="401" spans="4:7" ht="16" customHeight="1" x14ac:dyDescent="0.25">
      <c r="D401" s="4">
        <v>44909</v>
      </c>
      <c r="E401" s="4">
        <v>80.930000000000007</v>
      </c>
      <c r="F401" s="4">
        <f t="shared" si="10"/>
        <v>19.069999999999993</v>
      </c>
      <c r="G401" s="4">
        <f t="shared" si="11"/>
        <v>76.914077499999962</v>
      </c>
    </row>
    <row r="402" spans="4:7" ht="16" customHeight="1" x14ac:dyDescent="0.25">
      <c r="D402" s="4">
        <v>44910</v>
      </c>
      <c r="E402" s="4">
        <v>80.91</v>
      </c>
      <c r="F402" s="4">
        <f t="shared" ref="F402:F465" si="12">100-E402</f>
        <v>19.090000000000003</v>
      </c>
      <c r="G402" s="4">
        <f t="shared" ref="G402:G465" si="13">IF(((F402/100)*$F$11)&lt;0,0,(F402/100)*$F$11)</f>
        <v>76.994742500000015</v>
      </c>
    </row>
    <row r="403" spans="4:7" ht="16" customHeight="1" x14ac:dyDescent="0.25">
      <c r="D403" s="4">
        <v>44911</v>
      </c>
      <c r="E403" s="4">
        <v>80.8</v>
      </c>
      <c r="F403" s="4">
        <f t="shared" si="12"/>
        <v>19.200000000000003</v>
      </c>
      <c r="G403" s="4">
        <f t="shared" si="13"/>
        <v>77.438400000000016</v>
      </c>
    </row>
    <row r="404" spans="4:7" ht="16" customHeight="1" x14ac:dyDescent="0.25">
      <c r="D404" s="4">
        <v>44914</v>
      </c>
      <c r="E404" s="4">
        <v>80.709999999999994</v>
      </c>
      <c r="F404" s="4">
        <f t="shared" si="12"/>
        <v>19.290000000000006</v>
      </c>
      <c r="G404" s="4">
        <f t="shared" si="13"/>
        <v>77.80139250000002</v>
      </c>
    </row>
    <row r="405" spans="4:7" ht="16" customHeight="1" x14ac:dyDescent="0.25">
      <c r="D405" s="4">
        <v>44915</v>
      </c>
      <c r="E405" s="4">
        <v>80.83</v>
      </c>
      <c r="F405" s="4">
        <f t="shared" si="12"/>
        <v>19.170000000000002</v>
      </c>
      <c r="G405" s="4">
        <f t="shared" si="13"/>
        <v>77.3174025</v>
      </c>
    </row>
    <row r="406" spans="4:7" ht="16" customHeight="1" x14ac:dyDescent="0.25">
      <c r="D406" s="4">
        <v>44916</v>
      </c>
      <c r="E406" s="4">
        <v>80.73</v>
      </c>
      <c r="F406" s="4">
        <f t="shared" si="12"/>
        <v>19.269999999999996</v>
      </c>
      <c r="G406" s="4">
        <f t="shared" si="13"/>
        <v>77.720727499999981</v>
      </c>
    </row>
    <row r="407" spans="4:7" ht="16" customHeight="1" x14ac:dyDescent="0.25">
      <c r="D407" s="4">
        <v>44917</v>
      </c>
      <c r="E407" s="4">
        <v>80.72</v>
      </c>
      <c r="F407" s="4">
        <f t="shared" si="12"/>
        <v>19.28</v>
      </c>
      <c r="G407" s="4">
        <f t="shared" si="13"/>
        <v>77.761060000000001</v>
      </c>
    </row>
    <row r="408" spans="4:7" ht="16" customHeight="1" x14ac:dyDescent="0.25">
      <c r="D408" s="4">
        <v>44918</v>
      </c>
      <c r="E408" s="4">
        <v>80.72</v>
      </c>
      <c r="F408" s="4">
        <f t="shared" si="12"/>
        <v>19.28</v>
      </c>
      <c r="G408" s="4">
        <f t="shared" si="13"/>
        <v>77.761060000000001</v>
      </c>
    </row>
    <row r="409" spans="4:7" ht="16" customHeight="1" x14ac:dyDescent="0.25">
      <c r="D409" s="4">
        <v>44921</v>
      </c>
      <c r="E409" s="4">
        <v>80.72</v>
      </c>
      <c r="F409" s="4">
        <f t="shared" si="12"/>
        <v>19.28</v>
      </c>
      <c r="G409" s="4">
        <f t="shared" si="13"/>
        <v>77.761060000000001</v>
      </c>
    </row>
    <row r="410" spans="4:7" ht="16" customHeight="1" x14ac:dyDescent="0.25">
      <c r="D410" s="4">
        <v>44922</v>
      </c>
      <c r="E410" s="4">
        <v>80.72</v>
      </c>
      <c r="F410" s="4">
        <f t="shared" si="12"/>
        <v>19.28</v>
      </c>
      <c r="G410" s="4">
        <f t="shared" si="13"/>
        <v>77.761060000000001</v>
      </c>
    </row>
    <row r="411" spans="4:7" ht="16" customHeight="1" x14ac:dyDescent="0.25">
      <c r="D411" s="4">
        <v>44923</v>
      </c>
      <c r="E411" s="4">
        <v>80.72</v>
      </c>
      <c r="F411" s="4">
        <f t="shared" si="12"/>
        <v>19.28</v>
      </c>
      <c r="G411" s="4">
        <f t="shared" si="13"/>
        <v>77.761060000000001</v>
      </c>
    </row>
    <row r="412" spans="4:7" ht="16" customHeight="1" x14ac:dyDescent="0.25">
      <c r="D412" s="4">
        <v>44924</v>
      </c>
      <c r="E412" s="4">
        <v>80.5</v>
      </c>
      <c r="F412" s="4">
        <f t="shared" si="12"/>
        <v>19.5</v>
      </c>
      <c r="G412" s="4">
        <f t="shared" si="13"/>
        <v>78.648375000000001</v>
      </c>
    </row>
    <row r="413" spans="4:7" ht="16" customHeight="1" x14ac:dyDescent="0.25">
      <c r="D413" s="4">
        <v>44925</v>
      </c>
      <c r="E413" s="4">
        <v>80.47</v>
      </c>
      <c r="F413" s="4">
        <f t="shared" si="12"/>
        <v>19.53</v>
      </c>
      <c r="G413" s="4">
        <f t="shared" si="13"/>
        <v>78.769372500000003</v>
      </c>
    </row>
    <row r="414" spans="4:7" ht="16" customHeight="1" x14ac:dyDescent="0.25">
      <c r="D414" s="4">
        <v>44928</v>
      </c>
      <c r="E414" s="4">
        <v>80.47</v>
      </c>
      <c r="F414" s="4">
        <f t="shared" si="12"/>
        <v>19.53</v>
      </c>
      <c r="G414" s="4">
        <f t="shared" si="13"/>
        <v>78.769372500000003</v>
      </c>
    </row>
    <row r="415" spans="4:7" ht="16" customHeight="1" x14ac:dyDescent="0.25">
      <c r="D415" s="4">
        <v>44929</v>
      </c>
      <c r="E415" s="4">
        <v>80.42</v>
      </c>
      <c r="F415" s="4">
        <f t="shared" si="12"/>
        <v>19.579999999999998</v>
      </c>
      <c r="G415" s="4">
        <f t="shared" si="13"/>
        <v>78.971034999999986</v>
      </c>
    </row>
    <row r="416" spans="4:7" ht="16" customHeight="1" x14ac:dyDescent="0.25">
      <c r="D416" s="4">
        <v>44930</v>
      </c>
      <c r="E416" s="4">
        <v>80.27</v>
      </c>
      <c r="F416" s="4">
        <f t="shared" si="12"/>
        <v>19.730000000000004</v>
      </c>
      <c r="G416" s="4">
        <f t="shared" si="13"/>
        <v>79.576022500000008</v>
      </c>
    </row>
    <row r="417" spans="4:7" ht="16" customHeight="1" x14ac:dyDescent="0.25">
      <c r="D417" s="4">
        <v>44931</v>
      </c>
      <c r="E417" s="4">
        <v>80.25</v>
      </c>
      <c r="F417" s="4">
        <f t="shared" si="12"/>
        <v>19.75</v>
      </c>
      <c r="G417" s="4">
        <f t="shared" si="13"/>
        <v>79.656687500000004</v>
      </c>
    </row>
    <row r="418" spans="4:7" ht="16" customHeight="1" x14ac:dyDescent="0.25">
      <c r="D418" s="4">
        <v>44932</v>
      </c>
      <c r="E418" s="4">
        <v>80.23</v>
      </c>
      <c r="F418" s="4">
        <f t="shared" si="12"/>
        <v>19.769999999999996</v>
      </c>
      <c r="G418" s="4">
        <f t="shared" si="13"/>
        <v>79.737352499999986</v>
      </c>
    </row>
    <row r="419" spans="4:7" ht="16" customHeight="1" x14ac:dyDescent="0.25">
      <c r="D419" s="4">
        <v>44935</v>
      </c>
      <c r="E419" s="4">
        <v>80.28</v>
      </c>
      <c r="F419" s="4">
        <f t="shared" si="12"/>
        <v>19.72</v>
      </c>
      <c r="G419" s="4">
        <f t="shared" si="13"/>
        <v>79.535689999999988</v>
      </c>
    </row>
    <row r="420" spans="4:7" ht="16" customHeight="1" x14ac:dyDescent="0.25">
      <c r="D420" s="4">
        <v>44936</v>
      </c>
      <c r="E420" s="4">
        <v>80.260000000000005</v>
      </c>
      <c r="F420" s="4">
        <f t="shared" si="12"/>
        <v>19.739999999999995</v>
      </c>
      <c r="G420" s="4">
        <f t="shared" si="13"/>
        <v>79.61635499999997</v>
      </c>
    </row>
    <row r="421" spans="4:7" ht="16" customHeight="1" x14ac:dyDescent="0.25">
      <c r="D421" s="4">
        <v>44937</v>
      </c>
      <c r="E421" s="4">
        <v>80.23</v>
      </c>
      <c r="F421" s="4">
        <f t="shared" si="12"/>
        <v>19.769999999999996</v>
      </c>
      <c r="G421" s="4">
        <f t="shared" si="13"/>
        <v>79.737352499999986</v>
      </c>
    </row>
    <row r="422" spans="4:7" ht="16" customHeight="1" x14ac:dyDescent="0.25">
      <c r="D422" s="4">
        <v>44938</v>
      </c>
      <c r="E422" s="4">
        <v>80.25</v>
      </c>
      <c r="F422" s="4">
        <f t="shared" si="12"/>
        <v>19.75</v>
      </c>
      <c r="G422" s="4">
        <f t="shared" si="13"/>
        <v>79.656687500000004</v>
      </c>
    </row>
    <row r="423" spans="4:7" ht="16" customHeight="1" x14ac:dyDescent="0.25">
      <c r="D423" s="4">
        <v>44939</v>
      </c>
      <c r="E423" s="4">
        <v>80.3</v>
      </c>
      <c r="F423" s="4">
        <f t="shared" si="12"/>
        <v>19.700000000000003</v>
      </c>
      <c r="G423" s="4">
        <f t="shared" si="13"/>
        <v>79.455025000000006</v>
      </c>
    </row>
    <row r="424" spans="4:7" ht="16" customHeight="1" x14ac:dyDescent="0.25">
      <c r="D424" s="4">
        <v>44942</v>
      </c>
      <c r="E424" s="4">
        <v>80.3</v>
      </c>
      <c r="F424" s="4">
        <f t="shared" si="12"/>
        <v>19.700000000000003</v>
      </c>
      <c r="G424" s="4">
        <f t="shared" si="13"/>
        <v>79.455025000000006</v>
      </c>
    </row>
    <row r="425" spans="4:7" ht="16" customHeight="1" x14ac:dyDescent="0.25">
      <c r="D425" s="4">
        <v>44943</v>
      </c>
      <c r="E425" s="4">
        <v>80.38</v>
      </c>
      <c r="F425" s="4">
        <f t="shared" si="12"/>
        <v>19.620000000000005</v>
      </c>
      <c r="G425" s="4">
        <f t="shared" si="13"/>
        <v>79.132365000000021</v>
      </c>
    </row>
    <row r="426" spans="4:7" ht="16" customHeight="1" x14ac:dyDescent="0.25">
      <c r="D426" s="4">
        <v>44944</v>
      </c>
      <c r="E426" s="4">
        <v>80.39</v>
      </c>
      <c r="F426" s="4">
        <f t="shared" si="12"/>
        <v>19.61</v>
      </c>
      <c r="G426" s="4">
        <f t="shared" si="13"/>
        <v>79.092032500000002</v>
      </c>
    </row>
    <row r="427" spans="4:7" ht="16" customHeight="1" x14ac:dyDescent="0.25">
      <c r="D427" s="4">
        <v>44945</v>
      </c>
      <c r="E427" s="4">
        <v>80.39</v>
      </c>
      <c r="F427" s="4">
        <f t="shared" si="12"/>
        <v>19.61</v>
      </c>
      <c r="G427" s="4">
        <f t="shared" si="13"/>
        <v>79.092032500000002</v>
      </c>
    </row>
    <row r="428" spans="4:7" ht="16" customHeight="1" x14ac:dyDescent="0.25">
      <c r="D428" s="4">
        <v>44946</v>
      </c>
      <c r="E428" s="4">
        <v>80.42</v>
      </c>
      <c r="F428" s="4">
        <f t="shared" si="12"/>
        <v>19.579999999999998</v>
      </c>
      <c r="G428" s="4">
        <f t="shared" si="13"/>
        <v>78.971034999999986</v>
      </c>
    </row>
    <row r="429" spans="4:7" ht="16" customHeight="1" x14ac:dyDescent="0.25">
      <c r="D429" s="4">
        <v>44949</v>
      </c>
      <c r="E429" s="4">
        <v>80.44</v>
      </c>
      <c r="F429" s="4">
        <f t="shared" si="12"/>
        <v>19.560000000000002</v>
      </c>
      <c r="G429" s="4">
        <f t="shared" si="13"/>
        <v>78.890370000000004</v>
      </c>
    </row>
    <row r="430" spans="4:7" ht="16" customHeight="1" x14ac:dyDescent="0.25">
      <c r="D430" s="4">
        <v>44950</v>
      </c>
      <c r="E430" s="4">
        <v>80.44</v>
      </c>
      <c r="F430" s="4">
        <f t="shared" si="12"/>
        <v>19.560000000000002</v>
      </c>
      <c r="G430" s="4">
        <f t="shared" si="13"/>
        <v>78.890370000000004</v>
      </c>
    </row>
    <row r="431" spans="4:7" ht="16" customHeight="1" x14ac:dyDescent="0.25">
      <c r="D431" s="4">
        <v>44951</v>
      </c>
      <c r="E431" s="4">
        <v>80.45</v>
      </c>
      <c r="F431" s="4">
        <f t="shared" si="12"/>
        <v>19.549999999999997</v>
      </c>
      <c r="G431" s="4">
        <f t="shared" si="13"/>
        <v>78.850037499999985</v>
      </c>
    </row>
    <row r="432" spans="4:7" ht="16" customHeight="1" x14ac:dyDescent="0.25">
      <c r="D432" s="4">
        <v>44952</v>
      </c>
      <c r="E432" s="4">
        <v>80.45</v>
      </c>
      <c r="F432" s="4">
        <f t="shared" si="12"/>
        <v>19.549999999999997</v>
      </c>
      <c r="G432" s="4">
        <f t="shared" si="13"/>
        <v>78.850037499999985</v>
      </c>
    </row>
    <row r="433" spans="4:7" ht="16" customHeight="1" x14ac:dyDescent="0.25">
      <c r="D433" s="4">
        <v>44953</v>
      </c>
      <c r="E433" s="4">
        <v>80.45</v>
      </c>
      <c r="F433" s="4">
        <f t="shared" si="12"/>
        <v>19.549999999999997</v>
      </c>
      <c r="G433" s="4">
        <f t="shared" si="13"/>
        <v>78.850037499999985</v>
      </c>
    </row>
    <row r="434" spans="4:7" ht="16" customHeight="1" x14ac:dyDescent="0.25">
      <c r="D434" s="4">
        <v>44956</v>
      </c>
      <c r="E434" s="4">
        <v>80.45</v>
      </c>
      <c r="F434" s="4">
        <f t="shared" si="12"/>
        <v>19.549999999999997</v>
      </c>
      <c r="G434" s="4">
        <f t="shared" si="13"/>
        <v>78.850037499999985</v>
      </c>
    </row>
    <row r="435" spans="4:7" ht="16" customHeight="1" x14ac:dyDescent="0.25">
      <c r="D435" s="4">
        <v>44957</v>
      </c>
      <c r="E435" s="4">
        <v>80.5</v>
      </c>
      <c r="F435" s="4">
        <f t="shared" si="12"/>
        <v>19.5</v>
      </c>
      <c r="G435" s="4">
        <f t="shared" si="13"/>
        <v>78.648375000000001</v>
      </c>
    </row>
    <row r="436" spans="4:7" ht="16" customHeight="1" x14ac:dyDescent="0.25">
      <c r="D436" s="4">
        <v>44958</v>
      </c>
      <c r="E436" s="4">
        <v>80.53</v>
      </c>
      <c r="F436" s="4">
        <f t="shared" si="12"/>
        <v>19.47</v>
      </c>
      <c r="G436" s="4">
        <f t="shared" si="13"/>
        <v>78.527377499999986</v>
      </c>
    </row>
    <row r="437" spans="4:7" ht="16" customHeight="1" x14ac:dyDescent="0.25">
      <c r="D437" s="4">
        <v>44959</v>
      </c>
      <c r="E437" s="4">
        <v>80.58</v>
      </c>
      <c r="F437" s="4">
        <f t="shared" si="12"/>
        <v>19.420000000000002</v>
      </c>
      <c r="G437" s="4">
        <f t="shared" si="13"/>
        <v>78.325715000000002</v>
      </c>
    </row>
    <row r="438" spans="4:7" ht="16" customHeight="1" x14ac:dyDescent="0.25">
      <c r="D438" s="4">
        <v>44960</v>
      </c>
      <c r="E438" s="4">
        <v>80.680000000000007</v>
      </c>
      <c r="F438" s="4">
        <f t="shared" si="12"/>
        <v>19.319999999999993</v>
      </c>
      <c r="G438" s="4">
        <f t="shared" si="13"/>
        <v>77.922389999999965</v>
      </c>
    </row>
    <row r="439" spans="4:7" ht="16" customHeight="1" x14ac:dyDescent="0.25">
      <c r="D439" s="4">
        <v>44963</v>
      </c>
      <c r="E439" s="4">
        <v>80.709999999999994</v>
      </c>
      <c r="F439" s="4">
        <f t="shared" si="12"/>
        <v>19.290000000000006</v>
      </c>
      <c r="G439" s="4">
        <f t="shared" si="13"/>
        <v>77.80139250000002</v>
      </c>
    </row>
    <row r="440" spans="4:7" ht="16" customHeight="1" x14ac:dyDescent="0.25">
      <c r="D440" s="4">
        <v>44964</v>
      </c>
      <c r="E440" s="4">
        <v>80.709999999999994</v>
      </c>
      <c r="F440" s="4">
        <f t="shared" si="12"/>
        <v>19.290000000000006</v>
      </c>
      <c r="G440" s="4">
        <f t="shared" si="13"/>
        <v>77.80139250000002</v>
      </c>
    </row>
    <row r="441" spans="4:7" ht="16" customHeight="1" x14ac:dyDescent="0.25">
      <c r="D441" s="4">
        <v>44965</v>
      </c>
      <c r="E441" s="4">
        <v>80.84</v>
      </c>
      <c r="F441" s="4">
        <f t="shared" si="12"/>
        <v>19.159999999999997</v>
      </c>
      <c r="G441" s="4">
        <f t="shared" si="13"/>
        <v>77.277069999999981</v>
      </c>
    </row>
    <row r="442" spans="4:7" ht="16" customHeight="1" x14ac:dyDescent="0.25">
      <c r="D442" s="4">
        <v>44966</v>
      </c>
      <c r="E442" s="4">
        <v>81.239999999999995</v>
      </c>
      <c r="F442" s="4">
        <f t="shared" si="12"/>
        <v>18.760000000000005</v>
      </c>
      <c r="G442" s="4">
        <f t="shared" si="13"/>
        <v>75.663770000000014</v>
      </c>
    </row>
    <row r="443" spans="4:7" ht="16" customHeight="1" x14ac:dyDescent="0.25">
      <c r="D443" s="4">
        <v>44967</v>
      </c>
      <c r="E443" s="4">
        <v>81.02</v>
      </c>
      <c r="F443" s="4">
        <f t="shared" si="12"/>
        <v>18.980000000000004</v>
      </c>
      <c r="G443" s="4">
        <f t="shared" si="13"/>
        <v>76.551085000000015</v>
      </c>
    </row>
    <row r="444" spans="4:7" ht="16" customHeight="1" x14ac:dyDescent="0.25">
      <c r="D444" s="4">
        <v>44970</v>
      </c>
      <c r="E444" s="4">
        <v>80.95</v>
      </c>
      <c r="F444" s="4">
        <f t="shared" si="12"/>
        <v>19.049999999999997</v>
      </c>
      <c r="G444" s="4">
        <f t="shared" si="13"/>
        <v>76.833412499999994</v>
      </c>
    </row>
    <row r="445" spans="4:7" ht="16" customHeight="1" x14ac:dyDescent="0.25">
      <c r="D445" s="4">
        <v>44971</v>
      </c>
      <c r="E445" s="4">
        <v>80.959999999999994</v>
      </c>
      <c r="F445" s="4">
        <f t="shared" si="12"/>
        <v>19.040000000000006</v>
      </c>
      <c r="G445" s="4">
        <f t="shared" si="13"/>
        <v>76.793080000000032</v>
      </c>
    </row>
    <row r="446" spans="4:7" ht="16" customHeight="1" x14ac:dyDescent="0.25">
      <c r="D446" s="4">
        <v>44972</v>
      </c>
      <c r="E446" s="4">
        <v>80.959999999999994</v>
      </c>
      <c r="F446" s="4">
        <f t="shared" si="12"/>
        <v>19.040000000000006</v>
      </c>
      <c r="G446" s="4">
        <f t="shared" si="13"/>
        <v>76.793080000000032</v>
      </c>
    </row>
    <row r="447" spans="4:7" ht="16" customHeight="1" x14ac:dyDescent="0.25">
      <c r="D447" s="4">
        <v>44973</v>
      </c>
      <c r="E447" s="4">
        <v>80.900000000000006</v>
      </c>
      <c r="F447" s="4">
        <f t="shared" si="12"/>
        <v>19.099999999999994</v>
      </c>
      <c r="G447" s="4">
        <f t="shared" si="13"/>
        <v>77.035074999999978</v>
      </c>
    </row>
    <row r="448" spans="4:7" ht="16" customHeight="1" x14ac:dyDescent="0.25">
      <c r="D448" s="4">
        <v>44974</v>
      </c>
      <c r="E448" s="4">
        <v>80.900000000000006</v>
      </c>
      <c r="F448" s="4">
        <f t="shared" si="12"/>
        <v>19.099999999999994</v>
      </c>
      <c r="G448" s="4">
        <f t="shared" si="13"/>
        <v>77.035074999999978</v>
      </c>
    </row>
    <row r="449" spans="4:7" ht="16" customHeight="1" x14ac:dyDescent="0.25">
      <c r="D449" s="4">
        <v>44977</v>
      </c>
      <c r="E449" s="4">
        <v>80.900000000000006</v>
      </c>
      <c r="F449" s="4">
        <f t="shared" si="12"/>
        <v>19.099999999999994</v>
      </c>
      <c r="G449" s="4">
        <f t="shared" si="13"/>
        <v>77.035074999999978</v>
      </c>
    </row>
    <row r="450" spans="4:7" ht="16" customHeight="1" x14ac:dyDescent="0.25">
      <c r="D450" s="4">
        <v>44978</v>
      </c>
      <c r="E450" s="4">
        <v>80.900000000000006</v>
      </c>
      <c r="F450" s="4">
        <f t="shared" si="12"/>
        <v>19.099999999999994</v>
      </c>
      <c r="G450" s="4">
        <f t="shared" si="13"/>
        <v>77.035074999999978</v>
      </c>
    </row>
    <row r="451" spans="4:7" ht="16" customHeight="1" x14ac:dyDescent="0.25">
      <c r="D451" s="4">
        <v>44979</v>
      </c>
      <c r="E451" s="4">
        <v>80.87</v>
      </c>
      <c r="F451" s="4">
        <f t="shared" si="12"/>
        <v>19.129999999999995</v>
      </c>
      <c r="G451" s="4">
        <f t="shared" si="13"/>
        <v>77.156072499999979</v>
      </c>
    </row>
    <row r="452" spans="4:7" ht="16" customHeight="1" x14ac:dyDescent="0.25">
      <c r="D452" s="4">
        <v>44980</v>
      </c>
      <c r="E452" s="4">
        <v>80.86</v>
      </c>
      <c r="F452" s="4">
        <f t="shared" si="12"/>
        <v>19.14</v>
      </c>
      <c r="G452" s="4">
        <f t="shared" si="13"/>
        <v>77.196404999999999</v>
      </c>
    </row>
    <row r="453" spans="4:7" ht="16" customHeight="1" x14ac:dyDescent="0.25">
      <c r="D453" s="4">
        <v>44981</v>
      </c>
      <c r="E453" s="4">
        <v>80.86</v>
      </c>
      <c r="F453" s="4">
        <f t="shared" si="12"/>
        <v>19.14</v>
      </c>
      <c r="G453" s="4">
        <f t="shared" si="13"/>
        <v>77.196404999999999</v>
      </c>
    </row>
    <row r="454" spans="4:7" ht="16" customHeight="1" x14ac:dyDescent="0.25">
      <c r="D454" s="4">
        <v>44984</v>
      </c>
      <c r="E454" s="4">
        <v>80.680000000000007</v>
      </c>
      <c r="F454" s="4">
        <f t="shared" si="12"/>
        <v>19.319999999999993</v>
      </c>
      <c r="G454" s="4">
        <f t="shared" si="13"/>
        <v>77.922389999999965</v>
      </c>
    </row>
    <row r="455" spans="4:7" ht="16" customHeight="1" x14ac:dyDescent="0.25">
      <c r="D455" s="4">
        <v>44985</v>
      </c>
      <c r="E455" s="4">
        <v>80.55</v>
      </c>
      <c r="F455" s="4">
        <f t="shared" si="12"/>
        <v>19.450000000000003</v>
      </c>
      <c r="G455" s="4">
        <f t="shared" si="13"/>
        <v>78.446712500000018</v>
      </c>
    </row>
    <row r="456" spans="4:7" ht="16" customHeight="1" x14ac:dyDescent="0.25">
      <c r="D456" s="4">
        <v>44986</v>
      </c>
      <c r="E456" s="4">
        <v>80.540000000000006</v>
      </c>
      <c r="F456" s="4">
        <f t="shared" si="12"/>
        <v>19.459999999999994</v>
      </c>
      <c r="G456" s="4">
        <f t="shared" si="13"/>
        <v>78.487044999999966</v>
      </c>
    </row>
    <row r="457" spans="4:7" ht="16" customHeight="1" x14ac:dyDescent="0.25">
      <c r="D457" s="4">
        <v>44987</v>
      </c>
      <c r="E457" s="4">
        <v>80.459999999999994</v>
      </c>
      <c r="F457" s="4">
        <f t="shared" si="12"/>
        <v>19.540000000000006</v>
      </c>
      <c r="G457" s="4">
        <f t="shared" si="13"/>
        <v>78.809705000000022</v>
      </c>
    </row>
    <row r="458" spans="4:7" ht="16" customHeight="1" x14ac:dyDescent="0.25">
      <c r="D458" s="4">
        <v>44988</v>
      </c>
      <c r="E458" s="4">
        <v>80.489999999999995</v>
      </c>
      <c r="F458" s="4">
        <f t="shared" si="12"/>
        <v>19.510000000000005</v>
      </c>
      <c r="G458" s="4">
        <f t="shared" si="13"/>
        <v>78.688707500000021</v>
      </c>
    </row>
    <row r="459" spans="4:7" ht="16" customHeight="1" x14ac:dyDescent="0.25">
      <c r="D459" s="4">
        <v>44991</v>
      </c>
      <c r="E459" s="4">
        <v>80.58</v>
      </c>
      <c r="F459" s="4">
        <f t="shared" si="12"/>
        <v>19.420000000000002</v>
      </c>
      <c r="G459" s="4">
        <f t="shared" si="13"/>
        <v>78.325715000000002</v>
      </c>
    </row>
    <row r="460" spans="4:7" ht="16" customHeight="1" x14ac:dyDescent="0.25">
      <c r="D460" s="4">
        <v>44992</v>
      </c>
      <c r="E460" s="4">
        <v>80.67</v>
      </c>
      <c r="F460" s="4">
        <f t="shared" si="12"/>
        <v>19.329999999999998</v>
      </c>
      <c r="G460" s="4">
        <f t="shared" si="13"/>
        <v>77.962722499999984</v>
      </c>
    </row>
    <row r="461" spans="4:7" ht="16" customHeight="1" x14ac:dyDescent="0.25">
      <c r="D461" s="4">
        <v>44993</v>
      </c>
      <c r="E461" s="4">
        <v>80.709999999999994</v>
      </c>
      <c r="F461" s="4">
        <f t="shared" si="12"/>
        <v>19.290000000000006</v>
      </c>
      <c r="G461" s="4">
        <f t="shared" si="13"/>
        <v>77.80139250000002</v>
      </c>
    </row>
    <row r="462" spans="4:7" ht="16" customHeight="1" x14ac:dyDescent="0.25">
      <c r="D462" s="4">
        <v>44994</v>
      </c>
      <c r="E462" s="4">
        <v>80.78</v>
      </c>
      <c r="F462" s="4">
        <f t="shared" si="12"/>
        <v>19.22</v>
      </c>
      <c r="G462" s="4">
        <f t="shared" si="13"/>
        <v>77.519064999999983</v>
      </c>
    </row>
    <row r="463" spans="4:7" ht="16" customHeight="1" x14ac:dyDescent="0.25">
      <c r="D463" s="4">
        <v>44995</v>
      </c>
      <c r="E463" s="4">
        <v>80.73</v>
      </c>
      <c r="F463" s="4">
        <f t="shared" si="12"/>
        <v>19.269999999999996</v>
      </c>
      <c r="G463" s="4">
        <f t="shared" si="13"/>
        <v>77.720727499999981</v>
      </c>
    </row>
    <row r="464" spans="4:7" ht="16" customHeight="1" x14ac:dyDescent="0.25">
      <c r="D464" s="4">
        <v>44998</v>
      </c>
      <c r="E464" s="4">
        <v>80.44</v>
      </c>
      <c r="F464" s="4">
        <f t="shared" si="12"/>
        <v>19.560000000000002</v>
      </c>
      <c r="G464" s="4">
        <f t="shared" si="13"/>
        <v>78.890370000000004</v>
      </c>
    </row>
    <row r="465" spans="4:7" ht="16" customHeight="1" x14ac:dyDescent="0.25">
      <c r="D465" s="4">
        <v>44999</v>
      </c>
      <c r="E465" s="4">
        <v>80.349999999999994</v>
      </c>
      <c r="F465" s="4">
        <f t="shared" si="12"/>
        <v>19.650000000000006</v>
      </c>
      <c r="G465" s="4">
        <f t="shared" si="13"/>
        <v>79.253362500000023</v>
      </c>
    </row>
    <row r="466" spans="4:7" ht="16" customHeight="1" x14ac:dyDescent="0.25">
      <c r="D466" s="4">
        <v>45000</v>
      </c>
      <c r="E466" s="4">
        <v>79.91</v>
      </c>
      <c r="F466" s="4">
        <f t="shared" ref="F466:F529" si="14">100-E466</f>
        <v>20.090000000000003</v>
      </c>
      <c r="G466" s="4">
        <f t="shared" ref="G466:G529" si="15">IF(((F466/100)*$F$11)&lt;0,0,(F466/100)*$F$11)</f>
        <v>81.027992500000011</v>
      </c>
    </row>
    <row r="467" spans="4:7" ht="16" customHeight="1" x14ac:dyDescent="0.25">
      <c r="D467" s="4">
        <v>45001</v>
      </c>
      <c r="E467" s="4">
        <v>79.790000000000006</v>
      </c>
      <c r="F467" s="4">
        <f t="shared" si="14"/>
        <v>20.209999999999994</v>
      </c>
      <c r="G467" s="4">
        <f t="shared" si="15"/>
        <v>81.511982499999974</v>
      </c>
    </row>
    <row r="468" spans="4:7" ht="16" customHeight="1" x14ac:dyDescent="0.25">
      <c r="D468" s="4">
        <v>45002</v>
      </c>
      <c r="E468" s="4">
        <v>79.760000000000005</v>
      </c>
      <c r="F468" s="4">
        <f t="shared" si="14"/>
        <v>20.239999999999995</v>
      </c>
      <c r="G468" s="4">
        <f t="shared" si="15"/>
        <v>81.632979999999975</v>
      </c>
    </row>
    <row r="469" spans="4:7" ht="16" customHeight="1" x14ac:dyDescent="0.25">
      <c r="D469" s="4">
        <v>45005</v>
      </c>
      <c r="E469" s="4">
        <v>79.81</v>
      </c>
      <c r="F469" s="4">
        <f t="shared" si="14"/>
        <v>20.189999999999998</v>
      </c>
      <c r="G469" s="4">
        <f t="shared" si="15"/>
        <v>81.431317499999992</v>
      </c>
    </row>
    <row r="470" spans="4:7" ht="16" customHeight="1" x14ac:dyDescent="0.25">
      <c r="D470" s="4">
        <v>45006</v>
      </c>
      <c r="E470" s="4">
        <v>79.91</v>
      </c>
      <c r="F470" s="4">
        <f t="shared" si="14"/>
        <v>20.090000000000003</v>
      </c>
      <c r="G470" s="4">
        <f t="shared" si="15"/>
        <v>81.027992500000011</v>
      </c>
    </row>
    <row r="471" spans="4:7" ht="16" customHeight="1" x14ac:dyDescent="0.25">
      <c r="D471" s="4">
        <v>45007</v>
      </c>
      <c r="E471" s="4">
        <v>79.989999999999995</v>
      </c>
      <c r="F471" s="4">
        <f t="shared" si="14"/>
        <v>20.010000000000005</v>
      </c>
      <c r="G471" s="4">
        <f t="shared" si="15"/>
        <v>80.705332500000026</v>
      </c>
    </row>
    <row r="472" spans="4:7" ht="16" customHeight="1" x14ac:dyDescent="0.25">
      <c r="D472" s="4">
        <v>45008</v>
      </c>
      <c r="E472" s="4">
        <v>79.930000000000007</v>
      </c>
      <c r="F472" s="4">
        <f t="shared" si="14"/>
        <v>20.069999999999993</v>
      </c>
      <c r="G472" s="4">
        <f t="shared" si="15"/>
        <v>80.947327499999972</v>
      </c>
    </row>
    <row r="473" spans="4:7" ht="16" customHeight="1" x14ac:dyDescent="0.25">
      <c r="D473" s="4">
        <v>45009</v>
      </c>
      <c r="E473" s="4">
        <v>79.83</v>
      </c>
      <c r="F473" s="4">
        <f t="shared" si="14"/>
        <v>20.170000000000002</v>
      </c>
      <c r="G473" s="4">
        <f t="shared" si="15"/>
        <v>81.35065250000001</v>
      </c>
    </row>
    <row r="474" spans="4:7" ht="16" customHeight="1" x14ac:dyDescent="0.25">
      <c r="D474" s="4">
        <v>45012</v>
      </c>
      <c r="E474" s="4">
        <v>79.94</v>
      </c>
      <c r="F474" s="4">
        <f t="shared" si="14"/>
        <v>20.060000000000002</v>
      </c>
      <c r="G474" s="4">
        <f t="shared" si="15"/>
        <v>80.906995000000009</v>
      </c>
    </row>
    <row r="475" spans="4:7" ht="16" customHeight="1" x14ac:dyDescent="0.25">
      <c r="D475" s="4">
        <v>45013</v>
      </c>
      <c r="E475" s="4">
        <v>79.790000000000006</v>
      </c>
      <c r="F475" s="4">
        <f t="shared" si="14"/>
        <v>20.209999999999994</v>
      </c>
      <c r="G475" s="4">
        <f t="shared" si="15"/>
        <v>81.511982499999974</v>
      </c>
    </row>
    <row r="476" spans="4:7" ht="16" customHeight="1" x14ac:dyDescent="0.25">
      <c r="D476" s="4">
        <v>45014</v>
      </c>
      <c r="E476" s="4">
        <v>79.63</v>
      </c>
      <c r="F476" s="4">
        <f t="shared" si="14"/>
        <v>20.370000000000005</v>
      </c>
      <c r="G476" s="4">
        <f t="shared" si="15"/>
        <v>82.157302500000014</v>
      </c>
    </row>
    <row r="477" spans="4:7" ht="16" customHeight="1" x14ac:dyDescent="0.25">
      <c r="D477" s="4">
        <v>45015</v>
      </c>
      <c r="E477" s="4">
        <v>79.63</v>
      </c>
      <c r="F477" s="4">
        <f t="shared" si="14"/>
        <v>20.370000000000005</v>
      </c>
      <c r="G477" s="4">
        <f t="shared" si="15"/>
        <v>82.157302500000014</v>
      </c>
    </row>
    <row r="478" spans="4:7" ht="16" customHeight="1" x14ac:dyDescent="0.25">
      <c r="D478" s="4">
        <v>45016</v>
      </c>
      <c r="E478" s="4">
        <v>79.67</v>
      </c>
      <c r="F478" s="4">
        <f t="shared" si="14"/>
        <v>20.329999999999998</v>
      </c>
      <c r="G478" s="4">
        <f t="shared" si="15"/>
        <v>81.995972499999993</v>
      </c>
    </row>
    <row r="479" spans="4:7" ht="16" customHeight="1" x14ac:dyDescent="0.25">
      <c r="D479" s="4">
        <v>45019</v>
      </c>
      <c r="E479" s="4">
        <v>79.73</v>
      </c>
      <c r="F479" s="4">
        <f t="shared" si="14"/>
        <v>20.269999999999996</v>
      </c>
      <c r="G479" s="4">
        <f t="shared" si="15"/>
        <v>81.753977499999976</v>
      </c>
    </row>
    <row r="480" spans="4:7" ht="16" customHeight="1" x14ac:dyDescent="0.25">
      <c r="D480" s="4">
        <v>45020</v>
      </c>
      <c r="E480" s="4">
        <v>79.739999999999995</v>
      </c>
      <c r="F480" s="4">
        <f t="shared" si="14"/>
        <v>20.260000000000005</v>
      </c>
      <c r="G480" s="4">
        <f t="shared" si="15"/>
        <v>81.713645000000028</v>
      </c>
    </row>
    <row r="481" spans="4:7" ht="16" customHeight="1" x14ac:dyDescent="0.25">
      <c r="D481" s="4">
        <v>45021</v>
      </c>
      <c r="E481" s="4">
        <v>79.819999999999993</v>
      </c>
      <c r="F481" s="4">
        <f t="shared" si="14"/>
        <v>20.180000000000007</v>
      </c>
      <c r="G481" s="4">
        <f t="shared" si="15"/>
        <v>81.390985000000029</v>
      </c>
    </row>
    <row r="482" spans="4:7" ht="16" customHeight="1" x14ac:dyDescent="0.25">
      <c r="D482" s="4">
        <v>45022</v>
      </c>
      <c r="E482" s="4">
        <v>79.86</v>
      </c>
      <c r="F482" s="4">
        <f t="shared" si="14"/>
        <v>20.14</v>
      </c>
      <c r="G482" s="4">
        <f t="shared" si="15"/>
        <v>81.229654999999994</v>
      </c>
    </row>
    <row r="483" spans="4:7" ht="16" customHeight="1" x14ac:dyDescent="0.25">
      <c r="D483" s="4">
        <v>45023</v>
      </c>
      <c r="E483" s="4">
        <v>79.88</v>
      </c>
      <c r="F483" s="4">
        <f t="shared" si="14"/>
        <v>20.120000000000005</v>
      </c>
      <c r="G483" s="4">
        <f t="shared" si="15"/>
        <v>81.148990000000012</v>
      </c>
    </row>
    <row r="484" spans="4:7" ht="16" customHeight="1" x14ac:dyDescent="0.25">
      <c r="D484" s="4">
        <v>45026</v>
      </c>
      <c r="E484" s="4">
        <v>79.88</v>
      </c>
      <c r="F484" s="4">
        <f t="shared" si="14"/>
        <v>20.120000000000005</v>
      </c>
      <c r="G484" s="4">
        <f t="shared" si="15"/>
        <v>81.148990000000012</v>
      </c>
    </row>
    <row r="485" spans="4:7" ht="16" customHeight="1" x14ac:dyDescent="0.25">
      <c r="D485" s="4">
        <v>45027</v>
      </c>
      <c r="E485" s="4">
        <v>79.8</v>
      </c>
      <c r="F485" s="4">
        <f t="shared" si="14"/>
        <v>20.200000000000003</v>
      </c>
      <c r="G485" s="4">
        <f t="shared" si="15"/>
        <v>81.471650000000011</v>
      </c>
    </row>
    <row r="486" spans="4:7" ht="16" customHeight="1" x14ac:dyDescent="0.25">
      <c r="D486" s="4">
        <v>45028</v>
      </c>
      <c r="E486" s="4">
        <v>79.81</v>
      </c>
      <c r="F486" s="4">
        <f t="shared" si="14"/>
        <v>20.189999999999998</v>
      </c>
      <c r="G486" s="4">
        <f t="shared" si="15"/>
        <v>81.431317499999992</v>
      </c>
    </row>
    <row r="487" spans="4:7" ht="16" customHeight="1" x14ac:dyDescent="0.25">
      <c r="D487" s="4">
        <v>45029</v>
      </c>
      <c r="E487" s="4">
        <v>79.81</v>
      </c>
      <c r="F487" s="4">
        <f t="shared" si="14"/>
        <v>20.189999999999998</v>
      </c>
      <c r="G487" s="4">
        <f t="shared" si="15"/>
        <v>81.431317499999992</v>
      </c>
    </row>
    <row r="488" spans="4:7" ht="16" customHeight="1" x14ac:dyDescent="0.25">
      <c r="D488" s="4">
        <v>45030</v>
      </c>
      <c r="E488" s="4">
        <v>80.09</v>
      </c>
      <c r="F488" s="4">
        <f t="shared" si="14"/>
        <v>19.909999999999997</v>
      </c>
      <c r="G488" s="4">
        <f t="shared" si="15"/>
        <v>80.302007499999988</v>
      </c>
    </row>
    <row r="489" spans="4:7" ht="16" customHeight="1" x14ac:dyDescent="0.25">
      <c r="D489" s="4">
        <v>45033</v>
      </c>
      <c r="E489" s="4">
        <v>81.5</v>
      </c>
      <c r="F489" s="4">
        <f t="shared" si="14"/>
        <v>18.5</v>
      </c>
      <c r="G489" s="4">
        <f t="shared" si="15"/>
        <v>74.615124999999992</v>
      </c>
    </row>
    <row r="490" spans="4:7" ht="16" customHeight="1" x14ac:dyDescent="0.25">
      <c r="D490" s="4">
        <v>45034</v>
      </c>
      <c r="E490" s="4">
        <v>81.67</v>
      </c>
      <c r="F490" s="4">
        <f t="shared" si="14"/>
        <v>18.329999999999998</v>
      </c>
      <c r="G490" s="4">
        <f t="shared" si="15"/>
        <v>73.929472499999989</v>
      </c>
    </row>
    <row r="491" spans="4:7" ht="16" customHeight="1" x14ac:dyDescent="0.25">
      <c r="D491" s="4">
        <v>45035</v>
      </c>
      <c r="E491" s="4">
        <v>79.78</v>
      </c>
      <c r="F491" s="4">
        <f t="shared" si="14"/>
        <v>20.22</v>
      </c>
      <c r="G491" s="4">
        <f t="shared" si="15"/>
        <v>81.552314999999993</v>
      </c>
    </row>
    <row r="492" spans="4:7" ht="16" customHeight="1" x14ac:dyDescent="0.25">
      <c r="D492" s="4">
        <v>45036</v>
      </c>
      <c r="E492" s="4">
        <v>81.650000000000006</v>
      </c>
      <c r="F492" s="4">
        <f t="shared" si="14"/>
        <v>18.349999999999994</v>
      </c>
      <c r="G492" s="4">
        <f t="shared" si="15"/>
        <v>74.010137499999971</v>
      </c>
    </row>
    <row r="493" spans="4:7" ht="16" customHeight="1" x14ac:dyDescent="0.25">
      <c r="D493" s="4">
        <v>45037</v>
      </c>
      <c r="E493" s="4">
        <v>81.66</v>
      </c>
      <c r="F493" s="4">
        <f t="shared" si="14"/>
        <v>18.340000000000003</v>
      </c>
      <c r="G493" s="4">
        <f t="shared" si="15"/>
        <v>73.969805000000008</v>
      </c>
    </row>
    <row r="494" spans="4:7" ht="16" customHeight="1" x14ac:dyDescent="0.25">
      <c r="D494" s="4">
        <v>45040</v>
      </c>
      <c r="E494" s="4">
        <v>81.56</v>
      </c>
      <c r="F494" s="4">
        <f t="shared" si="14"/>
        <v>18.439999999999998</v>
      </c>
      <c r="G494" s="4">
        <f t="shared" si="15"/>
        <v>74.373129999999989</v>
      </c>
    </row>
    <row r="495" spans="4:7" ht="16" customHeight="1" x14ac:dyDescent="0.25">
      <c r="D495" s="4">
        <v>45041</v>
      </c>
      <c r="E495" s="4">
        <v>81.59</v>
      </c>
      <c r="F495" s="4">
        <f t="shared" si="14"/>
        <v>18.409999999999997</v>
      </c>
      <c r="G495" s="4">
        <f t="shared" si="15"/>
        <v>74.252132499999988</v>
      </c>
    </row>
    <row r="496" spans="4:7" ht="16" customHeight="1" x14ac:dyDescent="0.25">
      <c r="D496" s="4">
        <v>45042</v>
      </c>
      <c r="E496" s="4">
        <v>81.84</v>
      </c>
      <c r="F496" s="4">
        <f t="shared" si="14"/>
        <v>18.159999999999997</v>
      </c>
      <c r="G496" s="4">
        <f t="shared" si="15"/>
        <v>73.243819999999985</v>
      </c>
    </row>
    <row r="497" spans="4:7" ht="16" customHeight="1" x14ac:dyDescent="0.25">
      <c r="D497" s="4">
        <v>45043</v>
      </c>
      <c r="E497" s="4">
        <v>81.819999999999993</v>
      </c>
      <c r="F497" s="4">
        <f t="shared" si="14"/>
        <v>18.180000000000007</v>
      </c>
      <c r="G497" s="4">
        <f t="shared" si="15"/>
        <v>73.324485000000024</v>
      </c>
    </row>
    <row r="498" spans="4:7" ht="16" customHeight="1" x14ac:dyDescent="0.25">
      <c r="D498" s="4">
        <v>45044</v>
      </c>
      <c r="E498" s="4">
        <v>82.04</v>
      </c>
      <c r="F498" s="4">
        <f t="shared" si="14"/>
        <v>17.959999999999994</v>
      </c>
      <c r="G498" s="4">
        <f t="shared" si="15"/>
        <v>72.437169999999966</v>
      </c>
    </row>
    <row r="499" spans="4:7" ht="16" customHeight="1" x14ac:dyDescent="0.25">
      <c r="D499" s="4">
        <v>45047</v>
      </c>
      <c r="E499" s="4">
        <v>82.02</v>
      </c>
      <c r="F499" s="4">
        <f t="shared" si="14"/>
        <v>17.980000000000004</v>
      </c>
      <c r="G499" s="4">
        <f t="shared" si="15"/>
        <v>72.517835000000019</v>
      </c>
    </row>
    <row r="500" spans="4:7" ht="16" customHeight="1" x14ac:dyDescent="0.25">
      <c r="D500" s="4">
        <v>45048</v>
      </c>
      <c r="E500" s="4">
        <v>82.16</v>
      </c>
      <c r="F500" s="4">
        <f t="shared" si="14"/>
        <v>17.840000000000003</v>
      </c>
      <c r="G500" s="4">
        <f t="shared" si="15"/>
        <v>71.953180000000017</v>
      </c>
    </row>
    <row r="501" spans="4:7" ht="16" customHeight="1" x14ac:dyDescent="0.25">
      <c r="D501" s="4">
        <v>45049</v>
      </c>
      <c r="E501" s="4">
        <v>82.09</v>
      </c>
      <c r="F501" s="4">
        <f t="shared" si="14"/>
        <v>17.909999999999997</v>
      </c>
      <c r="G501" s="4">
        <f t="shared" si="15"/>
        <v>72.235507499999983</v>
      </c>
    </row>
    <row r="502" spans="4:7" ht="16" customHeight="1" x14ac:dyDescent="0.25">
      <c r="D502" s="4">
        <v>45050</v>
      </c>
      <c r="E502" s="4">
        <v>82.04</v>
      </c>
      <c r="F502" s="4">
        <f t="shared" si="14"/>
        <v>17.959999999999994</v>
      </c>
      <c r="G502" s="4">
        <f t="shared" si="15"/>
        <v>72.437169999999966</v>
      </c>
    </row>
    <row r="503" spans="4:7" ht="16" customHeight="1" x14ac:dyDescent="0.25">
      <c r="D503" s="4">
        <v>45051</v>
      </c>
      <c r="E503" s="4">
        <v>82.01</v>
      </c>
      <c r="F503" s="4">
        <f t="shared" si="14"/>
        <v>17.989999999999995</v>
      </c>
      <c r="G503" s="4">
        <f t="shared" si="15"/>
        <v>72.558167499999982</v>
      </c>
    </row>
    <row r="504" spans="4:7" ht="16" customHeight="1" x14ac:dyDescent="0.25">
      <c r="D504" s="4">
        <v>45054</v>
      </c>
      <c r="E504" s="4">
        <v>81.99</v>
      </c>
      <c r="F504" s="4">
        <f t="shared" si="14"/>
        <v>18.010000000000005</v>
      </c>
      <c r="G504" s="4">
        <f t="shared" si="15"/>
        <v>72.638832500000007</v>
      </c>
    </row>
    <row r="505" spans="4:7" ht="16" customHeight="1" x14ac:dyDescent="0.25">
      <c r="D505" s="4">
        <v>45055</v>
      </c>
      <c r="E505" s="4">
        <v>81.88</v>
      </c>
      <c r="F505" s="4">
        <f t="shared" si="14"/>
        <v>18.120000000000005</v>
      </c>
      <c r="G505" s="4">
        <f t="shared" si="15"/>
        <v>73.082490000000021</v>
      </c>
    </row>
    <row r="506" spans="4:7" ht="16" customHeight="1" x14ac:dyDescent="0.25">
      <c r="D506" s="4">
        <v>45056</v>
      </c>
      <c r="E506" s="4">
        <v>82.03</v>
      </c>
      <c r="F506" s="4">
        <f t="shared" si="14"/>
        <v>17.97</v>
      </c>
      <c r="G506" s="4">
        <f t="shared" si="15"/>
        <v>72.4775025</v>
      </c>
    </row>
    <row r="507" spans="4:7" ht="16" customHeight="1" x14ac:dyDescent="0.25">
      <c r="D507" s="4">
        <v>45057</v>
      </c>
      <c r="E507" s="4">
        <v>82.33</v>
      </c>
      <c r="F507" s="4">
        <f t="shared" si="14"/>
        <v>17.670000000000002</v>
      </c>
      <c r="G507" s="4">
        <f t="shared" si="15"/>
        <v>71.267527500000014</v>
      </c>
    </row>
    <row r="508" spans="4:7" ht="16" customHeight="1" x14ac:dyDescent="0.25">
      <c r="D508" s="4">
        <v>45058</v>
      </c>
      <c r="E508" s="4">
        <v>82.84</v>
      </c>
      <c r="F508" s="4">
        <f t="shared" si="14"/>
        <v>17.159999999999997</v>
      </c>
      <c r="G508" s="4">
        <f t="shared" si="15"/>
        <v>69.21056999999999</v>
      </c>
    </row>
    <row r="509" spans="4:7" ht="16" customHeight="1" x14ac:dyDescent="0.25">
      <c r="D509" s="4">
        <v>45061</v>
      </c>
      <c r="E509" s="4">
        <v>82.93</v>
      </c>
      <c r="F509" s="4">
        <f t="shared" si="14"/>
        <v>17.069999999999993</v>
      </c>
      <c r="G509" s="4">
        <f t="shared" si="15"/>
        <v>68.847577499999971</v>
      </c>
    </row>
    <row r="510" spans="4:7" ht="16" customHeight="1" x14ac:dyDescent="0.25">
      <c r="D510" s="4">
        <v>45062</v>
      </c>
      <c r="E510" s="4">
        <v>83.5</v>
      </c>
      <c r="F510" s="4">
        <f t="shared" si="14"/>
        <v>16.5</v>
      </c>
      <c r="G510" s="4">
        <f t="shared" si="15"/>
        <v>66.548625000000001</v>
      </c>
    </row>
    <row r="511" spans="4:7" ht="16" customHeight="1" x14ac:dyDescent="0.25">
      <c r="D511" s="4">
        <v>45063</v>
      </c>
      <c r="E511" s="4">
        <v>83.14</v>
      </c>
      <c r="F511" s="4">
        <f t="shared" si="14"/>
        <v>16.86</v>
      </c>
      <c r="G511" s="4">
        <f t="shared" si="15"/>
        <v>68.000595000000004</v>
      </c>
    </row>
    <row r="512" spans="4:7" ht="16" customHeight="1" x14ac:dyDescent="0.25">
      <c r="D512" s="4">
        <v>45064</v>
      </c>
      <c r="E512" s="4">
        <v>83.2</v>
      </c>
      <c r="F512" s="4">
        <f t="shared" si="14"/>
        <v>16.799999999999997</v>
      </c>
      <c r="G512" s="4">
        <f t="shared" si="15"/>
        <v>67.758599999999987</v>
      </c>
    </row>
    <row r="513" spans="4:7" ht="16" customHeight="1" x14ac:dyDescent="0.25">
      <c r="D513" s="4">
        <v>45065</v>
      </c>
      <c r="E513" s="4">
        <v>83.3</v>
      </c>
      <c r="F513" s="4">
        <f t="shared" si="14"/>
        <v>16.700000000000003</v>
      </c>
      <c r="G513" s="4">
        <f t="shared" si="15"/>
        <v>67.35527500000002</v>
      </c>
    </row>
    <row r="514" spans="4:7" ht="16" customHeight="1" x14ac:dyDescent="0.25">
      <c r="D514" s="4">
        <v>45068</v>
      </c>
      <c r="E514" s="4">
        <v>83.32</v>
      </c>
      <c r="F514" s="4">
        <f t="shared" si="14"/>
        <v>16.680000000000007</v>
      </c>
      <c r="G514" s="4">
        <f t="shared" si="15"/>
        <v>67.274610000000024</v>
      </c>
    </row>
    <row r="515" spans="4:7" ht="16" customHeight="1" x14ac:dyDescent="0.25">
      <c r="D515" s="4">
        <v>45069</v>
      </c>
      <c r="E515" s="4">
        <v>83.28</v>
      </c>
      <c r="F515" s="4">
        <f t="shared" si="14"/>
        <v>16.72</v>
      </c>
      <c r="G515" s="4">
        <f t="shared" si="15"/>
        <v>67.435939999999988</v>
      </c>
    </row>
    <row r="516" spans="4:7" ht="16" customHeight="1" x14ac:dyDescent="0.25">
      <c r="D516" s="4">
        <v>45070</v>
      </c>
      <c r="E516" s="4">
        <v>83.28</v>
      </c>
      <c r="F516" s="4">
        <f t="shared" si="14"/>
        <v>16.72</v>
      </c>
      <c r="G516" s="4">
        <f t="shared" si="15"/>
        <v>67.435939999999988</v>
      </c>
    </row>
    <row r="517" spans="4:7" ht="16" customHeight="1" x14ac:dyDescent="0.25">
      <c r="D517" s="4">
        <v>45071</v>
      </c>
      <c r="E517" s="4">
        <v>83.23</v>
      </c>
      <c r="F517" s="4">
        <f t="shared" si="14"/>
        <v>16.769999999999996</v>
      </c>
      <c r="G517" s="4">
        <f>IF(((F517/100)*$F$11)&lt;0,0,(F517/100)*$F$11)</f>
        <v>67.637602499999986</v>
      </c>
    </row>
    <row r="518" spans="4:7" ht="16" customHeight="1" x14ac:dyDescent="0.25">
      <c r="D518" s="4">
        <v>45072</v>
      </c>
      <c r="E518" s="4">
        <v>83.23</v>
      </c>
      <c r="F518" s="4">
        <f t="shared" si="14"/>
        <v>16.769999999999996</v>
      </c>
      <c r="G518" s="4">
        <f t="shared" si="15"/>
        <v>67.637602499999986</v>
      </c>
    </row>
    <row r="519" spans="4:7" ht="16" customHeight="1" x14ac:dyDescent="0.25">
      <c r="D519" s="4">
        <v>45075</v>
      </c>
      <c r="E519" s="4">
        <v>83.23</v>
      </c>
      <c r="F519" s="4">
        <f t="shared" si="14"/>
        <v>16.769999999999996</v>
      </c>
      <c r="G519" s="4">
        <f t="shared" si="15"/>
        <v>67.637602499999986</v>
      </c>
    </row>
    <row r="520" spans="4:7" ht="16" customHeight="1" x14ac:dyDescent="0.25">
      <c r="D520" s="4">
        <v>45076</v>
      </c>
      <c r="E520" s="4">
        <v>83.21</v>
      </c>
      <c r="F520" s="4">
        <f t="shared" si="14"/>
        <v>16.790000000000006</v>
      </c>
      <c r="G520" s="4">
        <f t="shared" si="15"/>
        <v>67.718267500000024</v>
      </c>
    </row>
    <row r="521" spans="4:7" ht="16" customHeight="1" x14ac:dyDescent="0.25">
      <c r="D521" s="4">
        <v>45077</v>
      </c>
      <c r="E521" s="4">
        <v>83.05</v>
      </c>
      <c r="F521" s="4">
        <f t="shared" si="14"/>
        <v>16.950000000000003</v>
      </c>
      <c r="G521" s="4">
        <f t="shared" si="15"/>
        <v>68.363587500000008</v>
      </c>
    </row>
    <row r="522" spans="4:7" ht="16" customHeight="1" x14ac:dyDescent="0.25">
      <c r="D522" s="4">
        <v>45078</v>
      </c>
      <c r="E522" s="4">
        <v>83.05</v>
      </c>
      <c r="F522" s="4">
        <f t="shared" si="14"/>
        <v>16.950000000000003</v>
      </c>
      <c r="G522" s="4">
        <f t="shared" si="15"/>
        <v>68.363587500000008</v>
      </c>
    </row>
    <row r="523" spans="4:7" ht="16" customHeight="1" x14ac:dyDescent="0.25">
      <c r="D523" s="4">
        <v>45079</v>
      </c>
      <c r="E523" s="4">
        <v>83.06</v>
      </c>
      <c r="F523" s="4">
        <f t="shared" si="14"/>
        <v>16.939999999999998</v>
      </c>
      <c r="G523" s="4">
        <f t="shared" si="15"/>
        <v>68.323254999999989</v>
      </c>
    </row>
    <row r="524" spans="4:7" ht="16" customHeight="1" x14ac:dyDescent="0.25">
      <c r="D524" s="4">
        <v>45082</v>
      </c>
      <c r="E524" s="4">
        <v>83.04</v>
      </c>
      <c r="F524" s="4">
        <f t="shared" si="14"/>
        <v>16.959999999999994</v>
      </c>
      <c r="G524" s="4">
        <f t="shared" si="15"/>
        <v>68.403919999999971</v>
      </c>
    </row>
    <row r="525" spans="4:7" ht="16" customHeight="1" x14ac:dyDescent="0.25">
      <c r="D525" s="4">
        <v>45083</v>
      </c>
      <c r="E525" s="4">
        <v>83.22</v>
      </c>
      <c r="F525" s="4">
        <f t="shared" si="14"/>
        <v>16.78</v>
      </c>
      <c r="G525" s="4">
        <f t="shared" si="15"/>
        <v>67.677935000000005</v>
      </c>
    </row>
    <row r="526" spans="4:7" ht="16" customHeight="1" x14ac:dyDescent="0.25">
      <c r="D526" s="4">
        <v>45084</v>
      </c>
      <c r="E526" s="4">
        <v>83.25</v>
      </c>
      <c r="F526" s="4">
        <f t="shared" si="14"/>
        <v>16.75</v>
      </c>
      <c r="G526" s="4">
        <f t="shared" si="15"/>
        <v>67.556937500000004</v>
      </c>
    </row>
    <row r="527" spans="4:7" ht="16" customHeight="1" x14ac:dyDescent="0.25">
      <c r="D527" s="4">
        <v>45085</v>
      </c>
      <c r="E527" s="4">
        <v>83.19</v>
      </c>
      <c r="F527" s="4">
        <f t="shared" si="14"/>
        <v>16.810000000000002</v>
      </c>
      <c r="G527" s="4">
        <f t="shared" si="15"/>
        <v>67.798932500000006</v>
      </c>
    </row>
    <row r="528" spans="4:7" ht="16" customHeight="1" x14ac:dyDescent="0.25">
      <c r="D528" s="4">
        <v>45086</v>
      </c>
      <c r="E528" s="4">
        <v>83.43</v>
      </c>
      <c r="F528" s="4">
        <f t="shared" si="14"/>
        <v>16.569999999999993</v>
      </c>
      <c r="G528" s="4">
        <f t="shared" si="15"/>
        <v>66.830952499999967</v>
      </c>
    </row>
    <row r="529" spans="4:7" ht="16" customHeight="1" x14ac:dyDescent="0.25">
      <c r="D529" s="4">
        <v>45089</v>
      </c>
      <c r="E529" s="4">
        <v>83.47</v>
      </c>
      <c r="F529" s="4">
        <f t="shared" si="14"/>
        <v>16.53</v>
      </c>
      <c r="G529" s="4">
        <f t="shared" si="15"/>
        <v>66.669622500000003</v>
      </c>
    </row>
    <row r="530" spans="4:7" ht="16" customHeight="1" x14ac:dyDescent="0.25">
      <c r="D530" s="4">
        <v>45090</v>
      </c>
      <c r="E530" s="4">
        <v>83.51</v>
      </c>
      <c r="F530" s="4">
        <f t="shared" ref="F530:F593" si="16">100-E530</f>
        <v>16.489999999999995</v>
      </c>
      <c r="G530" s="4">
        <f t="shared" ref="G530:G593" si="17">IF(((F530/100)*$F$11)&lt;0,0,(F530/100)*$F$11)</f>
        <v>66.508292499999968</v>
      </c>
    </row>
    <row r="531" spans="4:7" ht="16" customHeight="1" x14ac:dyDescent="0.25">
      <c r="D531" s="4">
        <v>45091</v>
      </c>
      <c r="E531" s="4">
        <v>84.31</v>
      </c>
      <c r="F531" s="4">
        <f t="shared" si="16"/>
        <v>15.689999999999998</v>
      </c>
      <c r="G531" s="4">
        <f t="shared" si="17"/>
        <v>63.281692499999991</v>
      </c>
    </row>
    <row r="532" spans="4:7" ht="16" customHeight="1" x14ac:dyDescent="0.25">
      <c r="D532" s="4">
        <v>45092</v>
      </c>
      <c r="E532" s="4">
        <v>84.27</v>
      </c>
      <c r="F532" s="4">
        <f t="shared" si="16"/>
        <v>15.730000000000004</v>
      </c>
      <c r="G532" s="4">
        <f t="shared" si="17"/>
        <v>63.443022500000019</v>
      </c>
    </row>
    <row r="533" spans="4:7" ht="16" customHeight="1" x14ac:dyDescent="0.25">
      <c r="D533" s="4">
        <v>45093</v>
      </c>
      <c r="E533" s="4">
        <v>83.89</v>
      </c>
      <c r="F533" s="4">
        <f t="shared" si="16"/>
        <v>16.11</v>
      </c>
      <c r="G533" s="4">
        <f t="shared" si="17"/>
        <v>64.975657499999997</v>
      </c>
    </row>
    <row r="534" spans="4:7" ht="16" customHeight="1" x14ac:dyDescent="0.25">
      <c r="D534" s="4">
        <v>45096</v>
      </c>
      <c r="E534" s="4">
        <v>83.89</v>
      </c>
      <c r="F534" s="4">
        <f t="shared" si="16"/>
        <v>16.11</v>
      </c>
      <c r="G534" s="4">
        <f t="shared" si="17"/>
        <v>64.975657499999997</v>
      </c>
    </row>
    <row r="535" spans="4:7" ht="16" customHeight="1" x14ac:dyDescent="0.25">
      <c r="D535" s="4">
        <v>45097</v>
      </c>
      <c r="E535" s="4">
        <v>84.2</v>
      </c>
      <c r="F535" s="4">
        <f t="shared" si="16"/>
        <v>15.799999999999997</v>
      </c>
      <c r="G535" s="4">
        <f t="shared" si="17"/>
        <v>63.725349999999985</v>
      </c>
    </row>
    <row r="536" spans="4:7" ht="16" customHeight="1" x14ac:dyDescent="0.25">
      <c r="D536" s="4">
        <v>45098</v>
      </c>
      <c r="E536" s="4">
        <v>83.81</v>
      </c>
      <c r="F536" s="4">
        <f t="shared" si="16"/>
        <v>16.189999999999998</v>
      </c>
      <c r="G536" s="4">
        <f t="shared" si="17"/>
        <v>65.298317499999996</v>
      </c>
    </row>
    <row r="537" spans="4:7" ht="16" customHeight="1" x14ac:dyDescent="0.25">
      <c r="D537" s="4">
        <v>45099</v>
      </c>
      <c r="E537" s="4">
        <v>83.8</v>
      </c>
      <c r="F537" s="4">
        <f t="shared" si="16"/>
        <v>16.200000000000003</v>
      </c>
      <c r="G537" s="4">
        <f t="shared" si="17"/>
        <v>65.338650000000015</v>
      </c>
    </row>
    <row r="538" spans="4:7" ht="16" customHeight="1" x14ac:dyDescent="0.25">
      <c r="D538" s="4">
        <v>45100</v>
      </c>
      <c r="E538" s="4">
        <v>83.86</v>
      </c>
      <c r="F538" s="4">
        <f t="shared" si="16"/>
        <v>16.14</v>
      </c>
      <c r="G538" s="4">
        <f t="shared" si="17"/>
        <v>65.096654999999998</v>
      </c>
    </row>
    <row r="539" spans="4:7" ht="16" customHeight="1" x14ac:dyDescent="0.25">
      <c r="D539" s="4">
        <v>45103</v>
      </c>
      <c r="E539" s="4">
        <v>83.9</v>
      </c>
      <c r="F539" s="4">
        <f t="shared" si="16"/>
        <v>16.099999999999994</v>
      </c>
      <c r="G539" s="4">
        <f t="shared" si="17"/>
        <v>64.935324999999978</v>
      </c>
    </row>
    <row r="540" spans="4:7" ht="16" customHeight="1" x14ac:dyDescent="0.25">
      <c r="D540" s="4">
        <v>45104</v>
      </c>
      <c r="E540" s="4">
        <v>83.94</v>
      </c>
      <c r="F540" s="4">
        <f t="shared" si="16"/>
        <v>16.060000000000002</v>
      </c>
      <c r="G540" s="4">
        <f t="shared" si="17"/>
        <v>64.773995000000014</v>
      </c>
    </row>
    <row r="541" spans="4:7" ht="16" customHeight="1" x14ac:dyDescent="0.25">
      <c r="D541" s="4">
        <v>45105</v>
      </c>
      <c r="E541" s="4">
        <v>83.97</v>
      </c>
      <c r="F541" s="4">
        <f t="shared" si="16"/>
        <v>16.03</v>
      </c>
      <c r="G541" s="4">
        <f t="shared" si="17"/>
        <v>64.652997499999998</v>
      </c>
    </row>
    <row r="542" spans="4:7" ht="16" customHeight="1" x14ac:dyDescent="0.25">
      <c r="D542" s="4">
        <v>45106</v>
      </c>
      <c r="E542" s="4">
        <v>84.11</v>
      </c>
      <c r="F542" s="4">
        <f t="shared" si="16"/>
        <v>15.89</v>
      </c>
      <c r="G542" s="4">
        <f t="shared" si="17"/>
        <v>64.08834250000001</v>
      </c>
    </row>
    <row r="543" spans="4:7" ht="16" customHeight="1" x14ac:dyDescent="0.25">
      <c r="D543" s="4">
        <v>45107</v>
      </c>
      <c r="E543" s="4">
        <v>84.15</v>
      </c>
      <c r="F543" s="4">
        <f t="shared" si="16"/>
        <v>15.849999999999994</v>
      </c>
      <c r="G543" s="4">
        <f t="shared" si="17"/>
        <v>63.927012499999975</v>
      </c>
    </row>
    <row r="544" spans="4:7" ht="16" customHeight="1" x14ac:dyDescent="0.25">
      <c r="D544" s="4">
        <v>45110</v>
      </c>
      <c r="E544" s="4">
        <v>84.15</v>
      </c>
      <c r="F544" s="4">
        <f t="shared" si="16"/>
        <v>15.849999999999994</v>
      </c>
      <c r="G544" s="4">
        <f t="shared" si="17"/>
        <v>63.927012499999975</v>
      </c>
    </row>
    <row r="545" spans="4:7" ht="16" customHeight="1" x14ac:dyDescent="0.25">
      <c r="D545" s="4">
        <v>45111</v>
      </c>
      <c r="E545" s="4">
        <v>84.15</v>
      </c>
      <c r="F545" s="4">
        <f t="shared" si="16"/>
        <v>15.849999999999994</v>
      </c>
      <c r="G545" s="4">
        <f t="shared" si="17"/>
        <v>63.927012499999975</v>
      </c>
    </row>
    <row r="546" spans="4:7" ht="16" customHeight="1" x14ac:dyDescent="0.25">
      <c r="D546" s="4">
        <v>45112</v>
      </c>
      <c r="E546" s="4">
        <v>84.14</v>
      </c>
      <c r="F546" s="4">
        <f t="shared" si="16"/>
        <v>15.86</v>
      </c>
      <c r="G546" s="4">
        <f t="shared" si="17"/>
        <v>63.967344999999995</v>
      </c>
    </row>
    <row r="547" spans="4:7" ht="16" customHeight="1" x14ac:dyDescent="0.25">
      <c r="D547" s="4">
        <v>45113</v>
      </c>
      <c r="E547" s="4">
        <v>84.1</v>
      </c>
      <c r="F547" s="4">
        <f t="shared" si="16"/>
        <v>15.900000000000006</v>
      </c>
      <c r="G547" s="4">
        <f t="shared" si="17"/>
        <v>64.128675000000015</v>
      </c>
    </row>
    <row r="548" spans="4:7" ht="16" customHeight="1" x14ac:dyDescent="0.25">
      <c r="D548" s="4">
        <v>45114</v>
      </c>
      <c r="E548" s="4">
        <v>84.09</v>
      </c>
      <c r="F548" s="4">
        <f t="shared" si="16"/>
        <v>15.909999999999997</v>
      </c>
      <c r="G548" s="4">
        <f t="shared" si="17"/>
        <v>64.169007499999978</v>
      </c>
    </row>
    <row r="549" spans="4:7" ht="16" customHeight="1" x14ac:dyDescent="0.25">
      <c r="D549" s="4">
        <v>45117</v>
      </c>
      <c r="E549" s="4">
        <v>84.05</v>
      </c>
      <c r="F549" s="4">
        <f t="shared" si="16"/>
        <v>15.950000000000003</v>
      </c>
      <c r="G549" s="4">
        <f t="shared" si="17"/>
        <v>64.330337500000013</v>
      </c>
    </row>
    <row r="550" spans="4:7" ht="16" customHeight="1" x14ac:dyDescent="0.25">
      <c r="D550" s="4">
        <v>45118</v>
      </c>
      <c r="E550" s="4">
        <v>84.07</v>
      </c>
      <c r="F550" s="4">
        <f t="shared" si="16"/>
        <v>15.930000000000007</v>
      </c>
      <c r="G550" s="4">
        <f t="shared" si="17"/>
        <v>64.249672500000031</v>
      </c>
    </row>
    <row r="551" spans="4:7" ht="16" customHeight="1" x14ac:dyDescent="0.25">
      <c r="D551" s="4">
        <v>45119</v>
      </c>
      <c r="E551" s="4">
        <v>84.13</v>
      </c>
      <c r="F551" s="4">
        <f t="shared" si="16"/>
        <v>15.870000000000005</v>
      </c>
      <c r="G551" s="4">
        <f t="shared" si="17"/>
        <v>64.007677500000014</v>
      </c>
    </row>
    <row r="552" spans="4:7" ht="16" customHeight="1" x14ac:dyDescent="0.25">
      <c r="D552" s="4">
        <v>45120</v>
      </c>
      <c r="E552" s="4">
        <v>84.22</v>
      </c>
      <c r="F552" s="4">
        <f t="shared" si="16"/>
        <v>15.780000000000001</v>
      </c>
      <c r="G552" s="4">
        <f t="shared" si="17"/>
        <v>63.64468500000001</v>
      </c>
    </row>
    <row r="553" spans="4:7" ht="16" customHeight="1" x14ac:dyDescent="0.25">
      <c r="D553" s="4">
        <v>45121</v>
      </c>
      <c r="E553" s="4">
        <v>84.31</v>
      </c>
      <c r="F553" s="4">
        <f t="shared" si="16"/>
        <v>15.689999999999998</v>
      </c>
      <c r="G553" s="4">
        <f t="shared" si="17"/>
        <v>63.281692499999991</v>
      </c>
    </row>
    <row r="554" spans="4:7" ht="16" customHeight="1" x14ac:dyDescent="0.25">
      <c r="D554" s="4">
        <v>45124</v>
      </c>
      <c r="E554" s="4">
        <v>84.28</v>
      </c>
      <c r="F554" s="4">
        <f t="shared" si="16"/>
        <v>15.719999999999999</v>
      </c>
      <c r="G554" s="4">
        <f t="shared" si="17"/>
        <v>63.402689999999993</v>
      </c>
    </row>
    <row r="555" spans="4:7" ht="16" customHeight="1" x14ac:dyDescent="0.25">
      <c r="D555" s="4">
        <v>45125</v>
      </c>
      <c r="E555" s="4">
        <v>84.35</v>
      </c>
      <c r="F555" s="4">
        <f t="shared" si="16"/>
        <v>15.650000000000006</v>
      </c>
      <c r="G555" s="4">
        <f t="shared" si="17"/>
        <v>63.12036250000002</v>
      </c>
    </row>
    <row r="556" spans="4:7" ht="16" customHeight="1" x14ac:dyDescent="0.25">
      <c r="D556" s="4">
        <v>45126</v>
      </c>
      <c r="E556" s="4">
        <v>84.39</v>
      </c>
      <c r="F556" s="4">
        <f t="shared" si="16"/>
        <v>15.61</v>
      </c>
      <c r="G556" s="4">
        <f t="shared" si="17"/>
        <v>62.959032499999992</v>
      </c>
    </row>
    <row r="557" spans="4:7" ht="16" customHeight="1" x14ac:dyDescent="0.25">
      <c r="D557" s="4">
        <v>45127</v>
      </c>
      <c r="E557" s="4">
        <v>84.41</v>
      </c>
      <c r="F557" s="4">
        <f t="shared" si="16"/>
        <v>15.590000000000003</v>
      </c>
      <c r="G557" s="4">
        <f t="shared" si="17"/>
        <v>62.878367500000017</v>
      </c>
    </row>
    <row r="558" spans="4:7" ht="16" customHeight="1" x14ac:dyDescent="0.25">
      <c r="D558" s="4">
        <v>45128</v>
      </c>
      <c r="E558" s="4">
        <v>84.41</v>
      </c>
      <c r="F558" s="4">
        <f t="shared" si="16"/>
        <v>15.590000000000003</v>
      </c>
      <c r="G558" s="4">
        <f t="shared" si="17"/>
        <v>62.878367500000017</v>
      </c>
    </row>
    <row r="559" spans="4:7" ht="16" customHeight="1" x14ac:dyDescent="0.25">
      <c r="D559" s="4">
        <v>45131</v>
      </c>
      <c r="E559" s="4">
        <v>84.41</v>
      </c>
      <c r="F559" s="4">
        <f t="shared" si="16"/>
        <v>15.590000000000003</v>
      </c>
      <c r="G559" s="4">
        <f t="shared" si="17"/>
        <v>62.878367500000017</v>
      </c>
    </row>
    <row r="560" spans="4:7" ht="16" customHeight="1" x14ac:dyDescent="0.25">
      <c r="D560" s="4">
        <v>45132</v>
      </c>
      <c r="E560" s="4">
        <v>84.62</v>
      </c>
      <c r="F560" s="4">
        <f t="shared" si="16"/>
        <v>15.379999999999995</v>
      </c>
      <c r="G560" s="4">
        <f t="shared" si="17"/>
        <v>62.031384999999986</v>
      </c>
    </row>
    <row r="561" spans="4:7" ht="16" customHeight="1" x14ac:dyDescent="0.25">
      <c r="D561" s="4">
        <v>45133</v>
      </c>
      <c r="E561" s="4">
        <v>85.02</v>
      </c>
      <c r="F561" s="4">
        <f t="shared" si="16"/>
        <v>14.980000000000004</v>
      </c>
      <c r="G561" s="4">
        <f t="shared" si="17"/>
        <v>60.418085000000019</v>
      </c>
    </row>
    <row r="562" spans="4:7" ht="16" customHeight="1" x14ac:dyDescent="0.25">
      <c r="D562" s="4">
        <v>45134</v>
      </c>
      <c r="E562" s="4">
        <v>85.02</v>
      </c>
      <c r="F562" s="4">
        <f t="shared" si="16"/>
        <v>14.980000000000004</v>
      </c>
      <c r="G562" s="4">
        <f t="shared" si="17"/>
        <v>60.418085000000019</v>
      </c>
    </row>
    <row r="563" spans="4:7" ht="16" customHeight="1" x14ac:dyDescent="0.25">
      <c r="D563" s="4">
        <v>45135</v>
      </c>
      <c r="E563" s="4">
        <v>85.01</v>
      </c>
      <c r="F563" s="4">
        <f t="shared" si="16"/>
        <v>14.989999999999995</v>
      </c>
      <c r="G563" s="4">
        <f t="shared" si="17"/>
        <v>60.458417499999975</v>
      </c>
    </row>
    <row r="564" spans="4:7" ht="16" customHeight="1" x14ac:dyDescent="0.25">
      <c r="D564" s="4">
        <v>45138</v>
      </c>
      <c r="E564" s="4">
        <v>85.05</v>
      </c>
      <c r="F564" s="4">
        <f t="shared" si="16"/>
        <v>14.950000000000003</v>
      </c>
      <c r="G564" s="4">
        <f t="shared" si="17"/>
        <v>60.297087500000011</v>
      </c>
    </row>
    <row r="565" spans="4:7" ht="16" customHeight="1" x14ac:dyDescent="0.25">
      <c r="D565" s="4">
        <v>45139</v>
      </c>
      <c r="E565" s="4">
        <v>84.94</v>
      </c>
      <c r="F565" s="4">
        <f t="shared" si="16"/>
        <v>15.060000000000002</v>
      </c>
      <c r="G565" s="4">
        <f t="shared" si="17"/>
        <v>60.740745000000004</v>
      </c>
    </row>
    <row r="566" spans="4:7" ht="16" customHeight="1" x14ac:dyDescent="0.25">
      <c r="D566" s="4">
        <v>45140</v>
      </c>
      <c r="E566" s="4">
        <v>84.98</v>
      </c>
      <c r="F566" s="4">
        <f t="shared" si="16"/>
        <v>15.019999999999996</v>
      </c>
      <c r="G566" s="4">
        <f t="shared" si="17"/>
        <v>60.57941499999999</v>
      </c>
    </row>
    <row r="567" spans="4:7" ht="16" customHeight="1" x14ac:dyDescent="0.25">
      <c r="D567" s="4">
        <v>45141</v>
      </c>
      <c r="E567" s="4">
        <v>88.17</v>
      </c>
      <c r="F567" s="4">
        <f t="shared" si="16"/>
        <v>11.829999999999998</v>
      </c>
      <c r="G567" s="4">
        <f t="shared" si="17"/>
        <v>47.71334749999999</v>
      </c>
    </row>
    <row r="568" spans="4:7" ht="16" customHeight="1" x14ac:dyDescent="0.25">
      <c r="D568" s="4">
        <v>45142</v>
      </c>
      <c r="E568" s="4">
        <v>89.13</v>
      </c>
      <c r="F568" s="4">
        <f t="shared" si="16"/>
        <v>10.870000000000005</v>
      </c>
      <c r="G568" s="4">
        <f t="shared" si="17"/>
        <v>43.841427500000016</v>
      </c>
    </row>
    <row r="569" spans="4:7" ht="16" customHeight="1" x14ac:dyDescent="0.25">
      <c r="D569" s="4">
        <v>45145</v>
      </c>
      <c r="E569" s="4">
        <v>89.38</v>
      </c>
      <c r="F569" s="4">
        <f t="shared" si="16"/>
        <v>10.620000000000005</v>
      </c>
      <c r="G569" s="4">
        <f t="shared" si="17"/>
        <v>42.833115000000014</v>
      </c>
    </row>
    <row r="570" spans="4:7" ht="16" customHeight="1" x14ac:dyDescent="0.25">
      <c r="D570" s="4">
        <v>45146</v>
      </c>
      <c r="E570" s="4">
        <v>89.33</v>
      </c>
      <c r="F570" s="4">
        <f t="shared" si="16"/>
        <v>10.670000000000002</v>
      </c>
      <c r="G570" s="4">
        <f t="shared" si="17"/>
        <v>43.034777500000004</v>
      </c>
    </row>
    <row r="571" spans="4:7" ht="16" customHeight="1" x14ac:dyDescent="0.25">
      <c r="D571" s="4">
        <v>45147</v>
      </c>
      <c r="E571" s="4">
        <v>89.66</v>
      </c>
      <c r="F571" s="4">
        <f t="shared" si="16"/>
        <v>10.340000000000003</v>
      </c>
      <c r="G571" s="4">
        <f t="shared" si="17"/>
        <v>41.70380500000001</v>
      </c>
    </row>
    <row r="572" spans="4:7" ht="16" customHeight="1" x14ac:dyDescent="0.25">
      <c r="D572" s="4">
        <v>45148</v>
      </c>
      <c r="E572" s="4">
        <v>91</v>
      </c>
      <c r="F572" s="4">
        <f t="shared" si="16"/>
        <v>9</v>
      </c>
      <c r="G572" s="4">
        <f t="shared" si="17"/>
        <v>36.299250000000001</v>
      </c>
    </row>
    <row r="573" spans="4:7" ht="16" customHeight="1" x14ac:dyDescent="0.25">
      <c r="D573" s="4">
        <v>45149</v>
      </c>
      <c r="E573" s="4">
        <v>90.75</v>
      </c>
      <c r="F573" s="4">
        <f t="shared" si="16"/>
        <v>9.25</v>
      </c>
      <c r="G573" s="4">
        <f t="shared" si="17"/>
        <v>37.307562499999996</v>
      </c>
    </row>
    <row r="574" spans="4:7" ht="16" customHeight="1" x14ac:dyDescent="0.25">
      <c r="D574" s="4">
        <v>45152</v>
      </c>
      <c r="E574" s="4">
        <v>91.08</v>
      </c>
      <c r="F574" s="4">
        <f t="shared" si="16"/>
        <v>8.9200000000000017</v>
      </c>
      <c r="G574" s="4">
        <f t="shared" si="17"/>
        <v>35.976590000000009</v>
      </c>
    </row>
    <row r="575" spans="4:7" ht="16" customHeight="1" x14ac:dyDescent="0.25">
      <c r="D575" s="4">
        <v>45153</v>
      </c>
      <c r="E575" s="4">
        <v>91.14</v>
      </c>
      <c r="F575" s="4">
        <f t="shared" si="16"/>
        <v>8.86</v>
      </c>
      <c r="G575" s="4">
        <f t="shared" si="17"/>
        <v>35.734594999999999</v>
      </c>
    </row>
    <row r="576" spans="4:7" ht="16" customHeight="1" x14ac:dyDescent="0.25">
      <c r="D576" s="4">
        <v>45154</v>
      </c>
      <c r="E576" s="4">
        <v>91.14</v>
      </c>
      <c r="F576" s="4">
        <f t="shared" si="16"/>
        <v>8.86</v>
      </c>
      <c r="G576" s="4">
        <f t="shared" si="17"/>
        <v>35.734594999999999</v>
      </c>
    </row>
    <row r="577" spans="4:7" ht="16" customHeight="1" x14ac:dyDescent="0.25">
      <c r="D577" s="4">
        <v>45155</v>
      </c>
      <c r="E577" s="4">
        <v>91.11</v>
      </c>
      <c r="F577" s="4">
        <f t="shared" si="16"/>
        <v>8.89</v>
      </c>
      <c r="G577" s="4">
        <f t="shared" si="17"/>
        <v>35.8555925</v>
      </c>
    </row>
    <row r="578" spans="4:7" ht="16" customHeight="1" x14ac:dyDescent="0.25">
      <c r="D578" s="4">
        <v>45156</v>
      </c>
      <c r="E578" s="4">
        <v>91.11</v>
      </c>
      <c r="F578" s="4">
        <f t="shared" si="16"/>
        <v>8.89</v>
      </c>
      <c r="G578" s="4">
        <f t="shared" si="17"/>
        <v>35.8555925</v>
      </c>
    </row>
    <row r="579" spans="4:7" ht="16" customHeight="1" x14ac:dyDescent="0.25">
      <c r="D579" s="4">
        <v>45159</v>
      </c>
      <c r="E579" s="4">
        <v>91.1</v>
      </c>
      <c r="F579" s="4">
        <f t="shared" si="16"/>
        <v>8.9000000000000057</v>
      </c>
      <c r="G579" s="4">
        <f t="shared" si="17"/>
        <v>35.89592500000002</v>
      </c>
    </row>
    <row r="580" spans="4:7" ht="16" customHeight="1" x14ac:dyDescent="0.25">
      <c r="D580" s="4">
        <v>45160</v>
      </c>
      <c r="E580" s="4">
        <v>91.04</v>
      </c>
      <c r="F580" s="4">
        <f t="shared" si="16"/>
        <v>8.9599999999999937</v>
      </c>
      <c r="G580" s="4">
        <f t="shared" si="17"/>
        <v>36.137919999999973</v>
      </c>
    </row>
    <row r="581" spans="4:7" ht="16" customHeight="1" x14ac:dyDescent="0.25">
      <c r="D581" s="4">
        <v>45161</v>
      </c>
      <c r="E581" s="4">
        <v>91.01</v>
      </c>
      <c r="F581" s="4">
        <f t="shared" si="16"/>
        <v>8.9899999999999949</v>
      </c>
      <c r="G581" s="4">
        <f t="shared" si="17"/>
        <v>36.258917499999981</v>
      </c>
    </row>
    <row r="582" spans="4:7" ht="16" customHeight="1" x14ac:dyDescent="0.25">
      <c r="D582" s="4">
        <v>45162</v>
      </c>
      <c r="E582" s="4">
        <v>91.01</v>
      </c>
      <c r="F582" s="4">
        <f t="shared" si="16"/>
        <v>8.9899999999999949</v>
      </c>
      <c r="G582" s="4">
        <f t="shared" si="17"/>
        <v>36.258917499999981</v>
      </c>
    </row>
    <row r="583" spans="4:7" ht="16" customHeight="1" x14ac:dyDescent="0.25">
      <c r="D583" s="4">
        <v>45163</v>
      </c>
      <c r="E583" s="4">
        <v>90.98</v>
      </c>
      <c r="F583" s="4">
        <f t="shared" si="16"/>
        <v>9.019999999999996</v>
      </c>
      <c r="G583" s="4">
        <f t="shared" si="17"/>
        <v>36.379914999999983</v>
      </c>
    </row>
    <row r="584" spans="4:7" ht="16" customHeight="1" x14ac:dyDescent="0.25">
      <c r="D584" s="4">
        <v>45166</v>
      </c>
      <c r="E584" s="4">
        <v>91.03</v>
      </c>
      <c r="F584" s="4">
        <f t="shared" si="16"/>
        <v>8.9699999999999989</v>
      </c>
      <c r="G584" s="4">
        <f t="shared" si="17"/>
        <v>36.178252499999992</v>
      </c>
    </row>
    <row r="585" spans="4:7" ht="16" customHeight="1" x14ac:dyDescent="0.25">
      <c r="D585" s="4">
        <v>45167</v>
      </c>
      <c r="E585" s="4">
        <v>91.03</v>
      </c>
      <c r="F585" s="4">
        <f t="shared" si="16"/>
        <v>8.9699999999999989</v>
      </c>
      <c r="G585" s="4">
        <f t="shared" si="17"/>
        <v>36.178252499999992</v>
      </c>
    </row>
    <row r="586" spans="4:7" ht="16" customHeight="1" x14ac:dyDescent="0.25">
      <c r="D586" s="4">
        <v>45168</v>
      </c>
      <c r="E586" s="4">
        <v>91</v>
      </c>
      <c r="F586" s="4">
        <f t="shared" si="16"/>
        <v>9</v>
      </c>
      <c r="G586" s="4">
        <f t="shared" si="17"/>
        <v>36.299250000000001</v>
      </c>
    </row>
    <row r="587" spans="4:7" ht="16" customHeight="1" x14ac:dyDescent="0.25">
      <c r="D587" s="4">
        <v>45169</v>
      </c>
      <c r="E587" s="4">
        <v>91.03</v>
      </c>
      <c r="F587" s="4">
        <f t="shared" si="16"/>
        <v>8.9699999999999989</v>
      </c>
      <c r="G587" s="4">
        <f t="shared" si="17"/>
        <v>36.178252499999992</v>
      </c>
    </row>
    <row r="588" spans="4:7" ht="16" customHeight="1" x14ac:dyDescent="0.25">
      <c r="D588" s="4">
        <v>45170</v>
      </c>
      <c r="E588" s="4">
        <v>91.03</v>
      </c>
      <c r="F588" s="4">
        <f t="shared" si="16"/>
        <v>8.9699999999999989</v>
      </c>
      <c r="G588" s="4">
        <f t="shared" si="17"/>
        <v>36.178252499999992</v>
      </c>
    </row>
    <row r="589" spans="4:7" ht="16" customHeight="1" x14ac:dyDescent="0.25">
      <c r="D589" s="4">
        <v>45173</v>
      </c>
      <c r="E589" s="4">
        <v>91.03</v>
      </c>
      <c r="F589" s="4">
        <f t="shared" si="16"/>
        <v>8.9699999999999989</v>
      </c>
      <c r="G589" s="4">
        <f t="shared" si="17"/>
        <v>36.178252499999992</v>
      </c>
    </row>
    <row r="590" spans="4:7" ht="16" customHeight="1" x14ac:dyDescent="0.25">
      <c r="D590" s="4">
        <v>45174</v>
      </c>
      <c r="E590" s="4">
        <v>91.03</v>
      </c>
      <c r="F590" s="4">
        <f t="shared" si="16"/>
        <v>8.9699999999999989</v>
      </c>
      <c r="G590" s="4">
        <f t="shared" si="17"/>
        <v>36.178252499999992</v>
      </c>
    </row>
    <row r="591" spans="4:7" ht="16" customHeight="1" x14ac:dyDescent="0.25">
      <c r="D591" s="4">
        <v>45175</v>
      </c>
      <c r="E591" s="4">
        <v>90.88</v>
      </c>
      <c r="F591" s="4">
        <f t="shared" si="16"/>
        <v>9.1200000000000045</v>
      </c>
      <c r="G591" s="4">
        <f t="shared" si="17"/>
        <v>36.783240000000021</v>
      </c>
    </row>
    <row r="592" spans="4:7" ht="16" customHeight="1" x14ac:dyDescent="0.25">
      <c r="D592" s="4">
        <v>45176</v>
      </c>
      <c r="E592" s="4">
        <v>91.04</v>
      </c>
      <c r="F592" s="4">
        <f t="shared" si="16"/>
        <v>8.9599999999999937</v>
      </c>
      <c r="G592" s="4">
        <f t="shared" si="17"/>
        <v>36.137919999999973</v>
      </c>
    </row>
    <row r="593" spans="4:7" ht="16" customHeight="1" x14ac:dyDescent="0.25">
      <c r="D593" s="4">
        <v>45177</v>
      </c>
      <c r="E593" s="4">
        <v>91.19</v>
      </c>
      <c r="F593" s="4">
        <f t="shared" si="16"/>
        <v>8.8100000000000023</v>
      </c>
      <c r="G593" s="4">
        <f t="shared" si="17"/>
        <v>35.532932500000008</v>
      </c>
    </row>
    <row r="594" spans="4:7" ht="16" customHeight="1" x14ac:dyDescent="0.25">
      <c r="D594" s="4">
        <v>45180</v>
      </c>
      <c r="E594" s="4">
        <v>92.38</v>
      </c>
      <c r="F594" s="4">
        <f t="shared" ref="F594:F657" si="18">100-E594</f>
        <v>7.6200000000000045</v>
      </c>
      <c r="G594" s="4">
        <f t="shared" ref="G594:G657" si="19">IF(((F594/100)*$F$11)&lt;0,0,(F594/100)*$F$11)</f>
        <v>30.733365000000017</v>
      </c>
    </row>
    <row r="595" spans="4:7" ht="16" customHeight="1" x14ac:dyDescent="0.25">
      <c r="D595" s="4">
        <v>45181</v>
      </c>
      <c r="E595" s="4">
        <v>92</v>
      </c>
      <c r="F595" s="4">
        <f t="shared" si="18"/>
        <v>8</v>
      </c>
      <c r="G595" s="4">
        <f t="shared" si="19"/>
        <v>32.265999999999998</v>
      </c>
    </row>
    <row r="596" spans="4:7" ht="16" customHeight="1" x14ac:dyDescent="0.25">
      <c r="D596" s="4">
        <v>45182</v>
      </c>
      <c r="E596" s="4">
        <v>92.52</v>
      </c>
      <c r="F596" s="4">
        <f t="shared" si="18"/>
        <v>7.480000000000004</v>
      </c>
      <c r="G596" s="4">
        <f t="shared" si="19"/>
        <v>30.168710000000011</v>
      </c>
    </row>
    <row r="597" spans="4:7" ht="16" customHeight="1" x14ac:dyDescent="0.25">
      <c r="D597" s="4">
        <v>45183</v>
      </c>
      <c r="E597" s="4">
        <v>92.6</v>
      </c>
      <c r="F597" s="4">
        <f t="shared" si="18"/>
        <v>7.4000000000000057</v>
      </c>
      <c r="G597" s="4">
        <f t="shared" si="19"/>
        <v>29.84605000000002</v>
      </c>
    </row>
    <row r="598" spans="4:7" ht="16" customHeight="1" x14ac:dyDescent="0.25">
      <c r="D598" s="4">
        <v>45184</v>
      </c>
      <c r="E598" s="4">
        <v>92.69</v>
      </c>
      <c r="F598" s="4">
        <f t="shared" si="18"/>
        <v>7.3100000000000023</v>
      </c>
      <c r="G598" s="4">
        <f t="shared" si="19"/>
        <v>29.483057500000008</v>
      </c>
    </row>
    <row r="599" spans="4:7" ht="16" customHeight="1" x14ac:dyDescent="0.25">
      <c r="D599" s="4">
        <v>45187</v>
      </c>
      <c r="E599" s="4">
        <v>92.7</v>
      </c>
      <c r="F599" s="4">
        <f t="shared" si="18"/>
        <v>7.2999999999999972</v>
      </c>
      <c r="G599" s="4">
        <f t="shared" si="19"/>
        <v>29.442724999999985</v>
      </c>
    </row>
    <row r="600" spans="4:7" ht="16" customHeight="1" x14ac:dyDescent="0.25">
      <c r="D600" s="4">
        <v>45188</v>
      </c>
      <c r="E600" s="4">
        <v>92.84</v>
      </c>
      <c r="F600" s="4">
        <f t="shared" si="18"/>
        <v>7.1599999999999966</v>
      </c>
      <c r="G600" s="4">
        <f t="shared" si="19"/>
        <v>28.878069999999987</v>
      </c>
    </row>
    <row r="601" spans="4:7" ht="16" customHeight="1" x14ac:dyDescent="0.25">
      <c r="D601" s="4">
        <v>45189</v>
      </c>
      <c r="E601" s="4">
        <v>92.91</v>
      </c>
      <c r="F601" s="4">
        <f t="shared" si="18"/>
        <v>7.0900000000000034</v>
      </c>
      <c r="G601" s="4">
        <f t="shared" si="19"/>
        <v>28.595742500000011</v>
      </c>
    </row>
    <row r="602" spans="4:7" ht="16" customHeight="1" x14ac:dyDescent="0.25">
      <c r="D602" s="4">
        <v>45190</v>
      </c>
      <c r="E602" s="4">
        <v>92.88</v>
      </c>
      <c r="F602" s="4">
        <f t="shared" si="18"/>
        <v>7.1200000000000045</v>
      </c>
      <c r="G602" s="4">
        <f t="shared" si="19"/>
        <v>28.716740000000016</v>
      </c>
    </row>
    <row r="603" spans="4:7" ht="16" customHeight="1" x14ac:dyDescent="0.25">
      <c r="D603" s="4">
        <v>45191</v>
      </c>
      <c r="E603" s="4">
        <v>92.87</v>
      </c>
      <c r="F603" s="4">
        <f t="shared" si="18"/>
        <v>7.1299999999999955</v>
      </c>
      <c r="G603" s="4">
        <f t="shared" si="19"/>
        <v>28.757072499999982</v>
      </c>
    </row>
    <row r="604" spans="4:7" ht="16" customHeight="1" x14ac:dyDescent="0.25">
      <c r="D604" s="4">
        <v>45194</v>
      </c>
      <c r="E604" s="4">
        <v>92.77</v>
      </c>
      <c r="F604" s="4">
        <f t="shared" si="18"/>
        <v>7.230000000000004</v>
      </c>
      <c r="G604" s="4">
        <f t="shared" si="19"/>
        <v>29.160397500000016</v>
      </c>
    </row>
    <row r="605" spans="4:7" ht="16" customHeight="1" x14ac:dyDescent="0.25">
      <c r="D605" s="4">
        <v>45195</v>
      </c>
      <c r="E605" s="4">
        <v>92.33</v>
      </c>
      <c r="F605" s="4">
        <f t="shared" si="18"/>
        <v>7.6700000000000017</v>
      </c>
      <c r="G605" s="4">
        <f t="shared" si="19"/>
        <v>30.935027500000007</v>
      </c>
    </row>
    <row r="606" spans="4:7" ht="16" customHeight="1" x14ac:dyDescent="0.25">
      <c r="D606" s="4">
        <v>45196</v>
      </c>
      <c r="E606" s="4">
        <v>92.84</v>
      </c>
      <c r="F606" s="4">
        <f t="shared" si="18"/>
        <v>7.1599999999999966</v>
      </c>
      <c r="G606" s="4">
        <f t="shared" si="19"/>
        <v>28.878069999999987</v>
      </c>
    </row>
    <row r="607" spans="4:7" ht="16" customHeight="1" x14ac:dyDescent="0.25">
      <c r="D607" s="4">
        <v>45197</v>
      </c>
      <c r="E607" s="4">
        <v>92.16</v>
      </c>
      <c r="F607" s="4">
        <f t="shared" si="18"/>
        <v>7.8400000000000034</v>
      </c>
      <c r="G607" s="4">
        <f t="shared" si="19"/>
        <v>31.620680000000014</v>
      </c>
    </row>
    <row r="608" spans="4:7" ht="16" customHeight="1" x14ac:dyDescent="0.25">
      <c r="D608" s="4">
        <v>45198</v>
      </c>
      <c r="E608" s="4">
        <v>91.96</v>
      </c>
      <c r="F608" s="4">
        <f t="shared" si="18"/>
        <v>8.0400000000000063</v>
      </c>
      <c r="G608" s="4">
        <f t="shared" si="19"/>
        <v>32.427330000000026</v>
      </c>
    </row>
    <row r="609" spans="4:7" ht="16" customHeight="1" x14ac:dyDescent="0.25">
      <c r="D609" s="4">
        <v>45201</v>
      </c>
      <c r="E609" s="4">
        <v>91.71</v>
      </c>
      <c r="F609" s="4">
        <f t="shared" si="18"/>
        <v>8.2900000000000063</v>
      </c>
      <c r="G609" s="4">
        <f t="shared" si="19"/>
        <v>33.435642500000021</v>
      </c>
    </row>
    <row r="610" spans="4:7" ht="16" customHeight="1" x14ac:dyDescent="0.25">
      <c r="D610" s="4">
        <v>45202</v>
      </c>
      <c r="E610" s="4">
        <v>90.94</v>
      </c>
      <c r="F610" s="4">
        <f t="shared" si="18"/>
        <v>9.0600000000000023</v>
      </c>
      <c r="G610" s="4">
        <f t="shared" si="19"/>
        <v>36.541245000000011</v>
      </c>
    </row>
    <row r="611" spans="4:7" ht="16" customHeight="1" x14ac:dyDescent="0.25">
      <c r="D611" s="4">
        <v>45203</v>
      </c>
      <c r="E611" s="4">
        <v>90.64</v>
      </c>
      <c r="F611" s="4">
        <f t="shared" si="18"/>
        <v>9.36</v>
      </c>
      <c r="G611" s="4">
        <f t="shared" si="19"/>
        <v>37.751219999999996</v>
      </c>
    </row>
    <row r="612" spans="4:7" ht="16" customHeight="1" x14ac:dyDescent="0.25">
      <c r="D612" s="4">
        <v>45204</v>
      </c>
      <c r="E612" s="4">
        <v>90.44</v>
      </c>
      <c r="F612" s="4">
        <f t="shared" si="18"/>
        <v>9.5600000000000023</v>
      </c>
      <c r="G612" s="4">
        <f t="shared" si="19"/>
        <v>38.557870000000008</v>
      </c>
    </row>
    <row r="613" spans="4:7" ht="16" customHeight="1" x14ac:dyDescent="0.25">
      <c r="D613" s="4">
        <v>45205</v>
      </c>
      <c r="E613" s="4">
        <v>90.37</v>
      </c>
      <c r="F613" s="4">
        <f t="shared" si="18"/>
        <v>9.6299999999999955</v>
      </c>
      <c r="G613" s="4">
        <f t="shared" si="19"/>
        <v>38.840197499999981</v>
      </c>
    </row>
    <row r="614" spans="4:7" ht="16" customHeight="1" x14ac:dyDescent="0.25">
      <c r="D614" s="4">
        <v>45208</v>
      </c>
      <c r="E614" s="4">
        <v>90.36</v>
      </c>
      <c r="F614" s="4">
        <f t="shared" si="18"/>
        <v>9.64</v>
      </c>
      <c r="G614" s="4">
        <f t="shared" si="19"/>
        <v>38.88053</v>
      </c>
    </row>
    <row r="615" spans="4:7" ht="16" customHeight="1" x14ac:dyDescent="0.25">
      <c r="D615" s="4">
        <v>45209</v>
      </c>
      <c r="E615" s="4">
        <v>90.36</v>
      </c>
      <c r="F615" s="4">
        <f t="shared" si="18"/>
        <v>9.64</v>
      </c>
      <c r="G615" s="4">
        <f t="shared" si="19"/>
        <v>38.88053</v>
      </c>
    </row>
    <row r="616" spans="4:7" ht="16" customHeight="1" x14ac:dyDescent="0.25">
      <c r="D616" s="4">
        <v>45210</v>
      </c>
      <c r="E616" s="4">
        <v>90.31</v>
      </c>
      <c r="F616" s="4">
        <f t="shared" si="18"/>
        <v>9.6899999999999977</v>
      </c>
      <c r="G616" s="4">
        <f t="shared" si="19"/>
        <v>39.082192499999991</v>
      </c>
    </row>
    <row r="617" spans="4:7" ht="16" customHeight="1" x14ac:dyDescent="0.25">
      <c r="D617" s="4">
        <v>45211</v>
      </c>
      <c r="E617" s="4">
        <v>90.18</v>
      </c>
      <c r="F617" s="4">
        <f t="shared" si="18"/>
        <v>9.8199999999999932</v>
      </c>
      <c r="G617" s="4">
        <f t="shared" si="19"/>
        <v>39.606514999999966</v>
      </c>
    </row>
    <row r="618" spans="4:7" ht="16" customHeight="1" x14ac:dyDescent="0.25">
      <c r="D618" s="4">
        <v>45212</v>
      </c>
      <c r="E618" s="4">
        <v>90.22</v>
      </c>
      <c r="F618" s="4">
        <f t="shared" si="18"/>
        <v>9.7800000000000011</v>
      </c>
      <c r="G618" s="4">
        <f t="shared" si="19"/>
        <v>39.445185000000002</v>
      </c>
    </row>
    <row r="619" spans="4:7" ht="16" customHeight="1" x14ac:dyDescent="0.25">
      <c r="D619" s="4">
        <v>45215</v>
      </c>
      <c r="E619" s="4">
        <v>90.22</v>
      </c>
      <c r="F619" s="4">
        <f t="shared" si="18"/>
        <v>9.7800000000000011</v>
      </c>
      <c r="G619" s="4">
        <f t="shared" si="19"/>
        <v>39.445185000000002</v>
      </c>
    </row>
    <row r="620" spans="4:7" ht="16" customHeight="1" x14ac:dyDescent="0.25">
      <c r="D620" s="4">
        <v>45216</v>
      </c>
      <c r="E620" s="4">
        <v>90.06</v>
      </c>
      <c r="F620" s="4">
        <f t="shared" si="18"/>
        <v>9.9399999999999977</v>
      </c>
      <c r="G620" s="4">
        <f t="shared" si="19"/>
        <v>40.090504999999986</v>
      </c>
    </row>
    <row r="621" spans="4:7" ht="16" customHeight="1" x14ac:dyDescent="0.25">
      <c r="D621" s="4">
        <v>45217</v>
      </c>
      <c r="E621" s="4">
        <v>89.9</v>
      </c>
      <c r="F621" s="4">
        <f t="shared" si="18"/>
        <v>10.099999999999994</v>
      </c>
      <c r="G621" s="4">
        <f t="shared" si="19"/>
        <v>40.73582499999997</v>
      </c>
    </row>
    <row r="622" spans="4:7" ht="16" customHeight="1" x14ac:dyDescent="0.25">
      <c r="D622" s="4">
        <v>45218</v>
      </c>
      <c r="E622" s="4">
        <v>89.9</v>
      </c>
      <c r="F622" s="4">
        <f t="shared" si="18"/>
        <v>10.099999999999994</v>
      </c>
      <c r="G622" s="4">
        <f t="shared" si="19"/>
        <v>40.73582499999997</v>
      </c>
    </row>
    <row r="623" spans="4:7" ht="16" customHeight="1" x14ac:dyDescent="0.25">
      <c r="D623" s="4">
        <v>45219</v>
      </c>
      <c r="E623" s="4">
        <v>89.94</v>
      </c>
      <c r="F623" s="4">
        <f t="shared" si="18"/>
        <v>10.060000000000002</v>
      </c>
      <c r="G623" s="4">
        <f t="shared" si="19"/>
        <v>40.574495000000006</v>
      </c>
    </row>
    <row r="624" spans="4:7" ht="16" customHeight="1" x14ac:dyDescent="0.25">
      <c r="D624" s="4">
        <v>45222</v>
      </c>
      <c r="E624" s="4">
        <v>89.91</v>
      </c>
      <c r="F624" s="4">
        <f t="shared" si="18"/>
        <v>10.090000000000003</v>
      </c>
      <c r="G624" s="4">
        <f t="shared" si="19"/>
        <v>40.695492500000015</v>
      </c>
    </row>
    <row r="625" spans="4:7" ht="16" customHeight="1" x14ac:dyDescent="0.25">
      <c r="D625" s="4">
        <v>45223</v>
      </c>
      <c r="E625" s="4">
        <v>89.82</v>
      </c>
      <c r="F625" s="4">
        <f t="shared" si="18"/>
        <v>10.180000000000007</v>
      </c>
      <c r="G625" s="4">
        <f t="shared" si="19"/>
        <v>41.058485000000026</v>
      </c>
    </row>
    <row r="626" spans="4:7" ht="16" customHeight="1" x14ac:dyDescent="0.25">
      <c r="D626" s="4">
        <v>45224</v>
      </c>
      <c r="E626" s="4">
        <v>89.61</v>
      </c>
      <c r="F626" s="4">
        <f t="shared" si="18"/>
        <v>10.39</v>
      </c>
      <c r="G626" s="4">
        <f t="shared" si="19"/>
        <v>41.9054675</v>
      </c>
    </row>
    <row r="627" spans="4:7" ht="16" customHeight="1" x14ac:dyDescent="0.25">
      <c r="D627" s="4">
        <v>45225</v>
      </c>
      <c r="E627" s="4">
        <v>89.46</v>
      </c>
      <c r="F627" s="4">
        <f t="shared" si="18"/>
        <v>10.540000000000006</v>
      </c>
      <c r="G627" s="4">
        <f t="shared" si="19"/>
        <v>42.510455000000022</v>
      </c>
    </row>
    <row r="628" spans="4:7" ht="16" customHeight="1" x14ac:dyDescent="0.25">
      <c r="D628" s="4">
        <v>45226</v>
      </c>
      <c r="E628" s="4">
        <v>89.37</v>
      </c>
      <c r="F628" s="4">
        <f t="shared" si="18"/>
        <v>10.629999999999995</v>
      </c>
      <c r="G628" s="4">
        <f t="shared" si="19"/>
        <v>42.873447499999976</v>
      </c>
    </row>
    <row r="629" spans="4:7" ht="16" customHeight="1" x14ac:dyDescent="0.25">
      <c r="D629" s="4">
        <v>45229</v>
      </c>
      <c r="E629" s="4">
        <v>88.84</v>
      </c>
      <c r="F629" s="4">
        <f t="shared" si="18"/>
        <v>11.159999999999997</v>
      </c>
      <c r="G629" s="4">
        <f t="shared" si="19"/>
        <v>45.011069999999982</v>
      </c>
    </row>
    <row r="630" spans="4:7" ht="16" customHeight="1" x14ac:dyDescent="0.25">
      <c r="D630" s="4">
        <v>45230</v>
      </c>
      <c r="E630" s="4">
        <v>88.96</v>
      </c>
      <c r="F630" s="4">
        <f t="shared" si="18"/>
        <v>11.040000000000006</v>
      </c>
      <c r="G630" s="4">
        <f t="shared" si="19"/>
        <v>44.527080000000026</v>
      </c>
    </row>
    <row r="631" spans="4:7" ht="16" customHeight="1" x14ac:dyDescent="0.25">
      <c r="D631" s="4">
        <v>45231</v>
      </c>
      <c r="E631" s="4">
        <v>88.95</v>
      </c>
      <c r="F631" s="4">
        <f t="shared" si="18"/>
        <v>11.049999999999997</v>
      </c>
      <c r="G631" s="4">
        <f t="shared" si="19"/>
        <v>44.567412499999989</v>
      </c>
    </row>
    <row r="632" spans="4:7" ht="16" customHeight="1" x14ac:dyDescent="0.25">
      <c r="D632" s="4">
        <v>45232</v>
      </c>
      <c r="E632" s="4">
        <v>88.5</v>
      </c>
      <c r="F632" s="4">
        <f t="shared" si="18"/>
        <v>11.5</v>
      </c>
      <c r="G632" s="4">
        <f t="shared" si="19"/>
        <v>46.382375000000003</v>
      </c>
    </row>
    <row r="633" spans="4:7" ht="16" customHeight="1" x14ac:dyDescent="0.25">
      <c r="D633" s="4">
        <v>45233</v>
      </c>
      <c r="E633" s="4">
        <v>88.08</v>
      </c>
      <c r="F633" s="4">
        <f t="shared" si="18"/>
        <v>11.920000000000002</v>
      </c>
      <c r="G633" s="4">
        <f t="shared" si="19"/>
        <v>48.076340000000002</v>
      </c>
    </row>
    <row r="634" spans="4:7" ht="16" customHeight="1" x14ac:dyDescent="0.25">
      <c r="D634" s="4">
        <v>45236</v>
      </c>
      <c r="E634" s="4">
        <v>87.98</v>
      </c>
      <c r="F634" s="4">
        <f t="shared" si="18"/>
        <v>12.019999999999996</v>
      </c>
      <c r="G634" s="4">
        <f t="shared" si="19"/>
        <v>48.479664999999983</v>
      </c>
    </row>
    <row r="635" spans="4:7" ht="16" customHeight="1" x14ac:dyDescent="0.25">
      <c r="D635" s="4">
        <v>45237</v>
      </c>
      <c r="E635" s="4">
        <v>87.83</v>
      </c>
      <c r="F635" s="4">
        <f t="shared" si="18"/>
        <v>12.170000000000002</v>
      </c>
      <c r="G635" s="4">
        <f t="shared" si="19"/>
        <v>49.084652500000004</v>
      </c>
    </row>
    <row r="636" spans="4:7" ht="16" customHeight="1" x14ac:dyDescent="0.25">
      <c r="D636" s="4">
        <v>45238</v>
      </c>
      <c r="E636" s="4">
        <v>87.73</v>
      </c>
      <c r="F636" s="4">
        <f t="shared" si="18"/>
        <v>12.269999999999996</v>
      </c>
      <c r="G636" s="4">
        <f t="shared" si="19"/>
        <v>49.487977499999985</v>
      </c>
    </row>
    <row r="637" spans="4:7" ht="16" customHeight="1" x14ac:dyDescent="0.25">
      <c r="D637" s="4">
        <v>45239</v>
      </c>
      <c r="E637" s="4">
        <v>87.84</v>
      </c>
      <c r="F637" s="4">
        <f t="shared" si="18"/>
        <v>12.159999999999997</v>
      </c>
      <c r="G637" s="4">
        <f t="shared" si="19"/>
        <v>49.044319999999985</v>
      </c>
    </row>
    <row r="638" spans="4:7" ht="16" customHeight="1" x14ac:dyDescent="0.25">
      <c r="D638" s="4">
        <v>45240</v>
      </c>
      <c r="E638" s="4">
        <v>88.28</v>
      </c>
      <c r="F638" s="4">
        <f t="shared" si="18"/>
        <v>11.719999999999999</v>
      </c>
      <c r="G638" s="4">
        <f t="shared" si="19"/>
        <v>47.26968999999999</v>
      </c>
    </row>
    <row r="639" spans="4:7" ht="16" customHeight="1" x14ac:dyDescent="0.25">
      <c r="D639" s="4">
        <v>45243</v>
      </c>
      <c r="E639" s="4">
        <v>87.96</v>
      </c>
      <c r="F639" s="4">
        <f t="shared" si="18"/>
        <v>12.040000000000006</v>
      </c>
      <c r="G639" s="4">
        <f t="shared" si="19"/>
        <v>48.560330000000022</v>
      </c>
    </row>
    <row r="640" spans="4:7" ht="16" customHeight="1" x14ac:dyDescent="0.25">
      <c r="D640" s="4">
        <v>45244</v>
      </c>
      <c r="E640" s="4">
        <v>87.93</v>
      </c>
      <c r="F640" s="4">
        <f t="shared" si="18"/>
        <v>12.069999999999993</v>
      </c>
      <c r="G640" s="4">
        <f t="shared" si="19"/>
        <v>48.681327499999973</v>
      </c>
    </row>
    <row r="641" spans="4:7" ht="16" customHeight="1" x14ac:dyDescent="0.25">
      <c r="D641" s="4">
        <v>45245</v>
      </c>
      <c r="E641" s="4">
        <v>87.7</v>
      </c>
      <c r="F641" s="4">
        <f t="shared" si="18"/>
        <v>12.299999999999997</v>
      </c>
      <c r="G641" s="4">
        <f t="shared" si="19"/>
        <v>49.608974999999987</v>
      </c>
    </row>
    <row r="642" spans="4:7" ht="16" customHeight="1" x14ac:dyDescent="0.25">
      <c r="D642" s="4">
        <v>45246</v>
      </c>
      <c r="E642" s="4">
        <v>87.43</v>
      </c>
      <c r="F642" s="4">
        <f t="shared" si="18"/>
        <v>12.569999999999993</v>
      </c>
      <c r="G642" s="4">
        <f t="shared" si="19"/>
        <v>50.697952499999964</v>
      </c>
    </row>
    <row r="643" spans="4:7" ht="16" customHeight="1" x14ac:dyDescent="0.25">
      <c r="D643" s="4">
        <v>45247</v>
      </c>
      <c r="E643" s="4">
        <v>87.35</v>
      </c>
      <c r="F643" s="4">
        <f t="shared" si="18"/>
        <v>12.650000000000006</v>
      </c>
      <c r="G643" s="4">
        <f t="shared" si="19"/>
        <v>51.02061250000002</v>
      </c>
    </row>
    <row r="644" spans="4:7" ht="16" customHeight="1" x14ac:dyDescent="0.25">
      <c r="D644" s="4">
        <v>45250</v>
      </c>
      <c r="E644" s="4">
        <v>87.09</v>
      </c>
      <c r="F644" s="4">
        <f t="shared" si="18"/>
        <v>12.909999999999997</v>
      </c>
      <c r="G644" s="4">
        <f t="shared" si="19"/>
        <v>52.069257499999985</v>
      </c>
    </row>
    <row r="645" spans="4:7" ht="16" customHeight="1" x14ac:dyDescent="0.25">
      <c r="D645" s="4">
        <v>45251</v>
      </c>
      <c r="E645" s="4">
        <v>85.8</v>
      </c>
      <c r="F645" s="4">
        <f t="shared" si="18"/>
        <v>14.200000000000003</v>
      </c>
      <c r="G645" s="4">
        <f t="shared" si="19"/>
        <v>57.272150000000003</v>
      </c>
    </row>
    <row r="646" spans="4:7" ht="16" customHeight="1" x14ac:dyDescent="0.25">
      <c r="D646" s="4">
        <v>45252</v>
      </c>
      <c r="E646" s="4">
        <v>85.82</v>
      </c>
      <c r="F646" s="4">
        <f t="shared" si="18"/>
        <v>14.180000000000007</v>
      </c>
      <c r="G646" s="4">
        <f t="shared" si="19"/>
        <v>57.191485000000021</v>
      </c>
    </row>
    <row r="647" spans="4:7" ht="16" customHeight="1" x14ac:dyDescent="0.25">
      <c r="D647" s="4">
        <v>45253</v>
      </c>
      <c r="E647" s="4">
        <v>85.82</v>
      </c>
      <c r="F647" s="4">
        <f t="shared" si="18"/>
        <v>14.180000000000007</v>
      </c>
      <c r="G647" s="4">
        <f t="shared" si="19"/>
        <v>57.191485000000021</v>
      </c>
    </row>
    <row r="648" spans="4:7" ht="16" customHeight="1" x14ac:dyDescent="0.25">
      <c r="D648" s="4">
        <v>45254</v>
      </c>
      <c r="E648" s="4">
        <v>85.76</v>
      </c>
      <c r="F648" s="4">
        <f t="shared" si="18"/>
        <v>14.239999999999995</v>
      </c>
      <c r="G648" s="4">
        <f t="shared" si="19"/>
        <v>57.433479999999975</v>
      </c>
    </row>
    <row r="649" spans="4:7" ht="16" customHeight="1" x14ac:dyDescent="0.25">
      <c r="D649" s="4">
        <v>45257</v>
      </c>
      <c r="E649" s="4">
        <v>85.75</v>
      </c>
      <c r="F649" s="4">
        <f t="shared" si="18"/>
        <v>14.25</v>
      </c>
      <c r="G649" s="4">
        <f t="shared" si="19"/>
        <v>57.473812499999994</v>
      </c>
    </row>
    <row r="650" spans="4:7" ht="16" customHeight="1" x14ac:dyDescent="0.25">
      <c r="D650" s="4">
        <v>45258</v>
      </c>
      <c r="E650" s="4">
        <v>85.74</v>
      </c>
      <c r="F650" s="4">
        <f t="shared" si="18"/>
        <v>14.260000000000005</v>
      </c>
      <c r="G650" s="4">
        <f t="shared" si="19"/>
        <v>57.514145000000021</v>
      </c>
    </row>
    <row r="651" spans="4:7" ht="16" customHeight="1" x14ac:dyDescent="0.25">
      <c r="D651" s="4">
        <v>45259</v>
      </c>
      <c r="E651" s="4">
        <v>85.85</v>
      </c>
      <c r="F651" s="4">
        <f t="shared" si="18"/>
        <v>14.150000000000006</v>
      </c>
      <c r="G651" s="4">
        <f t="shared" si="19"/>
        <v>57.070487500000027</v>
      </c>
    </row>
    <row r="652" spans="4:7" ht="16" customHeight="1" x14ac:dyDescent="0.25">
      <c r="D652" s="4">
        <v>45260</v>
      </c>
      <c r="E652" s="4">
        <v>85.9</v>
      </c>
      <c r="F652" s="4">
        <f t="shared" si="18"/>
        <v>14.099999999999994</v>
      </c>
      <c r="G652" s="4">
        <f t="shared" si="19"/>
        <v>56.868824999999973</v>
      </c>
    </row>
    <row r="653" spans="4:7" ht="16" customHeight="1" x14ac:dyDescent="0.25">
      <c r="D653" s="4">
        <v>45261</v>
      </c>
      <c r="E653" s="4">
        <v>85.93</v>
      </c>
      <c r="F653" s="4">
        <f t="shared" si="18"/>
        <v>14.069999999999993</v>
      </c>
      <c r="G653" s="4">
        <f t="shared" si="19"/>
        <v>56.747827499999971</v>
      </c>
    </row>
    <row r="654" spans="4:7" ht="16" customHeight="1" x14ac:dyDescent="0.25">
      <c r="D654" s="4">
        <v>45264</v>
      </c>
      <c r="E654" s="4">
        <v>85.94</v>
      </c>
      <c r="F654" s="4">
        <f t="shared" si="18"/>
        <v>14.060000000000002</v>
      </c>
      <c r="G654" s="4">
        <f t="shared" si="19"/>
        <v>56.707495000000009</v>
      </c>
    </row>
    <row r="655" spans="4:7" ht="16" customHeight="1" x14ac:dyDescent="0.25">
      <c r="D655" s="4">
        <v>45265</v>
      </c>
      <c r="E655" s="4">
        <v>85.96</v>
      </c>
      <c r="F655" s="4">
        <f t="shared" si="18"/>
        <v>14.040000000000006</v>
      </c>
      <c r="G655" s="4">
        <f t="shared" si="19"/>
        <v>56.62683000000002</v>
      </c>
    </row>
    <row r="656" spans="4:7" ht="16" customHeight="1" x14ac:dyDescent="0.25">
      <c r="D656" s="4">
        <v>45266</v>
      </c>
      <c r="E656" s="4">
        <v>86.01</v>
      </c>
      <c r="F656" s="4">
        <f t="shared" si="18"/>
        <v>13.989999999999995</v>
      </c>
      <c r="G656" s="4">
        <f t="shared" si="19"/>
        <v>56.425167499999972</v>
      </c>
    </row>
    <row r="657" spans="4:7" ht="16" customHeight="1" x14ac:dyDescent="0.25">
      <c r="D657" s="4">
        <v>45267</v>
      </c>
      <c r="E657" s="4">
        <v>86.01</v>
      </c>
      <c r="F657" s="4">
        <f t="shared" si="18"/>
        <v>13.989999999999995</v>
      </c>
      <c r="G657" s="4">
        <f t="shared" si="19"/>
        <v>56.425167499999972</v>
      </c>
    </row>
    <row r="658" spans="4:7" ht="16" customHeight="1" x14ac:dyDescent="0.25">
      <c r="D658" s="4">
        <v>45268</v>
      </c>
      <c r="E658" s="4">
        <v>86.04</v>
      </c>
      <c r="F658" s="4">
        <f t="shared" ref="F658:F721" si="20">100-E658</f>
        <v>13.959999999999994</v>
      </c>
      <c r="G658" s="4">
        <f t="shared" ref="G658:G721" si="21">IF(((F658/100)*$F$11)&lt;0,0,(F658/100)*$F$11)</f>
        <v>56.304169999999978</v>
      </c>
    </row>
    <row r="659" spans="4:7" ht="16" customHeight="1" x14ac:dyDescent="0.25">
      <c r="D659" s="4">
        <v>45271</v>
      </c>
      <c r="E659" s="4">
        <v>86.03</v>
      </c>
      <c r="F659" s="4">
        <f t="shared" si="20"/>
        <v>13.969999999999999</v>
      </c>
      <c r="G659" s="4">
        <f t="shared" si="21"/>
        <v>56.344502499999997</v>
      </c>
    </row>
    <row r="660" spans="4:7" ht="16" customHeight="1" x14ac:dyDescent="0.25">
      <c r="D660" s="4">
        <v>45272</v>
      </c>
      <c r="E660" s="4">
        <v>86.13</v>
      </c>
      <c r="F660" s="4">
        <f t="shared" si="20"/>
        <v>13.870000000000005</v>
      </c>
      <c r="G660" s="4">
        <f t="shared" si="21"/>
        <v>55.941177500000016</v>
      </c>
    </row>
    <row r="661" spans="4:7" ht="16" customHeight="1" x14ac:dyDescent="0.25">
      <c r="D661" s="4">
        <v>45273</v>
      </c>
      <c r="E661" s="4">
        <v>86.16</v>
      </c>
      <c r="F661" s="4">
        <f t="shared" si="20"/>
        <v>13.840000000000003</v>
      </c>
      <c r="G661" s="4">
        <f t="shared" si="21"/>
        <v>55.820180000000008</v>
      </c>
    </row>
    <row r="662" spans="4:7" ht="16" customHeight="1" x14ac:dyDescent="0.25">
      <c r="D662" s="4">
        <v>45274</v>
      </c>
      <c r="E662" s="4">
        <v>86.2</v>
      </c>
      <c r="F662" s="4">
        <f t="shared" si="20"/>
        <v>13.799999999999997</v>
      </c>
      <c r="G662" s="4">
        <f t="shared" si="21"/>
        <v>55.658849999999994</v>
      </c>
    </row>
    <row r="663" spans="4:7" ht="16" customHeight="1" x14ac:dyDescent="0.25">
      <c r="D663" s="4">
        <v>45275</v>
      </c>
      <c r="E663" s="4">
        <v>86.19</v>
      </c>
      <c r="F663" s="4">
        <f t="shared" si="20"/>
        <v>13.810000000000002</v>
      </c>
      <c r="G663" s="4">
        <f t="shared" si="21"/>
        <v>55.699182500000013</v>
      </c>
    </row>
    <row r="664" spans="4:7" ht="16" customHeight="1" x14ac:dyDescent="0.25">
      <c r="D664" s="4">
        <v>45278</v>
      </c>
      <c r="E664" s="4">
        <v>86.31</v>
      </c>
      <c r="F664" s="4">
        <f t="shared" si="20"/>
        <v>13.689999999999998</v>
      </c>
      <c r="G664" s="4">
        <f t="shared" si="21"/>
        <v>55.215192499999986</v>
      </c>
    </row>
    <row r="665" spans="4:7" ht="16" customHeight="1" x14ac:dyDescent="0.25">
      <c r="D665" s="4">
        <v>45279</v>
      </c>
      <c r="E665" s="4">
        <v>86.49</v>
      </c>
      <c r="F665" s="4">
        <f t="shared" si="20"/>
        <v>13.510000000000005</v>
      </c>
      <c r="G665" s="4">
        <f t="shared" si="21"/>
        <v>54.48920750000002</v>
      </c>
    </row>
    <row r="666" spans="4:7" ht="16" customHeight="1" x14ac:dyDescent="0.25">
      <c r="D666" s="4">
        <v>45280</v>
      </c>
      <c r="E666" s="4">
        <v>86.69</v>
      </c>
      <c r="F666" s="4">
        <f t="shared" si="20"/>
        <v>13.310000000000002</v>
      </c>
      <c r="G666" s="4">
        <f t="shared" si="21"/>
        <v>53.682557500000009</v>
      </c>
    </row>
    <row r="667" spans="4:7" ht="16" customHeight="1" x14ac:dyDescent="0.25">
      <c r="D667" s="4">
        <v>45281</v>
      </c>
      <c r="E667" s="4">
        <v>87.13</v>
      </c>
      <c r="F667" s="4">
        <f t="shared" si="20"/>
        <v>12.870000000000005</v>
      </c>
      <c r="G667" s="4">
        <f t="shared" si="21"/>
        <v>51.907927500000014</v>
      </c>
    </row>
    <row r="668" spans="4:7" ht="16" customHeight="1" x14ac:dyDescent="0.25">
      <c r="D668" s="4">
        <v>45282</v>
      </c>
      <c r="E668" s="4">
        <v>87.42</v>
      </c>
      <c r="F668" s="4">
        <f t="shared" si="20"/>
        <v>12.579999999999998</v>
      </c>
      <c r="G668" s="4">
        <f t="shared" si="21"/>
        <v>50.738284999999998</v>
      </c>
    </row>
    <row r="669" spans="4:7" ht="16" customHeight="1" x14ac:dyDescent="0.25">
      <c r="D669" s="4">
        <v>45285</v>
      </c>
      <c r="E669" s="4">
        <v>87.46</v>
      </c>
      <c r="F669" s="4">
        <f t="shared" si="20"/>
        <v>12.540000000000006</v>
      </c>
      <c r="G669" s="4">
        <f t="shared" si="21"/>
        <v>50.576955000000027</v>
      </c>
    </row>
    <row r="670" spans="4:7" ht="16" customHeight="1" x14ac:dyDescent="0.25">
      <c r="D670" s="4">
        <v>45286</v>
      </c>
      <c r="E670" s="4">
        <v>87.49</v>
      </c>
      <c r="F670" s="4">
        <f t="shared" si="20"/>
        <v>12.510000000000005</v>
      </c>
      <c r="G670" s="4">
        <f t="shared" si="21"/>
        <v>50.455957500000018</v>
      </c>
    </row>
    <row r="671" spans="4:7" ht="16" customHeight="1" x14ac:dyDescent="0.25">
      <c r="D671" s="4">
        <v>45287</v>
      </c>
      <c r="E671" s="4">
        <v>87.69</v>
      </c>
      <c r="F671" s="4">
        <f t="shared" si="20"/>
        <v>12.310000000000002</v>
      </c>
      <c r="G671" s="4">
        <f t="shared" si="21"/>
        <v>49.649307500000013</v>
      </c>
    </row>
    <row r="672" spans="4:7" ht="16" customHeight="1" x14ac:dyDescent="0.25">
      <c r="D672" s="4">
        <v>45288</v>
      </c>
      <c r="E672" s="4">
        <v>87.76</v>
      </c>
      <c r="F672" s="4">
        <f t="shared" si="20"/>
        <v>12.239999999999995</v>
      </c>
      <c r="G672" s="4">
        <f t="shared" si="21"/>
        <v>49.366979999999977</v>
      </c>
    </row>
    <row r="673" spans="4:7" ht="16" customHeight="1" x14ac:dyDescent="0.25">
      <c r="D673" s="4">
        <v>45289</v>
      </c>
      <c r="E673" s="4">
        <v>87.76</v>
      </c>
      <c r="F673" s="4">
        <f t="shared" si="20"/>
        <v>12.239999999999995</v>
      </c>
      <c r="G673" s="4">
        <f t="shared" si="21"/>
        <v>49.366979999999977</v>
      </c>
    </row>
    <row r="674" spans="4:7" ht="16" customHeight="1" x14ac:dyDescent="0.25">
      <c r="D674" s="4">
        <v>45292</v>
      </c>
      <c r="E674" s="4">
        <v>87.76</v>
      </c>
      <c r="F674" s="4">
        <f t="shared" si="20"/>
        <v>12.239999999999995</v>
      </c>
      <c r="G674" s="4">
        <f t="shared" si="21"/>
        <v>49.366979999999977</v>
      </c>
    </row>
    <row r="675" spans="4:7" ht="16" customHeight="1" x14ac:dyDescent="0.25">
      <c r="D675" s="4">
        <v>45293</v>
      </c>
      <c r="E675" s="4">
        <v>87.98</v>
      </c>
      <c r="F675" s="4">
        <f t="shared" si="20"/>
        <v>12.019999999999996</v>
      </c>
      <c r="G675" s="4">
        <f t="shared" si="21"/>
        <v>48.479664999999983</v>
      </c>
    </row>
    <row r="676" spans="4:7" ht="16" customHeight="1" x14ac:dyDescent="0.25">
      <c r="D676" s="4">
        <v>45294</v>
      </c>
      <c r="E676" s="4">
        <v>88.38</v>
      </c>
      <c r="F676" s="4">
        <f t="shared" si="20"/>
        <v>11.620000000000005</v>
      </c>
      <c r="G676" s="4">
        <f t="shared" si="21"/>
        <v>46.866365000000016</v>
      </c>
    </row>
    <row r="677" spans="4:7" ht="16" customHeight="1" x14ac:dyDescent="0.25">
      <c r="D677" s="4">
        <v>45295</v>
      </c>
      <c r="E677" s="4">
        <v>89.63</v>
      </c>
      <c r="F677" s="4">
        <f t="shared" si="20"/>
        <v>10.370000000000005</v>
      </c>
      <c r="G677" s="4">
        <f t="shared" si="21"/>
        <v>41.824802500000018</v>
      </c>
    </row>
    <row r="678" spans="4:7" ht="16" customHeight="1" x14ac:dyDescent="0.25">
      <c r="D678" s="4">
        <v>45296</v>
      </c>
      <c r="E678" s="4">
        <v>88.83</v>
      </c>
      <c r="F678" s="4">
        <f t="shared" si="20"/>
        <v>11.170000000000002</v>
      </c>
      <c r="G678" s="4">
        <f t="shared" si="21"/>
        <v>45.051402500000009</v>
      </c>
    </row>
    <row r="679" spans="4:7" ht="16" customHeight="1" x14ac:dyDescent="0.25">
      <c r="D679" s="4">
        <v>45299</v>
      </c>
      <c r="E679" s="4">
        <v>88.74</v>
      </c>
      <c r="F679" s="4">
        <f t="shared" si="20"/>
        <v>11.260000000000005</v>
      </c>
      <c r="G679" s="4">
        <f t="shared" si="21"/>
        <v>45.41439500000002</v>
      </c>
    </row>
    <row r="680" spans="4:7" ht="16" customHeight="1" x14ac:dyDescent="0.25">
      <c r="D680" s="4">
        <v>45300</v>
      </c>
      <c r="E680" s="4">
        <v>89.21</v>
      </c>
      <c r="F680" s="4">
        <f t="shared" si="20"/>
        <v>10.790000000000006</v>
      </c>
      <c r="G680" s="4">
        <f t="shared" si="21"/>
        <v>43.518767500000024</v>
      </c>
    </row>
    <row r="681" spans="4:7" ht="16" customHeight="1" x14ac:dyDescent="0.25">
      <c r="D681" s="4">
        <v>45301</v>
      </c>
      <c r="E681" s="4">
        <v>89.23</v>
      </c>
      <c r="F681" s="4">
        <f t="shared" si="20"/>
        <v>10.769999999999996</v>
      </c>
      <c r="G681" s="4">
        <f t="shared" si="21"/>
        <v>43.438102499999985</v>
      </c>
    </row>
    <row r="682" spans="4:7" ht="16" customHeight="1" x14ac:dyDescent="0.25">
      <c r="D682" s="4">
        <v>45302</v>
      </c>
      <c r="E682" s="4">
        <v>90.25</v>
      </c>
      <c r="F682" s="4">
        <f t="shared" si="20"/>
        <v>9.75</v>
      </c>
      <c r="G682" s="4">
        <f t="shared" si="21"/>
        <v>39.324187500000001</v>
      </c>
    </row>
    <row r="683" spans="4:7" ht="16" customHeight="1" x14ac:dyDescent="0.25">
      <c r="D683" s="4">
        <v>45303</v>
      </c>
      <c r="E683" s="4">
        <v>90.36</v>
      </c>
      <c r="F683" s="4">
        <f t="shared" si="20"/>
        <v>9.64</v>
      </c>
      <c r="G683" s="4">
        <f t="shared" si="21"/>
        <v>38.88053</v>
      </c>
    </row>
    <row r="684" spans="4:7" ht="16" customHeight="1" x14ac:dyDescent="0.25">
      <c r="D684" s="4">
        <v>45306</v>
      </c>
      <c r="E684" s="4">
        <v>90.36</v>
      </c>
      <c r="F684" s="4">
        <f t="shared" si="20"/>
        <v>9.64</v>
      </c>
      <c r="G684" s="4">
        <f t="shared" si="21"/>
        <v>38.88053</v>
      </c>
    </row>
    <row r="685" spans="4:7" ht="16" customHeight="1" x14ac:dyDescent="0.25">
      <c r="D685" s="4">
        <v>45307</v>
      </c>
      <c r="E685" s="4">
        <v>90.92</v>
      </c>
      <c r="F685" s="4">
        <f t="shared" si="20"/>
        <v>9.0799999999999983</v>
      </c>
      <c r="G685" s="4">
        <f t="shared" si="21"/>
        <v>36.621909999999993</v>
      </c>
    </row>
    <row r="686" spans="4:7" ht="16" customHeight="1" x14ac:dyDescent="0.25">
      <c r="D686" s="4">
        <v>45308</v>
      </c>
      <c r="E686" s="4">
        <v>91.12</v>
      </c>
      <c r="F686" s="4">
        <f t="shared" si="20"/>
        <v>8.8799999999999955</v>
      </c>
      <c r="G686" s="4">
        <f t="shared" si="21"/>
        <v>35.815259999999981</v>
      </c>
    </row>
    <row r="687" spans="4:7" ht="16" customHeight="1" x14ac:dyDescent="0.25">
      <c r="D687" s="4">
        <v>45309</v>
      </c>
      <c r="E687" s="4">
        <v>91.75</v>
      </c>
      <c r="F687" s="4">
        <f t="shared" si="20"/>
        <v>8.25</v>
      </c>
      <c r="G687" s="4">
        <f t="shared" si="21"/>
        <v>33.274312500000001</v>
      </c>
    </row>
    <row r="688" spans="4:7" ht="16" customHeight="1" x14ac:dyDescent="0.25">
      <c r="D688" s="4">
        <v>45310</v>
      </c>
      <c r="E688" s="4">
        <v>91.7</v>
      </c>
      <c r="F688" s="4">
        <f t="shared" si="20"/>
        <v>8.2999999999999972</v>
      </c>
      <c r="G688" s="4">
        <f t="shared" si="21"/>
        <v>33.475974999999991</v>
      </c>
    </row>
    <row r="689" spans="4:7" ht="16" customHeight="1" x14ac:dyDescent="0.25">
      <c r="D689" s="4">
        <v>45313</v>
      </c>
      <c r="E689" s="4">
        <v>91.6</v>
      </c>
      <c r="F689" s="4">
        <f t="shared" si="20"/>
        <v>8.4000000000000057</v>
      </c>
      <c r="G689" s="4">
        <f t="shared" si="21"/>
        <v>33.879300000000022</v>
      </c>
    </row>
    <row r="690" spans="4:7" ht="16" customHeight="1" x14ac:dyDescent="0.25">
      <c r="D690" s="4">
        <v>45314</v>
      </c>
      <c r="E690" s="4">
        <v>91.73</v>
      </c>
      <c r="F690" s="4">
        <f t="shared" si="20"/>
        <v>8.269999999999996</v>
      </c>
      <c r="G690" s="4">
        <f t="shared" si="21"/>
        <v>33.354977499999983</v>
      </c>
    </row>
    <row r="691" spans="4:7" ht="16" customHeight="1" x14ac:dyDescent="0.25">
      <c r="D691" s="4">
        <v>45315</v>
      </c>
      <c r="E691" s="4">
        <v>92.03</v>
      </c>
      <c r="F691" s="4">
        <f t="shared" si="20"/>
        <v>7.9699999999999989</v>
      </c>
      <c r="G691" s="4">
        <f t="shared" si="21"/>
        <v>32.145002499999997</v>
      </c>
    </row>
    <row r="692" spans="4:7" ht="16" customHeight="1" x14ac:dyDescent="0.25">
      <c r="D692" s="4">
        <v>45316</v>
      </c>
      <c r="E692" s="4">
        <v>92.22</v>
      </c>
      <c r="F692" s="4">
        <f t="shared" si="20"/>
        <v>7.7800000000000011</v>
      </c>
      <c r="G692" s="4">
        <f t="shared" si="21"/>
        <v>31.378685000000001</v>
      </c>
    </row>
    <row r="693" spans="4:7" ht="16" customHeight="1" x14ac:dyDescent="0.25">
      <c r="D693" s="4">
        <v>45317</v>
      </c>
      <c r="E693" s="4">
        <v>92.17</v>
      </c>
      <c r="F693" s="4">
        <f t="shared" si="20"/>
        <v>7.8299999999999983</v>
      </c>
      <c r="G693" s="4">
        <f t="shared" si="21"/>
        <v>31.580347499999991</v>
      </c>
    </row>
    <row r="694" spans="4:7" ht="16" customHeight="1" x14ac:dyDescent="0.25">
      <c r="D694" s="4">
        <v>45320</v>
      </c>
      <c r="E694" s="4">
        <v>92.22</v>
      </c>
      <c r="F694" s="4">
        <f t="shared" si="20"/>
        <v>7.7800000000000011</v>
      </c>
      <c r="G694" s="4">
        <f t="shared" si="21"/>
        <v>31.378685000000001</v>
      </c>
    </row>
    <row r="695" spans="4:7" ht="16" customHeight="1" x14ac:dyDescent="0.25">
      <c r="D695" s="4">
        <v>45321</v>
      </c>
      <c r="E695" s="4">
        <v>92.3</v>
      </c>
      <c r="F695" s="4">
        <f t="shared" si="20"/>
        <v>7.7000000000000028</v>
      </c>
      <c r="G695" s="4">
        <f t="shared" si="21"/>
        <v>31.056025000000009</v>
      </c>
    </row>
    <row r="696" spans="4:7" ht="16" customHeight="1" x14ac:dyDescent="0.25">
      <c r="D696" s="4">
        <v>45322</v>
      </c>
      <c r="E696" s="4">
        <v>92.26</v>
      </c>
      <c r="F696" s="4">
        <f t="shared" si="20"/>
        <v>7.7399999999999949</v>
      </c>
      <c r="G696" s="4">
        <f t="shared" si="21"/>
        <v>31.21735499999998</v>
      </c>
    </row>
    <row r="697" spans="4:7" ht="16" customHeight="1" x14ac:dyDescent="0.25">
      <c r="D697" s="4">
        <v>45323</v>
      </c>
      <c r="E697" s="4">
        <v>92.37</v>
      </c>
      <c r="F697" s="4">
        <f t="shared" si="20"/>
        <v>7.6299999999999955</v>
      </c>
      <c r="G697" s="4">
        <f t="shared" si="21"/>
        <v>30.773697499999979</v>
      </c>
    </row>
    <row r="698" spans="4:7" ht="16" customHeight="1" x14ac:dyDescent="0.25">
      <c r="D698" s="4">
        <v>45324</v>
      </c>
      <c r="E698" s="4">
        <v>92.44</v>
      </c>
      <c r="F698" s="4">
        <f t="shared" si="20"/>
        <v>7.5600000000000023</v>
      </c>
      <c r="G698" s="4">
        <f t="shared" si="21"/>
        <v>30.491370000000011</v>
      </c>
    </row>
    <row r="699" spans="4:7" ht="16" customHeight="1" x14ac:dyDescent="0.25">
      <c r="D699" s="4">
        <v>45328</v>
      </c>
      <c r="E699" s="4">
        <v>92.49</v>
      </c>
      <c r="F699" s="4">
        <f t="shared" si="20"/>
        <v>7.5100000000000051</v>
      </c>
      <c r="G699" s="4">
        <f t="shared" si="21"/>
        <v>30.28970750000002</v>
      </c>
    </row>
    <row r="700" spans="4:7" ht="16" customHeight="1" x14ac:dyDescent="0.25">
      <c r="D700" s="4">
        <v>45329</v>
      </c>
      <c r="E700" s="4">
        <v>92.49</v>
      </c>
      <c r="F700" s="4">
        <f t="shared" si="20"/>
        <v>7.5100000000000051</v>
      </c>
      <c r="G700" s="4">
        <f t="shared" si="21"/>
        <v>30.28970750000002</v>
      </c>
    </row>
    <row r="701" spans="4:7" ht="16" customHeight="1" x14ac:dyDescent="0.25">
      <c r="D701" s="4">
        <v>45330</v>
      </c>
      <c r="E701" s="4">
        <v>92.49</v>
      </c>
      <c r="F701" s="4">
        <f t="shared" si="20"/>
        <v>7.5100000000000051</v>
      </c>
      <c r="G701" s="4">
        <f t="shared" si="21"/>
        <v>30.28970750000002</v>
      </c>
    </row>
    <row r="702" spans="4:7" ht="16" customHeight="1" x14ac:dyDescent="0.25">
      <c r="D702" s="4">
        <v>45331</v>
      </c>
      <c r="E702" s="4">
        <v>92.57</v>
      </c>
      <c r="F702" s="4">
        <f t="shared" si="20"/>
        <v>7.4300000000000068</v>
      </c>
      <c r="G702" s="4">
        <f t="shared" si="21"/>
        <v>29.967047500000028</v>
      </c>
    </row>
    <row r="703" spans="4:7" ht="16" customHeight="1" x14ac:dyDescent="0.25">
      <c r="D703" s="4">
        <v>45334</v>
      </c>
      <c r="E703" s="4">
        <v>92.63</v>
      </c>
      <c r="F703" s="4">
        <f t="shared" si="20"/>
        <v>7.3700000000000045</v>
      </c>
      <c r="G703" s="4">
        <f t="shared" si="21"/>
        <v>29.725052500000018</v>
      </c>
    </row>
    <row r="704" spans="4:7" ht="16" customHeight="1" x14ac:dyDescent="0.25">
      <c r="D704" s="4">
        <v>45335</v>
      </c>
      <c r="E704" s="4">
        <v>92.58</v>
      </c>
      <c r="F704" s="4">
        <f t="shared" si="20"/>
        <v>7.4200000000000017</v>
      </c>
      <c r="G704" s="4">
        <f t="shared" si="21"/>
        <v>29.926715000000005</v>
      </c>
    </row>
    <row r="705" spans="4:7" ht="16" customHeight="1" x14ac:dyDescent="0.25">
      <c r="D705" s="4">
        <v>45336</v>
      </c>
      <c r="E705" s="4">
        <v>92.59</v>
      </c>
      <c r="F705" s="4">
        <f t="shared" si="20"/>
        <v>7.4099999999999966</v>
      </c>
      <c r="G705" s="4">
        <f t="shared" si="21"/>
        <v>29.886382499999989</v>
      </c>
    </row>
    <row r="706" spans="4:7" ht="16" customHeight="1" x14ac:dyDescent="0.25">
      <c r="D706" s="4">
        <v>45337</v>
      </c>
      <c r="E706" s="4">
        <v>92.62</v>
      </c>
      <c r="F706" s="4">
        <f t="shared" si="20"/>
        <v>7.3799999999999955</v>
      </c>
      <c r="G706" s="4">
        <f t="shared" si="21"/>
        <v>29.765384999999977</v>
      </c>
    </row>
    <row r="707" spans="4:7" ht="16" customHeight="1" x14ac:dyDescent="0.25">
      <c r="D707" s="4">
        <v>45338</v>
      </c>
      <c r="E707" s="4">
        <v>92.71</v>
      </c>
      <c r="F707" s="4">
        <f t="shared" si="20"/>
        <v>7.2900000000000063</v>
      </c>
      <c r="G707" s="4">
        <f t="shared" si="21"/>
        <v>29.402392500000023</v>
      </c>
    </row>
    <row r="708" spans="4:7" ht="16" customHeight="1" x14ac:dyDescent="0.25">
      <c r="D708" s="4">
        <v>45341</v>
      </c>
      <c r="E708" s="4">
        <v>92.72</v>
      </c>
      <c r="F708" s="4">
        <f t="shared" si="20"/>
        <v>7.2800000000000011</v>
      </c>
      <c r="G708" s="4">
        <f t="shared" si="21"/>
        <v>29.362060000000007</v>
      </c>
    </row>
    <row r="709" spans="4:7" ht="16" customHeight="1" x14ac:dyDescent="0.25">
      <c r="D709" s="4">
        <v>45342</v>
      </c>
      <c r="E709" s="4">
        <v>92.61</v>
      </c>
      <c r="F709" s="4">
        <f t="shared" si="20"/>
        <v>7.3900000000000006</v>
      </c>
      <c r="G709" s="4">
        <f t="shared" si="21"/>
        <v>29.805717500000004</v>
      </c>
    </row>
    <row r="710" spans="4:7" ht="16" customHeight="1" x14ac:dyDescent="0.25">
      <c r="D710" s="4">
        <v>45343</v>
      </c>
      <c r="E710" s="4">
        <v>92.72</v>
      </c>
      <c r="F710" s="4">
        <f t="shared" si="20"/>
        <v>7.2800000000000011</v>
      </c>
      <c r="G710" s="4">
        <f t="shared" si="21"/>
        <v>29.362060000000007</v>
      </c>
    </row>
    <row r="711" spans="4:7" ht="16" customHeight="1" x14ac:dyDescent="0.25">
      <c r="D711" s="4">
        <v>45344</v>
      </c>
      <c r="E711" s="4">
        <v>92.78</v>
      </c>
      <c r="F711" s="4">
        <f t="shared" si="20"/>
        <v>7.2199999999999989</v>
      </c>
      <c r="G711" s="4">
        <f t="shared" si="21"/>
        <v>29.120064999999993</v>
      </c>
    </row>
    <row r="712" spans="4:7" ht="16" customHeight="1" x14ac:dyDescent="0.25">
      <c r="D712" s="4">
        <v>45345</v>
      </c>
      <c r="E712" s="4">
        <v>92.82</v>
      </c>
      <c r="F712" s="4">
        <f t="shared" si="20"/>
        <v>7.1800000000000068</v>
      </c>
      <c r="G712" s="4">
        <f t="shared" si="21"/>
        <v>28.958735000000029</v>
      </c>
    </row>
    <row r="713" spans="4:7" ht="16" customHeight="1" x14ac:dyDescent="0.25">
      <c r="D713" s="4">
        <v>45348</v>
      </c>
      <c r="E713" s="4">
        <v>92.84</v>
      </c>
      <c r="F713" s="4">
        <f t="shared" si="20"/>
        <v>7.1599999999999966</v>
      </c>
      <c r="G713" s="4">
        <f t="shared" si="21"/>
        <v>28.878069999999987</v>
      </c>
    </row>
    <row r="714" spans="4:7" ht="16" customHeight="1" x14ac:dyDescent="0.25">
      <c r="D714" s="4">
        <v>45349</v>
      </c>
      <c r="E714" s="4">
        <v>93.01</v>
      </c>
      <c r="F714" s="4">
        <f t="shared" si="20"/>
        <v>6.9899999999999949</v>
      </c>
      <c r="G714" s="4">
        <f t="shared" si="21"/>
        <v>28.19241749999998</v>
      </c>
    </row>
    <row r="715" spans="4:7" ht="16" customHeight="1" x14ac:dyDescent="0.25">
      <c r="D715" s="4">
        <v>45350</v>
      </c>
      <c r="E715" s="4">
        <v>93.25</v>
      </c>
      <c r="F715" s="4">
        <f t="shared" si="20"/>
        <v>6.75</v>
      </c>
      <c r="G715" s="4">
        <f t="shared" si="21"/>
        <v>27.224437500000001</v>
      </c>
    </row>
    <row r="716" spans="4:7" ht="16" customHeight="1" x14ac:dyDescent="0.25">
      <c r="D716" s="4">
        <v>45351</v>
      </c>
      <c r="E716" s="4">
        <v>93.47</v>
      </c>
      <c r="F716" s="4">
        <f t="shared" si="20"/>
        <v>6.5300000000000011</v>
      </c>
      <c r="G716" s="4">
        <f t="shared" si="21"/>
        <v>26.337122500000003</v>
      </c>
    </row>
    <row r="717" spans="4:7" ht="16" customHeight="1" x14ac:dyDescent="0.25">
      <c r="D717" s="4">
        <v>45352</v>
      </c>
      <c r="E717" s="4">
        <v>93.49</v>
      </c>
      <c r="F717" s="4">
        <f t="shared" si="20"/>
        <v>6.5100000000000051</v>
      </c>
      <c r="G717" s="4">
        <f t="shared" si="21"/>
        <v>26.256457500000018</v>
      </c>
    </row>
    <row r="718" spans="4:7" ht="16" customHeight="1" x14ac:dyDescent="0.25">
      <c r="D718" s="4">
        <v>45355</v>
      </c>
      <c r="E718" s="4">
        <v>93.58</v>
      </c>
      <c r="F718" s="4">
        <f t="shared" si="20"/>
        <v>6.4200000000000017</v>
      </c>
      <c r="G718" s="4">
        <f t="shared" si="21"/>
        <v>25.893465000000006</v>
      </c>
    </row>
    <row r="719" spans="4:7" ht="16" customHeight="1" x14ac:dyDescent="0.25">
      <c r="D719" s="4">
        <v>45356</v>
      </c>
      <c r="E719" s="4">
        <v>93.67</v>
      </c>
      <c r="F719" s="4">
        <f t="shared" si="20"/>
        <v>6.3299999999999983</v>
      </c>
      <c r="G719" s="4">
        <f t="shared" si="21"/>
        <v>25.530472499999991</v>
      </c>
    </row>
    <row r="720" spans="4:7" ht="16" customHeight="1" x14ac:dyDescent="0.25">
      <c r="D720" s="4">
        <v>45357</v>
      </c>
      <c r="E720" s="4">
        <v>93.76</v>
      </c>
      <c r="F720" s="4">
        <f t="shared" si="20"/>
        <v>6.2399999999999949</v>
      </c>
      <c r="G720" s="4">
        <f t="shared" si="21"/>
        <v>25.16747999999998</v>
      </c>
    </row>
    <row r="721" spans="4:7" ht="16" customHeight="1" x14ac:dyDescent="0.25">
      <c r="D721" s="4">
        <v>45358</v>
      </c>
      <c r="E721" s="4">
        <v>94</v>
      </c>
      <c r="F721" s="4">
        <f t="shared" si="20"/>
        <v>6</v>
      </c>
      <c r="G721" s="4">
        <f t="shared" si="21"/>
        <v>24.199499999999997</v>
      </c>
    </row>
    <row r="722" spans="4:7" ht="16" customHeight="1" x14ac:dyDescent="0.25">
      <c r="D722" s="4">
        <v>45359</v>
      </c>
      <c r="E722" s="4">
        <v>94.08</v>
      </c>
      <c r="F722" s="4">
        <f t="shared" ref="F722:F785" si="22">100-E722</f>
        <v>5.9200000000000017</v>
      </c>
      <c r="G722" s="4">
        <f t="shared" ref="G722:G785" si="23">IF(((F722/100)*$F$11)&lt;0,0,(F722/100)*$F$11)</f>
        <v>23.876840000000005</v>
      </c>
    </row>
    <row r="723" spans="4:7" ht="16" customHeight="1" x14ac:dyDescent="0.25">
      <c r="D723" s="4">
        <v>45362</v>
      </c>
      <c r="E723" s="4">
        <v>94.2</v>
      </c>
      <c r="F723" s="4">
        <f t="shared" si="22"/>
        <v>5.7999999999999972</v>
      </c>
      <c r="G723" s="4">
        <f t="shared" si="23"/>
        <v>23.392849999999985</v>
      </c>
    </row>
    <row r="724" spans="4:7" ht="16" customHeight="1" x14ac:dyDescent="0.25">
      <c r="D724" s="4">
        <v>45363</v>
      </c>
      <c r="E724" s="4">
        <v>94.31</v>
      </c>
      <c r="F724" s="4">
        <f t="shared" si="22"/>
        <v>5.6899999999999977</v>
      </c>
      <c r="G724" s="4">
        <f t="shared" si="23"/>
        <v>22.949192499999992</v>
      </c>
    </row>
    <row r="725" spans="4:7" ht="16" customHeight="1" x14ac:dyDescent="0.25">
      <c r="D725" s="4">
        <v>45364</v>
      </c>
      <c r="E725" s="4">
        <v>94.4</v>
      </c>
      <c r="F725" s="4">
        <f t="shared" si="22"/>
        <v>5.5999999999999943</v>
      </c>
      <c r="G725" s="4">
        <f t="shared" si="23"/>
        <v>22.586199999999977</v>
      </c>
    </row>
    <row r="726" spans="4:7" ht="16" customHeight="1" x14ac:dyDescent="0.25">
      <c r="D726" s="4">
        <v>45365</v>
      </c>
      <c r="E726" s="4">
        <v>94.41</v>
      </c>
      <c r="F726" s="4">
        <f t="shared" si="22"/>
        <v>5.5900000000000034</v>
      </c>
      <c r="G726" s="4">
        <f t="shared" si="23"/>
        <v>22.545867500000014</v>
      </c>
    </row>
    <row r="727" spans="4:7" ht="16" customHeight="1" x14ac:dyDescent="0.25">
      <c r="D727" s="4">
        <v>45366</v>
      </c>
      <c r="E727" s="4">
        <v>94.57</v>
      </c>
      <c r="F727" s="4">
        <f t="shared" si="22"/>
        <v>5.4300000000000068</v>
      </c>
      <c r="G727" s="4">
        <f t="shared" si="23"/>
        <v>21.900547500000027</v>
      </c>
    </row>
    <row r="728" spans="4:7" ht="16" customHeight="1" x14ac:dyDescent="0.25">
      <c r="D728" s="4">
        <v>45369</v>
      </c>
      <c r="E728" s="4">
        <v>94.55</v>
      </c>
      <c r="F728" s="4">
        <f t="shared" si="22"/>
        <v>5.4500000000000028</v>
      </c>
      <c r="G728" s="4">
        <f t="shared" si="23"/>
        <v>21.981212500000012</v>
      </c>
    </row>
    <row r="729" spans="4:7" ht="16" customHeight="1" x14ac:dyDescent="0.25">
      <c r="D729" s="4">
        <v>45370</v>
      </c>
      <c r="E729" s="4">
        <v>94.55</v>
      </c>
      <c r="F729" s="4">
        <f t="shared" si="22"/>
        <v>5.4500000000000028</v>
      </c>
      <c r="G729" s="4">
        <f t="shared" si="23"/>
        <v>21.981212500000012</v>
      </c>
    </row>
    <row r="730" spans="4:7" ht="16" customHeight="1" x14ac:dyDescent="0.25">
      <c r="D730" s="4">
        <v>45371</v>
      </c>
      <c r="E730" s="4">
        <v>94.69</v>
      </c>
      <c r="F730" s="4">
        <f t="shared" si="22"/>
        <v>5.3100000000000023</v>
      </c>
      <c r="G730" s="4">
        <f t="shared" si="23"/>
        <v>21.416557500000007</v>
      </c>
    </row>
    <row r="731" spans="4:7" ht="16" customHeight="1" x14ac:dyDescent="0.25">
      <c r="D731" s="4">
        <v>45372</v>
      </c>
      <c r="E731" s="4">
        <v>95.04</v>
      </c>
      <c r="F731" s="4">
        <f t="shared" si="22"/>
        <v>4.9599999999999937</v>
      </c>
      <c r="G731" s="4">
        <f t="shared" si="23"/>
        <v>20.004919999999974</v>
      </c>
    </row>
    <row r="732" spans="4:7" ht="16" customHeight="1" x14ac:dyDescent="0.25">
      <c r="D732" s="4">
        <v>45373</v>
      </c>
      <c r="E732" s="4">
        <v>94.96</v>
      </c>
      <c r="F732" s="4">
        <f t="shared" si="22"/>
        <v>5.0400000000000063</v>
      </c>
      <c r="G732" s="4">
        <f t="shared" si="23"/>
        <v>20.327580000000026</v>
      </c>
    </row>
    <row r="733" spans="4:7" ht="16" customHeight="1" x14ac:dyDescent="0.25">
      <c r="D733" s="4">
        <v>45376</v>
      </c>
      <c r="E733" s="4">
        <v>95.13</v>
      </c>
      <c r="F733" s="4">
        <f t="shared" si="22"/>
        <v>4.8700000000000045</v>
      </c>
      <c r="G733" s="4">
        <f t="shared" si="23"/>
        <v>19.641927500000019</v>
      </c>
    </row>
    <row r="734" spans="4:7" ht="16" customHeight="1" x14ac:dyDescent="0.25">
      <c r="D734" s="4">
        <v>45377</v>
      </c>
      <c r="E734" s="4">
        <v>95.17</v>
      </c>
      <c r="F734" s="4">
        <f t="shared" si="22"/>
        <v>4.8299999999999983</v>
      </c>
      <c r="G734" s="4">
        <f t="shared" si="23"/>
        <v>19.480597499999991</v>
      </c>
    </row>
    <row r="735" spans="4:7" ht="16" customHeight="1" x14ac:dyDescent="0.25">
      <c r="D735" s="4">
        <v>45378</v>
      </c>
      <c r="E735" s="4">
        <v>95.13</v>
      </c>
      <c r="F735" s="4">
        <f t="shared" si="22"/>
        <v>4.8700000000000045</v>
      </c>
      <c r="G735" s="4">
        <f t="shared" si="23"/>
        <v>19.641927500000019</v>
      </c>
    </row>
    <row r="736" spans="4:7" ht="16" customHeight="1" x14ac:dyDescent="0.25">
      <c r="D736" s="4">
        <v>45379</v>
      </c>
      <c r="E736" s="4">
        <v>95.11</v>
      </c>
      <c r="F736" s="4">
        <f t="shared" si="22"/>
        <v>4.8900000000000006</v>
      </c>
      <c r="G736" s="4">
        <f t="shared" si="23"/>
        <v>19.722592500000001</v>
      </c>
    </row>
    <row r="737" spans="4:7" ht="16" customHeight="1" x14ac:dyDescent="0.25">
      <c r="D737" s="4">
        <v>45380</v>
      </c>
      <c r="E737" s="4">
        <v>95.11</v>
      </c>
      <c r="F737" s="4">
        <f t="shared" si="22"/>
        <v>4.8900000000000006</v>
      </c>
      <c r="G737" s="4">
        <f t="shared" si="23"/>
        <v>19.722592500000001</v>
      </c>
    </row>
    <row r="738" spans="4:7" ht="16" customHeight="1" x14ac:dyDescent="0.25">
      <c r="D738" s="4">
        <v>45383</v>
      </c>
      <c r="E738" s="4">
        <v>95.21</v>
      </c>
      <c r="F738" s="4">
        <f t="shared" si="22"/>
        <v>4.7900000000000063</v>
      </c>
      <c r="G738" s="4">
        <f t="shared" si="23"/>
        <v>19.319267500000024</v>
      </c>
    </row>
    <row r="739" spans="4:7" ht="16" customHeight="1" x14ac:dyDescent="0.25">
      <c r="D739" s="4">
        <v>45384</v>
      </c>
      <c r="E739" s="4">
        <v>95.13</v>
      </c>
      <c r="F739" s="4">
        <f t="shared" si="22"/>
        <v>4.8700000000000045</v>
      </c>
      <c r="G739" s="4">
        <f t="shared" si="23"/>
        <v>19.641927500000019</v>
      </c>
    </row>
    <row r="740" spans="4:7" ht="16" customHeight="1" x14ac:dyDescent="0.25">
      <c r="D740" s="4">
        <v>45385</v>
      </c>
      <c r="E740" s="4">
        <v>95.1</v>
      </c>
      <c r="F740" s="4">
        <f t="shared" si="22"/>
        <v>4.9000000000000057</v>
      </c>
      <c r="G740" s="4">
        <f t="shared" si="23"/>
        <v>19.762925000000024</v>
      </c>
    </row>
    <row r="741" spans="4:7" ht="16" customHeight="1" x14ac:dyDescent="0.25">
      <c r="D741" s="4">
        <v>45386</v>
      </c>
      <c r="E741" s="4">
        <v>95.05</v>
      </c>
      <c r="F741" s="4">
        <f t="shared" si="22"/>
        <v>4.9500000000000028</v>
      </c>
      <c r="G741" s="4">
        <f t="shared" si="23"/>
        <v>19.964587500000011</v>
      </c>
    </row>
    <row r="742" spans="4:7" ht="16" customHeight="1" x14ac:dyDescent="0.25">
      <c r="D742" s="4">
        <v>45387</v>
      </c>
      <c r="E742" s="4">
        <v>95.03</v>
      </c>
      <c r="F742" s="4">
        <f t="shared" si="22"/>
        <v>4.9699999999999989</v>
      </c>
      <c r="G742" s="4">
        <f t="shared" si="23"/>
        <v>20.045252499999993</v>
      </c>
    </row>
    <row r="743" spans="4:7" ht="16" customHeight="1" x14ac:dyDescent="0.25">
      <c r="D743" s="4">
        <v>45390</v>
      </c>
      <c r="E743" s="4">
        <v>95.11</v>
      </c>
      <c r="F743" s="4">
        <f t="shared" si="22"/>
        <v>4.8900000000000006</v>
      </c>
      <c r="G743" s="4">
        <f t="shared" si="23"/>
        <v>19.722592500000001</v>
      </c>
    </row>
    <row r="744" spans="4:7" ht="16" customHeight="1" x14ac:dyDescent="0.25">
      <c r="D744" s="4">
        <v>45391</v>
      </c>
      <c r="E744" s="4">
        <v>95.15</v>
      </c>
      <c r="F744" s="4">
        <f t="shared" si="22"/>
        <v>4.8499999999999943</v>
      </c>
      <c r="G744" s="4">
        <f t="shared" si="23"/>
        <v>19.561262499999977</v>
      </c>
    </row>
    <row r="745" spans="4:7" ht="16" customHeight="1" x14ac:dyDescent="0.25">
      <c r="D745" s="4">
        <v>45392</v>
      </c>
      <c r="E745" s="4">
        <v>95.15</v>
      </c>
      <c r="F745" s="4">
        <f t="shared" si="22"/>
        <v>4.8499999999999943</v>
      </c>
      <c r="G745" s="4">
        <f t="shared" si="23"/>
        <v>19.561262499999977</v>
      </c>
    </row>
    <row r="746" spans="4:7" ht="16" customHeight="1" x14ac:dyDescent="0.25">
      <c r="D746" s="4">
        <v>45393</v>
      </c>
      <c r="E746" s="4">
        <v>94.99</v>
      </c>
      <c r="F746" s="4">
        <f t="shared" si="22"/>
        <v>5.0100000000000051</v>
      </c>
      <c r="G746" s="4">
        <f t="shared" si="23"/>
        <v>20.206582500000021</v>
      </c>
    </row>
    <row r="747" spans="4:7" ht="16" customHeight="1" x14ac:dyDescent="0.25">
      <c r="D747" s="4">
        <v>45394</v>
      </c>
      <c r="E747" s="4">
        <v>94.94</v>
      </c>
      <c r="F747" s="4">
        <f t="shared" si="22"/>
        <v>5.0600000000000023</v>
      </c>
      <c r="G747" s="4">
        <f t="shared" si="23"/>
        <v>20.408245000000008</v>
      </c>
    </row>
    <row r="748" spans="4:7" ht="16" customHeight="1" x14ac:dyDescent="0.25">
      <c r="D748" s="4">
        <v>45397</v>
      </c>
      <c r="E748" s="4">
        <v>94.93</v>
      </c>
      <c r="F748" s="4">
        <f t="shared" si="22"/>
        <v>5.0699999999999932</v>
      </c>
      <c r="G748" s="4">
        <f t="shared" si="23"/>
        <v>20.448577499999971</v>
      </c>
    </row>
    <row r="749" spans="4:7" ht="16" customHeight="1" x14ac:dyDescent="0.25">
      <c r="D749" s="4">
        <v>45399</v>
      </c>
      <c r="E749" s="4">
        <v>94.84</v>
      </c>
      <c r="F749" s="4">
        <f t="shared" si="22"/>
        <v>5.1599999999999966</v>
      </c>
      <c r="G749" s="4">
        <f t="shared" si="23"/>
        <v>20.811569999999985</v>
      </c>
    </row>
    <row r="750" spans="4:7" ht="16" customHeight="1" x14ac:dyDescent="0.25">
      <c r="D750" s="4">
        <v>45400</v>
      </c>
      <c r="E750" s="4">
        <v>94.55</v>
      </c>
      <c r="F750" s="4">
        <f t="shared" si="22"/>
        <v>5.4500000000000028</v>
      </c>
      <c r="G750" s="4">
        <f t="shared" si="23"/>
        <v>21.981212500000012</v>
      </c>
    </row>
    <row r="751" spans="4:7" ht="16" customHeight="1" x14ac:dyDescent="0.25">
      <c r="D751" s="4">
        <v>45401</v>
      </c>
      <c r="E751" s="4">
        <v>94.61</v>
      </c>
      <c r="F751" s="4">
        <f t="shared" si="22"/>
        <v>5.3900000000000006</v>
      </c>
      <c r="G751" s="4">
        <f t="shared" si="23"/>
        <v>21.739217500000002</v>
      </c>
    </row>
    <row r="752" spans="4:7" ht="16" customHeight="1" x14ac:dyDescent="0.25">
      <c r="D752" s="4">
        <v>45404</v>
      </c>
      <c r="E752" s="4">
        <v>94.6</v>
      </c>
      <c r="F752" s="4">
        <f t="shared" si="22"/>
        <v>5.4000000000000057</v>
      </c>
      <c r="G752" s="4">
        <f t="shared" si="23"/>
        <v>21.779550000000022</v>
      </c>
    </row>
    <row r="753" spans="4:7" ht="16" customHeight="1" x14ac:dyDescent="0.25">
      <c r="D753" s="4">
        <v>45405</v>
      </c>
      <c r="E753" s="4">
        <v>94.34</v>
      </c>
      <c r="F753" s="4">
        <f t="shared" si="22"/>
        <v>5.6599999999999966</v>
      </c>
      <c r="G753" s="4">
        <f t="shared" si="23"/>
        <v>22.828194999999983</v>
      </c>
    </row>
    <row r="754" spans="4:7" ht="16" customHeight="1" x14ac:dyDescent="0.25">
      <c r="D754" s="4">
        <v>45406</v>
      </c>
      <c r="E754" s="4">
        <v>94.32</v>
      </c>
      <c r="F754" s="4">
        <f t="shared" si="22"/>
        <v>5.6800000000000068</v>
      </c>
      <c r="G754" s="4">
        <f t="shared" si="23"/>
        <v>22.908860000000026</v>
      </c>
    </row>
    <row r="755" spans="4:7" ht="16" customHeight="1" x14ac:dyDescent="0.25">
      <c r="D755" s="4">
        <v>45407</v>
      </c>
      <c r="E755" s="4">
        <v>94.31</v>
      </c>
      <c r="F755" s="4">
        <f t="shared" si="22"/>
        <v>5.6899999999999977</v>
      </c>
      <c r="G755" s="4">
        <f t="shared" si="23"/>
        <v>22.949192499999992</v>
      </c>
    </row>
    <row r="756" spans="4:7" ht="16" customHeight="1" x14ac:dyDescent="0.25">
      <c r="D756" s="4">
        <v>45408</v>
      </c>
      <c r="E756" s="4">
        <v>94.31</v>
      </c>
      <c r="F756" s="4">
        <f t="shared" si="22"/>
        <v>5.6899999999999977</v>
      </c>
      <c r="G756" s="4">
        <f t="shared" si="23"/>
        <v>22.949192499999992</v>
      </c>
    </row>
    <row r="757" spans="4:7" ht="16" customHeight="1" x14ac:dyDescent="0.25">
      <c r="D757" s="4">
        <v>45411</v>
      </c>
      <c r="E757" s="4">
        <v>94.28</v>
      </c>
      <c r="F757" s="4">
        <f t="shared" si="22"/>
        <v>5.7199999999999989</v>
      </c>
      <c r="G757" s="4">
        <f t="shared" si="23"/>
        <v>23.070189999999993</v>
      </c>
    </row>
    <row r="758" spans="4:7" ht="16" customHeight="1" x14ac:dyDescent="0.25">
      <c r="D758" s="4">
        <v>45412</v>
      </c>
      <c r="E758" s="4">
        <v>94.32</v>
      </c>
      <c r="F758" s="4">
        <f t="shared" si="22"/>
        <v>5.6800000000000068</v>
      </c>
      <c r="G758" s="4">
        <f t="shared" si="23"/>
        <v>22.908860000000026</v>
      </c>
    </row>
    <row r="759" spans="4:7" ht="16" customHeight="1" x14ac:dyDescent="0.25">
      <c r="D759" s="4">
        <v>45413</v>
      </c>
      <c r="E759" s="4">
        <v>94.34</v>
      </c>
      <c r="F759" s="4">
        <f t="shared" si="22"/>
        <v>5.6599999999999966</v>
      </c>
      <c r="G759" s="4">
        <f t="shared" si="23"/>
        <v>22.828194999999983</v>
      </c>
    </row>
    <row r="760" spans="4:7" ht="16" customHeight="1" x14ac:dyDescent="0.25">
      <c r="D760" s="4">
        <v>45414</v>
      </c>
      <c r="E760" s="4">
        <v>94.43</v>
      </c>
      <c r="F760" s="4">
        <f t="shared" si="22"/>
        <v>5.5699999999999932</v>
      </c>
      <c r="G760" s="4">
        <f t="shared" si="23"/>
        <v>22.465202499999972</v>
      </c>
    </row>
    <row r="761" spans="4:7" ht="16" customHeight="1" x14ac:dyDescent="0.25">
      <c r="D761" s="4">
        <v>45415</v>
      </c>
      <c r="E761" s="4">
        <v>94.5</v>
      </c>
      <c r="F761" s="4">
        <f t="shared" si="22"/>
        <v>5.5</v>
      </c>
      <c r="G761" s="4">
        <f t="shared" si="23"/>
        <v>22.182874999999999</v>
      </c>
    </row>
    <row r="762" spans="4:7" ht="16" customHeight="1" x14ac:dyDescent="0.25">
      <c r="D762" s="4">
        <v>45418</v>
      </c>
      <c r="E762" s="4">
        <v>94.56</v>
      </c>
      <c r="F762" s="4">
        <f t="shared" si="22"/>
        <v>5.4399999999999977</v>
      </c>
      <c r="G762" s="4">
        <f t="shared" si="23"/>
        <v>21.940879999999989</v>
      </c>
    </row>
    <row r="763" spans="4:7" ht="16" customHeight="1" x14ac:dyDescent="0.25">
      <c r="D763" s="4">
        <v>45419</v>
      </c>
      <c r="E763" s="4">
        <v>95.03</v>
      </c>
      <c r="F763" s="4">
        <f t="shared" si="22"/>
        <v>4.9699999999999989</v>
      </c>
      <c r="G763" s="4">
        <f t="shared" si="23"/>
        <v>20.045252499999993</v>
      </c>
    </row>
    <row r="764" spans="4:7" ht="16" customHeight="1" x14ac:dyDescent="0.25">
      <c r="D764" s="4">
        <v>45420</v>
      </c>
      <c r="E764" s="4">
        <v>94.76</v>
      </c>
      <c r="F764" s="4">
        <f t="shared" si="22"/>
        <v>5.2399999999999949</v>
      </c>
      <c r="G764" s="4">
        <f t="shared" si="23"/>
        <v>21.134229999999977</v>
      </c>
    </row>
    <row r="765" spans="4:7" ht="16" customHeight="1" x14ac:dyDescent="0.25">
      <c r="D765" s="4">
        <v>45421</v>
      </c>
      <c r="E765" s="4">
        <v>95</v>
      </c>
      <c r="F765" s="4">
        <f t="shared" si="22"/>
        <v>5</v>
      </c>
      <c r="G765" s="4">
        <f t="shared" si="23"/>
        <v>20.166250000000002</v>
      </c>
    </row>
    <row r="766" spans="4:7" ht="16" customHeight="1" x14ac:dyDescent="0.25">
      <c r="D766" s="4">
        <v>45422</v>
      </c>
      <c r="E766" s="4">
        <v>95.09</v>
      </c>
      <c r="F766" s="4">
        <f t="shared" si="22"/>
        <v>4.9099999999999966</v>
      </c>
      <c r="G766" s="4">
        <f t="shared" si="23"/>
        <v>19.803257499999983</v>
      </c>
    </row>
    <row r="767" spans="4:7" ht="16" customHeight="1" x14ac:dyDescent="0.25">
      <c r="D767" s="4">
        <v>45425</v>
      </c>
      <c r="E767" s="4">
        <v>95.21</v>
      </c>
      <c r="F767" s="4">
        <f t="shared" si="22"/>
        <v>4.7900000000000063</v>
      </c>
      <c r="G767" s="4">
        <f t="shared" si="23"/>
        <v>19.319267500000024</v>
      </c>
    </row>
    <row r="768" spans="4:7" ht="16" customHeight="1" x14ac:dyDescent="0.25">
      <c r="D768" s="4">
        <v>45426</v>
      </c>
      <c r="E768" s="4">
        <v>95.23</v>
      </c>
      <c r="F768" s="4">
        <f t="shared" si="22"/>
        <v>4.769999999999996</v>
      </c>
      <c r="G768" s="4">
        <f t="shared" si="23"/>
        <v>19.238602499999981</v>
      </c>
    </row>
    <row r="769" spans="4:7" ht="16" customHeight="1" x14ac:dyDescent="0.25">
      <c r="D769" s="4">
        <v>45427</v>
      </c>
      <c r="E769" s="4">
        <v>95.3</v>
      </c>
      <c r="F769" s="4">
        <f t="shared" si="22"/>
        <v>4.7000000000000028</v>
      </c>
      <c r="G769" s="4">
        <f t="shared" si="23"/>
        <v>18.956275000000012</v>
      </c>
    </row>
    <row r="770" spans="4:7" ht="16" customHeight="1" x14ac:dyDescent="0.25">
      <c r="D770" s="4">
        <v>45428</v>
      </c>
      <c r="E770" s="4">
        <v>95.36</v>
      </c>
      <c r="F770" s="4">
        <f t="shared" si="22"/>
        <v>4.6400000000000006</v>
      </c>
      <c r="G770" s="4">
        <f t="shared" si="23"/>
        <v>18.714280000000002</v>
      </c>
    </row>
    <row r="771" spans="4:7" ht="16" customHeight="1" x14ac:dyDescent="0.25">
      <c r="D771" s="4">
        <v>45429</v>
      </c>
      <c r="E771" s="4">
        <v>95.36</v>
      </c>
      <c r="F771" s="4">
        <f t="shared" si="22"/>
        <v>4.6400000000000006</v>
      </c>
      <c r="G771" s="4">
        <f t="shared" si="23"/>
        <v>18.714280000000002</v>
      </c>
    </row>
    <row r="772" spans="4:7" ht="16" customHeight="1" x14ac:dyDescent="0.25">
      <c r="D772" s="4">
        <v>45432</v>
      </c>
      <c r="E772" s="4">
        <v>95.47</v>
      </c>
      <c r="F772" s="4">
        <f t="shared" si="22"/>
        <v>4.5300000000000011</v>
      </c>
      <c r="G772" s="4">
        <f t="shared" si="23"/>
        <v>18.270622500000005</v>
      </c>
    </row>
    <row r="773" spans="4:7" ht="16" customHeight="1" x14ac:dyDescent="0.25">
      <c r="D773" s="4">
        <v>45433</v>
      </c>
      <c r="E773" s="4">
        <v>95.53</v>
      </c>
      <c r="F773" s="4">
        <f t="shared" si="22"/>
        <v>4.4699999999999989</v>
      </c>
      <c r="G773" s="4">
        <f t="shared" si="23"/>
        <v>18.028627499999995</v>
      </c>
    </row>
    <row r="774" spans="4:7" ht="16" customHeight="1" x14ac:dyDescent="0.25">
      <c r="D774" s="4">
        <v>45434</v>
      </c>
      <c r="E774" s="4">
        <v>95.51</v>
      </c>
      <c r="F774" s="4">
        <f t="shared" si="22"/>
        <v>4.4899999999999949</v>
      </c>
      <c r="G774" s="4">
        <f t="shared" si="23"/>
        <v>18.109292499999977</v>
      </c>
    </row>
    <row r="775" spans="4:7" ht="16" customHeight="1" x14ac:dyDescent="0.25">
      <c r="D775" s="4">
        <v>45435</v>
      </c>
      <c r="E775" s="4">
        <v>95.51</v>
      </c>
      <c r="F775" s="4">
        <f t="shared" si="22"/>
        <v>4.4899999999999949</v>
      </c>
      <c r="G775" s="4">
        <f t="shared" si="23"/>
        <v>18.109292499999977</v>
      </c>
    </row>
    <row r="776" spans="4:7" ht="16" customHeight="1" x14ac:dyDescent="0.25">
      <c r="D776" s="4">
        <v>45436</v>
      </c>
      <c r="E776" s="4">
        <v>95.69</v>
      </c>
      <c r="F776" s="4">
        <f t="shared" si="22"/>
        <v>4.3100000000000023</v>
      </c>
      <c r="G776" s="4">
        <f t="shared" si="23"/>
        <v>17.383307500000008</v>
      </c>
    </row>
    <row r="777" spans="4:7" ht="16" customHeight="1" x14ac:dyDescent="0.25">
      <c r="D777" s="4">
        <v>45439</v>
      </c>
      <c r="E777" s="4">
        <v>95.71</v>
      </c>
      <c r="F777" s="4">
        <f t="shared" si="22"/>
        <v>4.2900000000000063</v>
      </c>
      <c r="G777" s="4">
        <f t="shared" si="23"/>
        <v>17.302642500000026</v>
      </c>
    </row>
    <row r="778" spans="4:7" ht="16" customHeight="1" x14ac:dyDescent="0.25">
      <c r="D778" s="4">
        <v>45440</v>
      </c>
      <c r="E778" s="4">
        <v>96.06</v>
      </c>
      <c r="F778" s="4">
        <f t="shared" si="22"/>
        <v>3.9399999999999977</v>
      </c>
      <c r="G778" s="4">
        <f t="shared" si="23"/>
        <v>15.891004999999991</v>
      </c>
    </row>
    <row r="779" spans="4:7" ht="16" customHeight="1" x14ac:dyDescent="0.25">
      <c r="D779" s="4">
        <v>45441</v>
      </c>
      <c r="E779" s="4">
        <v>95.8</v>
      </c>
      <c r="F779" s="4">
        <f t="shared" si="22"/>
        <v>4.2000000000000028</v>
      </c>
      <c r="G779" s="4">
        <f t="shared" si="23"/>
        <v>16.939650000000011</v>
      </c>
    </row>
    <row r="780" spans="4:7" ht="16" customHeight="1" x14ac:dyDescent="0.25">
      <c r="D780" s="4">
        <v>45442</v>
      </c>
      <c r="E780" s="4">
        <v>95.82</v>
      </c>
      <c r="F780" s="4">
        <f t="shared" si="22"/>
        <v>4.1800000000000068</v>
      </c>
      <c r="G780" s="4">
        <f t="shared" si="23"/>
        <v>16.858985000000025</v>
      </c>
    </row>
    <row r="781" spans="4:7" ht="16" customHeight="1" x14ac:dyDescent="0.25">
      <c r="D781" s="4">
        <v>45443</v>
      </c>
      <c r="E781" s="4">
        <v>95.9</v>
      </c>
      <c r="F781" s="4">
        <f t="shared" si="22"/>
        <v>4.0999999999999943</v>
      </c>
      <c r="G781" s="4">
        <f t="shared" si="23"/>
        <v>16.536324999999977</v>
      </c>
    </row>
    <row r="782" spans="4:7" ht="16" customHeight="1" x14ac:dyDescent="0.25">
      <c r="D782" s="4">
        <v>45446</v>
      </c>
      <c r="E782" s="4">
        <v>95.95</v>
      </c>
      <c r="F782" s="4">
        <f t="shared" si="22"/>
        <v>4.0499999999999972</v>
      </c>
      <c r="G782" s="4">
        <f t="shared" si="23"/>
        <v>16.33466249999999</v>
      </c>
    </row>
    <row r="783" spans="4:7" ht="16" customHeight="1" x14ac:dyDescent="0.25">
      <c r="D783" s="4">
        <v>45447</v>
      </c>
      <c r="E783" s="4">
        <v>95.87</v>
      </c>
      <c r="F783" s="4">
        <f t="shared" si="22"/>
        <v>4.1299999999999955</v>
      </c>
      <c r="G783" s="4">
        <f t="shared" si="23"/>
        <v>16.657322499999982</v>
      </c>
    </row>
    <row r="784" spans="4:7" ht="16" customHeight="1" x14ac:dyDescent="0.25">
      <c r="D784" s="4">
        <v>45448</v>
      </c>
      <c r="E784" s="4">
        <v>95.77</v>
      </c>
      <c r="F784" s="4">
        <f t="shared" si="22"/>
        <v>4.230000000000004</v>
      </c>
      <c r="G784" s="4">
        <f t="shared" si="23"/>
        <v>17.060647500000016</v>
      </c>
    </row>
    <row r="785" spans="4:7" ht="16" customHeight="1" x14ac:dyDescent="0.25">
      <c r="D785" s="4">
        <v>45449</v>
      </c>
      <c r="E785" s="4">
        <v>95.74</v>
      </c>
      <c r="F785" s="4">
        <f t="shared" si="22"/>
        <v>4.2600000000000051</v>
      </c>
      <c r="G785" s="4">
        <f t="shared" si="23"/>
        <v>17.181645000000021</v>
      </c>
    </row>
    <row r="786" spans="4:7" ht="16" customHeight="1" x14ac:dyDescent="0.25">
      <c r="D786" s="4">
        <v>45450</v>
      </c>
      <c r="E786" s="4">
        <v>95.68</v>
      </c>
      <c r="F786" s="4">
        <f t="shared" ref="F786:F849" si="24">100-E786</f>
        <v>4.3199999999999932</v>
      </c>
      <c r="G786" s="4">
        <f t="shared" ref="G786:G849" si="25">IF(((F786/100)*$F$11)&lt;0,0,(F786/100)*$F$11)</f>
        <v>17.423639999999974</v>
      </c>
    </row>
    <row r="787" spans="4:7" ht="16" customHeight="1" x14ac:dyDescent="0.25">
      <c r="D787" s="4">
        <v>45453</v>
      </c>
      <c r="E787" s="4">
        <v>95.64</v>
      </c>
      <c r="F787" s="4">
        <f t="shared" si="24"/>
        <v>4.3599999999999994</v>
      </c>
      <c r="G787" s="4">
        <f t="shared" si="25"/>
        <v>17.584969999999995</v>
      </c>
    </row>
    <row r="788" spans="4:7" ht="16" customHeight="1" x14ac:dyDescent="0.25">
      <c r="D788" s="4">
        <v>45454</v>
      </c>
      <c r="E788" s="4">
        <v>95.52</v>
      </c>
      <c r="F788" s="4">
        <f t="shared" si="24"/>
        <v>4.480000000000004</v>
      </c>
      <c r="G788" s="4">
        <f t="shared" si="25"/>
        <v>18.068960000000015</v>
      </c>
    </row>
    <row r="789" spans="4:7" ht="16" customHeight="1" x14ac:dyDescent="0.25">
      <c r="D789" s="4">
        <v>45455</v>
      </c>
      <c r="E789" s="4">
        <v>95.54</v>
      </c>
      <c r="F789" s="4">
        <f t="shared" si="24"/>
        <v>4.4599999999999937</v>
      </c>
      <c r="G789" s="4">
        <f t="shared" si="25"/>
        <v>17.988294999999976</v>
      </c>
    </row>
    <row r="790" spans="4:7" ht="16" customHeight="1" x14ac:dyDescent="0.25">
      <c r="D790" s="4">
        <v>45456</v>
      </c>
      <c r="E790" s="4">
        <v>95.5</v>
      </c>
      <c r="F790" s="4">
        <f t="shared" si="24"/>
        <v>4.5</v>
      </c>
      <c r="G790" s="4">
        <f t="shared" si="25"/>
        <v>18.149625</v>
      </c>
    </row>
    <row r="791" spans="4:7" ht="16" customHeight="1" x14ac:dyDescent="0.25">
      <c r="D791" s="4">
        <v>45457</v>
      </c>
      <c r="E791" s="4">
        <v>95.51</v>
      </c>
      <c r="F791" s="4">
        <f t="shared" si="24"/>
        <v>4.4899999999999949</v>
      </c>
      <c r="G791" s="4">
        <f t="shared" si="25"/>
        <v>18.109292499999977</v>
      </c>
    </row>
    <row r="792" spans="4:7" ht="16" customHeight="1" x14ac:dyDescent="0.25">
      <c r="D792" s="4">
        <v>45460</v>
      </c>
      <c r="E792" s="4">
        <v>95.4</v>
      </c>
      <c r="F792" s="4">
        <f t="shared" si="24"/>
        <v>4.5999999999999943</v>
      </c>
      <c r="G792" s="4">
        <f t="shared" si="25"/>
        <v>18.552949999999978</v>
      </c>
    </row>
    <row r="793" spans="4:7" ht="16" customHeight="1" x14ac:dyDescent="0.25">
      <c r="D793" s="4">
        <v>45461</v>
      </c>
      <c r="E793" s="4">
        <v>95.31</v>
      </c>
      <c r="F793" s="4">
        <f t="shared" si="24"/>
        <v>4.6899999999999977</v>
      </c>
      <c r="G793" s="4">
        <f t="shared" si="25"/>
        <v>18.915942499999989</v>
      </c>
    </row>
    <row r="794" spans="4:7" ht="16" customHeight="1" x14ac:dyDescent="0.25">
      <c r="D794" s="4">
        <v>45462</v>
      </c>
      <c r="E794" s="4">
        <v>95.25</v>
      </c>
      <c r="F794" s="4">
        <f t="shared" si="24"/>
        <v>4.75</v>
      </c>
      <c r="G794" s="4">
        <f t="shared" si="25"/>
        <v>19.157937499999999</v>
      </c>
    </row>
    <row r="795" spans="4:7" ht="16" customHeight="1" x14ac:dyDescent="0.25">
      <c r="D795" s="4">
        <v>45463</v>
      </c>
      <c r="E795" s="4">
        <v>95.22</v>
      </c>
      <c r="F795" s="4">
        <f t="shared" si="24"/>
        <v>4.7800000000000011</v>
      </c>
      <c r="G795" s="4">
        <f t="shared" si="25"/>
        <v>19.278935000000004</v>
      </c>
    </row>
    <row r="796" spans="4:7" ht="16" customHeight="1" x14ac:dyDescent="0.25">
      <c r="D796" s="4">
        <v>45464</v>
      </c>
      <c r="E796" s="4">
        <v>95.13</v>
      </c>
      <c r="F796" s="4">
        <f t="shared" si="24"/>
        <v>4.8700000000000045</v>
      </c>
      <c r="G796" s="4">
        <f t="shared" si="25"/>
        <v>19.641927500000019</v>
      </c>
    </row>
    <row r="797" spans="4:7" ht="16" customHeight="1" x14ac:dyDescent="0.25">
      <c r="D797" s="4">
        <v>45467</v>
      </c>
      <c r="E797" s="4">
        <v>95.15</v>
      </c>
      <c r="F797" s="4">
        <f t="shared" si="24"/>
        <v>4.8499999999999943</v>
      </c>
      <c r="G797" s="4">
        <f t="shared" si="25"/>
        <v>19.561262499999977</v>
      </c>
    </row>
    <row r="798" spans="4:7" ht="16" customHeight="1" x14ac:dyDescent="0.25">
      <c r="D798" s="4">
        <v>45468</v>
      </c>
      <c r="E798" s="4">
        <v>95.07</v>
      </c>
      <c r="F798" s="4">
        <f t="shared" si="24"/>
        <v>4.9300000000000068</v>
      </c>
      <c r="G798" s="4">
        <f t="shared" si="25"/>
        <v>19.883922500000025</v>
      </c>
    </row>
    <row r="799" spans="4:7" ht="16" customHeight="1" x14ac:dyDescent="0.25">
      <c r="D799" s="4">
        <v>45469</v>
      </c>
      <c r="E799" s="4">
        <v>95.12</v>
      </c>
      <c r="F799" s="4">
        <f t="shared" si="24"/>
        <v>4.8799999999999955</v>
      </c>
      <c r="G799" s="4">
        <f t="shared" si="25"/>
        <v>19.682259999999982</v>
      </c>
    </row>
    <row r="800" spans="4:7" ht="16" customHeight="1" x14ac:dyDescent="0.25">
      <c r="D800" s="4">
        <v>45470</v>
      </c>
      <c r="E800" s="4">
        <v>95.15</v>
      </c>
      <c r="F800" s="4">
        <f t="shared" si="24"/>
        <v>4.8499999999999943</v>
      </c>
      <c r="G800" s="4">
        <f t="shared" si="25"/>
        <v>19.561262499999977</v>
      </c>
    </row>
    <row r="801" spans="4:7" ht="16" customHeight="1" x14ac:dyDescent="0.25">
      <c r="D801" s="4">
        <v>45471</v>
      </c>
      <c r="E801" s="4">
        <v>95.14</v>
      </c>
      <c r="F801" s="4">
        <f t="shared" si="24"/>
        <v>4.8599999999999994</v>
      </c>
      <c r="G801" s="4">
        <f t="shared" si="25"/>
        <v>19.601595</v>
      </c>
    </row>
    <row r="802" spans="4:7" ht="16" customHeight="1" x14ac:dyDescent="0.25">
      <c r="D802" s="4">
        <v>45474</v>
      </c>
      <c r="E802" s="4">
        <v>94.89</v>
      </c>
      <c r="F802" s="4">
        <f t="shared" si="24"/>
        <v>5.1099999999999994</v>
      </c>
      <c r="G802" s="4">
        <f t="shared" si="25"/>
        <v>20.609907499999995</v>
      </c>
    </row>
    <row r="803" spans="4:7" ht="16" customHeight="1" x14ac:dyDescent="0.25">
      <c r="D803" s="4">
        <v>45475</v>
      </c>
      <c r="E803" s="4">
        <v>94.53</v>
      </c>
      <c r="F803" s="4">
        <f t="shared" si="24"/>
        <v>5.4699999999999989</v>
      </c>
      <c r="G803" s="4">
        <f t="shared" si="25"/>
        <v>22.061877499999994</v>
      </c>
    </row>
    <row r="804" spans="4:7" ht="16" customHeight="1" x14ac:dyDescent="0.25">
      <c r="D804" s="4">
        <v>45476</v>
      </c>
      <c r="E804" s="4">
        <v>94.39</v>
      </c>
      <c r="F804" s="4">
        <f t="shared" si="24"/>
        <v>5.6099999999999994</v>
      </c>
      <c r="G804" s="4">
        <f t="shared" si="25"/>
        <v>22.6265325</v>
      </c>
    </row>
    <row r="805" spans="4:7" ht="16" customHeight="1" x14ac:dyDescent="0.25">
      <c r="D805" s="4">
        <v>45477</v>
      </c>
      <c r="E805" s="4">
        <v>94.38</v>
      </c>
      <c r="F805" s="4">
        <f t="shared" si="24"/>
        <v>5.6200000000000045</v>
      </c>
      <c r="G805" s="4">
        <f t="shared" si="25"/>
        <v>22.666865000000019</v>
      </c>
    </row>
    <row r="806" spans="4:7" ht="16" customHeight="1" x14ac:dyDescent="0.25">
      <c r="D806" s="4">
        <v>45478</v>
      </c>
      <c r="E806" s="4">
        <v>94.38</v>
      </c>
      <c r="F806" s="4">
        <f t="shared" si="24"/>
        <v>5.6200000000000045</v>
      </c>
      <c r="G806" s="4">
        <f t="shared" si="25"/>
        <v>22.666865000000019</v>
      </c>
    </row>
    <row r="807" spans="4:7" ht="16" customHeight="1" x14ac:dyDescent="0.25">
      <c r="D807" s="4">
        <v>45481</v>
      </c>
      <c r="E807" s="4">
        <v>94.28</v>
      </c>
      <c r="F807" s="4">
        <f t="shared" si="24"/>
        <v>5.7199999999999989</v>
      </c>
      <c r="G807" s="4">
        <f t="shared" si="25"/>
        <v>23.070189999999993</v>
      </c>
    </row>
    <row r="808" spans="4:7" ht="16" customHeight="1" x14ac:dyDescent="0.25">
      <c r="D808" s="4">
        <v>45482</v>
      </c>
      <c r="E808" s="4">
        <v>94.21</v>
      </c>
      <c r="F808" s="4">
        <f t="shared" si="24"/>
        <v>5.7900000000000063</v>
      </c>
      <c r="G808" s="4">
        <f t="shared" si="25"/>
        <v>23.352517500000026</v>
      </c>
    </row>
    <row r="809" spans="4:7" ht="16" customHeight="1" x14ac:dyDescent="0.25">
      <c r="D809" s="4">
        <v>45483</v>
      </c>
      <c r="E809" s="4">
        <v>94.26</v>
      </c>
      <c r="F809" s="4">
        <f t="shared" si="24"/>
        <v>5.7399999999999949</v>
      </c>
      <c r="G809" s="4">
        <f t="shared" si="25"/>
        <v>23.150854999999979</v>
      </c>
    </row>
    <row r="810" spans="4:7" ht="16" customHeight="1" x14ac:dyDescent="0.25">
      <c r="D810" s="4">
        <v>45484</v>
      </c>
      <c r="E810" s="4">
        <v>94.29</v>
      </c>
      <c r="F810" s="4">
        <f t="shared" si="24"/>
        <v>5.7099999999999937</v>
      </c>
      <c r="G810" s="4">
        <f t="shared" si="25"/>
        <v>23.029857499999974</v>
      </c>
    </row>
    <row r="811" spans="4:7" ht="16" customHeight="1" x14ac:dyDescent="0.25">
      <c r="D811" s="4">
        <v>45485</v>
      </c>
      <c r="E811" s="4">
        <v>94.31</v>
      </c>
      <c r="F811" s="4">
        <f t="shared" si="24"/>
        <v>5.6899999999999977</v>
      </c>
      <c r="G811" s="4">
        <f t="shared" si="25"/>
        <v>22.949192499999992</v>
      </c>
    </row>
    <row r="812" spans="4:7" ht="16" customHeight="1" x14ac:dyDescent="0.25">
      <c r="D812" s="4">
        <v>45488</v>
      </c>
      <c r="E812" s="4">
        <v>94.17</v>
      </c>
      <c r="F812" s="4">
        <f t="shared" si="24"/>
        <v>5.8299999999999983</v>
      </c>
      <c r="G812" s="4">
        <f t="shared" si="25"/>
        <v>23.513847499999994</v>
      </c>
    </row>
    <row r="813" spans="4:7" ht="16" customHeight="1" x14ac:dyDescent="0.25">
      <c r="D813" s="4">
        <v>45489</v>
      </c>
      <c r="E813" s="4">
        <v>94.13</v>
      </c>
      <c r="F813" s="4">
        <f t="shared" si="24"/>
        <v>5.8700000000000045</v>
      </c>
      <c r="G813" s="4">
        <f t="shared" si="25"/>
        <v>23.675177500000018</v>
      </c>
    </row>
    <row r="814" spans="4:7" ht="16" customHeight="1" x14ac:dyDescent="0.25">
      <c r="D814" s="4">
        <v>45490</v>
      </c>
      <c r="E814" s="4">
        <v>94.11</v>
      </c>
      <c r="F814" s="4">
        <f t="shared" si="24"/>
        <v>5.8900000000000006</v>
      </c>
      <c r="G814" s="4">
        <f t="shared" si="25"/>
        <v>23.755842500000004</v>
      </c>
    </row>
    <row r="815" spans="4:7" ht="16" customHeight="1" x14ac:dyDescent="0.25">
      <c r="D815" s="4">
        <v>45491</v>
      </c>
      <c r="E815" s="4">
        <v>94.01</v>
      </c>
      <c r="F815" s="4">
        <f t="shared" si="24"/>
        <v>5.9899999999999949</v>
      </c>
      <c r="G815" s="4">
        <f t="shared" si="25"/>
        <v>24.159167499999977</v>
      </c>
    </row>
    <row r="816" spans="4:7" ht="16" customHeight="1" x14ac:dyDescent="0.25">
      <c r="D816" s="4">
        <v>45492</v>
      </c>
      <c r="E816" s="4">
        <v>94</v>
      </c>
      <c r="F816" s="4">
        <f t="shared" si="24"/>
        <v>6</v>
      </c>
      <c r="G816" s="4">
        <f t="shared" si="25"/>
        <v>24.199499999999997</v>
      </c>
    </row>
    <row r="817" spans="4:7" ht="16" customHeight="1" x14ac:dyDescent="0.25">
      <c r="D817" s="4">
        <v>45495</v>
      </c>
      <c r="E817" s="4">
        <v>93.95</v>
      </c>
      <c r="F817" s="4">
        <f t="shared" si="24"/>
        <v>6.0499999999999972</v>
      </c>
      <c r="G817" s="4">
        <f t="shared" si="25"/>
        <v>24.401162499999987</v>
      </c>
    </row>
    <row r="818" spans="4:7" ht="16" customHeight="1" x14ac:dyDescent="0.25">
      <c r="D818" s="4">
        <v>45496</v>
      </c>
      <c r="E818" s="4">
        <v>93.85</v>
      </c>
      <c r="F818" s="4">
        <f t="shared" si="24"/>
        <v>6.1500000000000057</v>
      </c>
      <c r="G818" s="4">
        <f t="shared" si="25"/>
        <v>24.804487500000022</v>
      </c>
    </row>
    <row r="819" spans="4:7" ht="16" customHeight="1" x14ac:dyDescent="0.25">
      <c r="D819" s="4">
        <v>45497</v>
      </c>
      <c r="E819" s="4">
        <v>93.76</v>
      </c>
      <c r="F819" s="4">
        <f t="shared" si="24"/>
        <v>6.2399999999999949</v>
      </c>
      <c r="G819" s="4">
        <f t="shared" si="25"/>
        <v>25.16747999999998</v>
      </c>
    </row>
    <row r="820" spans="4:7" ht="16" customHeight="1" x14ac:dyDescent="0.25">
      <c r="D820" s="4">
        <v>45498</v>
      </c>
      <c r="E820" s="4">
        <v>93.69</v>
      </c>
      <c r="F820" s="4">
        <f t="shared" si="24"/>
        <v>6.3100000000000023</v>
      </c>
      <c r="G820" s="4">
        <f t="shared" si="25"/>
        <v>25.449807500000006</v>
      </c>
    </row>
    <row r="821" spans="4:7" ht="16" customHeight="1" x14ac:dyDescent="0.25">
      <c r="D821" s="4">
        <v>45499</v>
      </c>
      <c r="E821" s="4">
        <v>93.71</v>
      </c>
      <c r="F821" s="4">
        <f t="shared" si="24"/>
        <v>6.2900000000000063</v>
      </c>
      <c r="G821" s="4">
        <f t="shared" si="25"/>
        <v>25.369142500000027</v>
      </c>
    </row>
    <row r="822" spans="4:7" ht="16" customHeight="1" x14ac:dyDescent="0.25">
      <c r="D822" s="4">
        <v>45502</v>
      </c>
      <c r="E822" s="4">
        <v>93.69</v>
      </c>
      <c r="F822" s="4">
        <f t="shared" si="24"/>
        <v>6.3100000000000023</v>
      </c>
      <c r="G822" s="4">
        <f t="shared" si="25"/>
        <v>25.449807500000006</v>
      </c>
    </row>
    <row r="823" spans="4:7" ht="16" customHeight="1" x14ac:dyDescent="0.25">
      <c r="D823" s="4">
        <v>45503</v>
      </c>
      <c r="E823" s="4">
        <v>93.67</v>
      </c>
      <c r="F823" s="4">
        <f t="shared" si="24"/>
        <v>6.3299999999999983</v>
      </c>
      <c r="G823" s="4">
        <f t="shared" si="25"/>
        <v>25.530472499999991</v>
      </c>
    </row>
    <row r="824" spans="4:7" ht="16" customHeight="1" x14ac:dyDescent="0.25">
      <c r="D824" s="4">
        <v>45504</v>
      </c>
      <c r="E824" s="4">
        <v>93.6</v>
      </c>
      <c r="F824" s="4">
        <f t="shared" si="24"/>
        <v>6.4000000000000057</v>
      </c>
      <c r="G824" s="4">
        <f t="shared" si="25"/>
        <v>25.812800000000021</v>
      </c>
    </row>
    <row r="825" spans="4:7" ht="16" customHeight="1" x14ac:dyDescent="0.25">
      <c r="D825" s="4">
        <v>45505</v>
      </c>
      <c r="E825" s="4">
        <v>93.55</v>
      </c>
      <c r="F825" s="4">
        <f t="shared" si="24"/>
        <v>6.4500000000000028</v>
      </c>
      <c r="G825" s="4">
        <f t="shared" si="25"/>
        <v>26.014462500000011</v>
      </c>
    </row>
    <row r="826" spans="4:7" ht="16" customHeight="1" x14ac:dyDescent="0.25">
      <c r="D826" s="4">
        <v>45506</v>
      </c>
      <c r="E826" s="4">
        <v>93.38</v>
      </c>
      <c r="F826" s="4">
        <f t="shared" si="24"/>
        <v>6.6200000000000045</v>
      </c>
      <c r="G826" s="4">
        <f t="shared" si="25"/>
        <v>26.700115000000018</v>
      </c>
    </row>
    <row r="827" spans="4:7" ht="16" customHeight="1" x14ac:dyDescent="0.25">
      <c r="D827" s="4">
        <v>45509</v>
      </c>
      <c r="E827" s="4">
        <v>92.92</v>
      </c>
      <c r="F827" s="4">
        <f t="shared" si="24"/>
        <v>7.0799999999999983</v>
      </c>
      <c r="G827" s="4">
        <f t="shared" si="25"/>
        <v>28.555409999999995</v>
      </c>
    </row>
    <row r="828" spans="4:7" ht="16" customHeight="1" x14ac:dyDescent="0.25">
      <c r="D828" s="4">
        <v>45510</v>
      </c>
      <c r="E828" s="4">
        <v>92.99</v>
      </c>
      <c r="F828" s="4">
        <f t="shared" si="24"/>
        <v>7.0100000000000051</v>
      </c>
      <c r="G828" s="4">
        <f t="shared" si="25"/>
        <v>28.273082500000019</v>
      </c>
    </row>
    <row r="829" spans="4:7" ht="16" customHeight="1" x14ac:dyDescent="0.25">
      <c r="D829" s="4">
        <v>45511</v>
      </c>
      <c r="E829" s="4">
        <v>94.38</v>
      </c>
      <c r="F829" s="4">
        <f t="shared" si="24"/>
        <v>5.6200000000000045</v>
      </c>
      <c r="G829" s="4">
        <f t="shared" si="25"/>
        <v>22.666865000000019</v>
      </c>
    </row>
    <row r="830" spans="4:7" ht="16" customHeight="1" x14ac:dyDescent="0.25">
      <c r="D830" s="4">
        <v>45512</v>
      </c>
      <c r="E830" s="4">
        <v>93.72</v>
      </c>
      <c r="F830" s="4">
        <f t="shared" si="24"/>
        <v>6.2800000000000011</v>
      </c>
      <c r="G830" s="4">
        <f t="shared" si="25"/>
        <v>25.328810000000004</v>
      </c>
    </row>
    <row r="831" spans="4:7" ht="16" customHeight="1" x14ac:dyDescent="0.25">
      <c r="D831" s="4">
        <v>45513</v>
      </c>
      <c r="E831" s="4">
        <v>93.93</v>
      </c>
      <c r="F831" s="4">
        <f t="shared" si="24"/>
        <v>6.0699999999999932</v>
      </c>
      <c r="G831" s="4">
        <f t="shared" si="25"/>
        <v>24.481827499999973</v>
      </c>
    </row>
    <row r="832" spans="4:7" ht="16" customHeight="1" x14ac:dyDescent="0.25">
      <c r="D832" s="4">
        <v>45516</v>
      </c>
      <c r="E832" s="4">
        <v>93.88</v>
      </c>
      <c r="F832" s="4">
        <f t="shared" si="24"/>
        <v>6.1200000000000045</v>
      </c>
      <c r="G832" s="4">
        <f t="shared" si="25"/>
        <v>24.683490000000017</v>
      </c>
    </row>
    <row r="833" spans="4:7" ht="16" customHeight="1" x14ac:dyDescent="0.25">
      <c r="D833" s="4">
        <v>45517</v>
      </c>
      <c r="E833" s="4">
        <v>93.99</v>
      </c>
      <c r="F833" s="4">
        <f t="shared" si="24"/>
        <v>6.0100000000000051</v>
      </c>
      <c r="G833" s="4">
        <f t="shared" si="25"/>
        <v>24.23983250000002</v>
      </c>
    </row>
    <row r="834" spans="4:7" ht="16" customHeight="1" x14ac:dyDescent="0.25">
      <c r="D834" s="4">
        <v>45518</v>
      </c>
      <c r="E834" s="4">
        <v>94.34</v>
      </c>
      <c r="F834" s="4">
        <f t="shared" si="24"/>
        <v>5.6599999999999966</v>
      </c>
      <c r="G834" s="4">
        <f t="shared" si="25"/>
        <v>22.828194999999983</v>
      </c>
    </row>
    <row r="835" spans="4:7" ht="16" customHeight="1" x14ac:dyDescent="0.25">
      <c r="D835" s="4">
        <v>45519</v>
      </c>
      <c r="E835" s="4">
        <v>94.28</v>
      </c>
      <c r="F835" s="4">
        <f t="shared" si="24"/>
        <v>5.7199999999999989</v>
      </c>
      <c r="G835" s="4">
        <f t="shared" si="25"/>
        <v>23.070189999999993</v>
      </c>
    </row>
    <row r="836" spans="4:7" ht="16" customHeight="1" x14ac:dyDescent="0.25">
      <c r="D836" s="4">
        <v>45520</v>
      </c>
      <c r="E836" s="4">
        <v>94.34</v>
      </c>
      <c r="F836" s="4">
        <f t="shared" si="24"/>
        <v>5.6599999999999966</v>
      </c>
      <c r="G836" s="4">
        <f t="shared" si="25"/>
        <v>22.828194999999983</v>
      </c>
    </row>
    <row r="837" spans="4:7" ht="16" customHeight="1" x14ac:dyDescent="0.25">
      <c r="D837" s="4">
        <v>45523</v>
      </c>
      <c r="E837" s="4">
        <v>94.3</v>
      </c>
      <c r="F837" s="4">
        <f t="shared" si="24"/>
        <v>5.7000000000000028</v>
      </c>
      <c r="G837" s="4">
        <f t="shared" si="25"/>
        <v>22.989525000000011</v>
      </c>
    </row>
    <row r="838" spans="4:7" ht="16" customHeight="1" x14ac:dyDescent="0.25">
      <c r="D838" s="4">
        <v>45524</v>
      </c>
      <c r="E838" s="4">
        <v>94.36</v>
      </c>
      <c r="F838" s="4">
        <f t="shared" si="24"/>
        <v>5.6400000000000006</v>
      </c>
      <c r="G838" s="4">
        <f t="shared" si="25"/>
        <v>22.747530000000001</v>
      </c>
    </row>
    <row r="839" spans="4:7" ht="16" customHeight="1" x14ac:dyDescent="0.25">
      <c r="D839" s="4">
        <v>45525</v>
      </c>
      <c r="E839" s="4">
        <v>94.31</v>
      </c>
      <c r="F839" s="4">
        <f t="shared" si="24"/>
        <v>5.6899999999999977</v>
      </c>
      <c r="G839" s="4">
        <f t="shared" si="25"/>
        <v>22.949192499999992</v>
      </c>
    </row>
    <row r="840" spans="4:7" ht="16" customHeight="1" x14ac:dyDescent="0.25">
      <c r="D840" s="4">
        <v>45526</v>
      </c>
      <c r="E840" s="4">
        <v>94.31</v>
      </c>
      <c r="F840" s="4">
        <f t="shared" si="24"/>
        <v>5.6899999999999977</v>
      </c>
      <c r="G840" s="4">
        <f t="shared" si="25"/>
        <v>22.949192499999992</v>
      </c>
    </row>
    <row r="841" spans="4:7" ht="16" customHeight="1" x14ac:dyDescent="0.25">
      <c r="D841" s="4">
        <v>45527</v>
      </c>
      <c r="E841" s="4">
        <v>94.3</v>
      </c>
      <c r="F841" s="4">
        <f t="shared" si="24"/>
        <v>5.7000000000000028</v>
      </c>
      <c r="G841" s="4">
        <f t="shared" si="25"/>
        <v>22.989525000000011</v>
      </c>
    </row>
    <row r="842" spans="4:7" ht="16" customHeight="1" x14ac:dyDescent="0.25">
      <c r="D842" s="4">
        <v>45530</v>
      </c>
      <c r="E842" s="4">
        <v>94.29</v>
      </c>
      <c r="F842" s="4">
        <f t="shared" si="24"/>
        <v>5.7099999999999937</v>
      </c>
      <c r="G842" s="4">
        <f t="shared" si="25"/>
        <v>23.029857499999974</v>
      </c>
    </row>
    <row r="843" spans="4:7" ht="16" customHeight="1" x14ac:dyDescent="0.25">
      <c r="D843" s="4">
        <v>45531</v>
      </c>
      <c r="E843" s="4">
        <v>94.24</v>
      </c>
      <c r="F843" s="4">
        <f t="shared" si="24"/>
        <v>5.7600000000000051</v>
      </c>
      <c r="G843" s="4">
        <f t="shared" si="25"/>
        <v>23.231520000000021</v>
      </c>
    </row>
    <row r="844" spans="4:7" ht="16" customHeight="1" x14ac:dyDescent="0.25">
      <c r="D844" s="4">
        <v>45532</v>
      </c>
      <c r="E844" s="4">
        <v>94.27</v>
      </c>
      <c r="F844" s="4">
        <f t="shared" si="24"/>
        <v>5.730000000000004</v>
      </c>
      <c r="G844" s="4">
        <f t="shared" si="25"/>
        <v>23.110522500000016</v>
      </c>
    </row>
    <row r="845" spans="4:7" ht="16" customHeight="1" x14ac:dyDescent="0.25">
      <c r="D845" s="4">
        <v>45533</v>
      </c>
      <c r="E845" s="4">
        <v>94.27</v>
      </c>
      <c r="F845" s="4">
        <f t="shared" si="24"/>
        <v>5.730000000000004</v>
      </c>
      <c r="G845" s="4">
        <f t="shared" si="25"/>
        <v>23.110522500000016</v>
      </c>
    </row>
    <row r="846" spans="4:7" ht="16" customHeight="1" x14ac:dyDescent="0.25">
      <c r="D846" s="4">
        <v>45534</v>
      </c>
      <c r="E846" s="4">
        <v>94.27</v>
      </c>
      <c r="F846" s="4">
        <f t="shared" si="24"/>
        <v>5.730000000000004</v>
      </c>
      <c r="G846" s="4">
        <f t="shared" si="25"/>
        <v>23.110522500000016</v>
      </c>
    </row>
    <row r="847" spans="4:7" ht="16" customHeight="1" x14ac:dyDescent="0.25">
      <c r="D847" s="4">
        <v>45537</v>
      </c>
      <c r="E847" s="4">
        <v>94.27</v>
      </c>
      <c r="F847" s="4">
        <f t="shared" si="24"/>
        <v>5.730000000000004</v>
      </c>
      <c r="G847" s="4">
        <f t="shared" si="25"/>
        <v>23.110522500000016</v>
      </c>
    </row>
    <row r="848" spans="4:7" ht="16" customHeight="1" x14ac:dyDescent="0.25">
      <c r="D848" s="4">
        <v>45538</v>
      </c>
      <c r="E848" s="4">
        <v>94.2</v>
      </c>
      <c r="F848" s="4">
        <f t="shared" si="24"/>
        <v>5.7999999999999972</v>
      </c>
      <c r="G848" s="4">
        <f t="shared" si="25"/>
        <v>23.392849999999985</v>
      </c>
    </row>
    <row r="849" spans="4:7" ht="16" customHeight="1" x14ac:dyDescent="0.25">
      <c r="D849" s="4">
        <v>45539</v>
      </c>
      <c r="E849" s="4">
        <v>94.18</v>
      </c>
      <c r="F849" s="4">
        <f t="shared" si="24"/>
        <v>5.8199999999999932</v>
      </c>
      <c r="G849" s="4">
        <f t="shared" si="25"/>
        <v>23.473514999999971</v>
      </c>
    </row>
    <row r="850" spans="4:7" ht="16" customHeight="1" x14ac:dyDescent="0.25">
      <c r="D850" s="4">
        <v>45540</v>
      </c>
      <c r="E850" s="4">
        <v>94.23</v>
      </c>
      <c r="F850" s="4">
        <f t="shared" ref="F850:F913" si="26">100-E850</f>
        <v>5.769999999999996</v>
      </c>
      <c r="G850" s="4">
        <f t="shared" ref="G850:G913" si="27">IF(((F850/100)*$F$11)&lt;0,0,(F850/100)*$F$11)</f>
        <v>23.271852499999984</v>
      </c>
    </row>
    <row r="851" spans="4:7" ht="16" customHeight="1" x14ac:dyDescent="0.25">
      <c r="D851" s="4">
        <v>45541</v>
      </c>
      <c r="E851" s="4">
        <v>94.25</v>
      </c>
      <c r="F851" s="4">
        <f t="shared" si="26"/>
        <v>5.75</v>
      </c>
      <c r="G851" s="4">
        <f t="shared" si="27"/>
        <v>23.191187500000002</v>
      </c>
    </row>
    <row r="852" spans="4:7" ht="16" customHeight="1" x14ac:dyDescent="0.25">
      <c r="D852" s="4">
        <v>45544</v>
      </c>
      <c r="E852" s="4">
        <v>94.28</v>
      </c>
      <c r="F852" s="4">
        <f t="shared" si="26"/>
        <v>5.7199999999999989</v>
      </c>
      <c r="G852" s="4">
        <f t="shared" si="27"/>
        <v>23.070189999999993</v>
      </c>
    </row>
    <row r="853" spans="4:7" ht="16" customHeight="1" x14ac:dyDescent="0.25">
      <c r="D853" s="4">
        <v>45545</v>
      </c>
      <c r="E853" s="4">
        <v>94.35</v>
      </c>
      <c r="F853" s="4">
        <f t="shared" si="26"/>
        <v>5.6500000000000057</v>
      </c>
      <c r="G853" s="4">
        <f t="shared" si="27"/>
        <v>22.787862500000024</v>
      </c>
    </row>
    <row r="854" spans="4:7" ht="16" customHeight="1" x14ac:dyDescent="0.25">
      <c r="D854" s="4">
        <v>45546</v>
      </c>
      <c r="E854" s="4">
        <v>94.38</v>
      </c>
      <c r="F854" s="4">
        <f t="shared" si="26"/>
        <v>5.6200000000000045</v>
      </c>
      <c r="G854" s="4">
        <f t="shared" si="27"/>
        <v>22.666865000000019</v>
      </c>
    </row>
    <row r="855" spans="4:7" ht="16" customHeight="1" x14ac:dyDescent="0.25">
      <c r="D855" s="4">
        <v>45547</v>
      </c>
      <c r="E855" s="4">
        <v>94.41</v>
      </c>
      <c r="F855" s="4">
        <f t="shared" si="26"/>
        <v>5.5900000000000034</v>
      </c>
      <c r="G855" s="4">
        <f t="shared" si="27"/>
        <v>22.545867500000014</v>
      </c>
    </row>
    <row r="856" spans="4:7" ht="16" customHeight="1" x14ac:dyDescent="0.25">
      <c r="D856" s="4">
        <v>45548</v>
      </c>
      <c r="E856" s="4">
        <v>94.44</v>
      </c>
      <c r="F856" s="4">
        <f t="shared" si="26"/>
        <v>5.5600000000000023</v>
      </c>
      <c r="G856" s="4">
        <f t="shared" si="27"/>
        <v>22.424870000000009</v>
      </c>
    </row>
    <row r="857" spans="4:7" ht="16" customHeight="1" x14ac:dyDescent="0.25">
      <c r="D857" s="4">
        <v>45551</v>
      </c>
      <c r="E857" s="4">
        <v>94.42</v>
      </c>
      <c r="F857" s="4">
        <f t="shared" si="26"/>
        <v>5.5799999999999983</v>
      </c>
      <c r="G857" s="4">
        <f t="shared" si="27"/>
        <v>22.505534999999991</v>
      </c>
    </row>
    <row r="858" spans="4:7" ht="16" customHeight="1" x14ac:dyDescent="0.25">
      <c r="D858" s="4">
        <v>45552</v>
      </c>
      <c r="E858" s="4">
        <v>94.42</v>
      </c>
      <c r="F858" s="4">
        <f t="shared" si="26"/>
        <v>5.5799999999999983</v>
      </c>
      <c r="G858" s="4">
        <f t="shared" si="27"/>
        <v>22.505534999999991</v>
      </c>
    </row>
    <row r="859" spans="4:7" ht="16" customHeight="1" x14ac:dyDescent="0.25">
      <c r="D859" s="4">
        <v>45553</v>
      </c>
      <c r="E859" s="4">
        <v>94.51</v>
      </c>
      <c r="F859" s="4">
        <f t="shared" si="26"/>
        <v>5.4899999999999949</v>
      </c>
      <c r="G859" s="4">
        <f t="shared" si="27"/>
        <v>22.14254249999998</v>
      </c>
    </row>
    <row r="860" spans="4:7" ht="16" customHeight="1" x14ac:dyDescent="0.25">
      <c r="D860" s="4">
        <v>45554</v>
      </c>
      <c r="E860" s="4">
        <v>94.52</v>
      </c>
      <c r="F860" s="4">
        <f t="shared" si="26"/>
        <v>5.480000000000004</v>
      </c>
      <c r="G860" s="4">
        <f t="shared" si="27"/>
        <v>22.102210000000017</v>
      </c>
    </row>
    <row r="861" spans="4:7" ht="16" customHeight="1" x14ac:dyDescent="0.25">
      <c r="D861" s="4">
        <v>45555</v>
      </c>
      <c r="E861" s="4">
        <v>94.54</v>
      </c>
      <c r="F861" s="4">
        <f t="shared" si="26"/>
        <v>5.4599999999999937</v>
      </c>
      <c r="G861" s="4">
        <f t="shared" si="27"/>
        <v>22.021544999999975</v>
      </c>
    </row>
    <row r="862" spans="4:7" ht="16" customHeight="1" x14ac:dyDescent="0.25">
      <c r="D862" s="4">
        <v>45558</v>
      </c>
      <c r="E862" s="4">
        <v>94.57</v>
      </c>
      <c r="F862" s="4">
        <f t="shared" si="26"/>
        <v>5.4300000000000068</v>
      </c>
      <c r="G862" s="4">
        <f t="shared" si="27"/>
        <v>21.900547500000027</v>
      </c>
    </row>
    <row r="863" spans="4:7" ht="16" customHeight="1" x14ac:dyDescent="0.25">
      <c r="D863" s="4">
        <v>45559</v>
      </c>
      <c r="E863" s="4">
        <v>94.53</v>
      </c>
      <c r="F863" s="4">
        <f t="shared" si="26"/>
        <v>5.4699999999999989</v>
      </c>
      <c r="G863" s="4">
        <f t="shared" si="27"/>
        <v>22.061877499999994</v>
      </c>
    </row>
    <row r="864" spans="4:7" ht="16" customHeight="1" x14ac:dyDescent="0.25">
      <c r="D864" s="4">
        <v>45560</v>
      </c>
      <c r="E864" s="4">
        <v>94.51</v>
      </c>
      <c r="F864" s="4">
        <f t="shared" si="26"/>
        <v>5.4899999999999949</v>
      </c>
      <c r="G864" s="4">
        <f t="shared" si="27"/>
        <v>22.14254249999998</v>
      </c>
    </row>
    <row r="865" spans="4:7" ht="16" customHeight="1" x14ac:dyDescent="0.25">
      <c r="D865" s="4">
        <v>45561</v>
      </c>
      <c r="E865" s="4">
        <v>94.53</v>
      </c>
      <c r="F865" s="4">
        <f t="shared" si="26"/>
        <v>5.4699999999999989</v>
      </c>
      <c r="G865" s="4">
        <f t="shared" si="27"/>
        <v>22.061877499999994</v>
      </c>
    </row>
    <row r="866" spans="4:7" ht="16" customHeight="1" x14ac:dyDescent="0.25">
      <c r="D866" s="4">
        <v>45562</v>
      </c>
      <c r="E866" s="4">
        <v>94.55</v>
      </c>
      <c r="F866" s="4">
        <f t="shared" si="26"/>
        <v>5.4500000000000028</v>
      </c>
      <c r="G866" s="4">
        <f t="shared" si="27"/>
        <v>21.981212500000012</v>
      </c>
    </row>
    <row r="867" spans="4:7" ht="16" customHeight="1" x14ac:dyDescent="0.25">
      <c r="D867" s="4">
        <v>45565</v>
      </c>
      <c r="E867" s="4">
        <v>94.57</v>
      </c>
      <c r="F867" s="4">
        <f t="shared" si="26"/>
        <v>5.4300000000000068</v>
      </c>
      <c r="G867" s="4">
        <f t="shared" si="27"/>
        <v>21.900547500000027</v>
      </c>
    </row>
    <row r="868" spans="4:7" ht="16" customHeight="1" x14ac:dyDescent="0.25">
      <c r="D868" s="4">
        <v>45566</v>
      </c>
      <c r="E868" s="4">
        <v>94.57</v>
      </c>
      <c r="F868" s="4">
        <f t="shared" si="26"/>
        <v>5.4300000000000068</v>
      </c>
      <c r="G868" s="4">
        <f t="shared" si="27"/>
        <v>21.900547500000027</v>
      </c>
    </row>
    <row r="869" spans="4:7" ht="16" customHeight="1" x14ac:dyDescent="0.25">
      <c r="D869" s="4">
        <v>45567</v>
      </c>
      <c r="E869" s="4">
        <v>94.6</v>
      </c>
      <c r="F869" s="4">
        <f t="shared" si="26"/>
        <v>5.4000000000000057</v>
      </c>
      <c r="G869" s="4">
        <f t="shared" si="27"/>
        <v>21.779550000000022</v>
      </c>
    </row>
    <row r="870" spans="4:7" ht="16" customHeight="1" x14ac:dyDescent="0.25">
      <c r="D870" s="4">
        <v>45568</v>
      </c>
      <c r="E870" s="4">
        <v>94.64</v>
      </c>
      <c r="F870" s="4">
        <f t="shared" si="26"/>
        <v>5.3599999999999994</v>
      </c>
      <c r="G870" s="4">
        <f t="shared" si="27"/>
        <v>21.618219999999997</v>
      </c>
    </row>
    <row r="871" spans="4:7" ht="16" customHeight="1" x14ac:dyDescent="0.25">
      <c r="D871" s="4">
        <v>45569</v>
      </c>
      <c r="E871" s="4">
        <v>94.63</v>
      </c>
      <c r="F871" s="4">
        <f t="shared" si="26"/>
        <v>5.3700000000000045</v>
      </c>
      <c r="G871" s="4">
        <f t="shared" si="27"/>
        <v>21.658552500000017</v>
      </c>
    </row>
    <row r="872" spans="4:7" ht="16" customHeight="1" x14ac:dyDescent="0.25">
      <c r="D872" s="4">
        <v>45572</v>
      </c>
      <c r="E872" s="4">
        <v>94.63</v>
      </c>
      <c r="F872" s="4">
        <f t="shared" si="26"/>
        <v>5.3700000000000045</v>
      </c>
      <c r="G872" s="4">
        <f t="shared" si="27"/>
        <v>21.658552500000017</v>
      </c>
    </row>
    <row r="873" spans="4:7" ht="16" customHeight="1" x14ac:dyDescent="0.25">
      <c r="D873" s="4">
        <v>45573</v>
      </c>
      <c r="E873" s="4">
        <v>94.63</v>
      </c>
      <c r="F873" s="4">
        <f t="shared" si="26"/>
        <v>5.3700000000000045</v>
      </c>
      <c r="G873" s="4">
        <f t="shared" si="27"/>
        <v>21.658552500000017</v>
      </c>
    </row>
    <row r="874" spans="4:7" ht="16" customHeight="1" x14ac:dyDescent="0.25">
      <c r="D874" s="4">
        <v>45574</v>
      </c>
      <c r="E874" s="4">
        <v>94.63</v>
      </c>
      <c r="F874" s="4">
        <f t="shared" si="26"/>
        <v>5.3700000000000045</v>
      </c>
      <c r="G874" s="4">
        <f t="shared" si="27"/>
        <v>21.658552500000017</v>
      </c>
    </row>
    <row r="875" spans="4:7" ht="16" customHeight="1" x14ac:dyDescent="0.25">
      <c r="D875" s="4">
        <v>45575</v>
      </c>
      <c r="E875" s="4">
        <v>94.6</v>
      </c>
      <c r="F875" s="4">
        <f t="shared" si="26"/>
        <v>5.4000000000000057</v>
      </c>
      <c r="G875" s="4">
        <f t="shared" si="27"/>
        <v>21.779550000000022</v>
      </c>
    </row>
    <row r="876" spans="4:7" ht="16" customHeight="1" x14ac:dyDescent="0.25">
      <c r="D876" s="4">
        <v>45576</v>
      </c>
      <c r="E876" s="4">
        <v>94.7</v>
      </c>
      <c r="F876" s="4">
        <f t="shared" si="26"/>
        <v>5.2999999999999972</v>
      </c>
      <c r="G876" s="4">
        <f t="shared" si="27"/>
        <v>21.376224999999987</v>
      </c>
    </row>
    <row r="877" spans="4:7" ht="16" customHeight="1" x14ac:dyDescent="0.25">
      <c r="D877" s="4">
        <v>45579</v>
      </c>
      <c r="E877" s="4">
        <v>94.7</v>
      </c>
      <c r="F877" s="4">
        <f t="shared" si="26"/>
        <v>5.2999999999999972</v>
      </c>
      <c r="G877" s="4">
        <f t="shared" si="27"/>
        <v>21.376224999999987</v>
      </c>
    </row>
    <row r="878" spans="4:7" ht="16" customHeight="1" x14ac:dyDescent="0.25">
      <c r="D878" s="4">
        <v>45580</v>
      </c>
      <c r="E878" s="4">
        <v>94.79</v>
      </c>
      <c r="F878" s="4">
        <f t="shared" si="26"/>
        <v>5.2099999999999937</v>
      </c>
      <c r="G878" s="4">
        <f t="shared" si="27"/>
        <v>21.013232499999976</v>
      </c>
    </row>
    <row r="879" spans="4:7" ht="16" customHeight="1" x14ac:dyDescent="0.25">
      <c r="D879" s="4">
        <v>45581</v>
      </c>
      <c r="E879" s="4">
        <v>94.8</v>
      </c>
      <c r="F879" s="4">
        <f t="shared" si="26"/>
        <v>5.2000000000000028</v>
      </c>
      <c r="G879" s="4">
        <f t="shared" si="27"/>
        <v>20.97290000000001</v>
      </c>
    </row>
    <row r="880" spans="4:7" ht="16" customHeight="1" x14ac:dyDescent="0.25">
      <c r="D880" s="4">
        <v>45582</v>
      </c>
      <c r="E880" s="4">
        <v>94.84</v>
      </c>
      <c r="F880" s="4">
        <f t="shared" si="26"/>
        <v>5.1599999999999966</v>
      </c>
      <c r="G880" s="4">
        <f t="shared" si="27"/>
        <v>20.811569999999985</v>
      </c>
    </row>
    <row r="881" spans="4:7" ht="16" customHeight="1" x14ac:dyDescent="0.25">
      <c r="D881" s="4">
        <v>45583</v>
      </c>
      <c r="E881" s="4">
        <v>94.92</v>
      </c>
      <c r="F881" s="4">
        <f t="shared" si="26"/>
        <v>5.0799999999999983</v>
      </c>
      <c r="G881" s="4">
        <f t="shared" si="27"/>
        <v>20.488909999999994</v>
      </c>
    </row>
    <row r="882" spans="4:7" ht="16" customHeight="1" x14ac:dyDescent="0.25">
      <c r="D882" s="4">
        <v>45586</v>
      </c>
      <c r="E882" s="4">
        <v>95.01</v>
      </c>
      <c r="F882" s="4">
        <f t="shared" si="26"/>
        <v>4.9899999999999949</v>
      </c>
      <c r="G882" s="4">
        <f t="shared" si="27"/>
        <v>20.125917499999979</v>
      </c>
    </row>
    <row r="883" spans="4:7" ht="16" customHeight="1" x14ac:dyDescent="0.25">
      <c r="D883" s="4">
        <v>45587</v>
      </c>
      <c r="E883" s="4">
        <v>95.2</v>
      </c>
      <c r="F883" s="4">
        <f t="shared" si="26"/>
        <v>4.7999999999999972</v>
      </c>
      <c r="G883" s="4">
        <f t="shared" si="27"/>
        <v>19.35959999999999</v>
      </c>
    </row>
    <row r="884" spans="4:7" ht="16" customHeight="1" x14ac:dyDescent="0.25">
      <c r="D884" s="4">
        <v>45588</v>
      </c>
      <c r="E884" s="4">
        <v>95.22</v>
      </c>
      <c r="F884" s="4">
        <f t="shared" si="26"/>
        <v>4.7800000000000011</v>
      </c>
      <c r="G884" s="4">
        <f t="shared" si="27"/>
        <v>19.278935000000004</v>
      </c>
    </row>
    <row r="885" spans="4:7" ht="16" customHeight="1" x14ac:dyDescent="0.25">
      <c r="D885" s="4">
        <v>45589</v>
      </c>
      <c r="E885" s="4">
        <v>95.22</v>
      </c>
      <c r="F885" s="4">
        <f t="shared" si="26"/>
        <v>4.7800000000000011</v>
      </c>
      <c r="G885" s="4">
        <f t="shared" si="27"/>
        <v>19.278935000000004</v>
      </c>
    </row>
    <row r="886" spans="4:7" ht="16" customHeight="1" x14ac:dyDescent="0.25">
      <c r="D886" s="4">
        <v>45590</v>
      </c>
      <c r="E886" s="4">
        <v>95.19</v>
      </c>
      <c r="F886" s="4">
        <f t="shared" si="26"/>
        <v>4.8100000000000023</v>
      </c>
      <c r="G886" s="4">
        <f t="shared" si="27"/>
        <v>19.399932500000009</v>
      </c>
    </row>
    <row r="887" spans="4:7" ht="16" customHeight="1" x14ac:dyDescent="0.25">
      <c r="D887" s="4">
        <v>45593</v>
      </c>
      <c r="E887" s="4">
        <v>95.28</v>
      </c>
      <c r="F887" s="4">
        <f t="shared" si="26"/>
        <v>4.7199999999999989</v>
      </c>
      <c r="G887" s="4">
        <f t="shared" si="27"/>
        <v>19.036939999999998</v>
      </c>
    </row>
    <row r="888" spans="4:7" ht="16" customHeight="1" x14ac:dyDescent="0.25">
      <c r="D888" s="4">
        <v>45594</v>
      </c>
      <c r="E888" s="4">
        <v>95.16</v>
      </c>
      <c r="F888" s="4">
        <f t="shared" si="26"/>
        <v>4.8400000000000034</v>
      </c>
      <c r="G888" s="4">
        <f t="shared" si="27"/>
        <v>19.520930000000014</v>
      </c>
    </row>
    <row r="889" spans="4:7" ht="16" customHeight="1" x14ac:dyDescent="0.25">
      <c r="D889" s="4">
        <v>45595</v>
      </c>
      <c r="E889" s="4">
        <v>95.18</v>
      </c>
      <c r="F889" s="4">
        <f t="shared" si="26"/>
        <v>4.8199999999999932</v>
      </c>
      <c r="G889" s="4">
        <f t="shared" si="27"/>
        <v>19.440264999999972</v>
      </c>
    </row>
    <row r="890" spans="4:7" ht="16" customHeight="1" x14ac:dyDescent="0.25">
      <c r="D890" s="4">
        <v>45596</v>
      </c>
      <c r="E890" s="4">
        <v>95.14</v>
      </c>
      <c r="F890" s="4">
        <f t="shared" si="26"/>
        <v>4.8599999999999994</v>
      </c>
      <c r="G890" s="4">
        <f t="shared" si="27"/>
        <v>19.601595</v>
      </c>
    </row>
    <row r="891" spans="4:7" ht="16" customHeight="1" x14ac:dyDescent="0.25">
      <c r="D891" s="4">
        <v>45597</v>
      </c>
      <c r="E891" s="4">
        <v>95.12</v>
      </c>
      <c r="F891" s="4">
        <f t="shared" si="26"/>
        <v>4.8799999999999955</v>
      </c>
      <c r="G891" s="4">
        <f t="shared" si="27"/>
        <v>19.682259999999982</v>
      </c>
    </row>
    <row r="892" spans="4:7" ht="16" customHeight="1" x14ac:dyDescent="0.25">
      <c r="D892" s="4">
        <v>45600</v>
      </c>
      <c r="E892" s="4">
        <v>95.13</v>
      </c>
      <c r="F892" s="4">
        <f t="shared" si="26"/>
        <v>4.8700000000000045</v>
      </c>
      <c r="G892" s="4">
        <f t="shared" si="27"/>
        <v>19.641927500000019</v>
      </c>
    </row>
    <row r="893" spans="4:7" ht="16" customHeight="1" x14ac:dyDescent="0.25">
      <c r="D893" s="4">
        <v>45601</v>
      </c>
      <c r="E893" s="4">
        <v>95.07</v>
      </c>
      <c r="F893" s="4">
        <f t="shared" si="26"/>
        <v>4.9300000000000068</v>
      </c>
      <c r="G893" s="4">
        <f t="shared" si="27"/>
        <v>19.883922500000025</v>
      </c>
    </row>
    <row r="894" spans="4:7" ht="16" customHeight="1" x14ac:dyDescent="0.25">
      <c r="D894" s="4">
        <v>45602</v>
      </c>
      <c r="E894" s="4">
        <v>95.32</v>
      </c>
      <c r="F894" s="4">
        <f t="shared" si="26"/>
        <v>4.6800000000000068</v>
      </c>
      <c r="G894" s="4">
        <f t="shared" si="27"/>
        <v>18.875610000000027</v>
      </c>
    </row>
    <row r="895" spans="4:7" ht="16" customHeight="1" x14ac:dyDescent="0.25">
      <c r="D895" s="4">
        <v>45603</v>
      </c>
      <c r="E895" s="4">
        <v>95.35</v>
      </c>
      <c r="F895" s="4">
        <f t="shared" si="26"/>
        <v>4.6500000000000057</v>
      </c>
      <c r="G895" s="4">
        <f t="shared" si="27"/>
        <v>18.754612500000022</v>
      </c>
    </row>
    <row r="896" spans="4:7" ht="16" customHeight="1" x14ac:dyDescent="0.25">
      <c r="D896" s="4">
        <v>45604</v>
      </c>
      <c r="E896" s="4">
        <v>95.44</v>
      </c>
      <c r="F896" s="4">
        <f t="shared" si="26"/>
        <v>4.5600000000000023</v>
      </c>
      <c r="G896" s="4">
        <f t="shared" si="27"/>
        <v>18.39162000000001</v>
      </c>
    </row>
    <row r="897" spans="4:7" ht="16" customHeight="1" x14ac:dyDescent="0.25">
      <c r="D897" s="4">
        <v>45607</v>
      </c>
      <c r="E897" s="4">
        <v>95.44</v>
      </c>
      <c r="F897" s="4">
        <f t="shared" si="26"/>
        <v>4.5600000000000023</v>
      </c>
      <c r="G897" s="4">
        <f t="shared" si="27"/>
        <v>18.39162000000001</v>
      </c>
    </row>
    <row r="898" spans="4:7" ht="16" customHeight="1" x14ac:dyDescent="0.25">
      <c r="D898" s="4">
        <v>45608</v>
      </c>
      <c r="E898" s="4">
        <v>95.29</v>
      </c>
      <c r="F898" s="4">
        <f t="shared" si="26"/>
        <v>4.7099999999999937</v>
      </c>
      <c r="G898" s="4">
        <f t="shared" si="27"/>
        <v>18.996607499999975</v>
      </c>
    </row>
    <row r="899" spans="4:7" ht="16" customHeight="1" x14ac:dyDescent="0.25">
      <c r="D899" s="4">
        <v>45609</v>
      </c>
      <c r="E899" s="4">
        <v>95.16</v>
      </c>
      <c r="F899" s="4">
        <f t="shared" si="26"/>
        <v>4.8400000000000034</v>
      </c>
      <c r="G899" s="4">
        <f t="shared" si="27"/>
        <v>19.520930000000014</v>
      </c>
    </row>
    <row r="900" spans="4:7" ht="16" customHeight="1" x14ac:dyDescent="0.25">
      <c r="D900" s="4">
        <v>45610</v>
      </c>
      <c r="E900" s="4">
        <v>95.09</v>
      </c>
      <c r="F900" s="4">
        <f t="shared" si="26"/>
        <v>4.9099999999999966</v>
      </c>
      <c r="G900" s="4">
        <f t="shared" si="27"/>
        <v>19.803257499999983</v>
      </c>
    </row>
    <row r="901" spans="4:7" ht="16" customHeight="1" x14ac:dyDescent="0.25">
      <c r="D901" s="4">
        <v>45611</v>
      </c>
      <c r="E901" s="4">
        <v>95.08</v>
      </c>
      <c r="F901" s="4">
        <f t="shared" si="26"/>
        <v>4.9200000000000017</v>
      </c>
      <c r="G901" s="4">
        <f t="shared" si="27"/>
        <v>19.843590000000006</v>
      </c>
    </row>
    <row r="902" spans="4:7" ht="16" customHeight="1" x14ac:dyDescent="0.25">
      <c r="D902" s="4">
        <v>45614</v>
      </c>
      <c r="E902" s="4">
        <v>95.07</v>
      </c>
      <c r="F902" s="4">
        <f t="shared" si="26"/>
        <v>4.9300000000000068</v>
      </c>
      <c r="G902" s="4">
        <f t="shared" si="27"/>
        <v>19.883922500000025</v>
      </c>
    </row>
    <row r="903" spans="4:7" ht="16" customHeight="1" x14ac:dyDescent="0.25">
      <c r="D903" s="4">
        <v>45615</v>
      </c>
      <c r="E903" s="4">
        <v>95.03</v>
      </c>
      <c r="F903" s="4">
        <f t="shared" si="26"/>
        <v>4.9699999999999989</v>
      </c>
      <c r="G903" s="4">
        <f t="shared" si="27"/>
        <v>20.045252499999993</v>
      </c>
    </row>
    <row r="904" spans="4:7" ht="16" customHeight="1" x14ac:dyDescent="0.25">
      <c r="D904" s="4">
        <v>45616</v>
      </c>
      <c r="E904" s="4">
        <v>95.04</v>
      </c>
      <c r="F904" s="4">
        <f t="shared" si="26"/>
        <v>4.9599999999999937</v>
      </c>
      <c r="G904" s="4">
        <f t="shared" si="27"/>
        <v>20.004919999999974</v>
      </c>
    </row>
    <row r="905" spans="4:7" ht="16" customHeight="1" x14ac:dyDescent="0.25">
      <c r="D905" s="4">
        <v>45617</v>
      </c>
      <c r="E905" s="4">
        <v>95.02</v>
      </c>
      <c r="F905" s="4">
        <f t="shared" si="26"/>
        <v>4.980000000000004</v>
      </c>
      <c r="G905" s="4">
        <f t="shared" si="27"/>
        <v>20.085585000000016</v>
      </c>
    </row>
    <row r="906" spans="4:7" ht="16" customHeight="1" x14ac:dyDescent="0.25">
      <c r="D906" s="4">
        <v>45618</v>
      </c>
      <c r="E906" s="4">
        <v>94.98</v>
      </c>
      <c r="F906" s="4">
        <f t="shared" si="26"/>
        <v>5.019999999999996</v>
      </c>
      <c r="G906" s="4">
        <f t="shared" si="27"/>
        <v>20.246914999999984</v>
      </c>
    </row>
    <row r="907" spans="4:7" ht="16" customHeight="1" x14ac:dyDescent="0.25">
      <c r="D907" s="4">
        <v>45621</v>
      </c>
      <c r="E907" s="4">
        <v>94.9</v>
      </c>
      <c r="F907" s="4">
        <f t="shared" si="26"/>
        <v>5.0999999999999943</v>
      </c>
      <c r="G907" s="4">
        <f t="shared" si="27"/>
        <v>20.569574999999976</v>
      </c>
    </row>
    <row r="908" spans="4:7" ht="16" customHeight="1" x14ac:dyDescent="0.25">
      <c r="D908" s="4">
        <v>45622</v>
      </c>
      <c r="E908" s="4">
        <v>94.88</v>
      </c>
      <c r="F908" s="4">
        <f t="shared" si="26"/>
        <v>5.1200000000000045</v>
      </c>
      <c r="G908" s="4">
        <f t="shared" si="27"/>
        <v>20.650240000000018</v>
      </c>
    </row>
    <row r="909" spans="4:7" ht="16" customHeight="1" x14ac:dyDescent="0.25">
      <c r="D909" s="4">
        <v>45623</v>
      </c>
      <c r="E909" s="4">
        <v>94.88</v>
      </c>
      <c r="F909" s="4">
        <f t="shared" si="26"/>
        <v>5.1200000000000045</v>
      </c>
      <c r="G909" s="4">
        <f t="shared" si="27"/>
        <v>20.650240000000018</v>
      </c>
    </row>
    <row r="910" spans="4:7" ht="16" customHeight="1" x14ac:dyDescent="0.25">
      <c r="D910" s="4">
        <v>45624</v>
      </c>
      <c r="E910" s="4">
        <v>94.88</v>
      </c>
      <c r="F910" s="4">
        <f t="shared" si="26"/>
        <v>5.1200000000000045</v>
      </c>
      <c r="G910" s="4">
        <f t="shared" si="27"/>
        <v>20.650240000000018</v>
      </c>
    </row>
    <row r="911" spans="4:7" ht="16" customHeight="1" x14ac:dyDescent="0.25">
      <c r="D911" s="4">
        <v>45625</v>
      </c>
      <c r="E911" s="4">
        <v>94.87</v>
      </c>
      <c r="F911" s="4">
        <f t="shared" si="26"/>
        <v>5.1299999999999955</v>
      </c>
      <c r="G911" s="4">
        <f t="shared" si="27"/>
        <v>20.69057249999998</v>
      </c>
    </row>
    <row r="912" spans="4:7" ht="16" customHeight="1" x14ac:dyDescent="0.25">
      <c r="D912" s="4">
        <v>45628</v>
      </c>
      <c r="E912" s="4">
        <v>94.86</v>
      </c>
      <c r="F912" s="4">
        <f t="shared" si="26"/>
        <v>5.1400000000000006</v>
      </c>
      <c r="G912" s="4">
        <f t="shared" si="27"/>
        <v>20.730905000000003</v>
      </c>
    </row>
    <row r="913" spans="4:7" ht="16" customHeight="1" x14ac:dyDescent="0.25">
      <c r="D913" s="4">
        <v>45629</v>
      </c>
      <c r="E913" s="4">
        <v>94.87</v>
      </c>
      <c r="F913" s="4">
        <f t="shared" si="26"/>
        <v>5.1299999999999955</v>
      </c>
      <c r="G913" s="4">
        <f t="shared" si="27"/>
        <v>20.69057249999998</v>
      </c>
    </row>
    <row r="914" spans="4:7" ht="16" customHeight="1" x14ac:dyDescent="0.25">
      <c r="D914" s="4">
        <v>45630</v>
      </c>
      <c r="E914" s="4">
        <v>94.88</v>
      </c>
      <c r="F914" s="4">
        <f t="shared" ref="F914:F977" si="28">100-E914</f>
        <v>5.1200000000000045</v>
      </c>
      <c r="G914" s="4">
        <f t="shared" ref="G914:G977" si="29">IF(((F914/100)*$F$11)&lt;0,0,(F914/100)*$F$11)</f>
        <v>20.650240000000018</v>
      </c>
    </row>
    <row r="915" spans="4:7" ht="16" customHeight="1" x14ac:dyDescent="0.25">
      <c r="D915" s="4">
        <v>45631</v>
      </c>
      <c r="E915" s="4">
        <v>94.92</v>
      </c>
      <c r="F915" s="4">
        <f t="shared" si="28"/>
        <v>5.0799999999999983</v>
      </c>
      <c r="G915" s="4">
        <f t="shared" si="29"/>
        <v>20.488909999999994</v>
      </c>
    </row>
    <row r="916" spans="4:7" ht="16" customHeight="1" x14ac:dyDescent="0.25">
      <c r="D916" s="4">
        <v>45632</v>
      </c>
      <c r="E916" s="4">
        <v>94.99</v>
      </c>
      <c r="F916" s="4">
        <f t="shared" si="28"/>
        <v>5.0100000000000051</v>
      </c>
      <c r="G916" s="4">
        <f t="shared" si="29"/>
        <v>20.206582500000021</v>
      </c>
    </row>
    <row r="917" spans="4:7" ht="16" customHeight="1" x14ac:dyDescent="0.25">
      <c r="D917" s="4">
        <v>45635</v>
      </c>
      <c r="E917" s="4">
        <v>94.94</v>
      </c>
      <c r="F917" s="4">
        <f t="shared" si="28"/>
        <v>5.0600000000000023</v>
      </c>
      <c r="G917" s="4">
        <f t="shared" si="29"/>
        <v>20.408245000000008</v>
      </c>
    </row>
    <row r="918" spans="4:7" ht="16" customHeight="1" x14ac:dyDescent="0.25">
      <c r="D918" s="4">
        <v>45636</v>
      </c>
      <c r="E918" s="4">
        <v>98.28</v>
      </c>
      <c r="F918" s="4">
        <f t="shared" si="28"/>
        <v>1.7199999999999989</v>
      </c>
      <c r="G918" s="4">
        <f t="shared" si="29"/>
        <v>6.9371899999999957</v>
      </c>
    </row>
    <row r="919" spans="4:7" ht="16" customHeight="1" x14ac:dyDescent="0.25">
      <c r="D919" s="4">
        <v>45637</v>
      </c>
      <c r="E919" s="4">
        <v>98.14</v>
      </c>
      <c r="F919" s="4">
        <f t="shared" si="28"/>
        <v>1.8599999999999994</v>
      </c>
      <c r="G919" s="4">
        <f t="shared" si="29"/>
        <v>7.5018449999999977</v>
      </c>
    </row>
    <row r="920" spans="4:7" ht="16" customHeight="1" x14ac:dyDescent="0.25">
      <c r="D920" s="4">
        <v>45638</v>
      </c>
      <c r="E920" s="4">
        <v>98.3</v>
      </c>
      <c r="F920" s="4">
        <f t="shared" si="28"/>
        <v>1.7000000000000028</v>
      </c>
      <c r="G920" s="4">
        <f t="shared" si="29"/>
        <v>6.8565250000000111</v>
      </c>
    </row>
    <row r="921" spans="4:7" ht="16" customHeight="1" x14ac:dyDescent="0.25">
      <c r="D921" s="4">
        <v>45639</v>
      </c>
      <c r="E921" s="4">
        <v>98.21</v>
      </c>
      <c r="F921" s="4">
        <f t="shared" si="28"/>
        <v>1.7900000000000063</v>
      </c>
      <c r="G921" s="4">
        <f t="shared" si="29"/>
        <v>7.2195175000000251</v>
      </c>
    </row>
    <row r="922" spans="4:7" ht="16" customHeight="1" x14ac:dyDescent="0.25">
      <c r="D922" s="4">
        <v>45642</v>
      </c>
      <c r="E922" s="4">
        <v>98.1</v>
      </c>
      <c r="F922" s="4">
        <f t="shared" si="28"/>
        <v>1.9000000000000057</v>
      </c>
      <c r="G922" s="4">
        <f t="shared" si="29"/>
        <v>7.6631750000000229</v>
      </c>
    </row>
    <row r="923" spans="4:7" ht="16" customHeight="1" x14ac:dyDescent="0.25">
      <c r="D923" s="4">
        <v>45643</v>
      </c>
      <c r="E923" s="4">
        <v>98.21</v>
      </c>
      <c r="F923" s="4">
        <f t="shared" si="28"/>
        <v>1.7900000000000063</v>
      </c>
      <c r="G923" s="4">
        <f t="shared" si="29"/>
        <v>7.2195175000000251</v>
      </c>
    </row>
    <row r="924" spans="4:7" ht="16" customHeight="1" x14ac:dyDescent="0.25">
      <c r="D924" s="4">
        <v>45644</v>
      </c>
      <c r="E924" s="4">
        <v>98.08</v>
      </c>
      <c r="F924" s="4">
        <f t="shared" si="28"/>
        <v>1.9200000000000017</v>
      </c>
      <c r="G924" s="4">
        <f t="shared" si="29"/>
        <v>7.7438400000000058</v>
      </c>
    </row>
    <row r="925" spans="4:7" ht="16" customHeight="1" x14ac:dyDescent="0.25">
      <c r="D925" s="4">
        <v>45645</v>
      </c>
      <c r="E925" s="4">
        <v>98.01</v>
      </c>
      <c r="F925" s="4">
        <f t="shared" si="28"/>
        <v>1.9899999999999949</v>
      </c>
      <c r="G925" s="4">
        <f t="shared" si="29"/>
        <v>8.0261674999999784</v>
      </c>
    </row>
    <row r="926" spans="4:7" ht="16" customHeight="1" x14ac:dyDescent="0.25">
      <c r="D926" s="4">
        <v>45646</v>
      </c>
      <c r="E926" s="4">
        <v>98.03</v>
      </c>
      <c r="F926" s="4">
        <f t="shared" si="28"/>
        <v>1.9699999999999989</v>
      </c>
      <c r="G926" s="4">
        <f t="shared" si="29"/>
        <v>7.9455024999999955</v>
      </c>
    </row>
    <row r="927" spans="4:7" ht="16" customHeight="1" x14ac:dyDescent="0.25">
      <c r="D927" s="4">
        <v>45649</v>
      </c>
      <c r="E927" s="4">
        <v>98</v>
      </c>
      <c r="F927" s="4">
        <f t="shared" si="28"/>
        <v>2</v>
      </c>
      <c r="G927" s="4">
        <f t="shared" si="29"/>
        <v>8.0664999999999996</v>
      </c>
    </row>
    <row r="928" spans="4:7" ht="16" customHeight="1" x14ac:dyDescent="0.25">
      <c r="D928" s="4">
        <v>45650</v>
      </c>
      <c r="E928" s="4">
        <v>98</v>
      </c>
      <c r="F928" s="4">
        <f t="shared" si="28"/>
        <v>2</v>
      </c>
      <c r="G928" s="4">
        <f t="shared" si="29"/>
        <v>8.0664999999999996</v>
      </c>
    </row>
    <row r="929" spans="4:7" ht="16" customHeight="1" x14ac:dyDescent="0.25">
      <c r="D929" s="4">
        <v>45651</v>
      </c>
      <c r="E929" s="4">
        <v>98</v>
      </c>
      <c r="F929" s="4">
        <f t="shared" si="28"/>
        <v>2</v>
      </c>
      <c r="G929" s="4">
        <f t="shared" si="29"/>
        <v>8.0664999999999996</v>
      </c>
    </row>
    <row r="930" spans="4:7" ht="16" customHeight="1" x14ac:dyDescent="0.25">
      <c r="D930" s="4">
        <v>45652</v>
      </c>
      <c r="E930" s="4">
        <v>98</v>
      </c>
      <c r="F930" s="4">
        <f t="shared" si="28"/>
        <v>2</v>
      </c>
      <c r="G930" s="4">
        <f t="shared" si="29"/>
        <v>8.0664999999999996</v>
      </c>
    </row>
    <row r="931" spans="4:7" ht="16" customHeight="1" x14ac:dyDescent="0.25">
      <c r="D931" s="4">
        <v>45653</v>
      </c>
      <c r="E931" s="4">
        <v>98</v>
      </c>
      <c r="F931" s="4">
        <f t="shared" si="28"/>
        <v>2</v>
      </c>
      <c r="G931" s="4">
        <f t="shared" si="29"/>
        <v>8.0664999999999996</v>
      </c>
    </row>
    <row r="932" spans="4:7" ht="16" customHeight="1" x14ac:dyDescent="0.25">
      <c r="D932" s="4">
        <v>45656</v>
      </c>
      <c r="E932" s="4">
        <v>98</v>
      </c>
      <c r="F932" s="4">
        <f t="shared" si="28"/>
        <v>2</v>
      </c>
      <c r="G932" s="4">
        <f t="shared" si="29"/>
        <v>8.0664999999999996</v>
      </c>
    </row>
    <row r="933" spans="4:7" ht="16" customHeight="1" x14ac:dyDescent="0.25">
      <c r="D933" s="4">
        <v>45657</v>
      </c>
      <c r="E933" s="4">
        <v>97.98</v>
      </c>
      <c r="F933" s="4">
        <f t="shared" si="28"/>
        <v>2.019999999999996</v>
      </c>
      <c r="G933" s="4">
        <f t="shared" si="29"/>
        <v>8.1471649999999833</v>
      </c>
    </row>
    <row r="934" spans="4:7" ht="16" customHeight="1" x14ac:dyDescent="0.25">
      <c r="D934" s="4">
        <v>45658</v>
      </c>
      <c r="E934" s="4">
        <v>97.98</v>
      </c>
      <c r="F934" s="4">
        <f t="shared" si="28"/>
        <v>2.019999999999996</v>
      </c>
      <c r="G934" s="4">
        <f t="shared" si="29"/>
        <v>8.1471649999999833</v>
      </c>
    </row>
    <row r="935" spans="4:7" ht="16" customHeight="1" x14ac:dyDescent="0.25">
      <c r="D935" s="4">
        <v>45659</v>
      </c>
      <c r="E935" s="4">
        <v>97.93</v>
      </c>
      <c r="F935" s="4">
        <f t="shared" si="28"/>
        <v>2.0699999999999932</v>
      </c>
      <c r="G935" s="4">
        <f t="shared" si="29"/>
        <v>8.3488274999999721</v>
      </c>
    </row>
    <row r="936" spans="4:7" ht="16" customHeight="1" x14ac:dyDescent="0.25">
      <c r="D936" s="4">
        <v>45660</v>
      </c>
      <c r="E936" s="4">
        <v>97.93</v>
      </c>
      <c r="F936" s="4">
        <f t="shared" si="28"/>
        <v>2.0699999999999932</v>
      </c>
      <c r="G936" s="4">
        <f t="shared" si="29"/>
        <v>8.3488274999999721</v>
      </c>
    </row>
    <row r="937" spans="4:7" ht="16" customHeight="1" x14ac:dyDescent="0.25">
      <c r="D937" s="4">
        <v>45663</v>
      </c>
      <c r="E937" s="4">
        <v>98.07</v>
      </c>
      <c r="F937" s="4">
        <f t="shared" si="28"/>
        <v>1.9300000000000068</v>
      </c>
      <c r="G937" s="4">
        <f t="shared" si="29"/>
        <v>7.784172500000027</v>
      </c>
    </row>
    <row r="938" spans="4:7" ht="16" customHeight="1" x14ac:dyDescent="0.25">
      <c r="D938" s="4">
        <v>45664</v>
      </c>
      <c r="E938" s="4">
        <v>98.05</v>
      </c>
      <c r="F938" s="4">
        <f t="shared" si="28"/>
        <v>1.9500000000000028</v>
      </c>
      <c r="G938" s="4">
        <f t="shared" si="29"/>
        <v>7.8648375000000108</v>
      </c>
    </row>
    <row r="939" spans="4:7" ht="16" customHeight="1" x14ac:dyDescent="0.25">
      <c r="D939" s="4">
        <v>45665</v>
      </c>
      <c r="E939" s="4">
        <v>98.06</v>
      </c>
      <c r="F939" s="4">
        <f t="shared" si="28"/>
        <v>1.9399999999999977</v>
      </c>
      <c r="G939" s="4">
        <f t="shared" si="29"/>
        <v>7.8245049999999905</v>
      </c>
    </row>
    <row r="940" spans="4:7" ht="16" customHeight="1" x14ac:dyDescent="0.25">
      <c r="D940" s="4">
        <v>45666</v>
      </c>
      <c r="E940" s="4">
        <v>98.04</v>
      </c>
      <c r="F940" s="4">
        <f t="shared" si="28"/>
        <v>1.9599999999999937</v>
      </c>
      <c r="G940" s="4">
        <f t="shared" si="29"/>
        <v>7.9051699999999743</v>
      </c>
    </row>
    <row r="941" spans="4:7" ht="16" customHeight="1" x14ac:dyDescent="0.25">
      <c r="D941" s="4">
        <v>45667</v>
      </c>
      <c r="E941" s="4">
        <v>98.02</v>
      </c>
      <c r="F941" s="4">
        <f t="shared" si="28"/>
        <v>1.980000000000004</v>
      </c>
      <c r="G941" s="4">
        <f t="shared" si="29"/>
        <v>7.9858350000000158</v>
      </c>
    </row>
    <row r="942" spans="4:7" ht="16" customHeight="1" x14ac:dyDescent="0.25">
      <c r="D942" s="4">
        <v>45670</v>
      </c>
      <c r="E942" s="4">
        <v>97.96</v>
      </c>
      <c r="F942" s="4">
        <f t="shared" si="28"/>
        <v>2.0400000000000063</v>
      </c>
      <c r="G942" s="4">
        <f t="shared" si="29"/>
        <v>8.2278300000000257</v>
      </c>
    </row>
    <row r="943" spans="4:7" ht="16" customHeight="1" x14ac:dyDescent="0.25">
      <c r="D943" s="4">
        <v>45671</v>
      </c>
      <c r="E943" s="4">
        <v>97.95</v>
      </c>
      <c r="F943" s="4">
        <f t="shared" si="28"/>
        <v>2.0499999999999972</v>
      </c>
      <c r="G943" s="4">
        <f t="shared" si="29"/>
        <v>8.2681624999999883</v>
      </c>
    </row>
    <row r="944" spans="4:7" ht="16" customHeight="1" x14ac:dyDescent="0.25">
      <c r="D944" s="4">
        <v>45672</v>
      </c>
      <c r="E944" s="4">
        <v>97.91</v>
      </c>
      <c r="F944" s="4">
        <f t="shared" si="28"/>
        <v>2.0900000000000034</v>
      </c>
      <c r="G944" s="4">
        <f t="shared" si="29"/>
        <v>8.4294925000000127</v>
      </c>
    </row>
    <row r="945" spans="4:7" ht="16" customHeight="1" x14ac:dyDescent="0.25">
      <c r="D945" s="4">
        <v>45673</v>
      </c>
      <c r="E945" s="4">
        <v>97.91</v>
      </c>
      <c r="F945" s="4">
        <f t="shared" si="28"/>
        <v>2.0900000000000034</v>
      </c>
      <c r="G945" s="4">
        <f t="shared" si="29"/>
        <v>8.4294925000000127</v>
      </c>
    </row>
    <row r="946" spans="4:7" ht="16" customHeight="1" x14ac:dyDescent="0.25">
      <c r="D946" s="4">
        <v>45674</v>
      </c>
      <c r="E946" s="4">
        <v>97.89</v>
      </c>
      <c r="F946" s="4">
        <f t="shared" si="28"/>
        <v>2.1099999999999994</v>
      </c>
      <c r="G946" s="4">
        <f t="shared" si="29"/>
        <v>8.5101574999999965</v>
      </c>
    </row>
    <row r="947" spans="4:7" ht="16" customHeight="1" x14ac:dyDescent="0.25">
      <c r="D947" s="4">
        <v>45677</v>
      </c>
      <c r="E947" s="4">
        <v>97.89</v>
      </c>
      <c r="F947" s="4">
        <f t="shared" si="28"/>
        <v>2.1099999999999994</v>
      </c>
      <c r="G947" s="4">
        <f t="shared" si="29"/>
        <v>8.5101574999999965</v>
      </c>
    </row>
    <row r="948" spans="4:7" ht="16" customHeight="1" x14ac:dyDescent="0.25">
      <c r="D948" s="4">
        <v>45678</v>
      </c>
      <c r="E948" s="4">
        <v>97.93</v>
      </c>
      <c r="F948" s="4">
        <f t="shared" si="28"/>
        <v>2.0699999999999932</v>
      </c>
      <c r="G948" s="4">
        <f t="shared" si="29"/>
        <v>8.3488274999999721</v>
      </c>
    </row>
    <row r="949" spans="4:7" ht="16" customHeight="1" x14ac:dyDescent="0.25">
      <c r="D949" s="4">
        <v>45679</v>
      </c>
      <c r="E949" s="4">
        <v>97.9</v>
      </c>
      <c r="F949" s="4">
        <f t="shared" si="28"/>
        <v>2.0999999999999943</v>
      </c>
      <c r="G949" s="4">
        <f t="shared" si="29"/>
        <v>8.4698249999999771</v>
      </c>
    </row>
    <row r="950" spans="4:7" ht="16" customHeight="1" x14ac:dyDescent="0.25">
      <c r="D950" s="4">
        <v>45680</v>
      </c>
      <c r="E950" s="4">
        <v>97.91</v>
      </c>
      <c r="F950" s="4">
        <f t="shared" si="28"/>
        <v>2.0900000000000034</v>
      </c>
      <c r="G950" s="4">
        <f t="shared" si="29"/>
        <v>8.4294925000000127</v>
      </c>
    </row>
    <row r="951" spans="4:7" ht="16" customHeight="1" x14ac:dyDescent="0.25">
      <c r="D951" s="4">
        <v>45681</v>
      </c>
      <c r="E951" s="4">
        <v>97.92</v>
      </c>
      <c r="F951" s="4">
        <f t="shared" si="28"/>
        <v>2.0799999999999983</v>
      </c>
      <c r="G951" s="4">
        <f t="shared" si="29"/>
        <v>8.3891599999999915</v>
      </c>
    </row>
    <row r="952" spans="4:7" ht="16" customHeight="1" x14ac:dyDescent="0.25">
      <c r="D952" s="4">
        <v>45684</v>
      </c>
      <c r="E952" s="4">
        <v>97.9</v>
      </c>
      <c r="F952" s="4">
        <f t="shared" si="28"/>
        <v>2.0999999999999943</v>
      </c>
      <c r="G952" s="4">
        <f t="shared" si="29"/>
        <v>8.4698249999999771</v>
      </c>
    </row>
    <row r="953" spans="4:7" ht="16" customHeight="1" x14ac:dyDescent="0.25">
      <c r="D953" s="4">
        <v>45685</v>
      </c>
      <c r="E953" s="4">
        <v>97.91</v>
      </c>
      <c r="F953" s="4">
        <f t="shared" si="28"/>
        <v>2.0900000000000034</v>
      </c>
      <c r="G953" s="4">
        <f t="shared" si="29"/>
        <v>8.4294925000000127</v>
      </c>
    </row>
    <row r="954" spans="4:7" ht="16" customHeight="1" x14ac:dyDescent="0.25">
      <c r="D954" s="4">
        <v>45686</v>
      </c>
      <c r="E954" s="4">
        <v>97.93</v>
      </c>
      <c r="F954" s="4">
        <f t="shared" si="28"/>
        <v>2.0699999999999932</v>
      </c>
      <c r="G954" s="4">
        <f t="shared" si="29"/>
        <v>8.3488274999999721</v>
      </c>
    </row>
    <row r="955" spans="4:7" ht="16" customHeight="1" x14ac:dyDescent="0.25">
      <c r="D955" s="4">
        <v>45687</v>
      </c>
      <c r="E955" s="4">
        <v>97.91</v>
      </c>
      <c r="F955" s="4">
        <f t="shared" si="28"/>
        <v>2.0900000000000034</v>
      </c>
      <c r="G955" s="4">
        <f t="shared" si="29"/>
        <v>8.4294925000000127</v>
      </c>
    </row>
    <row r="956" spans="4:7" ht="16" customHeight="1" x14ac:dyDescent="0.25">
      <c r="D956" s="4">
        <v>45688</v>
      </c>
      <c r="E956" s="4">
        <v>97.87</v>
      </c>
      <c r="F956" s="4">
        <f t="shared" si="28"/>
        <v>2.1299999999999955</v>
      </c>
      <c r="G956" s="4">
        <f t="shared" si="29"/>
        <v>8.590822499999982</v>
      </c>
    </row>
    <row r="957" spans="4:7" ht="16" customHeight="1" x14ac:dyDescent="0.25">
      <c r="D957" s="4">
        <v>45691</v>
      </c>
      <c r="E957" s="4">
        <v>97.72</v>
      </c>
      <c r="F957" s="4">
        <f t="shared" si="28"/>
        <v>2.2800000000000011</v>
      </c>
      <c r="G957" s="4">
        <f t="shared" si="29"/>
        <v>9.1958100000000051</v>
      </c>
    </row>
    <row r="958" spans="4:7" ht="16" customHeight="1" x14ac:dyDescent="0.25">
      <c r="D958" s="4">
        <v>45692</v>
      </c>
      <c r="E958" s="4">
        <v>97.71</v>
      </c>
      <c r="F958" s="4">
        <f t="shared" si="28"/>
        <v>2.2900000000000063</v>
      </c>
      <c r="G958" s="4">
        <f t="shared" si="29"/>
        <v>9.2361425000000246</v>
      </c>
    </row>
    <row r="959" spans="4:7" ht="16" customHeight="1" x14ac:dyDescent="0.25">
      <c r="D959" s="4">
        <v>45693</v>
      </c>
      <c r="E959" s="4">
        <v>97.7</v>
      </c>
      <c r="F959" s="4">
        <f t="shared" si="28"/>
        <v>2.2999999999999972</v>
      </c>
      <c r="G959" s="4">
        <f t="shared" si="29"/>
        <v>9.2764749999999889</v>
      </c>
    </row>
    <row r="960" spans="4:7" ht="16" customHeight="1" x14ac:dyDescent="0.25">
      <c r="D960" s="4">
        <v>45694</v>
      </c>
      <c r="E960" s="4">
        <v>97.62</v>
      </c>
      <c r="F960" s="4">
        <f t="shared" si="28"/>
        <v>2.3799999999999955</v>
      </c>
      <c r="G960" s="4">
        <f t="shared" si="29"/>
        <v>9.5991349999999809</v>
      </c>
    </row>
    <row r="961" spans="4:7" ht="16" customHeight="1" x14ac:dyDescent="0.25">
      <c r="D961" s="4">
        <v>45695</v>
      </c>
      <c r="E961" s="4">
        <v>97.57</v>
      </c>
      <c r="F961" s="4">
        <f t="shared" si="28"/>
        <v>2.4300000000000068</v>
      </c>
      <c r="G961" s="4">
        <f t="shared" si="29"/>
        <v>9.8007975000000265</v>
      </c>
    </row>
    <row r="962" spans="4:7" ht="16" customHeight="1" x14ac:dyDescent="0.25">
      <c r="D962" s="4">
        <v>45698</v>
      </c>
      <c r="E962" s="4">
        <v>97.52</v>
      </c>
      <c r="F962" s="4">
        <f t="shared" si="28"/>
        <v>2.480000000000004</v>
      </c>
      <c r="G962" s="4">
        <f t="shared" si="29"/>
        <v>10.002460000000017</v>
      </c>
    </row>
    <row r="963" spans="4:7" ht="16" customHeight="1" x14ac:dyDescent="0.25">
      <c r="D963" s="4">
        <v>45699</v>
      </c>
      <c r="E963" s="4">
        <v>97.08</v>
      </c>
      <c r="F963" s="4">
        <f t="shared" si="28"/>
        <v>2.9200000000000017</v>
      </c>
      <c r="G963" s="4">
        <f t="shared" si="29"/>
        <v>11.777090000000006</v>
      </c>
    </row>
    <row r="964" spans="4:7" ht="16" customHeight="1" x14ac:dyDescent="0.25">
      <c r="D964" s="4">
        <v>45700</v>
      </c>
      <c r="E964" s="4">
        <v>97.22</v>
      </c>
      <c r="F964" s="4">
        <f t="shared" si="28"/>
        <v>2.7800000000000011</v>
      </c>
      <c r="G964" s="4">
        <f t="shared" si="29"/>
        <v>11.212435000000005</v>
      </c>
    </row>
    <row r="965" spans="4:7" ht="16" customHeight="1" x14ac:dyDescent="0.25">
      <c r="D965" s="4">
        <v>45701</v>
      </c>
      <c r="E965" s="4">
        <v>96.84</v>
      </c>
      <c r="F965" s="4">
        <f t="shared" si="28"/>
        <v>3.1599999999999966</v>
      </c>
      <c r="G965" s="4">
        <f t="shared" si="29"/>
        <v>12.745069999999988</v>
      </c>
    </row>
    <row r="966" spans="4:7" ht="16" customHeight="1" x14ac:dyDescent="0.25">
      <c r="D966" s="4">
        <v>45702</v>
      </c>
      <c r="E966" s="4">
        <v>96.79</v>
      </c>
      <c r="F966" s="4">
        <f t="shared" si="28"/>
        <v>3.2099999999999937</v>
      </c>
      <c r="G966" s="4">
        <f t="shared" si="29"/>
        <v>12.946732499999973</v>
      </c>
    </row>
    <row r="967" spans="4:7" ht="16" customHeight="1" x14ac:dyDescent="0.25">
      <c r="D967" s="4">
        <v>45705</v>
      </c>
      <c r="E967" s="4">
        <v>96.79</v>
      </c>
      <c r="F967" s="4">
        <f t="shared" si="28"/>
        <v>3.2099999999999937</v>
      </c>
      <c r="G967" s="4">
        <f t="shared" si="29"/>
        <v>12.946732499999973</v>
      </c>
    </row>
    <row r="968" spans="4:7" ht="16" customHeight="1" x14ac:dyDescent="0.25">
      <c r="D968" s="4">
        <v>45706</v>
      </c>
      <c r="E968" s="4">
        <v>96.71</v>
      </c>
      <c r="F968" s="4">
        <f t="shared" si="28"/>
        <v>3.2900000000000063</v>
      </c>
      <c r="G968" s="4">
        <f t="shared" si="29"/>
        <v>13.269392500000023</v>
      </c>
    </row>
    <row r="969" spans="4:7" ht="16" customHeight="1" x14ac:dyDescent="0.25">
      <c r="D969" s="4">
        <v>45707</v>
      </c>
      <c r="E969" s="4">
        <v>96.71</v>
      </c>
      <c r="F969" s="4">
        <f t="shared" si="28"/>
        <v>3.2900000000000063</v>
      </c>
      <c r="G969" s="4">
        <f t="shared" si="29"/>
        <v>13.269392500000023</v>
      </c>
    </row>
    <row r="970" spans="4:7" ht="16" customHeight="1" x14ac:dyDescent="0.25">
      <c r="D970" s="4">
        <v>45708</v>
      </c>
      <c r="E970" s="4">
        <v>96.68</v>
      </c>
      <c r="F970" s="4">
        <f t="shared" si="28"/>
        <v>3.3199999999999932</v>
      </c>
      <c r="G970" s="4">
        <f t="shared" si="29"/>
        <v>13.390389999999972</v>
      </c>
    </row>
    <row r="971" spans="4:7" ht="16" customHeight="1" x14ac:dyDescent="0.25">
      <c r="D971" s="4">
        <v>45709</v>
      </c>
      <c r="E971" s="4">
        <v>96.59</v>
      </c>
      <c r="F971" s="4">
        <f t="shared" si="28"/>
        <v>3.4099999999999966</v>
      </c>
      <c r="G971" s="4">
        <f t="shared" si="29"/>
        <v>13.753382499999985</v>
      </c>
    </row>
    <row r="972" spans="4:7" ht="16" customHeight="1" x14ac:dyDescent="0.25">
      <c r="D972" s="4">
        <v>45712</v>
      </c>
      <c r="E972" s="4">
        <v>96.56</v>
      </c>
      <c r="F972" s="4">
        <f t="shared" si="28"/>
        <v>3.4399999999999977</v>
      </c>
      <c r="G972" s="4">
        <f t="shared" si="29"/>
        <v>13.874379999999991</v>
      </c>
    </row>
    <row r="973" spans="4:7" ht="16" customHeight="1" x14ac:dyDescent="0.25">
      <c r="D973" s="4">
        <v>45713</v>
      </c>
      <c r="E973" s="4">
        <v>96.51</v>
      </c>
      <c r="F973" s="4">
        <f t="shared" si="28"/>
        <v>3.4899999999999949</v>
      </c>
      <c r="G973" s="4">
        <f t="shared" si="29"/>
        <v>14.07604249999998</v>
      </c>
    </row>
    <row r="974" spans="4:7" ht="16" customHeight="1" x14ac:dyDescent="0.25">
      <c r="D974" s="4">
        <v>45714</v>
      </c>
      <c r="E974" s="4">
        <v>96.53</v>
      </c>
      <c r="F974" s="4">
        <f t="shared" si="28"/>
        <v>3.4699999999999989</v>
      </c>
      <c r="G974" s="4">
        <f t="shared" si="29"/>
        <v>13.995377499999995</v>
      </c>
    </row>
    <row r="975" spans="4:7" ht="16" customHeight="1" x14ac:dyDescent="0.25">
      <c r="D975" s="4">
        <v>45715</v>
      </c>
      <c r="E975" s="4">
        <v>96.25</v>
      </c>
      <c r="F975" s="4">
        <f t="shared" si="28"/>
        <v>3.75</v>
      </c>
      <c r="G975" s="4">
        <f t="shared" si="29"/>
        <v>15.124687499999999</v>
      </c>
    </row>
    <row r="976" spans="4:7" ht="16" customHeight="1" x14ac:dyDescent="0.25">
      <c r="D976" s="4">
        <v>45716</v>
      </c>
      <c r="E976" s="4">
        <v>95.43</v>
      </c>
      <c r="F976" s="4">
        <f t="shared" si="28"/>
        <v>4.5699999999999932</v>
      </c>
      <c r="G976" s="4">
        <f t="shared" si="29"/>
        <v>18.431952499999973</v>
      </c>
    </row>
    <row r="977" spans="4:7" ht="16" customHeight="1" x14ac:dyDescent="0.25">
      <c r="D977" s="4">
        <v>45719</v>
      </c>
      <c r="E977" s="4">
        <v>95.21</v>
      </c>
      <c r="F977" s="4">
        <f t="shared" si="28"/>
        <v>4.7900000000000063</v>
      </c>
      <c r="G977" s="4">
        <f t="shared" si="29"/>
        <v>19.319267500000024</v>
      </c>
    </row>
    <row r="978" spans="4:7" ht="16" customHeight="1" x14ac:dyDescent="0.25">
      <c r="D978" s="4">
        <v>45720</v>
      </c>
      <c r="E978" s="4">
        <v>94.98</v>
      </c>
      <c r="F978" s="4">
        <f t="shared" ref="F978:F1010" si="30">100-E978</f>
        <v>5.019999999999996</v>
      </c>
      <c r="G978" s="4">
        <f t="shared" ref="G978:G1041" si="31">IF(((F978/100)*$F$11)&lt;0,0,(F978/100)*$F$11)</f>
        <v>20.246914999999984</v>
      </c>
    </row>
    <row r="979" spans="4:7" ht="16" customHeight="1" x14ac:dyDescent="0.25">
      <c r="D979" s="4">
        <v>45721</v>
      </c>
      <c r="E979" s="4">
        <v>94.74</v>
      </c>
      <c r="F979" s="4">
        <f t="shared" si="30"/>
        <v>5.2600000000000051</v>
      </c>
      <c r="G979" s="4">
        <f t="shared" si="31"/>
        <v>21.21489500000002</v>
      </c>
    </row>
    <row r="980" spans="4:7" ht="16" customHeight="1" x14ac:dyDescent="0.25">
      <c r="D980" s="4">
        <v>45722</v>
      </c>
      <c r="E980" s="4">
        <v>94.84</v>
      </c>
      <c r="F980" s="4">
        <f t="shared" si="30"/>
        <v>5.1599999999999966</v>
      </c>
      <c r="G980" s="4">
        <f t="shared" si="31"/>
        <v>20.811569999999985</v>
      </c>
    </row>
    <row r="981" spans="4:7" ht="16" customHeight="1" x14ac:dyDescent="0.25">
      <c r="D981" s="4">
        <v>45723</v>
      </c>
      <c r="E981" s="4">
        <v>94.69</v>
      </c>
      <c r="F981" s="4">
        <f t="shared" si="30"/>
        <v>5.3100000000000023</v>
      </c>
      <c r="G981" s="4">
        <f t="shared" si="31"/>
        <v>21.416557500000007</v>
      </c>
    </row>
    <row r="982" spans="4:7" ht="16" customHeight="1" x14ac:dyDescent="0.25">
      <c r="D982" s="4">
        <v>45726</v>
      </c>
      <c r="E982" s="4">
        <v>93.48</v>
      </c>
      <c r="F982" s="4">
        <f t="shared" si="30"/>
        <v>6.519999999999996</v>
      </c>
      <c r="G982" s="4">
        <f t="shared" si="31"/>
        <v>26.296789999999987</v>
      </c>
    </row>
    <row r="983" spans="4:7" ht="16" customHeight="1" x14ac:dyDescent="0.25">
      <c r="D983" s="4">
        <v>45727</v>
      </c>
      <c r="E983" s="4">
        <v>93.22</v>
      </c>
      <c r="F983" s="4">
        <f t="shared" si="30"/>
        <v>6.7800000000000011</v>
      </c>
      <c r="G983" s="4">
        <f t="shared" si="31"/>
        <v>27.345435000000005</v>
      </c>
    </row>
    <row r="984" spans="4:7" ht="16" customHeight="1" x14ac:dyDescent="0.25">
      <c r="D984" s="4">
        <v>45728</v>
      </c>
      <c r="E984" s="4">
        <v>93.25</v>
      </c>
      <c r="F984" s="4">
        <f t="shared" si="30"/>
        <v>6.75</v>
      </c>
      <c r="G984" s="4">
        <f t="shared" si="31"/>
        <v>27.224437500000001</v>
      </c>
    </row>
    <row r="985" spans="4:7" ht="16" customHeight="1" x14ac:dyDescent="0.25">
      <c r="D985" s="4">
        <v>45729</v>
      </c>
      <c r="E985" s="4">
        <v>92.97</v>
      </c>
      <c r="F985" s="4">
        <f t="shared" si="30"/>
        <v>7.0300000000000011</v>
      </c>
      <c r="G985" s="4">
        <f t="shared" si="31"/>
        <v>28.353747500000004</v>
      </c>
    </row>
    <row r="986" spans="4:7" ht="16" customHeight="1" x14ac:dyDescent="0.25">
      <c r="D986" s="4">
        <v>45730</v>
      </c>
      <c r="E986" s="4">
        <v>92.33</v>
      </c>
      <c r="F986" s="4">
        <f t="shared" si="30"/>
        <v>7.6700000000000017</v>
      </c>
      <c r="G986" s="4">
        <f t="shared" si="31"/>
        <v>30.935027500000007</v>
      </c>
    </row>
    <row r="987" spans="4:7" ht="16" customHeight="1" x14ac:dyDescent="0.25">
      <c r="D987" s="4">
        <v>45733</v>
      </c>
      <c r="E987" s="4">
        <v>92.15</v>
      </c>
      <c r="F987" s="4">
        <f t="shared" si="30"/>
        <v>7.8499999999999943</v>
      </c>
      <c r="G987" s="4">
        <f t="shared" si="31"/>
        <v>31.661012499999977</v>
      </c>
    </row>
    <row r="988" spans="4:7" ht="16" customHeight="1" x14ac:dyDescent="0.25">
      <c r="D988" s="4">
        <v>45734</v>
      </c>
      <c r="E988" s="4">
        <v>92.07</v>
      </c>
      <c r="F988" s="4">
        <f t="shared" si="30"/>
        <v>7.9300000000000068</v>
      </c>
      <c r="G988" s="4">
        <f t="shared" si="31"/>
        <v>31.983672500000026</v>
      </c>
    </row>
    <row r="989" spans="4:7" ht="16" customHeight="1" x14ac:dyDescent="0.25">
      <c r="D989" s="4">
        <v>45735</v>
      </c>
      <c r="E989" s="4">
        <v>92.07</v>
      </c>
      <c r="F989" s="4">
        <f t="shared" si="30"/>
        <v>7.9300000000000068</v>
      </c>
      <c r="G989" s="4">
        <f t="shared" si="31"/>
        <v>31.983672500000026</v>
      </c>
    </row>
    <row r="990" spans="4:7" ht="16" customHeight="1" x14ac:dyDescent="0.25">
      <c r="D990" s="4">
        <v>45736</v>
      </c>
      <c r="E990" s="4">
        <v>92.07</v>
      </c>
      <c r="F990" s="4">
        <f t="shared" si="30"/>
        <v>7.9300000000000068</v>
      </c>
      <c r="G990" s="4">
        <f t="shared" si="31"/>
        <v>31.983672500000026</v>
      </c>
    </row>
    <row r="991" spans="4:7" ht="16" customHeight="1" x14ac:dyDescent="0.25">
      <c r="D991" s="4">
        <v>45737</v>
      </c>
      <c r="E991" s="4">
        <v>92.03</v>
      </c>
      <c r="F991" s="4">
        <f t="shared" si="30"/>
        <v>7.9699999999999989</v>
      </c>
      <c r="G991" s="4">
        <f t="shared" si="31"/>
        <v>32.145002499999997</v>
      </c>
    </row>
    <row r="992" spans="4:7" ht="16" customHeight="1" x14ac:dyDescent="0.25">
      <c r="D992" s="4">
        <v>45740</v>
      </c>
      <c r="E992" s="4">
        <v>92</v>
      </c>
      <c r="F992" s="4">
        <f t="shared" si="30"/>
        <v>8</v>
      </c>
      <c r="G992" s="4">
        <f t="shared" si="31"/>
        <v>32.265999999999998</v>
      </c>
    </row>
    <row r="993" spans="4:7" ht="16" customHeight="1" x14ac:dyDescent="0.25">
      <c r="D993" s="4">
        <v>45741</v>
      </c>
      <c r="E993" s="4">
        <v>91.99</v>
      </c>
      <c r="F993" s="4">
        <f t="shared" si="30"/>
        <v>8.0100000000000051</v>
      </c>
      <c r="G993" s="4">
        <f t="shared" si="31"/>
        <v>32.306332500000018</v>
      </c>
    </row>
    <row r="994" spans="4:7" ht="16" customHeight="1" x14ac:dyDescent="0.25">
      <c r="D994" s="4">
        <v>45742</v>
      </c>
      <c r="E994" s="4">
        <v>91.98</v>
      </c>
      <c r="F994" s="4">
        <f t="shared" si="30"/>
        <v>8.019999999999996</v>
      </c>
      <c r="G994" s="4">
        <f t="shared" si="31"/>
        <v>32.346664999999987</v>
      </c>
    </row>
    <row r="995" spans="4:7" ht="16" customHeight="1" x14ac:dyDescent="0.25">
      <c r="D995" s="4">
        <v>45743</v>
      </c>
      <c r="E995" s="4">
        <v>91.93</v>
      </c>
      <c r="F995" s="4">
        <f t="shared" si="30"/>
        <v>8.0699999999999932</v>
      </c>
      <c r="G995" s="4">
        <f t="shared" si="31"/>
        <v>32.548327499999971</v>
      </c>
    </row>
    <row r="996" spans="4:7" ht="16" customHeight="1" x14ac:dyDescent="0.25">
      <c r="D996" s="4">
        <v>45744</v>
      </c>
      <c r="E996" s="4">
        <v>91.97</v>
      </c>
      <c r="F996" s="4">
        <f t="shared" si="30"/>
        <v>8.0300000000000011</v>
      </c>
      <c r="G996" s="4">
        <f t="shared" si="31"/>
        <v>32.386997500000007</v>
      </c>
    </row>
    <row r="997" spans="4:7" ht="16" customHeight="1" x14ac:dyDescent="0.25">
      <c r="D997" s="4">
        <v>45747</v>
      </c>
      <c r="E997" s="4">
        <v>91.78</v>
      </c>
      <c r="F997" s="4">
        <f t="shared" si="30"/>
        <v>8.2199999999999989</v>
      </c>
      <c r="G997" s="4">
        <f t="shared" si="31"/>
        <v>33.153314999999999</v>
      </c>
    </row>
    <row r="998" spans="4:7" ht="16" customHeight="1" x14ac:dyDescent="0.25">
      <c r="D998" s="4">
        <v>45748</v>
      </c>
      <c r="E998" s="4">
        <v>90.94</v>
      </c>
      <c r="F998" s="4">
        <f t="shared" si="30"/>
        <v>9.0600000000000023</v>
      </c>
      <c r="G998" s="4">
        <f t="shared" si="31"/>
        <v>36.541245000000011</v>
      </c>
    </row>
    <row r="999" spans="4:7" ht="16" customHeight="1" x14ac:dyDescent="0.25">
      <c r="D999" s="4">
        <v>45749</v>
      </c>
      <c r="E999" s="4">
        <v>90.33</v>
      </c>
      <c r="F999" s="4">
        <f t="shared" si="30"/>
        <v>9.6700000000000017</v>
      </c>
      <c r="G999" s="4">
        <f t="shared" si="31"/>
        <v>39.001527500000009</v>
      </c>
    </row>
    <row r="1000" spans="4:7" ht="16" customHeight="1" x14ac:dyDescent="0.25">
      <c r="D1000" s="4">
        <v>45750</v>
      </c>
      <c r="E1000" s="4">
        <v>83.75</v>
      </c>
      <c r="F1000" s="4">
        <f t="shared" si="30"/>
        <v>16.25</v>
      </c>
      <c r="G1000" s="4">
        <f t="shared" si="31"/>
        <v>65.540312499999999</v>
      </c>
    </row>
    <row r="1001" spans="4:7" ht="16" customHeight="1" x14ac:dyDescent="0.25">
      <c r="D1001" s="4">
        <v>45751</v>
      </c>
      <c r="E1001" s="4">
        <v>83.09</v>
      </c>
      <c r="F1001" s="4">
        <f t="shared" si="30"/>
        <v>16.909999999999997</v>
      </c>
      <c r="G1001" s="4">
        <f t="shared" si="31"/>
        <v>68.202257499999988</v>
      </c>
    </row>
    <row r="1002" spans="4:7" ht="16" customHeight="1" x14ac:dyDescent="0.25">
      <c r="D1002" s="4">
        <v>45754</v>
      </c>
      <c r="E1002" s="4">
        <v>82.49</v>
      </c>
      <c r="F1002" s="4">
        <f t="shared" si="30"/>
        <v>17.510000000000005</v>
      </c>
      <c r="G1002" s="4">
        <f t="shared" si="31"/>
        <v>70.622207500000016</v>
      </c>
    </row>
    <row r="1003" spans="4:7" ht="16" customHeight="1" x14ac:dyDescent="0.25">
      <c r="D1003" s="4">
        <v>45755</v>
      </c>
      <c r="E1003" s="4">
        <v>82.53</v>
      </c>
      <c r="F1003" s="4">
        <f t="shared" si="30"/>
        <v>17.47</v>
      </c>
      <c r="G1003" s="4">
        <f t="shared" si="31"/>
        <v>70.460877499999995</v>
      </c>
    </row>
    <row r="1004" spans="4:7" ht="16" customHeight="1" x14ac:dyDescent="0.25">
      <c r="D1004" s="4">
        <v>45756</v>
      </c>
      <c r="E1004" s="4">
        <v>82.67</v>
      </c>
      <c r="F1004" s="4">
        <f t="shared" si="30"/>
        <v>17.329999999999998</v>
      </c>
      <c r="G1004" s="4">
        <f t="shared" si="31"/>
        <v>69.896222499999993</v>
      </c>
    </row>
    <row r="1005" spans="4:7" ht="16" customHeight="1" x14ac:dyDescent="0.25">
      <c r="D1005" s="4">
        <v>45757</v>
      </c>
      <c r="E1005" s="4">
        <v>82.49</v>
      </c>
      <c r="F1005" s="4">
        <f t="shared" si="30"/>
        <v>17.510000000000005</v>
      </c>
      <c r="G1005" s="4">
        <f t="shared" si="31"/>
        <v>70.622207500000016</v>
      </c>
    </row>
    <row r="1006" spans="4:7" ht="16" customHeight="1" x14ac:dyDescent="0.25">
      <c r="D1006" s="4">
        <v>45758</v>
      </c>
      <c r="E1006" s="4">
        <v>82.47</v>
      </c>
      <c r="F1006" s="4">
        <f t="shared" si="30"/>
        <v>17.53</v>
      </c>
      <c r="G1006" s="4">
        <f t="shared" si="31"/>
        <v>70.702872499999998</v>
      </c>
    </row>
    <row r="1007" spans="4:7" ht="16" customHeight="1" x14ac:dyDescent="0.25">
      <c r="D1007" s="4">
        <v>45761</v>
      </c>
      <c r="E1007" s="4">
        <v>82.7</v>
      </c>
      <c r="F1007" s="4">
        <f t="shared" si="30"/>
        <v>17.299999999999997</v>
      </c>
      <c r="G1007" s="4">
        <f t="shared" si="31"/>
        <v>69.775224999999978</v>
      </c>
    </row>
    <row r="1008" spans="4:7" ht="16" customHeight="1" x14ac:dyDescent="0.25">
      <c r="D1008" s="4">
        <v>45762</v>
      </c>
      <c r="E1008" s="4">
        <v>82.85</v>
      </c>
      <c r="F1008" s="4">
        <f t="shared" si="30"/>
        <v>17.150000000000006</v>
      </c>
      <c r="G1008" s="4">
        <f t="shared" si="31"/>
        <v>69.170237500000027</v>
      </c>
    </row>
    <row r="1009" spans="4:7" ht="16" customHeight="1" x14ac:dyDescent="0.25">
      <c r="D1009" s="4">
        <v>45763</v>
      </c>
      <c r="E1009" s="4">
        <v>82.91</v>
      </c>
      <c r="F1009" s="4">
        <f t="shared" si="30"/>
        <v>17.090000000000003</v>
      </c>
      <c r="G1009" s="4">
        <f t="shared" si="31"/>
        <v>68.92824250000001</v>
      </c>
    </row>
    <row r="1010" spans="4:7" ht="16" customHeight="1" x14ac:dyDescent="0.25">
      <c r="D1010" s="4">
        <v>45764</v>
      </c>
      <c r="E1010" s="4">
        <v>82.97</v>
      </c>
      <c r="F1010" s="4">
        <f t="shared" si="30"/>
        <v>17.03</v>
      </c>
      <c r="G1010" s="4">
        <f t="shared" si="31"/>
        <v>68.686247500000007</v>
      </c>
    </row>
    <row r="1011" spans="4:7" ht="16" customHeight="1" x14ac:dyDescent="0.25">
      <c r="D1011" s="4">
        <f>D1010+1</f>
        <v>45765</v>
      </c>
      <c r="E1011" s="4" cm="1">
        <f t="array" ref="E1011">IFERROR(INDEX(Pricing!O:O,MATCH('Discount Capture Outputs'!D1011,Pricing!M:M,0),0),'Discount Capture Outputs'!E1010)</f>
        <v>82.97</v>
      </c>
      <c r="F1011" s="4">
        <f>100-E1011</f>
        <v>17.03</v>
      </c>
      <c r="G1011" s="4">
        <f t="shared" si="31"/>
        <v>68.686247500000007</v>
      </c>
    </row>
    <row r="1012" spans="4:7" ht="16" customHeight="1" x14ac:dyDescent="0.25">
      <c r="D1012" s="4">
        <f t="shared" ref="D1012:D1065" si="32">D1011+1</f>
        <v>45766</v>
      </c>
      <c r="E1012" s="4" cm="1">
        <f t="array" ref="E1012">IFERROR(INDEX(Pricing!O:O,MATCH('Discount Capture Outputs'!D1012,Pricing!M:M,0),0),'Discount Capture Outputs'!E1011)</f>
        <v>82.97</v>
      </c>
      <c r="F1012" s="4">
        <f t="shared" ref="F1012:F1065" si="33">100-E1012</f>
        <v>17.03</v>
      </c>
      <c r="G1012" s="4">
        <f t="shared" si="31"/>
        <v>68.686247500000007</v>
      </c>
    </row>
    <row r="1013" spans="4:7" ht="16" customHeight="1" x14ac:dyDescent="0.25">
      <c r="D1013" s="4">
        <f t="shared" si="32"/>
        <v>45767</v>
      </c>
      <c r="E1013" s="4" cm="1">
        <f t="array" ref="E1013">IFERROR(INDEX(Pricing!O:O,MATCH('Discount Capture Outputs'!D1013,Pricing!M:M,0),0),'Discount Capture Outputs'!E1012)</f>
        <v>82.97</v>
      </c>
      <c r="F1013" s="4">
        <f t="shared" si="33"/>
        <v>17.03</v>
      </c>
      <c r="G1013" s="4">
        <f t="shared" si="31"/>
        <v>68.686247500000007</v>
      </c>
    </row>
    <row r="1014" spans="4:7" ht="16" customHeight="1" x14ac:dyDescent="0.25">
      <c r="D1014" s="4">
        <f t="shared" si="32"/>
        <v>45768</v>
      </c>
      <c r="E1014" s="4" cm="1">
        <f t="array" ref="E1014">IFERROR(INDEX(Pricing!O:O,MATCH('Discount Capture Outputs'!D1014,Pricing!M:M,0),0),'Discount Capture Outputs'!E1013)</f>
        <v>82.91</v>
      </c>
      <c r="F1014" s="4">
        <f t="shared" si="33"/>
        <v>17.090000000000003</v>
      </c>
      <c r="G1014" s="4">
        <f t="shared" si="31"/>
        <v>68.92824250000001</v>
      </c>
    </row>
    <row r="1015" spans="4:7" ht="16" customHeight="1" x14ac:dyDescent="0.25">
      <c r="D1015" s="4">
        <f t="shared" si="32"/>
        <v>45769</v>
      </c>
      <c r="E1015" s="4" cm="1">
        <f t="array" ref="E1015">IFERROR(INDEX(Pricing!O:O,MATCH('Discount Capture Outputs'!D1015,Pricing!M:M,0),0),'Discount Capture Outputs'!E1014)</f>
        <v>82.72</v>
      </c>
      <c r="F1015" s="4">
        <f t="shared" si="33"/>
        <v>17.28</v>
      </c>
      <c r="G1015" s="4">
        <f t="shared" si="31"/>
        <v>69.694559999999996</v>
      </c>
    </row>
    <row r="1016" spans="4:7" ht="16" customHeight="1" x14ac:dyDescent="0.25">
      <c r="D1016" s="4">
        <f t="shared" si="32"/>
        <v>45770</v>
      </c>
      <c r="E1016" s="4" cm="1">
        <f t="array" ref="E1016">IFERROR(INDEX(Pricing!O:O,MATCH('Discount Capture Outputs'!D1016,Pricing!M:M,0),0),'Discount Capture Outputs'!E1015)</f>
        <v>83.13</v>
      </c>
      <c r="F1016" s="4">
        <f t="shared" si="33"/>
        <v>16.870000000000005</v>
      </c>
      <c r="G1016" s="4">
        <f t="shared" si="31"/>
        <v>68.040927500000009</v>
      </c>
    </row>
    <row r="1017" spans="4:7" ht="16" customHeight="1" x14ac:dyDescent="0.25">
      <c r="D1017" s="4">
        <f t="shared" si="32"/>
        <v>45771</v>
      </c>
      <c r="E1017" s="4" cm="1">
        <f t="array" ref="E1017">IFERROR(INDEX(Pricing!O:O,MATCH('Discount Capture Outputs'!D1017,Pricing!M:M,0),0),'Discount Capture Outputs'!E1016)</f>
        <v>83.28</v>
      </c>
      <c r="F1017" s="4">
        <f t="shared" si="33"/>
        <v>16.72</v>
      </c>
      <c r="G1017" s="4">
        <f t="shared" si="31"/>
        <v>67.435939999999988</v>
      </c>
    </row>
    <row r="1018" spans="4:7" ht="16" customHeight="1" x14ac:dyDescent="0.25">
      <c r="D1018" s="4">
        <f t="shared" si="32"/>
        <v>45772</v>
      </c>
      <c r="E1018" s="4" cm="1">
        <f t="array" ref="E1018">IFERROR(INDEX(Pricing!O:O,MATCH('Discount Capture Outputs'!D1018,Pricing!M:M,0),0),'Discount Capture Outputs'!E1017)</f>
        <v>83.38</v>
      </c>
      <c r="F1018" s="4">
        <f t="shared" si="33"/>
        <v>16.620000000000005</v>
      </c>
      <c r="G1018" s="4">
        <f t="shared" si="31"/>
        <v>67.032615000000021</v>
      </c>
    </row>
    <row r="1019" spans="4:7" ht="16" customHeight="1" x14ac:dyDescent="0.25">
      <c r="D1019" s="4">
        <f t="shared" si="32"/>
        <v>45773</v>
      </c>
      <c r="E1019" s="4" cm="1">
        <f t="array" ref="E1019">IFERROR(INDEX(Pricing!O:O,MATCH('Discount Capture Outputs'!D1019,Pricing!M:M,0),0),'Discount Capture Outputs'!E1018)</f>
        <v>83.38</v>
      </c>
      <c r="F1019" s="4">
        <f t="shared" si="33"/>
        <v>16.620000000000005</v>
      </c>
      <c r="G1019" s="4">
        <f t="shared" si="31"/>
        <v>67.032615000000021</v>
      </c>
    </row>
    <row r="1020" spans="4:7" ht="16" customHeight="1" x14ac:dyDescent="0.25">
      <c r="D1020" s="4">
        <f t="shared" si="32"/>
        <v>45774</v>
      </c>
      <c r="E1020" s="4" cm="1">
        <f t="array" ref="E1020">IFERROR(INDEX(Pricing!O:O,MATCH('Discount Capture Outputs'!D1020,Pricing!M:M,0),0),'Discount Capture Outputs'!E1019)</f>
        <v>83.38</v>
      </c>
      <c r="F1020" s="4">
        <f t="shared" si="33"/>
        <v>16.620000000000005</v>
      </c>
      <c r="G1020" s="4">
        <f t="shared" si="31"/>
        <v>67.032615000000021</v>
      </c>
    </row>
    <row r="1021" spans="4:7" ht="16" customHeight="1" x14ac:dyDescent="0.25">
      <c r="D1021" s="4">
        <f t="shared" si="32"/>
        <v>45775</v>
      </c>
      <c r="E1021" s="4" cm="1">
        <f t="array" ref="E1021">IFERROR(INDEX(Pricing!O:O,MATCH('Discount Capture Outputs'!D1021,Pricing!M:M,0),0),'Discount Capture Outputs'!E1020)</f>
        <v>83.43</v>
      </c>
      <c r="F1021" s="4">
        <f t="shared" si="33"/>
        <v>16.569999999999993</v>
      </c>
      <c r="G1021" s="4">
        <f t="shared" si="31"/>
        <v>66.830952499999967</v>
      </c>
    </row>
    <row r="1022" spans="4:7" ht="16" customHeight="1" x14ac:dyDescent="0.25">
      <c r="D1022" s="4">
        <f t="shared" si="32"/>
        <v>45776</v>
      </c>
      <c r="E1022" s="4" cm="1">
        <f t="array" ref="E1022">IFERROR(INDEX(Pricing!O:O,MATCH('Discount Capture Outputs'!D1022,Pricing!M:M,0),0),'Discount Capture Outputs'!E1021)</f>
        <v>83.47</v>
      </c>
      <c r="F1022" s="4">
        <f t="shared" si="33"/>
        <v>16.53</v>
      </c>
      <c r="G1022" s="4">
        <f t="shared" si="31"/>
        <v>66.669622500000003</v>
      </c>
    </row>
    <row r="1023" spans="4:7" ht="16" customHeight="1" x14ac:dyDescent="0.25">
      <c r="D1023" s="4">
        <f t="shared" si="32"/>
        <v>45777</v>
      </c>
      <c r="E1023" s="4" cm="1">
        <f t="array" ref="E1023">IFERROR(INDEX(Pricing!O:O,MATCH('Discount Capture Outputs'!D1023,Pricing!M:M,0),0),'Discount Capture Outputs'!E1022)</f>
        <v>83.18</v>
      </c>
      <c r="F1023" s="4">
        <f t="shared" si="33"/>
        <v>16.819999999999993</v>
      </c>
      <c r="G1023" s="4">
        <f t="shared" si="31"/>
        <v>67.839264999999969</v>
      </c>
    </row>
    <row r="1024" spans="4:7" ht="16" customHeight="1" x14ac:dyDescent="0.25">
      <c r="D1024" s="4">
        <f t="shared" si="32"/>
        <v>45778</v>
      </c>
      <c r="E1024" s="4" cm="1">
        <f t="array" ref="E1024">IFERROR(INDEX(Pricing!O:O,MATCH('Discount Capture Outputs'!D1024,Pricing!M:M,0),0),'Discount Capture Outputs'!E1023)</f>
        <v>83.15</v>
      </c>
      <c r="F1024" s="4">
        <f t="shared" si="33"/>
        <v>16.849999999999994</v>
      </c>
      <c r="G1024" s="4">
        <f t="shared" si="31"/>
        <v>67.960262499999985</v>
      </c>
    </row>
    <row r="1025" spans="4:7" ht="16" customHeight="1" x14ac:dyDescent="0.25">
      <c r="D1025" s="4">
        <f t="shared" si="32"/>
        <v>45779</v>
      </c>
      <c r="E1025" s="4" cm="1">
        <f t="array" ref="E1025">IFERROR(INDEX(Pricing!O:O,MATCH('Discount Capture Outputs'!D1025,Pricing!M:M,0),0),'Discount Capture Outputs'!E1024)</f>
        <v>83.27</v>
      </c>
      <c r="F1025" s="4">
        <f t="shared" si="33"/>
        <v>16.730000000000004</v>
      </c>
      <c r="G1025" s="4">
        <f t="shared" si="31"/>
        <v>67.476272500000007</v>
      </c>
    </row>
    <row r="1026" spans="4:7" ht="16" customHeight="1" x14ac:dyDescent="0.25">
      <c r="D1026" s="4">
        <f t="shared" si="32"/>
        <v>45780</v>
      </c>
      <c r="E1026" s="4" cm="1">
        <f t="array" ref="E1026">IFERROR(INDEX(Pricing!O:O,MATCH('Discount Capture Outputs'!D1026,Pricing!M:M,0),0),'Discount Capture Outputs'!E1025)</f>
        <v>83.27</v>
      </c>
      <c r="F1026" s="4">
        <f t="shared" si="33"/>
        <v>16.730000000000004</v>
      </c>
      <c r="G1026" s="4">
        <f t="shared" si="31"/>
        <v>67.476272500000007</v>
      </c>
    </row>
    <row r="1027" spans="4:7" ht="16" customHeight="1" x14ac:dyDescent="0.25">
      <c r="D1027" s="4">
        <f t="shared" si="32"/>
        <v>45781</v>
      </c>
      <c r="E1027" s="4" cm="1">
        <f t="array" ref="E1027">IFERROR(INDEX(Pricing!O:O,MATCH('Discount Capture Outputs'!D1027,Pricing!M:M,0),0),'Discount Capture Outputs'!E1026)</f>
        <v>83.27</v>
      </c>
      <c r="F1027" s="4">
        <f t="shared" si="33"/>
        <v>16.730000000000004</v>
      </c>
      <c r="G1027" s="4">
        <f t="shared" si="31"/>
        <v>67.476272500000007</v>
      </c>
    </row>
    <row r="1028" spans="4:7" ht="16" customHeight="1" x14ac:dyDescent="0.25">
      <c r="D1028" s="4">
        <f t="shared" si="32"/>
        <v>45782</v>
      </c>
      <c r="E1028" s="4" cm="1">
        <f t="array" ref="E1028">IFERROR(INDEX(Pricing!O:O,MATCH('Discount Capture Outputs'!D1028,Pricing!M:M,0),0),'Discount Capture Outputs'!E1027)</f>
        <v>83.42</v>
      </c>
      <c r="F1028" s="4">
        <f t="shared" si="33"/>
        <v>16.579999999999998</v>
      </c>
      <c r="G1028" s="4">
        <f t="shared" si="31"/>
        <v>66.871284999999986</v>
      </c>
    </row>
    <row r="1029" spans="4:7" ht="16" customHeight="1" x14ac:dyDescent="0.25">
      <c r="D1029" s="4">
        <f t="shared" si="32"/>
        <v>45783</v>
      </c>
      <c r="E1029" s="4" cm="1">
        <f t="array" ref="E1029">IFERROR(INDEX(Pricing!O:O,MATCH('Discount Capture Outputs'!D1029,Pricing!M:M,0),0),'Discount Capture Outputs'!E1028)</f>
        <v>83.6</v>
      </c>
      <c r="F1029" s="4">
        <f t="shared" si="33"/>
        <v>16.400000000000006</v>
      </c>
      <c r="G1029" s="4">
        <f t="shared" si="31"/>
        <v>66.14530000000002</v>
      </c>
    </row>
    <row r="1030" spans="4:7" ht="16" customHeight="1" x14ac:dyDescent="0.25">
      <c r="D1030" s="4">
        <f t="shared" si="32"/>
        <v>45784</v>
      </c>
      <c r="E1030" s="4" cm="1">
        <f t="array" ref="E1030">IFERROR(INDEX(Pricing!O:O,MATCH('Discount Capture Outputs'!D1030,Pricing!M:M,0),0),'Discount Capture Outputs'!E1029)</f>
        <v>83.65</v>
      </c>
      <c r="F1030" s="4">
        <f t="shared" si="33"/>
        <v>16.349999999999994</v>
      </c>
      <c r="G1030" s="4">
        <f t="shared" si="31"/>
        <v>65.94363749999998</v>
      </c>
    </row>
    <row r="1031" spans="4:7" ht="16" customHeight="1" x14ac:dyDescent="0.25">
      <c r="D1031" s="4">
        <f t="shared" si="32"/>
        <v>45785</v>
      </c>
      <c r="E1031" s="4" cm="1">
        <f t="array" ref="E1031">IFERROR(INDEX(Pricing!O:O,MATCH('Discount Capture Outputs'!D1031,Pricing!M:M,0),0),'Discount Capture Outputs'!E1030)</f>
        <v>83.9</v>
      </c>
      <c r="F1031" s="4">
        <f t="shared" si="33"/>
        <v>16.099999999999994</v>
      </c>
      <c r="G1031" s="4">
        <f t="shared" si="31"/>
        <v>64.935324999999978</v>
      </c>
    </row>
    <row r="1032" spans="4:7" ht="16" customHeight="1" x14ac:dyDescent="0.25">
      <c r="D1032" s="4">
        <f t="shared" si="32"/>
        <v>45786</v>
      </c>
      <c r="E1032" s="4" cm="1">
        <f t="array" ref="E1032">IFERROR(INDEX(Pricing!O:O,MATCH('Discount Capture Outputs'!D1032,Pricing!M:M,0),0),'Discount Capture Outputs'!E1031)</f>
        <v>84.5</v>
      </c>
      <c r="F1032" s="4">
        <f t="shared" si="33"/>
        <v>15.5</v>
      </c>
      <c r="G1032" s="4">
        <f t="shared" si="31"/>
        <v>62.515374999999999</v>
      </c>
    </row>
    <row r="1033" spans="4:7" ht="16" customHeight="1" x14ac:dyDescent="0.25">
      <c r="D1033" s="4">
        <f t="shared" si="32"/>
        <v>45787</v>
      </c>
      <c r="E1033" s="4" cm="1">
        <f t="array" ref="E1033">IFERROR(INDEX(Pricing!O:O,MATCH('Discount Capture Outputs'!D1033,Pricing!M:M,0),0),'Discount Capture Outputs'!E1032)</f>
        <v>84.5</v>
      </c>
      <c r="F1033" s="4">
        <f t="shared" si="33"/>
        <v>15.5</v>
      </c>
      <c r="G1033" s="4">
        <f t="shared" si="31"/>
        <v>62.515374999999999</v>
      </c>
    </row>
    <row r="1034" spans="4:7" ht="16" customHeight="1" x14ac:dyDescent="0.25">
      <c r="D1034" s="4">
        <f t="shared" si="32"/>
        <v>45788</v>
      </c>
      <c r="E1034" s="4" cm="1">
        <f t="array" ref="E1034">IFERROR(INDEX(Pricing!O:O,MATCH('Discount Capture Outputs'!D1034,Pricing!M:M,0),0),'Discount Capture Outputs'!E1033)</f>
        <v>84.5</v>
      </c>
      <c r="F1034" s="4">
        <f t="shared" si="33"/>
        <v>15.5</v>
      </c>
      <c r="G1034" s="4">
        <f t="shared" si="31"/>
        <v>62.515374999999999</v>
      </c>
    </row>
    <row r="1035" spans="4:7" ht="16" customHeight="1" x14ac:dyDescent="0.25">
      <c r="D1035" s="4">
        <f t="shared" si="32"/>
        <v>45789</v>
      </c>
      <c r="E1035" s="4" cm="1">
        <f t="array" ref="E1035">IFERROR(INDEX(Pricing!O:O,MATCH('Discount Capture Outputs'!D1035,Pricing!M:M,0),0),'Discount Capture Outputs'!E1034)</f>
        <v>86.21</v>
      </c>
      <c r="F1035" s="4">
        <f t="shared" si="33"/>
        <v>13.790000000000006</v>
      </c>
      <c r="G1035" s="4">
        <f t="shared" si="31"/>
        <v>55.618517500000017</v>
      </c>
    </row>
    <row r="1036" spans="4:7" ht="16" customHeight="1" x14ac:dyDescent="0.25">
      <c r="D1036" s="4">
        <f t="shared" si="32"/>
        <v>45790</v>
      </c>
      <c r="E1036" s="4" cm="1">
        <f t="array" ref="E1036">IFERROR(INDEX(Pricing!O:O,MATCH('Discount Capture Outputs'!D1036,Pricing!M:M,0),0),'Discount Capture Outputs'!E1035)</f>
        <v>86.31</v>
      </c>
      <c r="F1036" s="4">
        <f t="shared" si="33"/>
        <v>13.689999999999998</v>
      </c>
      <c r="G1036" s="4">
        <f t="shared" si="31"/>
        <v>55.215192499999986</v>
      </c>
    </row>
    <row r="1037" spans="4:7" ht="16" customHeight="1" x14ac:dyDescent="0.25">
      <c r="D1037" s="4">
        <f t="shared" si="32"/>
        <v>45791</v>
      </c>
      <c r="E1037" s="4" cm="1">
        <f t="array" ref="E1037">IFERROR(INDEX(Pricing!O:O,MATCH('Discount Capture Outputs'!D1037,Pricing!M:M,0),0),'Discount Capture Outputs'!E1036)</f>
        <v>87.6</v>
      </c>
      <c r="F1037" s="4">
        <f t="shared" si="33"/>
        <v>12.400000000000006</v>
      </c>
      <c r="G1037" s="4">
        <f t="shared" si="31"/>
        <v>50.012300000000018</v>
      </c>
    </row>
    <row r="1038" spans="4:7" ht="16" customHeight="1" x14ac:dyDescent="0.25">
      <c r="D1038" s="4">
        <f t="shared" si="32"/>
        <v>45792</v>
      </c>
      <c r="E1038" s="4" cm="1">
        <f t="array" ref="E1038">IFERROR(INDEX(Pricing!O:O,MATCH('Discount Capture Outputs'!D1038,Pricing!M:M,0),0),'Discount Capture Outputs'!E1037)</f>
        <v>90</v>
      </c>
      <c r="F1038" s="4">
        <f t="shared" si="33"/>
        <v>10</v>
      </c>
      <c r="G1038" s="4">
        <f t="shared" si="31"/>
        <v>40.332500000000003</v>
      </c>
    </row>
    <row r="1039" spans="4:7" ht="16" customHeight="1" x14ac:dyDescent="0.25">
      <c r="D1039" s="4">
        <f t="shared" si="32"/>
        <v>45793</v>
      </c>
      <c r="E1039" s="4" cm="1">
        <f t="array" ref="E1039">IFERROR(INDEX(Pricing!O:O,MATCH('Discount Capture Outputs'!D1039,Pricing!M:M,0),0),'Discount Capture Outputs'!E1038)</f>
        <v>88.67</v>
      </c>
      <c r="F1039" s="4">
        <f t="shared" si="33"/>
        <v>11.329999999999998</v>
      </c>
      <c r="G1039" s="4">
        <f t="shared" si="31"/>
        <v>45.696722499999993</v>
      </c>
    </row>
    <row r="1040" spans="4:7" ht="16" customHeight="1" x14ac:dyDescent="0.25">
      <c r="D1040" s="4">
        <f t="shared" si="32"/>
        <v>45794</v>
      </c>
      <c r="E1040" s="4" cm="1">
        <f t="array" ref="E1040">IFERROR(INDEX(Pricing!O:O,MATCH('Discount Capture Outputs'!D1040,Pricing!M:M,0),0),'Discount Capture Outputs'!E1039)</f>
        <v>88.67</v>
      </c>
      <c r="F1040" s="4">
        <f t="shared" si="33"/>
        <v>11.329999999999998</v>
      </c>
      <c r="G1040" s="4">
        <f t="shared" si="31"/>
        <v>45.696722499999993</v>
      </c>
    </row>
    <row r="1041" spans="4:7" ht="16" customHeight="1" x14ac:dyDescent="0.25">
      <c r="D1041" s="4">
        <f t="shared" si="32"/>
        <v>45795</v>
      </c>
      <c r="E1041" s="4" cm="1">
        <f t="array" ref="E1041">IFERROR(INDEX(Pricing!O:O,MATCH('Discount Capture Outputs'!D1041,Pricing!M:M,0),0),'Discount Capture Outputs'!E1040)</f>
        <v>88.67</v>
      </c>
      <c r="F1041" s="4">
        <f t="shared" si="33"/>
        <v>11.329999999999998</v>
      </c>
      <c r="G1041" s="4">
        <f t="shared" si="31"/>
        <v>45.696722499999993</v>
      </c>
    </row>
    <row r="1042" spans="4:7" ht="16" customHeight="1" x14ac:dyDescent="0.25">
      <c r="D1042" s="4">
        <f t="shared" si="32"/>
        <v>45796</v>
      </c>
      <c r="E1042" s="4" cm="1">
        <f t="array" ref="E1042">IFERROR(INDEX(Pricing!O:O,MATCH('Discount Capture Outputs'!D1042,Pricing!M:M,0),0),'Discount Capture Outputs'!E1041)</f>
        <v>89.02</v>
      </c>
      <c r="F1042" s="4">
        <f t="shared" si="33"/>
        <v>10.980000000000004</v>
      </c>
      <c r="G1042" s="4">
        <f t="shared" ref="G1042:G1065" si="34">IF(((F1042/100)*$F$11)&lt;0,0,(F1042/100)*$F$11)</f>
        <v>44.285085000000016</v>
      </c>
    </row>
    <row r="1043" spans="4:7" ht="16" customHeight="1" x14ac:dyDescent="0.25">
      <c r="D1043" s="4">
        <f t="shared" si="32"/>
        <v>45797</v>
      </c>
      <c r="E1043" s="4" cm="1">
        <f t="array" ref="E1043">IFERROR(INDEX(Pricing!O:O,MATCH('Discount Capture Outputs'!D1043,Pricing!M:M,0),0),'Discount Capture Outputs'!E1042)</f>
        <v>89.09</v>
      </c>
      <c r="F1043" s="4">
        <f t="shared" si="33"/>
        <v>10.909999999999997</v>
      </c>
      <c r="G1043" s="4">
        <f t="shared" si="34"/>
        <v>44.00275749999998</v>
      </c>
    </row>
    <row r="1044" spans="4:7" ht="16" customHeight="1" x14ac:dyDescent="0.25">
      <c r="D1044" s="4">
        <f t="shared" si="32"/>
        <v>45798</v>
      </c>
      <c r="E1044" s="4" cm="1">
        <f t="array" ref="E1044">IFERROR(INDEX(Pricing!O:O,MATCH('Discount Capture Outputs'!D1044,Pricing!M:M,0),0),'Discount Capture Outputs'!E1043)</f>
        <v>89.03</v>
      </c>
      <c r="F1044" s="4">
        <f t="shared" si="33"/>
        <v>10.969999999999999</v>
      </c>
      <c r="G1044" s="4">
        <f t="shared" si="34"/>
        <v>44.244752499999997</v>
      </c>
    </row>
    <row r="1045" spans="4:7" ht="16" customHeight="1" x14ac:dyDescent="0.25">
      <c r="D1045" s="4">
        <f t="shared" si="32"/>
        <v>45799</v>
      </c>
      <c r="E1045" s="4" cm="1">
        <f t="array" ref="E1045">IFERROR(INDEX(Pricing!O:O,MATCH('Discount Capture Outputs'!D1045,Pricing!M:M,0),0),'Discount Capture Outputs'!E1044)</f>
        <v>88.94</v>
      </c>
      <c r="F1045" s="4">
        <f t="shared" si="33"/>
        <v>11.060000000000002</v>
      </c>
      <c r="G1045" s="4">
        <f t="shared" si="34"/>
        <v>44.607745000000008</v>
      </c>
    </row>
    <row r="1046" spans="4:7" ht="16" customHeight="1" x14ac:dyDescent="0.25">
      <c r="D1046" s="4">
        <f t="shared" si="32"/>
        <v>45800</v>
      </c>
      <c r="E1046" s="4" cm="1">
        <f t="array" ref="E1046">IFERROR(INDEX(Pricing!O:O,MATCH('Discount Capture Outputs'!D1046,Pricing!M:M,0),0),'Discount Capture Outputs'!E1045)</f>
        <v>88.75</v>
      </c>
      <c r="F1046" s="4">
        <f t="shared" si="33"/>
        <v>11.25</v>
      </c>
      <c r="G1046" s="4">
        <f t="shared" si="34"/>
        <v>45.374062500000001</v>
      </c>
    </row>
    <row r="1047" spans="4:7" ht="16" customHeight="1" x14ac:dyDescent="0.25">
      <c r="D1047" s="4">
        <f t="shared" si="32"/>
        <v>45801</v>
      </c>
      <c r="E1047" s="4" cm="1">
        <f t="array" ref="E1047">IFERROR(INDEX(Pricing!O:O,MATCH('Discount Capture Outputs'!D1047,Pricing!M:M,0),0),'Discount Capture Outputs'!E1046)</f>
        <v>88.75</v>
      </c>
      <c r="F1047" s="4">
        <f t="shared" si="33"/>
        <v>11.25</v>
      </c>
      <c r="G1047" s="4">
        <f t="shared" si="34"/>
        <v>45.374062500000001</v>
      </c>
    </row>
    <row r="1048" spans="4:7" ht="16" customHeight="1" x14ac:dyDescent="0.25">
      <c r="D1048" s="4">
        <f t="shared" si="32"/>
        <v>45802</v>
      </c>
      <c r="E1048" s="4" cm="1">
        <f t="array" ref="E1048">IFERROR(INDEX(Pricing!O:O,MATCH('Discount Capture Outputs'!D1048,Pricing!M:M,0),0),'Discount Capture Outputs'!E1047)</f>
        <v>88.75</v>
      </c>
      <c r="F1048" s="4">
        <f t="shared" si="33"/>
        <v>11.25</v>
      </c>
      <c r="G1048" s="4">
        <f t="shared" si="34"/>
        <v>45.374062500000001</v>
      </c>
    </row>
    <row r="1049" spans="4:7" ht="16" customHeight="1" x14ac:dyDescent="0.25">
      <c r="D1049" s="4">
        <f t="shared" si="32"/>
        <v>45803</v>
      </c>
      <c r="E1049" s="4" cm="1">
        <f t="array" ref="E1049">IFERROR(INDEX(Pricing!O:O,MATCH('Discount Capture Outputs'!D1049,Pricing!M:M,0),0),'Discount Capture Outputs'!E1048)</f>
        <v>88.75</v>
      </c>
      <c r="F1049" s="4">
        <f t="shared" si="33"/>
        <v>11.25</v>
      </c>
      <c r="G1049" s="4">
        <f t="shared" si="34"/>
        <v>45.374062500000001</v>
      </c>
    </row>
    <row r="1050" spans="4:7" ht="16" customHeight="1" x14ac:dyDescent="0.25">
      <c r="D1050" s="4">
        <f t="shared" si="32"/>
        <v>45804</v>
      </c>
      <c r="E1050" s="4" cm="1">
        <f t="array" ref="E1050">IFERROR(INDEX(Pricing!O:O,MATCH('Discount Capture Outputs'!D1050,Pricing!M:M,0),0),'Discount Capture Outputs'!E1049)</f>
        <v>88.73</v>
      </c>
      <c r="F1050" s="4">
        <f t="shared" si="33"/>
        <v>11.269999999999996</v>
      </c>
      <c r="G1050" s="4">
        <f t="shared" si="34"/>
        <v>45.454727499999983</v>
      </c>
    </row>
    <row r="1051" spans="4:7" ht="16" customHeight="1" x14ac:dyDescent="0.25">
      <c r="D1051" s="4">
        <f t="shared" si="32"/>
        <v>45805</v>
      </c>
      <c r="E1051" s="4" cm="1">
        <f t="array" ref="E1051">IFERROR(INDEX(Pricing!O:O,MATCH('Discount Capture Outputs'!D1051,Pricing!M:M,0),0),'Discount Capture Outputs'!E1050)</f>
        <v>88.75</v>
      </c>
      <c r="F1051" s="4">
        <f t="shared" si="33"/>
        <v>11.25</v>
      </c>
      <c r="G1051" s="4">
        <f t="shared" si="34"/>
        <v>45.374062500000001</v>
      </c>
    </row>
    <row r="1052" spans="4:7" ht="16" customHeight="1" x14ac:dyDescent="0.25">
      <c r="D1052" s="4">
        <f t="shared" si="32"/>
        <v>45806</v>
      </c>
      <c r="E1052" s="4" cm="1">
        <f t="array" ref="E1052">IFERROR(INDEX(Pricing!O:O,MATCH('Discount Capture Outputs'!D1052,Pricing!M:M,0),0),'Discount Capture Outputs'!E1051)</f>
        <v>89</v>
      </c>
      <c r="F1052" s="4">
        <f t="shared" si="33"/>
        <v>11</v>
      </c>
      <c r="G1052" s="4">
        <f t="shared" si="34"/>
        <v>44.365749999999998</v>
      </c>
    </row>
    <row r="1053" spans="4:7" ht="16" customHeight="1" x14ac:dyDescent="0.25">
      <c r="D1053" s="4">
        <f t="shared" si="32"/>
        <v>45807</v>
      </c>
      <c r="E1053" s="4" cm="1">
        <f t="array" ref="E1053">IFERROR(INDEX(Pricing!O:O,MATCH('Discount Capture Outputs'!D1053,Pricing!M:M,0),0),'Discount Capture Outputs'!E1052)</f>
        <v>89.06</v>
      </c>
      <c r="F1053" s="4">
        <f t="shared" si="33"/>
        <v>10.939999999999998</v>
      </c>
      <c r="G1053" s="4">
        <f t="shared" si="34"/>
        <v>44.123754999999989</v>
      </c>
    </row>
    <row r="1054" spans="4:7" ht="16" customHeight="1" x14ac:dyDescent="0.25">
      <c r="D1054" s="4">
        <f t="shared" si="32"/>
        <v>45808</v>
      </c>
      <c r="E1054" s="4" cm="1">
        <f t="array" ref="E1054">IFERROR(INDEX(Pricing!O:O,MATCH('Discount Capture Outputs'!D1054,Pricing!M:M,0),0),'Discount Capture Outputs'!E1053)</f>
        <v>89.06</v>
      </c>
      <c r="F1054" s="4">
        <f t="shared" si="33"/>
        <v>10.939999999999998</v>
      </c>
      <c r="G1054" s="4">
        <f t="shared" si="34"/>
        <v>44.123754999999989</v>
      </c>
    </row>
    <row r="1055" spans="4:7" ht="16" customHeight="1" x14ac:dyDescent="0.25">
      <c r="D1055" s="4">
        <f t="shared" si="32"/>
        <v>45809</v>
      </c>
      <c r="E1055" s="4" cm="1">
        <f t="array" ref="E1055">IFERROR(INDEX(Pricing!O:O,MATCH('Discount Capture Outputs'!D1055,Pricing!M:M,0),0),'Discount Capture Outputs'!E1054)</f>
        <v>89.06</v>
      </c>
      <c r="F1055" s="4">
        <f t="shared" si="33"/>
        <v>10.939999999999998</v>
      </c>
      <c r="G1055" s="4">
        <f t="shared" si="34"/>
        <v>44.123754999999989</v>
      </c>
    </row>
    <row r="1056" spans="4:7" ht="16" customHeight="1" x14ac:dyDescent="0.25">
      <c r="D1056" s="4">
        <f t="shared" si="32"/>
        <v>45810</v>
      </c>
      <c r="E1056" s="4" cm="1">
        <f t="array" ref="E1056">IFERROR(INDEX(Pricing!O:O,MATCH('Discount Capture Outputs'!D1056,Pricing!M:M,0),0),'Discount Capture Outputs'!E1055)</f>
        <v>89.1</v>
      </c>
      <c r="F1056" s="4">
        <f t="shared" si="33"/>
        <v>10.900000000000006</v>
      </c>
      <c r="G1056" s="4">
        <f t="shared" si="34"/>
        <v>43.962425000000025</v>
      </c>
    </row>
    <row r="1057" spans="4:7" ht="16" customHeight="1" x14ac:dyDescent="0.25">
      <c r="D1057" s="4">
        <f t="shared" si="32"/>
        <v>45811</v>
      </c>
      <c r="E1057" s="4" cm="1">
        <f t="array" ref="E1057">IFERROR(INDEX(Pricing!O:O,MATCH('Discount Capture Outputs'!D1057,Pricing!M:M,0),0),'Discount Capture Outputs'!E1056)</f>
        <v>89.1</v>
      </c>
      <c r="F1057" s="4">
        <f t="shared" si="33"/>
        <v>10.900000000000006</v>
      </c>
      <c r="G1057" s="4">
        <f t="shared" si="34"/>
        <v>43.962425000000025</v>
      </c>
    </row>
    <row r="1058" spans="4:7" ht="16" customHeight="1" x14ac:dyDescent="0.25">
      <c r="D1058" s="4">
        <f t="shared" si="32"/>
        <v>45812</v>
      </c>
      <c r="E1058" s="4" cm="1">
        <f t="array" ref="E1058">IFERROR(INDEX(Pricing!O:O,MATCH('Discount Capture Outputs'!D1058,Pricing!M:M,0),0),'Discount Capture Outputs'!E1057)</f>
        <v>89.07</v>
      </c>
      <c r="F1058" s="4">
        <f t="shared" si="33"/>
        <v>10.930000000000007</v>
      </c>
      <c r="G1058" s="4">
        <f t="shared" si="34"/>
        <v>44.083422500000026</v>
      </c>
    </row>
    <row r="1059" spans="4:7" ht="16" customHeight="1" x14ac:dyDescent="0.25">
      <c r="D1059" s="4">
        <f t="shared" si="32"/>
        <v>45813</v>
      </c>
      <c r="E1059" s="4" cm="1">
        <f t="array" ref="E1059">IFERROR(INDEX(Pricing!O:O,MATCH('Discount Capture Outputs'!D1059,Pricing!M:M,0),0),'Discount Capture Outputs'!E1058)</f>
        <v>89.1</v>
      </c>
      <c r="F1059" s="4">
        <f t="shared" si="33"/>
        <v>10.900000000000006</v>
      </c>
      <c r="G1059" s="4">
        <f t="shared" si="34"/>
        <v>43.962425000000025</v>
      </c>
    </row>
    <row r="1060" spans="4:7" ht="16" customHeight="1" x14ac:dyDescent="0.25">
      <c r="D1060" s="4">
        <f t="shared" si="32"/>
        <v>45814</v>
      </c>
      <c r="E1060" s="4" cm="1">
        <f t="array" ref="E1060">IFERROR(INDEX(Pricing!O:O,MATCH('Discount Capture Outputs'!D1060,Pricing!M:M,0),0),'Discount Capture Outputs'!E1059)</f>
        <v>89.1</v>
      </c>
      <c r="F1060" s="4">
        <f t="shared" si="33"/>
        <v>10.900000000000006</v>
      </c>
      <c r="G1060" s="4">
        <f t="shared" si="34"/>
        <v>43.962425000000025</v>
      </c>
    </row>
    <row r="1061" spans="4:7" ht="16" customHeight="1" x14ac:dyDescent="0.25">
      <c r="D1061" s="4">
        <f t="shared" si="32"/>
        <v>45815</v>
      </c>
      <c r="E1061" s="4" cm="1">
        <f t="array" ref="E1061">IFERROR(INDEX(Pricing!O:O,MATCH('Discount Capture Outputs'!D1061,Pricing!M:M,0),0),'Discount Capture Outputs'!E1060)</f>
        <v>89.1</v>
      </c>
      <c r="F1061" s="4">
        <f t="shared" si="33"/>
        <v>10.900000000000006</v>
      </c>
      <c r="G1061" s="4">
        <f t="shared" si="34"/>
        <v>43.962425000000025</v>
      </c>
    </row>
    <row r="1062" spans="4:7" ht="16" customHeight="1" x14ac:dyDescent="0.25">
      <c r="D1062" s="4">
        <f t="shared" si="32"/>
        <v>45816</v>
      </c>
      <c r="E1062" s="4" cm="1">
        <f t="array" ref="E1062">IFERROR(INDEX(Pricing!O:O,MATCH('Discount Capture Outputs'!D1062,Pricing!M:M,0),0),'Discount Capture Outputs'!E1061)</f>
        <v>89.1</v>
      </c>
      <c r="F1062" s="4">
        <f t="shared" si="33"/>
        <v>10.900000000000006</v>
      </c>
      <c r="G1062" s="4">
        <f t="shared" si="34"/>
        <v>43.962425000000025</v>
      </c>
    </row>
    <row r="1063" spans="4:7" ht="16" customHeight="1" x14ac:dyDescent="0.25">
      <c r="D1063" s="4">
        <f t="shared" si="32"/>
        <v>45817</v>
      </c>
      <c r="E1063" s="4" cm="1">
        <f t="array" ref="E1063">IFERROR(INDEX(Pricing!O:O,MATCH('Discount Capture Outputs'!D1063,Pricing!M:M,0),0),'Discount Capture Outputs'!E1062)</f>
        <v>89.19</v>
      </c>
      <c r="F1063" s="4">
        <f t="shared" si="33"/>
        <v>10.810000000000002</v>
      </c>
      <c r="G1063" s="4">
        <f t="shared" si="34"/>
        <v>43.599432500000013</v>
      </c>
    </row>
    <row r="1064" spans="4:7" ht="16" customHeight="1" x14ac:dyDescent="0.25">
      <c r="D1064" s="4">
        <f t="shared" si="32"/>
        <v>45818</v>
      </c>
      <c r="E1064" s="4" cm="1">
        <f t="array" ref="E1064">IFERROR(INDEX(Pricing!O:O,MATCH('Discount Capture Outputs'!D1064,Pricing!M:M,0),0),'Discount Capture Outputs'!E1063)</f>
        <v>89.2</v>
      </c>
      <c r="F1064" s="4">
        <f t="shared" si="33"/>
        <v>10.799999999999997</v>
      </c>
      <c r="G1064" s="4">
        <f t="shared" si="34"/>
        <v>43.559099999999987</v>
      </c>
    </row>
    <row r="1065" spans="4:7" ht="16" customHeight="1" x14ac:dyDescent="0.25">
      <c r="D1065" s="4">
        <f t="shared" si="32"/>
        <v>45819</v>
      </c>
      <c r="E1065" s="4" cm="1">
        <f t="array" ref="E1065">IFERROR(INDEX(Pricing!O:O,MATCH('Discount Capture Outputs'!D1065,Pricing!M:M,0),0),'Discount Capture Outputs'!E1064)</f>
        <v>89.1</v>
      </c>
      <c r="F1065" s="4">
        <f t="shared" si="33"/>
        <v>10.900000000000006</v>
      </c>
      <c r="G1065" s="4">
        <f t="shared" si="34"/>
        <v>43.962425000000025</v>
      </c>
    </row>
    <row r="1066" spans="4:7" ht="16" customHeight="1" x14ac:dyDescent="0.25">
      <c r="D1066" s="4">
        <v>45820</v>
      </c>
      <c r="E1066" s="4">
        <v>89.06</v>
      </c>
      <c r="F1066" s="4">
        <f t="shared" ref="F1066:F1128" si="35">100-E1066</f>
        <v>10.939999999999998</v>
      </c>
      <c r="G1066" s="4">
        <f t="shared" ref="G1066:G1128" si="36">IF(((F1066/100)*$F$11)&lt;0,0,(F1066/100)*$F$11)</f>
        <v>44.123754999999989</v>
      </c>
    </row>
    <row r="1067" spans="4:7" ht="16" customHeight="1" x14ac:dyDescent="0.25">
      <c r="D1067" s="4">
        <v>45821</v>
      </c>
      <c r="E1067" s="4">
        <v>89.03</v>
      </c>
      <c r="F1067" s="4">
        <f t="shared" si="35"/>
        <v>10.969999999999999</v>
      </c>
      <c r="G1067" s="4">
        <f t="shared" si="36"/>
        <v>44.244752499999997</v>
      </c>
    </row>
    <row r="1068" spans="4:7" ht="16" customHeight="1" x14ac:dyDescent="0.25">
      <c r="D1068" s="4">
        <v>45824</v>
      </c>
      <c r="E1068" s="4">
        <v>89.07</v>
      </c>
      <c r="F1068" s="4">
        <f t="shared" si="35"/>
        <v>10.930000000000007</v>
      </c>
      <c r="G1068" s="4">
        <f t="shared" si="36"/>
        <v>44.083422500000026</v>
      </c>
    </row>
    <row r="1069" spans="4:7" ht="16" customHeight="1" x14ac:dyDescent="0.25">
      <c r="D1069" s="4">
        <v>45825</v>
      </c>
      <c r="E1069" s="4">
        <v>89.06</v>
      </c>
      <c r="F1069" s="4">
        <f t="shared" si="35"/>
        <v>10.939999999999998</v>
      </c>
      <c r="G1069" s="4">
        <f t="shared" si="36"/>
        <v>44.123754999999989</v>
      </c>
    </row>
    <row r="1070" spans="4:7" ht="16" customHeight="1" x14ac:dyDescent="0.25">
      <c r="D1070" s="4">
        <v>45826</v>
      </c>
      <c r="E1070" s="4">
        <v>89.06</v>
      </c>
      <c r="F1070" s="4">
        <f t="shared" si="35"/>
        <v>10.939999999999998</v>
      </c>
      <c r="G1070" s="4">
        <f t="shared" si="36"/>
        <v>44.123754999999989</v>
      </c>
    </row>
    <row r="1071" spans="4:7" ht="16" customHeight="1" x14ac:dyDescent="0.25">
      <c r="D1071" s="4">
        <v>45827</v>
      </c>
      <c r="E1071" s="4">
        <v>89.06</v>
      </c>
      <c r="F1071" s="4">
        <f t="shared" si="35"/>
        <v>10.939999999999998</v>
      </c>
      <c r="G1071" s="4">
        <f t="shared" si="36"/>
        <v>44.123754999999989</v>
      </c>
    </row>
    <row r="1072" spans="4:7" ht="16" customHeight="1" x14ac:dyDescent="0.25">
      <c r="D1072" s="4">
        <v>45828</v>
      </c>
      <c r="E1072" s="4">
        <v>89.42</v>
      </c>
      <c r="F1072" s="4">
        <f t="shared" si="35"/>
        <v>10.579999999999998</v>
      </c>
      <c r="G1072" s="4">
        <f t="shared" si="36"/>
        <v>42.671784999999993</v>
      </c>
    </row>
    <row r="1073" spans="4:7" ht="16" customHeight="1" x14ac:dyDescent="0.25">
      <c r="D1073" s="4">
        <v>45831</v>
      </c>
      <c r="E1073" s="4">
        <v>89.18</v>
      </c>
      <c r="F1073" s="4">
        <f t="shared" si="35"/>
        <v>10.819999999999993</v>
      </c>
      <c r="G1073" s="4">
        <f t="shared" si="36"/>
        <v>43.639764999999976</v>
      </c>
    </row>
    <row r="1074" spans="4:7" ht="16" customHeight="1" x14ac:dyDescent="0.25">
      <c r="D1074" s="4">
        <v>45832</v>
      </c>
      <c r="E1074" s="4">
        <v>89.19</v>
      </c>
      <c r="F1074" s="4">
        <f t="shared" si="35"/>
        <v>10.810000000000002</v>
      </c>
      <c r="G1074" s="4">
        <f t="shared" si="36"/>
        <v>43.599432500000013</v>
      </c>
    </row>
    <row r="1075" spans="4:7" ht="16" customHeight="1" x14ac:dyDescent="0.25">
      <c r="D1075" s="4">
        <v>45833</v>
      </c>
      <c r="E1075" s="4">
        <v>89.19</v>
      </c>
      <c r="F1075" s="4">
        <f t="shared" si="35"/>
        <v>10.810000000000002</v>
      </c>
      <c r="G1075" s="4">
        <f t="shared" si="36"/>
        <v>43.599432500000013</v>
      </c>
    </row>
    <row r="1076" spans="4:7" ht="16" customHeight="1" x14ac:dyDescent="0.25">
      <c r="D1076" s="4">
        <v>45834</v>
      </c>
      <c r="E1076" s="4">
        <v>89.18</v>
      </c>
      <c r="F1076" s="4">
        <f t="shared" si="35"/>
        <v>10.819999999999993</v>
      </c>
      <c r="G1076" s="4">
        <f t="shared" si="36"/>
        <v>43.639764999999976</v>
      </c>
    </row>
    <row r="1077" spans="4:7" ht="16" customHeight="1" x14ac:dyDescent="0.25">
      <c r="D1077" s="4">
        <v>45835</v>
      </c>
      <c r="E1077" s="4">
        <v>89.82</v>
      </c>
      <c r="F1077" s="4">
        <f t="shared" si="35"/>
        <v>10.180000000000007</v>
      </c>
      <c r="G1077" s="4">
        <f t="shared" si="36"/>
        <v>41.058485000000026</v>
      </c>
    </row>
    <row r="1078" spans="4:7" ht="16" customHeight="1" x14ac:dyDescent="0.25">
      <c r="D1078" s="4">
        <v>45838</v>
      </c>
      <c r="E1078" s="4">
        <v>90.06</v>
      </c>
      <c r="F1078" s="4">
        <f t="shared" si="35"/>
        <v>9.9399999999999977</v>
      </c>
      <c r="G1078" s="4">
        <f t="shared" si="36"/>
        <v>40.090504999999986</v>
      </c>
    </row>
    <row r="1079" spans="4:7" ht="16" customHeight="1" x14ac:dyDescent="0.25">
      <c r="D1079" s="4">
        <v>45839</v>
      </c>
      <c r="E1079" s="4">
        <v>90.15</v>
      </c>
      <c r="F1079" s="4">
        <f t="shared" si="35"/>
        <v>9.8499999999999943</v>
      </c>
      <c r="G1079" s="4">
        <f t="shared" si="36"/>
        <v>39.727512499999975</v>
      </c>
    </row>
    <row r="1080" spans="4:7" ht="16" customHeight="1" x14ac:dyDescent="0.25">
      <c r="D1080" s="4">
        <v>45840</v>
      </c>
      <c r="E1080" s="4">
        <v>90.26</v>
      </c>
      <c r="F1080" s="4">
        <f t="shared" si="35"/>
        <v>9.7399999999999949</v>
      </c>
      <c r="G1080" s="4">
        <f t="shared" si="36"/>
        <v>39.283854999999974</v>
      </c>
    </row>
    <row r="1081" spans="4:7" ht="16" customHeight="1" x14ac:dyDescent="0.25">
      <c r="D1081" s="4">
        <v>45841</v>
      </c>
      <c r="E1081" s="4">
        <v>90.9</v>
      </c>
      <c r="F1081" s="4">
        <f t="shared" si="35"/>
        <v>9.0999999999999943</v>
      </c>
      <c r="G1081" s="4">
        <f t="shared" si="36"/>
        <v>36.702574999999975</v>
      </c>
    </row>
    <row r="1082" spans="4:7" ht="16" customHeight="1" x14ac:dyDescent="0.25">
      <c r="D1082" s="4">
        <v>45842</v>
      </c>
      <c r="E1082" s="4">
        <v>90.9</v>
      </c>
      <c r="F1082" s="4">
        <f t="shared" si="35"/>
        <v>9.0999999999999943</v>
      </c>
      <c r="G1082" s="4">
        <f t="shared" si="36"/>
        <v>36.702574999999975</v>
      </c>
    </row>
    <row r="1083" spans="4:7" ht="16" customHeight="1" x14ac:dyDescent="0.25">
      <c r="D1083" s="4">
        <v>45845</v>
      </c>
      <c r="E1083" s="4">
        <v>90.88</v>
      </c>
      <c r="F1083" s="4">
        <f t="shared" si="35"/>
        <v>9.1200000000000045</v>
      </c>
      <c r="G1083" s="4">
        <f t="shared" si="36"/>
        <v>36.783240000000021</v>
      </c>
    </row>
    <row r="1084" spans="4:7" ht="16" customHeight="1" x14ac:dyDescent="0.25">
      <c r="D1084" s="4">
        <v>45846</v>
      </c>
      <c r="E1084" s="4">
        <v>90.91</v>
      </c>
      <c r="F1084" s="4">
        <f t="shared" si="35"/>
        <v>9.0900000000000034</v>
      </c>
      <c r="G1084" s="4">
        <f t="shared" si="36"/>
        <v>36.662242500000012</v>
      </c>
    </row>
    <row r="1085" spans="4:7" ht="16" customHeight="1" x14ac:dyDescent="0.25">
      <c r="D1085" s="4">
        <v>45847</v>
      </c>
      <c r="E1085" s="4">
        <v>90.58</v>
      </c>
      <c r="F1085" s="4">
        <f t="shared" si="35"/>
        <v>9.4200000000000017</v>
      </c>
      <c r="G1085" s="4">
        <f t="shared" si="36"/>
        <v>37.993215000000006</v>
      </c>
    </row>
    <row r="1086" spans="4:7" ht="16" customHeight="1" x14ac:dyDescent="0.25">
      <c r="D1086" s="4">
        <v>45848</v>
      </c>
      <c r="E1086" s="4">
        <v>91.19</v>
      </c>
      <c r="F1086" s="4">
        <f t="shared" si="35"/>
        <v>8.8100000000000023</v>
      </c>
      <c r="G1086" s="4">
        <f t="shared" si="36"/>
        <v>35.532932500000008</v>
      </c>
    </row>
    <row r="1087" spans="4:7" ht="16" customHeight="1" x14ac:dyDescent="0.25">
      <c r="D1087" s="4">
        <v>45849</v>
      </c>
      <c r="E1087" s="4">
        <v>91.28</v>
      </c>
      <c r="F1087" s="4">
        <f t="shared" si="35"/>
        <v>8.7199999999999989</v>
      </c>
      <c r="G1087" s="4">
        <f t="shared" si="36"/>
        <v>35.16993999999999</v>
      </c>
    </row>
    <row r="1088" spans="4:7" ht="16" customHeight="1" x14ac:dyDescent="0.25">
      <c r="D1088" s="4">
        <v>45852</v>
      </c>
      <c r="E1088" s="4">
        <v>91.31</v>
      </c>
      <c r="F1088" s="4">
        <f t="shared" si="35"/>
        <v>8.6899999999999977</v>
      </c>
      <c r="G1088" s="4">
        <f t="shared" si="36"/>
        <v>35.048942499999988</v>
      </c>
    </row>
    <row r="1089" spans="4:7" ht="16" customHeight="1" x14ac:dyDescent="0.25">
      <c r="D1089" s="4">
        <v>45853</v>
      </c>
      <c r="E1089" s="4">
        <v>91.47</v>
      </c>
      <c r="F1089" s="4">
        <f t="shared" si="35"/>
        <v>8.5300000000000011</v>
      </c>
      <c r="G1089" s="4">
        <f t="shared" si="36"/>
        <v>34.403622500000004</v>
      </c>
    </row>
    <row r="1090" spans="4:7" ht="16" customHeight="1" x14ac:dyDescent="0.25">
      <c r="D1090" s="4">
        <v>45854</v>
      </c>
      <c r="E1090" s="4">
        <v>91.47</v>
      </c>
      <c r="F1090" s="4">
        <f t="shared" si="35"/>
        <v>8.5300000000000011</v>
      </c>
      <c r="G1090" s="4">
        <f t="shared" si="36"/>
        <v>34.403622500000004</v>
      </c>
    </row>
    <row r="1091" spans="4:7" ht="16" customHeight="1" x14ac:dyDescent="0.25">
      <c r="D1091" s="4">
        <v>45855</v>
      </c>
      <c r="E1091" s="4">
        <v>91.58</v>
      </c>
      <c r="F1091" s="4">
        <f t="shared" si="35"/>
        <v>8.4200000000000017</v>
      </c>
      <c r="G1091" s="4">
        <f t="shared" si="36"/>
        <v>33.959965000000004</v>
      </c>
    </row>
    <row r="1092" spans="4:7" ht="16" customHeight="1" x14ac:dyDescent="0.25">
      <c r="D1092" s="4">
        <v>45856</v>
      </c>
      <c r="E1092" s="4">
        <v>91.59</v>
      </c>
      <c r="F1092" s="4">
        <f t="shared" si="35"/>
        <v>8.4099999999999966</v>
      </c>
      <c r="G1092" s="4">
        <f t="shared" si="36"/>
        <v>33.919632499999985</v>
      </c>
    </row>
    <row r="1093" spans="4:7" ht="16" customHeight="1" x14ac:dyDescent="0.25">
      <c r="D1093" s="4">
        <v>45859</v>
      </c>
      <c r="E1093" s="4">
        <v>91.64</v>
      </c>
      <c r="F1093" s="4">
        <f t="shared" si="35"/>
        <v>8.36</v>
      </c>
      <c r="G1093" s="4">
        <f t="shared" si="36"/>
        <v>33.717969999999994</v>
      </c>
    </row>
    <row r="1094" spans="4:7" ht="16" customHeight="1" x14ac:dyDescent="0.25">
      <c r="D1094" s="4">
        <v>45860</v>
      </c>
      <c r="E1094" s="4">
        <v>91.91</v>
      </c>
      <c r="F1094" s="4">
        <f t="shared" si="35"/>
        <v>8.0900000000000034</v>
      </c>
      <c r="G1094" s="4">
        <f t="shared" si="36"/>
        <v>32.62899250000001</v>
      </c>
    </row>
    <row r="1095" spans="4:7" ht="16" customHeight="1" x14ac:dyDescent="0.25">
      <c r="D1095" s="4">
        <v>45861</v>
      </c>
      <c r="E1095" s="4">
        <v>91.96</v>
      </c>
      <c r="F1095" s="4">
        <f t="shared" si="35"/>
        <v>8.0400000000000063</v>
      </c>
      <c r="G1095" s="4">
        <f t="shared" si="36"/>
        <v>32.427330000000026</v>
      </c>
    </row>
    <row r="1096" spans="4:7" ht="16" customHeight="1" x14ac:dyDescent="0.25">
      <c r="D1096" s="4">
        <v>45862</v>
      </c>
      <c r="E1096" s="4">
        <v>92.07</v>
      </c>
      <c r="F1096" s="4">
        <f t="shared" si="35"/>
        <v>7.9300000000000068</v>
      </c>
      <c r="G1096" s="4">
        <f t="shared" si="36"/>
        <v>31.983672500000026</v>
      </c>
    </row>
    <row r="1097" spans="4:7" ht="16" customHeight="1" x14ac:dyDescent="0.25">
      <c r="D1097" s="4">
        <v>45863</v>
      </c>
      <c r="E1097" s="4">
        <v>92.04</v>
      </c>
      <c r="F1097" s="4">
        <f t="shared" si="35"/>
        <v>7.9599999999999937</v>
      </c>
      <c r="G1097" s="4">
        <f t="shared" si="36"/>
        <v>32.10466999999997</v>
      </c>
    </row>
    <row r="1098" spans="4:7" ht="16" customHeight="1" x14ac:dyDescent="0.25">
      <c r="D1098" s="4">
        <v>45866</v>
      </c>
      <c r="E1098" s="4">
        <v>92.11</v>
      </c>
      <c r="F1098" s="4">
        <f t="shared" si="35"/>
        <v>7.8900000000000006</v>
      </c>
      <c r="G1098" s="4">
        <f t="shared" si="36"/>
        <v>31.822342500000005</v>
      </c>
    </row>
    <row r="1099" spans="4:7" ht="16" customHeight="1" x14ac:dyDescent="0.25">
      <c r="D1099" s="4">
        <v>45867</v>
      </c>
      <c r="E1099" s="4">
        <v>92.04</v>
      </c>
      <c r="F1099" s="4">
        <f t="shared" si="35"/>
        <v>7.9599999999999937</v>
      </c>
      <c r="G1099" s="4">
        <f t="shared" si="36"/>
        <v>32.10466999999997</v>
      </c>
    </row>
    <row r="1100" spans="4:7" ht="16" customHeight="1" x14ac:dyDescent="0.25">
      <c r="D1100" s="4">
        <v>45868</v>
      </c>
      <c r="E1100" s="4">
        <v>92.07</v>
      </c>
      <c r="F1100" s="4">
        <f t="shared" si="35"/>
        <v>7.9300000000000068</v>
      </c>
      <c r="G1100" s="4">
        <f t="shared" si="36"/>
        <v>31.983672500000026</v>
      </c>
    </row>
    <row r="1101" spans="4:7" ht="16" customHeight="1" x14ac:dyDescent="0.25">
      <c r="D1101" s="4">
        <v>45869</v>
      </c>
      <c r="E1101" s="4">
        <v>92.06</v>
      </c>
      <c r="F1101" s="4">
        <f t="shared" si="35"/>
        <v>7.9399999999999977</v>
      </c>
      <c r="G1101" s="4">
        <f t="shared" si="36"/>
        <v>32.024004999999988</v>
      </c>
    </row>
    <row r="1102" spans="4:7" ht="16" customHeight="1" x14ac:dyDescent="0.25">
      <c r="D1102" s="4">
        <v>45870</v>
      </c>
      <c r="E1102" s="4">
        <v>92.11</v>
      </c>
      <c r="F1102" s="4">
        <f t="shared" si="35"/>
        <v>7.8900000000000006</v>
      </c>
      <c r="G1102" s="4">
        <f t="shared" si="36"/>
        <v>31.822342500000005</v>
      </c>
    </row>
    <row r="1103" spans="4:7" ht="16" customHeight="1" x14ac:dyDescent="0.25">
      <c r="D1103" s="4">
        <v>45873</v>
      </c>
      <c r="E1103" s="4">
        <v>92.13</v>
      </c>
      <c r="F1103" s="4">
        <f t="shared" si="35"/>
        <v>7.8700000000000045</v>
      </c>
      <c r="G1103" s="4">
        <f t="shared" si="36"/>
        <v>31.741677500000019</v>
      </c>
    </row>
    <row r="1104" spans="4:7" ht="16" customHeight="1" x14ac:dyDescent="0.25">
      <c r="D1104" s="4">
        <v>45874</v>
      </c>
      <c r="E1104" s="4">
        <v>92.1</v>
      </c>
      <c r="F1104" s="4">
        <f t="shared" si="35"/>
        <v>7.9000000000000057</v>
      </c>
      <c r="G1104" s="4">
        <f t="shared" si="36"/>
        <v>31.862675000000021</v>
      </c>
    </row>
    <row r="1105" spans="4:7" ht="16" customHeight="1" x14ac:dyDescent="0.25">
      <c r="D1105" s="4">
        <v>45875</v>
      </c>
      <c r="E1105" s="4">
        <v>92.13</v>
      </c>
      <c r="F1105" s="4">
        <f t="shared" si="35"/>
        <v>7.8700000000000045</v>
      </c>
      <c r="G1105" s="4">
        <f t="shared" si="36"/>
        <v>31.741677500000019</v>
      </c>
    </row>
    <row r="1106" spans="4:7" ht="16" customHeight="1" x14ac:dyDescent="0.25">
      <c r="D1106" s="4">
        <v>45876</v>
      </c>
      <c r="E1106" s="4">
        <v>92.14</v>
      </c>
      <c r="F1106" s="4">
        <f t="shared" si="35"/>
        <v>7.8599999999999994</v>
      </c>
      <c r="G1106" s="4">
        <f t="shared" si="36"/>
        <v>31.701344999999996</v>
      </c>
    </row>
    <row r="1107" spans="4:7" ht="16" customHeight="1" x14ac:dyDescent="0.25">
      <c r="D1107" s="4">
        <v>45877</v>
      </c>
      <c r="E1107" s="4">
        <v>90.7</v>
      </c>
      <c r="F1107" s="4">
        <f t="shared" si="35"/>
        <v>9.2999999999999972</v>
      </c>
      <c r="G1107" s="4">
        <f t="shared" si="36"/>
        <v>37.509224999999986</v>
      </c>
    </row>
    <row r="1108" spans="4:7" ht="16" customHeight="1" x14ac:dyDescent="0.25">
      <c r="D1108" s="4">
        <v>45880</v>
      </c>
      <c r="E1108" s="4">
        <v>90.31</v>
      </c>
      <c r="F1108" s="4">
        <f t="shared" si="35"/>
        <v>9.6899999999999977</v>
      </c>
      <c r="G1108" s="4">
        <f t="shared" si="36"/>
        <v>39.082192499999991</v>
      </c>
    </row>
    <row r="1109" spans="4:7" ht="16" customHeight="1" x14ac:dyDescent="0.25">
      <c r="D1109" s="4">
        <v>45881</v>
      </c>
      <c r="E1109" s="4">
        <v>89.73</v>
      </c>
      <c r="F1109" s="4">
        <f t="shared" si="35"/>
        <v>10.269999999999996</v>
      </c>
      <c r="G1109" s="4">
        <f t="shared" si="36"/>
        <v>41.42147749999998</v>
      </c>
    </row>
    <row r="1110" spans="4:7" ht="16" customHeight="1" x14ac:dyDescent="0.25">
      <c r="D1110" s="4">
        <v>45882</v>
      </c>
      <c r="E1110" s="4">
        <v>89.5</v>
      </c>
      <c r="F1110" s="4">
        <f t="shared" si="35"/>
        <v>10.5</v>
      </c>
      <c r="G1110" s="4">
        <f t="shared" si="36"/>
        <v>42.349124999999994</v>
      </c>
    </row>
    <row r="1111" spans="4:7" ht="16" customHeight="1" x14ac:dyDescent="0.25">
      <c r="D1111" s="4">
        <v>45883</v>
      </c>
      <c r="E1111" s="4">
        <v>89.31</v>
      </c>
      <c r="F1111" s="4">
        <f t="shared" si="35"/>
        <v>10.689999999999998</v>
      </c>
      <c r="G1111" s="4">
        <f t="shared" si="36"/>
        <v>43.115442499999993</v>
      </c>
    </row>
    <row r="1112" spans="4:7" ht="16" customHeight="1" x14ac:dyDescent="0.25">
      <c r="D1112" s="4">
        <v>45884</v>
      </c>
      <c r="E1112" s="4">
        <v>89.16</v>
      </c>
      <c r="F1112" s="4">
        <f t="shared" si="35"/>
        <v>10.840000000000003</v>
      </c>
      <c r="G1112" s="4">
        <f t="shared" si="36"/>
        <v>43.720430000000015</v>
      </c>
    </row>
    <row r="1113" spans="4:7" ht="16" customHeight="1" x14ac:dyDescent="0.25">
      <c r="D1113" s="4">
        <v>45887</v>
      </c>
      <c r="E1113" s="4">
        <v>89.15</v>
      </c>
      <c r="F1113" s="4">
        <f t="shared" si="35"/>
        <v>10.849999999999994</v>
      </c>
      <c r="G1113" s="4">
        <f t="shared" si="36"/>
        <v>43.760762499999977</v>
      </c>
    </row>
    <row r="1114" spans="4:7" ht="16" customHeight="1" x14ac:dyDescent="0.25">
      <c r="D1114" s="4">
        <v>45888</v>
      </c>
      <c r="E1114" s="4">
        <v>89.24</v>
      </c>
      <c r="F1114" s="4">
        <f t="shared" si="35"/>
        <v>10.760000000000005</v>
      </c>
      <c r="G1114" s="4">
        <f t="shared" si="36"/>
        <v>43.397770000000023</v>
      </c>
    </row>
    <row r="1115" spans="4:7" ht="16" customHeight="1" x14ac:dyDescent="0.25">
      <c r="D1115" s="4">
        <v>45889</v>
      </c>
      <c r="E1115" s="4">
        <v>89.24</v>
      </c>
      <c r="F1115" s="4">
        <f t="shared" si="35"/>
        <v>10.760000000000005</v>
      </c>
      <c r="G1115" s="4">
        <f t="shared" si="36"/>
        <v>43.397770000000023</v>
      </c>
    </row>
    <row r="1116" spans="4:7" ht="16" customHeight="1" x14ac:dyDescent="0.25">
      <c r="D1116" s="4">
        <v>45890</v>
      </c>
      <c r="E1116" s="4">
        <v>89.21</v>
      </c>
      <c r="F1116" s="4">
        <f t="shared" si="35"/>
        <v>10.790000000000006</v>
      </c>
      <c r="G1116" s="4">
        <f t="shared" si="36"/>
        <v>43.518767500000024</v>
      </c>
    </row>
    <row r="1117" spans="4:7" ht="16" customHeight="1" x14ac:dyDescent="0.25">
      <c r="D1117" s="4">
        <v>45891</v>
      </c>
      <c r="E1117" s="4">
        <v>89.21</v>
      </c>
      <c r="F1117" s="4">
        <f t="shared" si="35"/>
        <v>10.790000000000006</v>
      </c>
      <c r="G1117" s="4">
        <f t="shared" si="36"/>
        <v>43.518767500000024</v>
      </c>
    </row>
    <row r="1118" spans="4:7" ht="16" customHeight="1" x14ac:dyDescent="0.25">
      <c r="D1118" s="4">
        <v>45894</v>
      </c>
      <c r="E1118" s="4">
        <v>89.16</v>
      </c>
      <c r="F1118" s="4">
        <f t="shared" si="35"/>
        <v>10.840000000000003</v>
      </c>
      <c r="G1118" s="4">
        <f t="shared" si="36"/>
        <v>43.720430000000015</v>
      </c>
    </row>
    <row r="1119" spans="4:7" ht="16" customHeight="1" x14ac:dyDescent="0.25">
      <c r="D1119" s="4">
        <v>45895</v>
      </c>
      <c r="E1119" s="4">
        <v>89.24</v>
      </c>
      <c r="F1119" s="4">
        <f t="shared" si="35"/>
        <v>10.760000000000005</v>
      </c>
      <c r="G1119" s="4">
        <f t="shared" si="36"/>
        <v>43.397770000000023</v>
      </c>
    </row>
    <row r="1120" spans="4:7" ht="16" customHeight="1" x14ac:dyDescent="0.25">
      <c r="D1120" s="4">
        <v>45896</v>
      </c>
      <c r="E1120" s="4">
        <v>89.24</v>
      </c>
      <c r="F1120" s="4">
        <f t="shared" si="35"/>
        <v>10.760000000000005</v>
      </c>
      <c r="G1120" s="4">
        <f t="shared" si="36"/>
        <v>43.397770000000023</v>
      </c>
    </row>
    <row r="1121" spans="4:7" ht="16" customHeight="1" x14ac:dyDescent="0.25">
      <c r="D1121" s="4">
        <v>45897</v>
      </c>
      <c r="E1121" s="4">
        <v>89.26</v>
      </c>
      <c r="F1121" s="4">
        <f t="shared" si="35"/>
        <v>10.739999999999995</v>
      </c>
      <c r="G1121" s="4">
        <f t="shared" si="36"/>
        <v>43.317104999999977</v>
      </c>
    </row>
    <row r="1122" spans="4:7" ht="16" customHeight="1" x14ac:dyDescent="0.25">
      <c r="D1122" s="4">
        <v>45898</v>
      </c>
      <c r="E1122" s="4">
        <v>91.25</v>
      </c>
      <c r="F1122" s="4">
        <f t="shared" si="35"/>
        <v>8.75</v>
      </c>
      <c r="G1122" s="4">
        <f t="shared" si="36"/>
        <v>35.290937499999998</v>
      </c>
    </row>
    <row r="1123" spans="4:7" ht="16" customHeight="1" x14ac:dyDescent="0.25">
      <c r="D1123" s="4">
        <v>45901</v>
      </c>
      <c r="E1123" s="4">
        <v>91.25</v>
      </c>
      <c r="F1123" s="4">
        <f t="shared" si="35"/>
        <v>8.75</v>
      </c>
      <c r="G1123" s="4">
        <f t="shared" si="36"/>
        <v>35.290937499999998</v>
      </c>
    </row>
    <row r="1124" spans="4:7" ht="16" customHeight="1" x14ac:dyDescent="0.25">
      <c r="D1124" s="4">
        <v>45902</v>
      </c>
      <c r="E1124" s="4">
        <v>91.41</v>
      </c>
      <c r="F1124" s="4">
        <f t="shared" si="35"/>
        <v>8.5900000000000034</v>
      </c>
      <c r="G1124" s="4">
        <f t="shared" si="36"/>
        <v>34.645617500000014</v>
      </c>
    </row>
    <row r="1125" spans="4:7" ht="16" customHeight="1" x14ac:dyDescent="0.25">
      <c r="D1125" s="4">
        <v>45903</v>
      </c>
      <c r="E1125" s="4">
        <v>90.99</v>
      </c>
      <c r="F1125" s="4">
        <f t="shared" si="35"/>
        <v>9.0100000000000051</v>
      </c>
      <c r="G1125" s="4">
        <f t="shared" si="36"/>
        <v>36.33958250000002</v>
      </c>
    </row>
    <row r="1126" spans="4:7" ht="16" customHeight="1" x14ac:dyDescent="0.25">
      <c r="D1126" s="4">
        <v>45904</v>
      </c>
      <c r="E1126" s="4">
        <v>91.43</v>
      </c>
      <c r="F1126" s="4">
        <f t="shared" si="35"/>
        <v>8.5699999999999932</v>
      </c>
      <c r="G1126" s="4">
        <f t="shared" si="36"/>
        <v>34.564952499999968</v>
      </c>
    </row>
    <row r="1127" spans="4:7" ht="16" customHeight="1" x14ac:dyDescent="0.25">
      <c r="D1127" s="4">
        <v>45905</v>
      </c>
      <c r="E1127" s="4">
        <v>91.79</v>
      </c>
      <c r="F1127" s="4">
        <f t="shared" si="35"/>
        <v>8.2099999999999937</v>
      </c>
      <c r="G1127" s="4">
        <f t="shared" si="36"/>
        <v>33.112982499999973</v>
      </c>
    </row>
    <row r="1128" spans="4:7" ht="16" customHeight="1" x14ac:dyDescent="0.25">
      <c r="D1128" s="4">
        <v>45908</v>
      </c>
      <c r="E1128" s="4">
        <v>92.08</v>
      </c>
      <c r="F1128" s="4">
        <f t="shared" si="35"/>
        <v>7.9200000000000017</v>
      </c>
      <c r="G1128" s="4">
        <f t="shared" si="36"/>
        <v>31.943340000000006</v>
      </c>
    </row>
    <row r="1129" spans="4:7" ht="16" customHeight="1" x14ac:dyDescent="0.25">
      <c r="D1129" s="4">
        <v>45909</v>
      </c>
      <c r="E1129" s="33">
        <v>92.63</v>
      </c>
      <c r="F1129" s="4">
        <f t="shared" ref="F1129:F1170" si="37">100-E1129</f>
        <v>7.3700000000000045</v>
      </c>
      <c r="G1129" s="4">
        <f t="shared" ref="G1129:G1170" si="38">IF(((F1129/100)*$F$11)&lt;0,0,(F1129/100)*$F$11)</f>
        <v>29.725052500000018</v>
      </c>
    </row>
    <row r="1130" spans="4:7" ht="16" customHeight="1" x14ac:dyDescent="0.25">
      <c r="D1130" s="4">
        <v>45910</v>
      </c>
      <c r="E1130" s="33">
        <v>92.56</v>
      </c>
      <c r="F1130" s="4">
        <f t="shared" si="37"/>
        <v>7.4399999999999977</v>
      </c>
      <c r="G1130" s="4">
        <f t="shared" si="38"/>
        <v>30.007379999999991</v>
      </c>
    </row>
    <row r="1131" spans="4:7" ht="16" customHeight="1" x14ac:dyDescent="0.25">
      <c r="D1131" s="4">
        <v>45911</v>
      </c>
      <c r="E1131" s="33">
        <v>92.67</v>
      </c>
      <c r="F1131" s="4">
        <f t="shared" si="37"/>
        <v>7.3299999999999983</v>
      </c>
      <c r="G1131" s="4">
        <f t="shared" si="38"/>
        <v>29.56372249999999</v>
      </c>
    </row>
    <row r="1132" spans="4:7" ht="16" customHeight="1" x14ac:dyDescent="0.25">
      <c r="D1132" s="4">
        <v>45912</v>
      </c>
      <c r="E1132" s="33">
        <v>93.2</v>
      </c>
      <c r="F1132" s="4">
        <f t="shared" si="37"/>
        <v>6.7999999999999972</v>
      </c>
      <c r="G1132" s="4">
        <f t="shared" si="38"/>
        <v>27.426099999999991</v>
      </c>
    </row>
    <row r="1133" spans="4:7" ht="16" customHeight="1" x14ac:dyDescent="0.25">
      <c r="D1133" s="4">
        <v>45915</v>
      </c>
      <c r="E1133" s="33">
        <v>93.21</v>
      </c>
      <c r="F1133" s="4">
        <f t="shared" si="37"/>
        <v>6.7900000000000063</v>
      </c>
      <c r="G1133" s="4">
        <f t="shared" si="38"/>
        <v>27.385767500000021</v>
      </c>
    </row>
    <row r="1134" spans="4:7" ht="16" customHeight="1" x14ac:dyDescent="0.25">
      <c r="D1134" s="4">
        <v>45916</v>
      </c>
      <c r="E1134" s="33">
        <v>93.26</v>
      </c>
      <c r="F1134" s="4">
        <f t="shared" si="37"/>
        <v>6.7399999999999949</v>
      </c>
      <c r="G1134" s="4">
        <f t="shared" si="38"/>
        <v>27.184104999999978</v>
      </c>
    </row>
    <row r="1135" spans="4:7" ht="16" customHeight="1" x14ac:dyDescent="0.25">
      <c r="D1135" s="4">
        <v>45917</v>
      </c>
      <c r="E1135" s="33">
        <v>93.33</v>
      </c>
      <c r="F1135" s="4">
        <f t="shared" si="37"/>
        <v>6.6700000000000017</v>
      </c>
      <c r="G1135" s="4">
        <f t="shared" si="38"/>
        <v>26.901777500000009</v>
      </c>
    </row>
    <row r="1136" spans="4:7" ht="16" customHeight="1" x14ac:dyDescent="0.25">
      <c r="D1136" s="4">
        <v>45918</v>
      </c>
      <c r="E1136" s="33">
        <v>93.47</v>
      </c>
      <c r="F1136" s="4">
        <f t="shared" si="37"/>
        <v>6.5300000000000011</v>
      </c>
      <c r="G1136" s="4">
        <f t="shared" si="38"/>
        <v>26.337122500000003</v>
      </c>
    </row>
    <row r="1137" spans="4:7" ht="16" customHeight="1" x14ac:dyDescent="0.25">
      <c r="D1137" s="4">
        <v>45919</v>
      </c>
      <c r="E1137" s="33">
        <v>93.59</v>
      </c>
      <c r="F1137" s="4">
        <f t="shared" si="37"/>
        <v>6.4099999999999966</v>
      </c>
      <c r="G1137" s="4">
        <f t="shared" si="38"/>
        <v>25.853132499999983</v>
      </c>
    </row>
    <row r="1138" spans="4:7" ht="16" customHeight="1" x14ac:dyDescent="0.25">
      <c r="D1138" s="4">
        <v>45922</v>
      </c>
      <c r="E1138" s="33">
        <v>93.68</v>
      </c>
      <c r="F1138" s="4">
        <f t="shared" si="37"/>
        <v>6.3199999999999932</v>
      </c>
      <c r="G1138" s="4">
        <f t="shared" si="38"/>
        <v>25.490139999999975</v>
      </c>
    </row>
    <row r="1139" spans="4:7" ht="16" customHeight="1" x14ac:dyDescent="0.25">
      <c r="D1139" s="4">
        <v>45923</v>
      </c>
      <c r="E1139" s="33">
        <v>93.8</v>
      </c>
      <c r="F1139" s="4">
        <f t="shared" si="37"/>
        <v>6.2000000000000028</v>
      </c>
      <c r="G1139" s="4">
        <f t="shared" si="38"/>
        <v>25.006150000000009</v>
      </c>
    </row>
    <row r="1140" spans="4:7" ht="16" customHeight="1" x14ac:dyDescent="0.25">
      <c r="D1140" s="4">
        <v>45924</v>
      </c>
      <c r="E1140" s="33">
        <v>93.89</v>
      </c>
      <c r="F1140" s="4">
        <f t="shared" si="37"/>
        <v>6.1099999999999994</v>
      </c>
      <c r="G1140" s="4">
        <f t="shared" si="38"/>
        <v>24.643157499999997</v>
      </c>
    </row>
    <row r="1141" spans="4:7" ht="16" customHeight="1" x14ac:dyDescent="0.25">
      <c r="D1141" s="4">
        <v>45925</v>
      </c>
      <c r="E1141" s="33">
        <v>93.93</v>
      </c>
      <c r="F1141" s="4">
        <f t="shared" si="37"/>
        <v>6.0699999999999932</v>
      </c>
      <c r="G1141" s="4">
        <f t="shared" si="38"/>
        <v>24.481827499999973</v>
      </c>
    </row>
    <row r="1142" spans="4:7" ht="16" customHeight="1" x14ac:dyDescent="0.25">
      <c r="D1142" s="4">
        <v>45926</v>
      </c>
      <c r="E1142" s="33">
        <v>93.91</v>
      </c>
      <c r="F1142" s="4">
        <f t="shared" si="37"/>
        <v>6.0900000000000034</v>
      </c>
      <c r="G1142" s="4">
        <f t="shared" si="38"/>
        <v>24.562492500000015</v>
      </c>
    </row>
    <row r="1143" spans="4:7" ht="16" customHeight="1" x14ac:dyDescent="0.25">
      <c r="D1143" s="4">
        <v>45929</v>
      </c>
      <c r="E1143" s="33">
        <v>93.85</v>
      </c>
      <c r="F1143" s="4">
        <f t="shared" si="37"/>
        <v>6.1500000000000057</v>
      </c>
      <c r="G1143" s="4">
        <f t="shared" si="38"/>
        <v>24.804487500000022</v>
      </c>
    </row>
    <row r="1144" spans="4:7" ht="16" customHeight="1" x14ac:dyDescent="0.25">
      <c r="D1144" s="4">
        <v>45930</v>
      </c>
      <c r="E1144" s="33">
        <v>93.81</v>
      </c>
      <c r="F1144" s="4">
        <f t="shared" si="37"/>
        <v>6.1899999999999977</v>
      </c>
      <c r="G1144" s="4">
        <f t="shared" si="38"/>
        <v>24.965817499999989</v>
      </c>
    </row>
    <row r="1145" spans="4:7" ht="16" customHeight="1" x14ac:dyDescent="0.25">
      <c r="D1145" s="4">
        <v>45931</v>
      </c>
      <c r="E1145" s="33">
        <v>93.86</v>
      </c>
      <c r="F1145" s="4">
        <f t="shared" si="37"/>
        <v>6.1400000000000006</v>
      </c>
      <c r="G1145" s="4">
        <f t="shared" si="38"/>
        <v>24.764155000000002</v>
      </c>
    </row>
    <row r="1146" spans="4:7" ht="16" customHeight="1" x14ac:dyDescent="0.25">
      <c r="D1146" s="4">
        <v>45932</v>
      </c>
      <c r="E1146" s="33">
        <v>93.86</v>
      </c>
      <c r="F1146" s="4">
        <f t="shared" si="37"/>
        <v>6.1400000000000006</v>
      </c>
      <c r="G1146" s="4">
        <f t="shared" si="38"/>
        <v>24.764155000000002</v>
      </c>
    </row>
    <row r="1147" spans="4:7" ht="16" customHeight="1" x14ac:dyDescent="0.25">
      <c r="D1147" s="4">
        <v>45933</v>
      </c>
      <c r="E1147" s="33">
        <v>93.89</v>
      </c>
      <c r="F1147" s="4">
        <f t="shared" si="37"/>
        <v>6.1099999999999994</v>
      </c>
      <c r="G1147" s="4">
        <f t="shared" si="38"/>
        <v>24.643157499999997</v>
      </c>
    </row>
    <row r="1148" spans="4:7" ht="16" customHeight="1" x14ac:dyDescent="0.25">
      <c r="D1148" s="4">
        <v>45936</v>
      </c>
      <c r="E1148" s="33">
        <v>93.84</v>
      </c>
      <c r="F1148" s="4">
        <f t="shared" si="37"/>
        <v>6.1599999999999966</v>
      </c>
      <c r="G1148" s="4">
        <f t="shared" si="38"/>
        <v>24.844819999999984</v>
      </c>
    </row>
    <row r="1149" spans="4:7" ht="16" customHeight="1" x14ac:dyDescent="0.25">
      <c r="D1149" s="4">
        <v>45937</v>
      </c>
      <c r="E1149" s="33">
        <v>93.85</v>
      </c>
      <c r="F1149" s="4">
        <f t="shared" si="37"/>
        <v>6.1500000000000057</v>
      </c>
      <c r="G1149" s="4">
        <f t="shared" si="38"/>
        <v>24.804487500000022</v>
      </c>
    </row>
    <row r="1150" spans="4:7" ht="16" customHeight="1" x14ac:dyDescent="0.25">
      <c r="D1150" s="4">
        <v>45938</v>
      </c>
      <c r="E1150" s="33">
        <v>93.8</v>
      </c>
      <c r="F1150" s="4">
        <f t="shared" si="37"/>
        <v>6.2000000000000028</v>
      </c>
      <c r="G1150" s="4">
        <f t="shared" si="38"/>
        <v>25.006150000000009</v>
      </c>
    </row>
    <row r="1151" spans="4:7" ht="16" customHeight="1" x14ac:dyDescent="0.25">
      <c r="D1151" s="4">
        <v>45939</v>
      </c>
      <c r="E1151" s="33">
        <v>93.8</v>
      </c>
      <c r="F1151" s="4">
        <f t="shared" si="37"/>
        <v>6.2000000000000028</v>
      </c>
      <c r="G1151" s="4">
        <f t="shared" si="38"/>
        <v>25.006150000000009</v>
      </c>
    </row>
    <row r="1152" spans="4:7" ht="16" customHeight="1" x14ac:dyDescent="0.25">
      <c r="D1152" s="4">
        <v>45940</v>
      </c>
      <c r="E1152" s="33">
        <v>93.54</v>
      </c>
      <c r="F1152" s="4">
        <f t="shared" si="37"/>
        <v>6.4599999999999937</v>
      </c>
      <c r="G1152" s="4">
        <f t="shared" si="38"/>
        <v>26.054794999999974</v>
      </c>
    </row>
    <row r="1153" spans="4:7" ht="16" customHeight="1" x14ac:dyDescent="0.25">
      <c r="D1153" s="4">
        <v>45943</v>
      </c>
      <c r="E1153" s="33">
        <v>93.54</v>
      </c>
      <c r="F1153" s="4">
        <f t="shared" si="37"/>
        <v>6.4599999999999937</v>
      </c>
      <c r="G1153" s="4">
        <f t="shared" si="38"/>
        <v>26.054794999999974</v>
      </c>
    </row>
    <row r="1154" spans="4:7" ht="16" customHeight="1" x14ac:dyDescent="0.25">
      <c r="D1154" s="4">
        <v>45944</v>
      </c>
      <c r="E1154" s="33">
        <v>93.33</v>
      </c>
      <c r="F1154" s="4">
        <f t="shared" si="37"/>
        <v>6.6700000000000017</v>
      </c>
      <c r="G1154" s="4">
        <f t="shared" si="38"/>
        <v>26.901777500000009</v>
      </c>
    </row>
    <row r="1155" spans="4:7" ht="16" customHeight="1" x14ac:dyDescent="0.25">
      <c r="D1155" s="4">
        <v>45945</v>
      </c>
      <c r="E1155" s="33">
        <v>93.28</v>
      </c>
      <c r="F1155" s="4">
        <f t="shared" si="37"/>
        <v>6.7199999999999989</v>
      </c>
      <c r="G1155" s="4">
        <f t="shared" si="38"/>
        <v>27.103439999999992</v>
      </c>
    </row>
    <row r="1156" spans="4:7" ht="16" customHeight="1" x14ac:dyDescent="0.25">
      <c r="D1156" s="4">
        <v>45946</v>
      </c>
      <c r="E1156" s="33">
        <v>93.32</v>
      </c>
      <c r="F1156" s="4">
        <f t="shared" si="37"/>
        <v>6.6800000000000068</v>
      </c>
      <c r="G1156" s="4">
        <f t="shared" si="38"/>
        <v>26.942110000000028</v>
      </c>
    </row>
    <row r="1157" spans="4:7" ht="16" customHeight="1" x14ac:dyDescent="0.25">
      <c r="D1157" s="4">
        <v>45947</v>
      </c>
      <c r="E1157" s="33">
        <v>93.3</v>
      </c>
      <c r="F1157" s="4">
        <f t="shared" si="37"/>
        <v>6.7000000000000028</v>
      </c>
      <c r="G1157" s="4">
        <f t="shared" si="38"/>
        <v>27.022775000000014</v>
      </c>
    </row>
    <row r="1158" spans="4:7" ht="16" customHeight="1" x14ac:dyDescent="0.25">
      <c r="D1158" s="4">
        <v>45950</v>
      </c>
      <c r="E1158" s="33">
        <v>93.26</v>
      </c>
      <c r="F1158" s="4">
        <f t="shared" si="37"/>
        <v>6.7399999999999949</v>
      </c>
      <c r="G1158" s="4">
        <f t="shared" si="38"/>
        <v>27.184104999999978</v>
      </c>
    </row>
    <row r="1159" spans="4:7" ht="16" customHeight="1" x14ac:dyDescent="0.25">
      <c r="D1159" s="4">
        <v>45951</v>
      </c>
      <c r="E1159" s="33">
        <v>93.43</v>
      </c>
      <c r="F1159" s="4">
        <f t="shared" si="37"/>
        <v>6.5699999999999932</v>
      </c>
      <c r="G1159" s="4">
        <f t="shared" si="38"/>
        <v>26.498452499999971</v>
      </c>
    </row>
    <row r="1160" spans="4:7" ht="16" customHeight="1" x14ac:dyDescent="0.25">
      <c r="D1160" s="4">
        <v>45952</v>
      </c>
      <c r="E1160" s="33">
        <v>93.34</v>
      </c>
      <c r="F1160" s="4">
        <f t="shared" si="37"/>
        <v>6.6599999999999966</v>
      </c>
      <c r="G1160" s="4">
        <f t="shared" si="38"/>
        <v>26.861444999999986</v>
      </c>
    </row>
    <row r="1161" spans="4:7" ht="16" customHeight="1" x14ac:dyDescent="0.25">
      <c r="D1161" s="4">
        <v>45953</v>
      </c>
      <c r="E1161" s="33">
        <v>93.29</v>
      </c>
      <c r="F1161" s="4">
        <f t="shared" si="37"/>
        <v>6.7099999999999937</v>
      </c>
      <c r="G1161" s="4">
        <f t="shared" si="38"/>
        <v>27.063107499999973</v>
      </c>
    </row>
    <row r="1162" spans="4:7" ht="16" customHeight="1" x14ac:dyDescent="0.25">
      <c r="D1162" s="4">
        <v>45954</v>
      </c>
      <c r="E1162" s="33">
        <v>93.37</v>
      </c>
      <c r="F1162" s="4">
        <f t="shared" si="37"/>
        <v>6.6299999999999955</v>
      </c>
      <c r="G1162" s="4">
        <f t="shared" si="38"/>
        <v>26.740447499999981</v>
      </c>
    </row>
    <row r="1163" spans="4:7" ht="16" customHeight="1" x14ac:dyDescent="0.25">
      <c r="D1163" s="4">
        <v>45957</v>
      </c>
      <c r="E1163" s="33">
        <v>93.63</v>
      </c>
      <c r="F1163" s="4">
        <f t="shared" si="37"/>
        <v>6.3700000000000045</v>
      </c>
      <c r="G1163" s="4">
        <f t="shared" si="38"/>
        <v>25.691802500000019</v>
      </c>
    </row>
    <row r="1164" spans="4:7" ht="16" customHeight="1" x14ac:dyDescent="0.25">
      <c r="D1164" s="4">
        <v>45958</v>
      </c>
      <c r="E1164" s="33">
        <v>93.78</v>
      </c>
      <c r="F1164" s="4">
        <f t="shared" si="37"/>
        <v>6.2199999999999989</v>
      </c>
      <c r="G1164" s="4">
        <f t="shared" si="38"/>
        <v>25.086814999999994</v>
      </c>
    </row>
    <row r="1165" spans="4:7" ht="16" customHeight="1" x14ac:dyDescent="0.25">
      <c r="D1165" s="4">
        <v>45959</v>
      </c>
      <c r="E1165" s="33">
        <v>93.97</v>
      </c>
      <c r="F1165" s="4">
        <f t="shared" si="37"/>
        <v>6.0300000000000011</v>
      </c>
      <c r="G1165" s="4">
        <f t="shared" si="38"/>
        <v>24.320497500000005</v>
      </c>
    </row>
    <row r="1166" spans="4:7" ht="16" customHeight="1" x14ac:dyDescent="0.25">
      <c r="D1166" s="4">
        <v>45960</v>
      </c>
      <c r="E1166" s="33">
        <v>93.95</v>
      </c>
      <c r="F1166" s="4">
        <f t="shared" si="37"/>
        <v>6.0499999999999972</v>
      </c>
      <c r="G1166" s="4">
        <f t="shared" si="38"/>
        <v>24.401162499999987</v>
      </c>
    </row>
    <row r="1167" spans="4:7" ht="16" customHeight="1" x14ac:dyDescent="0.25">
      <c r="D1167" s="4">
        <v>45961</v>
      </c>
      <c r="E1167" s="33">
        <v>93.98</v>
      </c>
      <c r="F1167" s="4">
        <f t="shared" si="37"/>
        <v>6.019999999999996</v>
      </c>
      <c r="G1167" s="4">
        <f t="shared" si="38"/>
        <v>24.280164999999982</v>
      </c>
    </row>
    <row r="1168" spans="4:7" ht="16" customHeight="1" x14ac:dyDescent="0.25">
      <c r="D1168" s="4">
        <v>45964</v>
      </c>
      <c r="E1168" s="33">
        <v>93.98</v>
      </c>
      <c r="F1168" s="4">
        <f t="shared" si="37"/>
        <v>6.019999999999996</v>
      </c>
      <c r="G1168" s="4">
        <f t="shared" si="38"/>
        <v>24.280164999999982</v>
      </c>
    </row>
    <row r="1169" spans="4:7" ht="16" customHeight="1" x14ac:dyDescent="0.25">
      <c r="D1169" s="4">
        <v>45965</v>
      </c>
      <c r="E1169" s="33">
        <v>93.96</v>
      </c>
      <c r="F1169" s="4">
        <f t="shared" si="37"/>
        <v>6.0400000000000063</v>
      </c>
      <c r="G1169" s="4">
        <f t="shared" si="38"/>
        <v>24.360830000000025</v>
      </c>
    </row>
    <row r="1170" spans="4:7" ht="16" customHeight="1" x14ac:dyDescent="0.25">
      <c r="D1170" s="4">
        <v>45966</v>
      </c>
      <c r="E1170" s="33">
        <v>93.82</v>
      </c>
      <c r="F1170" s="4">
        <f t="shared" si="37"/>
        <v>6.1800000000000068</v>
      </c>
      <c r="G1170" s="4">
        <f t="shared" si="38"/>
        <v>24.925485000000027</v>
      </c>
    </row>
    <row r="1171" spans="4:7" ht="16" customHeight="1" x14ac:dyDescent="0.25">
      <c r="D1171" s="4">
        <v>45967</v>
      </c>
      <c r="E1171" s="19">
        <v>94.1</v>
      </c>
      <c r="F1171" s="4">
        <f t="shared" ref="F1171:F1234" si="39">100-E1171</f>
        <v>5.9000000000000057</v>
      </c>
      <c r="G1171" s="4">
        <f t="shared" ref="G1171:G1234" si="40">IF(((F1171/100)*$F$11)&lt;0,0,(F1171/100)*$F$11)</f>
        <v>23.796175000000023</v>
      </c>
    </row>
    <row r="1172" spans="4:7" ht="16" customHeight="1" x14ac:dyDescent="0.25">
      <c r="D1172" s="4">
        <v>45968</v>
      </c>
      <c r="E1172" s="19">
        <v>94.11</v>
      </c>
      <c r="F1172" s="4">
        <f t="shared" si="39"/>
        <v>5.8900000000000006</v>
      </c>
      <c r="G1172" s="4">
        <f t="shared" si="40"/>
        <v>23.755842500000004</v>
      </c>
    </row>
    <row r="1173" spans="4:7" ht="16" customHeight="1" x14ac:dyDescent="0.25">
      <c r="D1173" s="4">
        <v>45971</v>
      </c>
      <c r="E1173" s="19">
        <v>94.09</v>
      </c>
      <c r="F1173" s="4">
        <f t="shared" si="39"/>
        <v>5.9099999999999966</v>
      </c>
      <c r="G1173" s="4">
        <f t="shared" si="40"/>
        <v>23.836507499999986</v>
      </c>
    </row>
    <row r="1174" spans="4:7" ht="16" customHeight="1" x14ac:dyDescent="0.25">
      <c r="D1174" s="4">
        <v>45972</v>
      </c>
      <c r="E1174" s="19">
        <v>94.09</v>
      </c>
      <c r="F1174" s="4">
        <f t="shared" si="39"/>
        <v>5.9099999999999966</v>
      </c>
      <c r="G1174" s="4">
        <f t="shared" si="40"/>
        <v>23.836507499999986</v>
      </c>
    </row>
    <row r="1175" spans="4:7" ht="16" customHeight="1" x14ac:dyDescent="0.25">
      <c r="D1175" s="4">
        <v>45973</v>
      </c>
      <c r="E1175" s="19">
        <v>94.15</v>
      </c>
      <c r="F1175" s="4">
        <f t="shared" si="39"/>
        <v>5.8499999999999943</v>
      </c>
      <c r="G1175" s="4">
        <f t="shared" si="40"/>
        <v>23.594512499999976</v>
      </c>
    </row>
    <row r="1176" spans="4:7" ht="16" customHeight="1" x14ac:dyDescent="0.25">
      <c r="D1176" s="4">
        <v>45974</v>
      </c>
      <c r="E1176" s="19">
        <v>94.1</v>
      </c>
      <c r="F1176" s="4">
        <f t="shared" si="39"/>
        <v>5.9000000000000057</v>
      </c>
      <c r="G1176" s="4">
        <f t="shared" si="40"/>
        <v>23.796175000000023</v>
      </c>
    </row>
    <row r="1177" spans="4:7" ht="16" customHeight="1" x14ac:dyDescent="0.25">
      <c r="D1177" s="4">
        <v>45975</v>
      </c>
      <c r="E1177" s="19">
        <v>94.06</v>
      </c>
      <c r="F1177" s="4">
        <f t="shared" si="39"/>
        <v>5.9399999999999977</v>
      </c>
      <c r="G1177" s="4">
        <f t="shared" si="40"/>
        <v>23.957504999999991</v>
      </c>
    </row>
    <row r="1178" spans="4:7" ht="16" customHeight="1" x14ac:dyDescent="0.25">
      <c r="D1178" s="4">
        <v>45978</v>
      </c>
      <c r="E1178" s="19">
        <v>94.06</v>
      </c>
      <c r="F1178" s="4">
        <f t="shared" si="39"/>
        <v>5.9399999999999977</v>
      </c>
      <c r="G1178" s="4">
        <f t="shared" si="40"/>
        <v>23.957504999999991</v>
      </c>
    </row>
    <row r="1179" spans="4:7" ht="16" customHeight="1" x14ac:dyDescent="0.25">
      <c r="D1179" s="4">
        <v>45979</v>
      </c>
      <c r="E1179" s="19">
        <v>93.98</v>
      </c>
      <c r="F1179" s="4">
        <f t="shared" si="39"/>
        <v>6.019999999999996</v>
      </c>
      <c r="G1179" s="4">
        <f t="shared" si="40"/>
        <v>24.280164999999982</v>
      </c>
    </row>
    <row r="1180" spans="4:7" ht="16" customHeight="1" x14ac:dyDescent="0.25">
      <c r="D1180" s="4">
        <v>45980</v>
      </c>
      <c r="E1180" s="19">
        <v>93.96</v>
      </c>
      <c r="F1180" s="4">
        <f t="shared" si="39"/>
        <v>6.0400000000000063</v>
      </c>
      <c r="G1180" s="4">
        <f t="shared" si="40"/>
        <v>24.360830000000025</v>
      </c>
    </row>
    <row r="1181" spans="4:7" ht="16" customHeight="1" x14ac:dyDescent="0.25">
      <c r="D1181" s="4">
        <v>45981</v>
      </c>
      <c r="E1181" s="19">
        <v>94</v>
      </c>
      <c r="F1181" s="4">
        <f t="shared" si="39"/>
        <v>6</v>
      </c>
      <c r="G1181" s="4">
        <f t="shared" si="40"/>
        <v>24.199499999999997</v>
      </c>
    </row>
    <row r="1182" spans="4:7" ht="16" customHeight="1" x14ac:dyDescent="0.25">
      <c r="D1182" s="4">
        <v>45982</v>
      </c>
      <c r="E1182" s="19">
        <v>94</v>
      </c>
      <c r="F1182" s="4">
        <f t="shared" si="39"/>
        <v>6</v>
      </c>
      <c r="G1182" s="4">
        <f t="shared" si="40"/>
        <v>24.199499999999997</v>
      </c>
    </row>
    <row r="1183" spans="4:7" ht="16" customHeight="1" x14ac:dyDescent="0.25">
      <c r="D1183" s="4">
        <v>45985</v>
      </c>
      <c r="E1183" s="19">
        <v>94.07</v>
      </c>
      <c r="F1183" s="4">
        <f t="shared" si="39"/>
        <v>5.9300000000000068</v>
      </c>
      <c r="G1183" s="4">
        <f t="shared" si="40"/>
        <v>23.917172500000028</v>
      </c>
    </row>
    <row r="1184" spans="4:7" ht="16" customHeight="1" x14ac:dyDescent="0.25">
      <c r="D1184" s="4">
        <v>45986</v>
      </c>
      <c r="E1184" s="19">
        <v>94.21</v>
      </c>
      <c r="F1184" s="4">
        <f t="shared" si="39"/>
        <v>5.7900000000000063</v>
      </c>
      <c r="G1184" s="4">
        <f t="shared" si="40"/>
        <v>23.352517500000026</v>
      </c>
    </row>
    <row r="1185" spans="4:7" ht="16" customHeight="1" x14ac:dyDescent="0.25">
      <c r="D1185" s="4">
        <v>45987</v>
      </c>
      <c r="E1185" s="19">
        <v>94.05</v>
      </c>
      <c r="F1185" s="4">
        <f t="shared" si="39"/>
        <v>5.9500000000000028</v>
      </c>
      <c r="G1185" s="4">
        <f t="shared" si="40"/>
        <v>23.99783750000001</v>
      </c>
    </row>
    <row r="1186" spans="4:7" ht="16" customHeight="1" x14ac:dyDescent="0.25">
      <c r="D1186" s="4">
        <v>45988</v>
      </c>
      <c r="E1186" s="19">
        <v>94.05</v>
      </c>
      <c r="F1186" s="4">
        <f t="shared" si="39"/>
        <v>5.9500000000000028</v>
      </c>
      <c r="G1186" s="4">
        <f t="shared" si="40"/>
        <v>23.99783750000001</v>
      </c>
    </row>
    <row r="1187" spans="4:7" ht="16" customHeight="1" x14ac:dyDescent="0.25">
      <c r="D1187" s="4">
        <v>45989</v>
      </c>
      <c r="E1187" s="19">
        <v>94.05</v>
      </c>
      <c r="F1187" s="4">
        <f t="shared" si="39"/>
        <v>5.9500000000000028</v>
      </c>
      <c r="G1187" s="4">
        <f t="shared" si="40"/>
        <v>23.99783750000001</v>
      </c>
    </row>
    <row r="1188" spans="4:7" ht="16" customHeight="1" x14ac:dyDescent="0.25">
      <c r="D1188" s="4">
        <v>45992</v>
      </c>
      <c r="E1188" s="19">
        <v>94.08</v>
      </c>
      <c r="F1188" s="4">
        <f t="shared" si="39"/>
        <v>5.9200000000000017</v>
      </c>
      <c r="G1188" s="4">
        <f t="shared" si="40"/>
        <v>23.876840000000005</v>
      </c>
    </row>
    <row r="1189" spans="4:7" ht="16" customHeight="1" x14ac:dyDescent="0.25">
      <c r="D1189" s="4">
        <v>45993</v>
      </c>
      <c r="E1189" s="19">
        <v>94.08</v>
      </c>
      <c r="F1189" s="4">
        <f t="shared" si="39"/>
        <v>5.9200000000000017</v>
      </c>
      <c r="G1189" s="4">
        <f t="shared" si="40"/>
        <v>23.876840000000005</v>
      </c>
    </row>
    <row r="1190" spans="4:7" ht="16" customHeight="1" x14ac:dyDescent="0.25">
      <c r="D1190" s="4">
        <v>45994</v>
      </c>
      <c r="E1190" s="19">
        <v>94.1</v>
      </c>
      <c r="F1190" s="4">
        <f t="shared" si="39"/>
        <v>5.9000000000000057</v>
      </c>
      <c r="G1190" s="4">
        <f t="shared" si="40"/>
        <v>23.796175000000023</v>
      </c>
    </row>
    <row r="1191" spans="4:7" ht="16" customHeight="1" x14ac:dyDescent="0.25">
      <c r="D1191" s="4">
        <v>45995</v>
      </c>
      <c r="E1191" s="19">
        <v>94.12</v>
      </c>
      <c r="F1191" s="4">
        <f t="shared" si="39"/>
        <v>5.8799999999999955</v>
      </c>
      <c r="G1191" s="4">
        <f t="shared" si="40"/>
        <v>23.715509999999981</v>
      </c>
    </row>
    <row r="1192" spans="4:7" ht="16" customHeight="1" x14ac:dyDescent="0.25">
      <c r="D1192" s="4">
        <v>45996</v>
      </c>
      <c r="E1192" s="19">
        <v>94.17</v>
      </c>
      <c r="F1192" s="4">
        <f t="shared" si="39"/>
        <v>5.8299999999999983</v>
      </c>
      <c r="G1192" s="4">
        <f t="shared" si="40"/>
        <v>23.513847499999994</v>
      </c>
    </row>
    <row r="1193" spans="4:7" ht="16" customHeight="1" x14ac:dyDescent="0.25">
      <c r="D1193" s="4">
        <v>45999</v>
      </c>
      <c r="E1193" s="19">
        <v>94.15</v>
      </c>
      <c r="F1193" s="4">
        <f t="shared" si="39"/>
        <v>5.8499999999999943</v>
      </c>
      <c r="G1193" s="4">
        <f t="shared" si="40"/>
        <v>23.594512499999976</v>
      </c>
    </row>
    <row r="1194" spans="4:7" ht="16" customHeight="1" x14ac:dyDescent="0.25">
      <c r="D1194" s="4">
        <v>46000</v>
      </c>
      <c r="E1194" s="19">
        <v>94.06</v>
      </c>
      <c r="F1194" s="4">
        <f t="shared" si="39"/>
        <v>5.9399999999999977</v>
      </c>
      <c r="G1194" s="4">
        <f t="shared" si="40"/>
        <v>23.957504999999991</v>
      </c>
    </row>
    <row r="1195" spans="4:7" ht="16" customHeight="1" x14ac:dyDescent="0.25">
      <c r="D1195" s="4">
        <v>46001</v>
      </c>
      <c r="E1195" s="19">
        <v>94.06</v>
      </c>
      <c r="F1195" s="4">
        <f t="shared" si="39"/>
        <v>5.9399999999999977</v>
      </c>
      <c r="G1195" s="4">
        <f t="shared" si="40"/>
        <v>23.957504999999991</v>
      </c>
    </row>
    <row r="1196" spans="4:7" ht="16" customHeight="1" x14ac:dyDescent="0.25">
      <c r="D1196" s="4">
        <v>46002</v>
      </c>
      <c r="E1196" s="19">
        <v>94.02</v>
      </c>
      <c r="F1196" s="4">
        <f t="shared" si="39"/>
        <v>5.980000000000004</v>
      </c>
      <c r="G1196" s="4">
        <f t="shared" si="40"/>
        <v>24.118835000000015</v>
      </c>
    </row>
    <row r="1197" spans="4:7" ht="16" customHeight="1" x14ac:dyDescent="0.25">
      <c r="D1197" s="4">
        <v>46003</v>
      </c>
      <c r="E1197" s="19">
        <v>93.96</v>
      </c>
      <c r="F1197" s="4">
        <f t="shared" si="39"/>
        <v>6.0400000000000063</v>
      </c>
      <c r="G1197" s="4">
        <f t="shared" si="40"/>
        <v>24.360830000000025</v>
      </c>
    </row>
    <row r="1198" spans="4:7" ht="16" customHeight="1" x14ac:dyDescent="0.25">
      <c r="D1198" s="4">
        <v>46006</v>
      </c>
      <c r="E1198" s="19">
        <v>93.95</v>
      </c>
      <c r="F1198" s="4">
        <f t="shared" si="39"/>
        <v>6.0499999999999972</v>
      </c>
      <c r="G1198" s="4">
        <f t="shared" si="40"/>
        <v>24.401162499999987</v>
      </c>
    </row>
    <row r="1199" spans="4:7" ht="16" customHeight="1" x14ac:dyDescent="0.25">
      <c r="D1199" s="4">
        <v>46007</v>
      </c>
      <c r="E1199" s="19">
        <v>93.84</v>
      </c>
      <c r="F1199" s="4">
        <f t="shared" si="39"/>
        <v>6.1599999999999966</v>
      </c>
      <c r="G1199" s="4">
        <f t="shared" si="40"/>
        <v>24.844819999999984</v>
      </c>
    </row>
    <row r="1200" spans="4:7" ht="16" customHeight="1" x14ac:dyDescent="0.25">
      <c r="D1200" s="4">
        <v>46008</v>
      </c>
      <c r="E1200" s="19">
        <v>93.81</v>
      </c>
      <c r="F1200" s="4">
        <f t="shared" si="39"/>
        <v>6.1899999999999977</v>
      </c>
      <c r="G1200" s="4">
        <f t="shared" si="40"/>
        <v>24.965817499999989</v>
      </c>
    </row>
    <row r="1201" spans="4:7" ht="16" customHeight="1" x14ac:dyDescent="0.25">
      <c r="D1201" s="4">
        <v>46009</v>
      </c>
      <c r="E1201" s="19">
        <v>93.77</v>
      </c>
      <c r="F1201" s="4">
        <f t="shared" si="39"/>
        <v>6.230000000000004</v>
      </c>
      <c r="G1201" s="4">
        <f t="shared" si="40"/>
        <v>25.127147500000017</v>
      </c>
    </row>
    <row r="1202" spans="4:7" ht="16" customHeight="1" x14ac:dyDescent="0.25">
      <c r="D1202" s="4">
        <v>46010</v>
      </c>
      <c r="E1202" s="19">
        <v>93.75</v>
      </c>
      <c r="F1202" s="4">
        <f t="shared" si="39"/>
        <v>6.25</v>
      </c>
      <c r="G1202" s="4">
        <f t="shared" si="40"/>
        <v>25.207812499999999</v>
      </c>
    </row>
    <row r="1203" spans="4:7" ht="16" customHeight="1" x14ac:dyDescent="0.25">
      <c r="D1203" s="4">
        <v>46013</v>
      </c>
      <c r="E1203" s="19">
        <v>93.46</v>
      </c>
      <c r="F1203" s="4">
        <f t="shared" si="39"/>
        <v>6.5400000000000063</v>
      </c>
      <c r="G1203" s="4">
        <f t="shared" si="40"/>
        <v>26.377455000000026</v>
      </c>
    </row>
    <row r="1204" spans="4:7" ht="16" customHeight="1" x14ac:dyDescent="0.25">
      <c r="D1204" s="4">
        <v>46014</v>
      </c>
      <c r="E1204" s="19">
        <v>93.55</v>
      </c>
      <c r="F1204" s="4">
        <f t="shared" si="39"/>
        <v>6.4500000000000028</v>
      </c>
      <c r="G1204" s="4">
        <f t="shared" si="40"/>
        <v>26.014462500000011</v>
      </c>
    </row>
    <row r="1205" spans="4:7" ht="16" customHeight="1" x14ac:dyDescent="0.25">
      <c r="D1205" s="4">
        <v>46015</v>
      </c>
      <c r="E1205" s="19">
        <v>93.57</v>
      </c>
      <c r="F1205" s="4">
        <f t="shared" si="39"/>
        <v>6.4300000000000068</v>
      </c>
      <c r="G1205" s="4">
        <f t="shared" si="40"/>
        <v>25.933797500000026</v>
      </c>
    </row>
    <row r="1206" spans="4:7" ht="16" customHeight="1" x14ac:dyDescent="0.25">
      <c r="D1206" s="4">
        <v>46016</v>
      </c>
      <c r="E1206" s="19">
        <v>93.57</v>
      </c>
      <c r="F1206" s="4">
        <f t="shared" si="39"/>
        <v>6.4300000000000068</v>
      </c>
      <c r="G1206" s="4">
        <f t="shared" si="40"/>
        <v>25.933797500000026</v>
      </c>
    </row>
    <row r="1207" spans="4:7" ht="16" customHeight="1" x14ac:dyDescent="0.25">
      <c r="D1207" s="4">
        <v>46017</v>
      </c>
      <c r="E1207" s="19">
        <v>93.57</v>
      </c>
      <c r="F1207" s="4">
        <f t="shared" si="39"/>
        <v>6.4300000000000068</v>
      </c>
      <c r="G1207" s="4">
        <f t="shared" si="40"/>
        <v>25.933797500000026</v>
      </c>
    </row>
    <row r="1208" spans="4:7" ht="16" customHeight="1" x14ac:dyDescent="0.25">
      <c r="D1208" s="4">
        <v>46020</v>
      </c>
      <c r="E1208" s="19">
        <v>93.57</v>
      </c>
      <c r="F1208" s="4">
        <f t="shared" si="39"/>
        <v>6.4300000000000068</v>
      </c>
      <c r="G1208" s="4">
        <f t="shared" si="40"/>
        <v>25.933797500000026</v>
      </c>
    </row>
    <row r="1209" spans="4:7" ht="16" customHeight="1" x14ac:dyDescent="0.25">
      <c r="D1209" s="4">
        <v>46021</v>
      </c>
      <c r="E1209" s="19">
        <v>93.55</v>
      </c>
      <c r="F1209" s="4">
        <f t="shared" si="39"/>
        <v>6.4500000000000028</v>
      </c>
      <c r="G1209" s="4">
        <f t="shared" si="40"/>
        <v>26.014462500000011</v>
      </c>
    </row>
    <row r="1210" spans="4:7" ht="16" customHeight="1" x14ac:dyDescent="0.25">
      <c r="D1210" s="4">
        <v>46022</v>
      </c>
      <c r="E1210" s="19">
        <v>93.55</v>
      </c>
      <c r="F1210" s="4">
        <f t="shared" si="39"/>
        <v>6.4500000000000028</v>
      </c>
      <c r="G1210" s="4">
        <f t="shared" si="40"/>
        <v>26.014462500000011</v>
      </c>
    </row>
    <row r="1211" spans="4:7" ht="16" customHeight="1" x14ac:dyDescent="0.25">
      <c r="D1211" s="4">
        <v>46023</v>
      </c>
      <c r="E1211" s="19">
        <v>93.55</v>
      </c>
      <c r="F1211" s="4">
        <f t="shared" si="39"/>
        <v>6.4500000000000028</v>
      </c>
      <c r="G1211" s="4">
        <f t="shared" si="40"/>
        <v>26.014462500000011</v>
      </c>
    </row>
    <row r="1212" spans="4:7" ht="16" customHeight="1" x14ac:dyDescent="0.25">
      <c r="D1212" s="4">
        <v>46024</v>
      </c>
      <c r="E1212" s="19">
        <v>93.55</v>
      </c>
      <c r="F1212" s="4">
        <f t="shared" si="39"/>
        <v>6.4500000000000028</v>
      </c>
      <c r="G1212" s="4">
        <f t="shared" si="40"/>
        <v>26.014462500000011</v>
      </c>
    </row>
    <row r="1213" spans="4:7" ht="16" customHeight="1" x14ac:dyDescent="0.25">
      <c r="D1213" s="4">
        <v>46027</v>
      </c>
      <c r="E1213" s="19">
        <v>93.38</v>
      </c>
      <c r="F1213" s="4">
        <f t="shared" si="39"/>
        <v>6.6200000000000045</v>
      </c>
      <c r="G1213" s="4">
        <f t="shared" si="40"/>
        <v>26.700115000000018</v>
      </c>
    </row>
    <row r="1214" spans="4:7" ht="16" customHeight="1" x14ac:dyDescent="0.25">
      <c r="D1214" s="4">
        <v>46028</v>
      </c>
      <c r="E1214" s="19">
        <v>93.54</v>
      </c>
      <c r="F1214" s="4">
        <f t="shared" si="39"/>
        <v>6.4599999999999937</v>
      </c>
      <c r="G1214" s="4">
        <f t="shared" si="40"/>
        <v>26.054794999999974</v>
      </c>
    </row>
    <row r="1215" spans="4:7" ht="16" customHeight="1" x14ac:dyDescent="0.25">
      <c r="D1215" s="4">
        <v>46029</v>
      </c>
      <c r="E1215" s="19">
        <v>93.59</v>
      </c>
      <c r="F1215" s="4">
        <f t="shared" si="39"/>
        <v>6.4099999999999966</v>
      </c>
      <c r="G1215" s="4">
        <f t="shared" si="40"/>
        <v>25.853132499999983</v>
      </c>
    </row>
    <row r="1216" spans="4:7" ht="16" customHeight="1" x14ac:dyDescent="0.25">
      <c r="D1216" s="4">
        <v>46030</v>
      </c>
      <c r="E1216" s="19">
        <v>93.62</v>
      </c>
      <c r="F1216" s="4">
        <f t="shared" si="39"/>
        <v>6.3799999999999955</v>
      </c>
      <c r="G1216" s="4">
        <f t="shared" si="40"/>
        <v>25.732134999999982</v>
      </c>
    </row>
    <row r="1217" spans="4:7" ht="16" customHeight="1" x14ac:dyDescent="0.25">
      <c r="D1217" s="4">
        <v>46031</v>
      </c>
      <c r="E1217" s="19">
        <v>93.36</v>
      </c>
      <c r="F1217" s="4">
        <f t="shared" si="39"/>
        <v>6.6400000000000006</v>
      </c>
      <c r="G1217" s="4">
        <f t="shared" si="40"/>
        <v>26.78078</v>
      </c>
    </row>
    <row r="1218" spans="4:7" ht="16" customHeight="1" x14ac:dyDescent="0.25">
      <c r="D1218" s="4">
        <v>46034</v>
      </c>
      <c r="E1218" s="19">
        <v>93.61</v>
      </c>
      <c r="F1218" s="4">
        <f t="shared" si="39"/>
        <v>6.3900000000000006</v>
      </c>
      <c r="G1218" s="4">
        <f t="shared" si="40"/>
        <v>25.772467500000005</v>
      </c>
    </row>
    <row r="1219" spans="4:7" ht="16" customHeight="1" x14ac:dyDescent="0.25">
      <c r="D1219" s="4">
        <v>46035</v>
      </c>
      <c r="E1219" s="19">
        <v>93.51</v>
      </c>
      <c r="F1219" s="4">
        <f t="shared" si="39"/>
        <v>6.4899999999999949</v>
      </c>
      <c r="G1219" s="4">
        <f t="shared" si="40"/>
        <v>26.175792499999975</v>
      </c>
    </row>
    <row r="1220" spans="4:7" ht="16" customHeight="1" x14ac:dyDescent="0.25">
      <c r="D1220" s="4">
        <v>46036</v>
      </c>
      <c r="E1220" s="19">
        <v>93.54</v>
      </c>
      <c r="F1220" s="4">
        <f t="shared" si="39"/>
        <v>6.4599999999999937</v>
      </c>
      <c r="G1220" s="4">
        <f t="shared" si="40"/>
        <v>26.054794999999974</v>
      </c>
    </row>
    <row r="1221" spans="4:7" ht="16" customHeight="1" x14ac:dyDescent="0.25">
      <c r="D1221" s="4">
        <v>46037</v>
      </c>
      <c r="E1221" s="19">
        <v>93.59</v>
      </c>
      <c r="F1221" s="4">
        <f t="shared" si="39"/>
        <v>6.4099999999999966</v>
      </c>
      <c r="G1221" s="4">
        <f t="shared" si="40"/>
        <v>25.853132499999983</v>
      </c>
    </row>
    <row r="1222" spans="4:7" ht="16" customHeight="1" x14ac:dyDescent="0.25">
      <c r="D1222" s="4">
        <v>46038</v>
      </c>
      <c r="E1222" s="19">
        <v>93.45</v>
      </c>
      <c r="F1222" s="4">
        <f t="shared" si="39"/>
        <v>6.5499999999999972</v>
      </c>
      <c r="G1222" s="4">
        <f t="shared" si="40"/>
        <v>26.417787499999989</v>
      </c>
    </row>
    <row r="1223" spans="4:7" ht="16" customHeight="1" x14ac:dyDescent="0.25">
      <c r="D1223" s="4">
        <v>46041</v>
      </c>
      <c r="E1223" s="19">
        <v>93.45</v>
      </c>
      <c r="F1223" s="4">
        <f t="shared" si="39"/>
        <v>6.5499999999999972</v>
      </c>
      <c r="G1223" s="4">
        <f t="shared" si="40"/>
        <v>26.417787499999989</v>
      </c>
    </row>
    <row r="1224" spans="4:7" ht="16" customHeight="1" x14ac:dyDescent="0.25">
      <c r="D1224" s="4">
        <v>46042</v>
      </c>
      <c r="E1224" s="19">
        <v>93.3</v>
      </c>
      <c r="F1224" s="4">
        <f t="shared" si="39"/>
        <v>6.7000000000000028</v>
      </c>
      <c r="G1224" s="4">
        <f t="shared" si="40"/>
        <v>27.022775000000014</v>
      </c>
    </row>
    <row r="1225" spans="4:7" ht="16" customHeight="1" x14ac:dyDescent="0.25">
      <c r="D1225" s="4">
        <v>46043</v>
      </c>
      <c r="E1225" s="19">
        <v>93.3</v>
      </c>
      <c r="F1225" s="4">
        <f t="shared" si="39"/>
        <v>6.7000000000000028</v>
      </c>
      <c r="G1225" s="4">
        <f t="shared" si="40"/>
        <v>27.022775000000014</v>
      </c>
    </row>
    <row r="1226" spans="4:7" ht="16" customHeight="1" x14ac:dyDescent="0.25">
      <c r="D1226" s="4">
        <v>46044</v>
      </c>
      <c r="E1226" s="19">
        <v>93.33</v>
      </c>
      <c r="F1226" s="4">
        <f t="shared" si="39"/>
        <v>6.6700000000000017</v>
      </c>
      <c r="G1226" s="4">
        <f t="shared" si="40"/>
        <v>26.901777500000009</v>
      </c>
    </row>
    <row r="1227" spans="4:7" ht="16" customHeight="1" x14ac:dyDescent="0.25">
      <c r="D1227" s="4">
        <v>46045</v>
      </c>
      <c r="E1227" s="19">
        <v>93.45</v>
      </c>
      <c r="F1227" s="4">
        <f t="shared" si="39"/>
        <v>6.5499999999999972</v>
      </c>
      <c r="G1227" s="4">
        <f t="shared" si="40"/>
        <v>26.417787499999989</v>
      </c>
    </row>
    <row r="1228" spans="4:7" ht="16" customHeight="1" x14ac:dyDescent="0.25">
      <c r="D1228" s="4">
        <v>46048</v>
      </c>
      <c r="E1228" s="19">
        <v>93.37</v>
      </c>
      <c r="F1228" s="4">
        <f t="shared" si="39"/>
        <v>6.6299999999999955</v>
      </c>
      <c r="G1228" s="4">
        <f t="shared" si="40"/>
        <v>26.740447499999981</v>
      </c>
    </row>
    <row r="1229" spans="4:7" ht="16" customHeight="1" x14ac:dyDescent="0.25">
      <c r="D1229" s="4">
        <v>46049</v>
      </c>
      <c r="E1229" s="19">
        <v>93.43</v>
      </c>
      <c r="F1229" s="4">
        <f t="shared" si="39"/>
        <v>6.5699999999999932</v>
      </c>
      <c r="G1229" s="4">
        <f t="shared" si="40"/>
        <v>26.498452499999971</v>
      </c>
    </row>
    <row r="1230" spans="4:7" ht="16" customHeight="1" x14ac:dyDescent="0.25">
      <c r="D1230" s="4">
        <v>46050</v>
      </c>
      <c r="E1230" s="19">
        <v>93.38</v>
      </c>
      <c r="F1230" s="4">
        <f t="shared" si="39"/>
        <v>6.6200000000000045</v>
      </c>
      <c r="G1230" s="4">
        <f t="shared" si="40"/>
        <v>26.700115000000018</v>
      </c>
    </row>
    <row r="1231" spans="4:7" ht="16" customHeight="1" x14ac:dyDescent="0.25">
      <c r="D1231" s="4">
        <v>46051</v>
      </c>
      <c r="E1231" s="19">
        <v>93.41</v>
      </c>
      <c r="F1231" s="4">
        <f t="shared" si="39"/>
        <v>6.5900000000000034</v>
      </c>
      <c r="G1231" s="4">
        <f t="shared" si="40"/>
        <v>26.579117500000009</v>
      </c>
    </row>
    <row r="1232" spans="4:7" ht="16" customHeight="1" x14ac:dyDescent="0.25">
      <c r="D1232" s="4">
        <v>46052</v>
      </c>
      <c r="E1232" s="19">
        <v>93.35</v>
      </c>
      <c r="F1232" s="4">
        <f t="shared" si="39"/>
        <v>6.6500000000000057</v>
      </c>
      <c r="G1232" s="4">
        <f t="shared" si="40"/>
        <v>26.821112500000023</v>
      </c>
    </row>
    <row r="1233" spans="4:7" ht="16" customHeight="1" x14ac:dyDescent="0.25">
      <c r="D1233" s="4">
        <v>46055</v>
      </c>
      <c r="E1233" s="19">
        <v>93.29</v>
      </c>
      <c r="F1233" s="4">
        <f t="shared" si="39"/>
        <v>6.7099999999999937</v>
      </c>
      <c r="G1233" s="4">
        <f t="shared" si="40"/>
        <v>27.063107499999973</v>
      </c>
    </row>
    <row r="1234" spans="4:7" ht="16" customHeight="1" x14ac:dyDescent="0.25">
      <c r="D1234" s="4">
        <v>46056</v>
      </c>
      <c r="E1234" s="19">
        <v>93.32</v>
      </c>
      <c r="F1234" s="4">
        <f t="shared" si="39"/>
        <v>6.6800000000000068</v>
      </c>
      <c r="G1234" s="4">
        <f t="shared" si="40"/>
        <v>26.942110000000028</v>
      </c>
    </row>
    <row r="1235" spans="4:7" ht="16" customHeight="1" x14ac:dyDescent="0.25">
      <c r="D1235" s="4">
        <v>46057</v>
      </c>
      <c r="E1235" s="19">
        <v>93.28</v>
      </c>
      <c r="F1235" s="4">
        <f t="shared" ref="F1235:F1244" si="41">100-E1235</f>
        <v>6.7199999999999989</v>
      </c>
      <c r="G1235" s="4">
        <f t="shared" ref="G1235:G1244" si="42">IF(((F1235/100)*$F$11)&lt;0,0,(F1235/100)*$F$11)</f>
        <v>27.103439999999992</v>
      </c>
    </row>
    <row r="1236" spans="4:7" ht="16" customHeight="1" x14ac:dyDescent="0.25">
      <c r="D1236" s="4">
        <v>46058</v>
      </c>
      <c r="E1236" s="19">
        <v>93.17</v>
      </c>
      <c r="F1236" s="4">
        <f t="shared" si="41"/>
        <v>6.8299999999999983</v>
      </c>
      <c r="G1236" s="4">
        <f t="shared" si="42"/>
        <v>27.547097499999992</v>
      </c>
    </row>
    <row r="1237" spans="4:7" ht="16" customHeight="1" x14ac:dyDescent="0.25">
      <c r="D1237" s="4">
        <v>46059</v>
      </c>
      <c r="E1237" s="19">
        <v>93.18</v>
      </c>
      <c r="F1237" s="4">
        <f t="shared" si="41"/>
        <v>6.8199999999999932</v>
      </c>
      <c r="G1237" s="4">
        <f t="shared" si="42"/>
        <v>27.506764999999969</v>
      </c>
    </row>
    <row r="1238" spans="4:7" ht="16" customHeight="1" x14ac:dyDescent="0.25">
      <c r="D1238" s="4">
        <v>46062</v>
      </c>
      <c r="E1238" s="19">
        <v>93.16</v>
      </c>
      <c r="F1238" s="4">
        <f t="shared" si="41"/>
        <v>6.8400000000000034</v>
      </c>
      <c r="G1238" s="4">
        <f t="shared" si="42"/>
        <v>27.587430000000012</v>
      </c>
    </row>
    <row r="1239" spans="4:7" ht="16" customHeight="1" x14ac:dyDescent="0.25">
      <c r="D1239" s="4">
        <v>46063</v>
      </c>
      <c r="E1239" s="19">
        <v>93.13</v>
      </c>
      <c r="F1239" s="4">
        <f t="shared" si="41"/>
        <v>6.8700000000000045</v>
      </c>
      <c r="G1239" s="4">
        <f t="shared" si="42"/>
        <v>27.708427500000013</v>
      </c>
    </row>
    <row r="1240" spans="4:7" ht="16" customHeight="1" x14ac:dyDescent="0.25">
      <c r="D1240" s="4">
        <v>46064</v>
      </c>
      <c r="E1240" s="19">
        <v>93.13</v>
      </c>
      <c r="F1240" s="4">
        <f t="shared" si="41"/>
        <v>6.8700000000000045</v>
      </c>
      <c r="G1240" s="4">
        <f t="shared" si="42"/>
        <v>27.708427500000013</v>
      </c>
    </row>
    <row r="1241" spans="4:7" ht="16" customHeight="1" x14ac:dyDescent="0.25">
      <c r="D1241" s="4">
        <v>46065</v>
      </c>
      <c r="E1241" s="19">
        <v>93.11</v>
      </c>
      <c r="F1241" s="4">
        <f t="shared" si="41"/>
        <v>6.8900000000000006</v>
      </c>
      <c r="G1241" s="4">
        <f t="shared" si="42"/>
        <v>27.789092499999999</v>
      </c>
    </row>
    <row r="1242" spans="4:7" ht="16" customHeight="1" x14ac:dyDescent="0.25">
      <c r="D1242" s="4">
        <v>46066</v>
      </c>
      <c r="E1242" s="19">
        <v>93.13</v>
      </c>
      <c r="F1242" s="4">
        <f t="shared" si="41"/>
        <v>6.8700000000000045</v>
      </c>
      <c r="G1242" s="4">
        <f t="shared" si="42"/>
        <v>27.708427500000013</v>
      </c>
    </row>
    <row r="1243" spans="4:7" ht="16" customHeight="1" x14ac:dyDescent="0.25">
      <c r="D1243" s="4">
        <v>46069</v>
      </c>
      <c r="E1243" s="19">
        <v>93.13</v>
      </c>
      <c r="F1243" s="4">
        <f t="shared" si="41"/>
        <v>6.8700000000000045</v>
      </c>
      <c r="G1243" s="4">
        <f t="shared" si="42"/>
        <v>27.708427500000013</v>
      </c>
    </row>
    <row r="1244" spans="4:7" ht="16" customHeight="1" x14ac:dyDescent="0.25">
      <c r="D1244" s="4">
        <v>46070</v>
      </c>
      <c r="E1244" s="19">
        <v>93.19</v>
      </c>
      <c r="F1244" s="4">
        <f t="shared" si="41"/>
        <v>6.8100000000000023</v>
      </c>
      <c r="G1244" s="4">
        <f t="shared" si="42"/>
        <v>27.466432500000007</v>
      </c>
    </row>
    <row r="1245" spans="4:7" ht="16" customHeight="1" x14ac:dyDescent="0.25">
      <c r="D1245" s="4">
        <v>46071</v>
      </c>
      <c r="E1245" s="19">
        <v>93.18</v>
      </c>
      <c r="F1245" s="4">
        <f t="shared" ref="F1245:F1256" si="43">100-E1245</f>
        <v>6.8199999999999932</v>
      </c>
      <c r="G1245" s="4">
        <f t="shared" ref="G1245:G1256" si="44">IF(((F1245/100)*$F$11)&lt;0,0,(F1245/100)*$F$11)</f>
        <v>27.506764999999969</v>
      </c>
    </row>
    <row r="1246" spans="4:7" ht="16" customHeight="1" x14ac:dyDescent="0.25">
      <c r="D1246" s="4">
        <v>46072</v>
      </c>
      <c r="E1246" s="19">
        <v>93.19</v>
      </c>
      <c r="F1246" s="4">
        <f t="shared" si="43"/>
        <v>6.8100000000000023</v>
      </c>
      <c r="G1246" s="4">
        <f t="shared" si="44"/>
        <v>27.466432500000007</v>
      </c>
    </row>
    <row r="1247" spans="4:7" ht="16" customHeight="1" x14ac:dyDescent="0.25">
      <c r="D1247" s="4">
        <v>46073</v>
      </c>
      <c r="E1247" s="19">
        <v>93.18</v>
      </c>
      <c r="F1247" s="4">
        <f t="shared" si="43"/>
        <v>6.8199999999999932</v>
      </c>
      <c r="G1247" s="4">
        <f t="shared" si="44"/>
        <v>27.506764999999969</v>
      </c>
    </row>
    <row r="1248" spans="4:7" ht="16" customHeight="1" x14ac:dyDescent="0.25">
      <c r="D1248" s="4">
        <v>46076</v>
      </c>
      <c r="E1248" s="19">
        <v>93.14</v>
      </c>
      <c r="F1248" s="4">
        <f t="shared" si="43"/>
        <v>6.8599999999999994</v>
      </c>
      <c r="G1248" s="4">
        <f t="shared" si="44"/>
        <v>27.668094999999997</v>
      </c>
    </row>
    <row r="1249" spans="4:7" ht="16" customHeight="1" x14ac:dyDescent="0.25">
      <c r="D1249" s="4">
        <v>46077</v>
      </c>
      <c r="E1249" s="19">
        <v>93.14</v>
      </c>
      <c r="F1249" s="4">
        <f t="shared" si="43"/>
        <v>6.8599999999999994</v>
      </c>
      <c r="G1249" s="4">
        <f t="shared" si="44"/>
        <v>27.668094999999997</v>
      </c>
    </row>
    <row r="1250" spans="4:7" ht="16" customHeight="1" x14ac:dyDescent="0.25">
      <c r="D1250" s="4">
        <v>46078</v>
      </c>
      <c r="E1250" s="19">
        <v>93.14</v>
      </c>
      <c r="F1250" s="4">
        <f t="shared" si="43"/>
        <v>6.8599999999999994</v>
      </c>
      <c r="G1250" s="4">
        <f t="shared" si="44"/>
        <v>27.668094999999997</v>
      </c>
    </row>
    <row r="1251" spans="4:7" ht="16" customHeight="1" x14ac:dyDescent="0.25">
      <c r="D1251" s="4">
        <v>46079</v>
      </c>
      <c r="E1251" s="19">
        <v>93.09</v>
      </c>
      <c r="F1251" s="4">
        <f t="shared" si="43"/>
        <v>6.9099999999999966</v>
      </c>
      <c r="G1251" s="4">
        <f t="shared" si="44"/>
        <v>27.869757499999984</v>
      </c>
    </row>
    <row r="1252" spans="4:7" ht="16" customHeight="1" x14ac:dyDescent="0.25">
      <c r="D1252" s="4">
        <v>46080</v>
      </c>
      <c r="E1252" s="19">
        <v>93.13</v>
      </c>
      <c r="F1252" s="4">
        <f t="shared" si="43"/>
        <v>6.8700000000000045</v>
      </c>
      <c r="G1252" s="4">
        <f t="shared" si="44"/>
        <v>27.708427500000013</v>
      </c>
    </row>
    <row r="1253" spans="4:7" ht="16" customHeight="1" x14ac:dyDescent="0.25">
      <c r="D1253" s="4">
        <v>46083</v>
      </c>
      <c r="E1253" s="19">
        <v>93.02</v>
      </c>
      <c r="F1253" s="4">
        <f t="shared" si="43"/>
        <v>6.980000000000004</v>
      </c>
      <c r="G1253" s="4">
        <f t="shared" si="44"/>
        <v>28.152085000000017</v>
      </c>
    </row>
    <row r="1254" spans="4:7" ht="16" customHeight="1" x14ac:dyDescent="0.25">
      <c r="D1254" s="4">
        <v>46084</v>
      </c>
      <c r="E1254" s="19">
        <v>92.93</v>
      </c>
      <c r="F1254" s="4">
        <f t="shared" si="43"/>
        <v>7.0699999999999932</v>
      </c>
      <c r="G1254" s="4">
        <f t="shared" si="44"/>
        <v>28.515077499999972</v>
      </c>
    </row>
    <row r="1255" spans="4:7" ht="16" customHeight="1" x14ac:dyDescent="0.25">
      <c r="D1255" s="4">
        <v>46085</v>
      </c>
      <c r="E1255" s="19">
        <v>92.8</v>
      </c>
      <c r="F1255" s="4">
        <f t="shared" si="43"/>
        <v>7.2000000000000028</v>
      </c>
      <c r="G1255" s="4">
        <f t="shared" si="44"/>
        <v>29.039400000000008</v>
      </c>
    </row>
    <row r="1256" spans="4:7" ht="16" customHeight="1" x14ac:dyDescent="0.25">
      <c r="D1256" s="4">
        <v>46086</v>
      </c>
      <c r="E1256" s="19">
        <v>92.82</v>
      </c>
      <c r="F1256" s="4">
        <f t="shared" si="43"/>
        <v>7.1800000000000068</v>
      </c>
      <c r="G1256" s="4">
        <f t="shared" si="44"/>
        <v>28.958735000000029</v>
      </c>
    </row>
  </sheetData>
  <conditionalFormatting sqref="D16:G17">
    <cfRule type="expression" dxfId="61" priority="3">
      <formula>IF(#REF!=1,1,0)</formula>
    </cfRule>
    <cfRule type="expression" dxfId="60" priority="4">
      <formula>#REF!=1</formula>
    </cfRule>
  </conditionalFormatting>
  <conditionalFormatting sqref="F9:F10">
    <cfRule type="expression" dxfId="59" priority="1">
      <formula>IF(#REF!=1,1,0)</formula>
    </cfRule>
    <cfRule type="expression" dxfId="58" priority="2">
      <formula>#REF!=1</formula>
    </cfRule>
  </conditionalFormatting>
  <pageMargins left="0.7" right="0.7" top="0.75" bottom="0.75" header="0.3" footer="0.3"/>
  <pageSetup scale="42" orientation="portrait"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3C64-6549-4DFC-8DEC-B8302DC6F72C}">
  <sheetPr>
    <tabColor rgb="FFBCBFC6"/>
  </sheetPr>
  <dimension ref="D3:J75"/>
  <sheetViews>
    <sheetView showGridLines="0" zoomScaleNormal="100" zoomScaleSheetLayoutView="100" workbookViewId="0" zoomScale="85">
      <selection activeCell="A1" sqref="A1"/>
    </sheetView>
  </sheetViews>
  <sheetFormatPr defaultColWidth="10.6328125" defaultRowHeight="16.5" customHeight="1" outlineLevelRow="1" x14ac:dyDescent="0.25"/>
  <cols>
    <col width="1.8" customWidth="1" style="36" min="1" max="16384"/>
    <col width="1.8" customWidth="1" min="2" max="2"/>
    <col width="1.8" customWidth="1" min="3" max="3"/>
    <col width="26" customWidth="1" min="4" max="4"/>
    <col width="10" customWidth="1" min="5" max="5"/>
    <col width="10" customWidth="1" min="6" max="6"/>
    <col width="10" customWidth="1" min="7" max="7"/>
    <col width="10" customWidth="1" min="8" max="8"/>
    <col width="10" customWidth="1" min="9" max="9"/>
    <col width="10" customWidth="1" min="10" max="10"/>
  </cols>
  <sheetData xmlns="http://schemas.openxmlformats.org/spreadsheetml/2006/main" xmlns:x14ac="http://schemas.microsoft.com/office/spreadsheetml/2009/9/ac">
    <row r="3" spans="4:10" s="5" customFormat="1" ht="16" customHeight="1" x14ac:dyDescent="0.25">
      <c r="D3" s="177" t="s">
        <v>6</v>
      </c>
      <c r="E3" s="178" t="n"/>
      <c r="F3" s="178" t="n"/>
      <c r="G3" s="178" t="n"/>
      <c r="H3" s="178" t="n"/>
      <c r="I3" s="178" t="n"/>
      <c r="J3" s="294" t="s">
        <v>14</v>
      </c>
    </row>
    <row r="4" spans="4:10" s="5" customFormat="1" ht="16" customHeight="1" x14ac:dyDescent="0.25">
      <c r="D4" s="177" t="s">
        <v>157</v>
      </c>
      <c r="E4" s="177"/>
      <c r="F4" s="177"/>
      <c r="G4" s="177"/>
      <c r="H4" s="177"/>
      <c r="I4" s="177"/>
      <c r="J4" s="294" t="s">
        <v>0</v>
      </c>
    </row>
    <row r="5" spans="4:10" s="5" customFormat="1" ht="16" customHeight="1" x14ac:dyDescent="0.25">
      <c r="D5" s="177" t="s">
        <v>304</v>
      </c>
      <c r="E5" s="178" t="n"/>
      <c r="F5" s="178" t="n"/>
      <c r="G5" s="178" t="n"/>
      <c r="H5" s="178" t="n"/>
      <c r="I5" s="178" t="n"/>
      <c r="J5" s="178" t="n"/>
    </row>
    <row r="6">
      <c r="D6" s="154" t="n"/>
      <c r="E6" s="154" t="n"/>
      <c r="F6" s="154" t="n"/>
      <c r="G6" s="154" t="n"/>
      <c r="H6" s="154" t="n"/>
      <c r="I6" s="154" t="n"/>
      <c r="J6" s="154" t="n"/>
    </row>
    <row r="7">
      <c r="D7" s="154" t="n"/>
      <c r="E7" s="154" t="n"/>
      <c r="F7" s="154" t="n"/>
      <c r="G7" s="154" t="n"/>
      <c r="H7" s="154" t="n"/>
      <c r="I7" s="154" t="n"/>
      <c r="J7" s="154" t="n"/>
    </row>
    <row r="8" spans="4:10" ht="16.5" customHeight="1" x14ac:dyDescent="0.25">
      <c r="D8" s="462" t="s">
        <v>407</v>
      </c>
      <c r="E8" s="178" t="n"/>
      <c r="F8" s="178" t="n"/>
      <c r="G8" s="178" t="n"/>
      <c r="H8" s="178" t="n"/>
      <c r="I8" s="178" t="n"/>
      <c r="J8" s="178" t="n"/>
    </row>
    <row r="9">
      <c r="D9" s="154" t="n"/>
      <c r="E9" s="154" t="n"/>
      <c r="F9" s="154" t="n"/>
      <c r="G9" s="154" t="n"/>
      <c r="H9" s="154" t="n"/>
      <c r="I9" s="154" t="n"/>
      <c r="J9" s="154" t="n"/>
    </row>
    <row r="10" spans="4:10" ht="16.5" customHeight="1" x14ac:dyDescent="0.25">
      <c r="D10" s="462" t="s">
        <v>408</v>
      </c>
      <c r="E10" s="178" t="n"/>
      <c r="F10" s="178" t="n"/>
      <c r="G10" s="178" t="n"/>
      <c r="H10" s="178" t="n"/>
      <c r="I10" s="178" t="n"/>
      <c r="J10" s="178" t="n"/>
    </row>
    <row r="11" spans="4:10" ht="16.5" customHeight="1" x14ac:dyDescent="0.25">
      <c r="D11" s="463" t="s">
        <v>584</v>
      </c>
      <c r="E11" s="183" t="n"/>
      <c r="F11" s="183" t="n"/>
      <c r="G11" s="464">
        <v>0.5</v>
      </c>
      <c r="H11" s="183" t="n"/>
      <c r="I11" s="183" t="n"/>
      <c r="J11" s="183" t="n"/>
    </row>
    <row r="12" spans="4:10" ht="16.5" customHeight="1" x14ac:dyDescent="0.25">
      <c r="D12" s="463" t="s">
        <v>273</v>
      </c>
      <c r="E12" s="187" t="n"/>
      <c r="F12" s="187" t="n"/>
      <c r="G12" s="465">
        <v>1</v>
      </c>
      <c r="H12" s="187" t="n"/>
      <c r="I12" s="187" t="n"/>
      <c r="J12" s="187" t="n"/>
    </row>
    <row r="13" spans="4:10" ht="16.5" customHeight="1" x14ac:dyDescent="0.25">
      <c r="D13" s="466" t="s">
        <v>583</v>
      </c>
      <c r="E13" s="194" t="n"/>
      <c r="F13" s="467">
        <v>0</v>
      </c>
      <c r="G13" s="467">
        <v>0.2</v>
      </c>
      <c r="H13" s="194" t="n"/>
      <c r="I13" s="194" t="n"/>
      <c r="J13" s="194" t="n"/>
    </row>
    <row r="14" spans="4:10" ht="16.5" customHeight="1" x14ac:dyDescent="0.25">
      <c r="D14" s="468" t="s">
        <v>585</v>
      </c>
      <c r="E14" s="234" t="n"/>
      <c r="F14" s="234" t="n"/>
      <c r="G14" s="469">
        <f>IF($F$13=1,G11+G13,G11)</f>
        <v>0.5</v>
      </c>
      <c r="H14" s="234" t="n"/>
      <c r="I14" s="234" t="n"/>
      <c r="J14" s="234" t="n"/>
    </row>
    <row r="15">
      <c r="D15" s="154" t="n"/>
      <c r="E15" s="154" t="n"/>
      <c r="F15" s="154" t="n"/>
      <c r="G15" s="154" t="n"/>
      <c r="H15" s="154" t="n"/>
      <c r="I15" s="154" t="n"/>
      <c r="J15" s="154" t="n"/>
    </row>
    <row r="16" spans="4:10" ht="16.5" customHeight="1" x14ac:dyDescent="0.25">
      <c r="D16" s="462" t="s">
        <v>410</v>
      </c>
      <c r="E16" s="178" t="n"/>
      <c r="F16" s="178" t="n"/>
      <c r="G16" s="178" t="n"/>
      <c r="H16" s="178" t="n"/>
      <c r="I16" s="178" t="n"/>
      <c r="J16" s="178" t="n"/>
    </row>
    <row r="17" spans="4:10" ht="16.5" customHeight="1" x14ac:dyDescent="0.25">
      <c r="D17" s="470" t="s">
        <v>411</v>
      </c>
      <c r="E17" s="215" t="n"/>
      <c r="F17" s="215" t="n"/>
      <c r="G17" s="471">
        <v>0.6</v>
      </c>
      <c r="H17" s="215" t="n"/>
      <c r="I17" s="215" t="n"/>
      <c r="J17" s="215" t="n"/>
    </row>
    <row r="18">
      <c r="D18" s="154" t="n"/>
      <c r="E18" s="154" t="n"/>
      <c r="F18" s="154" t="n"/>
      <c r="G18" s="154" t="n"/>
      <c r="H18" s="154" t="n"/>
      <c r="I18" s="154" t="n"/>
      <c r="J18" s="154" t="n"/>
    </row>
    <row r="19" spans="4:10" ht="16.5" customHeight="1" x14ac:dyDescent="0.25">
      <c r="D19" s="462" t="s">
        <v>412</v>
      </c>
      <c r="E19" s="178" t="n"/>
      <c r="F19" s="178" t="n"/>
      <c r="G19" s="178" t="n"/>
      <c r="H19" s="178" t="n"/>
      <c r="I19" s="178" t="n"/>
      <c r="J19" s="178" t="n"/>
    </row>
    <row r="20">
      <c r="D20" s="154" t="n"/>
      <c r="E20" s="154" t="n"/>
      <c r="F20" s="154" t="n"/>
      <c r="G20" s="154" t="n"/>
      <c r="H20" s="154" t="n"/>
      <c r="I20" s="154" t="n"/>
      <c r="J20" s="154" t="n"/>
    </row>
    <row r="21" spans="4:10" ht="16.5" customHeight="1" x14ac:dyDescent="0.25">
      <c r="D21" s="154" t="n"/>
      <c r="E21" s="187" t="n"/>
      <c r="F21" s="173" t="s">
        <v>413</v>
      </c>
      <c r="G21" s="173" t="s">
        <v>385</v>
      </c>
      <c r="H21" s="173" t="s">
        <v>414</v>
      </c>
      <c r="I21" s="187" t="n"/>
      <c r="J21" s="187" t="n"/>
    </row>
    <row r="22" spans="4:10" ht="16.5" customHeight="1" x14ac:dyDescent="0.25">
      <c r="D22" s="472" t="s">
        <v>87</v>
      </c>
      <c r="E22" s="230" t="n"/>
      <c r="F22" s="230" t="n"/>
      <c r="G22" s="472"/>
      <c r="H22" s="230" t="n"/>
      <c r="I22" s="230" t="n"/>
      <c r="J22" s="230" t="n"/>
    </row>
    <row r="23" spans="4:10" ht="16.5" customHeight="1" x14ac:dyDescent="0.25">
      <c r="D23" s="473" t="s">
        <v>415</v>
      </c>
      <c r="E23" s="234" t="n"/>
      <c r="F23" s="474">
        <v>1000</v>
      </c>
      <c r="G23" s="469">
        <f>H23 - F23</f>
        <v>300</v>
      </c>
      <c r="H23" s="469">
        <f>F23+(G25*G12)</f>
        <v>1300</v>
      </c>
      <c r="I23" s="234" t="n"/>
      <c r="J23" s="234" t="n"/>
    </row>
    <row r="24" spans="4:10" ht="16.5" customHeight="1" x14ac:dyDescent="0.25">
      <c r="D24" s="473" t="s">
        <v>416</v>
      </c>
      <c r="E24" s="234" t="n"/>
      <c r="F24" s="469">
        <f>F23*G17</f>
        <v>600</v>
      </c>
      <c r="G24" s="234" t="n"/>
      <c r="H24" s="469">
        <f>SUM(F24:G24)</f>
        <v>600</v>
      </c>
      <c r="I24" s="234" t="n"/>
      <c r="J24" s="234" t="n"/>
    </row>
    <row r="25" spans="4:10" ht="16.5" customHeight="1" x14ac:dyDescent="0.25">
      <c r="D25" s="473" t="s">
        <v>417</v>
      </c>
      <c r="E25" s="234" t="n"/>
      <c r="F25" s="474">
        <v>0</v>
      </c>
      <c r="G25" s="469">
        <f t="shared" ref="G25" si="0">H25 - F25</f>
        <v>300</v>
      </c>
      <c r="H25" s="469">
        <f>F24*G14</f>
        <v>300</v>
      </c>
      <c r="I25" s="234" t="n"/>
      <c r="J25" s="234" t="n"/>
    </row>
    <row r="26" spans="4:10" ht="16.5" customHeight="1" x14ac:dyDescent="0.25">
      <c r="D26" s="475" t="s">
        <v>418</v>
      </c>
      <c r="E26" s="210" t="n"/>
      <c r="F26" s="476">
        <f>F23-SUM(F24:F25)</f>
        <v>400</v>
      </c>
      <c r="G26" s="476">
        <f t="shared" ref="G26" si="1">G23-SUM(G24:G25)</f>
        <v>0</v>
      </c>
      <c r="H26" s="476">
        <f>H23-SUM(H24:H25)</f>
        <v>400</v>
      </c>
      <c r="I26" s="210" t="n"/>
      <c r="J26" s="210" t="n"/>
    </row>
    <row r="27" spans="4:10" ht="16.5" customHeight="1" x14ac:dyDescent="0.25">
      <c r="D27" s="470" t="s">
        <v>419</v>
      </c>
      <c r="E27" s="471"/>
      <c r="F27" s="471">
        <f>F26/F23</f>
        <v>0.4</v>
      </c>
      <c r="G27" s="471">
        <f>H27-F27</f>
        <v>-9.2307692307692313E-2</v>
      </c>
      <c r="H27" s="471">
        <f>H26/H23</f>
        <v>0.30769230769230771</v>
      </c>
      <c r="I27" s="215" t="n"/>
      <c r="J27" s="214"/>
    </row>
    <row r="28" spans="4:10" ht="16.5" customHeight="1" x14ac:dyDescent="0.25">
      <c r="D28" s="470" t="s">
        <v>420</v>
      </c>
      <c r="E28" s="471"/>
      <c r="F28" s="471">
        <f ca="1">(IF($F$13=1,F27,F28))</f>
        <v>0.4</v>
      </c>
      <c r="G28" s="471">
        <f ca="1">(IF($F$13=1,G27,G28))</f>
        <v>-0.11830985915492959</v>
      </c>
      <c r="H28" s="471">
        <f ca="1">(IF($F$13=1,H27,H28))</f>
        <v>0.28169014084507044</v>
      </c>
      <c r="I28" s="215" t="n"/>
      <c r="J28" s="214"/>
    </row>
    <row r="29" spans="4:10" ht="5" customHeight="1" x14ac:dyDescent="0.25">
      <c r="D29" s="463"/>
      <c r="E29" s="463"/>
      <c r="F29" s="463"/>
      <c r="G29" s="463"/>
      <c r="H29" s="463"/>
      <c r="I29" s="154" t="n"/>
      <c r="J29" s="296"/>
    </row>
    <row r="30" spans="4:10" ht="16.5" customHeight="1" x14ac:dyDescent="0.25">
      <c r="D30" s="472" t="s">
        <v>421</v>
      </c>
      <c r="E30" s="230" t="n"/>
      <c r="F30" s="230" t="n"/>
      <c r="G30" s="230" t="n"/>
      <c r="H30" s="230" t="n"/>
      <c r="I30" s="230" t="n"/>
      <c r="J30" s="477"/>
    </row>
    <row r="31" spans="4:10" ht="16.5" customHeight="1" x14ac:dyDescent="0.25">
      <c r="D31" s="473" t="s">
        <v>422</v>
      </c>
      <c r="E31" s="234" t="n"/>
      <c r="F31" s="474">
        <v>1250</v>
      </c>
      <c r="G31" s="469">
        <f>G23*G12</f>
        <v>300</v>
      </c>
      <c r="H31" s="469">
        <f>SUM(F31:G31)</f>
        <v>1550</v>
      </c>
      <c r="I31" s="234" t="n"/>
      <c r="J31" s="478"/>
    </row>
    <row r="32" spans="4:10" ht="16.5" customHeight="1" x14ac:dyDescent="0.25">
      <c r="D32" s="473" t="s">
        <v>416</v>
      </c>
      <c r="E32" s="234" t="n"/>
      <c r="F32" s="469">
        <f>F23</f>
        <v>1000</v>
      </c>
      <c r="G32" s="469">
        <f>H32 - F32</f>
        <v>300</v>
      </c>
      <c r="H32" s="469">
        <f>H23</f>
        <v>1300</v>
      </c>
      <c r="I32" s="234" t="n"/>
      <c r="J32" s="478"/>
    </row>
    <row r="33" spans="4:10" ht="16.5" customHeight="1" x14ac:dyDescent="0.25">
      <c r="D33" s="475" t="s">
        <v>423</v>
      </c>
      <c r="E33" s="210" t="n"/>
      <c r="F33" s="476">
        <f>F31-F32</f>
        <v>250</v>
      </c>
      <c r="G33" s="476">
        <f>H33 - F33</f>
        <v>0</v>
      </c>
      <c r="H33" s="476">
        <f>H31 - H32</f>
        <v>250</v>
      </c>
      <c r="I33" s="210" t="n"/>
      <c r="J33" s="211"/>
    </row>
    <row r="34" spans="4:10" ht="16.5" customHeight="1" x14ac:dyDescent="0.25">
      <c r="D34" s="470" t="s">
        <v>424</v>
      </c>
      <c r="E34" s="471"/>
      <c r="F34" s="471">
        <f>F33/F31</f>
        <v>0.2</v>
      </c>
      <c r="G34" s="471">
        <f>H34-F34</f>
        <v>-3.8709677419354854E-2</v>
      </c>
      <c r="H34" s="471">
        <f>H33/H31</f>
        <v>0.16129032258064516</v>
      </c>
      <c r="I34" s="215" t="n"/>
      <c r="J34" s="214"/>
    </row>
    <row r="35" spans="4:10" ht="16.5" customHeight="1" x14ac:dyDescent="0.25">
      <c r="D35" s="470" t="s">
        <v>420</v>
      </c>
      <c r="E35" s="471"/>
      <c r="F35" s="471">
        <f ca="1">(IF($F$13=1,F34,F35))</f>
        <v>0.2</v>
      </c>
      <c r="G35" s="471">
        <f ca="1">(IF($F$13=1,G34,G35))</f>
        <v>-5.0299401197604815E-2</v>
      </c>
      <c r="H35" s="471">
        <f ca="1">(IF($F$13=1,H34,H35))</f>
        <v>0.1497005988023952</v>
      </c>
      <c r="I35" s="215" t="n"/>
      <c r="J35" s="215" t="n"/>
    </row>
    <row r="36" spans="4:10" ht="5" customHeight="1" x14ac:dyDescent="0.25">
      <c r="D36" s="191" t="n"/>
      <c r="E36" s="191" t="n"/>
      <c r="F36" s="191" t="n"/>
      <c r="G36" s="191" t="n"/>
      <c r="H36" s="191" t="n"/>
      <c r="I36" s="191" t="n"/>
      <c r="J36" s="191" t="n"/>
    </row>
    <row r="37" spans="4:10" ht="16.5" customHeight="1" x14ac:dyDescent="0.25">
      <c r="D37" s="468" t="s">
        <v>425</v>
      </c>
      <c r="E37" s="469"/>
      <c r="F37" s="479">
        <f>F25 / F23</f>
        <v>0</v>
      </c>
      <c r="G37" s="479"/>
      <c r="H37" s="479">
        <f>G14</f>
        <v>0.5</v>
      </c>
      <c r="I37" s="234" t="n"/>
      <c r="J37" s="234" t="n"/>
    </row>
    <row r="38" spans="4:10" ht="16.5" customHeight="1" x14ac:dyDescent="0.25">
      <c r="D38" s="468" t="s">
        <v>426</v>
      </c>
      <c r="E38" s="469"/>
      <c r="F38" s="469"/>
      <c r="G38" s="469"/>
      <c r="H38" s="479">
        <f>(H31 - F31) / F31</f>
        <v>0.24</v>
      </c>
      <c r="I38" s="234" t="n"/>
      <c r="J38" s="234" t="n"/>
    </row>
    <row r="39" spans="4:10" ht="16.5" customHeight="1" outlineLevel="1" x14ac:dyDescent="0.25">
      <c r="D39" s="468" t="s">
        <v>427</v>
      </c>
      <c r="E39" s="469"/>
      <c r="F39" s="469"/>
      <c r="G39" s="469"/>
      <c r="H39" s="479">
        <f ca="1">(IF($F$13=1,H38,H39))</f>
        <v>0.33600000000000002</v>
      </c>
      <c r="I39" s="234" t="n"/>
      <c r="J39" s="234" t="n"/>
    </row>
    <row r="40">
      <c r="D40" s="154" t="n"/>
      <c r="E40" s="154" t="n"/>
      <c r="F40" s="154" t="n"/>
      <c r="G40" s="154" t="n"/>
      <c r="H40" s="154" t="n"/>
      <c r="I40" s="154" t="n"/>
      <c r="J40" s="154" t="n"/>
    </row>
    <row r="41" spans="4:10" ht="16.5" customHeight="1" x14ac:dyDescent="0.25">
      <c r="D41" s="462" t="s">
        <v>428</v>
      </c>
      <c r="E41" s="178" t="n"/>
      <c r="F41" s="178" t="n"/>
      <c r="G41" s="178" t="n"/>
      <c r="H41" s="178" t="n"/>
      <c r="I41" s="178" t="n"/>
      <c r="J41" s="178" t="n"/>
    </row>
    <row r="42">
      <c r="D42" s="154" t="n"/>
      <c r="E42" s="154" t="n"/>
      <c r="F42" s="154" t="n"/>
      <c r="G42" s="154" t="n"/>
      <c r="H42" s="154" t="n"/>
      <c r="I42" s="154" t="n"/>
      <c r="J42" s="154" t="n"/>
    </row>
    <row r="43" spans="4:10" ht="16.5" customHeight="1" x14ac:dyDescent="0.25">
      <c r="D43" s="462" t="s">
        <v>429</v>
      </c>
      <c r="E43" s="178" t="n"/>
      <c r="F43" s="178" t="n"/>
      <c r="G43" s="178" t="n"/>
      <c r="H43" s="178" t="n"/>
      <c r="I43" s="178" t="n"/>
      <c r="J43" s="178" t="n"/>
    </row>
    <row r="44" spans="4:10" ht="16.5" customHeight="1" x14ac:dyDescent="0.25">
      <c r="D44" s="154" t="n"/>
      <c r="E44" s="187" t="n"/>
      <c r="F44" s="480" t="s">
        <v>273</v>
      </c>
      <c r="G44" s="481"/>
      <c r="H44" s="481"/>
      <c r="I44" s="481"/>
      <c r="J44" s="481"/>
    </row>
    <row r="45" spans="4:10" ht="16.5" customHeight="1" x14ac:dyDescent="0.25">
      <c r="D45" s="154" t="n"/>
      <c r="E45" s="482">
        <f>H38</f>
        <v>0.24</v>
      </c>
      <c r="F45" s="483">
        <v>0.5</v>
      </c>
      <c r="G45" s="484">
        <f>F45+12.5%</f>
        <v>0.625</v>
      </c>
      <c r="H45" s="484">
        <f t="shared" ref="H45:J45" si="2">G45+12.5%</f>
        <v>0.75</v>
      </c>
      <c r="I45" s="484">
        <f t="shared" si="2"/>
        <v>0.875</v>
      </c>
      <c r="J45" s="484">
        <f t="shared" si="2"/>
        <v>1</v>
      </c>
    </row>
    <row r="46" spans="4:10" ht="16.5" customHeight="1" x14ac:dyDescent="0.25">
      <c r="D46" s="485" t="s">
        <v>409</v>
      </c>
      <c r="E46" s="486">
        <v>0.25</v>
      </c>
      <c r="F46" s="484">
        <f t="dataTable" ref="F46:J50" dt2D="1" dtr="1" r1="G12" r2="G14" ca="1"/>
        <v>0.03</v>
      </c>
      <c r="G46" s="483">
        <v>4.6875E-2</v>
      </c>
      <c r="H46" s="483">
        <v>6.7500000000000004E-2</v>
      </c>
      <c r="I46" s="483">
        <v>9.1874999999999998E-2</v>
      </c>
      <c r="J46" s="483">
        <v>0.12</v>
      </c>
    </row>
    <row r="47" spans="4:10" ht="16.5" customHeight="1" x14ac:dyDescent="0.25">
      <c r="D47" s="154"/>
      <c r="E47" s="487">
        <f>E46+25%</f>
        <v>0.5</v>
      </c>
      <c r="F47" s="483">
        <v>0.06</v>
      </c>
      <c r="G47" s="483">
        <v>9.375E-2</v>
      </c>
      <c r="H47" s="483">
        <v>0.13500000000000001</v>
      </c>
      <c r="I47" s="483">
        <v>0.18375</v>
      </c>
      <c r="J47" s="483">
        <v>0.24</v>
      </c>
    </row>
    <row r="48" spans="4:10" ht="16.5" customHeight="1" x14ac:dyDescent="0.25">
      <c r="D48" s="154"/>
      <c r="E48" s="487">
        <f t="shared" ref="E48:E50" si="3">E47+25%</f>
        <v>0.75</v>
      </c>
      <c r="F48" s="483">
        <v>0.09</v>
      </c>
      <c r="G48" s="483">
        <v>0.140625</v>
      </c>
      <c r="H48" s="483">
        <v>0.20250000000000001</v>
      </c>
      <c r="I48" s="483">
        <v>0.27562500000000001</v>
      </c>
      <c r="J48" s="483">
        <v>0.36</v>
      </c>
    </row>
    <row r="49" spans="4:10" ht="16.5" customHeight="1" x14ac:dyDescent="0.25">
      <c r="D49" s="154"/>
      <c r="E49" s="487">
        <f t="shared" si="3"/>
        <v>1</v>
      </c>
      <c r="F49" s="483">
        <v>0.12</v>
      </c>
      <c r="G49" s="483">
        <v>0.1875</v>
      </c>
      <c r="H49" s="483">
        <v>0.27</v>
      </c>
      <c r="I49" s="483">
        <v>0.36749999999999999</v>
      </c>
      <c r="J49" s="483">
        <v>0.48</v>
      </c>
    </row>
    <row r="50" spans="4:10" ht="16.5" customHeight="1" x14ac:dyDescent="0.25">
      <c r="D50" s="154"/>
      <c r="E50" s="487">
        <f t="shared" si="3"/>
        <v>1.25</v>
      </c>
      <c r="F50" s="483">
        <v>0.15</v>
      </c>
      <c r="G50" s="483">
        <v>0.234375</v>
      </c>
      <c r="H50" s="483">
        <v>0.33750000000000002</v>
      </c>
      <c r="I50" s="483">
        <v>0.45937499999999998</v>
      </c>
      <c r="J50" s="483">
        <v>0.6</v>
      </c>
    </row>
    <row r="51">
      <c r="D51" s="154" t="n"/>
      <c r="E51" s="154" t="n"/>
      <c r="F51" s="154" t="n"/>
      <c r="G51" s="154" t="n"/>
      <c r="H51" s="154" t="n"/>
      <c r="I51" s="154" t="n"/>
      <c r="J51" s="154" t="n"/>
    </row>
    <row r="52" spans="4:10" ht="16.5" customHeight="1" x14ac:dyDescent="0.25">
      <c r="D52" s="462" t="s">
        <v>430</v>
      </c>
      <c r="E52" s="178" t="n"/>
      <c r="F52" s="178" t="n"/>
      <c r="G52" s="178" t="n"/>
      <c r="H52" s="178" t="n"/>
      <c r="I52" s="178" t="n"/>
      <c r="J52" s="178" t="n"/>
    </row>
    <row r="53" spans="4:10" ht="16.5" customHeight="1" x14ac:dyDescent="0.25">
      <c r="D53" s="154" t="n"/>
      <c r="E53" s="187" t="n"/>
      <c r="F53" s="480" t="s">
        <v>273</v>
      </c>
      <c r="G53" s="481"/>
      <c r="H53" s="481"/>
      <c r="I53" s="481"/>
      <c r="J53" s="481"/>
    </row>
    <row r="54" spans="4:10" ht="16.5" customHeight="1" x14ac:dyDescent="0.25">
      <c r="D54" s="154" t="n"/>
      <c r="E54" s="482">
        <f>H27</f>
        <v>0.30769230769230771</v>
      </c>
      <c r="F54" s="483">
        <v>0.5</v>
      </c>
      <c r="G54" s="484">
        <f>F54+12.5%</f>
        <v>0.625</v>
      </c>
      <c r="H54" s="484">
        <f t="shared" ref="H54:J54" si="4">G54+12.5%</f>
        <v>0.75</v>
      </c>
      <c r="I54" s="484">
        <f t="shared" si="4"/>
        <v>0.875</v>
      </c>
      <c r="J54" s="484">
        <f t="shared" si="4"/>
        <v>1</v>
      </c>
    </row>
    <row r="55" spans="4:10" ht="16.5" customHeight="1" x14ac:dyDescent="0.25">
      <c r="D55" s="485" t="s">
        <v>409</v>
      </c>
      <c r="E55" s="486">
        <v>0.25</v>
      </c>
      <c r="F55" s="484">
        <f t="dataTable" ref="F55:J59" dt2D="1" dtr="1" r1="G12" r2="G14"/>
        <v>0.30232558139534882</v>
      </c>
      <c r="G55" s="483">
        <v>0.31428571428571428</v>
      </c>
      <c r="H55" s="483">
        <v>0.3258426966292135</v>
      </c>
      <c r="I55" s="483">
        <v>0.33701657458563539</v>
      </c>
      <c r="J55" s="483">
        <v>0.34782608695652173</v>
      </c>
    </row>
    <row r="56" spans="4:10" ht="16.5" customHeight="1" x14ac:dyDescent="0.25">
      <c r="D56" s="154"/>
      <c r="E56" s="487">
        <f>E55+25%</f>
        <v>0.5</v>
      </c>
      <c r="F56" s="483">
        <v>0.21739130434782608</v>
      </c>
      <c r="G56" s="483">
        <v>0.24210526315789474</v>
      </c>
      <c r="H56" s="483">
        <v>0.26530612244897961</v>
      </c>
      <c r="I56" s="483">
        <v>0.28712871287128711</v>
      </c>
      <c r="J56" s="483">
        <v>0.30769230769230771</v>
      </c>
    </row>
    <row r="57" spans="4:10" ht="16.5" customHeight="1" x14ac:dyDescent="0.25">
      <c r="D57" s="154"/>
      <c r="E57" s="487">
        <f t="shared" ref="E57:E59" si="5">E56+25%</f>
        <v>0.75</v>
      </c>
      <c r="F57" s="483">
        <v>0.14285714285714285</v>
      </c>
      <c r="G57" s="483">
        <v>0.18048780487804877</v>
      </c>
      <c r="H57" s="483">
        <v>0.21495327102803738</v>
      </c>
      <c r="I57" s="483">
        <v>0.24663677130044842</v>
      </c>
      <c r="J57" s="483">
        <v>0.27586206896551724</v>
      </c>
    </row>
    <row r="58" spans="4:10" ht="16.5" customHeight="1" x14ac:dyDescent="0.25">
      <c r="D58" s="154"/>
      <c r="E58" s="487">
        <f t="shared" si="5"/>
        <v>1</v>
      </c>
      <c r="F58" s="483">
        <v>7.6923076923076927E-2</v>
      </c>
      <c r="G58" s="483">
        <v>0.12727272727272726</v>
      </c>
      <c r="H58" s="483">
        <v>0.17241379310344829</v>
      </c>
      <c r="I58" s="483">
        <v>0.21311475409836064</v>
      </c>
      <c r="J58" s="483">
        <v>0.25</v>
      </c>
    </row>
    <row r="59" spans="4:10" ht="16.5" customHeight="1" x14ac:dyDescent="0.25">
      <c r="D59" s="154"/>
      <c r="E59" s="487">
        <f t="shared" si="5"/>
        <v>1.25</v>
      </c>
      <c r="F59" s="483">
        <v>1.8181818181818181E-2</v>
      </c>
      <c r="G59" s="483">
        <v>8.085106382978724E-2</v>
      </c>
      <c r="H59" s="483">
        <v>0.13600000000000001</v>
      </c>
      <c r="I59" s="483">
        <v>0.18490566037735848</v>
      </c>
      <c r="J59" s="483">
        <v>0.22857142857142856</v>
      </c>
    </row>
    <row r="60" spans="4:10" ht="16.5" customHeight="1" x14ac:dyDescent="0.25">
      <c r="D60" s="485"/>
      <c r="E60" s="488"/>
      <c r="F60" s="489"/>
      <c r="G60" s="489"/>
      <c r="H60" s="489"/>
      <c r="I60" s="489"/>
      <c r="J60" s="489"/>
    </row>
    <row r="61" spans="4:10" ht="16.5" customHeight="1" x14ac:dyDescent="0.25">
      <c r="D61" s="462" t="s">
        <v>431</v>
      </c>
      <c r="E61" s="178" t="n"/>
      <c r="F61" s="178" t="n"/>
      <c r="G61" s="178" t="n"/>
      <c r="H61" s="178" t="n"/>
      <c r="I61" s="178" t="n"/>
      <c r="J61" s="178" t="n"/>
    </row>
    <row r="62" spans="4:10" ht="16.5" customHeight="1" x14ac:dyDescent="0.25">
      <c r="D62" s="154" t="n"/>
      <c r="E62" s="187" t="n"/>
      <c r="F62" s="490" t="s">
        <v>273</v>
      </c>
      <c r="G62" s="491"/>
      <c r="H62" s="491"/>
      <c r="I62" s="491"/>
      <c r="J62" s="481"/>
    </row>
    <row r="63" spans="4:10" ht="16.5" customHeight="1" x14ac:dyDescent="0.25">
      <c r="D63" s="154" t="n"/>
      <c r="E63" s="482">
        <f>H34</f>
        <v>0.16129032258064516</v>
      </c>
      <c r="F63" s="483">
        <v>0.5</v>
      </c>
      <c r="G63" s="484">
        <f>F63+12.5%</f>
        <v>0.625</v>
      </c>
      <c r="H63" s="484">
        <f t="shared" ref="H63:J63" si="6">G63+12.5%</f>
        <v>0.75</v>
      </c>
      <c r="I63" s="484">
        <f t="shared" si="6"/>
        <v>0.875</v>
      </c>
      <c r="J63" s="484">
        <f t="shared" si="6"/>
        <v>1</v>
      </c>
    </row>
    <row r="64" spans="4:10" ht="16.5" customHeight="1" x14ac:dyDescent="0.25">
      <c r="D64" s="485" t="s">
        <v>409</v>
      </c>
      <c r="E64" s="486">
        <v>0.25</v>
      </c>
      <c r="F64" s="484">
        <f t="dataTable" ref="F64:J68" dt2D="1" dtr="1" r1="G12" r2="G14" ca="1"/>
        <v>0.1650485436893204</v>
      </c>
      <c r="G64" s="483">
        <v>0.16417910447761194</v>
      </c>
      <c r="H64" s="483">
        <v>0.16627634660421545</v>
      </c>
      <c r="I64" s="483">
        <v>0.17115054378935318</v>
      </c>
      <c r="J64" s="483">
        <v>0.17857142857142858</v>
      </c>
    </row>
    <row r="65" spans="4:10" ht="16.5" customHeight="1" x14ac:dyDescent="0.25">
      <c r="D65" s="154"/>
      <c r="E65" s="487">
        <f>E64+25%</f>
        <v>0.5</v>
      </c>
      <c r="F65" s="483">
        <v>0.13207547169811321</v>
      </c>
      <c r="G65" s="483">
        <v>0.13142857142857142</v>
      </c>
      <c r="H65" s="483">
        <v>0.13656387665198239</v>
      </c>
      <c r="I65" s="483">
        <v>0.146779303062302</v>
      </c>
      <c r="J65" s="483">
        <v>0.16129032258064516</v>
      </c>
    </row>
    <row r="66" spans="4:10" ht="16.5" customHeight="1" x14ac:dyDescent="0.25">
      <c r="D66" s="154"/>
      <c r="E66" s="487">
        <f t="shared" ref="E66:E68" si="7">E65+25%</f>
        <v>0.75</v>
      </c>
      <c r="F66" s="483">
        <v>0.10091743119266056</v>
      </c>
      <c r="G66" s="483">
        <v>0.10136986301369863</v>
      </c>
      <c r="H66" s="483">
        <v>0.11018711018711019</v>
      </c>
      <c r="I66" s="483">
        <v>0.1259186673199412</v>
      </c>
      <c r="J66" s="483">
        <v>0.14705882352941177</v>
      </c>
    </row>
    <row r="67" spans="4:10" ht="16.5" customHeight="1" x14ac:dyDescent="0.25">
      <c r="D67" s="154"/>
      <c r="E67" s="487">
        <f t="shared" si="7"/>
        <v>1</v>
      </c>
      <c r="F67" s="483">
        <v>7.1428571428571425E-2</v>
      </c>
      <c r="G67" s="483">
        <v>7.3684210526315783E-2</v>
      </c>
      <c r="H67" s="483">
        <v>8.6614173228346455E-2</v>
      </c>
      <c r="I67" s="483">
        <v>0.10786106032906764</v>
      </c>
      <c r="J67" s="483">
        <v>0.13513513513513514</v>
      </c>
    </row>
    <row r="68" spans="4:10" ht="16.5" customHeight="1" x14ac:dyDescent="0.25">
      <c r="D68" s="154"/>
      <c r="E68" s="487">
        <f t="shared" si="7"/>
        <v>1.25</v>
      </c>
      <c r="F68" s="483">
        <v>4.3478260869565216E-2</v>
      </c>
      <c r="G68" s="483">
        <v>4.810126582278481E-2</v>
      </c>
      <c r="H68" s="483">
        <v>6.5420560747663545E-2</v>
      </c>
      <c r="I68" s="483">
        <v>9.2077087794432549E-2</v>
      </c>
      <c r="J68" s="483">
        <v>0.125</v>
      </c>
    </row>
    <row r="69">
      <c r="D69" s="154" t="n"/>
      <c r="E69" s="154" t="n"/>
      <c r="F69" s="154" t="n"/>
      <c r="G69" s="154" t="n"/>
      <c r="H69" s="154" t="n"/>
      <c r="I69" s="154" t="n"/>
      <c r="J69" s="154" t="n"/>
    </row>
    <row r="70" spans="4:10" ht="16.5" customHeight="1" x14ac:dyDescent="0.25">
      <c r="D70" s="462" t="s">
        <v>432</v>
      </c>
      <c r="E70" s="178" t="n"/>
      <c r="F70" s="178" t="n"/>
      <c r="G70" s="178" t="n"/>
      <c r="H70" s="178" t="n"/>
      <c r="I70" s="178" t="n"/>
      <c r="J70" s="178" t="n"/>
    </row>
    <row r="71">
      <c r="D71" s="191" t="n"/>
      <c r="E71" s="191" t="n"/>
      <c r="F71" s="191" t="n"/>
      <c r="G71" s="191" t="n"/>
      <c r="H71" s="191" t="n"/>
      <c r="I71" s="191" t="n"/>
      <c r="J71" s="191" t="n"/>
    </row>
    <row r="72" spans="4:10" ht="16.5" customHeight="1" x14ac:dyDescent="0.25">
      <c r="D72" s="231" t="s">
        <v>433</v>
      </c>
      <c r="E72" s="233"/>
      <c r="F72" s="233"/>
      <c r="G72" s="233"/>
      <c r="H72" s="233">
        <f>H38</f>
        <v>0.24</v>
      </c>
      <c r="I72" s="233">
        <f ca="1">H39</f>
        <v>0.33600000000000002</v>
      </c>
      <c r="J72" s="234" t="n"/>
    </row>
    <row r="73" spans="4:10" ht="16.5" customHeight="1" x14ac:dyDescent="0.25">
      <c r="D73" s="231" t="s">
        <v>437</v>
      </c>
      <c r="E73" s="233"/>
      <c r="F73" s="233"/>
      <c r="G73" s="237">
        <v>999.99</v>
      </c>
      <c r="H73" s="233">
        <f t="shared" ref="H73:I75" si="8">$G73*(1+H$72)</f>
        <v>1239.9875999999999</v>
      </c>
      <c r="I73" s="233">
        <f t="shared" ca="1" si="8"/>
        <v>1335.9866400000001</v>
      </c>
      <c r="J73" s="234" t="n"/>
    </row>
    <row r="74" spans="4:10" ht="16.5" customHeight="1" x14ac:dyDescent="0.25">
      <c r="D74" s="231" t="s">
        <v>438</v>
      </c>
      <c r="E74" s="233"/>
      <c r="F74" s="233"/>
      <c r="G74" s="237">
        <v>1799.99</v>
      </c>
      <c r="H74" s="233">
        <f>$G74*(1+H$72)</f>
        <v>2231.9875999999999</v>
      </c>
      <c r="I74" s="233">
        <f t="shared" ca="1" si="8"/>
        <v>2404.7866400000003</v>
      </c>
      <c r="J74" s="234" t="n"/>
    </row>
    <row r="75" spans="4:10" ht="16.5" customHeight="1" x14ac:dyDescent="0.25">
      <c r="D75" s="231" t="s">
        <v>434</v>
      </c>
      <c r="E75" s="233"/>
      <c r="F75" s="233"/>
      <c r="G75" s="237">
        <v>3999.99</v>
      </c>
      <c r="H75" s="233">
        <f t="shared" si="8"/>
        <v>4959.9875999999995</v>
      </c>
      <c r="I75" s="233">
        <f t="shared" ca="1" si="8"/>
        <v>5343.9866400000001</v>
      </c>
      <c r="J75" s="234" t="n"/>
    </row>
  </sheetData>
  <mergeCells count="3">
    <mergeCell ref="D46:D50"/>
    <mergeCell ref="D55:D59"/>
    <mergeCell ref="D64:D68"/>
  </mergeCells>
  <pageMargins left="0.7" right="0.7" top="0.75" bottom="0.75" header="0.3" footer="0.3"/>
  <pageSetup scale="56" orientation="portrait" verticalDpi="1200" r:id="rId1"/>
  <customProperties>
    <customPr name="UniqueName"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19D30-3013-4D1A-9D8A-7B3E8AC3383C}">
  <sheetPr>
    <tabColor rgb="FF00B0F0"/>
  </sheetPr>
  <dimension ref="D2:BU181"/>
  <sheetViews>
    <sheetView zoomScaleNormal="100" zoomScaleSheetLayoutView="75" workbookViewId="0" zoomScale="85">
      <selection activeCell="A1" sqref="A1"/>
    </sheetView>
  </sheetViews>
  <sheetFormatPr defaultColWidth="10.6328125" defaultRowHeight="16" customHeight="1" x14ac:dyDescent="0.25"/>
  <cols>
    <col width="10.6328125" customWidth="1" style="4" min="1" max="16384"/>
  </cols>
  <sheetData xmlns="http://schemas.openxmlformats.org/spreadsheetml/2006/main" xmlns:x14ac="http://schemas.microsoft.com/office/spreadsheetml/2009/9/ac">
    <row r="2" spans="4:73" s="5" customFormat="1" ht="16" customHeight="1" x14ac:dyDescent="0.25"/>
    <row r="3" spans="4:73" s="5" customFormat="1" ht="16" customHeight="1" x14ac:dyDescent="0.25">
      <c r="D3" s="5" t="s">
        <v>6</v>
      </c>
      <c r="N3" s="123" t="s">
        <v>14</v>
      </c>
    </row>
    <row r="4" spans="4:73" s="5" customFormat="1" ht="16" customHeight="1" x14ac:dyDescent="0.25">
      <c r="D4" s="6" t="s">
        <v>157</v>
      </c>
      <c r="E4" s="6"/>
      <c r="F4" s="6"/>
      <c r="G4" s="6"/>
      <c r="H4" s="6"/>
      <c r="I4" s="6"/>
      <c r="J4" s="6"/>
      <c r="K4" s="6"/>
      <c r="L4" s="6"/>
      <c r="M4" s="6"/>
      <c r="N4" s="123" t="s">
        <v>0</v>
      </c>
    </row>
    <row r="5" spans="4:73" s="5" customFormat="1" ht="16" customHeight="1" x14ac:dyDescent="0.25">
      <c r="D5" s="5" t="s">
        <v>575</v>
      </c>
    </row>
    <row r="6" spans="4:73" ht="16" customHeight="1" x14ac:dyDescent="0.25">
      <c r="D6" s="17"/>
      <c r="E6" s="17"/>
      <c r="F6" s="17"/>
      <c r="G6" s="17"/>
      <c r="H6" s="17"/>
      <c r="I6" s="17"/>
      <c r="J6" s="17"/>
      <c r="K6" s="17"/>
      <c r="L6" s="17"/>
      <c r="M6" s="17"/>
      <c r="N6" s="17"/>
      <c r="O6" s="17"/>
      <c r="P6" s="17"/>
      <c r="Q6" s="17"/>
      <c r="R6" s="17"/>
    </row>
    <row r="7" spans="4:73" ht="16" customHeight="1" x14ac:dyDescent="0.25">
      <c r="S7" s="25" t="s">
        <v>293</v>
      </c>
      <c r="W7" s="25" t="s">
        <v>294</v>
      </c>
      <c r="AB7" s="25" t="s">
        <v>294</v>
      </c>
    </row>
    <row r="8" spans="4:73" ht="16" customHeight="1" x14ac:dyDescent="0.25">
      <c r="E8" s="4" t="s">
        <v>327</v>
      </c>
      <c r="G8" s="25" t="s">
        <v>293</v>
      </c>
      <c r="S8" s="35" t="s">
        <v>118</v>
      </c>
      <c r="T8" s="35"/>
      <c r="W8" s="35" t="s">
        <v>118</v>
      </c>
      <c r="X8" s="35"/>
      <c r="AB8" s="35" t="s">
        <v>118</v>
      </c>
      <c r="AC8" s="35"/>
    </row>
    <row r="9" spans="4:73" ht="16" customHeight="1" x14ac:dyDescent="0.25">
      <c r="S9" s="35" t="s">
        <v>119</v>
      </c>
      <c r="T9" s="35"/>
      <c r="W9" s="35" t="s">
        <v>119</v>
      </c>
      <c r="X9" s="35"/>
      <c r="AB9" s="35" t="s">
        <v>119</v>
      </c>
      <c r="AC9" s="35"/>
    </row>
    <row r="10" spans="4:73" ht="16" customHeight="1" x14ac:dyDescent="0.25">
      <c r="S10" s="35" t="s">
        <v>120</v>
      </c>
      <c r="T10" s="35"/>
      <c r="W10" s="35" t="s">
        <v>120</v>
      </c>
      <c r="X10" s="35"/>
      <c r="AB10" s="35" t="s">
        <v>120</v>
      </c>
      <c r="AC10" s="35"/>
    </row>
    <row r="11" spans="4:73" ht="16" customHeight="1" x14ac:dyDescent="0.25">
      <c r="S11" s="35" t="s">
        <v>121</v>
      </c>
      <c r="T11" s="35"/>
      <c r="W11" s="35" t="s">
        <v>121</v>
      </c>
      <c r="X11" s="35"/>
      <c r="AB11" s="35" t="s">
        <v>121</v>
      </c>
      <c r="AC11" s="35"/>
    </row>
    <row r="12" spans="4:73" ht="16" customHeight="1" x14ac:dyDescent="0.25">
      <c r="S12" s="35" t="s">
        <v>122</v>
      </c>
      <c r="T12" s="35"/>
      <c r="W12" s="35" t="s">
        <v>122</v>
      </c>
      <c r="X12" s="35"/>
      <c r="AB12" s="35" t="s">
        <v>122</v>
      </c>
      <c r="AC12" s="35"/>
    </row>
    <row r="13" spans="4:73" ht="16" customHeight="1" x14ac:dyDescent="0.25">
      <c r="S13" s="35" t="s">
        <v>123</v>
      </c>
      <c r="T13" s="35"/>
      <c r="W13" s="35" t="s">
        <v>123</v>
      </c>
      <c r="X13" s="35"/>
      <c r="AB13" s="35" t="s">
        <v>123</v>
      </c>
      <c r="AC13" s="35"/>
    </row>
    <row r="14" spans="4:73" ht="16" customHeight="1" x14ac:dyDescent="0.25">
      <c r="BU14" s="14">
        <f>(M66/J66)^(1/3)-1</f>
        <v>2.1359814239979347E-2</v>
      </c>
    </row>
    <row r="15" spans="4:73" ht="16" customHeight="1" x14ac:dyDescent="0.25">
      <c r="S15" s="35" t="s">
        <v>124</v>
      </c>
      <c r="T15" s="35" t="s">
        <v>125</v>
      </c>
      <c r="W15" s="35" t="s">
        <v>129</v>
      </c>
      <c r="AB15" s="35" t="s">
        <v>330</v>
      </c>
    </row>
    <row r="17" spans="5:44" ht="16" customHeight="1" x14ac:dyDescent="0.25">
      <c r="S17" s="35" t="s">
        <v>126</v>
      </c>
      <c r="T17" s="35"/>
      <c r="W17" s="35" t="s">
        <v>126</v>
      </c>
      <c r="X17" s="35"/>
      <c r="Y17" s="4" t="s">
        <v>194</v>
      </c>
      <c r="AB17" s="35" t="s">
        <v>126</v>
      </c>
      <c r="AC17" s="35"/>
      <c r="AD17" s="4" t="s">
        <v>329</v>
      </c>
    </row>
    <row r="18" spans="5:44" ht="16" customHeight="1" x14ac:dyDescent="0.25">
      <c r="S18" s="35" t="s">
        <v>127</v>
      </c>
      <c r="T18" s="35" t="s">
        <v>124</v>
      </c>
      <c r="W18" s="35" t="s">
        <v>127</v>
      </c>
      <c r="X18" s="35" t="s">
        <v>128</v>
      </c>
      <c r="Y18" s="4" t="s">
        <v>127</v>
      </c>
      <c r="Z18" s="4" t="s">
        <v>193</v>
      </c>
      <c r="AB18" s="35" t="s">
        <v>127</v>
      </c>
      <c r="AC18" s="35" t="s">
        <v>328</v>
      </c>
    </row>
    <row r="19" spans="5:44" ht="16" customHeight="1" x14ac:dyDescent="0.25">
      <c r="S19" s="23">
        <v>41061</v>
      </c>
      <c r="T19" s="23">
        <v>757</v>
      </c>
      <c r="W19" s="23">
        <v>40878</v>
      </c>
      <c r="X19" s="23">
        <v>12069.5</v>
      </c>
      <c r="Y19" s="23">
        <v>40909</v>
      </c>
      <c r="Z19" s="4">
        <v>4.4013600000000007E-2</v>
      </c>
      <c r="AB19" s="23">
        <v>40940</v>
      </c>
      <c r="AC19" s="4">
        <v>100</v>
      </c>
    </row>
    <row r="20" spans="5:44" ht="16" customHeight="1" x14ac:dyDescent="0.25">
      <c r="S20" s="23">
        <v>41091</v>
      </c>
      <c r="T20" s="23">
        <v>740</v>
      </c>
      <c r="W20" s="23">
        <v>40909</v>
      </c>
      <c r="X20" s="23">
        <v>12175.6</v>
      </c>
      <c r="Y20" s="23">
        <v>40940</v>
      </c>
      <c r="Z20" s="4">
        <v>4.5446E-2</v>
      </c>
      <c r="AB20" s="23">
        <v>40969</v>
      </c>
      <c r="AC20" s="4">
        <v>101.19522000000001</v>
      </c>
      <c r="AR20" s="14"/>
    </row>
    <row r="21" spans="5:44" ht="16" customHeight="1" x14ac:dyDescent="0.25">
      <c r="S21" s="23">
        <v>41122</v>
      </c>
      <c r="T21" s="23">
        <v>754</v>
      </c>
      <c r="W21" s="23">
        <v>40940</v>
      </c>
      <c r="X21" s="23">
        <v>12261.2</v>
      </c>
      <c r="Y21" s="23">
        <v>40969</v>
      </c>
      <c r="Z21" s="4">
        <v>4.8968400000000002E-2</v>
      </c>
      <c r="AB21" s="23">
        <v>41000</v>
      </c>
      <c r="AC21" s="4">
        <v>101.46082</v>
      </c>
    </row>
    <row r="22" spans="5:44" ht="16" customHeight="1" x14ac:dyDescent="0.25">
      <c r="S22" s="23">
        <v>41153</v>
      </c>
      <c r="T22" s="23">
        <v>847</v>
      </c>
      <c r="W22" s="23">
        <v>40969</v>
      </c>
      <c r="X22" s="23">
        <v>12319.4</v>
      </c>
      <c r="Y22" s="23">
        <v>41000</v>
      </c>
      <c r="Z22" s="4">
        <v>5.1697800000000002E-2</v>
      </c>
      <c r="AB22" s="23">
        <v>41030</v>
      </c>
      <c r="AC22" s="4">
        <v>105.31207999999999</v>
      </c>
    </row>
    <row r="23" spans="5:44" ht="16" customHeight="1" x14ac:dyDescent="0.25">
      <c r="S23" s="23">
        <v>41183</v>
      </c>
      <c r="T23" s="23">
        <v>915</v>
      </c>
      <c r="W23" s="23">
        <v>41000</v>
      </c>
      <c r="X23" s="23">
        <v>12382.9</v>
      </c>
      <c r="Y23" s="23">
        <v>41030</v>
      </c>
      <c r="Z23" s="4">
        <v>4.83163E-2</v>
      </c>
      <c r="AB23" s="23">
        <v>41061</v>
      </c>
      <c r="AC23" s="4">
        <v>97.211160000000007</v>
      </c>
    </row>
    <row r="24" spans="5:44" ht="16" customHeight="1" x14ac:dyDescent="0.25">
      <c r="S24" s="23">
        <v>41214</v>
      </c>
      <c r="T24" s="23">
        <v>833</v>
      </c>
      <c r="W24" s="23">
        <v>41030</v>
      </c>
      <c r="X24" s="23">
        <v>12365.1</v>
      </c>
      <c r="Y24" s="23">
        <v>41061</v>
      </c>
      <c r="Z24" s="4">
        <v>4.25566E-2</v>
      </c>
      <c r="AB24" s="23">
        <v>41091</v>
      </c>
      <c r="AC24" s="4">
        <v>96.015940000000001</v>
      </c>
    </row>
    <row r="25" spans="5:44" ht="16" customHeight="1" x14ac:dyDescent="0.25">
      <c r="S25" s="23">
        <v>41244</v>
      </c>
      <c r="T25" s="23">
        <v>976</v>
      </c>
      <c r="W25" s="23">
        <v>41061</v>
      </c>
      <c r="X25" s="23">
        <v>12344.6</v>
      </c>
      <c r="Y25" s="23">
        <v>41091</v>
      </c>
      <c r="Z25" s="4">
        <v>2.9480699999999999E-2</v>
      </c>
      <c r="AB25" s="23">
        <v>41122</v>
      </c>
      <c r="AC25" s="4">
        <v>98.671980000000005</v>
      </c>
    </row>
    <row r="26" spans="5:44" ht="16" customHeight="1" x14ac:dyDescent="0.25">
      <c r="E26" s="4" t="s">
        <v>327</v>
      </c>
      <c r="G26" s="25" t="s">
        <v>294</v>
      </c>
      <c r="S26" s="23">
        <v>41275</v>
      </c>
      <c r="T26" s="23">
        <v>888</v>
      </c>
      <c r="W26" s="23">
        <v>41091</v>
      </c>
      <c r="X26" s="23">
        <v>12257.1</v>
      </c>
      <c r="Y26" s="23">
        <v>41122</v>
      </c>
      <c r="Z26" s="4">
        <v>2.7957999999999997E-2</v>
      </c>
      <c r="AB26" s="23">
        <v>41153</v>
      </c>
      <c r="AC26" s="4">
        <v>103.98406</v>
      </c>
    </row>
    <row r="27" spans="5:44" ht="16" customHeight="1" x14ac:dyDescent="0.25">
      <c r="S27" s="23">
        <v>41306</v>
      </c>
      <c r="T27" s="23">
        <v>962</v>
      </c>
      <c r="W27" s="23">
        <v>41122</v>
      </c>
      <c r="X27" s="23">
        <v>12262.1</v>
      </c>
      <c r="Y27" s="23">
        <v>41153</v>
      </c>
      <c r="Z27" s="4">
        <v>3.8370000000000001E-2</v>
      </c>
      <c r="AB27" s="23">
        <v>41183</v>
      </c>
      <c r="AC27" s="4">
        <v>109.69456</v>
      </c>
    </row>
    <row r="28" spans="5:44" ht="16" customHeight="1" x14ac:dyDescent="0.25">
      <c r="S28" s="23">
        <v>41334</v>
      </c>
      <c r="T28" s="23">
        <v>1010</v>
      </c>
      <c r="W28" s="23">
        <v>41153</v>
      </c>
      <c r="X28" s="23">
        <v>12386.3</v>
      </c>
      <c r="Y28" s="23">
        <v>41183</v>
      </c>
      <c r="Z28" s="4">
        <v>4.7678100000000001E-2</v>
      </c>
      <c r="AB28" s="23">
        <v>41214</v>
      </c>
      <c r="AC28" s="4">
        <v>109.82736</v>
      </c>
    </row>
    <row r="29" spans="5:44" ht="16" customHeight="1" x14ac:dyDescent="0.25">
      <c r="S29" s="23">
        <v>41365</v>
      </c>
      <c r="T29" s="23">
        <v>835</v>
      </c>
      <c r="W29" s="23">
        <v>41183</v>
      </c>
      <c r="X29" s="23">
        <v>12507.6</v>
      </c>
      <c r="Y29" s="23">
        <v>41214</v>
      </c>
      <c r="Z29" s="4">
        <v>5.9392399999999998E-2</v>
      </c>
      <c r="AB29" s="23">
        <v>41244</v>
      </c>
      <c r="AC29" s="4">
        <v>96.812749999999994</v>
      </c>
    </row>
    <row r="30" spans="5:44" ht="16" customHeight="1" x14ac:dyDescent="0.25">
      <c r="S30" s="23">
        <v>41395</v>
      </c>
      <c r="T30" s="23">
        <v>930</v>
      </c>
      <c r="W30" s="23">
        <v>41214</v>
      </c>
      <c r="X30" s="23">
        <v>12664.4</v>
      </c>
      <c r="Y30" s="23">
        <v>41244</v>
      </c>
      <c r="Z30" s="4">
        <v>7.4874700000000002E-2</v>
      </c>
      <c r="AB30" s="23">
        <v>41275</v>
      </c>
      <c r="AC30" s="4">
        <v>98.00797</v>
      </c>
    </row>
    <row r="31" spans="5:44" ht="16" customHeight="1" x14ac:dyDescent="0.25">
      <c r="S31" s="23">
        <v>41426</v>
      </c>
      <c r="T31" s="23">
        <v>839</v>
      </c>
      <c r="W31" s="23">
        <v>41244</v>
      </c>
      <c r="X31" s="23">
        <v>12973.2</v>
      </c>
      <c r="Y31" s="23">
        <v>41275</v>
      </c>
      <c r="Z31" s="4">
        <v>5.1579E-3</v>
      </c>
      <c r="AB31" s="23">
        <v>41306</v>
      </c>
      <c r="AC31" s="4">
        <v>103.05445</v>
      </c>
    </row>
    <row r="32" spans="5:44" ht="16" customHeight="1" x14ac:dyDescent="0.25">
      <c r="S32" s="23">
        <v>41456</v>
      </c>
      <c r="T32" s="23">
        <v>880</v>
      </c>
      <c r="W32" s="23">
        <v>41275</v>
      </c>
      <c r="X32" s="23">
        <v>12238.4</v>
      </c>
      <c r="Y32" s="23">
        <v>41306</v>
      </c>
      <c r="Z32" s="4">
        <v>-7.7479999999999997E-4</v>
      </c>
      <c r="AB32" s="23">
        <v>41334</v>
      </c>
      <c r="AC32" s="4">
        <v>104.38247</v>
      </c>
    </row>
    <row r="33" spans="5:29" ht="16" customHeight="1" x14ac:dyDescent="0.25">
      <c r="S33" s="23">
        <v>41487</v>
      </c>
      <c r="T33" s="23">
        <v>917</v>
      </c>
      <c r="W33" s="23">
        <v>41306</v>
      </c>
      <c r="X33" s="23">
        <v>12251.7</v>
      </c>
      <c r="Y33" s="23">
        <v>41334</v>
      </c>
      <c r="Z33" s="4">
        <v>-3.8395E-3</v>
      </c>
      <c r="AB33" s="23">
        <v>41365</v>
      </c>
      <c r="AC33" s="4">
        <v>101.46082</v>
      </c>
    </row>
    <row r="34" spans="5:29" ht="16" customHeight="1" x14ac:dyDescent="0.25">
      <c r="S34" s="23">
        <v>41518</v>
      </c>
      <c r="T34" s="23">
        <v>850</v>
      </c>
      <c r="W34" s="23">
        <v>41334</v>
      </c>
      <c r="X34" s="23">
        <v>12272.1</v>
      </c>
      <c r="Y34" s="23">
        <v>41365</v>
      </c>
      <c r="Z34" s="4">
        <v>-6.7835000000000005E-3</v>
      </c>
      <c r="AB34" s="23">
        <v>41395</v>
      </c>
      <c r="AC34" s="4">
        <v>112.2178</v>
      </c>
    </row>
    <row r="35" spans="5:29" ht="16" customHeight="1" x14ac:dyDescent="0.25">
      <c r="S35" s="23">
        <v>41548</v>
      </c>
      <c r="T35" s="23">
        <v>925</v>
      </c>
      <c r="W35" s="23">
        <v>41365</v>
      </c>
      <c r="X35" s="23">
        <v>12298.9</v>
      </c>
      <c r="Y35" s="23">
        <v>41395</v>
      </c>
      <c r="Z35" s="4">
        <v>6.4700000000000001E-5</v>
      </c>
      <c r="AB35" s="23">
        <v>41426</v>
      </c>
      <c r="AC35" s="4">
        <v>111.68659</v>
      </c>
    </row>
    <row r="36" spans="5:29" ht="16" customHeight="1" x14ac:dyDescent="0.25">
      <c r="S36" s="23">
        <v>41579</v>
      </c>
      <c r="T36" s="23">
        <v>1100</v>
      </c>
      <c r="W36" s="23">
        <v>41395</v>
      </c>
      <c r="X36" s="23">
        <v>12365.9</v>
      </c>
      <c r="Y36" s="23">
        <v>41426</v>
      </c>
      <c r="Z36" s="4">
        <v>4.0666000000000001E-3</v>
      </c>
      <c r="AB36" s="23">
        <v>41456</v>
      </c>
      <c r="AC36" s="4">
        <v>113.01461</v>
      </c>
    </row>
    <row r="37" spans="5:29" ht="16" customHeight="1" x14ac:dyDescent="0.25">
      <c r="S37" s="23">
        <v>41609</v>
      </c>
      <c r="T37" s="23">
        <v>1002</v>
      </c>
      <c r="W37" s="23">
        <v>41426</v>
      </c>
      <c r="X37" s="23">
        <v>12394.8</v>
      </c>
      <c r="Y37" s="23">
        <v>41456</v>
      </c>
      <c r="Z37" s="4">
        <v>1.14138E-2</v>
      </c>
      <c r="AB37" s="23">
        <v>41487</v>
      </c>
      <c r="AC37" s="4">
        <v>109.03054</v>
      </c>
    </row>
    <row r="38" spans="5:29" ht="16" customHeight="1" x14ac:dyDescent="0.25">
      <c r="S38" s="23">
        <v>41640</v>
      </c>
      <c r="T38" s="23">
        <v>888</v>
      </c>
      <c r="W38" s="23">
        <v>41456</v>
      </c>
      <c r="X38" s="23">
        <v>12397</v>
      </c>
      <c r="Y38" s="23">
        <v>41487</v>
      </c>
      <c r="Z38" s="4">
        <v>1.46631E-2</v>
      </c>
      <c r="AB38" s="23">
        <v>41518</v>
      </c>
      <c r="AC38" s="4">
        <v>102.92165</v>
      </c>
    </row>
    <row r="39" spans="5:29" ht="16" customHeight="1" x14ac:dyDescent="0.25">
      <c r="S39" s="23">
        <v>41671</v>
      </c>
      <c r="T39" s="23">
        <v>944</v>
      </c>
      <c r="W39" s="23">
        <v>41487</v>
      </c>
      <c r="X39" s="23">
        <v>12441.9</v>
      </c>
      <c r="Y39" s="23">
        <v>41518</v>
      </c>
      <c r="Z39" s="4">
        <v>9.4216999999999999E-3</v>
      </c>
      <c r="AB39" s="23">
        <v>41548</v>
      </c>
      <c r="AC39" s="4">
        <v>97.211160000000007</v>
      </c>
    </row>
    <row r="40" spans="5:29" ht="16" customHeight="1" x14ac:dyDescent="0.25">
      <c r="S40" s="23">
        <v>41699</v>
      </c>
      <c r="T40" s="23">
        <v>970</v>
      </c>
      <c r="W40" s="23">
        <v>41518</v>
      </c>
      <c r="X40" s="23">
        <v>12503</v>
      </c>
      <c r="Y40" s="23">
        <v>41548</v>
      </c>
      <c r="Z40" s="4">
        <v>-3.1181E-3</v>
      </c>
      <c r="AB40" s="23">
        <v>41579</v>
      </c>
      <c r="AC40" s="4">
        <v>99.734399999999994</v>
      </c>
    </row>
    <row r="41" spans="5:29" ht="16" customHeight="1" x14ac:dyDescent="0.25">
      <c r="S41" s="23">
        <v>41730</v>
      </c>
      <c r="T41" s="23">
        <v>1043</v>
      </c>
      <c r="W41" s="23">
        <v>41548</v>
      </c>
      <c r="X41" s="23">
        <v>12468.6</v>
      </c>
      <c r="Y41" s="23">
        <v>41579</v>
      </c>
      <c r="Z41" s="4">
        <v>-1.2144299999999998E-2</v>
      </c>
      <c r="AB41" s="23">
        <v>41609</v>
      </c>
      <c r="AC41" s="4">
        <v>109.56175</v>
      </c>
    </row>
    <row r="42" spans="5:29" ht="16" customHeight="1" x14ac:dyDescent="0.25">
      <c r="S42" s="23">
        <v>41760</v>
      </c>
      <c r="T42" s="23">
        <v>1007</v>
      </c>
      <c r="W42" s="23">
        <v>41579</v>
      </c>
      <c r="X42" s="23">
        <v>12510.6</v>
      </c>
      <c r="Y42" s="23">
        <v>41609</v>
      </c>
      <c r="Z42" s="4">
        <v>-3.2482299999999999E-2</v>
      </c>
      <c r="AB42" s="23">
        <v>41640</v>
      </c>
      <c r="AC42" s="4">
        <v>107.83533</v>
      </c>
    </row>
    <row r="43" spans="5:29" ht="16" customHeight="1" x14ac:dyDescent="0.25">
      <c r="S43" s="23">
        <v>41791</v>
      </c>
      <c r="T43" s="23">
        <v>911</v>
      </c>
      <c r="W43" s="23">
        <v>41609</v>
      </c>
      <c r="X43" s="23">
        <v>12551.8</v>
      </c>
      <c r="Y43" s="23">
        <v>41640</v>
      </c>
      <c r="Z43" s="4">
        <v>3.2504200000000004E-2</v>
      </c>
      <c r="AB43" s="23">
        <v>41671</v>
      </c>
      <c r="AC43" s="4">
        <v>108.36653</v>
      </c>
    </row>
    <row r="44" spans="5:29" ht="16" customHeight="1" x14ac:dyDescent="0.25">
      <c r="E44" s="4" t="s">
        <v>130</v>
      </c>
      <c r="S44" s="23">
        <v>41821</v>
      </c>
      <c r="T44" s="23">
        <v>1085</v>
      </c>
      <c r="W44" s="23">
        <v>41640</v>
      </c>
      <c r="X44" s="23">
        <v>12636.2</v>
      </c>
      <c r="Y44" s="23">
        <v>41671</v>
      </c>
      <c r="Z44" s="4">
        <v>3.7284600000000001E-2</v>
      </c>
      <c r="AB44" s="23">
        <v>41699</v>
      </c>
      <c r="AC44" s="4">
        <v>106.24169999999999</v>
      </c>
    </row>
    <row r="45" spans="5:29" ht="16" customHeight="1" x14ac:dyDescent="0.25">
      <c r="S45" s="23">
        <v>41852</v>
      </c>
      <c r="T45" s="23">
        <v>984</v>
      </c>
      <c r="W45" s="23">
        <v>41671</v>
      </c>
      <c r="X45" s="23">
        <v>12708.5</v>
      </c>
      <c r="Y45" s="23">
        <v>41699</v>
      </c>
      <c r="Z45" s="4">
        <v>4.2893999999999995E-2</v>
      </c>
      <c r="AB45" s="23">
        <v>41730</v>
      </c>
      <c r="AC45" s="4">
        <v>111.68659</v>
      </c>
    </row>
    <row r="46" spans="5:29" ht="16" customHeight="1" x14ac:dyDescent="0.25">
      <c r="E46" s="25">
        <v>2018</v>
      </c>
      <c r="F46" s="25">
        <v>2019</v>
      </c>
      <c r="G46" s="25">
        <v>2020</v>
      </c>
      <c r="H46" s="25">
        <v>2021</v>
      </c>
      <c r="I46" s="25">
        <v>2022</v>
      </c>
      <c r="J46" s="25">
        <v>2023</v>
      </c>
      <c r="K46" s="25">
        <v>2024</v>
      </c>
      <c r="L46" s="25">
        <v>2025</v>
      </c>
      <c r="M46" s="25">
        <v>2026</v>
      </c>
      <c r="N46" s="25">
        <v>2027</v>
      </c>
      <c r="O46" s="25">
        <v>2028</v>
      </c>
      <c r="S46" s="23">
        <v>41883</v>
      </c>
      <c r="T46" s="23">
        <v>1023</v>
      </c>
      <c r="W46" s="23">
        <v>41699</v>
      </c>
      <c r="X46" s="23">
        <v>12798.5</v>
      </c>
      <c r="Y46" s="23">
        <v>41730</v>
      </c>
      <c r="Z46" s="4">
        <v>4.6435000000000004E-2</v>
      </c>
      <c r="AB46" s="23">
        <v>41760</v>
      </c>
      <c r="AC46" s="4">
        <v>108.76494</v>
      </c>
    </row>
    <row r="47" spans="5:29" ht="16" customHeight="1" x14ac:dyDescent="0.25">
      <c r="E47" s="4">
        <v>1247</v>
      </c>
      <c r="F47" s="4">
        <v>1292</v>
      </c>
      <c r="G47" s="4">
        <v>1394</v>
      </c>
      <c r="H47" s="4">
        <v>1603</v>
      </c>
      <c r="I47" s="4">
        <v>1552</v>
      </c>
      <c r="J47" s="4">
        <v>1421</v>
      </c>
      <c r="K47" s="4">
        <v>1371</v>
      </c>
      <c r="L47" s="4">
        <v>1363</v>
      </c>
      <c r="M47" s="4">
        <v>1345</v>
      </c>
      <c r="N47" s="4">
        <v>1435</v>
      </c>
      <c r="O47" s="4">
        <v>1554</v>
      </c>
      <c r="S47" s="23">
        <v>41913</v>
      </c>
      <c r="T47" s="23">
        <v>1074</v>
      </c>
      <c r="W47" s="23">
        <v>41730</v>
      </c>
      <c r="X47" s="23">
        <v>12870</v>
      </c>
      <c r="Y47" s="23">
        <v>41760</v>
      </c>
      <c r="Z47" s="4">
        <v>4.5827600000000003E-2</v>
      </c>
      <c r="AB47" s="23">
        <v>41791</v>
      </c>
      <c r="AC47" s="4">
        <v>109.56175</v>
      </c>
    </row>
    <row r="48" spans="5:29" ht="16" customHeight="1" x14ac:dyDescent="0.25">
      <c r="S48" s="23">
        <v>41944</v>
      </c>
      <c r="T48" s="23">
        <v>1001</v>
      </c>
      <c r="W48" s="23">
        <v>41760</v>
      </c>
      <c r="X48" s="23">
        <v>12932.6</v>
      </c>
      <c r="Y48" s="23">
        <v>41791</v>
      </c>
      <c r="Z48" s="4">
        <v>4.8262200000000005E-2</v>
      </c>
      <c r="AB48" s="23">
        <v>41821</v>
      </c>
      <c r="AC48" s="4">
        <v>108.63214000000001</v>
      </c>
    </row>
    <row r="49" spans="5:29" ht="16" customHeight="1" x14ac:dyDescent="0.25">
      <c r="S49" s="23">
        <v>41974</v>
      </c>
      <c r="T49" s="23">
        <v>1073</v>
      </c>
      <c r="W49" s="23">
        <v>41791</v>
      </c>
      <c r="X49" s="23">
        <v>12993</v>
      </c>
      <c r="Y49" s="23">
        <v>41821</v>
      </c>
      <c r="Z49" s="4">
        <v>5.16415E-2</v>
      </c>
      <c r="AB49" s="23">
        <v>41852</v>
      </c>
      <c r="AC49" s="4">
        <v>109.56175</v>
      </c>
    </row>
    <row r="50" spans="5:29" ht="16" customHeight="1" x14ac:dyDescent="0.25">
      <c r="S50" s="23">
        <v>42005</v>
      </c>
      <c r="T50" s="23">
        <v>1085</v>
      </c>
      <c r="W50" s="23">
        <v>41821</v>
      </c>
      <c r="X50" s="23">
        <v>13037.2</v>
      </c>
      <c r="Y50" s="23">
        <v>41852</v>
      </c>
      <c r="Z50" s="4">
        <v>5.2347299999999999E-2</v>
      </c>
      <c r="AB50" s="23">
        <v>41883</v>
      </c>
      <c r="AC50" s="4">
        <v>112.3506</v>
      </c>
    </row>
    <row r="51" spans="5:29" ht="16" customHeight="1" x14ac:dyDescent="0.25">
      <c r="S51" s="23">
        <v>42036</v>
      </c>
      <c r="T51" s="23">
        <v>886</v>
      </c>
      <c r="W51" s="23">
        <v>41852</v>
      </c>
      <c r="X51" s="23">
        <v>13093.2</v>
      </c>
      <c r="Y51" s="23">
        <v>41883</v>
      </c>
      <c r="Z51" s="4">
        <v>5.0707799999999997E-2</v>
      </c>
      <c r="AB51" s="23">
        <v>41913</v>
      </c>
      <c r="AC51" s="4">
        <v>115.40505</v>
      </c>
    </row>
    <row r="52" spans="5:29" ht="16" customHeight="1" x14ac:dyDescent="0.25">
      <c r="S52" s="23">
        <v>42064</v>
      </c>
      <c r="T52" s="23">
        <v>960</v>
      </c>
      <c r="W52" s="23">
        <v>41883</v>
      </c>
      <c r="X52" s="23">
        <v>13137</v>
      </c>
      <c r="Y52" s="23">
        <v>41913</v>
      </c>
      <c r="Z52" s="4">
        <v>5.83305E-2</v>
      </c>
      <c r="AB52" s="23">
        <v>41944</v>
      </c>
      <c r="AC52" s="4">
        <v>117.92829</v>
      </c>
    </row>
    <row r="53" spans="5:29" ht="16" customHeight="1" x14ac:dyDescent="0.25">
      <c r="S53" s="23">
        <v>42095</v>
      </c>
      <c r="T53" s="23">
        <v>1190</v>
      </c>
      <c r="W53" s="23">
        <v>41913</v>
      </c>
      <c r="X53" s="23">
        <v>13195.9</v>
      </c>
      <c r="Y53" s="23">
        <v>41944</v>
      </c>
      <c r="Z53" s="4">
        <v>5.9501499999999999E-2</v>
      </c>
      <c r="AB53" s="23">
        <v>41974</v>
      </c>
      <c r="AC53" s="4">
        <v>124.30279</v>
      </c>
    </row>
    <row r="54" spans="5:29" ht="16" customHeight="1" x14ac:dyDescent="0.25">
      <c r="S54" s="23">
        <v>42125</v>
      </c>
      <c r="T54" s="23">
        <v>1079</v>
      </c>
      <c r="W54" s="23">
        <v>41944</v>
      </c>
      <c r="X54" s="23">
        <v>13255</v>
      </c>
      <c r="Y54" s="23">
        <v>41974</v>
      </c>
      <c r="Z54" s="4">
        <v>6.1497200000000002E-2</v>
      </c>
      <c r="AB54" s="23">
        <v>42005</v>
      </c>
      <c r="AC54" s="4">
        <v>130.27887999999999</v>
      </c>
    </row>
    <row r="55" spans="5:29" ht="16" customHeight="1" x14ac:dyDescent="0.25">
      <c r="S55" s="23">
        <v>42156</v>
      </c>
      <c r="T55" s="23">
        <v>1205</v>
      </c>
      <c r="W55" s="23">
        <v>41974</v>
      </c>
      <c r="X55" s="23">
        <v>13323.7</v>
      </c>
      <c r="Y55" s="23">
        <v>42005</v>
      </c>
      <c r="Z55" s="4">
        <v>5.5356800000000005E-2</v>
      </c>
      <c r="AB55" s="23">
        <v>42036</v>
      </c>
      <c r="AC55" s="4">
        <v>126.69323</v>
      </c>
    </row>
    <row r="56" spans="5:29" ht="16" customHeight="1" x14ac:dyDescent="0.25">
      <c r="S56" s="23">
        <v>42186</v>
      </c>
      <c r="T56" s="23">
        <v>1146</v>
      </c>
      <c r="W56" s="23">
        <v>42005</v>
      </c>
      <c r="X56" s="23">
        <v>13335.7</v>
      </c>
      <c r="Y56" s="23">
        <v>42036</v>
      </c>
      <c r="Z56" s="4">
        <v>5.5049799999999996E-2</v>
      </c>
      <c r="AB56" s="23">
        <v>42064</v>
      </c>
      <c r="AC56" s="4">
        <v>123.50597999999999</v>
      </c>
    </row>
    <row r="57" spans="5:29" ht="16" customHeight="1" x14ac:dyDescent="0.25">
      <c r="S57" s="23">
        <v>42217</v>
      </c>
      <c r="T57" s="23">
        <v>1130</v>
      </c>
      <c r="W57" s="23">
        <v>42036</v>
      </c>
      <c r="X57" s="23">
        <v>13408.1</v>
      </c>
      <c r="Y57" s="23">
        <v>42064</v>
      </c>
      <c r="Z57" s="4">
        <v>4.6825800000000001E-2</v>
      </c>
      <c r="AB57" s="23">
        <v>42095</v>
      </c>
      <c r="AC57" s="4">
        <v>127.35724</v>
      </c>
    </row>
    <row r="58" spans="5:29" ht="16" customHeight="1" x14ac:dyDescent="0.25">
      <c r="S58" s="23">
        <v>42248</v>
      </c>
      <c r="T58" s="23">
        <v>1224</v>
      </c>
      <c r="W58" s="23">
        <v>42064</v>
      </c>
      <c r="X58" s="23">
        <v>13397.8</v>
      </c>
      <c r="Y58" s="23">
        <v>42095</v>
      </c>
      <c r="Z58" s="4">
        <v>4.4250199999999996E-2</v>
      </c>
      <c r="AB58" s="23">
        <v>42125</v>
      </c>
      <c r="AC58" s="4">
        <v>120.45153000000001</v>
      </c>
    </row>
    <row r="59" spans="5:29" ht="16" customHeight="1" x14ac:dyDescent="0.25">
      <c r="S59" s="23">
        <v>42278</v>
      </c>
      <c r="T59" s="23">
        <v>1058</v>
      </c>
      <c r="W59" s="23">
        <v>42095</v>
      </c>
      <c r="X59" s="23">
        <v>13439.5</v>
      </c>
      <c r="Y59" s="23">
        <v>42125</v>
      </c>
      <c r="Z59" s="4">
        <v>4.3471500000000003E-2</v>
      </c>
      <c r="AB59" s="23">
        <v>42156</v>
      </c>
      <c r="AC59" s="4">
        <v>127.62284</v>
      </c>
    </row>
    <row r="60" spans="5:29" ht="16" customHeight="1" x14ac:dyDescent="0.25">
      <c r="S60" s="23">
        <v>42309</v>
      </c>
      <c r="T60" s="23">
        <v>1172</v>
      </c>
      <c r="W60" s="23">
        <v>42125</v>
      </c>
      <c r="X60" s="23">
        <v>13494.8</v>
      </c>
      <c r="Y60" s="23">
        <v>42156</v>
      </c>
      <c r="Z60" s="4">
        <v>4.1276099999999996E-2</v>
      </c>
      <c r="AB60" s="23">
        <v>42186</v>
      </c>
      <c r="AC60" s="4">
        <v>123.63878</v>
      </c>
    </row>
    <row r="61" spans="5:29" ht="16" customHeight="1" x14ac:dyDescent="0.25">
      <c r="S61" s="23">
        <v>42339</v>
      </c>
      <c r="T61" s="23">
        <v>1146</v>
      </c>
      <c r="W61" s="23">
        <v>42156</v>
      </c>
      <c r="X61" s="23">
        <v>13529.3</v>
      </c>
      <c r="Y61" s="23">
        <v>42186</v>
      </c>
      <c r="Z61" s="4">
        <v>4.1059400000000003E-2</v>
      </c>
      <c r="AB61" s="23">
        <v>42217</v>
      </c>
      <c r="AC61" s="4">
        <v>122.04515000000001</v>
      </c>
    </row>
    <row r="62" spans="5:29" ht="16" customHeight="1" x14ac:dyDescent="0.25">
      <c r="S62" s="23">
        <v>42370</v>
      </c>
      <c r="T62" s="23">
        <v>1092</v>
      </c>
      <c r="W62" s="23">
        <v>42186</v>
      </c>
      <c r="X62" s="23">
        <v>13572.5</v>
      </c>
      <c r="Y62" s="23">
        <v>42217</v>
      </c>
      <c r="Z62" s="4">
        <v>3.8921000000000004E-2</v>
      </c>
      <c r="AB62" s="23">
        <v>42248</v>
      </c>
      <c r="AC62" s="4">
        <v>115.80345</v>
      </c>
    </row>
    <row r="63" spans="5:29" ht="16" customHeight="1" x14ac:dyDescent="0.25">
      <c r="E63" s="4" t="s">
        <v>158</v>
      </c>
      <c r="S63" s="23">
        <v>42401</v>
      </c>
      <c r="T63" s="23">
        <v>1225</v>
      </c>
      <c r="W63" s="23">
        <v>42217</v>
      </c>
      <c r="X63" s="23">
        <v>13602.8</v>
      </c>
      <c r="Y63" s="23">
        <v>42248</v>
      </c>
      <c r="Z63" s="4">
        <v>3.6728299999999998E-2</v>
      </c>
      <c r="AB63" s="23">
        <v>42278</v>
      </c>
      <c r="AC63" s="4">
        <v>119.52191000000001</v>
      </c>
    </row>
    <row r="64" spans="5:29" ht="16" customHeight="1" x14ac:dyDescent="0.25">
      <c r="S64" s="23">
        <v>42430</v>
      </c>
      <c r="T64" s="23">
        <v>1111</v>
      </c>
      <c r="W64" s="23">
        <v>42248</v>
      </c>
      <c r="X64" s="23">
        <v>13619.5</v>
      </c>
      <c r="Y64" s="23">
        <v>42278</v>
      </c>
      <c r="Z64" s="4">
        <v>3.3927200000000005E-2</v>
      </c>
      <c r="AB64" s="23">
        <v>42309</v>
      </c>
      <c r="AC64" s="4">
        <v>121.24834</v>
      </c>
    </row>
    <row r="65" spans="5:29" ht="16" customHeight="1" x14ac:dyDescent="0.25">
      <c r="E65" s="25">
        <v>2019</v>
      </c>
      <c r="F65" s="25">
        <v>2020</v>
      </c>
      <c r="G65" s="25">
        <v>2021</v>
      </c>
      <c r="H65" s="25">
        <v>2022</v>
      </c>
      <c r="I65" s="25">
        <v>2023</v>
      </c>
      <c r="J65" s="25">
        <v>2024</v>
      </c>
      <c r="K65" s="25">
        <v>2025</v>
      </c>
      <c r="L65" s="25">
        <v>2026</v>
      </c>
      <c r="M65" s="25">
        <v>2027</v>
      </c>
      <c r="N65" s="25">
        <f>M65+1</f>
        <v>2028</v>
      </c>
      <c r="S65" s="23">
        <v>42461</v>
      </c>
      <c r="T65" s="23">
        <v>1163</v>
      </c>
      <c r="W65" s="23">
        <v>42278</v>
      </c>
      <c r="X65" s="23">
        <v>13643.6</v>
      </c>
      <c r="Y65" s="23">
        <v>42309</v>
      </c>
      <c r="Z65" s="4">
        <v>2.9694500000000002E-2</v>
      </c>
      <c r="AB65" s="23">
        <v>42339</v>
      </c>
      <c r="AC65" s="4">
        <v>122.97477000000001</v>
      </c>
    </row>
    <row r="66" spans="5:29" ht="16" customHeight="1" x14ac:dyDescent="0.25">
      <c r="E66" s="4">
        <v>1753.4</v>
      </c>
      <c r="F66" s="4">
        <v>1901.2</v>
      </c>
      <c r="G66" s="4">
        <v>2174.6</v>
      </c>
      <c r="H66" s="4">
        <v>2099.6</v>
      </c>
      <c r="I66" s="4">
        <v>2129.3000000000002</v>
      </c>
      <c r="J66" s="4">
        <v>2051.6999999999998</v>
      </c>
      <c r="K66" s="4">
        <v>2082</v>
      </c>
      <c r="L66" s="4">
        <v>2128.6</v>
      </c>
      <c r="M66" s="4">
        <v>2186</v>
      </c>
      <c r="N66" s="4">
        <v>2231.6</v>
      </c>
      <c r="S66" s="23">
        <v>42491</v>
      </c>
      <c r="T66" s="23">
        <v>1148</v>
      </c>
      <c r="W66" s="23">
        <v>42309</v>
      </c>
      <c r="X66" s="23">
        <v>13648.6</v>
      </c>
      <c r="Y66" s="23">
        <v>42339</v>
      </c>
      <c r="Z66" s="4">
        <v>2.8408000000000003E-2</v>
      </c>
      <c r="AB66" s="23">
        <v>42370</v>
      </c>
      <c r="AC66" s="4">
        <v>122.17795</v>
      </c>
    </row>
    <row r="67" spans="5:29" ht="16" customHeight="1" x14ac:dyDescent="0.25">
      <c r="S67" s="23">
        <v>42522</v>
      </c>
      <c r="T67" s="23">
        <v>1203</v>
      </c>
      <c r="W67" s="23">
        <v>42339</v>
      </c>
      <c r="X67" s="23">
        <v>13702.2</v>
      </c>
      <c r="Y67" s="23">
        <v>42370</v>
      </c>
      <c r="Z67" s="4">
        <v>3.2356799999999998E-2</v>
      </c>
      <c r="AB67" s="23">
        <v>42401</v>
      </c>
      <c r="AC67" s="4">
        <v>121.77955</v>
      </c>
    </row>
    <row r="68" spans="5:29" ht="16" customHeight="1" x14ac:dyDescent="0.25">
      <c r="S68" s="23">
        <v>42552</v>
      </c>
      <c r="T68" s="23">
        <v>1239</v>
      </c>
      <c r="W68" s="23">
        <v>42370</v>
      </c>
      <c r="X68" s="23">
        <v>13767.2</v>
      </c>
      <c r="Y68" s="23">
        <v>42401</v>
      </c>
      <c r="Z68" s="4">
        <v>2.7274600000000003E-2</v>
      </c>
      <c r="AB68" s="23">
        <v>42430</v>
      </c>
      <c r="AC68" s="4">
        <v>120.84993</v>
      </c>
    </row>
    <row r="69" spans="5:29" ht="16" customHeight="1" x14ac:dyDescent="0.25">
      <c r="S69" s="23">
        <v>42583</v>
      </c>
      <c r="T69" s="23">
        <v>1171</v>
      </c>
      <c r="W69" s="23">
        <v>42401</v>
      </c>
      <c r="X69" s="23">
        <v>13773.8</v>
      </c>
      <c r="Y69" s="23">
        <v>42430</v>
      </c>
      <c r="Z69" s="4">
        <v>3.04677E-2</v>
      </c>
      <c r="AB69" s="23">
        <v>42461</v>
      </c>
      <c r="AC69" s="4">
        <v>118.19389</v>
      </c>
    </row>
    <row r="70" spans="5:29" ht="16" customHeight="1" x14ac:dyDescent="0.25">
      <c r="S70" s="23">
        <v>42614</v>
      </c>
      <c r="T70" s="23">
        <v>1068</v>
      </c>
      <c r="W70" s="23">
        <v>42430</v>
      </c>
      <c r="X70" s="23">
        <v>13806</v>
      </c>
      <c r="Y70" s="23">
        <v>42461</v>
      </c>
      <c r="Z70" s="4">
        <v>2.8505500000000003E-2</v>
      </c>
      <c r="AB70" s="23">
        <v>42491</v>
      </c>
      <c r="AC70" s="4">
        <v>125.76361</v>
      </c>
    </row>
    <row r="71" spans="5:29" ht="16" customHeight="1" x14ac:dyDescent="0.25">
      <c r="S71" s="23">
        <v>42644</v>
      </c>
      <c r="T71" s="23">
        <v>1313</v>
      </c>
      <c r="W71" s="23">
        <v>42461</v>
      </c>
      <c r="X71" s="23">
        <v>13822.6</v>
      </c>
      <c r="Y71" s="23">
        <v>42491</v>
      </c>
      <c r="Z71" s="4">
        <v>2.5187499999999998E-2</v>
      </c>
      <c r="AB71" s="23">
        <v>42522</v>
      </c>
      <c r="AC71" s="4">
        <v>124.16999</v>
      </c>
    </row>
    <row r="72" spans="5:29" ht="16" customHeight="1" x14ac:dyDescent="0.25">
      <c r="S72" s="23">
        <v>42675</v>
      </c>
      <c r="T72" s="23">
        <v>1140</v>
      </c>
      <c r="W72" s="23">
        <v>42491</v>
      </c>
      <c r="X72" s="23">
        <v>13834.7</v>
      </c>
      <c r="Y72" s="23">
        <v>42522</v>
      </c>
      <c r="Z72" s="4">
        <v>2.5041899999999999E-2</v>
      </c>
      <c r="AB72" s="23">
        <v>42552</v>
      </c>
      <c r="AC72" s="4">
        <v>119.52191000000001</v>
      </c>
    </row>
    <row r="73" spans="5:29" ht="16" customHeight="1" x14ac:dyDescent="0.25">
      <c r="S73" s="23">
        <v>42705</v>
      </c>
      <c r="T73" s="23">
        <v>1252</v>
      </c>
      <c r="W73" s="23">
        <v>42522</v>
      </c>
      <c r="X73" s="23">
        <v>13868.1</v>
      </c>
      <c r="Y73" s="23">
        <v>42552</v>
      </c>
      <c r="Z73" s="4">
        <v>2.5956899999999998E-2</v>
      </c>
      <c r="AB73" s="23">
        <v>42583</v>
      </c>
      <c r="AC73" s="4">
        <v>119.25631</v>
      </c>
    </row>
    <row r="74" spans="5:29" ht="16" customHeight="1" x14ac:dyDescent="0.25">
      <c r="S74" s="23">
        <v>42736</v>
      </c>
      <c r="T74" s="23">
        <v>1190</v>
      </c>
      <c r="W74" s="23">
        <v>42552</v>
      </c>
      <c r="X74" s="23">
        <v>13924.8</v>
      </c>
      <c r="Y74" s="23">
        <v>42583</v>
      </c>
      <c r="Z74" s="4">
        <v>2.6296099999999999E-2</v>
      </c>
      <c r="AB74" s="23">
        <v>42614</v>
      </c>
      <c r="AC74" s="4">
        <v>121.11554</v>
      </c>
    </row>
    <row r="75" spans="5:29" ht="16" customHeight="1" x14ac:dyDescent="0.25">
      <c r="S75" s="23">
        <v>42767</v>
      </c>
      <c r="T75" s="23">
        <v>1271</v>
      </c>
      <c r="W75" s="23">
        <v>42583</v>
      </c>
      <c r="X75" s="23">
        <v>13960.5</v>
      </c>
      <c r="Y75" s="23">
        <v>42614</v>
      </c>
      <c r="Z75" s="4">
        <v>2.9332899999999999E-2</v>
      </c>
      <c r="AB75" s="23">
        <v>42644</v>
      </c>
      <c r="AC75" s="4">
        <v>115.80345</v>
      </c>
    </row>
    <row r="76" spans="5:29" ht="16" customHeight="1" x14ac:dyDescent="0.25">
      <c r="S76" s="23">
        <v>42795</v>
      </c>
      <c r="T76" s="23">
        <v>1190</v>
      </c>
      <c r="W76" s="23">
        <v>42614</v>
      </c>
      <c r="X76" s="23">
        <v>14019</v>
      </c>
      <c r="Y76" s="23">
        <v>42644</v>
      </c>
      <c r="Z76" s="4">
        <v>3.1523900000000001E-2</v>
      </c>
      <c r="AB76" s="23">
        <v>42675</v>
      </c>
      <c r="AC76" s="4">
        <v>124.56838999999999</v>
      </c>
    </row>
    <row r="77" spans="5:29" ht="16" customHeight="1" x14ac:dyDescent="0.25">
      <c r="S77" s="23">
        <v>42826</v>
      </c>
      <c r="T77" s="23">
        <v>1146</v>
      </c>
      <c r="W77" s="23">
        <v>42644</v>
      </c>
      <c r="X77" s="23">
        <v>14073.7</v>
      </c>
      <c r="Y77" s="23">
        <v>42675</v>
      </c>
      <c r="Z77" s="4">
        <v>3.4252600000000001E-2</v>
      </c>
      <c r="AB77" s="23">
        <v>42705</v>
      </c>
      <c r="AC77" s="4">
        <v>130.41168999999999</v>
      </c>
    </row>
    <row r="78" spans="5:29" ht="16" customHeight="1" x14ac:dyDescent="0.25">
      <c r="S78" s="23">
        <v>42856</v>
      </c>
      <c r="T78" s="23">
        <v>1157</v>
      </c>
      <c r="W78" s="23">
        <v>42675</v>
      </c>
      <c r="X78" s="23">
        <v>14116.1</v>
      </c>
      <c r="Y78" s="23">
        <v>42705</v>
      </c>
      <c r="Z78" s="4">
        <v>3.4877600000000002E-2</v>
      </c>
      <c r="AB78" s="23">
        <v>42736</v>
      </c>
      <c r="AC78" s="4">
        <v>130.81009</v>
      </c>
    </row>
    <row r="79" spans="5:29" ht="16" customHeight="1" x14ac:dyDescent="0.25">
      <c r="E79" s="3"/>
      <c r="F79" s="3"/>
      <c r="S79" s="23">
        <v>42887</v>
      </c>
      <c r="T79" s="23">
        <v>1249</v>
      </c>
      <c r="W79" s="23">
        <v>42705</v>
      </c>
      <c r="X79" s="23">
        <v>14180.1</v>
      </c>
      <c r="Y79" s="23">
        <v>42736</v>
      </c>
      <c r="Z79" s="4">
        <v>3.8279399999999998E-2</v>
      </c>
      <c r="AB79" s="23">
        <v>42767</v>
      </c>
      <c r="AC79" s="4">
        <v>127.88845000000001</v>
      </c>
    </row>
    <row r="80" spans="5:29" ht="16" customHeight="1" x14ac:dyDescent="0.25">
      <c r="E80" s="3"/>
      <c r="F80" s="3"/>
      <c r="S80" s="23">
        <v>42917</v>
      </c>
      <c r="T80" s="23">
        <v>1206</v>
      </c>
      <c r="W80" s="23">
        <v>42736</v>
      </c>
      <c r="X80" s="23">
        <v>14294.2</v>
      </c>
      <c r="Y80" s="23">
        <v>42767</v>
      </c>
      <c r="Z80" s="4">
        <v>4.2297700000000001E-2</v>
      </c>
      <c r="AB80" s="23">
        <v>42795</v>
      </c>
      <c r="AC80" s="4">
        <v>128.68526</v>
      </c>
    </row>
    <row r="81" spans="5:29" ht="16" customHeight="1" x14ac:dyDescent="0.25">
      <c r="E81" s="4" t="s">
        <v>117</v>
      </c>
      <c r="F81" s="3"/>
      <c r="S81" s="23">
        <v>42948</v>
      </c>
      <c r="T81" s="23">
        <v>1159</v>
      </c>
      <c r="W81" s="23">
        <v>42767</v>
      </c>
      <c r="X81" s="23">
        <v>14356.4</v>
      </c>
      <c r="Y81" s="23">
        <v>42795</v>
      </c>
      <c r="Z81" s="4">
        <v>4.3640400000000003E-2</v>
      </c>
      <c r="AB81" s="23">
        <v>42826</v>
      </c>
      <c r="AC81" s="4">
        <v>128.81806</v>
      </c>
    </row>
    <row r="82" spans="5:29" ht="16" customHeight="1" x14ac:dyDescent="0.25">
      <c r="E82" s="4" t="s">
        <v>184</v>
      </c>
      <c r="F82" s="4">
        <v>0.22500000000000001</v>
      </c>
      <c r="S82" s="23">
        <v>42979</v>
      </c>
      <c r="T82" s="23">
        <v>1181</v>
      </c>
      <c r="W82" s="23">
        <v>42795</v>
      </c>
      <c r="X82" s="23">
        <v>14408.5</v>
      </c>
      <c r="Y82" s="23">
        <v>42826</v>
      </c>
      <c r="Z82" s="4">
        <v>4.6749499999999999E-2</v>
      </c>
      <c r="AB82" s="23">
        <v>42856</v>
      </c>
      <c r="AC82" s="4">
        <v>128.95086000000001</v>
      </c>
    </row>
    <row r="83" spans="5:29" ht="16" customHeight="1" x14ac:dyDescent="0.25">
      <c r="E83" s="4" t="s">
        <v>185</v>
      </c>
      <c r="F83" s="4">
        <v>3.3000000000000002E-2</v>
      </c>
      <c r="S83" s="23">
        <v>43009</v>
      </c>
      <c r="T83" s="23">
        <v>1257</v>
      </c>
      <c r="W83" s="23">
        <v>42826</v>
      </c>
      <c r="X83" s="23">
        <v>14468.8</v>
      </c>
      <c r="Y83" s="23">
        <v>42856</v>
      </c>
      <c r="Z83" s="4">
        <v>5.2686400000000001E-2</v>
      </c>
      <c r="AB83" s="23">
        <v>42887</v>
      </c>
      <c r="AC83" s="4">
        <v>126.16202</v>
      </c>
    </row>
    <row r="84" spans="5:29" ht="16" customHeight="1" x14ac:dyDescent="0.25">
      <c r="E84" s="4" t="s">
        <v>186</v>
      </c>
      <c r="F84" s="4">
        <v>0.113</v>
      </c>
      <c r="S84" s="23">
        <v>43040</v>
      </c>
      <c r="T84" s="23">
        <v>1273</v>
      </c>
      <c r="W84" s="23">
        <v>42856</v>
      </c>
      <c r="X84" s="23">
        <v>14563.6</v>
      </c>
      <c r="Y84" s="23">
        <v>42887</v>
      </c>
      <c r="Z84" s="4">
        <v>5.1614899999999998E-2</v>
      </c>
      <c r="AB84" s="23">
        <v>42917</v>
      </c>
      <c r="AC84" s="4">
        <v>124.03718000000001</v>
      </c>
    </row>
    <row r="85" spans="5:29" ht="16" customHeight="1" x14ac:dyDescent="0.25">
      <c r="E85" s="4" t="s">
        <v>187</v>
      </c>
      <c r="F85" s="4">
        <v>8.6999999999999994E-2</v>
      </c>
      <c r="S85" s="23">
        <v>43070</v>
      </c>
      <c r="T85" s="23">
        <v>1177</v>
      </c>
      <c r="W85" s="23">
        <v>42887</v>
      </c>
      <c r="X85" s="23">
        <v>14583.9</v>
      </c>
      <c r="Y85" s="23">
        <v>42917</v>
      </c>
      <c r="Z85" s="4">
        <v>5.0693700000000001E-2</v>
      </c>
      <c r="AB85" s="23">
        <v>42948</v>
      </c>
      <c r="AC85" s="4">
        <v>128.55246</v>
      </c>
    </row>
    <row r="86" spans="5:29" ht="16" customHeight="1" x14ac:dyDescent="0.25">
      <c r="S86" s="23">
        <v>43101</v>
      </c>
      <c r="T86" s="23">
        <v>1299</v>
      </c>
      <c r="W86" s="23">
        <v>42917</v>
      </c>
      <c r="X86" s="23">
        <v>14630.7</v>
      </c>
      <c r="Y86" s="23">
        <v>42948</v>
      </c>
      <c r="Z86" s="4">
        <v>5.1645700000000003E-2</v>
      </c>
      <c r="AB86" s="23">
        <v>42979</v>
      </c>
      <c r="AC86" s="4">
        <v>126.29482</v>
      </c>
    </row>
    <row r="87" spans="5:29" ht="16" customHeight="1" x14ac:dyDescent="0.25">
      <c r="S87" s="23">
        <v>43132</v>
      </c>
      <c r="T87" s="23">
        <v>1277</v>
      </c>
      <c r="W87" s="23">
        <v>42948</v>
      </c>
      <c r="X87" s="23">
        <v>14681.5</v>
      </c>
      <c r="Y87" s="23">
        <v>42979</v>
      </c>
      <c r="Z87" s="4">
        <v>5.3149300000000003E-2</v>
      </c>
      <c r="AB87" s="23">
        <v>43009</v>
      </c>
      <c r="AC87" s="4">
        <v>133.73174</v>
      </c>
    </row>
    <row r="88" spans="5:29" ht="16" customHeight="1" x14ac:dyDescent="0.25">
      <c r="S88" s="23">
        <v>43160</v>
      </c>
      <c r="T88" s="23">
        <v>1318</v>
      </c>
      <c r="W88" s="23">
        <v>42979</v>
      </c>
      <c r="X88" s="23">
        <v>14764.1</v>
      </c>
      <c r="Y88" s="23">
        <v>43009</v>
      </c>
      <c r="Z88" s="4">
        <v>5.3475599999999998E-2</v>
      </c>
      <c r="AB88" s="23">
        <v>43040</v>
      </c>
      <c r="AC88" s="4">
        <v>130.81009</v>
      </c>
    </row>
    <row r="89" spans="5:29" ht="16" customHeight="1" x14ac:dyDescent="0.25">
      <c r="S89" s="23">
        <v>43191</v>
      </c>
      <c r="T89" s="23">
        <v>1276</v>
      </c>
      <c r="W89" s="23">
        <v>43009</v>
      </c>
      <c r="X89" s="23">
        <v>14826.3</v>
      </c>
      <c r="Y89" s="23">
        <v>43040</v>
      </c>
      <c r="Z89" s="4">
        <v>5.3421299999999998E-2</v>
      </c>
      <c r="AB89" s="23">
        <v>43070</v>
      </c>
      <c r="AC89" s="4">
        <v>127.35724</v>
      </c>
    </row>
    <row r="90" spans="5:29" ht="16" customHeight="1" x14ac:dyDescent="0.25">
      <c r="S90" s="23">
        <v>43221</v>
      </c>
      <c r="T90" s="23">
        <v>1357</v>
      </c>
      <c r="W90" s="23">
        <v>43040</v>
      </c>
      <c r="X90" s="23">
        <v>14870.2</v>
      </c>
      <c r="Y90" s="23">
        <v>43070</v>
      </c>
      <c r="Z90" s="4">
        <v>5.2094100000000004E-2</v>
      </c>
      <c r="AB90" s="23">
        <v>43101</v>
      </c>
      <c r="AC90" s="4">
        <v>127.09162999999999</v>
      </c>
    </row>
    <row r="91" spans="5:29" ht="16" customHeight="1" x14ac:dyDescent="0.25">
      <c r="S91" s="23">
        <v>43252</v>
      </c>
      <c r="T91" s="23">
        <v>1192</v>
      </c>
      <c r="W91" s="23">
        <v>43070</v>
      </c>
      <c r="X91" s="23">
        <v>14918.8</v>
      </c>
      <c r="Y91" s="23">
        <v>43101</v>
      </c>
      <c r="Z91" s="4">
        <v>5.3895999999999999E-2</v>
      </c>
      <c r="AB91" s="23">
        <v>43132</v>
      </c>
      <c r="AC91" s="4">
        <v>132.40371999999999</v>
      </c>
    </row>
    <row r="92" spans="5:29" ht="16" customHeight="1" x14ac:dyDescent="0.25">
      <c r="S92" s="23">
        <v>43282</v>
      </c>
      <c r="T92" s="23">
        <v>1208</v>
      </c>
      <c r="W92" s="23">
        <v>43101</v>
      </c>
      <c r="X92" s="23">
        <v>15064.6</v>
      </c>
      <c r="Y92" s="23">
        <v>43132</v>
      </c>
      <c r="Z92" s="4">
        <v>5.4024700000000002E-2</v>
      </c>
      <c r="AB92" s="23">
        <v>43160</v>
      </c>
      <c r="AC92" s="4">
        <v>134.66135</v>
      </c>
    </row>
    <row r="93" spans="5:29" ht="16" customHeight="1" x14ac:dyDescent="0.25">
      <c r="S93" s="23">
        <v>43313</v>
      </c>
      <c r="T93" s="23">
        <v>1288</v>
      </c>
      <c r="W93" s="23">
        <v>43132</v>
      </c>
      <c r="X93" s="23">
        <v>15132</v>
      </c>
      <c r="Y93" s="23">
        <v>43160</v>
      </c>
      <c r="Z93" s="4">
        <v>5.5113300000000004E-2</v>
      </c>
      <c r="AB93" s="23">
        <v>43191</v>
      </c>
      <c r="AC93" s="4">
        <v>131.20849999999999</v>
      </c>
    </row>
    <row r="94" spans="5:29" ht="16" customHeight="1" x14ac:dyDescent="0.25">
      <c r="S94" s="23">
        <v>43344</v>
      </c>
      <c r="T94" s="23">
        <v>1250</v>
      </c>
      <c r="W94" s="23">
        <v>43160</v>
      </c>
      <c r="X94" s="23">
        <v>15202.6</v>
      </c>
      <c r="Y94" s="23">
        <v>43191</v>
      </c>
      <c r="Z94" s="4">
        <v>5.5491800000000001E-2</v>
      </c>
      <c r="AB94" s="23">
        <v>43221</v>
      </c>
      <c r="AC94" s="4">
        <v>130.14608000000001</v>
      </c>
    </row>
    <row r="95" spans="5:29" ht="16" customHeight="1" x14ac:dyDescent="0.25">
      <c r="S95" s="23">
        <v>43374</v>
      </c>
      <c r="T95" s="23">
        <v>1221</v>
      </c>
      <c r="W95" s="23">
        <v>43191</v>
      </c>
      <c r="X95" s="23">
        <v>15271.7</v>
      </c>
      <c r="Y95" s="23">
        <v>43221</v>
      </c>
      <c r="Z95" s="4">
        <v>5.3977000000000004E-2</v>
      </c>
      <c r="AB95" s="23">
        <v>43252</v>
      </c>
      <c r="AC95" s="4">
        <v>130.41168999999999</v>
      </c>
    </row>
    <row r="96" spans="5:29" ht="16" customHeight="1" x14ac:dyDescent="0.25">
      <c r="S96" s="23">
        <v>43405</v>
      </c>
      <c r="T96" s="23">
        <v>1181</v>
      </c>
      <c r="W96" s="23">
        <v>43221</v>
      </c>
      <c r="X96" s="23">
        <v>15349.7</v>
      </c>
      <c r="Y96" s="23">
        <v>43252</v>
      </c>
      <c r="Z96" s="4">
        <v>5.77212E-2</v>
      </c>
      <c r="AB96" s="23">
        <v>43282</v>
      </c>
      <c r="AC96" s="4">
        <v>130.01328000000001</v>
      </c>
    </row>
    <row r="97" spans="19:29" ht="16" customHeight="1" x14ac:dyDescent="0.25">
      <c r="S97" s="23">
        <v>43435</v>
      </c>
      <c r="T97" s="23">
        <v>1095</v>
      </c>
      <c r="W97" s="23">
        <v>43252</v>
      </c>
      <c r="X97" s="23">
        <v>15425.7</v>
      </c>
      <c r="Y97" s="23">
        <v>43282</v>
      </c>
      <c r="Z97" s="4">
        <v>6.0017599999999997E-2</v>
      </c>
      <c r="AB97" s="23">
        <v>43313</v>
      </c>
      <c r="AC97" s="4">
        <v>127.75564</v>
      </c>
    </row>
    <row r="98" spans="19:29" ht="16" customHeight="1" x14ac:dyDescent="0.25">
      <c r="S98" s="23">
        <v>43466</v>
      </c>
      <c r="T98" s="23">
        <v>1226</v>
      </c>
      <c r="W98" s="23">
        <v>43282</v>
      </c>
      <c r="X98" s="23">
        <v>15508.8</v>
      </c>
      <c r="Y98" s="23">
        <v>43313</v>
      </c>
      <c r="Z98" s="4">
        <v>6.0845299999999998E-2</v>
      </c>
      <c r="AB98" s="23">
        <v>43344</v>
      </c>
      <c r="AC98" s="4">
        <v>132.93493000000001</v>
      </c>
    </row>
    <row r="99" spans="19:29" ht="16" customHeight="1" x14ac:dyDescent="0.25">
      <c r="S99" s="23">
        <v>43497</v>
      </c>
      <c r="T99" s="23">
        <v>1121</v>
      </c>
      <c r="W99" s="23">
        <v>43313</v>
      </c>
      <c r="X99" s="23">
        <v>15574.8</v>
      </c>
      <c r="Y99" s="23">
        <v>43344</v>
      </c>
      <c r="Z99" s="4">
        <v>5.6996399999999996E-2</v>
      </c>
      <c r="AB99" s="23">
        <v>43374</v>
      </c>
      <c r="AC99" s="4">
        <v>130.94290000000001</v>
      </c>
    </row>
    <row r="100" spans="19:29" ht="16" customHeight="1" x14ac:dyDescent="0.25">
      <c r="S100" s="23">
        <v>43525</v>
      </c>
      <c r="T100" s="23">
        <v>1191</v>
      </c>
      <c r="W100" s="23">
        <v>43344</v>
      </c>
      <c r="X100" s="23">
        <v>15605.6</v>
      </c>
      <c r="Y100" s="23">
        <v>43374</v>
      </c>
      <c r="Z100" s="4">
        <v>5.69191E-2</v>
      </c>
      <c r="AB100" s="23">
        <v>43405</v>
      </c>
      <c r="AC100" s="4">
        <v>129.48206999999999</v>
      </c>
    </row>
    <row r="101" spans="19:29" ht="16" customHeight="1" x14ac:dyDescent="0.25">
      <c r="S101" s="23">
        <v>43556</v>
      </c>
      <c r="T101" s="23">
        <v>1272</v>
      </c>
      <c r="W101" s="23">
        <v>43374</v>
      </c>
      <c r="X101" s="23">
        <v>15670.2</v>
      </c>
      <c r="Y101" s="23">
        <v>43405</v>
      </c>
      <c r="Z101" s="4">
        <v>5.6993200000000001E-2</v>
      </c>
      <c r="AB101" s="23">
        <v>43435</v>
      </c>
      <c r="AC101" s="4">
        <v>130.54449</v>
      </c>
    </row>
    <row r="102" spans="19:29" ht="16" customHeight="1" x14ac:dyDescent="0.25">
      <c r="S102" s="23">
        <v>43586</v>
      </c>
      <c r="T102" s="23">
        <v>1293</v>
      </c>
      <c r="W102" s="23">
        <v>43405</v>
      </c>
      <c r="X102" s="23">
        <v>15717.7</v>
      </c>
      <c r="Y102" s="23">
        <v>43435</v>
      </c>
      <c r="Z102" s="4">
        <v>6.7445099999999994E-2</v>
      </c>
      <c r="AB102" s="23">
        <v>43466</v>
      </c>
      <c r="AC102" s="4">
        <v>121.11554</v>
      </c>
    </row>
    <row r="103" spans="19:29" ht="16" customHeight="1" x14ac:dyDescent="0.25">
      <c r="S103" s="23">
        <v>43617</v>
      </c>
      <c r="T103" s="23">
        <v>1243</v>
      </c>
      <c r="W103" s="23">
        <v>43435</v>
      </c>
      <c r="X103" s="23">
        <v>15925</v>
      </c>
      <c r="Y103" s="23">
        <v>43466</v>
      </c>
      <c r="Z103" s="4">
        <v>5.8581000000000001E-2</v>
      </c>
      <c r="AB103" s="23">
        <v>43497</v>
      </c>
      <c r="AC103" s="4">
        <v>124.56838999999999</v>
      </c>
    </row>
    <row r="104" spans="19:29" ht="16" customHeight="1" x14ac:dyDescent="0.25">
      <c r="S104" s="23">
        <v>43647</v>
      </c>
      <c r="T104" s="23">
        <v>1240</v>
      </c>
      <c r="W104" s="23">
        <v>43466</v>
      </c>
      <c r="X104" s="23">
        <v>15947.1</v>
      </c>
      <c r="Y104" s="23">
        <v>43497</v>
      </c>
      <c r="Z104" s="4">
        <v>5.7441199999999998E-2</v>
      </c>
      <c r="AB104" s="23">
        <v>43525</v>
      </c>
      <c r="AC104" s="4">
        <v>130.67729</v>
      </c>
    </row>
    <row r="105" spans="19:29" ht="16" customHeight="1" x14ac:dyDescent="0.25">
      <c r="S105" s="23">
        <v>43678</v>
      </c>
      <c r="T105" s="23">
        <v>1375</v>
      </c>
      <c r="W105" s="23">
        <v>43497</v>
      </c>
      <c r="X105" s="23">
        <v>16001.2</v>
      </c>
      <c r="Y105" s="23">
        <v>43525</v>
      </c>
      <c r="Z105" s="4">
        <v>5.5319500000000001E-2</v>
      </c>
      <c r="AB105" s="23">
        <v>43556</v>
      </c>
      <c r="AC105" s="4">
        <v>129.08367000000001</v>
      </c>
    </row>
    <row r="106" spans="19:29" ht="16" customHeight="1" x14ac:dyDescent="0.25">
      <c r="S106" s="23">
        <v>43709</v>
      </c>
      <c r="T106" s="23">
        <v>1311</v>
      </c>
      <c r="W106" s="23">
        <v>43525</v>
      </c>
      <c r="X106" s="23">
        <v>16043.6</v>
      </c>
      <c r="Y106" s="23">
        <v>43556</v>
      </c>
      <c r="Z106" s="4">
        <v>5.1330199999999999E-2</v>
      </c>
      <c r="AB106" s="23">
        <v>43586</v>
      </c>
      <c r="AC106" s="4">
        <v>132.80212</v>
      </c>
    </row>
    <row r="107" spans="19:29" ht="16" customHeight="1" x14ac:dyDescent="0.25">
      <c r="S107" s="23">
        <v>43739</v>
      </c>
      <c r="T107" s="23">
        <v>1325</v>
      </c>
      <c r="W107" s="23">
        <v>43556</v>
      </c>
      <c r="X107" s="23">
        <v>16055.6</v>
      </c>
      <c r="Y107" s="23">
        <v>43586</v>
      </c>
      <c r="Z107" s="4">
        <v>4.6632800000000002E-2</v>
      </c>
      <c r="AB107" s="23">
        <v>43617</v>
      </c>
      <c r="AC107" s="4">
        <v>130.41168999999999</v>
      </c>
    </row>
    <row r="108" spans="19:29" ht="16" customHeight="1" x14ac:dyDescent="0.25">
      <c r="S108" s="23">
        <v>43770</v>
      </c>
      <c r="T108" s="23">
        <v>1353</v>
      </c>
      <c r="W108" s="23">
        <v>43586</v>
      </c>
      <c r="X108" s="23">
        <v>16065.5</v>
      </c>
      <c r="Y108" s="23">
        <v>43617</v>
      </c>
      <c r="Z108" s="4">
        <v>4.3952600000000001E-2</v>
      </c>
      <c r="AB108" s="23">
        <v>43647</v>
      </c>
      <c r="AC108" s="4">
        <v>130.67729</v>
      </c>
    </row>
    <row r="109" spans="19:29" ht="16" customHeight="1" x14ac:dyDescent="0.25">
      <c r="S109" s="23">
        <v>43800</v>
      </c>
      <c r="T109" s="23">
        <v>1548</v>
      </c>
      <c r="W109" s="23">
        <v>43617</v>
      </c>
      <c r="X109" s="23">
        <v>16103.7</v>
      </c>
      <c r="Y109" s="23">
        <v>43647</v>
      </c>
      <c r="Z109" s="4">
        <v>4.10219E-2</v>
      </c>
      <c r="AB109" s="23">
        <v>43678</v>
      </c>
      <c r="AC109" s="4">
        <v>119.25631</v>
      </c>
    </row>
    <row r="110" spans="19:29" ht="16" customHeight="1" x14ac:dyDescent="0.25">
      <c r="S110" s="23">
        <v>43831</v>
      </c>
      <c r="T110" s="23">
        <v>1581</v>
      </c>
      <c r="W110" s="23">
        <v>43647</v>
      </c>
      <c r="X110" s="23">
        <v>16145</v>
      </c>
      <c r="Y110" s="23">
        <v>43678</v>
      </c>
      <c r="Z110" s="4">
        <v>4.2607299999999994E-2</v>
      </c>
      <c r="AB110" s="23">
        <v>43709</v>
      </c>
      <c r="AC110" s="4">
        <v>123.77158</v>
      </c>
    </row>
    <row r="111" spans="19:29" ht="16" customHeight="1" x14ac:dyDescent="0.25">
      <c r="S111" s="23">
        <v>43862</v>
      </c>
      <c r="T111" s="23">
        <v>1549</v>
      </c>
      <c r="W111" s="23">
        <v>43678</v>
      </c>
      <c r="X111" s="23">
        <v>16238.4</v>
      </c>
      <c r="Y111" s="23">
        <v>43709</v>
      </c>
      <c r="Z111" s="4">
        <v>4.3388299999999998E-2</v>
      </c>
      <c r="AB111" s="23">
        <v>43739</v>
      </c>
      <c r="AC111" s="4">
        <v>126.82603</v>
      </c>
    </row>
    <row r="112" spans="19:29" ht="16" customHeight="1" x14ac:dyDescent="0.25">
      <c r="S112" s="23">
        <v>43891</v>
      </c>
      <c r="T112" s="23">
        <v>1266</v>
      </c>
      <c r="W112" s="23">
        <v>43709</v>
      </c>
      <c r="X112" s="23">
        <v>16282.7</v>
      </c>
      <c r="Y112" s="23">
        <v>43739</v>
      </c>
      <c r="Z112" s="4">
        <v>4.2284100000000005E-2</v>
      </c>
      <c r="AB112" s="23">
        <v>43770</v>
      </c>
      <c r="AC112" s="4">
        <v>128.55246</v>
      </c>
    </row>
    <row r="113" spans="19:29" ht="16" customHeight="1" x14ac:dyDescent="0.25">
      <c r="S113" s="23">
        <v>43922</v>
      </c>
      <c r="T113" s="23">
        <v>936</v>
      </c>
      <c r="W113" s="23">
        <v>43739</v>
      </c>
      <c r="X113" s="23">
        <v>16332.8</v>
      </c>
      <c r="Y113" s="23">
        <v>43770</v>
      </c>
      <c r="Z113" s="4">
        <v>4.34224E-2</v>
      </c>
      <c r="AB113" s="23">
        <v>43800</v>
      </c>
      <c r="AC113" s="4">
        <v>131.87251000000001</v>
      </c>
    </row>
    <row r="114" spans="19:29" ht="16" customHeight="1" x14ac:dyDescent="0.25">
      <c r="S114" s="23">
        <v>43952</v>
      </c>
      <c r="T114" s="23">
        <v>1039</v>
      </c>
      <c r="W114" s="23">
        <v>43770</v>
      </c>
      <c r="X114" s="23">
        <v>16400.2</v>
      </c>
      <c r="Y114" s="23">
        <v>43800</v>
      </c>
      <c r="Z114" s="4">
        <v>2.71962E-2</v>
      </c>
      <c r="AB114" s="23">
        <v>43831</v>
      </c>
      <c r="AC114" s="4">
        <v>132.53652</v>
      </c>
    </row>
    <row r="115" spans="19:29" ht="16" customHeight="1" x14ac:dyDescent="0.25">
      <c r="S115" s="23">
        <v>43983</v>
      </c>
      <c r="T115" s="23">
        <v>1266</v>
      </c>
      <c r="W115" s="23">
        <v>43800</v>
      </c>
      <c r="X115" s="23">
        <v>16358.1</v>
      </c>
      <c r="Y115" s="23">
        <v>43831</v>
      </c>
      <c r="Z115" s="4">
        <v>3.82201E-2</v>
      </c>
      <c r="AB115" s="23">
        <v>43862</v>
      </c>
      <c r="AC115" s="4">
        <v>134.13014999999999</v>
      </c>
    </row>
    <row r="116" spans="19:29" ht="16" customHeight="1" x14ac:dyDescent="0.25">
      <c r="S116" s="23">
        <v>44013</v>
      </c>
      <c r="T116" s="23">
        <v>1526</v>
      </c>
      <c r="W116" s="23">
        <v>43831</v>
      </c>
      <c r="X116" s="23">
        <v>16556.599999999999</v>
      </c>
      <c r="Y116" s="23">
        <v>43862</v>
      </c>
      <c r="Z116" s="4">
        <v>3.9778300000000003E-2</v>
      </c>
      <c r="AB116" s="23">
        <v>43891</v>
      </c>
      <c r="AC116" s="4">
        <v>118.32669</v>
      </c>
    </row>
    <row r="117" spans="19:29" ht="16" customHeight="1" x14ac:dyDescent="0.25">
      <c r="S117" s="23">
        <v>44044</v>
      </c>
      <c r="T117" s="23">
        <v>1396</v>
      </c>
      <c r="W117" s="23">
        <v>43862</v>
      </c>
      <c r="X117" s="23">
        <v>16637.7</v>
      </c>
      <c r="Y117" s="23">
        <v>43891</v>
      </c>
      <c r="Z117" s="4">
        <v>2.0350799999999999E-2</v>
      </c>
      <c r="AB117" s="23">
        <v>43922</v>
      </c>
      <c r="AC117" s="4">
        <v>95.351929999999996</v>
      </c>
    </row>
    <row r="118" spans="19:29" ht="16" customHeight="1" x14ac:dyDescent="0.25">
      <c r="S118" s="23">
        <v>44075</v>
      </c>
      <c r="T118" s="23">
        <v>1473</v>
      </c>
      <c r="W118" s="23">
        <v>43891</v>
      </c>
      <c r="X118" s="23">
        <v>16370.1</v>
      </c>
      <c r="Y118" s="23">
        <v>43922</v>
      </c>
      <c r="Z118" s="4">
        <v>0.16562449999999998</v>
      </c>
      <c r="AB118" s="23">
        <v>43952</v>
      </c>
      <c r="AC118" s="4">
        <v>96.015940000000001</v>
      </c>
    </row>
    <row r="119" spans="19:29" ht="16" customHeight="1" x14ac:dyDescent="0.25">
      <c r="S119" s="23">
        <v>44105</v>
      </c>
      <c r="T119" s="23">
        <v>1543</v>
      </c>
      <c r="W119" s="23">
        <v>43922</v>
      </c>
      <c r="X119" s="23">
        <v>18714.8</v>
      </c>
      <c r="Y119" s="23">
        <v>43952</v>
      </c>
      <c r="Z119" s="4">
        <v>0.10675050000000001</v>
      </c>
      <c r="AB119" s="23">
        <v>43983</v>
      </c>
      <c r="AC119" s="4">
        <v>103.71845999999999</v>
      </c>
    </row>
    <row r="120" spans="19:29" ht="16" customHeight="1" x14ac:dyDescent="0.25">
      <c r="S120" s="23">
        <v>44136</v>
      </c>
      <c r="T120" s="23">
        <v>1543</v>
      </c>
      <c r="W120" s="23">
        <v>43952</v>
      </c>
      <c r="X120" s="23">
        <v>17780.5</v>
      </c>
      <c r="Y120" s="23">
        <v>43983</v>
      </c>
      <c r="Z120" s="4">
        <v>0.1031813</v>
      </c>
      <c r="AB120" s="23">
        <v>44013</v>
      </c>
      <c r="AC120" s="4">
        <v>96.281540000000007</v>
      </c>
    </row>
    <row r="121" spans="19:29" ht="16" customHeight="1" x14ac:dyDescent="0.25">
      <c r="S121" s="23">
        <v>44166</v>
      </c>
      <c r="T121" s="23">
        <v>1614</v>
      </c>
      <c r="W121" s="23">
        <v>43983</v>
      </c>
      <c r="X121" s="23">
        <v>17765.3</v>
      </c>
      <c r="Y121" s="23">
        <v>44013</v>
      </c>
      <c r="Z121" s="4">
        <v>0.11347789999999999</v>
      </c>
      <c r="AB121" s="23">
        <v>44044</v>
      </c>
      <c r="AC121" s="4">
        <v>98.406369999999995</v>
      </c>
    </row>
    <row r="122" spans="19:29" ht="16" customHeight="1" x14ac:dyDescent="0.25">
      <c r="S122" s="23">
        <v>44197</v>
      </c>
      <c r="T122" s="23">
        <v>1630</v>
      </c>
      <c r="W122" s="23">
        <v>44013</v>
      </c>
      <c r="X122" s="23">
        <v>17977.099999999999</v>
      </c>
      <c r="Y122" s="23">
        <v>44044</v>
      </c>
      <c r="Z122" s="4">
        <v>6.71741E-2</v>
      </c>
      <c r="AB122" s="23">
        <v>44075</v>
      </c>
      <c r="AC122" s="4">
        <v>106.77291</v>
      </c>
    </row>
    <row r="123" spans="19:29" ht="16" customHeight="1" x14ac:dyDescent="0.25">
      <c r="S123" s="23">
        <v>44228</v>
      </c>
      <c r="T123" s="23">
        <v>1404</v>
      </c>
      <c r="W123" s="23">
        <v>44044</v>
      </c>
      <c r="X123" s="23">
        <v>17329.2</v>
      </c>
      <c r="Y123" s="23">
        <v>44075</v>
      </c>
      <c r="Z123" s="4">
        <v>7.1793999999999997E-2</v>
      </c>
      <c r="AB123" s="23">
        <v>44105</v>
      </c>
      <c r="AC123" s="4">
        <v>108.63214000000001</v>
      </c>
    </row>
    <row r="124" spans="19:29" ht="16" customHeight="1" x14ac:dyDescent="0.25">
      <c r="S124" s="23">
        <v>44256</v>
      </c>
      <c r="T124" s="23">
        <v>1696</v>
      </c>
      <c r="W124" s="23">
        <v>44075</v>
      </c>
      <c r="X124" s="23">
        <v>17451.7</v>
      </c>
      <c r="Y124" s="23">
        <v>44105</v>
      </c>
      <c r="Z124" s="4">
        <v>6.5010300000000007E-2</v>
      </c>
      <c r="AB124" s="23">
        <v>44136</v>
      </c>
      <c r="AC124" s="4">
        <v>102.12483</v>
      </c>
    </row>
    <row r="125" spans="19:29" ht="16" customHeight="1" x14ac:dyDescent="0.25">
      <c r="S125" s="23">
        <v>44287</v>
      </c>
      <c r="T125" s="23">
        <v>1495</v>
      </c>
      <c r="W125" s="23">
        <v>44105</v>
      </c>
      <c r="X125" s="23">
        <v>17394.599999999999</v>
      </c>
      <c r="Y125" s="23">
        <v>44136</v>
      </c>
      <c r="Z125" s="4">
        <v>4.8822599999999994E-2</v>
      </c>
      <c r="AB125" s="23">
        <v>44166</v>
      </c>
      <c r="AC125" s="4">
        <v>107.17131000000001</v>
      </c>
    </row>
    <row r="126" spans="19:29" ht="16" customHeight="1" x14ac:dyDescent="0.25">
      <c r="S126" s="23">
        <v>44317</v>
      </c>
      <c r="T126" s="23">
        <v>1589</v>
      </c>
      <c r="W126" s="23">
        <v>44136</v>
      </c>
      <c r="X126" s="23">
        <v>17200.900000000001</v>
      </c>
      <c r="Y126" s="23">
        <v>44166</v>
      </c>
      <c r="Z126" s="4">
        <v>5.87477E-2</v>
      </c>
      <c r="AB126" s="23">
        <v>44197</v>
      </c>
      <c r="AC126" s="4">
        <v>104.91368</v>
      </c>
    </row>
    <row r="127" spans="19:29" ht="16" customHeight="1" x14ac:dyDescent="0.25">
      <c r="S127" s="23">
        <v>44348</v>
      </c>
      <c r="T127" s="23">
        <v>1650</v>
      </c>
      <c r="W127" s="23">
        <v>44166</v>
      </c>
      <c r="X127" s="23">
        <v>17319.099999999999</v>
      </c>
      <c r="Y127" s="23">
        <v>44197</v>
      </c>
      <c r="Z127" s="4">
        <v>0.16231590000000001</v>
      </c>
      <c r="AB127" s="23">
        <v>44228</v>
      </c>
      <c r="AC127" s="4">
        <v>101.99203</v>
      </c>
    </row>
    <row r="128" spans="19:29" ht="16" customHeight="1" x14ac:dyDescent="0.25">
      <c r="S128" s="23">
        <v>44378</v>
      </c>
      <c r="T128" s="23">
        <v>1597</v>
      </c>
      <c r="W128" s="23">
        <v>44197</v>
      </c>
      <c r="X128" s="23">
        <v>19244</v>
      </c>
      <c r="Y128" s="23">
        <v>44228</v>
      </c>
      <c r="Z128" s="4">
        <v>6.4077400000000007E-2</v>
      </c>
      <c r="AB128" s="23">
        <v>44256</v>
      </c>
      <c r="AC128" s="4">
        <v>112.749</v>
      </c>
    </row>
    <row r="129" spans="19:29" ht="16" customHeight="1" x14ac:dyDescent="0.25">
      <c r="S129" s="23">
        <v>44409</v>
      </c>
      <c r="T129" s="23">
        <v>1594</v>
      </c>
      <c r="W129" s="23">
        <v>44228</v>
      </c>
      <c r="X129" s="23">
        <v>17703.8</v>
      </c>
      <c r="Y129" s="23">
        <v>44256</v>
      </c>
      <c r="Z129" s="4">
        <v>0.3363022</v>
      </c>
      <c r="AB129" s="23">
        <v>44287</v>
      </c>
      <c r="AC129" s="4">
        <v>117.26428</v>
      </c>
    </row>
    <row r="130" spans="19:29" ht="16" customHeight="1" x14ac:dyDescent="0.25">
      <c r="S130" s="23">
        <v>44440</v>
      </c>
      <c r="T130" s="23">
        <v>1577</v>
      </c>
      <c r="W130" s="23">
        <v>44256</v>
      </c>
      <c r="X130" s="23">
        <v>21875.4</v>
      </c>
      <c r="Y130" s="23">
        <v>44287</v>
      </c>
      <c r="Z130" s="4">
        <v>-3.3610000000000003E-3</v>
      </c>
      <c r="AB130" s="23">
        <v>44317</v>
      </c>
      <c r="AC130" s="4">
        <v>110.09296000000001</v>
      </c>
    </row>
    <row r="131" spans="19:29" ht="16" customHeight="1" x14ac:dyDescent="0.25">
      <c r="S131" s="23">
        <v>44470</v>
      </c>
      <c r="T131" s="23">
        <v>1579</v>
      </c>
      <c r="W131" s="23">
        <v>44287</v>
      </c>
      <c r="X131" s="23">
        <v>18651.900000000001</v>
      </c>
      <c r="Y131" s="23">
        <v>44317</v>
      </c>
      <c r="Z131" s="4">
        <v>2.4043199999999997E-2</v>
      </c>
      <c r="AB131" s="23">
        <v>44348</v>
      </c>
      <c r="AC131" s="4">
        <v>113.54582000000001</v>
      </c>
    </row>
    <row r="132" spans="19:29" ht="16" customHeight="1" x14ac:dyDescent="0.25">
      <c r="S132" s="23">
        <v>44501</v>
      </c>
      <c r="T132" s="23">
        <v>1705</v>
      </c>
      <c r="W132" s="23">
        <v>44317</v>
      </c>
      <c r="X132" s="23">
        <v>18208</v>
      </c>
      <c r="Y132" s="23">
        <v>44348</v>
      </c>
      <c r="Z132" s="4">
        <v>2.5459700000000002E-2</v>
      </c>
      <c r="AB132" s="23">
        <v>44378</v>
      </c>
      <c r="AC132" s="4">
        <v>107.83533</v>
      </c>
    </row>
    <row r="133" spans="19:29" ht="16" customHeight="1" x14ac:dyDescent="0.25">
      <c r="S133" s="23">
        <v>44531</v>
      </c>
      <c r="T133" s="23">
        <v>1722</v>
      </c>
      <c r="W133" s="23">
        <v>44348</v>
      </c>
      <c r="X133" s="23">
        <v>18217.599999999999</v>
      </c>
      <c r="Y133" s="23">
        <v>44378</v>
      </c>
      <c r="Z133" s="4">
        <v>2.4970699999999998E-2</v>
      </c>
      <c r="AB133" s="23">
        <v>44409</v>
      </c>
      <c r="AC133" s="4">
        <v>93.359889999999993</v>
      </c>
    </row>
    <row r="134" spans="19:29" ht="16" customHeight="1" x14ac:dyDescent="0.25">
      <c r="S134" s="23">
        <v>44562</v>
      </c>
      <c r="T134" s="23">
        <v>1702</v>
      </c>
      <c r="W134" s="23">
        <v>44378</v>
      </c>
      <c r="X134" s="23">
        <v>18426</v>
      </c>
      <c r="Y134" s="23">
        <v>44409</v>
      </c>
      <c r="Z134" s="4">
        <v>6.5392500000000006E-2</v>
      </c>
      <c r="AB134" s="23">
        <v>44440</v>
      </c>
      <c r="AC134" s="4">
        <v>96.679950000000005</v>
      </c>
    </row>
    <row r="135" spans="19:29" ht="16" customHeight="1" x14ac:dyDescent="0.25">
      <c r="S135" s="23">
        <v>44593</v>
      </c>
      <c r="T135" s="23">
        <v>1735</v>
      </c>
      <c r="W135" s="23">
        <v>44409</v>
      </c>
      <c r="X135" s="23">
        <v>18462.400000000001</v>
      </c>
      <c r="Y135" s="23">
        <v>44440</v>
      </c>
      <c r="Z135" s="4">
        <v>4.9072600000000001E-2</v>
      </c>
      <c r="AB135" s="23">
        <v>44470</v>
      </c>
      <c r="AC135" s="4">
        <v>95.219120000000004</v>
      </c>
    </row>
    <row r="136" spans="19:29" ht="16" customHeight="1" x14ac:dyDescent="0.25">
      <c r="S136" s="23">
        <v>44621</v>
      </c>
      <c r="T136" s="23">
        <v>1712</v>
      </c>
      <c r="W136" s="23">
        <v>44440</v>
      </c>
      <c r="X136" s="23">
        <v>18308.099999999999</v>
      </c>
      <c r="Y136" s="23">
        <v>44470</v>
      </c>
      <c r="Z136" s="4">
        <v>5.9576000000000004E-2</v>
      </c>
      <c r="AB136" s="23">
        <v>44501</v>
      </c>
      <c r="AC136" s="4">
        <v>89.508629999999997</v>
      </c>
    </row>
    <row r="137" spans="19:29" ht="16" customHeight="1" x14ac:dyDescent="0.25">
      <c r="S137" s="23">
        <v>44652</v>
      </c>
      <c r="T137" s="23">
        <v>1820</v>
      </c>
      <c r="W137" s="23">
        <v>44470</v>
      </c>
      <c r="X137" s="23">
        <v>18430.900000000001</v>
      </c>
      <c r="Y137" s="23">
        <v>44501</v>
      </c>
      <c r="Z137" s="4">
        <v>7.5757699999999997E-2</v>
      </c>
      <c r="AB137" s="23">
        <v>44531</v>
      </c>
      <c r="AC137" s="4">
        <v>93.758300000000006</v>
      </c>
    </row>
    <row r="138" spans="19:29" ht="16" customHeight="1" x14ac:dyDescent="0.25">
      <c r="S138" s="23">
        <v>44682</v>
      </c>
      <c r="T138" s="23">
        <v>1531</v>
      </c>
      <c r="W138" s="23">
        <v>44501</v>
      </c>
      <c r="X138" s="23">
        <v>18504</v>
      </c>
      <c r="Y138" s="23">
        <v>44531</v>
      </c>
      <c r="Z138" s="4">
        <v>7.0534800000000009E-2</v>
      </c>
      <c r="AB138" s="23">
        <v>44562</v>
      </c>
      <c r="AC138" s="4">
        <v>89.243030000000005</v>
      </c>
    </row>
    <row r="139" spans="19:29" ht="16" customHeight="1" x14ac:dyDescent="0.25">
      <c r="S139" s="23">
        <v>44713</v>
      </c>
      <c r="T139" s="23">
        <v>1551</v>
      </c>
      <c r="W139" s="23">
        <v>44531</v>
      </c>
      <c r="X139" s="23">
        <v>18540.7</v>
      </c>
      <c r="Y139" s="23">
        <v>44562</v>
      </c>
      <c r="Z139" s="4">
        <v>-5.4151900000000003E-2</v>
      </c>
      <c r="AB139" s="23">
        <v>44593</v>
      </c>
      <c r="AC139" s="4">
        <v>83.399730000000005</v>
      </c>
    </row>
    <row r="140" spans="19:29" ht="16" customHeight="1" x14ac:dyDescent="0.25">
      <c r="S140" s="23">
        <v>44743</v>
      </c>
      <c r="T140" s="23">
        <v>1381</v>
      </c>
      <c r="W140" s="23">
        <v>44562</v>
      </c>
      <c r="X140" s="23">
        <v>18201.900000000001</v>
      </c>
      <c r="Y140" s="23">
        <v>44593</v>
      </c>
      <c r="Z140" s="4">
        <v>3.4659200000000001E-2</v>
      </c>
      <c r="AB140" s="23">
        <v>44621</v>
      </c>
      <c r="AC140" s="4">
        <v>78.884460000000004</v>
      </c>
    </row>
    <row r="141" spans="19:29" ht="16" customHeight="1" x14ac:dyDescent="0.25">
      <c r="S141" s="23">
        <v>44774</v>
      </c>
      <c r="T141" s="23">
        <v>1531</v>
      </c>
      <c r="W141" s="23">
        <v>44593</v>
      </c>
      <c r="X141" s="23">
        <v>18317.400000000001</v>
      </c>
      <c r="Y141" s="23">
        <v>44621</v>
      </c>
      <c r="Z141" s="4">
        <v>-0.1593022</v>
      </c>
      <c r="AB141" s="23">
        <v>44652</v>
      </c>
      <c r="AC141" s="4">
        <v>86.58699</v>
      </c>
    </row>
    <row r="142" spans="19:29" ht="16" customHeight="1" x14ac:dyDescent="0.25">
      <c r="S142" s="23">
        <v>44805</v>
      </c>
      <c r="T142" s="23">
        <v>1488</v>
      </c>
      <c r="W142" s="23">
        <v>44621</v>
      </c>
      <c r="X142" s="23">
        <v>18390.599999999999</v>
      </c>
      <c r="Y142" s="23">
        <v>44652</v>
      </c>
      <c r="Z142" s="4">
        <v>-1.1012299999999999E-2</v>
      </c>
      <c r="AB142" s="23">
        <v>44682</v>
      </c>
      <c r="AC142" s="4">
        <v>77.556439999999995</v>
      </c>
    </row>
    <row r="143" spans="19:29" ht="16" customHeight="1" x14ac:dyDescent="0.25">
      <c r="S143" s="23">
        <v>44835</v>
      </c>
      <c r="T143" s="23">
        <v>1435</v>
      </c>
      <c r="W143" s="23">
        <v>44652</v>
      </c>
      <c r="X143" s="23">
        <v>18446.5</v>
      </c>
      <c r="Y143" s="23">
        <v>44682</v>
      </c>
      <c r="Z143" s="4">
        <v>1.83381E-2</v>
      </c>
      <c r="AB143" s="23">
        <v>44713</v>
      </c>
      <c r="AC143" s="4">
        <v>66.401060000000001</v>
      </c>
    </row>
    <row r="144" spans="19:29" ht="16" customHeight="1" x14ac:dyDescent="0.25">
      <c r="S144" s="23">
        <v>44866</v>
      </c>
      <c r="T144" s="23">
        <v>1424</v>
      </c>
      <c r="W144" s="23">
        <v>44682</v>
      </c>
      <c r="X144" s="23">
        <v>18541.900000000001</v>
      </c>
      <c r="Y144" s="23">
        <v>44713</v>
      </c>
      <c r="Z144" s="4">
        <v>2.5294199999999999E-2</v>
      </c>
      <c r="AB144" s="23">
        <v>44743</v>
      </c>
      <c r="AC144" s="4">
        <v>68.393090000000001</v>
      </c>
    </row>
    <row r="145" spans="19:29" ht="16" customHeight="1" x14ac:dyDescent="0.25">
      <c r="S145" s="23">
        <v>44896</v>
      </c>
      <c r="T145" s="23">
        <v>1308</v>
      </c>
      <c r="W145" s="23">
        <v>44713</v>
      </c>
      <c r="X145" s="23">
        <v>18678.400000000001</v>
      </c>
      <c r="Y145" s="23">
        <v>44743</v>
      </c>
      <c r="Z145" s="4">
        <v>2.6842500000000002E-2</v>
      </c>
      <c r="AB145" s="23">
        <v>44774</v>
      </c>
      <c r="AC145" s="4">
        <v>77.290840000000003</v>
      </c>
    </row>
    <row r="146" spans="19:29" ht="16" customHeight="1" x14ac:dyDescent="0.25">
      <c r="S146" s="23">
        <v>44927</v>
      </c>
      <c r="T146" s="23">
        <v>1361</v>
      </c>
      <c r="W146" s="23">
        <v>44743</v>
      </c>
      <c r="X146" s="23">
        <v>18920.599999999999</v>
      </c>
      <c r="Y146" s="23">
        <v>44774</v>
      </c>
      <c r="Z146" s="4">
        <v>3.3847200000000001E-2</v>
      </c>
      <c r="AB146" s="23">
        <v>44805</v>
      </c>
      <c r="AC146" s="4">
        <v>77.822050000000004</v>
      </c>
    </row>
    <row r="147" spans="19:29" ht="16" customHeight="1" x14ac:dyDescent="0.25">
      <c r="S147" s="23">
        <v>44958</v>
      </c>
      <c r="T147" s="23">
        <v>1399</v>
      </c>
      <c r="W147" s="23">
        <v>44774</v>
      </c>
      <c r="X147" s="23">
        <v>19087.3</v>
      </c>
      <c r="Y147" s="23">
        <v>44805</v>
      </c>
      <c r="Z147" s="4">
        <v>4.9633799999999999E-2</v>
      </c>
      <c r="AB147" s="23">
        <v>44835</v>
      </c>
      <c r="AC147" s="4">
        <v>79.548469999999995</v>
      </c>
    </row>
    <row r="148" spans="19:29" ht="16" customHeight="1" x14ac:dyDescent="0.25">
      <c r="S148" s="23">
        <v>44986</v>
      </c>
      <c r="T148" s="23">
        <v>1377</v>
      </c>
      <c r="W148" s="23">
        <v>44805</v>
      </c>
      <c r="X148" s="23">
        <v>19216.8</v>
      </c>
      <c r="Y148" s="23">
        <v>44835</v>
      </c>
      <c r="Z148" s="4">
        <v>5.0534700000000002E-2</v>
      </c>
      <c r="AB148" s="23">
        <v>44866</v>
      </c>
      <c r="AC148" s="4">
        <v>75.2988</v>
      </c>
    </row>
    <row r="149" spans="19:29" ht="16" customHeight="1" x14ac:dyDescent="0.25">
      <c r="S149" s="23">
        <v>45017</v>
      </c>
      <c r="T149" s="23">
        <v>1354</v>
      </c>
      <c r="W149" s="23">
        <v>44835</v>
      </c>
      <c r="X149" s="23">
        <v>19362.3</v>
      </c>
      <c r="Y149" s="23">
        <v>44866</v>
      </c>
      <c r="Z149" s="4">
        <v>5.01027E-2</v>
      </c>
      <c r="AB149" s="23">
        <v>44896</v>
      </c>
      <c r="AC149" s="4">
        <v>79.415670000000006</v>
      </c>
    </row>
    <row r="150" spans="19:29" ht="16" customHeight="1" x14ac:dyDescent="0.25">
      <c r="S150" s="23">
        <v>45047</v>
      </c>
      <c r="T150" s="23">
        <v>1584</v>
      </c>
      <c r="W150" s="23">
        <v>44866</v>
      </c>
      <c r="X150" s="23">
        <v>19431.099999999999</v>
      </c>
      <c r="Y150" s="23">
        <v>44896</v>
      </c>
      <c r="Z150" s="4">
        <v>5.3541699999999998E-2</v>
      </c>
      <c r="AB150" s="23">
        <v>44927</v>
      </c>
      <c r="AC150" s="4">
        <v>86.188580000000002</v>
      </c>
    </row>
    <row r="151" spans="19:29" ht="16" customHeight="1" x14ac:dyDescent="0.25">
      <c r="S151" s="23">
        <v>45078</v>
      </c>
      <c r="T151" s="23">
        <v>1421</v>
      </c>
      <c r="W151" s="23">
        <v>44896</v>
      </c>
      <c r="X151" s="23">
        <v>19533.400000000001</v>
      </c>
      <c r="Y151" s="23">
        <v>44927</v>
      </c>
      <c r="Z151" s="4">
        <v>9.8945699999999998E-2</v>
      </c>
      <c r="AB151" s="23">
        <v>44958</v>
      </c>
      <c r="AC151" s="4">
        <v>88.844620000000006</v>
      </c>
    </row>
    <row r="152" spans="19:29" ht="16" customHeight="1" x14ac:dyDescent="0.25">
      <c r="S152" s="23">
        <v>45108</v>
      </c>
      <c r="T152" s="23">
        <v>1460</v>
      </c>
      <c r="W152" s="23">
        <v>44927</v>
      </c>
      <c r="X152" s="23">
        <v>20002.900000000001</v>
      </c>
      <c r="Y152" s="23">
        <v>44958</v>
      </c>
      <c r="Z152" s="4">
        <v>0.10021620000000001</v>
      </c>
      <c r="AB152" s="23">
        <v>44986</v>
      </c>
      <c r="AC152" s="4">
        <v>82.337320000000005</v>
      </c>
    </row>
    <row r="153" spans="19:29" ht="16" customHeight="1" x14ac:dyDescent="0.25">
      <c r="S153" s="23">
        <v>45139</v>
      </c>
      <c r="T153" s="23">
        <v>1317</v>
      </c>
      <c r="W153" s="23">
        <v>44958</v>
      </c>
      <c r="X153" s="23">
        <v>20153.099999999999</v>
      </c>
      <c r="Y153" s="23">
        <v>44986</v>
      </c>
      <c r="Z153" s="4">
        <v>0.10300910000000001</v>
      </c>
      <c r="AB153" s="23">
        <v>45017</v>
      </c>
      <c r="AC153" s="4">
        <v>84.594949999999997</v>
      </c>
    </row>
    <row r="154" spans="19:29" ht="16" customHeight="1" x14ac:dyDescent="0.25">
      <c r="S154" s="23">
        <v>45170</v>
      </c>
      <c r="T154" s="23">
        <v>1371</v>
      </c>
      <c r="W154" s="23">
        <v>44986</v>
      </c>
      <c r="X154" s="23">
        <v>20285</v>
      </c>
      <c r="Y154" s="23">
        <v>45017</v>
      </c>
      <c r="Z154" s="4">
        <v>0.1044968</v>
      </c>
      <c r="AB154" s="23">
        <v>45047</v>
      </c>
      <c r="AC154" s="4">
        <v>78.353250000000003</v>
      </c>
    </row>
    <row r="155" spans="19:29" ht="16" customHeight="1" x14ac:dyDescent="0.25">
      <c r="S155" s="23">
        <v>45200</v>
      </c>
      <c r="T155" s="23">
        <v>1368</v>
      </c>
      <c r="W155" s="23">
        <v>45017</v>
      </c>
      <c r="X155" s="23">
        <v>20374.099999999999</v>
      </c>
      <c r="Y155" s="23">
        <v>45047</v>
      </c>
      <c r="Z155" s="4">
        <v>0.10416410000000001</v>
      </c>
      <c r="AB155" s="23">
        <v>45078</v>
      </c>
      <c r="AC155" s="4">
        <v>85.258960000000002</v>
      </c>
    </row>
    <row r="156" spans="19:29" ht="16" customHeight="1" x14ac:dyDescent="0.25">
      <c r="S156" s="23">
        <v>45231</v>
      </c>
      <c r="T156" s="23">
        <v>1514</v>
      </c>
      <c r="W156" s="23">
        <v>45047</v>
      </c>
      <c r="X156" s="23">
        <v>20473.3</v>
      </c>
      <c r="Y156" s="23">
        <v>45078</v>
      </c>
      <c r="Z156" s="4">
        <v>9.9323300000000003E-2</v>
      </c>
      <c r="AB156" s="23">
        <v>45108</v>
      </c>
      <c r="AC156" s="4">
        <v>94.953519999999997</v>
      </c>
    </row>
    <row r="157" spans="19:29" ht="16" customHeight="1" x14ac:dyDescent="0.25">
      <c r="S157" s="23">
        <v>45261</v>
      </c>
      <c r="T157" s="23">
        <v>1521</v>
      </c>
      <c r="W157" s="23">
        <v>45078</v>
      </c>
      <c r="X157" s="23">
        <v>20533.599999999999</v>
      </c>
      <c r="Y157" s="23">
        <v>45108</v>
      </c>
      <c r="Z157" s="4">
        <v>8.7439099999999992E-2</v>
      </c>
      <c r="AB157" s="23">
        <v>45139</v>
      </c>
      <c r="AC157" s="4">
        <v>92.164670000000001</v>
      </c>
    </row>
    <row r="158" spans="19:29" ht="16" customHeight="1" x14ac:dyDescent="0.25">
      <c r="S158" s="23">
        <v>45292</v>
      </c>
      <c r="T158" s="23">
        <v>1381</v>
      </c>
      <c r="W158" s="23">
        <v>45108</v>
      </c>
      <c r="X158" s="23">
        <v>20575</v>
      </c>
      <c r="Y158" s="23">
        <v>45139</v>
      </c>
      <c r="Z158" s="4">
        <v>8.2751400000000003E-2</v>
      </c>
      <c r="AB158" s="23">
        <v>45170</v>
      </c>
      <c r="AC158" s="4">
        <v>90.039839999999998</v>
      </c>
    </row>
    <row r="159" spans="19:29" ht="16" customHeight="1" x14ac:dyDescent="0.25">
      <c r="S159" s="23">
        <v>45323</v>
      </c>
      <c r="T159" s="23">
        <v>1552</v>
      </c>
      <c r="W159" s="23">
        <v>45139</v>
      </c>
      <c r="X159" s="23">
        <v>20666.8</v>
      </c>
      <c r="Y159" s="23">
        <v>45170</v>
      </c>
      <c r="Z159" s="4">
        <v>8.0169400000000002E-2</v>
      </c>
      <c r="AB159" s="23">
        <v>45200</v>
      </c>
      <c r="AC159" s="4">
        <v>84.727760000000004</v>
      </c>
    </row>
    <row r="160" spans="19:29" ht="16" customHeight="1" x14ac:dyDescent="0.25">
      <c r="S160" s="23">
        <v>45352</v>
      </c>
      <c r="T160" s="23">
        <v>1312</v>
      </c>
      <c r="W160" s="23">
        <v>45170</v>
      </c>
      <c r="X160" s="23">
        <v>20757.400000000001</v>
      </c>
      <c r="Y160" s="23">
        <v>45200</v>
      </c>
      <c r="Z160" s="4">
        <v>7.5595400000000007E-2</v>
      </c>
      <c r="AB160" s="23">
        <v>45231</v>
      </c>
      <c r="AC160" s="4">
        <v>81.407700000000006</v>
      </c>
    </row>
    <row r="161" spans="19:29" ht="16" customHeight="1" x14ac:dyDescent="0.25">
      <c r="S161" s="23">
        <v>45383</v>
      </c>
      <c r="T161" s="23">
        <v>1385</v>
      </c>
      <c r="W161" s="23">
        <v>45200</v>
      </c>
      <c r="X161" s="23">
        <v>20826</v>
      </c>
      <c r="Y161" s="23">
        <v>45231</v>
      </c>
      <c r="Z161" s="4">
        <v>7.6526800000000006E-2</v>
      </c>
      <c r="AB161" s="23">
        <v>45261</v>
      </c>
      <c r="AC161" s="4">
        <v>92.563079999999999</v>
      </c>
    </row>
    <row r="162" spans="19:29" ht="16" customHeight="1" x14ac:dyDescent="0.25">
      <c r="S162" s="23">
        <v>45413</v>
      </c>
      <c r="T162" s="23">
        <v>1316</v>
      </c>
      <c r="W162" s="23">
        <v>45231</v>
      </c>
      <c r="X162" s="23">
        <v>20918.099999999999</v>
      </c>
      <c r="Y162" s="23">
        <v>45261</v>
      </c>
      <c r="Z162" s="4">
        <v>7.4897400000000003E-2</v>
      </c>
      <c r="AB162" s="23">
        <v>45292</v>
      </c>
      <c r="AC162" s="4">
        <v>104.91368</v>
      </c>
    </row>
    <row r="163" spans="19:29" ht="16" customHeight="1" x14ac:dyDescent="0.25">
      <c r="S163" s="23">
        <v>45444</v>
      </c>
      <c r="T163" s="23">
        <v>1327</v>
      </c>
      <c r="W163" s="23">
        <v>45261</v>
      </c>
      <c r="X163" s="23">
        <v>20996.400000000001</v>
      </c>
      <c r="Y163" s="23">
        <v>45292</v>
      </c>
      <c r="Z163" s="4">
        <v>6.3785800000000004E-2</v>
      </c>
      <c r="AB163" s="23">
        <v>45323</v>
      </c>
      <c r="AC163" s="4">
        <v>102.12483</v>
      </c>
    </row>
    <row r="164" spans="19:29" ht="16" customHeight="1" x14ac:dyDescent="0.25">
      <c r="S164" s="23">
        <v>45474</v>
      </c>
      <c r="T164" s="23">
        <v>1265</v>
      </c>
      <c r="W164" s="23">
        <v>45292</v>
      </c>
      <c r="X164" s="23">
        <v>21278.799999999999</v>
      </c>
      <c r="Y164" s="23">
        <v>45323</v>
      </c>
      <c r="Z164" s="4">
        <v>6.0114799999999996E-2</v>
      </c>
      <c r="AB164" s="23">
        <v>45352</v>
      </c>
      <c r="AC164" s="4">
        <v>105.44489</v>
      </c>
    </row>
    <row r="165" spans="19:29" ht="16" customHeight="1" x14ac:dyDescent="0.25">
      <c r="S165" s="23">
        <v>45505</v>
      </c>
      <c r="T165" s="23">
        <v>1391</v>
      </c>
      <c r="W165" s="23">
        <v>45323</v>
      </c>
      <c r="X165" s="23">
        <v>21364.6</v>
      </c>
      <c r="Y165" s="23">
        <v>45352</v>
      </c>
      <c r="Z165" s="4">
        <v>5.9516900000000005E-2</v>
      </c>
      <c r="AB165" s="23">
        <v>45383</v>
      </c>
      <c r="AC165" s="4">
        <v>102.52324</v>
      </c>
    </row>
    <row r="166" spans="19:29" ht="16" customHeight="1" x14ac:dyDescent="0.25">
      <c r="S166" s="23">
        <v>45536</v>
      </c>
      <c r="T166" s="23">
        <v>1357</v>
      </c>
      <c r="W166" s="23">
        <v>45352</v>
      </c>
      <c r="X166" s="23">
        <v>21492.3</v>
      </c>
      <c r="Y166" s="23">
        <v>45383</v>
      </c>
      <c r="Z166" s="4">
        <v>5.6311699999999999E-2</v>
      </c>
      <c r="AB166" s="23">
        <v>45413</v>
      </c>
      <c r="AC166" s="4">
        <v>91.766270000000006</v>
      </c>
    </row>
    <row r="167" spans="19:29" ht="16" customHeight="1" x14ac:dyDescent="0.25">
      <c r="S167" s="23">
        <v>45566</v>
      </c>
      <c r="T167" s="23">
        <v>1352</v>
      </c>
      <c r="W167" s="23">
        <v>45383</v>
      </c>
      <c r="X167" s="23">
        <v>21521.4</v>
      </c>
      <c r="Y167" s="23">
        <v>45413</v>
      </c>
      <c r="Z167" s="4">
        <v>5.3894599999999994E-2</v>
      </c>
      <c r="AB167" s="23">
        <v>45444</v>
      </c>
      <c r="AC167" s="4">
        <v>90.57105</v>
      </c>
    </row>
    <row r="168" spans="19:29" ht="16" customHeight="1" x14ac:dyDescent="0.25">
      <c r="S168" s="23">
        <v>45597</v>
      </c>
      <c r="T168" s="23">
        <v>1295</v>
      </c>
      <c r="W168" s="23">
        <v>45413</v>
      </c>
      <c r="X168" s="23">
        <v>21576.7</v>
      </c>
      <c r="Y168" s="23">
        <v>45444</v>
      </c>
      <c r="Z168" s="4">
        <v>5.2309400000000006E-2</v>
      </c>
      <c r="AB168" s="23">
        <v>45474</v>
      </c>
      <c r="AC168" s="4">
        <v>88.180610000000001</v>
      </c>
    </row>
    <row r="169" spans="19:29" ht="16" customHeight="1" x14ac:dyDescent="0.25">
      <c r="S169" s="23">
        <v>45627</v>
      </c>
      <c r="T169" s="23">
        <v>1514</v>
      </c>
      <c r="W169" s="23">
        <v>45444</v>
      </c>
      <c r="X169" s="23">
        <v>21607.7</v>
      </c>
      <c r="Y169" s="23">
        <v>45474</v>
      </c>
      <c r="Z169" s="4">
        <v>5.1309800000000003E-2</v>
      </c>
      <c r="AB169" s="23">
        <v>45505</v>
      </c>
      <c r="AC169" s="4">
        <v>90.172640000000001</v>
      </c>
    </row>
    <row r="170" spans="19:29" ht="16" customHeight="1" x14ac:dyDescent="0.25">
      <c r="S170" s="23">
        <v>45658</v>
      </c>
      <c r="T170" s="23">
        <v>1358</v>
      </c>
      <c r="W170" s="23">
        <v>45474</v>
      </c>
      <c r="X170" s="23">
        <v>21630.7</v>
      </c>
      <c r="Y170" s="23">
        <v>45505</v>
      </c>
      <c r="Z170" s="4">
        <v>4.7302900000000002E-2</v>
      </c>
      <c r="AB170" s="23">
        <v>45536</v>
      </c>
      <c r="AC170" s="4">
        <v>93.094290000000001</v>
      </c>
    </row>
    <row r="171" spans="19:29" ht="16" customHeight="1" x14ac:dyDescent="0.25">
      <c r="S171" s="23">
        <v>45689</v>
      </c>
      <c r="T171" s="23">
        <v>1490</v>
      </c>
      <c r="W171" s="23">
        <v>45505</v>
      </c>
      <c r="X171" s="23">
        <v>21644.400000000001</v>
      </c>
      <c r="Y171" s="23">
        <v>45536</v>
      </c>
      <c r="Z171" s="4">
        <v>4.6012500000000005E-2</v>
      </c>
      <c r="AB171" s="23">
        <v>45566</v>
      </c>
      <c r="AC171" s="4">
        <v>93.625500000000002</v>
      </c>
    </row>
    <row r="172" spans="19:29" ht="16" customHeight="1" x14ac:dyDescent="0.25">
      <c r="S172" s="23">
        <v>45717</v>
      </c>
      <c r="T172" s="23">
        <v>1355</v>
      </c>
      <c r="W172" s="23">
        <v>45536</v>
      </c>
      <c r="X172" s="23">
        <v>21712.5</v>
      </c>
      <c r="Y172" s="23">
        <v>45566</v>
      </c>
      <c r="Z172" s="4">
        <v>4.82234E-2</v>
      </c>
      <c r="AB172" s="23">
        <v>45597</v>
      </c>
      <c r="AC172" s="4">
        <v>95.351929999999996</v>
      </c>
    </row>
    <row r="173" spans="19:29" ht="16" customHeight="1" x14ac:dyDescent="0.25">
      <c r="S173" s="23">
        <v>45748</v>
      </c>
      <c r="T173" s="23">
        <v>1398</v>
      </c>
      <c r="W173" s="23">
        <v>45566</v>
      </c>
      <c r="X173" s="23">
        <v>21830.3</v>
      </c>
      <c r="Y173" s="23">
        <v>45597</v>
      </c>
      <c r="Z173" s="4">
        <v>4.6156200000000001E-2</v>
      </c>
      <c r="AB173" s="23">
        <v>45627</v>
      </c>
      <c r="AC173" s="4">
        <v>98.273570000000007</v>
      </c>
    </row>
    <row r="174" spans="19:29" ht="16" customHeight="1" x14ac:dyDescent="0.25">
      <c r="S174" s="23">
        <v>45778</v>
      </c>
      <c r="T174" s="23">
        <v>1282</v>
      </c>
      <c r="W174" s="23">
        <v>45597</v>
      </c>
      <c r="X174" s="23">
        <v>21883.599999999999</v>
      </c>
      <c r="Y174" s="23">
        <v>45627</v>
      </c>
      <c r="Z174" s="4">
        <v>4.61412E-2</v>
      </c>
      <c r="AB174" s="23">
        <v>45658</v>
      </c>
      <c r="AC174" s="4">
        <v>95.219120000000004</v>
      </c>
    </row>
    <row r="175" spans="19:29" ht="16" customHeight="1" x14ac:dyDescent="0.25">
      <c r="S175" s="23">
        <v>45809</v>
      </c>
      <c r="T175" s="23">
        <v>1382</v>
      </c>
      <c r="W175" s="23">
        <v>45627</v>
      </c>
      <c r="X175" s="23">
        <v>21965.200000000001</v>
      </c>
      <c r="Y175" s="23">
        <v>45658</v>
      </c>
      <c r="Z175" s="4">
        <v>3.9010699999999995E-2</v>
      </c>
      <c r="AB175" s="23">
        <v>45689</v>
      </c>
      <c r="AC175" s="4">
        <v>85.922970000000007</v>
      </c>
    </row>
    <row r="176" spans="19:29" ht="16" customHeight="1" x14ac:dyDescent="0.25">
      <c r="S176" s="23">
        <v>45839</v>
      </c>
      <c r="T176" s="23">
        <v>1420</v>
      </c>
      <c r="W176" s="23">
        <v>45658</v>
      </c>
      <c r="X176" s="23">
        <v>22108.9</v>
      </c>
      <c r="Y176" s="23">
        <v>45689</v>
      </c>
      <c r="Z176" s="4">
        <v>4.3806100000000001E-2</v>
      </c>
    </row>
    <row r="177" spans="19:24" ht="16" customHeight="1" x14ac:dyDescent="0.25">
      <c r="S177" s="23">
        <v>45870</v>
      </c>
      <c r="T177" s="23">
        <v>1291</v>
      </c>
      <c r="W177" s="23">
        <v>45689</v>
      </c>
      <c r="X177" s="23">
        <v>22300.5</v>
      </c>
    </row>
    <row r="178" spans="19:24" ht="16" customHeight="1" x14ac:dyDescent="0.25">
      <c r="S178" s="23">
        <v>45901</v>
      </c>
      <c r="T178" s="23">
        <v>1328</v>
      </c>
      <c r="W178" s="4">
        <v>45413</v>
      </c>
      <c r="X178" s="4">
        <v>20894.3</v>
      </c>
    </row>
    <row r="179" spans="19:24" ht="16" customHeight="1" x14ac:dyDescent="0.25">
      <c r="S179" s="23">
        <v>45931</v>
      </c>
      <c r="T179" s="23">
        <v>1272</v>
      </c>
      <c r="W179" s="4">
        <v>45444</v>
      </c>
      <c r="X179" s="4">
        <v>20932</v>
      </c>
    </row>
    <row r="180" spans="19:24" ht="16" customHeight="1" x14ac:dyDescent="0.25">
      <c r="S180" s="23">
        <v>45962</v>
      </c>
      <c r="T180" s="23">
        <v>1322</v>
      </c>
    </row>
    <row r="181" spans="19:24" ht="16" customHeight="1" x14ac:dyDescent="0.25">
      <c r="S181" s="23">
        <v>45992</v>
      </c>
      <c r="T181" s="23">
        <v>1404</v>
      </c>
    </row>
  </sheetData>
  <pageMargins left="0.7" right="0.7" top="0.75" bottom="0.75" header="0.3" footer="0.3"/>
  <pageSetup scale="43" orientation="portrait"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FD42A-AE61-4831-9F7B-D54EED374E1D}">
  <sheetPr>
    <tabColor rgb="FF00B0F0"/>
  </sheetPr>
  <dimension ref="C3:V1265"/>
  <sheetViews>
    <sheetView zoomScaleNormal="100" zoomScaleSheetLayoutView="75" workbookViewId="0" zoomScale="85">
      <selection activeCell="A1" sqref="A1"/>
    </sheetView>
  </sheetViews>
  <sheetFormatPr defaultColWidth="10.6328125" defaultRowHeight="16" customHeight="1" x14ac:dyDescent="0.25"/>
  <cols>
    <col width="10.6328125" customWidth="1" style="23" min="1" max="16384"/>
  </cols>
  <sheetData xmlns="http://schemas.openxmlformats.org/spreadsheetml/2006/main" xmlns:x14ac="http://schemas.microsoft.com/office/spreadsheetml/2009/9/ac">
    <row r="3" spans="4:22" s="5" customFormat="1" ht="16" customHeight="1" x14ac:dyDescent="0.25">
      <c r="D3" s="5" t="s">
        <v>6</v>
      </c>
      <c r="Q3" s="123" t="s">
        <v>14</v>
      </c>
    </row>
    <row r="4" spans="4:22" s="5" customFormat="1" ht="16" customHeight="1" x14ac:dyDescent="0.25">
      <c r="D4" s="6" t="s">
        <v>336</v>
      </c>
      <c r="E4" s="6"/>
      <c r="F4" s="6"/>
      <c r="G4" s="6"/>
      <c r="H4" s="6"/>
      <c r="I4" s="6"/>
      <c r="J4" s="6"/>
      <c r="K4" s="6"/>
      <c r="L4" s="6"/>
      <c r="M4" s="6"/>
      <c r="N4" s="6"/>
      <c r="O4" s="6"/>
      <c r="P4" s="6"/>
      <c r="Q4" s="123" t="s">
        <v>0</v>
      </c>
    </row>
    <row r="5" spans="4:22" s="5" customFormat="1" ht="16" customHeight="1" x14ac:dyDescent="0.25">
      <c r="D5" s="5" t="s">
        <v>304</v>
      </c>
    </row>
    <row r="6" spans="4:22" s="4" customFormat="1" ht="16" customHeight="1" x14ac:dyDescent="0.25">
      <c r="T6" s="23"/>
      <c r="U6" s="34" t="s">
        <v>302</v>
      </c>
      <c r="V6" s="34" t="s">
        <v>303</v>
      </c>
    </row>
    <row r="7" spans="4:22" ht="16" customHeight="1" x14ac:dyDescent="0.25">
      <c r="T7" s="27" t="s">
        <v>38</v>
      </c>
      <c r="U7" s="27" t="s">
        <v>300</v>
      </c>
      <c r="V7" s="27" t="s">
        <v>301</v>
      </c>
    </row>
    <row r="8" spans="4:22" ht="16" customHeight="1" x14ac:dyDescent="0.25">
      <c r="T8" s="23">
        <v>45810</v>
      </c>
      <c r="U8" s="23">
        <v>890</v>
      </c>
      <c r="V8" s="14"/>
    </row>
    <row r="9" spans="4:22" ht="16" customHeight="1" x14ac:dyDescent="0.25">
      <c r="I9" s="14"/>
      <c r="T9" s="23">
        <v>45807</v>
      </c>
      <c r="U9" s="23">
        <v>840</v>
      </c>
      <c r="V9" s="14"/>
    </row>
    <row r="10" spans="4:22" ht="16" customHeight="1" x14ac:dyDescent="0.25">
      <c r="I10" s="14"/>
      <c r="T10" s="23">
        <v>45806</v>
      </c>
      <c r="U10" s="23">
        <v>842</v>
      </c>
      <c r="V10" s="14"/>
    </row>
    <row r="11" spans="4:22" ht="16" customHeight="1" x14ac:dyDescent="0.25">
      <c r="I11" s="14"/>
      <c r="T11" s="23">
        <v>45805</v>
      </c>
      <c r="U11" s="23">
        <v>835</v>
      </c>
      <c r="V11" s="14"/>
    </row>
    <row r="12" spans="4:22" ht="16" customHeight="1" x14ac:dyDescent="0.25">
      <c r="I12" s="14"/>
      <c r="T12" s="23">
        <v>45804</v>
      </c>
      <c r="U12" s="23">
        <v>903</v>
      </c>
      <c r="V12" s="14"/>
    </row>
    <row r="13" spans="4:22" ht="16" customHeight="1" x14ac:dyDescent="0.25">
      <c r="I13" s="14"/>
      <c r="T13" s="23">
        <v>45800</v>
      </c>
      <c r="U13" s="23">
        <v>903</v>
      </c>
      <c r="V13" s="14"/>
    </row>
    <row r="14" spans="4:22" ht="16" customHeight="1" x14ac:dyDescent="0.25">
      <c r="I14" s="14"/>
      <c r="T14" s="23">
        <v>45799</v>
      </c>
      <c r="U14" s="23">
        <v>903</v>
      </c>
      <c r="V14" s="14"/>
    </row>
    <row r="15" spans="4:22" ht="16" customHeight="1" x14ac:dyDescent="0.25">
      <c r="I15" s="14"/>
      <c r="T15" s="23">
        <v>45798</v>
      </c>
      <c r="U15" s="23">
        <v>903</v>
      </c>
      <c r="V15" s="14"/>
    </row>
    <row r="16" spans="4:22" ht="16" customHeight="1" x14ac:dyDescent="0.25">
      <c r="I16" s="14"/>
      <c r="T16" s="23">
        <v>45797</v>
      </c>
      <c r="U16" s="23">
        <v>893</v>
      </c>
      <c r="V16" s="14"/>
    </row>
    <row r="17" spans="9:22" ht="16" customHeight="1" x14ac:dyDescent="0.25">
      <c r="I17" s="14"/>
      <c r="T17" s="23">
        <v>45796</v>
      </c>
      <c r="U17" s="23">
        <v>895</v>
      </c>
      <c r="V17" s="14"/>
    </row>
    <row r="18" spans="9:22" ht="16" customHeight="1" x14ac:dyDescent="0.25">
      <c r="I18" s="14"/>
      <c r="T18" s="23">
        <v>45793</v>
      </c>
      <c r="U18" s="23">
        <v>895</v>
      </c>
      <c r="V18" s="14"/>
    </row>
    <row r="19" spans="9:22" ht="16" customHeight="1" x14ac:dyDescent="0.25">
      <c r="I19" s="14"/>
      <c r="T19" s="23">
        <v>45792</v>
      </c>
      <c r="U19" s="23">
        <v>900</v>
      </c>
      <c r="V19" s="14"/>
    </row>
    <row r="20" spans="9:22" ht="16" customHeight="1" x14ac:dyDescent="0.25">
      <c r="I20" s="14"/>
      <c r="T20" s="23">
        <v>45791</v>
      </c>
      <c r="U20" s="23">
        <v>891</v>
      </c>
      <c r="V20" s="14"/>
    </row>
    <row r="21" spans="9:22" ht="16" customHeight="1" x14ac:dyDescent="0.25">
      <c r="I21" s="14"/>
      <c r="T21" s="23">
        <v>45790</v>
      </c>
      <c r="U21" s="23">
        <v>885</v>
      </c>
      <c r="V21" s="14"/>
    </row>
    <row r="22" spans="9:22" ht="16" customHeight="1" x14ac:dyDescent="0.25">
      <c r="I22" s="14"/>
      <c r="T22" s="23">
        <v>45789</v>
      </c>
      <c r="U22" s="23">
        <v>890</v>
      </c>
      <c r="V22" s="14"/>
    </row>
    <row r="23" spans="9:22" ht="16" customHeight="1" x14ac:dyDescent="0.25">
      <c r="I23" s="14"/>
      <c r="T23" s="23">
        <v>45786</v>
      </c>
      <c r="U23" s="23">
        <v>890</v>
      </c>
      <c r="V23" s="14"/>
    </row>
    <row r="24" spans="9:22" ht="16" customHeight="1" x14ac:dyDescent="0.25">
      <c r="I24" s="14"/>
      <c r="T24" s="23">
        <v>45785</v>
      </c>
      <c r="U24" s="23">
        <v>890</v>
      </c>
      <c r="V24" s="14"/>
    </row>
    <row r="25" spans="9:22" ht="16" customHeight="1" x14ac:dyDescent="0.25">
      <c r="I25" s="14"/>
      <c r="T25" s="23">
        <v>45784</v>
      </c>
      <c r="U25" s="23">
        <v>890</v>
      </c>
      <c r="V25" s="14"/>
    </row>
    <row r="26" spans="9:22" ht="16" customHeight="1" x14ac:dyDescent="0.25">
      <c r="I26" s="14"/>
      <c r="T26" s="23">
        <v>45783</v>
      </c>
      <c r="U26" s="23">
        <v>872</v>
      </c>
      <c r="V26" s="14"/>
    </row>
    <row r="27" spans="9:22" ht="16" customHeight="1" x14ac:dyDescent="0.25">
      <c r="I27" s="14"/>
      <c r="T27" s="23">
        <v>45782</v>
      </c>
      <c r="U27" s="23">
        <v>875</v>
      </c>
      <c r="V27" s="14"/>
    </row>
    <row r="28" spans="9:22" ht="16" customHeight="1" x14ac:dyDescent="0.25">
      <c r="T28" s="23">
        <v>45779</v>
      </c>
      <c r="U28" s="23">
        <v>874</v>
      </c>
      <c r="V28" s="14"/>
    </row>
    <row r="29" spans="9:22" ht="16" customHeight="1" x14ac:dyDescent="0.25">
      <c r="T29" s="23">
        <v>45778</v>
      </c>
      <c r="U29" s="23">
        <v>867</v>
      </c>
      <c r="V29" s="14"/>
    </row>
    <row r="30" spans="9:22" ht="16" customHeight="1" x14ac:dyDescent="0.25">
      <c r="T30" s="23">
        <v>45777</v>
      </c>
      <c r="U30" s="23">
        <v>866</v>
      </c>
      <c r="V30" s="14"/>
    </row>
    <row r="31" spans="9:22" ht="16" customHeight="1" x14ac:dyDescent="0.25">
      <c r="T31" s="23">
        <v>45776</v>
      </c>
      <c r="U31" s="23">
        <v>944</v>
      </c>
      <c r="V31" s="14"/>
    </row>
    <row r="32" spans="9:22" ht="16" customHeight="1" x14ac:dyDescent="0.25">
      <c r="T32" s="23">
        <v>45775</v>
      </c>
      <c r="U32" s="23">
        <v>944</v>
      </c>
      <c r="V32" s="14"/>
    </row>
    <row r="33" spans="20:22" ht="16" customHeight="1" x14ac:dyDescent="0.25">
      <c r="T33" s="23">
        <v>45772</v>
      </c>
      <c r="U33" s="23">
        <v>944</v>
      </c>
      <c r="V33" s="14"/>
    </row>
    <row r="34" spans="20:22" ht="16" customHeight="1" x14ac:dyDescent="0.25">
      <c r="T34" s="23">
        <v>45771</v>
      </c>
      <c r="U34" s="23">
        <v>944</v>
      </c>
      <c r="V34" s="14"/>
    </row>
    <row r="35" spans="20:22" ht="16" customHeight="1" x14ac:dyDescent="0.25">
      <c r="T35" s="23">
        <v>45770</v>
      </c>
      <c r="U35" s="23">
        <v>942</v>
      </c>
      <c r="V35" s="14"/>
    </row>
    <row r="36" spans="20:22" ht="16" customHeight="1" x14ac:dyDescent="0.25">
      <c r="T36" s="23">
        <v>45769</v>
      </c>
      <c r="U36" s="23">
        <v>940</v>
      </c>
      <c r="V36" s="14"/>
    </row>
    <row r="37" spans="20:22" ht="16" customHeight="1" x14ac:dyDescent="0.25">
      <c r="T37" s="23">
        <v>45768</v>
      </c>
      <c r="U37" s="23">
        <v>940</v>
      </c>
      <c r="V37" s="14"/>
    </row>
    <row r="38" spans="20:22" ht="16" customHeight="1" x14ac:dyDescent="0.25">
      <c r="T38" s="23">
        <v>45764</v>
      </c>
      <c r="U38" s="23">
        <v>940</v>
      </c>
      <c r="V38" s="14"/>
    </row>
    <row r="39" spans="20:22" ht="16" customHeight="1" x14ac:dyDescent="0.25">
      <c r="T39" s="23">
        <v>45763</v>
      </c>
      <c r="U39" s="23">
        <v>940</v>
      </c>
      <c r="V39" s="14"/>
    </row>
    <row r="40" spans="20:22" ht="16" customHeight="1" x14ac:dyDescent="0.25">
      <c r="T40" s="23">
        <v>45762</v>
      </c>
      <c r="U40" s="23">
        <v>939</v>
      </c>
      <c r="V40" s="14"/>
    </row>
    <row r="41" spans="20:22" ht="16" customHeight="1" x14ac:dyDescent="0.25">
      <c r="T41" s="23">
        <v>45761</v>
      </c>
      <c r="U41" s="23">
        <v>938</v>
      </c>
      <c r="V41" s="14"/>
    </row>
    <row r="42" spans="20:22" ht="16" customHeight="1" x14ac:dyDescent="0.25">
      <c r="T42" s="23">
        <v>45758</v>
      </c>
      <c r="U42" s="23">
        <v>938</v>
      </c>
      <c r="V42" s="14"/>
    </row>
    <row r="43" spans="20:22" ht="16" customHeight="1" x14ac:dyDescent="0.25">
      <c r="T43" s="23">
        <v>45757</v>
      </c>
      <c r="U43" s="23">
        <v>930</v>
      </c>
      <c r="V43" s="14"/>
    </row>
    <row r="44" spans="20:22" ht="16" customHeight="1" x14ac:dyDescent="0.25">
      <c r="T44" s="23">
        <v>45756</v>
      </c>
      <c r="U44" s="23">
        <v>920</v>
      </c>
      <c r="V44" s="14"/>
    </row>
    <row r="45" spans="20:22" ht="16" customHeight="1" x14ac:dyDescent="0.25">
      <c r="T45" s="23">
        <v>45755</v>
      </c>
      <c r="U45" s="23">
        <v>920</v>
      </c>
      <c r="V45" s="14"/>
    </row>
    <row r="46" spans="20:22" ht="16" customHeight="1" x14ac:dyDescent="0.25">
      <c r="T46" s="23">
        <v>45754</v>
      </c>
      <c r="U46" s="23">
        <v>930</v>
      </c>
      <c r="V46" s="14"/>
    </row>
    <row r="47" spans="20:22" ht="16" customHeight="1" x14ac:dyDescent="0.25">
      <c r="T47" s="23">
        <v>45751</v>
      </c>
      <c r="U47" s="23">
        <v>932</v>
      </c>
      <c r="V47" s="14"/>
    </row>
    <row r="48" spans="20:22" ht="16" customHeight="1" x14ac:dyDescent="0.25">
      <c r="T48" s="23">
        <v>45750</v>
      </c>
      <c r="U48" s="23">
        <v>913</v>
      </c>
      <c r="V48" s="14"/>
    </row>
    <row r="49" spans="3:22" ht="16" customHeight="1" x14ac:dyDescent="0.25">
      <c r="T49" s="23">
        <v>45749</v>
      </c>
      <c r="U49" s="23">
        <v>915</v>
      </c>
      <c r="V49" s="14"/>
    </row>
    <row r="50" spans="3:22" ht="16" customHeight="1" x14ac:dyDescent="0.25">
      <c r="T50" s="23">
        <v>45748</v>
      </c>
      <c r="U50" s="23">
        <v>895</v>
      </c>
      <c r="V50" s="14"/>
    </row>
    <row r="51" spans="3:22" ht="16" customHeight="1" x14ac:dyDescent="0.25">
      <c r="T51" s="23">
        <v>45747</v>
      </c>
      <c r="U51" s="23">
        <v>890</v>
      </c>
      <c r="V51" s="14">
        <v>0.41497595667315729</v>
      </c>
    </row>
    <row r="52" spans="3:22" ht="16" customHeight="1" x14ac:dyDescent="0.25">
      <c r="C52" s="23" t="s">
        <v>195</v>
      </c>
      <c r="T52" s="23">
        <v>45744</v>
      </c>
      <c r="U52" s="23">
        <v>890</v>
      </c>
      <c r="V52" s="14"/>
    </row>
    <row r="53" spans="3:22" ht="16" customHeight="1" x14ac:dyDescent="0.25">
      <c r="T53" s="23">
        <v>45743</v>
      </c>
      <c r="U53" s="23">
        <v>890</v>
      </c>
      <c r="V53" s="14"/>
    </row>
    <row r="54" spans="3:22" ht="16" customHeight="1" x14ac:dyDescent="0.25">
      <c r="T54" s="23">
        <v>45742</v>
      </c>
      <c r="U54" s="23">
        <v>905</v>
      </c>
      <c r="V54" s="14"/>
    </row>
    <row r="55" spans="3:22" ht="16" customHeight="1" x14ac:dyDescent="0.25">
      <c r="T55" s="23">
        <v>45741</v>
      </c>
      <c r="U55" s="23">
        <v>934</v>
      </c>
      <c r="V55" s="14"/>
    </row>
    <row r="56" spans="3:22" ht="16" customHeight="1" x14ac:dyDescent="0.25">
      <c r="T56" s="23">
        <v>45740</v>
      </c>
      <c r="U56" s="23">
        <v>934</v>
      </c>
      <c r="V56" s="14"/>
    </row>
    <row r="57" spans="3:22" ht="16" customHeight="1" x14ac:dyDescent="0.25">
      <c r="T57" s="23">
        <v>45737</v>
      </c>
      <c r="U57" s="23">
        <v>937</v>
      </c>
      <c r="V57" s="14"/>
    </row>
    <row r="58" spans="3:22" ht="16" customHeight="1" x14ac:dyDescent="0.25">
      <c r="T58" s="23">
        <v>45736</v>
      </c>
      <c r="U58" s="23">
        <v>938</v>
      </c>
      <c r="V58" s="14"/>
    </row>
    <row r="59" spans="3:22" ht="16" customHeight="1" x14ac:dyDescent="0.25">
      <c r="T59" s="23">
        <v>45735</v>
      </c>
      <c r="U59" s="23">
        <v>937</v>
      </c>
      <c r="V59" s="14"/>
    </row>
    <row r="60" spans="3:22" ht="16" customHeight="1" x14ac:dyDescent="0.25">
      <c r="T60" s="23">
        <v>45734</v>
      </c>
      <c r="U60" s="23">
        <v>940</v>
      </c>
      <c r="V60" s="14"/>
    </row>
    <row r="61" spans="3:22" ht="16" customHeight="1" x14ac:dyDescent="0.25">
      <c r="T61" s="23">
        <v>45733</v>
      </c>
      <c r="U61" s="23">
        <v>940</v>
      </c>
      <c r="V61" s="14"/>
    </row>
    <row r="62" spans="3:22" ht="16" customHeight="1" x14ac:dyDescent="0.25">
      <c r="T62" s="23">
        <v>45730</v>
      </c>
      <c r="U62" s="23">
        <v>939</v>
      </c>
      <c r="V62" s="14"/>
    </row>
    <row r="63" spans="3:22" ht="16" customHeight="1" x14ac:dyDescent="0.25">
      <c r="T63" s="23">
        <v>45729</v>
      </c>
      <c r="U63" s="23">
        <v>940</v>
      </c>
      <c r="V63" s="14"/>
    </row>
    <row r="64" spans="3:22" ht="16" customHeight="1" x14ac:dyDescent="0.25">
      <c r="T64" s="23">
        <v>45728</v>
      </c>
      <c r="U64" s="23">
        <v>944</v>
      </c>
      <c r="V64" s="14"/>
    </row>
    <row r="65" spans="20:22" ht="16" customHeight="1" x14ac:dyDescent="0.25">
      <c r="T65" s="23">
        <v>45727</v>
      </c>
      <c r="U65" s="23">
        <v>927</v>
      </c>
      <c r="V65" s="14"/>
    </row>
    <row r="66" spans="20:22" ht="16" customHeight="1" x14ac:dyDescent="0.25">
      <c r="T66" s="23">
        <v>45726</v>
      </c>
      <c r="U66" s="23">
        <v>925</v>
      </c>
      <c r="V66" s="14"/>
    </row>
    <row r="67" spans="20:22" ht="16" customHeight="1" x14ac:dyDescent="0.25">
      <c r="T67" s="23">
        <v>45723</v>
      </c>
      <c r="U67" s="23">
        <v>925</v>
      </c>
      <c r="V67" s="14"/>
    </row>
    <row r="68" spans="20:22" ht="16" customHeight="1" x14ac:dyDescent="0.25">
      <c r="T68" s="23">
        <v>45722</v>
      </c>
      <c r="U68" s="23">
        <v>922</v>
      </c>
      <c r="V68" s="14"/>
    </row>
    <row r="69" spans="20:22" ht="16" customHeight="1" x14ac:dyDescent="0.25">
      <c r="T69" s="23">
        <v>45721</v>
      </c>
      <c r="U69" s="23">
        <v>926</v>
      </c>
      <c r="V69" s="14"/>
    </row>
    <row r="70" spans="20:22" ht="16" customHeight="1" x14ac:dyDescent="0.25">
      <c r="T70" s="23">
        <v>45720</v>
      </c>
      <c r="U70" s="23">
        <v>914</v>
      </c>
      <c r="V70" s="14"/>
    </row>
    <row r="71" spans="20:22" ht="16" customHeight="1" x14ac:dyDescent="0.25">
      <c r="T71" s="23">
        <v>45719</v>
      </c>
      <c r="U71" s="23">
        <v>914</v>
      </c>
      <c r="V71" s="14"/>
    </row>
    <row r="72" spans="20:22" ht="16" customHeight="1" x14ac:dyDescent="0.25">
      <c r="T72" s="23">
        <v>45716</v>
      </c>
      <c r="U72" s="23">
        <v>912</v>
      </c>
      <c r="V72" s="14"/>
    </row>
    <row r="73" spans="20:22" ht="16" customHeight="1" x14ac:dyDescent="0.25">
      <c r="T73" s="23">
        <v>45715</v>
      </c>
      <c r="U73" s="23">
        <v>905</v>
      </c>
      <c r="V73" s="14"/>
    </row>
    <row r="74" spans="20:22" ht="16" customHeight="1" x14ac:dyDescent="0.25">
      <c r="T74" s="23">
        <v>45714</v>
      </c>
      <c r="U74" s="23">
        <v>907</v>
      </c>
      <c r="V74" s="14"/>
    </row>
    <row r="75" spans="20:22" ht="16" customHeight="1" x14ac:dyDescent="0.25">
      <c r="T75" s="23">
        <v>45713</v>
      </c>
      <c r="U75" s="23">
        <v>779</v>
      </c>
      <c r="V75" s="14"/>
    </row>
    <row r="76" spans="20:22" ht="16" customHeight="1" x14ac:dyDescent="0.25">
      <c r="T76" s="23">
        <v>45712</v>
      </c>
      <c r="U76" s="23">
        <v>779</v>
      </c>
      <c r="V76" s="14"/>
    </row>
    <row r="77" spans="20:22" ht="16" customHeight="1" x14ac:dyDescent="0.25">
      <c r="T77" s="23">
        <v>45709</v>
      </c>
      <c r="U77" s="23">
        <v>778</v>
      </c>
      <c r="V77" s="14"/>
    </row>
    <row r="78" spans="20:22" ht="16" customHeight="1" x14ac:dyDescent="0.25">
      <c r="T78" s="23">
        <v>45708</v>
      </c>
      <c r="U78" s="23">
        <v>779</v>
      </c>
      <c r="V78" s="14"/>
    </row>
    <row r="79" spans="20:22" ht="16" customHeight="1" x14ac:dyDescent="0.25">
      <c r="T79" s="23">
        <v>45707</v>
      </c>
      <c r="U79" s="23">
        <v>777</v>
      </c>
      <c r="V79" s="14"/>
    </row>
    <row r="80" spans="20:22" ht="16" customHeight="1" x14ac:dyDescent="0.25">
      <c r="T80" s="23">
        <v>45706</v>
      </c>
      <c r="U80" s="23">
        <v>773</v>
      </c>
      <c r="V80" s="14"/>
    </row>
    <row r="81" spans="20:22" ht="16" customHeight="1" x14ac:dyDescent="0.25">
      <c r="T81" s="23">
        <v>45702</v>
      </c>
      <c r="U81" s="23">
        <v>768</v>
      </c>
      <c r="V81" s="14"/>
    </row>
    <row r="82" spans="20:22" ht="16" customHeight="1" x14ac:dyDescent="0.25">
      <c r="T82" s="23">
        <v>45701</v>
      </c>
      <c r="U82" s="23">
        <v>767</v>
      </c>
      <c r="V82" s="14"/>
    </row>
    <row r="83" spans="20:22" ht="16" customHeight="1" x14ac:dyDescent="0.25">
      <c r="T83" s="23">
        <v>45700</v>
      </c>
      <c r="U83" s="23">
        <v>765</v>
      </c>
      <c r="V83" s="14"/>
    </row>
    <row r="84" spans="20:22" ht="16" customHeight="1" x14ac:dyDescent="0.25">
      <c r="T84" s="23">
        <v>45699</v>
      </c>
      <c r="U84" s="23">
        <v>760</v>
      </c>
      <c r="V84" s="14"/>
    </row>
    <row r="85" spans="20:22" ht="16" customHeight="1" x14ac:dyDescent="0.25">
      <c r="T85" s="23">
        <v>45698</v>
      </c>
      <c r="U85" s="23">
        <v>759</v>
      </c>
      <c r="V85" s="14"/>
    </row>
    <row r="86" spans="20:22" ht="16" customHeight="1" x14ac:dyDescent="0.25">
      <c r="T86" s="23">
        <v>45695</v>
      </c>
      <c r="U86" s="23">
        <v>755</v>
      </c>
      <c r="V86" s="14"/>
    </row>
    <row r="87" spans="20:22" ht="16" customHeight="1" x14ac:dyDescent="0.25">
      <c r="T87" s="23">
        <v>45694</v>
      </c>
      <c r="U87" s="23">
        <v>740</v>
      </c>
      <c r="V87" s="14"/>
    </row>
    <row r="88" spans="20:22" ht="16" customHeight="1" x14ac:dyDescent="0.25">
      <c r="T88" s="23">
        <v>45693</v>
      </c>
      <c r="U88" s="23">
        <v>742</v>
      </c>
      <c r="V88" s="14"/>
    </row>
    <row r="89" spans="20:22" ht="16" customHeight="1" x14ac:dyDescent="0.25">
      <c r="T89" s="23">
        <v>45692</v>
      </c>
      <c r="U89" s="23">
        <v>735</v>
      </c>
      <c r="V89" s="14"/>
    </row>
    <row r="90" spans="20:22" ht="16" customHeight="1" x14ac:dyDescent="0.25">
      <c r="T90" s="23">
        <v>45691</v>
      </c>
      <c r="U90" s="23">
        <v>742</v>
      </c>
      <c r="V90" s="14"/>
    </row>
    <row r="91" spans="20:22" ht="16" customHeight="1" x14ac:dyDescent="0.25">
      <c r="T91" s="23">
        <v>45688</v>
      </c>
      <c r="U91" s="23">
        <v>740</v>
      </c>
      <c r="V91" s="14"/>
    </row>
    <row r="92" spans="20:22" ht="16" customHeight="1" x14ac:dyDescent="0.25">
      <c r="T92" s="23">
        <v>45687</v>
      </c>
      <c r="U92" s="23">
        <v>732</v>
      </c>
      <c r="V92" s="14"/>
    </row>
    <row r="93" spans="20:22" ht="16" customHeight="1" x14ac:dyDescent="0.25">
      <c r="T93" s="23">
        <v>45686</v>
      </c>
      <c r="U93" s="23">
        <v>735</v>
      </c>
      <c r="V93" s="14"/>
    </row>
    <row r="94" spans="20:22" ht="16" customHeight="1" x14ac:dyDescent="0.25">
      <c r="T94" s="23">
        <v>45685</v>
      </c>
      <c r="U94" s="23">
        <v>689</v>
      </c>
      <c r="V94" s="14"/>
    </row>
    <row r="95" spans="20:22" ht="16" customHeight="1" x14ac:dyDescent="0.25">
      <c r="T95" s="23">
        <v>45684</v>
      </c>
      <c r="U95" s="23">
        <v>689</v>
      </c>
      <c r="V95" s="14"/>
    </row>
    <row r="96" spans="20:22" ht="16" customHeight="1" x14ac:dyDescent="0.25">
      <c r="T96" s="23">
        <v>45681</v>
      </c>
      <c r="U96" s="23">
        <v>688</v>
      </c>
      <c r="V96" s="14"/>
    </row>
    <row r="97" spans="20:22" ht="16" customHeight="1" x14ac:dyDescent="0.25">
      <c r="T97" s="23">
        <v>45680</v>
      </c>
      <c r="U97" s="23">
        <v>688</v>
      </c>
      <c r="V97" s="14"/>
    </row>
    <row r="98" spans="20:22" ht="16" customHeight="1" x14ac:dyDescent="0.25">
      <c r="T98" s="23">
        <v>45679</v>
      </c>
      <c r="U98" s="23">
        <v>688</v>
      </c>
      <c r="V98" s="14"/>
    </row>
    <row r="99" spans="20:22" ht="16" customHeight="1" x14ac:dyDescent="0.25">
      <c r="T99" s="23">
        <v>45678</v>
      </c>
      <c r="U99" s="23">
        <v>691</v>
      </c>
      <c r="V99" s="14"/>
    </row>
    <row r="100" spans="20:22" ht="16" customHeight="1" x14ac:dyDescent="0.25">
      <c r="T100" s="23">
        <v>45674</v>
      </c>
      <c r="U100" s="23">
        <v>695</v>
      </c>
      <c r="V100" s="14"/>
    </row>
    <row r="101" spans="20:22" ht="16" customHeight="1" x14ac:dyDescent="0.25">
      <c r="T101" s="23">
        <v>45673</v>
      </c>
      <c r="U101" s="23">
        <v>696</v>
      </c>
      <c r="V101" s="14"/>
    </row>
    <row r="102" spans="20:22" ht="16" customHeight="1" x14ac:dyDescent="0.25">
      <c r="T102" s="23">
        <v>45672</v>
      </c>
      <c r="U102" s="23">
        <v>699</v>
      </c>
      <c r="V102" s="14"/>
    </row>
    <row r="103" spans="20:22" ht="16" customHeight="1" x14ac:dyDescent="0.25">
      <c r="T103" s="23">
        <v>45671</v>
      </c>
      <c r="U103" s="23">
        <v>707</v>
      </c>
      <c r="V103" s="14"/>
    </row>
    <row r="104" spans="20:22" ht="16" customHeight="1" x14ac:dyDescent="0.25">
      <c r="T104" s="23">
        <v>45670</v>
      </c>
      <c r="U104" s="23">
        <v>705</v>
      </c>
      <c r="V104" s="14"/>
    </row>
    <row r="105" spans="20:22" ht="16" customHeight="1" x14ac:dyDescent="0.25">
      <c r="T105" s="23">
        <v>45667</v>
      </c>
      <c r="U105" s="23">
        <v>704</v>
      </c>
      <c r="V105" s="14"/>
    </row>
    <row r="106" spans="20:22" ht="16" customHeight="1" x14ac:dyDescent="0.25">
      <c r="T106" s="23">
        <v>45666</v>
      </c>
      <c r="U106" s="23">
        <v>702</v>
      </c>
      <c r="V106" s="14"/>
    </row>
    <row r="107" spans="20:22" ht="16" customHeight="1" x14ac:dyDescent="0.25">
      <c r="T107" s="23">
        <v>45665</v>
      </c>
      <c r="U107" s="23">
        <v>702</v>
      </c>
      <c r="V107" s="14"/>
    </row>
    <row r="108" spans="20:22" ht="16" customHeight="1" x14ac:dyDescent="0.25">
      <c r="T108" s="23">
        <v>45664</v>
      </c>
      <c r="U108" s="23">
        <v>710</v>
      </c>
      <c r="V108" s="14"/>
    </row>
    <row r="109" spans="20:22" ht="16" customHeight="1" x14ac:dyDescent="0.25">
      <c r="T109" s="23">
        <v>45663</v>
      </c>
      <c r="U109" s="23">
        <v>718</v>
      </c>
      <c r="V109" s="14"/>
    </row>
    <row r="110" spans="20:22" ht="16" customHeight="1" x14ac:dyDescent="0.25">
      <c r="T110" s="23">
        <v>45660</v>
      </c>
      <c r="U110" s="23">
        <v>708</v>
      </c>
      <c r="V110" s="14"/>
    </row>
    <row r="111" spans="20:22" ht="16" customHeight="1" x14ac:dyDescent="0.25">
      <c r="T111" s="23">
        <v>45659</v>
      </c>
      <c r="U111" s="23">
        <v>708</v>
      </c>
      <c r="V111" s="14"/>
    </row>
    <row r="112" spans="20:22" ht="16" customHeight="1" x14ac:dyDescent="0.25">
      <c r="T112" s="23">
        <v>45657</v>
      </c>
      <c r="U112" s="23">
        <v>709</v>
      </c>
      <c r="V112" s="14">
        <v>0.40851058783066579</v>
      </c>
    </row>
    <row r="113" spans="3:22" ht="16" customHeight="1" x14ac:dyDescent="0.25">
      <c r="C113" s="23" t="s">
        <v>176</v>
      </c>
      <c r="T113" s="23">
        <v>45656</v>
      </c>
      <c r="U113" s="23">
        <v>725</v>
      </c>
      <c r="V113" s="14"/>
    </row>
    <row r="114" spans="3:22" ht="16" customHeight="1" x14ac:dyDescent="0.25">
      <c r="T114" s="23">
        <v>45653</v>
      </c>
      <c r="U114" s="23">
        <v>730</v>
      </c>
      <c r="V114" s="14"/>
    </row>
    <row r="115" spans="3:22" ht="16" customHeight="1" x14ac:dyDescent="0.25">
      <c r="T115" s="23">
        <v>45652</v>
      </c>
      <c r="U115" s="23">
        <v>720</v>
      </c>
      <c r="V115" s="14"/>
    </row>
    <row r="116" spans="3:22" ht="16" customHeight="1" x14ac:dyDescent="0.25">
      <c r="T116" s="23">
        <v>45650</v>
      </c>
      <c r="U116" s="23">
        <v>681</v>
      </c>
      <c r="V116" s="14"/>
    </row>
    <row r="117" spans="3:22" ht="16" customHeight="1" x14ac:dyDescent="0.25">
      <c r="T117" s="23">
        <v>45649</v>
      </c>
      <c r="U117" s="23">
        <v>683</v>
      </c>
      <c r="V117" s="14"/>
    </row>
    <row r="118" spans="3:22" ht="16" customHeight="1" x14ac:dyDescent="0.25">
      <c r="T118" s="23">
        <v>45646</v>
      </c>
      <c r="U118" s="23">
        <v>679</v>
      </c>
      <c r="V118" s="14"/>
    </row>
    <row r="119" spans="3:22" ht="16" customHeight="1" x14ac:dyDescent="0.25">
      <c r="T119" s="23">
        <v>45645</v>
      </c>
      <c r="U119" s="23">
        <v>679</v>
      </c>
      <c r="V119" s="14"/>
    </row>
    <row r="120" spans="3:22" ht="16" customHeight="1" x14ac:dyDescent="0.25">
      <c r="T120" s="23">
        <v>45644</v>
      </c>
      <c r="U120" s="23">
        <v>680</v>
      </c>
      <c r="V120" s="14"/>
    </row>
    <row r="121" spans="3:22" ht="16" customHeight="1" x14ac:dyDescent="0.25">
      <c r="T121" s="23">
        <v>45643</v>
      </c>
      <c r="U121" s="23">
        <v>675</v>
      </c>
      <c r="V121" s="14"/>
    </row>
    <row r="122" spans="3:22" ht="16" customHeight="1" x14ac:dyDescent="0.25">
      <c r="T122" s="23">
        <v>45642</v>
      </c>
      <c r="U122" s="23">
        <v>675</v>
      </c>
      <c r="V122" s="14"/>
    </row>
    <row r="123" spans="3:22" ht="16" customHeight="1" x14ac:dyDescent="0.25">
      <c r="T123" s="23">
        <v>45639</v>
      </c>
      <c r="U123" s="23">
        <v>675</v>
      </c>
      <c r="V123" s="14"/>
    </row>
    <row r="124" spans="3:22" ht="16" customHeight="1" x14ac:dyDescent="0.25">
      <c r="T124" s="23">
        <v>45638</v>
      </c>
      <c r="U124" s="23">
        <v>675</v>
      </c>
      <c r="V124" s="14"/>
    </row>
    <row r="125" spans="3:22" ht="16" customHeight="1" x14ac:dyDescent="0.25">
      <c r="T125" s="23">
        <v>45637</v>
      </c>
      <c r="U125" s="23">
        <v>677</v>
      </c>
      <c r="V125" s="14"/>
    </row>
    <row r="126" spans="3:22" ht="16" customHeight="1" x14ac:dyDescent="0.25">
      <c r="T126" s="23">
        <v>45636</v>
      </c>
      <c r="U126" s="23">
        <v>675</v>
      </c>
      <c r="V126" s="14"/>
    </row>
    <row r="127" spans="3:22" ht="16" customHeight="1" x14ac:dyDescent="0.25">
      <c r="T127" s="23">
        <v>45635</v>
      </c>
      <c r="U127" s="23">
        <v>675</v>
      </c>
      <c r="V127" s="14"/>
    </row>
    <row r="128" spans="3:22" ht="16" customHeight="1" x14ac:dyDescent="0.25">
      <c r="T128" s="23">
        <v>45632</v>
      </c>
      <c r="U128" s="23">
        <v>689</v>
      </c>
      <c r="V128" s="14"/>
    </row>
    <row r="129" spans="20:22" ht="16" customHeight="1" x14ac:dyDescent="0.25">
      <c r="T129" s="23">
        <v>45631</v>
      </c>
      <c r="U129" s="23">
        <v>689</v>
      </c>
      <c r="V129" s="14"/>
    </row>
    <row r="130" spans="20:22" ht="16" customHeight="1" x14ac:dyDescent="0.25">
      <c r="T130" s="23">
        <v>45630</v>
      </c>
      <c r="U130" s="23">
        <v>686</v>
      </c>
      <c r="V130" s="14"/>
    </row>
    <row r="131" spans="20:22" ht="16" customHeight="1" x14ac:dyDescent="0.25">
      <c r="T131" s="23">
        <v>45629</v>
      </c>
      <c r="U131" s="23">
        <v>690</v>
      </c>
      <c r="V131" s="14"/>
    </row>
    <row r="132" spans="20:22" ht="16" customHeight="1" x14ac:dyDescent="0.25">
      <c r="T132" s="23">
        <v>45628</v>
      </c>
      <c r="U132" s="23">
        <v>700</v>
      </c>
      <c r="V132" s="14"/>
    </row>
    <row r="133" spans="20:22" ht="16" customHeight="1" x14ac:dyDescent="0.25">
      <c r="T133" s="23">
        <v>45625</v>
      </c>
      <c r="U133" s="23">
        <v>700</v>
      </c>
      <c r="V133" s="14"/>
    </row>
    <row r="134" spans="20:22" ht="16" customHeight="1" x14ac:dyDescent="0.25">
      <c r="T134" s="23">
        <v>45623</v>
      </c>
      <c r="U134" s="23">
        <v>702</v>
      </c>
      <c r="V134" s="14"/>
    </row>
    <row r="135" spans="20:22" ht="16" customHeight="1" x14ac:dyDescent="0.25">
      <c r="T135" s="23">
        <v>45622</v>
      </c>
      <c r="U135" s="23">
        <v>677</v>
      </c>
      <c r="V135" s="14"/>
    </row>
    <row r="136" spans="20:22" ht="16" customHeight="1" x14ac:dyDescent="0.25">
      <c r="T136" s="23">
        <v>45621</v>
      </c>
      <c r="U136" s="23">
        <v>676</v>
      </c>
      <c r="V136" s="14"/>
    </row>
    <row r="137" spans="20:22" ht="16" customHeight="1" x14ac:dyDescent="0.25">
      <c r="T137" s="23">
        <v>45618</v>
      </c>
      <c r="U137" s="23">
        <v>680</v>
      </c>
      <c r="V137" s="14"/>
    </row>
    <row r="138" spans="20:22" ht="16" customHeight="1" x14ac:dyDescent="0.25">
      <c r="T138" s="23">
        <v>45617</v>
      </c>
      <c r="U138" s="23">
        <v>680</v>
      </c>
      <c r="V138" s="14"/>
    </row>
    <row r="139" spans="20:22" ht="16" customHeight="1" x14ac:dyDescent="0.25">
      <c r="T139" s="23">
        <v>45616</v>
      </c>
      <c r="U139" s="23">
        <v>680</v>
      </c>
      <c r="V139" s="14"/>
    </row>
    <row r="140" spans="20:22" ht="16" customHeight="1" x14ac:dyDescent="0.25">
      <c r="T140" s="23">
        <v>45615</v>
      </c>
      <c r="U140" s="23">
        <v>686</v>
      </c>
      <c r="V140" s="14"/>
    </row>
    <row r="141" spans="20:22" ht="16" customHeight="1" x14ac:dyDescent="0.25">
      <c r="T141" s="23">
        <v>45614</v>
      </c>
      <c r="U141" s="23">
        <v>691</v>
      </c>
      <c r="V141" s="14"/>
    </row>
    <row r="142" spans="20:22" ht="16" customHeight="1" x14ac:dyDescent="0.25">
      <c r="T142" s="23">
        <v>45611</v>
      </c>
      <c r="U142" s="23">
        <v>691</v>
      </c>
      <c r="V142" s="14"/>
    </row>
    <row r="143" spans="20:22" ht="16" customHeight="1" x14ac:dyDescent="0.25">
      <c r="T143" s="23">
        <v>45610</v>
      </c>
      <c r="U143" s="23">
        <v>692</v>
      </c>
      <c r="V143" s="14"/>
    </row>
    <row r="144" spans="20:22" ht="16" customHeight="1" x14ac:dyDescent="0.25">
      <c r="T144" s="23">
        <v>45609</v>
      </c>
      <c r="U144" s="23">
        <v>685</v>
      </c>
      <c r="V144" s="14"/>
    </row>
    <row r="145" spans="20:22" ht="16" customHeight="1" x14ac:dyDescent="0.25">
      <c r="T145" s="23">
        <v>45608</v>
      </c>
      <c r="U145" s="23">
        <v>697</v>
      </c>
      <c r="V145" s="14"/>
    </row>
    <row r="146" spans="20:22" ht="16" customHeight="1" x14ac:dyDescent="0.25">
      <c r="T146" s="23">
        <v>45607</v>
      </c>
      <c r="U146" s="23">
        <v>698</v>
      </c>
      <c r="V146" s="14"/>
    </row>
    <row r="147" spans="20:22" ht="16" customHeight="1" x14ac:dyDescent="0.25">
      <c r="T147" s="23">
        <v>45604</v>
      </c>
      <c r="U147" s="23">
        <v>707</v>
      </c>
      <c r="V147" s="14"/>
    </row>
    <row r="148" spans="20:22" ht="16" customHeight="1" x14ac:dyDescent="0.25">
      <c r="T148" s="23">
        <v>45603</v>
      </c>
      <c r="U148" s="23">
        <v>707</v>
      </c>
      <c r="V148" s="14"/>
    </row>
    <row r="149" spans="20:22" ht="16" customHeight="1" x14ac:dyDescent="0.25">
      <c r="T149" s="23">
        <v>45602</v>
      </c>
      <c r="U149" s="23">
        <v>706</v>
      </c>
      <c r="V149" s="14"/>
    </row>
    <row r="150" spans="20:22" ht="16" customHeight="1" x14ac:dyDescent="0.25">
      <c r="T150" s="23">
        <v>45601</v>
      </c>
      <c r="U150" s="23">
        <v>702</v>
      </c>
      <c r="V150" s="14"/>
    </row>
    <row r="151" spans="20:22" ht="16" customHeight="1" x14ac:dyDescent="0.25">
      <c r="T151" s="23">
        <v>45600</v>
      </c>
      <c r="U151" s="23">
        <v>702</v>
      </c>
      <c r="V151" s="14"/>
    </row>
    <row r="152" spans="20:22" ht="16" customHeight="1" x14ac:dyDescent="0.25">
      <c r="T152" s="23">
        <v>45597</v>
      </c>
      <c r="U152" s="23">
        <v>714</v>
      </c>
      <c r="V152" s="14"/>
    </row>
    <row r="153" spans="20:22" ht="16" customHeight="1" x14ac:dyDescent="0.25">
      <c r="T153" s="23">
        <v>45596</v>
      </c>
      <c r="U153" s="23">
        <v>715</v>
      </c>
      <c r="V153" s="14"/>
    </row>
    <row r="154" spans="20:22" ht="16" customHeight="1" x14ac:dyDescent="0.25">
      <c r="T154" s="23">
        <v>45595</v>
      </c>
      <c r="U154" s="23">
        <v>701</v>
      </c>
      <c r="V154" s="14"/>
    </row>
    <row r="155" spans="20:22" ht="16" customHeight="1" x14ac:dyDescent="0.25">
      <c r="T155" s="23">
        <v>45594</v>
      </c>
      <c r="U155" s="23">
        <v>709</v>
      </c>
      <c r="V155" s="14"/>
    </row>
    <row r="156" spans="20:22" ht="16" customHeight="1" x14ac:dyDescent="0.25">
      <c r="T156" s="23">
        <v>45593</v>
      </c>
      <c r="U156" s="23">
        <v>710</v>
      </c>
      <c r="V156" s="14"/>
    </row>
    <row r="157" spans="20:22" ht="16" customHeight="1" x14ac:dyDescent="0.25">
      <c r="T157" s="23">
        <v>45590</v>
      </c>
      <c r="U157" s="23">
        <v>704</v>
      </c>
      <c r="V157" s="14"/>
    </row>
    <row r="158" spans="20:22" ht="16" customHeight="1" x14ac:dyDescent="0.25">
      <c r="T158" s="23">
        <v>45589</v>
      </c>
      <c r="U158" s="23">
        <v>704</v>
      </c>
      <c r="V158" s="14"/>
    </row>
    <row r="159" spans="20:22" ht="16" customHeight="1" x14ac:dyDescent="0.25">
      <c r="T159" s="23">
        <v>45588</v>
      </c>
      <c r="U159" s="23">
        <v>704</v>
      </c>
      <c r="V159" s="14"/>
    </row>
    <row r="160" spans="20:22" ht="16" customHeight="1" x14ac:dyDescent="0.25">
      <c r="T160" s="23">
        <v>45587</v>
      </c>
      <c r="U160" s="23">
        <v>705</v>
      </c>
      <c r="V160" s="14"/>
    </row>
    <row r="161" spans="20:22" ht="16" customHeight="1" x14ac:dyDescent="0.25">
      <c r="T161" s="23">
        <v>45586</v>
      </c>
      <c r="U161" s="23">
        <v>705</v>
      </c>
      <c r="V161" s="14"/>
    </row>
    <row r="162" spans="20:22" ht="16" customHeight="1" x14ac:dyDescent="0.25">
      <c r="T162" s="23">
        <v>45583</v>
      </c>
      <c r="U162" s="23">
        <v>705</v>
      </c>
      <c r="V162" s="14"/>
    </row>
    <row r="163" spans="20:22" ht="16" customHeight="1" x14ac:dyDescent="0.25">
      <c r="T163" s="23">
        <v>45582</v>
      </c>
      <c r="U163" s="23">
        <v>705</v>
      </c>
      <c r="V163" s="14"/>
    </row>
    <row r="164" spans="20:22" ht="16" customHeight="1" x14ac:dyDescent="0.25">
      <c r="T164" s="23">
        <v>45581</v>
      </c>
      <c r="U164" s="23">
        <v>705</v>
      </c>
      <c r="V164" s="14"/>
    </row>
    <row r="165" spans="20:22" ht="16" customHeight="1" x14ac:dyDescent="0.25">
      <c r="T165" s="23">
        <v>45580</v>
      </c>
      <c r="U165" s="23">
        <v>698</v>
      </c>
      <c r="V165" s="14"/>
    </row>
    <row r="166" spans="20:22" ht="16" customHeight="1" x14ac:dyDescent="0.25">
      <c r="T166" s="23">
        <v>45579</v>
      </c>
      <c r="U166" s="23">
        <v>698</v>
      </c>
      <c r="V166" s="14"/>
    </row>
    <row r="167" spans="20:22" ht="16" customHeight="1" x14ac:dyDescent="0.25">
      <c r="T167" s="23">
        <v>45576</v>
      </c>
      <c r="U167" s="23">
        <v>705</v>
      </c>
      <c r="V167" s="14"/>
    </row>
    <row r="168" spans="20:22" ht="16" customHeight="1" x14ac:dyDescent="0.25">
      <c r="T168" s="23">
        <v>45575</v>
      </c>
      <c r="U168" s="23">
        <v>701</v>
      </c>
      <c r="V168" s="14"/>
    </row>
    <row r="169" spans="20:22" ht="16" customHeight="1" x14ac:dyDescent="0.25">
      <c r="T169" s="23">
        <v>45574</v>
      </c>
      <c r="U169" s="23">
        <v>700</v>
      </c>
      <c r="V169" s="14"/>
    </row>
    <row r="170" spans="20:22" ht="16" customHeight="1" x14ac:dyDescent="0.25">
      <c r="T170" s="23">
        <v>45573</v>
      </c>
      <c r="U170" s="23">
        <v>711</v>
      </c>
      <c r="V170" s="14"/>
    </row>
    <row r="171" spans="20:22" ht="16" customHeight="1" x14ac:dyDescent="0.25">
      <c r="T171" s="23">
        <v>45572</v>
      </c>
      <c r="U171" s="23">
        <v>721</v>
      </c>
      <c r="V171" s="14"/>
    </row>
    <row r="172" spans="20:22" ht="16" customHeight="1" x14ac:dyDescent="0.25">
      <c r="T172" s="23">
        <v>45569</v>
      </c>
      <c r="U172" s="23">
        <v>724</v>
      </c>
      <c r="V172" s="14"/>
    </row>
    <row r="173" spans="20:22" ht="16" customHeight="1" x14ac:dyDescent="0.25">
      <c r="T173" s="23">
        <v>45568</v>
      </c>
      <c r="U173" s="23">
        <v>724</v>
      </c>
      <c r="V173" s="14"/>
    </row>
    <row r="174" spans="20:22" ht="16" customHeight="1" x14ac:dyDescent="0.25">
      <c r="T174" s="23">
        <v>45567</v>
      </c>
      <c r="U174" s="23">
        <v>715</v>
      </c>
      <c r="V174" s="14"/>
    </row>
    <row r="175" spans="20:22" ht="16" customHeight="1" x14ac:dyDescent="0.25">
      <c r="T175" s="23">
        <v>45566</v>
      </c>
      <c r="U175" s="23">
        <v>727</v>
      </c>
      <c r="V175" s="14"/>
    </row>
    <row r="176" spans="20:22" ht="16" customHeight="1" x14ac:dyDescent="0.25">
      <c r="T176" s="23">
        <v>45565</v>
      </c>
      <c r="U176" s="23">
        <v>735</v>
      </c>
      <c r="V176" s="14">
        <v>0.42349856616140924</v>
      </c>
    </row>
    <row r="177" spans="3:22" ht="16" customHeight="1" x14ac:dyDescent="0.25">
      <c r="C177" s="23" t="s">
        <v>175</v>
      </c>
      <c r="T177" s="23">
        <v>45562</v>
      </c>
      <c r="U177" s="23">
        <v>734</v>
      </c>
      <c r="V177" s="14"/>
    </row>
    <row r="178" spans="3:22" ht="16" customHeight="1" x14ac:dyDescent="0.25">
      <c r="T178" s="23">
        <v>45561</v>
      </c>
      <c r="U178" s="23">
        <v>735</v>
      </c>
      <c r="V178" s="14"/>
    </row>
    <row r="179" spans="3:22" ht="16" customHeight="1" x14ac:dyDescent="0.25">
      <c r="T179" s="23">
        <v>45560</v>
      </c>
      <c r="U179" s="23">
        <v>726</v>
      </c>
      <c r="V179" s="14"/>
    </row>
    <row r="180" spans="3:22" ht="16" customHeight="1" x14ac:dyDescent="0.25">
      <c r="T180" s="23">
        <v>45559</v>
      </c>
      <c r="U180" s="23">
        <v>704</v>
      </c>
      <c r="V180" s="14"/>
    </row>
    <row r="181" spans="3:22" ht="16" customHeight="1" x14ac:dyDescent="0.25">
      <c r="T181" s="23">
        <v>45558</v>
      </c>
      <c r="U181" s="23">
        <v>704</v>
      </c>
      <c r="V181" s="14"/>
    </row>
    <row r="182" spans="3:22" ht="16" customHeight="1" x14ac:dyDescent="0.25">
      <c r="T182" s="23">
        <v>45555</v>
      </c>
      <c r="U182" s="23">
        <v>704</v>
      </c>
      <c r="V182" s="14"/>
    </row>
    <row r="183" spans="3:22" ht="16" customHeight="1" x14ac:dyDescent="0.25">
      <c r="T183" s="23">
        <v>45554</v>
      </c>
      <c r="U183" s="23">
        <v>705</v>
      </c>
      <c r="V183" s="14"/>
    </row>
    <row r="184" spans="3:22" ht="16" customHeight="1" x14ac:dyDescent="0.25">
      <c r="T184" s="23">
        <v>45553</v>
      </c>
      <c r="U184" s="23">
        <v>703</v>
      </c>
      <c r="V184" s="14"/>
    </row>
    <row r="185" spans="3:22" ht="16" customHeight="1" x14ac:dyDescent="0.25">
      <c r="T185" s="23">
        <v>45552</v>
      </c>
      <c r="U185" s="23">
        <v>700</v>
      </c>
      <c r="V185" s="14"/>
    </row>
    <row r="186" spans="3:22" ht="16" customHeight="1" x14ac:dyDescent="0.25">
      <c r="T186" s="23">
        <v>45551</v>
      </c>
      <c r="U186" s="23">
        <v>698</v>
      </c>
      <c r="V186" s="14"/>
    </row>
    <row r="187" spans="3:22" ht="16" customHeight="1" x14ac:dyDescent="0.25">
      <c r="T187" s="23">
        <v>45548</v>
      </c>
      <c r="U187" s="23">
        <v>698</v>
      </c>
      <c r="V187" s="14"/>
    </row>
    <row r="188" spans="3:22" ht="16" customHeight="1" x14ac:dyDescent="0.25">
      <c r="T188" s="23">
        <v>45547</v>
      </c>
      <c r="U188" s="23">
        <v>698</v>
      </c>
      <c r="V188" s="14"/>
    </row>
    <row r="189" spans="3:22" ht="16" customHeight="1" x14ac:dyDescent="0.25">
      <c r="T189" s="23">
        <v>45546</v>
      </c>
      <c r="U189" s="23">
        <v>700</v>
      </c>
      <c r="V189" s="14"/>
    </row>
    <row r="190" spans="3:22" ht="16" customHeight="1" x14ac:dyDescent="0.25">
      <c r="T190" s="23">
        <v>45545</v>
      </c>
      <c r="U190" s="23">
        <v>700</v>
      </c>
      <c r="V190" s="14"/>
    </row>
    <row r="191" spans="3:22" ht="16" customHeight="1" x14ac:dyDescent="0.25">
      <c r="T191" s="23">
        <v>45544</v>
      </c>
      <c r="U191" s="23">
        <v>700</v>
      </c>
      <c r="V191" s="14"/>
    </row>
    <row r="192" spans="3:22" ht="16" customHeight="1" x14ac:dyDescent="0.25">
      <c r="T192" s="23">
        <v>45541</v>
      </c>
      <c r="U192" s="23">
        <v>700</v>
      </c>
      <c r="V192" s="14"/>
    </row>
    <row r="193" spans="20:22" ht="16" customHeight="1" x14ac:dyDescent="0.25">
      <c r="T193" s="23">
        <v>45540</v>
      </c>
      <c r="U193" s="23">
        <v>699</v>
      </c>
      <c r="V193" s="14"/>
    </row>
    <row r="194" spans="20:22" ht="16" customHeight="1" x14ac:dyDescent="0.25">
      <c r="T194" s="23">
        <v>45539</v>
      </c>
      <c r="U194" s="23">
        <v>689</v>
      </c>
      <c r="V194" s="14"/>
    </row>
    <row r="195" spans="20:22" ht="16" customHeight="1" x14ac:dyDescent="0.25">
      <c r="T195" s="23">
        <v>45538</v>
      </c>
      <c r="U195" s="23">
        <v>700</v>
      </c>
      <c r="V195" s="14"/>
    </row>
    <row r="196" spans="20:22" ht="16" customHeight="1" x14ac:dyDescent="0.25">
      <c r="T196" s="23">
        <v>45534</v>
      </c>
      <c r="U196" s="23">
        <v>714</v>
      </c>
      <c r="V196" s="14"/>
    </row>
    <row r="197" spans="20:22" ht="16" customHeight="1" x14ac:dyDescent="0.25">
      <c r="T197" s="23">
        <v>45533</v>
      </c>
      <c r="U197" s="23">
        <v>725</v>
      </c>
      <c r="V197" s="14"/>
    </row>
    <row r="198" spans="20:22" ht="16" customHeight="1" x14ac:dyDescent="0.25">
      <c r="T198" s="23">
        <v>45532</v>
      </c>
      <c r="U198" s="23">
        <v>730</v>
      </c>
      <c r="V198" s="14"/>
    </row>
    <row r="199" spans="20:22" ht="16" customHeight="1" x14ac:dyDescent="0.25">
      <c r="T199" s="23">
        <v>45531</v>
      </c>
      <c r="U199" s="23">
        <v>671</v>
      </c>
      <c r="V199" s="14"/>
    </row>
    <row r="200" spans="20:22" ht="16" customHeight="1" x14ac:dyDescent="0.25">
      <c r="T200" s="23">
        <v>45530</v>
      </c>
      <c r="U200" s="23">
        <v>670</v>
      </c>
      <c r="V200" s="14"/>
    </row>
    <row r="201" spans="20:22" ht="16" customHeight="1" x14ac:dyDescent="0.25">
      <c r="T201" s="23">
        <v>45527</v>
      </c>
      <c r="U201" s="23">
        <v>672</v>
      </c>
      <c r="V201" s="14"/>
    </row>
    <row r="202" spans="20:22" ht="16" customHeight="1" x14ac:dyDescent="0.25">
      <c r="T202" s="23">
        <v>45526</v>
      </c>
      <c r="U202" s="23">
        <v>672</v>
      </c>
      <c r="V202" s="14"/>
    </row>
    <row r="203" spans="20:22" ht="16" customHeight="1" x14ac:dyDescent="0.25">
      <c r="T203" s="23">
        <v>45525</v>
      </c>
      <c r="U203" s="23">
        <v>672</v>
      </c>
      <c r="V203" s="14"/>
    </row>
    <row r="204" spans="20:22" ht="16" customHeight="1" x14ac:dyDescent="0.25">
      <c r="T204" s="23">
        <v>45524</v>
      </c>
      <c r="U204" s="23">
        <v>662</v>
      </c>
      <c r="V204" s="14"/>
    </row>
    <row r="205" spans="20:22" ht="16" customHeight="1" x14ac:dyDescent="0.25">
      <c r="T205" s="23">
        <v>45523</v>
      </c>
      <c r="U205" s="23">
        <v>662</v>
      </c>
      <c r="V205" s="14"/>
    </row>
    <row r="206" spans="20:22" ht="16" customHeight="1" x14ac:dyDescent="0.25">
      <c r="T206" s="23">
        <v>45520</v>
      </c>
      <c r="U206" s="23">
        <v>656</v>
      </c>
      <c r="V206" s="14"/>
    </row>
    <row r="207" spans="20:22" ht="16" customHeight="1" x14ac:dyDescent="0.25">
      <c r="T207" s="23">
        <v>45519</v>
      </c>
      <c r="U207" s="23">
        <v>660</v>
      </c>
      <c r="V207" s="14"/>
    </row>
    <row r="208" spans="20:22" ht="16" customHeight="1" x14ac:dyDescent="0.25">
      <c r="T208" s="23">
        <v>45518</v>
      </c>
      <c r="U208" s="23">
        <v>660</v>
      </c>
      <c r="V208" s="14"/>
    </row>
    <row r="209" spans="20:22" ht="16" customHeight="1" x14ac:dyDescent="0.25">
      <c r="T209" s="23">
        <v>45517</v>
      </c>
      <c r="U209" s="23">
        <v>676</v>
      </c>
      <c r="V209" s="14"/>
    </row>
    <row r="210" spans="20:22" ht="16" customHeight="1" x14ac:dyDescent="0.25">
      <c r="T210" s="23">
        <v>45516</v>
      </c>
      <c r="U210" s="23">
        <v>678</v>
      </c>
      <c r="V210" s="14"/>
    </row>
    <row r="211" spans="20:22" ht="16" customHeight="1" x14ac:dyDescent="0.25">
      <c r="T211" s="23">
        <v>45513</v>
      </c>
      <c r="U211" s="23">
        <v>680</v>
      </c>
      <c r="V211" s="14"/>
    </row>
    <row r="212" spans="20:22" ht="16" customHeight="1" x14ac:dyDescent="0.25">
      <c r="T212" s="23">
        <v>45512</v>
      </c>
      <c r="U212" s="23">
        <v>678</v>
      </c>
      <c r="V212" s="14"/>
    </row>
    <row r="213" spans="20:22" ht="16" customHeight="1" x14ac:dyDescent="0.25">
      <c r="T213" s="23">
        <v>45511</v>
      </c>
      <c r="U213" s="23">
        <v>684</v>
      </c>
      <c r="V213" s="14"/>
    </row>
    <row r="214" spans="20:22" ht="16" customHeight="1" x14ac:dyDescent="0.25">
      <c r="T214" s="23">
        <v>45510</v>
      </c>
      <c r="U214" s="23">
        <v>685</v>
      </c>
      <c r="V214" s="14"/>
    </row>
    <row r="215" spans="20:22" ht="16" customHeight="1" x14ac:dyDescent="0.25">
      <c r="T215" s="23">
        <v>45509</v>
      </c>
      <c r="U215" s="23">
        <v>687</v>
      </c>
      <c r="V215" s="14"/>
    </row>
    <row r="216" spans="20:22" ht="16" customHeight="1" x14ac:dyDescent="0.25">
      <c r="T216" s="23">
        <v>45506</v>
      </c>
      <c r="U216" s="23">
        <v>681</v>
      </c>
      <c r="V216" s="14"/>
    </row>
    <row r="217" spans="20:22" ht="16" customHeight="1" x14ac:dyDescent="0.25">
      <c r="T217" s="23">
        <v>45505</v>
      </c>
      <c r="U217" s="23">
        <v>688</v>
      </c>
      <c r="V217" s="14"/>
    </row>
    <row r="218" spans="20:22" ht="16" customHeight="1" x14ac:dyDescent="0.25">
      <c r="T218" s="23">
        <v>45504</v>
      </c>
      <c r="U218" s="23">
        <v>704</v>
      </c>
      <c r="V218" s="14"/>
    </row>
    <row r="219" spans="20:22" ht="16" customHeight="1" x14ac:dyDescent="0.25">
      <c r="T219" s="23">
        <v>45503</v>
      </c>
      <c r="U219" s="23">
        <v>666</v>
      </c>
      <c r="V219" s="14"/>
    </row>
    <row r="220" spans="20:22" ht="16" customHeight="1" x14ac:dyDescent="0.25">
      <c r="T220" s="23">
        <v>45502</v>
      </c>
      <c r="U220" s="23">
        <v>664</v>
      </c>
      <c r="V220" s="14"/>
    </row>
    <row r="221" spans="20:22" ht="16" customHeight="1" x14ac:dyDescent="0.25">
      <c r="T221" s="23">
        <v>45499</v>
      </c>
      <c r="U221" s="23">
        <v>664</v>
      </c>
      <c r="V221" s="14"/>
    </row>
    <row r="222" spans="20:22" ht="16" customHeight="1" x14ac:dyDescent="0.25">
      <c r="T222" s="23">
        <v>45498</v>
      </c>
      <c r="U222" s="23">
        <v>664</v>
      </c>
      <c r="V222" s="14"/>
    </row>
    <row r="223" spans="20:22" ht="16" customHeight="1" x14ac:dyDescent="0.25">
      <c r="T223" s="23">
        <v>45497</v>
      </c>
      <c r="U223" s="23">
        <v>658</v>
      </c>
      <c r="V223" s="14"/>
    </row>
    <row r="224" spans="20:22" ht="16" customHeight="1" x14ac:dyDescent="0.25">
      <c r="T224" s="23">
        <v>45496</v>
      </c>
      <c r="U224" s="23">
        <v>655</v>
      </c>
      <c r="V224" s="14"/>
    </row>
    <row r="225" spans="20:22" ht="16" customHeight="1" x14ac:dyDescent="0.25">
      <c r="T225" s="23">
        <v>45495</v>
      </c>
      <c r="U225" s="23">
        <v>657</v>
      </c>
      <c r="V225" s="14"/>
    </row>
    <row r="226" spans="20:22" ht="16" customHeight="1" x14ac:dyDescent="0.25">
      <c r="T226" s="23">
        <v>45492</v>
      </c>
      <c r="U226" s="23">
        <v>657</v>
      </c>
      <c r="V226" s="14"/>
    </row>
    <row r="227" spans="20:22" ht="16" customHeight="1" x14ac:dyDescent="0.25">
      <c r="T227" s="23">
        <v>45491</v>
      </c>
      <c r="U227" s="23">
        <v>659</v>
      </c>
      <c r="V227" s="14"/>
    </row>
    <row r="228" spans="20:22" ht="16" customHeight="1" x14ac:dyDescent="0.25">
      <c r="T228" s="23">
        <v>45490</v>
      </c>
      <c r="U228" s="23">
        <v>659</v>
      </c>
      <c r="V228" s="14"/>
    </row>
    <row r="229" spans="20:22" ht="16" customHeight="1" x14ac:dyDescent="0.25">
      <c r="T229" s="23">
        <v>45489</v>
      </c>
      <c r="U229" s="23">
        <v>660</v>
      </c>
      <c r="V229" s="14"/>
    </row>
    <row r="230" spans="20:22" ht="16" customHeight="1" x14ac:dyDescent="0.25">
      <c r="T230" s="23">
        <v>45488</v>
      </c>
      <c r="U230" s="23">
        <v>662</v>
      </c>
      <c r="V230" s="14"/>
    </row>
    <row r="231" spans="20:22" ht="16" customHeight="1" x14ac:dyDescent="0.25">
      <c r="T231" s="23">
        <v>45485</v>
      </c>
      <c r="U231" s="23">
        <v>665</v>
      </c>
      <c r="V231" s="14"/>
    </row>
    <row r="232" spans="20:22" ht="16" customHeight="1" x14ac:dyDescent="0.25">
      <c r="T232" s="23">
        <v>45484</v>
      </c>
      <c r="U232" s="23">
        <v>666</v>
      </c>
      <c r="V232" s="14"/>
    </row>
    <row r="233" spans="20:22" ht="16" customHeight="1" x14ac:dyDescent="0.25">
      <c r="T233" s="23">
        <v>45483</v>
      </c>
      <c r="U233" s="23">
        <v>669</v>
      </c>
      <c r="V233" s="14"/>
    </row>
    <row r="234" spans="20:22" ht="16" customHeight="1" x14ac:dyDescent="0.25">
      <c r="T234" s="23">
        <v>45482</v>
      </c>
      <c r="U234" s="23">
        <v>670</v>
      </c>
      <c r="V234" s="14"/>
    </row>
    <row r="235" spans="20:22" ht="16" customHeight="1" x14ac:dyDescent="0.25">
      <c r="T235" s="23">
        <v>45481</v>
      </c>
      <c r="U235" s="23">
        <v>673</v>
      </c>
      <c r="V235" s="14"/>
    </row>
    <row r="236" spans="20:22" ht="16" customHeight="1" x14ac:dyDescent="0.25">
      <c r="T236" s="23">
        <v>45478</v>
      </c>
      <c r="U236" s="23">
        <v>675</v>
      </c>
      <c r="V236" s="14"/>
    </row>
    <row r="237" spans="20:22" ht="16" customHeight="1" x14ac:dyDescent="0.25">
      <c r="T237" s="23">
        <v>45476</v>
      </c>
      <c r="U237" s="23">
        <v>669</v>
      </c>
      <c r="V237" s="14"/>
    </row>
    <row r="238" spans="20:22" ht="16" customHeight="1" x14ac:dyDescent="0.25">
      <c r="T238" s="23">
        <v>45475</v>
      </c>
      <c r="U238" s="23">
        <v>670</v>
      </c>
      <c r="V238" s="14"/>
    </row>
    <row r="239" spans="20:22" ht="16" customHeight="1" x14ac:dyDescent="0.25">
      <c r="T239" s="23">
        <v>45474</v>
      </c>
      <c r="U239" s="23">
        <v>674</v>
      </c>
      <c r="V239" s="14"/>
    </row>
    <row r="240" spans="20:22" ht="16" customHeight="1" x14ac:dyDescent="0.25">
      <c r="T240" s="23">
        <v>45471</v>
      </c>
      <c r="U240" s="23">
        <v>674</v>
      </c>
      <c r="V240" s="14">
        <v>0.42932017973419756</v>
      </c>
    </row>
    <row r="241" spans="3:22" ht="16" customHeight="1" x14ac:dyDescent="0.25">
      <c r="C241" s="23" t="s">
        <v>160</v>
      </c>
      <c r="T241" s="23">
        <v>45470</v>
      </c>
      <c r="U241" s="23">
        <v>676</v>
      </c>
      <c r="V241" s="14"/>
    </row>
    <row r="242" spans="3:22" ht="16" customHeight="1" x14ac:dyDescent="0.25">
      <c r="T242" s="23">
        <v>45469</v>
      </c>
      <c r="U242" s="23">
        <v>675</v>
      </c>
      <c r="V242" s="14"/>
    </row>
    <row r="243" spans="3:22" ht="16" customHeight="1" x14ac:dyDescent="0.25">
      <c r="T243" s="23">
        <v>45468</v>
      </c>
      <c r="U243" s="23">
        <v>717</v>
      </c>
      <c r="V243" s="14"/>
    </row>
    <row r="244" spans="3:22" ht="16" customHeight="1" x14ac:dyDescent="0.25">
      <c r="T244" s="23">
        <v>45467</v>
      </c>
      <c r="U244" s="23">
        <v>717</v>
      </c>
      <c r="V244" s="14"/>
    </row>
    <row r="245" spans="3:22" ht="16" customHeight="1" x14ac:dyDescent="0.25">
      <c r="T245" s="23">
        <v>45464</v>
      </c>
      <c r="U245" s="23">
        <v>721</v>
      </c>
      <c r="V245" s="14"/>
    </row>
    <row r="246" spans="3:22" ht="16" customHeight="1" x14ac:dyDescent="0.25">
      <c r="T246" s="23">
        <v>45463</v>
      </c>
      <c r="U246" s="23">
        <v>725</v>
      </c>
      <c r="V246" s="14"/>
    </row>
    <row r="247" spans="3:22" ht="16" customHeight="1" x14ac:dyDescent="0.25">
      <c r="T247" s="23">
        <v>45461</v>
      </c>
      <c r="U247" s="23">
        <v>732</v>
      </c>
      <c r="V247" s="14"/>
    </row>
    <row r="248" spans="3:22" ht="16" customHeight="1" x14ac:dyDescent="0.25">
      <c r="T248" s="23">
        <v>45460</v>
      </c>
      <c r="U248" s="23">
        <v>735</v>
      </c>
      <c r="V248" s="14"/>
    </row>
    <row r="249" spans="3:22" ht="16" customHeight="1" x14ac:dyDescent="0.25">
      <c r="T249" s="23">
        <v>45457</v>
      </c>
      <c r="U249" s="23">
        <v>735</v>
      </c>
      <c r="V249" s="14"/>
    </row>
    <row r="250" spans="3:22" ht="16" customHeight="1" x14ac:dyDescent="0.25">
      <c r="T250" s="23">
        <v>45456</v>
      </c>
      <c r="U250" s="23">
        <v>735</v>
      </c>
      <c r="V250" s="14"/>
    </row>
    <row r="251" spans="3:22" ht="16" customHeight="1" x14ac:dyDescent="0.25">
      <c r="T251" s="23">
        <v>45455</v>
      </c>
      <c r="U251" s="23">
        <v>733</v>
      </c>
      <c r="V251" s="14"/>
    </row>
    <row r="252" spans="3:22" ht="16" customHeight="1" x14ac:dyDescent="0.25">
      <c r="T252" s="23">
        <v>45454</v>
      </c>
      <c r="U252" s="23">
        <v>728</v>
      </c>
      <c r="V252" s="14"/>
    </row>
    <row r="253" spans="3:22" ht="16" customHeight="1" x14ac:dyDescent="0.25">
      <c r="T253" s="23">
        <v>45453</v>
      </c>
      <c r="U253" s="23">
        <v>725</v>
      </c>
      <c r="V253" s="14"/>
    </row>
    <row r="254" spans="3:22" ht="16" customHeight="1" x14ac:dyDescent="0.25">
      <c r="T254" s="23">
        <v>45450</v>
      </c>
      <c r="U254" s="23">
        <v>728</v>
      </c>
      <c r="V254" s="14"/>
    </row>
    <row r="255" spans="3:22" ht="16" customHeight="1" x14ac:dyDescent="0.25">
      <c r="T255" s="23">
        <v>45449</v>
      </c>
      <c r="U255" s="23">
        <v>730</v>
      </c>
      <c r="V255" s="14"/>
    </row>
    <row r="256" spans="3:22" ht="16" customHeight="1" x14ac:dyDescent="0.25">
      <c r="T256" s="23">
        <v>45448</v>
      </c>
      <c r="U256" s="23">
        <v>742</v>
      </c>
      <c r="V256" s="14"/>
    </row>
    <row r="257" spans="20:22" ht="16" customHeight="1" x14ac:dyDescent="0.25">
      <c r="T257" s="23">
        <v>45447</v>
      </c>
      <c r="U257" s="23">
        <v>741</v>
      </c>
      <c r="V257" s="14"/>
    </row>
    <row r="258" spans="20:22" ht="16" customHeight="1" x14ac:dyDescent="0.25">
      <c r="T258" s="23">
        <v>45446</v>
      </c>
      <c r="U258" s="23">
        <v>751</v>
      </c>
      <c r="V258" s="14"/>
    </row>
    <row r="259" spans="20:22" ht="16" customHeight="1" x14ac:dyDescent="0.25">
      <c r="T259" s="23">
        <v>45443</v>
      </c>
      <c r="U259" s="23">
        <v>761</v>
      </c>
      <c r="V259" s="14"/>
    </row>
    <row r="260" spans="20:22" ht="16" customHeight="1" x14ac:dyDescent="0.25">
      <c r="T260" s="23">
        <v>45442</v>
      </c>
      <c r="U260" s="23">
        <v>772</v>
      </c>
      <c r="V260" s="14"/>
    </row>
    <row r="261" spans="20:22" ht="16" customHeight="1" x14ac:dyDescent="0.25">
      <c r="T261" s="23">
        <v>45441</v>
      </c>
      <c r="U261" s="23">
        <v>779</v>
      </c>
      <c r="V261" s="14"/>
    </row>
    <row r="262" spans="20:22" ht="16" customHeight="1" x14ac:dyDescent="0.25">
      <c r="T262" s="23">
        <v>45440</v>
      </c>
      <c r="U262" s="23">
        <v>791</v>
      </c>
      <c r="V262" s="14"/>
    </row>
    <row r="263" spans="20:22" ht="16" customHeight="1" x14ac:dyDescent="0.25">
      <c r="T263" s="23">
        <v>45436</v>
      </c>
      <c r="U263" s="23">
        <v>789</v>
      </c>
      <c r="V263" s="14"/>
    </row>
    <row r="264" spans="20:22" ht="16" customHeight="1" x14ac:dyDescent="0.25">
      <c r="T264" s="23">
        <v>45435</v>
      </c>
      <c r="U264" s="23">
        <v>789</v>
      </c>
      <c r="V264" s="14"/>
    </row>
    <row r="265" spans="20:22" ht="16" customHeight="1" x14ac:dyDescent="0.25">
      <c r="T265" s="23">
        <v>45434</v>
      </c>
      <c r="U265" s="23">
        <v>789</v>
      </c>
      <c r="V265" s="14"/>
    </row>
    <row r="266" spans="20:22" ht="16" customHeight="1" x14ac:dyDescent="0.25">
      <c r="T266" s="23">
        <v>45433</v>
      </c>
      <c r="U266" s="23">
        <v>791</v>
      </c>
      <c r="V266" s="14"/>
    </row>
    <row r="267" spans="20:22" ht="16" customHeight="1" x14ac:dyDescent="0.25">
      <c r="T267" s="23">
        <v>45432</v>
      </c>
      <c r="U267" s="23">
        <v>789</v>
      </c>
      <c r="V267" s="14"/>
    </row>
    <row r="268" spans="20:22" ht="16" customHeight="1" x14ac:dyDescent="0.25">
      <c r="T268" s="23">
        <v>45429</v>
      </c>
      <c r="U268" s="23">
        <v>787</v>
      </c>
      <c r="V268" s="14"/>
    </row>
    <row r="269" spans="20:22" ht="16" customHeight="1" x14ac:dyDescent="0.25">
      <c r="T269" s="23">
        <v>45428</v>
      </c>
      <c r="U269" s="23">
        <v>786</v>
      </c>
      <c r="V269" s="14"/>
    </row>
    <row r="270" spans="20:22" ht="16" customHeight="1" x14ac:dyDescent="0.25">
      <c r="T270" s="23">
        <v>45427</v>
      </c>
      <c r="U270" s="23">
        <v>783</v>
      </c>
      <c r="V270" s="14"/>
    </row>
    <row r="271" spans="20:22" ht="16" customHeight="1" x14ac:dyDescent="0.25">
      <c r="T271" s="23">
        <v>45426</v>
      </c>
      <c r="U271" s="23">
        <v>783</v>
      </c>
      <c r="V271" s="14"/>
    </row>
    <row r="272" spans="20:22" ht="16" customHeight="1" x14ac:dyDescent="0.25">
      <c r="T272" s="23">
        <v>45425</v>
      </c>
      <c r="U272" s="23">
        <v>781</v>
      </c>
      <c r="V272" s="14"/>
    </row>
    <row r="273" spans="20:22" ht="16" customHeight="1" x14ac:dyDescent="0.25">
      <c r="T273" s="23">
        <v>45422</v>
      </c>
      <c r="U273" s="23">
        <v>780</v>
      </c>
      <c r="V273" s="14"/>
    </row>
    <row r="274" spans="20:22" ht="16" customHeight="1" x14ac:dyDescent="0.25">
      <c r="T274" s="23">
        <v>45421</v>
      </c>
      <c r="U274" s="23">
        <v>785</v>
      </c>
      <c r="V274" s="14"/>
    </row>
    <row r="275" spans="20:22" ht="16" customHeight="1" x14ac:dyDescent="0.25">
      <c r="T275" s="23">
        <v>45420</v>
      </c>
      <c r="U275" s="23">
        <v>780</v>
      </c>
      <c r="V275" s="14"/>
    </row>
    <row r="276" spans="20:22" ht="16" customHeight="1" x14ac:dyDescent="0.25">
      <c r="T276" s="23">
        <v>45419</v>
      </c>
      <c r="U276" s="23">
        <v>785</v>
      </c>
      <c r="V276" s="14"/>
    </row>
    <row r="277" spans="20:22" ht="16" customHeight="1" x14ac:dyDescent="0.25">
      <c r="T277" s="23">
        <v>45418</v>
      </c>
      <c r="U277" s="23">
        <v>779</v>
      </c>
      <c r="V277" s="14"/>
    </row>
    <row r="278" spans="20:22" ht="16" customHeight="1" x14ac:dyDescent="0.25">
      <c r="T278" s="23">
        <v>45415</v>
      </c>
      <c r="U278" s="23">
        <v>813</v>
      </c>
      <c r="V278" s="14"/>
    </row>
    <row r="279" spans="20:22" ht="16" customHeight="1" x14ac:dyDescent="0.25">
      <c r="T279" s="23">
        <v>45414</v>
      </c>
      <c r="U279" s="23">
        <v>810</v>
      </c>
      <c r="V279" s="14"/>
    </row>
    <row r="280" spans="20:22" ht="16" customHeight="1" x14ac:dyDescent="0.25">
      <c r="T280" s="23">
        <v>45413</v>
      </c>
      <c r="U280" s="23">
        <v>810</v>
      </c>
      <c r="V280" s="14"/>
    </row>
    <row r="281" spans="20:22" ht="16" customHeight="1" x14ac:dyDescent="0.25">
      <c r="T281" s="23">
        <v>45412</v>
      </c>
      <c r="U281" s="23">
        <v>813</v>
      </c>
      <c r="V281" s="14"/>
    </row>
    <row r="282" spans="20:22" ht="16" customHeight="1" x14ac:dyDescent="0.25">
      <c r="T282" s="23">
        <v>45411</v>
      </c>
      <c r="U282" s="23">
        <v>828</v>
      </c>
      <c r="V282" s="14"/>
    </row>
    <row r="283" spans="20:22" ht="16" customHeight="1" x14ac:dyDescent="0.25">
      <c r="T283" s="23">
        <v>45408</v>
      </c>
      <c r="U283" s="23">
        <v>821</v>
      </c>
      <c r="V283" s="14"/>
    </row>
    <row r="284" spans="20:22" ht="16" customHeight="1" x14ac:dyDescent="0.25">
      <c r="T284" s="23">
        <v>45407</v>
      </c>
      <c r="U284" s="23">
        <v>812</v>
      </c>
      <c r="V284" s="14"/>
    </row>
    <row r="285" spans="20:22" ht="16" customHeight="1" x14ac:dyDescent="0.25">
      <c r="T285" s="23">
        <v>45406</v>
      </c>
      <c r="U285" s="23">
        <v>810</v>
      </c>
      <c r="V285" s="14"/>
    </row>
    <row r="286" spans="20:22" ht="16" customHeight="1" x14ac:dyDescent="0.25">
      <c r="T286" s="23">
        <v>45405</v>
      </c>
      <c r="U286" s="23">
        <v>843</v>
      </c>
      <c r="V286" s="14"/>
    </row>
    <row r="287" spans="20:22" ht="16" customHeight="1" x14ac:dyDescent="0.25">
      <c r="T287" s="23">
        <v>45404</v>
      </c>
      <c r="U287" s="23">
        <v>843</v>
      </c>
      <c r="V287" s="14"/>
    </row>
    <row r="288" spans="20:22" ht="16" customHeight="1" x14ac:dyDescent="0.25">
      <c r="T288" s="23">
        <v>45401</v>
      </c>
      <c r="U288" s="23">
        <v>843</v>
      </c>
      <c r="V288" s="14"/>
    </row>
    <row r="289" spans="3:22" ht="16" customHeight="1" x14ac:dyDescent="0.25">
      <c r="T289" s="23">
        <v>45400</v>
      </c>
      <c r="U289" s="23">
        <v>840</v>
      </c>
      <c r="V289" s="14"/>
    </row>
    <row r="290" spans="3:22" ht="16" customHeight="1" x14ac:dyDescent="0.25">
      <c r="T290" s="23">
        <v>45399</v>
      </c>
      <c r="U290" s="23">
        <v>840</v>
      </c>
      <c r="V290" s="14"/>
    </row>
    <row r="291" spans="3:22" ht="16" customHeight="1" x14ac:dyDescent="0.25">
      <c r="T291" s="23">
        <v>45398</v>
      </c>
      <c r="U291" s="23">
        <v>845</v>
      </c>
      <c r="V291" s="14"/>
    </row>
    <row r="292" spans="3:22" ht="16" customHeight="1" x14ac:dyDescent="0.25">
      <c r="T292" s="23">
        <v>45397</v>
      </c>
      <c r="U292" s="23">
        <v>845</v>
      </c>
      <c r="V292" s="14"/>
    </row>
    <row r="293" spans="3:22" ht="16" customHeight="1" x14ac:dyDescent="0.25">
      <c r="T293" s="23">
        <v>45394</v>
      </c>
      <c r="U293" s="23">
        <v>845</v>
      </c>
      <c r="V293" s="14"/>
    </row>
    <row r="294" spans="3:22" ht="16" customHeight="1" x14ac:dyDescent="0.25">
      <c r="T294" s="23">
        <v>45393</v>
      </c>
      <c r="U294" s="23">
        <v>850</v>
      </c>
      <c r="V294" s="14"/>
    </row>
    <row r="295" spans="3:22" ht="16" customHeight="1" x14ac:dyDescent="0.25">
      <c r="T295" s="23">
        <v>45392</v>
      </c>
      <c r="U295" s="23">
        <v>845</v>
      </c>
      <c r="V295" s="14"/>
    </row>
    <row r="296" spans="3:22" ht="16" customHeight="1" x14ac:dyDescent="0.25">
      <c r="T296" s="23">
        <v>45391</v>
      </c>
      <c r="U296" s="23">
        <v>845</v>
      </c>
      <c r="V296" s="14"/>
    </row>
    <row r="297" spans="3:22" ht="16" customHeight="1" x14ac:dyDescent="0.25">
      <c r="T297" s="23">
        <v>45390</v>
      </c>
      <c r="U297" s="23">
        <v>847</v>
      </c>
      <c r="V297" s="14"/>
    </row>
    <row r="298" spans="3:22" ht="16" customHeight="1" x14ac:dyDescent="0.25">
      <c r="T298" s="23">
        <v>45387</v>
      </c>
      <c r="U298" s="23">
        <v>853</v>
      </c>
      <c r="V298" s="14"/>
    </row>
    <row r="299" spans="3:22" ht="16" customHeight="1" x14ac:dyDescent="0.25">
      <c r="T299" s="23">
        <v>45386</v>
      </c>
      <c r="U299" s="23">
        <v>853</v>
      </c>
      <c r="V299" s="14"/>
    </row>
    <row r="300" spans="3:22" ht="16" customHeight="1" x14ac:dyDescent="0.25">
      <c r="T300" s="23">
        <v>45385</v>
      </c>
      <c r="U300" s="23">
        <v>860</v>
      </c>
      <c r="V300" s="14"/>
    </row>
    <row r="301" spans="3:22" ht="16" customHeight="1" x14ac:dyDescent="0.25">
      <c r="T301" s="23">
        <v>45384</v>
      </c>
      <c r="U301" s="23">
        <v>879</v>
      </c>
      <c r="V301" s="14"/>
    </row>
    <row r="302" spans="3:22" ht="16" customHeight="1" x14ac:dyDescent="0.25">
      <c r="T302" s="23">
        <v>45383</v>
      </c>
      <c r="U302" s="23">
        <v>863</v>
      </c>
      <c r="V302" s="14"/>
    </row>
    <row r="303" spans="3:22" ht="16" customHeight="1" x14ac:dyDescent="0.25">
      <c r="T303" s="23">
        <v>45379</v>
      </c>
      <c r="U303" s="23">
        <v>860</v>
      </c>
      <c r="V303" s="14">
        <v>0.4317250231171591</v>
      </c>
    </row>
    <row r="304" spans="3:22" ht="16" customHeight="1" x14ac:dyDescent="0.25">
      <c r="C304" s="23" t="s">
        <v>159</v>
      </c>
      <c r="T304" s="23">
        <v>45378</v>
      </c>
      <c r="U304" s="23">
        <v>865</v>
      </c>
      <c r="V304" s="14"/>
    </row>
    <row r="305" spans="20:22" ht="16" customHeight="1" x14ac:dyDescent="0.25">
      <c r="T305" s="23">
        <v>45377</v>
      </c>
      <c r="U305" s="23">
        <v>789</v>
      </c>
      <c r="V305" s="14"/>
    </row>
    <row r="306" spans="20:22" ht="16" customHeight="1" x14ac:dyDescent="0.25">
      <c r="T306" s="23">
        <v>45376</v>
      </c>
      <c r="U306" s="23">
        <v>789</v>
      </c>
      <c r="V306" s="14"/>
    </row>
    <row r="307" spans="20:22" ht="16" customHeight="1" x14ac:dyDescent="0.25">
      <c r="T307" s="23">
        <v>45373</v>
      </c>
      <c r="U307" s="23">
        <v>794</v>
      </c>
      <c r="V307" s="14"/>
    </row>
    <row r="308" spans="20:22" ht="16" customHeight="1" x14ac:dyDescent="0.25">
      <c r="T308" s="23">
        <v>45372</v>
      </c>
      <c r="U308" s="23">
        <v>794</v>
      </c>
      <c r="V308" s="14"/>
    </row>
    <row r="309" spans="20:22" ht="16" customHeight="1" x14ac:dyDescent="0.25">
      <c r="T309" s="23">
        <v>45371</v>
      </c>
      <c r="U309" s="23">
        <v>794</v>
      </c>
      <c r="V309" s="14"/>
    </row>
    <row r="310" spans="20:22" ht="16" customHeight="1" x14ac:dyDescent="0.25">
      <c r="T310" s="23">
        <v>45370</v>
      </c>
      <c r="U310" s="23">
        <v>795</v>
      </c>
      <c r="V310" s="14"/>
    </row>
    <row r="311" spans="20:22" ht="16" customHeight="1" x14ac:dyDescent="0.25">
      <c r="T311" s="23">
        <v>45369</v>
      </c>
      <c r="U311" s="23">
        <v>799</v>
      </c>
      <c r="V311" s="14"/>
    </row>
    <row r="312" spans="20:22" ht="16" customHeight="1" x14ac:dyDescent="0.25">
      <c r="T312" s="23">
        <v>45366</v>
      </c>
      <c r="U312" s="23">
        <v>792</v>
      </c>
      <c r="V312" s="14"/>
    </row>
    <row r="313" spans="20:22" ht="16" customHeight="1" x14ac:dyDescent="0.25">
      <c r="T313" s="23">
        <v>45365</v>
      </c>
      <c r="U313" s="23">
        <v>793</v>
      </c>
      <c r="V313" s="14"/>
    </row>
    <row r="314" spans="20:22" ht="16" customHeight="1" x14ac:dyDescent="0.25">
      <c r="T314" s="23">
        <v>45364</v>
      </c>
      <c r="U314" s="23">
        <v>787</v>
      </c>
      <c r="V314" s="14"/>
    </row>
    <row r="315" spans="20:22" ht="16" customHeight="1" x14ac:dyDescent="0.25">
      <c r="T315" s="23">
        <v>45363</v>
      </c>
      <c r="U315" s="23">
        <v>800</v>
      </c>
      <c r="V315" s="14"/>
    </row>
    <row r="316" spans="20:22" ht="16" customHeight="1" x14ac:dyDescent="0.25">
      <c r="T316" s="23">
        <v>45362</v>
      </c>
      <c r="U316" s="23">
        <v>808</v>
      </c>
      <c r="V316" s="14"/>
    </row>
    <row r="317" spans="20:22" ht="16" customHeight="1" x14ac:dyDescent="0.25">
      <c r="T317" s="23">
        <v>45359</v>
      </c>
      <c r="U317" s="23">
        <v>814</v>
      </c>
      <c r="V317" s="14"/>
    </row>
    <row r="318" spans="20:22" ht="16" customHeight="1" x14ac:dyDescent="0.25">
      <c r="T318" s="23">
        <v>45358</v>
      </c>
      <c r="U318" s="23">
        <v>813</v>
      </c>
      <c r="V318" s="14"/>
    </row>
    <row r="319" spans="20:22" ht="16" customHeight="1" x14ac:dyDescent="0.25">
      <c r="T319" s="23">
        <v>45357</v>
      </c>
      <c r="U319" s="23">
        <v>802</v>
      </c>
      <c r="V319" s="14"/>
    </row>
    <row r="320" spans="20:22" ht="16" customHeight="1" x14ac:dyDescent="0.25">
      <c r="T320" s="23">
        <v>45356</v>
      </c>
      <c r="U320" s="23">
        <v>785</v>
      </c>
      <c r="V320" s="14"/>
    </row>
    <row r="321" spans="20:22" ht="16" customHeight="1" x14ac:dyDescent="0.25">
      <c r="T321" s="23">
        <v>45355</v>
      </c>
      <c r="U321" s="23">
        <v>789</v>
      </c>
      <c r="V321" s="14"/>
    </row>
    <row r="322" spans="20:22" ht="16" customHeight="1" x14ac:dyDescent="0.25">
      <c r="T322" s="23">
        <v>45352</v>
      </c>
      <c r="U322" s="23">
        <v>790</v>
      </c>
      <c r="V322" s="14"/>
    </row>
    <row r="323" spans="20:22" ht="16" customHeight="1" x14ac:dyDescent="0.25">
      <c r="T323" s="23">
        <v>45351</v>
      </c>
      <c r="U323" s="23">
        <v>795</v>
      </c>
      <c r="V323" s="14"/>
    </row>
    <row r="324" spans="20:22" ht="16" customHeight="1" x14ac:dyDescent="0.25">
      <c r="T324" s="23">
        <v>45350</v>
      </c>
      <c r="U324" s="23">
        <v>801</v>
      </c>
      <c r="V324" s="14"/>
    </row>
    <row r="325" spans="20:22" ht="16" customHeight="1" x14ac:dyDescent="0.25">
      <c r="T325" s="23">
        <v>45349</v>
      </c>
      <c r="U325" s="23">
        <v>922</v>
      </c>
      <c r="V325" s="14"/>
    </row>
    <row r="326" spans="20:22" ht="16" customHeight="1" x14ac:dyDescent="0.25">
      <c r="T326" s="23">
        <v>45348</v>
      </c>
      <c r="U326" s="23">
        <v>922</v>
      </c>
      <c r="V326" s="14"/>
    </row>
    <row r="327" spans="20:22" ht="16" customHeight="1" x14ac:dyDescent="0.25">
      <c r="T327" s="23">
        <v>45345</v>
      </c>
      <c r="U327" s="23">
        <v>922</v>
      </c>
      <c r="V327" s="14"/>
    </row>
    <row r="328" spans="20:22" ht="16" customHeight="1" x14ac:dyDescent="0.25">
      <c r="T328" s="23">
        <v>45344</v>
      </c>
      <c r="U328" s="23">
        <v>922</v>
      </c>
      <c r="V328" s="14"/>
    </row>
    <row r="329" spans="20:22" ht="16" customHeight="1" x14ac:dyDescent="0.25">
      <c r="T329" s="23">
        <v>45343</v>
      </c>
      <c r="U329" s="23">
        <v>922</v>
      </c>
      <c r="V329" s="14"/>
    </row>
    <row r="330" spans="20:22" ht="16" customHeight="1" x14ac:dyDescent="0.25">
      <c r="T330" s="23">
        <v>45342</v>
      </c>
      <c r="U330" s="23">
        <v>925</v>
      </c>
      <c r="V330" s="14"/>
    </row>
    <row r="331" spans="20:22" ht="16" customHeight="1" x14ac:dyDescent="0.25">
      <c r="T331" s="23">
        <v>45338</v>
      </c>
      <c r="U331" s="23">
        <v>929</v>
      </c>
      <c r="V331" s="14"/>
    </row>
    <row r="332" spans="20:22" ht="16" customHeight="1" x14ac:dyDescent="0.25">
      <c r="T332" s="23">
        <v>45337</v>
      </c>
      <c r="U332" s="23">
        <v>929</v>
      </c>
      <c r="V332" s="14"/>
    </row>
    <row r="333" spans="20:22" ht="16" customHeight="1" x14ac:dyDescent="0.25">
      <c r="T333" s="23">
        <v>45336</v>
      </c>
      <c r="U333" s="23">
        <v>926</v>
      </c>
      <c r="V333" s="14"/>
    </row>
    <row r="334" spans="20:22" ht="16" customHeight="1" x14ac:dyDescent="0.25">
      <c r="T334" s="23">
        <v>45335</v>
      </c>
      <c r="U334" s="23">
        <v>933</v>
      </c>
      <c r="V334" s="14"/>
    </row>
    <row r="335" spans="20:22" ht="16" customHeight="1" x14ac:dyDescent="0.25">
      <c r="T335" s="23">
        <v>45334</v>
      </c>
      <c r="U335" s="23">
        <v>933</v>
      </c>
      <c r="V335" s="14"/>
    </row>
    <row r="336" spans="20:22" ht="16" customHeight="1" x14ac:dyDescent="0.25">
      <c r="T336" s="23">
        <v>45331</v>
      </c>
      <c r="U336" s="23">
        <v>945</v>
      </c>
      <c r="V336" s="14"/>
    </row>
    <row r="337" spans="20:22" ht="16" customHeight="1" x14ac:dyDescent="0.25">
      <c r="T337" s="23">
        <v>45330</v>
      </c>
      <c r="U337" s="23">
        <v>945</v>
      </c>
      <c r="V337" s="14"/>
    </row>
    <row r="338" spans="20:22" ht="16" customHeight="1" x14ac:dyDescent="0.25">
      <c r="T338" s="23">
        <v>45329</v>
      </c>
      <c r="U338" s="23">
        <v>953</v>
      </c>
      <c r="V338" s="14"/>
    </row>
    <row r="339" spans="20:22" ht="16" customHeight="1" x14ac:dyDescent="0.25">
      <c r="T339" s="23">
        <v>45328</v>
      </c>
      <c r="U339" s="23">
        <v>969</v>
      </c>
      <c r="V339" s="14"/>
    </row>
    <row r="340" spans="20:22" ht="16" customHeight="1" x14ac:dyDescent="0.25">
      <c r="T340" s="23">
        <v>45327</v>
      </c>
      <c r="U340" s="23">
        <v>967</v>
      </c>
      <c r="V340" s="14"/>
    </row>
    <row r="341" spans="20:22" ht="16" customHeight="1" x14ac:dyDescent="0.25">
      <c r="T341" s="23">
        <v>45324</v>
      </c>
      <c r="U341" s="23">
        <v>967</v>
      </c>
      <c r="V341" s="14"/>
    </row>
    <row r="342" spans="20:22" ht="16" customHeight="1" x14ac:dyDescent="0.25">
      <c r="T342" s="23">
        <v>45323</v>
      </c>
      <c r="U342" s="23">
        <v>970</v>
      </c>
      <c r="V342" s="14"/>
    </row>
    <row r="343" spans="20:22" ht="16" customHeight="1" x14ac:dyDescent="0.25">
      <c r="T343" s="23">
        <v>45322</v>
      </c>
      <c r="U343" s="23">
        <v>963</v>
      </c>
      <c r="V343" s="14"/>
    </row>
    <row r="344" spans="20:22" ht="16" customHeight="1" x14ac:dyDescent="0.25">
      <c r="T344" s="23">
        <v>45321</v>
      </c>
      <c r="U344" s="23">
        <v>1079</v>
      </c>
      <c r="V344" s="14"/>
    </row>
    <row r="345" spans="20:22" ht="16" customHeight="1" x14ac:dyDescent="0.25">
      <c r="T345" s="23">
        <v>45320</v>
      </c>
      <c r="U345" s="23">
        <v>1077</v>
      </c>
      <c r="V345" s="14"/>
    </row>
    <row r="346" spans="20:22" ht="16" customHeight="1" x14ac:dyDescent="0.25">
      <c r="T346" s="23">
        <v>45317</v>
      </c>
      <c r="U346" s="23">
        <v>1077</v>
      </c>
      <c r="V346" s="14"/>
    </row>
    <row r="347" spans="20:22" ht="16" customHeight="1" x14ac:dyDescent="0.25">
      <c r="T347" s="23">
        <v>45316</v>
      </c>
      <c r="U347" s="23">
        <v>1077</v>
      </c>
      <c r="V347" s="14"/>
    </row>
    <row r="348" spans="20:22" ht="16" customHeight="1" x14ac:dyDescent="0.25">
      <c r="T348" s="23">
        <v>45315</v>
      </c>
      <c r="U348" s="23">
        <v>1083</v>
      </c>
      <c r="V348" s="14"/>
    </row>
    <row r="349" spans="20:22" ht="16" customHeight="1" x14ac:dyDescent="0.25">
      <c r="T349" s="23">
        <v>45314</v>
      </c>
      <c r="U349" s="23">
        <v>1070</v>
      </c>
      <c r="V349" s="14"/>
    </row>
    <row r="350" spans="20:22" ht="16" customHeight="1" x14ac:dyDescent="0.25">
      <c r="T350" s="23">
        <v>45313</v>
      </c>
      <c r="U350" s="23">
        <v>1070</v>
      </c>
      <c r="V350" s="14"/>
    </row>
    <row r="351" spans="20:22" ht="16" customHeight="1" x14ac:dyDescent="0.25">
      <c r="T351" s="23">
        <v>45310</v>
      </c>
      <c r="U351" s="23">
        <v>1070</v>
      </c>
      <c r="V351" s="14"/>
    </row>
    <row r="352" spans="20:22" ht="16" customHeight="1" x14ac:dyDescent="0.25">
      <c r="T352" s="23">
        <v>45309</v>
      </c>
      <c r="U352" s="23">
        <v>1070</v>
      </c>
      <c r="V352" s="14"/>
    </row>
    <row r="353" spans="3:22" ht="16" customHeight="1" x14ac:dyDescent="0.25">
      <c r="T353" s="23">
        <v>45308</v>
      </c>
      <c r="U353" s="23">
        <v>1070</v>
      </c>
      <c r="V353" s="14"/>
    </row>
    <row r="354" spans="3:22" ht="16" customHeight="1" x14ac:dyDescent="0.25">
      <c r="T354" s="23">
        <v>45307</v>
      </c>
      <c r="U354" s="23">
        <v>1073</v>
      </c>
      <c r="V354" s="14"/>
    </row>
    <row r="355" spans="3:22" ht="16" customHeight="1" x14ac:dyDescent="0.25">
      <c r="T355" s="23">
        <v>45303</v>
      </c>
      <c r="U355" s="23">
        <v>1076</v>
      </c>
      <c r="V355" s="14"/>
    </row>
    <row r="356" spans="3:22" ht="16" customHeight="1" x14ac:dyDescent="0.25">
      <c r="T356" s="23">
        <v>45302</v>
      </c>
      <c r="U356" s="23">
        <v>1075</v>
      </c>
      <c r="V356" s="14"/>
    </row>
    <row r="357" spans="3:22" ht="16" customHeight="1" x14ac:dyDescent="0.25">
      <c r="T357" s="23">
        <v>45301</v>
      </c>
      <c r="U357" s="23">
        <v>1078</v>
      </c>
      <c r="V357" s="14"/>
    </row>
    <row r="358" spans="3:22" ht="16" customHeight="1" x14ac:dyDescent="0.25">
      <c r="T358" s="23">
        <v>45300</v>
      </c>
      <c r="U358" s="23">
        <v>1083</v>
      </c>
      <c r="V358" s="14"/>
    </row>
    <row r="359" spans="3:22" ht="16" customHeight="1" x14ac:dyDescent="0.25">
      <c r="T359" s="23">
        <v>45299</v>
      </c>
      <c r="U359" s="23">
        <v>1080</v>
      </c>
      <c r="V359" s="14"/>
    </row>
    <row r="360" spans="3:22" ht="16" customHeight="1" x14ac:dyDescent="0.25">
      <c r="T360" s="23">
        <v>45296</v>
      </c>
      <c r="U360" s="23">
        <v>1090</v>
      </c>
      <c r="V360" s="14"/>
    </row>
    <row r="361" spans="3:22" ht="16" customHeight="1" x14ac:dyDescent="0.25">
      <c r="T361" s="23">
        <v>45295</v>
      </c>
      <c r="U361" s="23">
        <v>1099</v>
      </c>
      <c r="V361" s="14"/>
    </row>
    <row r="362" spans="3:22" ht="16" customHeight="1" x14ac:dyDescent="0.25">
      <c r="T362" s="23">
        <v>45294</v>
      </c>
      <c r="U362" s="23">
        <v>1120</v>
      </c>
      <c r="V362" s="14"/>
    </row>
    <row r="363" spans="3:22" ht="16" customHeight="1" x14ac:dyDescent="0.25">
      <c r="T363" s="23">
        <v>45293</v>
      </c>
      <c r="U363" s="23">
        <v>1127</v>
      </c>
      <c r="V363" s="14"/>
    </row>
    <row r="364" spans="3:22" ht="16" customHeight="1" x14ac:dyDescent="0.25">
      <c r="T364" s="23">
        <v>45289</v>
      </c>
      <c r="U364" s="23">
        <v>1135</v>
      </c>
      <c r="V364" s="14">
        <v>0.36793883792048931</v>
      </c>
    </row>
    <row r="365" spans="3:22" ht="16" customHeight="1" x14ac:dyDescent="0.25">
      <c r="C365" s="23" t="s">
        <v>96</v>
      </c>
      <c r="T365" s="23">
        <v>45288</v>
      </c>
      <c r="U365" s="23">
        <v>1149</v>
      </c>
      <c r="V365" s="14"/>
    </row>
    <row r="366" spans="3:22" ht="16" customHeight="1" x14ac:dyDescent="0.25">
      <c r="T366" s="23">
        <v>45287</v>
      </c>
      <c r="U366" s="23">
        <v>1146</v>
      </c>
      <c r="V366" s="14"/>
    </row>
    <row r="367" spans="3:22" ht="16" customHeight="1" x14ac:dyDescent="0.25">
      <c r="T367" s="23">
        <v>45286</v>
      </c>
      <c r="U367" s="23">
        <v>1078</v>
      </c>
      <c r="V367" s="14"/>
    </row>
    <row r="368" spans="3:22" ht="16" customHeight="1" x14ac:dyDescent="0.25">
      <c r="T368" s="23">
        <v>45282</v>
      </c>
      <c r="U368" s="23">
        <v>1074</v>
      </c>
      <c r="V368" s="14"/>
    </row>
    <row r="369" spans="20:22" ht="16" customHeight="1" x14ac:dyDescent="0.25">
      <c r="T369" s="23">
        <v>45281</v>
      </c>
      <c r="U369" s="23">
        <v>1074</v>
      </c>
      <c r="V369" s="14"/>
    </row>
    <row r="370" spans="20:22" ht="16" customHeight="1" x14ac:dyDescent="0.25">
      <c r="T370" s="23">
        <v>45280</v>
      </c>
      <c r="U370" s="23">
        <v>1074</v>
      </c>
      <c r="V370" s="14"/>
    </row>
    <row r="371" spans="20:22" ht="16" customHeight="1" x14ac:dyDescent="0.25">
      <c r="T371" s="23">
        <v>45279</v>
      </c>
      <c r="U371" s="23">
        <v>1065</v>
      </c>
      <c r="V371" s="14"/>
    </row>
    <row r="372" spans="20:22" ht="16" customHeight="1" x14ac:dyDescent="0.25">
      <c r="T372" s="23">
        <v>45278</v>
      </c>
      <c r="U372" s="23">
        <v>1070</v>
      </c>
      <c r="V372" s="14"/>
    </row>
    <row r="373" spans="20:22" ht="16" customHeight="1" x14ac:dyDescent="0.25">
      <c r="T373" s="23">
        <v>45275</v>
      </c>
      <c r="U373" s="23">
        <v>1068</v>
      </c>
      <c r="V373" s="14"/>
    </row>
    <row r="374" spans="20:22" ht="16" customHeight="1" x14ac:dyDescent="0.25">
      <c r="T374" s="23">
        <v>45274</v>
      </c>
      <c r="U374" s="23">
        <v>1068</v>
      </c>
      <c r="V374" s="14"/>
    </row>
    <row r="375" spans="20:22" ht="16" customHeight="1" x14ac:dyDescent="0.25">
      <c r="T375" s="23">
        <v>45273</v>
      </c>
      <c r="U375" s="23">
        <v>1067</v>
      </c>
      <c r="V375" s="14"/>
    </row>
    <row r="376" spans="20:22" ht="16" customHeight="1" x14ac:dyDescent="0.25">
      <c r="T376" s="23">
        <v>45272</v>
      </c>
      <c r="U376" s="23">
        <v>1067</v>
      </c>
      <c r="V376" s="14"/>
    </row>
    <row r="377" spans="20:22" ht="16" customHeight="1" x14ac:dyDescent="0.25">
      <c r="T377" s="23">
        <v>45271</v>
      </c>
      <c r="U377" s="23">
        <v>1072</v>
      </c>
      <c r="V377" s="14"/>
    </row>
    <row r="378" spans="20:22" ht="16" customHeight="1" x14ac:dyDescent="0.25">
      <c r="T378" s="23">
        <v>45268</v>
      </c>
      <c r="U378" s="23">
        <v>1070</v>
      </c>
      <c r="V378" s="14"/>
    </row>
    <row r="379" spans="20:22" ht="16" customHeight="1" x14ac:dyDescent="0.25">
      <c r="T379" s="23">
        <v>45267</v>
      </c>
      <c r="U379" s="23">
        <v>1070</v>
      </c>
      <c r="V379" s="14"/>
    </row>
    <row r="380" spans="20:22" ht="16" customHeight="1" x14ac:dyDescent="0.25">
      <c r="T380" s="23">
        <v>45266</v>
      </c>
      <c r="U380" s="23">
        <v>1061</v>
      </c>
      <c r="V380" s="14"/>
    </row>
    <row r="381" spans="20:22" ht="16" customHeight="1" x14ac:dyDescent="0.25">
      <c r="T381" s="23">
        <v>45265</v>
      </c>
      <c r="U381" s="23">
        <v>1028</v>
      </c>
      <c r="V381" s="14"/>
    </row>
    <row r="382" spans="20:22" ht="16" customHeight="1" x14ac:dyDescent="0.25">
      <c r="T382" s="23">
        <v>45264</v>
      </c>
      <c r="U382" s="23">
        <v>1039</v>
      </c>
      <c r="V382" s="14"/>
    </row>
    <row r="383" spans="20:22" ht="16" customHeight="1" x14ac:dyDescent="0.25">
      <c r="T383" s="23">
        <v>45261</v>
      </c>
      <c r="U383" s="23">
        <v>1039</v>
      </c>
      <c r="V383" s="14"/>
    </row>
    <row r="384" spans="20:22" ht="16" customHeight="1" x14ac:dyDescent="0.25">
      <c r="T384" s="23">
        <v>45260</v>
      </c>
      <c r="U384" s="23">
        <v>1044</v>
      </c>
      <c r="V384" s="14"/>
    </row>
    <row r="385" spans="20:22" ht="16" customHeight="1" x14ac:dyDescent="0.25">
      <c r="T385" s="23">
        <v>45259</v>
      </c>
      <c r="U385" s="23">
        <v>1044</v>
      </c>
      <c r="V385" s="14"/>
    </row>
    <row r="386" spans="20:22" ht="16" customHeight="1" x14ac:dyDescent="0.25">
      <c r="T386" s="23">
        <v>45258</v>
      </c>
      <c r="U386" s="23">
        <v>901</v>
      </c>
      <c r="V386" s="14"/>
    </row>
    <row r="387" spans="20:22" ht="16" customHeight="1" x14ac:dyDescent="0.25">
      <c r="T387" s="23">
        <v>45257</v>
      </c>
      <c r="U387" s="23">
        <v>900</v>
      </c>
      <c r="V387" s="14"/>
    </row>
    <row r="388" spans="20:22" ht="16" customHeight="1" x14ac:dyDescent="0.25">
      <c r="T388" s="23">
        <v>45254</v>
      </c>
      <c r="U388" s="23">
        <v>901</v>
      </c>
      <c r="V388" s="14"/>
    </row>
    <row r="389" spans="20:22" ht="16" customHeight="1" x14ac:dyDescent="0.25">
      <c r="T389" s="23">
        <v>45252</v>
      </c>
      <c r="U389" s="23">
        <v>898</v>
      </c>
      <c r="V389" s="14"/>
    </row>
    <row r="390" spans="20:22" ht="16" customHeight="1" x14ac:dyDescent="0.25">
      <c r="T390" s="23">
        <v>45251</v>
      </c>
      <c r="U390" s="23">
        <v>890</v>
      </c>
      <c r="V390" s="14"/>
    </row>
    <row r="391" spans="20:22" ht="16" customHeight="1" x14ac:dyDescent="0.25">
      <c r="T391" s="23">
        <v>45250</v>
      </c>
      <c r="U391" s="23">
        <v>890</v>
      </c>
      <c r="V391" s="14"/>
    </row>
    <row r="392" spans="20:22" ht="16" customHeight="1" x14ac:dyDescent="0.25">
      <c r="T392" s="23">
        <v>45247</v>
      </c>
      <c r="U392" s="23">
        <v>890</v>
      </c>
      <c r="V392" s="14"/>
    </row>
    <row r="393" spans="20:22" ht="16" customHeight="1" x14ac:dyDescent="0.25">
      <c r="T393" s="23">
        <v>45246</v>
      </c>
      <c r="U393" s="23">
        <v>890</v>
      </c>
      <c r="V393" s="14"/>
    </row>
    <row r="394" spans="20:22" ht="16" customHeight="1" x14ac:dyDescent="0.25">
      <c r="T394" s="23">
        <v>45245</v>
      </c>
      <c r="U394" s="23">
        <v>890</v>
      </c>
      <c r="V394" s="14"/>
    </row>
    <row r="395" spans="20:22" ht="16" customHeight="1" x14ac:dyDescent="0.25">
      <c r="T395" s="23">
        <v>45244</v>
      </c>
      <c r="U395" s="23">
        <v>895</v>
      </c>
      <c r="V395" s="14"/>
    </row>
    <row r="396" spans="20:22" ht="16" customHeight="1" x14ac:dyDescent="0.25">
      <c r="T396" s="23">
        <v>45243</v>
      </c>
      <c r="U396" s="23">
        <v>895</v>
      </c>
      <c r="V396" s="14"/>
    </row>
    <row r="397" spans="20:22" ht="16" customHeight="1" x14ac:dyDescent="0.25">
      <c r="T397" s="23">
        <v>45240</v>
      </c>
      <c r="U397" s="23">
        <v>893</v>
      </c>
      <c r="V397" s="14"/>
    </row>
    <row r="398" spans="20:22" ht="16" customHeight="1" x14ac:dyDescent="0.25">
      <c r="T398" s="23">
        <v>45239</v>
      </c>
      <c r="U398" s="23">
        <v>889</v>
      </c>
      <c r="V398" s="14"/>
    </row>
    <row r="399" spans="20:22" ht="16" customHeight="1" x14ac:dyDescent="0.25">
      <c r="T399" s="23">
        <v>45238</v>
      </c>
      <c r="U399" s="23">
        <v>892</v>
      </c>
      <c r="V399" s="14"/>
    </row>
    <row r="400" spans="20:22" ht="16" customHeight="1" x14ac:dyDescent="0.25">
      <c r="T400" s="23">
        <v>45237</v>
      </c>
      <c r="U400" s="23">
        <v>885</v>
      </c>
      <c r="V400" s="14"/>
    </row>
    <row r="401" spans="20:22" ht="16" customHeight="1" x14ac:dyDescent="0.25">
      <c r="T401" s="23">
        <v>45236</v>
      </c>
      <c r="U401" s="23">
        <v>890</v>
      </c>
      <c r="V401" s="14"/>
    </row>
    <row r="402" spans="20:22" ht="16" customHeight="1" x14ac:dyDescent="0.25">
      <c r="T402" s="23">
        <v>45233</v>
      </c>
      <c r="U402" s="23">
        <v>873</v>
      </c>
      <c r="V402" s="14"/>
    </row>
    <row r="403" spans="20:22" ht="16" customHeight="1" x14ac:dyDescent="0.25">
      <c r="T403" s="23">
        <v>45232</v>
      </c>
      <c r="U403" s="23">
        <v>882</v>
      </c>
      <c r="V403" s="14"/>
    </row>
    <row r="404" spans="20:22" ht="16" customHeight="1" x14ac:dyDescent="0.25">
      <c r="T404" s="23">
        <v>45231</v>
      </c>
      <c r="U404" s="23">
        <v>883</v>
      </c>
      <c r="V404" s="14"/>
    </row>
    <row r="405" spans="20:22" ht="16" customHeight="1" x14ac:dyDescent="0.25">
      <c r="T405" s="23">
        <v>45230</v>
      </c>
      <c r="U405" s="23">
        <v>871</v>
      </c>
      <c r="V405" s="14"/>
    </row>
    <row r="406" spans="20:22" ht="16" customHeight="1" x14ac:dyDescent="0.25">
      <c r="T406" s="23">
        <v>45229</v>
      </c>
      <c r="U406" s="23">
        <v>871</v>
      </c>
      <c r="V406" s="14"/>
    </row>
    <row r="407" spans="20:22" ht="16" customHeight="1" x14ac:dyDescent="0.25">
      <c r="T407" s="23">
        <v>45226</v>
      </c>
      <c r="U407" s="23">
        <v>866</v>
      </c>
      <c r="V407" s="14"/>
    </row>
    <row r="408" spans="20:22" ht="16" customHeight="1" x14ac:dyDescent="0.25">
      <c r="T408" s="23">
        <v>45225</v>
      </c>
      <c r="U408" s="23">
        <v>855</v>
      </c>
      <c r="V408" s="14"/>
    </row>
    <row r="409" spans="20:22" ht="16" customHeight="1" x14ac:dyDescent="0.25">
      <c r="T409" s="23">
        <v>45224</v>
      </c>
      <c r="U409" s="23">
        <v>827</v>
      </c>
      <c r="V409" s="14"/>
    </row>
    <row r="410" spans="20:22" ht="16" customHeight="1" x14ac:dyDescent="0.25">
      <c r="T410" s="23">
        <v>45223</v>
      </c>
      <c r="U410" s="23">
        <v>702</v>
      </c>
      <c r="V410" s="14"/>
    </row>
    <row r="411" spans="20:22" ht="16" customHeight="1" x14ac:dyDescent="0.25">
      <c r="T411" s="23">
        <v>45222</v>
      </c>
      <c r="U411" s="23">
        <v>701</v>
      </c>
      <c r="V411" s="14"/>
    </row>
    <row r="412" spans="20:22" ht="16" customHeight="1" x14ac:dyDescent="0.25">
      <c r="T412" s="23">
        <v>45219</v>
      </c>
      <c r="U412" s="23">
        <v>703</v>
      </c>
      <c r="V412" s="14"/>
    </row>
    <row r="413" spans="20:22" ht="16" customHeight="1" x14ac:dyDescent="0.25">
      <c r="T413" s="23">
        <v>45218</v>
      </c>
      <c r="U413" s="23">
        <v>704</v>
      </c>
      <c r="V413" s="14"/>
    </row>
    <row r="414" spans="20:22" ht="16" customHeight="1" x14ac:dyDescent="0.25">
      <c r="T414" s="23">
        <v>45217</v>
      </c>
      <c r="U414" s="23">
        <v>703</v>
      </c>
      <c r="V414" s="14"/>
    </row>
    <row r="415" spans="20:22" ht="16" customHeight="1" x14ac:dyDescent="0.25">
      <c r="T415" s="23">
        <v>45216</v>
      </c>
      <c r="U415" s="23">
        <v>705</v>
      </c>
      <c r="V415" s="14"/>
    </row>
    <row r="416" spans="20:22" ht="16" customHeight="1" x14ac:dyDescent="0.25">
      <c r="T416" s="23">
        <v>45215</v>
      </c>
      <c r="U416" s="23">
        <v>698</v>
      </c>
      <c r="V416" s="14"/>
    </row>
    <row r="417" spans="3:22" ht="16" customHeight="1" x14ac:dyDescent="0.25">
      <c r="T417" s="23">
        <v>45212</v>
      </c>
      <c r="U417" s="23">
        <v>695</v>
      </c>
      <c r="V417" s="14"/>
    </row>
    <row r="418" spans="3:22" ht="16" customHeight="1" x14ac:dyDescent="0.25">
      <c r="T418" s="23">
        <v>45211</v>
      </c>
      <c r="U418" s="23">
        <v>696</v>
      </c>
      <c r="V418" s="14"/>
    </row>
    <row r="419" spans="3:22" ht="16" customHeight="1" x14ac:dyDescent="0.25">
      <c r="T419" s="23">
        <v>45210</v>
      </c>
      <c r="U419" s="23">
        <v>700</v>
      </c>
      <c r="V419" s="14"/>
    </row>
    <row r="420" spans="3:22" ht="16" customHeight="1" x14ac:dyDescent="0.25">
      <c r="T420" s="23">
        <v>45209</v>
      </c>
      <c r="U420" s="23">
        <v>701</v>
      </c>
      <c r="V420" s="14"/>
    </row>
    <row r="421" spans="3:22" ht="16" customHeight="1" x14ac:dyDescent="0.25">
      <c r="T421" s="23">
        <v>45208</v>
      </c>
      <c r="U421" s="23">
        <v>701</v>
      </c>
      <c r="V421" s="14"/>
    </row>
    <row r="422" spans="3:22" ht="16" customHeight="1" x14ac:dyDescent="0.25">
      <c r="T422" s="23">
        <v>45205</v>
      </c>
      <c r="U422" s="23">
        <v>705</v>
      </c>
      <c r="V422" s="14"/>
    </row>
    <row r="423" spans="3:22" ht="16" customHeight="1" x14ac:dyDescent="0.25">
      <c r="T423" s="23">
        <v>45204</v>
      </c>
      <c r="U423" s="23">
        <v>705</v>
      </c>
      <c r="V423" s="14"/>
    </row>
    <row r="424" spans="3:22" ht="16" customHeight="1" x14ac:dyDescent="0.25">
      <c r="T424" s="23">
        <v>45203</v>
      </c>
      <c r="U424" s="23">
        <v>691</v>
      </c>
      <c r="V424" s="14"/>
    </row>
    <row r="425" spans="3:22" ht="16" customHeight="1" x14ac:dyDescent="0.25">
      <c r="T425" s="23">
        <v>45202</v>
      </c>
      <c r="U425" s="23">
        <v>686</v>
      </c>
      <c r="V425" s="14"/>
    </row>
    <row r="426" spans="3:22" ht="16" customHeight="1" x14ac:dyDescent="0.25">
      <c r="T426" s="23">
        <v>45201</v>
      </c>
      <c r="U426" s="23">
        <v>695</v>
      </c>
      <c r="V426" s="14"/>
    </row>
    <row r="427" spans="3:22" ht="16" customHeight="1" x14ac:dyDescent="0.25">
      <c r="T427" s="23">
        <v>45198</v>
      </c>
      <c r="U427" s="23">
        <v>704</v>
      </c>
      <c r="V427" s="14">
        <v>0.37939352756306804</v>
      </c>
    </row>
    <row r="428" spans="3:22" ht="16" customHeight="1" x14ac:dyDescent="0.25">
      <c r="C428" s="23" t="s">
        <v>95</v>
      </c>
      <c r="T428" s="23">
        <v>45197</v>
      </c>
      <c r="U428" s="23">
        <v>715</v>
      </c>
      <c r="V428" s="14"/>
    </row>
    <row r="429" spans="3:22" ht="16" customHeight="1" x14ac:dyDescent="0.25">
      <c r="T429" s="23">
        <v>45196</v>
      </c>
      <c r="U429" s="23">
        <v>712</v>
      </c>
      <c r="V429" s="14"/>
    </row>
    <row r="430" spans="3:22" ht="16" customHeight="1" x14ac:dyDescent="0.25">
      <c r="T430" s="23">
        <v>45195</v>
      </c>
      <c r="U430" s="23">
        <v>702</v>
      </c>
      <c r="V430" s="14"/>
    </row>
    <row r="431" spans="3:22" ht="16" customHeight="1" x14ac:dyDescent="0.25">
      <c r="T431" s="23">
        <v>45194</v>
      </c>
      <c r="U431" s="23">
        <v>705</v>
      </c>
      <c r="V431" s="14"/>
    </row>
    <row r="432" spans="3:22" ht="16" customHeight="1" x14ac:dyDescent="0.25">
      <c r="T432" s="23">
        <v>45191</v>
      </c>
      <c r="U432" s="23">
        <v>705</v>
      </c>
      <c r="V432" s="14"/>
    </row>
    <row r="433" spans="20:22" ht="16" customHeight="1" x14ac:dyDescent="0.25">
      <c r="T433" s="23">
        <v>45190</v>
      </c>
      <c r="U433" s="23">
        <v>704</v>
      </c>
      <c r="V433" s="14"/>
    </row>
    <row r="434" spans="20:22" ht="16" customHeight="1" x14ac:dyDescent="0.25">
      <c r="T434" s="23">
        <v>45189</v>
      </c>
      <c r="U434" s="23">
        <v>704</v>
      </c>
      <c r="V434" s="14"/>
    </row>
    <row r="435" spans="20:22" ht="16" customHeight="1" x14ac:dyDescent="0.25">
      <c r="T435" s="23">
        <v>45188</v>
      </c>
      <c r="U435" s="23">
        <v>706</v>
      </c>
      <c r="V435" s="14"/>
    </row>
    <row r="436" spans="20:22" ht="16" customHeight="1" x14ac:dyDescent="0.25">
      <c r="T436" s="23">
        <v>45187</v>
      </c>
      <c r="U436" s="23">
        <v>706</v>
      </c>
      <c r="V436" s="14"/>
    </row>
    <row r="437" spans="20:22" ht="16" customHeight="1" x14ac:dyDescent="0.25">
      <c r="T437" s="23">
        <v>45184</v>
      </c>
      <c r="U437" s="23">
        <v>704</v>
      </c>
      <c r="V437" s="14"/>
    </row>
    <row r="438" spans="20:22" ht="16" customHeight="1" x14ac:dyDescent="0.25">
      <c r="T438" s="23">
        <v>45183</v>
      </c>
      <c r="U438" s="23">
        <v>706</v>
      </c>
      <c r="V438" s="14"/>
    </row>
    <row r="439" spans="20:22" ht="16" customHeight="1" x14ac:dyDescent="0.25">
      <c r="T439" s="23">
        <v>45182</v>
      </c>
      <c r="U439" s="23">
        <v>707</v>
      </c>
      <c r="V439" s="14"/>
    </row>
    <row r="440" spans="20:22" ht="16" customHeight="1" x14ac:dyDescent="0.25">
      <c r="T440" s="23">
        <v>45181</v>
      </c>
      <c r="U440" s="23">
        <v>719</v>
      </c>
      <c r="V440" s="14"/>
    </row>
    <row r="441" spans="20:22" ht="16" customHeight="1" x14ac:dyDescent="0.25">
      <c r="T441" s="23">
        <v>45180</v>
      </c>
      <c r="U441" s="23">
        <v>720</v>
      </c>
      <c r="V441" s="14"/>
    </row>
    <row r="442" spans="20:22" ht="16" customHeight="1" x14ac:dyDescent="0.25">
      <c r="T442" s="23">
        <v>45177</v>
      </c>
      <c r="U442" s="23">
        <v>720</v>
      </c>
      <c r="V442" s="14"/>
    </row>
    <row r="443" spans="20:22" ht="16" customHeight="1" x14ac:dyDescent="0.25">
      <c r="T443" s="23">
        <v>45176</v>
      </c>
      <c r="U443" s="23">
        <v>725</v>
      </c>
      <c r="V443" s="14"/>
    </row>
    <row r="444" spans="20:22" ht="16" customHeight="1" x14ac:dyDescent="0.25">
      <c r="T444" s="23">
        <v>45175</v>
      </c>
      <c r="U444" s="23">
        <v>717</v>
      </c>
      <c r="V444" s="14"/>
    </row>
    <row r="445" spans="20:22" ht="16" customHeight="1" x14ac:dyDescent="0.25">
      <c r="T445" s="23">
        <v>45174</v>
      </c>
      <c r="U445" s="23">
        <v>711</v>
      </c>
      <c r="V445" s="14"/>
    </row>
    <row r="446" spans="20:22" ht="16" customHeight="1" x14ac:dyDescent="0.25">
      <c r="T446" s="23">
        <v>45170</v>
      </c>
      <c r="U446" s="23">
        <v>720</v>
      </c>
      <c r="V446" s="14"/>
    </row>
    <row r="447" spans="20:22" ht="16" customHeight="1" x14ac:dyDescent="0.25">
      <c r="T447" s="23">
        <v>45169</v>
      </c>
      <c r="U447" s="23">
        <v>729</v>
      </c>
      <c r="V447" s="14"/>
    </row>
    <row r="448" spans="20:22" ht="16" customHeight="1" x14ac:dyDescent="0.25">
      <c r="T448" s="23">
        <v>45168</v>
      </c>
      <c r="U448" s="23">
        <v>729</v>
      </c>
      <c r="V448" s="14"/>
    </row>
    <row r="449" spans="20:22" ht="16" customHeight="1" x14ac:dyDescent="0.25">
      <c r="T449" s="23">
        <v>45167</v>
      </c>
      <c r="U449" s="23">
        <v>801</v>
      </c>
      <c r="V449" s="14"/>
    </row>
    <row r="450" spans="20:22" ht="16" customHeight="1" x14ac:dyDescent="0.25">
      <c r="T450" s="23">
        <v>45166</v>
      </c>
      <c r="U450" s="23">
        <v>801</v>
      </c>
      <c r="V450" s="14"/>
    </row>
    <row r="451" spans="20:22" ht="16" customHeight="1" x14ac:dyDescent="0.25">
      <c r="T451" s="23">
        <v>45163</v>
      </c>
      <c r="U451" s="23">
        <v>803</v>
      </c>
      <c r="V451" s="14"/>
    </row>
    <row r="452" spans="20:22" ht="16" customHeight="1" x14ac:dyDescent="0.25">
      <c r="T452" s="23">
        <v>45162</v>
      </c>
      <c r="U452" s="23">
        <v>803</v>
      </c>
      <c r="V452" s="14"/>
    </row>
    <row r="453" spans="20:22" ht="16" customHeight="1" x14ac:dyDescent="0.25">
      <c r="T453" s="23">
        <v>45161</v>
      </c>
      <c r="U453" s="23">
        <v>802</v>
      </c>
      <c r="V453" s="14"/>
    </row>
    <row r="454" spans="20:22" ht="16" customHeight="1" x14ac:dyDescent="0.25">
      <c r="T454" s="23">
        <v>45160</v>
      </c>
      <c r="U454" s="23">
        <v>807</v>
      </c>
      <c r="V454" s="14"/>
    </row>
    <row r="455" spans="20:22" ht="16" customHeight="1" x14ac:dyDescent="0.25">
      <c r="T455" s="23">
        <v>45159</v>
      </c>
      <c r="U455" s="23">
        <v>807</v>
      </c>
      <c r="V455" s="14"/>
    </row>
    <row r="456" spans="20:22" ht="16" customHeight="1" x14ac:dyDescent="0.25">
      <c r="T456" s="23">
        <v>45156</v>
      </c>
      <c r="U456" s="23">
        <v>807</v>
      </c>
      <c r="V456" s="14"/>
    </row>
    <row r="457" spans="20:22" ht="16" customHeight="1" x14ac:dyDescent="0.25">
      <c r="T457" s="23">
        <v>45155</v>
      </c>
      <c r="U457" s="23">
        <v>810</v>
      </c>
      <c r="V457" s="14"/>
    </row>
    <row r="458" spans="20:22" ht="16" customHeight="1" x14ac:dyDescent="0.25">
      <c r="T458" s="23">
        <v>45154</v>
      </c>
      <c r="U458" s="23">
        <v>811</v>
      </c>
      <c r="V458" s="14"/>
    </row>
    <row r="459" spans="20:22" ht="16" customHeight="1" x14ac:dyDescent="0.25">
      <c r="T459" s="23">
        <v>45153</v>
      </c>
      <c r="U459" s="23">
        <v>804</v>
      </c>
      <c r="V459" s="14"/>
    </row>
    <row r="460" spans="20:22" ht="16" customHeight="1" x14ac:dyDescent="0.25">
      <c r="T460" s="23">
        <v>45152</v>
      </c>
      <c r="U460" s="23">
        <v>804</v>
      </c>
      <c r="V460" s="14"/>
    </row>
    <row r="461" spans="20:22" ht="16" customHeight="1" x14ac:dyDescent="0.25">
      <c r="T461" s="23">
        <v>45149</v>
      </c>
      <c r="U461" s="23">
        <v>806</v>
      </c>
      <c r="V461" s="14"/>
    </row>
    <row r="462" spans="20:22" ht="16" customHeight="1" x14ac:dyDescent="0.25">
      <c r="T462" s="23">
        <v>45148</v>
      </c>
      <c r="U462" s="23">
        <v>806</v>
      </c>
      <c r="V462" s="14"/>
    </row>
    <row r="463" spans="20:22" ht="16" customHeight="1" x14ac:dyDescent="0.25">
      <c r="T463" s="23">
        <v>45147</v>
      </c>
      <c r="U463" s="23">
        <v>801</v>
      </c>
      <c r="V463" s="14"/>
    </row>
    <row r="464" spans="20:22" ht="16" customHeight="1" x14ac:dyDescent="0.25">
      <c r="T464" s="23">
        <v>45146</v>
      </c>
      <c r="U464" s="23">
        <v>802</v>
      </c>
      <c r="V464" s="14"/>
    </row>
    <row r="465" spans="20:22" ht="16" customHeight="1" x14ac:dyDescent="0.25">
      <c r="T465" s="23">
        <v>45145</v>
      </c>
      <c r="U465" s="23">
        <v>804</v>
      </c>
      <c r="V465" s="14"/>
    </row>
    <row r="466" spans="20:22" ht="16" customHeight="1" x14ac:dyDescent="0.25">
      <c r="T466" s="23">
        <v>45142</v>
      </c>
      <c r="U466" s="23">
        <v>803</v>
      </c>
      <c r="V466" s="14"/>
    </row>
    <row r="467" spans="20:22" ht="16" customHeight="1" x14ac:dyDescent="0.25">
      <c r="T467" s="23">
        <v>45141</v>
      </c>
      <c r="U467" s="23">
        <v>815</v>
      </c>
      <c r="V467" s="14"/>
    </row>
    <row r="468" spans="20:22" ht="16" customHeight="1" x14ac:dyDescent="0.25">
      <c r="T468" s="23">
        <v>45140</v>
      </c>
      <c r="U468" s="23">
        <v>825</v>
      </c>
      <c r="V468" s="14"/>
    </row>
    <row r="469" spans="20:22" ht="16" customHeight="1" x14ac:dyDescent="0.25">
      <c r="T469" s="23">
        <v>45139</v>
      </c>
      <c r="U469" s="23">
        <v>820</v>
      </c>
      <c r="V469" s="14"/>
    </row>
    <row r="470" spans="20:22" ht="16" customHeight="1" x14ac:dyDescent="0.25">
      <c r="T470" s="23">
        <v>45138</v>
      </c>
      <c r="U470" s="23">
        <v>825</v>
      </c>
      <c r="V470" s="14"/>
    </row>
    <row r="471" spans="20:22" ht="16" customHeight="1" x14ac:dyDescent="0.25">
      <c r="T471" s="23">
        <v>45135</v>
      </c>
      <c r="U471" s="23">
        <v>824</v>
      </c>
      <c r="V471" s="14"/>
    </row>
    <row r="472" spans="20:22" ht="16" customHeight="1" x14ac:dyDescent="0.25">
      <c r="T472" s="23">
        <v>45134</v>
      </c>
      <c r="U472" s="23">
        <v>826</v>
      </c>
      <c r="V472" s="14"/>
    </row>
    <row r="473" spans="20:22" ht="16" customHeight="1" x14ac:dyDescent="0.25">
      <c r="T473" s="23">
        <v>45133</v>
      </c>
      <c r="U473" s="23">
        <v>835</v>
      </c>
      <c r="V473" s="14"/>
    </row>
    <row r="474" spans="20:22" ht="16" customHeight="1" x14ac:dyDescent="0.25">
      <c r="T474" s="23">
        <v>45132</v>
      </c>
      <c r="U474" s="23">
        <v>858</v>
      </c>
      <c r="V474" s="14"/>
    </row>
    <row r="475" spans="20:22" ht="16" customHeight="1" x14ac:dyDescent="0.25">
      <c r="T475" s="23">
        <v>45131</v>
      </c>
      <c r="U475" s="23">
        <v>858</v>
      </c>
      <c r="V475" s="14"/>
    </row>
    <row r="476" spans="20:22" ht="16" customHeight="1" x14ac:dyDescent="0.25">
      <c r="T476" s="23">
        <v>45128</v>
      </c>
      <c r="U476" s="23">
        <v>858</v>
      </c>
      <c r="V476" s="14"/>
    </row>
    <row r="477" spans="20:22" ht="16" customHeight="1" x14ac:dyDescent="0.25">
      <c r="T477" s="23">
        <v>45127</v>
      </c>
      <c r="U477" s="23">
        <v>858</v>
      </c>
      <c r="V477" s="14"/>
    </row>
    <row r="478" spans="20:22" ht="16" customHeight="1" x14ac:dyDescent="0.25">
      <c r="T478" s="23">
        <v>45126</v>
      </c>
      <c r="U478" s="23">
        <v>861</v>
      </c>
      <c r="V478" s="14"/>
    </row>
    <row r="479" spans="20:22" ht="16" customHeight="1" x14ac:dyDescent="0.25">
      <c r="T479" s="23">
        <v>45125</v>
      </c>
      <c r="U479" s="23">
        <v>887</v>
      </c>
      <c r="V479" s="14"/>
    </row>
    <row r="480" spans="20:22" ht="16" customHeight="1" x14ac:dyDescent="0.25">
      <c r="T480" s="23">
        <v>45124</v>
      </c>
      <c r="U480" s="23">
        <v>892</v>
      </c>
      <c r="V480" s="14"/>
    </row>
    <row r="481" spans="3:22" ht="16" customHeight="1" x14ac:dyDescent="0.25">
      <c r="T481" s="23">
        <v>45121</v>
      </c>
      <c r="U481" s="23">
        <v>897</v>
      </c>
      <c r="V481" s="14"/>
    </row>
    <row r="482" spans="3:22" ht="16" customHeight="1" x14ac:dyDescent="0.25">
      <c r="T482" s="23">
        <v>45120</v>
      </c>
      <c r="U482" s="23">
        <v>899</v>
      </c>
      <c r="V482" s="14"/>
    </row>
    <row r="483" spans="3:22" ht="16" customHeight="1" x14ac:dyDescent="0.25">
      <c r="T483" s="23">
        <v>45119</v>
      </c>
      <c r="U483" s="23">
        <v>896</v>
      </c>
      <c r="V483" s="14"/>
    </row>
    <row r="484" spans="3:22" ht="16" customHeight="1" x14ac:dyDescent="0.25">
      <c r="T484" s="23">
        <v>45118</v>
      </c>
      <c r="U484" s="23">
        <v>907</v>
      </c>
      <c r="V484" s="14"/>
    </row>
    <row r="485" spans="3:22" ht="16" customHeight="1" x14ac:dyDescent="0.25">
      <c r="T485" s="23">
        <v>45117</v>
      </c>
      <c r="U485" s="23">
        <v>901</v>
      </c>
      <c r="V485" s="14"/>
    </row>
    <row r="486" spans="3:22" ht="16" customHeight="1" x14ac:dyDescent="0.25">
      <c r="T486" s="23">
        <v>45114</v>
      </c>
      <c r="U486" s="23">
        <v>905</v>
      </c>
      <c r="V486" s="14"/>
    </row>
    <row r="487" spans="3:22" ht="16" customHeight="1" x14ac:dyDescent="0.25">
      <c r="T487" s="23">
        <v>45113</v>
      </c>
      <c r="U487" s="23">
        <v>895</v>
      </c>
      <c r="V487" s="14"/>
    </row>
    <row r="488" spans="3:22" ht="16" customHeight="1" x14ac:dyDescent="0.25">
      <c r="T488" s="23">
        <v>45112</v>
      </c>
      <c r="U488" s="23">
        <v>874</v>
      </c>
      <c r="V488" s="14"/>
    </row>
    <row r="489" spans="3:22" ht="16" customHeight="1" x14ac:dyDescent="0.25">
      <c r="T489" s="23">
        <v>45110</v>
      </c>
      <c r="U489" s="23">
        <v>865</v>
      </c>
      <c r="V489" s="14"/>
    </row>
    <row r="490" spans="3:22" ht="16" customHeight="1" x14ac:dyDescent="0.25">
      <c r="T490" s="23">
        <v>45107</v>
      </c>
      <c r="U490" s="23">
        <v>881</v>
      </c>
      <c r="V490" s="14">
        <v>0.36703450342038252</v>
      </c>
    </row>
    <row r="491" spans="3:22" ht="16" customHeight="1" x14ac:dyDescent="0.25">
      <c r="C491" s="23" t="s">
        <v>94</v>
      </c>
      <c r="T491" s="23">
        <v>45106</v>
      </c>
      <c r="U491" s="23">
        <v>885</v>
      </c>
      <c r="V491" s="14"/>
    </row>
    <row r="492" spans="3:22" ht="16" customHeight="1" x14ac:dyDescent="0.25">
      <c r="T492" s="23">
        <v>45105</v>
      </c>
      <c r="U492" s="23">
        <v>894</v>
      </c>
      <c r="V492" s="14"/>
    </row>
    <row r="493" spans="3:22" ht="16" customHeight="1" x14ac:dyDescent="0.25">
      <c r="T493" s="23">
        <v>45104</v>
      </c>
      <c r="U493" s="23">
        <v>910</v>
      </c>
      <c r="V493" s="14"/>
    </row>
    <row r="494" spans="3:22" ht="16" customHeight="1" x14ac:dyDescent="0.25">
      <c r="T494" s="23">
        <v>45103</v>
      </c>
      <c r="U494" s="23">
        <v>910</v>
      </c>
      <c r="V494" s="14"/>
    </row>
    <row r="495" spans="3:22" ht="16" customHeight="1" x14ac:dyDescent="0.25">
      <c r="T495" s="23">
        <v>45100</v>
      </c>
      <c r="U495" s="23">
        <v>910</v>
      </c>
      <c r="V495" s="14"/>
    </row>
    <row r="496" spans="3:22" ht="16" customHeight="1" x14ac:dyDescent="0.25">
      <c r="T496" s="23">
        <v>45099</v>
      </c>
      <c r="U496" s="23">
        <v>912</v>
      </c>
      <c r="V496" s="14"/>
    </row>
    <row r="497" spans="20:22" ht="16" customHeight="1" x14ac:dyDescent="0.25">
      <c r="T497" s="23">
        <v>45098</v>
      </c>
      <c r="U497" s="23">
        <v>912</v>
      </c>
      <c r="V497" s="14"/>
    </row>
    <row r="498" spans="20:22" ht="16" customHeight="1" x14ac:dyDescent="0.25">
      <c r="T498" s="23">
        <v>45097</v>
      </c>
      <c r="U498" s="23">
        <v>927</v>
      </c>
      <c r="V498" s="14"/>
    </row>
    <row r="499" spans="20:22" ht="16" customHeight="1" x14ac:dyDescent="0.25">
      <c r="T499" s="23">
        <v>45093</v>
      </c>
      <c r="U499" s="23">
        <v>927</v>
      </c>
      <c r="V499" s="14"/>
    </row>
    <row r="500" spans="20:22" ht="16" customHeight="1" x14ac:dyDescent="0.25">
      <c r="T500" s="23">
        <v>45092</v>
      </c>
      <c r="U500" s="23">
        <v>927</v>
      </c>
      <c r="V500" s="14"/>
    </row>
    <row r="501" spans="20:22" ht="16" customHeight="1" x14ac:dyDescent="0.25">
      <c r="T501" s="23">
        <v>45091</v>
      </c>
      <c r="U501" s="23">
        <v>923</v>
      </c>
      <c r="V501" s="14"/>
    </row>
    <row r="502" spans="20:22" ht="16" customHeight="1" x14ac:dyDescent="0.25">
      <c r="T502" s="23">
        <v>45090</v>
      </c>
      <c r="U502" s="23">
        <v>929</v>
      </c>
      <c r="V502" s="14"/>
    </row>
    <row r="503" spans="20:22" ht="16" customHeight="1" x14ac:dyDescent="0.25">
      <c r="T503" s="23">
        <v>45089</v>
      </c>
      <c r="U503" s="23">
        <v>930</v>
      </c>
      <c r="V503" s="14"/>
    </row>
    <row r="504" spans="20:22" ht="16" customHeight="1" x14ac:dyDescent="0.25">
      <c r="T504" s="23">
        <v>45086</v>
      </c>
      <c r="U504" s="23">
        <v>928</v>
      </c>
      <c r="V504" s="14"/>
    </row>
    <row r="505" spans="20:22" ht="16" customHeight="1" x14ac:dyDescent="0.25">
      <c r="T505" s="23">
        <v>45085</v>
      </c>
      <c r="U505" s="23">
        <v>928</v>
      </c>
      <c r="V505" s="14"/>
    </row>
    <row r="506" spans="20:22" ht="16" customHeight="1" x14ac:dyDescent="0.25">
      <c r="T506" s="23">
        <v>45084</v>
      </c>
      <c r="U506" s="23">
        <v>930</v>
      </c>
      <c r="V506" s="14"/>
    </row>
    <row r="507" spans="20:22" ht="16" customHeight="1" x14ac:dyDescent="0.25">
      <c r="T507" s="23">
        <v>45083</v>
      </c>
      <c r="U507" s="23">
        <v>935</v>
      </c>
      <c r="V507" s="14"/>
    </row>
    <row r="508" spans="20:22" ht="16" customHeight="1" x14ac:dyDescent="0.25">
      <c r="T508" s="23">
        <v>45082</v>
      </c>
      <c r="U508" s="23">
        <v>945</v>
      </c>
      <c r="V508" s="14"/>
    </row>
    <row r="509" spans="20:22" ht="16" customHeight="1" x14ac:dyDescent="0.25">
      <c r="T509" s="23">
        <v>45079</v>
      </c>
      <c r="U509" s="23">
        <v>940</v>
      </c>
      <c r="V509" s="14"/>
    </row>
    <row r="510" spans="20:22" ht="16" customHeight="1" x14ac:dyDescent="0.25">
      <c r="T510" s="23">
        <v>45078</v>
      </c>
      <c r="U510" s="23">
        <v>935</v>
      </c>
      <c r="V510" s="14"/>
    </row>
    <row r="511" spans="20:22" ht="16" customHeight="1" x14ac:dyDescent="0.25">
      <c r="T511" s="23">
        <v>45077</v>
      </c>
      <c r="U511" s="23">
        <v>934</v>
      </c>
      <c r="V511" s="14"/>
    </row>
    <row r="512" spans="20:22" ht="16" customHeight="1" x14ac:dyDescent="0.25">
      <c r="T512" s="23">
        <v>45076</v>
      </c>
      <c r="U512" s="23">
        <v>1099</v>
      </c>
      <c r="V512" s="14"/>
    </row>
    <row r="513" spans="20:22" ht="16" customHeight="1" x14ac:dyDescent="0.25">
      <c r="T513" s="23">
        <v>45072</v>
      </c>
      <c r="U513" s="23">
        <v>1099</v>
      </c>
      <c r="V513" s="14"/>
    </row>
    <row r="514" spans="20:22" ht="16" customHeight="1" x14ac:dyDescent="0.25">
      <c r="T514" s="23">
        <v>45071</v>
      </c>
      <c r="U514" s="23">
        <v>1099</v>
      </c>
      <c r="V514" s="14"/>
    </row>
    <row r="515" spans="20:22" ht="16" customHeight="1" x14ac:dyDescent="0.25">
      <c r="T515" s="23">
        <v>45070</v>
      </c>
      <c r="U515" s="23">
        <v>1099</v>
      </c>
      <c r="V515" s="14"/>
    </row>
    <row r="516" spans="20:22" ht="16" customHeight="1" x14ac:dyDescent="0.25">
      <c r="T516" s="23">
        <v>45069</v>
      </c>
      <c r="U516" s="23">
        <v>1090</v>
      </c>
      <c r="V516" s="14"/>
    </row>
    <row r="517" spans="20:22" ht="16" customHeight="1" x14ac:dyDescent="0.25">
      <c r="T517" s="23">
        <v>45068</v>
      </c>
      <c r="U517" s="23">
        <v>1090</v>
      </c>
      <c r="V517" s="14"/>
    </row>
    <row r="518" spans="20:22" ht="16" customHeight="1" x14ac:dyDescent="0.25">
      <c r="T518" s="23">
        <v>45065</v>
      </c>
      <c r="U518" s="23">
        <v>1094</v>
      </c>
      <c r="V518" s="14"/>
    </row>
    <row r="519" spans="20:22" ht="16" customHeight="1" x14ac:dyDescent="0.25">
      <c r="T519" s="23">
        <v>45064</v>
      </c>
      <c r="U519" s="23">
        <v>1096</v>
      </c>
      <c r="V519" s="14"/>
    </row>
    <row r="520" spans="20:22" ht="16" customHeight="1" x14ac:dyDescent="0.25">
      <c r="T520" s="23">
        <v>45063</v>
      </c>
      <c r="U520" s="23">
        <v>1092</v>
      </c>
      <c r="V520" s="14"/>
    </row>
    <row r="521" spans="20:22" ht="16" customHeight="1" x14ac:dyDescent="0.25">
      <c r="T521" s="23">
        <v>45062</v>
      </c>
      <c r="U521" s="23">
        <v>1093</v>
      </c>
      <c r="V521" s="14"/>
    </row>
    <row r="522" spans="20:22" ht="16" customHeight="1" x14ac:dyDescent="0.25">
      <c r="T522" s="23">
        <v>45061</v>
      </c>
      <c r="U522" s="23">
        <v>1093</v>
      </c>
      <c r="V522" s="14"/>
    </row>
    <row r="523" spans="20:22" ht="16" customHeight="1" x14ac:dyDescent="0.25">
      <c r="T523" s="23">
        <v>45058</v>
      </c>
      <c r="U523" s="23">
        <v>1096</v>
      </c>
      <c r="V523" s="14"/>
    </row>
    <row r="524" spans="20:22" ht="16" customHeight="1" x14ac:dyDescent="0.25">
      <c r="T524" s="23">
        <v>45057</v>
      </c>
      <c r="U524" s="23">
        <v>1095</v>
      </c>
      <c r="V524" s="14"/>
    </row>
    <row r="525" spans="20:22" ht="16" customHeight="1" x14ac:dyDescent="0.25">
      <c r="T525" s="23">
        <v>45056</v>
      </c>
      <c r="U525" s="23">
        <v>1095</v>
      </c>
      <c r="V525" s="14"/>
    </row>
    <row r="526" spans="20:22" ht="16" customHeight="1" x14ac:dyDescent="0.25">
      <c r="T526" s="23">
        <v>45055</v>
      </c>
      <c r="U526" s="23">
        <v>1099</v>
      </c>
      <c r="V526" s="14"/>
    </row>
    <row r="527" spans="20:22" ht="16" customHeight="1" x14ac:dyDescent="0.25">
      <c r="T527" s="23">
        <v>45054</v>
      </c>
      <c r="U527" s="23">
        <v>1105</v>
      </c>
      <c r="V527" s="14"/>
    </row>
    <row r="528" spans="20:22" ht="16" customHeight="1" x14ac:dyDescent="0.25">
      <c r="T528" s="23">
        <v>45051</v>
      </c>
      <c r="U528" s="23">
        <v>1101</v>
      </c>
      <c r="V528" s="14"/>
    </row>
    <row r="529" spans="20:22" ht="16" customHeight="1" x14ac:dyDescent="0.25">
      <c r="T529" s="23">
        <v>45050</v>
      </c>
      <c r="U529" s="23">
        <v>1096</v>
      </c>
      <c r="V529" s="14"/>
    </row>
    <row r="530" spans="20:22" ht="16" customHeight="1" x14ac:dyDescent="0.25">
      <c r="T530" s="23">
        <v>45049</v>
      </c>
      <c r="U530" s="23">
        <v>1105</v>
      </c>
      <c r="V530" s="14"/>
    </row>
    <row r="531" spans="20:22" ht="16" customHeight="1" x14ac:dyDescent="0.25">
      <c r="T531" s="23">
        <v>45048</v>
      </c>
      <c r="U531" s="23">
        <v>1086</v>
      </c>
      <c r="V531" s="14"/>
    </row>
    <row r="532" spans="20:22" ht="16" customHeight="1" x14ac:dyDescent="0.25">
      <c r="T532" s="23">
        <v>45047</v>
      </c>
      <c r="U532" s="23">
        <v>1070</v>
      </c>
      <c r="V532" s="14"/>
    </row>
    <row r="533" spans="20:22" ht="16" customHeight="1" x14ac:dyDescent="0.25">
      <c r="T533" s="23">
        <v>45044</v>
      </c>
      <c r="U533" s="23">
        <v>1069</v>
      </c>
      <c r="V533" s="14"/>
    </row>
    <row r="534" spans="20:22" ht="16" customHeight="1" x14ac:dyDescent="0.25">
      <c r="T534" s="23">
        <v>45043</v>
      </c>
      <c r="U534" s="23">
        <v>1074</v>
      </c>
      <c r="V534" s="14"/>
    </row>
    <row r="535" spans="20:22" ht="16" customHeight="1" x14ac:dyDescent="0.25">
      <c r="T535" s="23">
        <v>45042</v>
      </c>
      <c r="U535" s="23">
        <v>1073</v>
      </c>
      <c r="V535" s="14"/>
    </row>
    <row r="536" spans="20:22" ht="16" customHeight="1" x14ac:dyDescent="0.25">
      <c r="T536" s="23">
        <v>45041</v>
      </c>
      <c r="U536" s="23">
        <v>1176</v>
      </c>
      <c r="V536" s="14"/>
    </row>
    <row r="537" spans="20:22" ht="16" customHeight="1" x14ac:dyDescent="0.25">
      <c r="T537" s="23">
        <v>45040</v>
      </c>
      <c r="U537" s="23">
        <v>1177</v>
      </c>
      <c r="V537" s="14"/>
    </row>
    <row r="538" spans="20:22" ht="16" customHeight="1" x14ac:dyDescent="0.25">
      <c r="T538" s="23">
        <v>45037</v>
      </c>
      <c r="U538" s="23">
        <v>1178</v>
      </c>
      <c r="V538" s="14"/>
    </row>
    <row r="539" spans="20:22" ht="16" customHeight="1" x14ac:dyDescent="0.25">
      <c r="T539" s="23">
        <v>45036</v>
      </c>
      <c r="U539" s="23">
        <v>1176</v>
      </c>
      <c r="V539" s="14"/>
    </row>
    <row r="540" spans="20:22" ht="16" customHeight="1" x14ac:dyDescent="0.25">
      <c r="T540" s="23">
        <v>45035</v>
      </c>
      <c r="U540" s="23">
        <v>1176</v>
      </c>
      <c r="V540" s="14"/>
    </row>
    <row r="541" spans="20:22" ht="16" customHeight="1" x14ac:dyDescent="0.25">
      <c r="T541" s="23">
        <v>45034</v>
      </c>
      <c r="U541" s="23">
        <v>1175</v>
      </c>
      <c r="V541" s="14"/>
    </row>
    <row r="542" spans="20:22" ht="16" customHeight="1" x14ac:dyDescent="0.25">
      <c r="T542" s="23">
        <v>45033</v>
      </c>
      <c r="U542" s="23">
        <v>1175</v>
      </c>
      <c r="V542" s="14"/>
    </row>
    <row r="543" spans="20:22" ht="16" customHeight="1" x14ac:dyDescent="0.25">
      <c r="T543" s="23">
        <v>45030</v>
      </c>
      <c r="U543" s="23">
        <v>1175</v>
      </c>
      <c r="V543" s="14"/>
    </row>
    <row r="544" spans="20:22" ht="16" customHeight="1" x14ac:dyDescent="0.25">
      <c r="T544" s="23">
        <v>45029</v>
      </c>
      <c r="U544" s="23">
        <v>1180</v>
      </c>
      <c r="V544" s="14"/>
    </row>
    <row r="545" spans="3:22" ht="16" customHeight="1" x14ac:dyDescent="0.25">
      <c r="T545" s="23">
        <v>45028</v>
      </c>
      <c r="U545" s="23">
        <v>1184</v>
      </c>
      <c r="V545" s="14"/>
    </row>
    <row r="546" spans="3:22" ht="16" customHeight="1" x14ac:dyDescent="0.25">
      <c r="T546" s="23">
        <v>45027</v>
      </c>
      <c r="U546" s="23">
        <v>1165</v>
      </c>
      <c r="V546" s="14"/>
    </row>
    <row r="547" spans="3:22" ht="16" customHeight="1" x14ac:dyDescent="0.25">
      <c r="T547" s="23">
        <v>45026</v>
      </c>
      <c r="U547" s="23">
        <v>1166</v>
      </c>
      <c r="V547" s="14"/>
    </row>
    <row r="548" spans="3:22" ht="16" customHeight="1" x14ac:dyDescent="0.25">
      <c r="T548" s="23">
        <v>45023</v>
      </c>
      <c r="U548" s="23">
        <v>1166</v>
      </c>
      <c r="V548" s="14"/>
    </row>
    <row r="549" spans="3:22" ht="16" customHeight="1" x14ac:dyDescent="0.25">
      <c r="T549" s="23">
        <v>45022</v>
      </c>
      <c r="U549" s="23">
        <v>1166</v>
      </c>
      <c r="V549" s="14"/>
    </row>
    <row r="550" spans="3:22" ht="16" customHeight="1" x14ac:dyDescent="0.25">
      <c r="T550" s="23">
        <v>45021</v>
      </c>
      <c r="U550" s="23">
        <v>1162</v>
      </c>
      <c r="V550" s="14"/>
    </row>
    <row r="551" spans="3:22" ht="16" customHeight="1" x14ac:dyDescent="0.25">
      <c r="T551" s="23">
        <v>45020</v>
      </c>
      <c r="U551" s="23">
        <v>1171</v>
      </c>
      <c r="V551" s="14"/>
    </row>
    <row r="552" spans="3:22" ht="16" customHeight="1" x14ac:dyDescent="0.25">
      <c r="T552" s="23">
        <v>45019</v>
      </c>
      <c r="U552" s="23">
        <v>1175</v>
      </c>
      <c r="V552" s="14"/>
    </row>
    <row r="553" spans="3:22" ht="16" customHeight="1" x14ac:dyDescent="0.25">
      <c r="T553" s="23">
        <v>45016</v>
      </c>
      <c r="U553" s="23">
        <v>1164</v>
      </c>
      <c r="V553" s="14">
        <v>0.36186104817806103</v>
      </c>
    </row>
    <row r="554" spans="3:22" ht="16" customHeight="1" x14ac:dyDescent="0.25">
      <c r="C554" s="23" t="s">
        <v>93</v>
      </c>
      <c r="T554" s="23">
        <v>45015</v>
      </c>
      <c r="U554" s="23">
        <v>1165</v>
      </c>
      <c r="V554" s="14"/>
    </row>
    <row r="555" spans="3:22" ht="16" customHeight="1" x14ac:dyDescent="0.25">
      <c r="T555" s="23">
        <v>45014</v>
      </c>
      <c r="U555" s="23">
        <v>1170</v>
      </c>
      <c r="V555" s="14"/>
    </row>
    <row r="556" spans="3:22" ht="16" customHeight="1" x14ac:dyDescent="0.25">
      <c r="T556" s="23">
        <v>45013</v>
      </c>
      <c r="U556" s="23">
        <v>1036</v>
      </c>
      <c r="V556" s="14"/>
    </row>
    <row r="557" spans="3:22" ht="16" customHeight="1" x14ac:dyDescent="0.25">
      <c r="T557" s="23">
        <v>45012</v>
      </c>
      <c r="U557" s="23">
        <v>1060</v>
      </c>
      <c r="V557" s="14"/>
    </row>
    <row r="558" spans="3:22" ht="16" customHeight="1" x14ac:dyDescent="0.25">
      <c r="T558" s="23">
        <v>45009</v>
      </c>
      <c r="U558" s="23">
        <v>1057</v>
      </c>
      <c r="V558" s="14"/>
    </row>
    <row r="559" spans="3:22" ht="16" customHeight="1" x14ac:dyDescent="0.25">
      <c r="T559" s="23">
        <v>45008</v>
      </c>
      <c r="U559" s="23">
        <v>1056</v>
      </c>
      <c r="V559" s="14"/>
    </row>
    <row r="560" spans="3:22" ht="16" customHeight="1" x14ac:dyDescent="0.25">
      <c r="T560" s="23">
        <v>45007</v>
      </c>
      <c r="U560" s="23">
        <v>1058</v>
      </c>
      <c r="V560" s="14"/>
    </row>
    <row r="561" spans="20:22" ht="16" customHeight="1" x14ac:dyDescent="0.25">
      <c r="T561" s="23">
        <v>45006</v>
      </c>
      <c r="U561" s="23">
        <v>1056</v>
      </c>
      <c r="V561" s="14"/>
    </row>
    <row r="562" spans="20:22" ht="16" customHeight="1" x14ac:dyDescent="0.25">
      <c r="T562" s="23">
        <v>45005</v>
      </c>
      <c r="U562" s="23">
        <v>1055</v>
      </c>
      <c r="V562" s="14"/>
    </row>
    <row r="563" spans="20:22" ht="16" customHeight="1" x14ac:dyDescent="0.25">
      <c r="T563" s="23">
        <v>45002</v>
      </c>
      <c r="U563" s="23">
        <v>1056</v>
      </c>
      <c r="V563" s="14"/>
    </row>
    <row r="564" spans="20:22" ht="16" customHeight="1" x14ac:dyDescent="0.25">
      <c r="T564" s="23">
        <v>45001</v>
      </c>
      <c r="U564" s="23">
        <v>1056</v>
      </c>
      <c r="V564" s="14"/>
    </row>
    <row r="565" spans="20:22" ht="16" customHeight="1" x14ac:dyDescent="0.25">
      <c r="T565" s="23">
        <v>45000</v>
      </c>
      <c r="U565" s="23">
        <v>1062</v>
      </c>
      <c r="V565" s="14"/>
    </row>
    <row r="566" spans="20:22" ht="16" customHeight="1" x14ac:dyDescent="0.25">
      <c r="T566" s="23">
        <v>44999</v>
      </c>
      <c r="U566" s="23">
        <v>1075</v>
      </c>
      <c r="V566" s="14"/>
    </row>
    <row r="567" spans="20:22" ht="16" customHeight="1" x14ac:dyDescent="0.25">
      <c r="T567" s="23">
        <v>44998</v>
      </c>
      <c r="U567" s="23">
        <v>1055</v>
      </c>
      <c r="V567" s="14"/>
    </row>
    <row r="568" spans="20:22" ht="16" customHeight="1" x14ac:dyDescent="0.25">
      <c r="T568" s="23">
        <v>44995</v>
      </c>
      <c r="U568" s="23">
        <v>1056</v>
      </c>
      <c r="V568" s="14"/>
    </row>
    <row r="569" spans="20:22" ht="16" customHeight="1" x14ac:dyDescent="0.25">
      <c r="T569" s="23">
        <v>44994</v>
      </c>
      <c r="U569" s="23">
        <v>1060</v>
      </c>
      <c r="V569" s="14"/>
    </row>
    <row r="570" spans="20:22" ht="16" customHeight="1" x14ac:dyDescent="0.25">
      <c r="T570" s="23">
        <v>44993</v>
      </c>
      <c r="U570" s="23">
        <v>1065</v>
      </c>
      <c r="V570" s="14"/>
    </row>
    <row r="571" spans="20:22" ht="16" customHeight="1" x14ac:dyDescent="0.25">
      <c r="T571" s="23">
        <v>44992</v>
      </c>
      <c r="U571" s="23">
        <v>1050</v>
      </c>
      <c r="V571" s="14"/>
    </row>
    <row r="572" spans="20:22" ht="16" customHeight="1" x14ac:dyDescent="0.25">
      <c r="T572" s="23">
        <v>44991</v>
      </c>
      <c r="U572" s="23">
        <v>1060</v>
      </c>
      <c r="V572" s="14"/>
    </row>
    <row r="573" spans="20:22" ht="16" customHeight="1" x14ac:dyDescent="0.25">
      <c r="T573" s="23">
        <v>44988</v>
      </c>
      <c r="U573" s="23">
        <v>1050</v>
      </c>
      <c r="V573" s="14"/>
    </row>
    <row r="574" spans="20:22" ht="16" customHeight="1" x14ac:dyDescent="0.25">
      <c r="T574" s="23">
        <v>44987</v>
      </c>
      <c r="U574" s="23">
        <v>1049</v>
      </c>
      <c r="V574" s="14"/>
    </row>
    <row r="575" spans="20:22" ht="16" customHeight="1" x14ac:dyDescent="0.25">
      <c r="T575" s="23">
        <v>44986</v>
      </c>
      <c r="U575" s="23">
        <v>1028</v>
      </c>
      <c r="V575" s="14"/>
    </row>
    <row r="576" spans="20:22" ht="16" customHeight="1" x14ac:dyDescent="0.25">
      <c r="T576" s="23">
        <v>44985</v>
      </c>
      <c r="U576" s="23">
        <v>1054</v>
      </c>
      <c r="V576" s="14"/>
    </row>
    <row r="577" spans="20:22" ht="16" customHeight="1" x14ac:dyDescent="0.25">
      <c r="T577" s="23">
        <v>44984</v>
      </c>
      <c r="U577" s="23">
        <v>1044</v>
      </c>
      <c r="V577" s="14"/>
    </row>
    <row r="578" spans="20:22" ht="16" customHeight="1" x14ac:dyDescent="0.25">
      <c r="T578" s="23">
        <v>44981</v>
      </c>
      <c r="U578" s="23">
        <v>1020</v>
      </c>
      <c r="V578" s="14"/>
    </row>
    <row r="579" spans="20:22" ht="16" customHeight="1" x14ac:dyDescent="0.25">
      <c r="T579" s="23">
        <v>44980</v>
      </c>
      <c r="U579" s="23">
        <v>986</v>
      </c>
      <c r="V579" s="14"/>
    </row>
    <row r="580" spans="20:22" ht="16" customHeight="1" x14ac:dyDescent="0.25">
      <c r="T580" s="23">
        <v>44979</v>
      </c>
      <c r="U580" s="23">
        <v>962</v>
      </c>
      <c r="V580" s="14"/>
    </row>
    <row r="581" spans="20:22" ht="16" customHeight="1" x14ac:dyDescent="0.25">
      <c r="T581" s="23">
        <v>44978</v>
      </c>
      <c r="U581" s="23">
        <v>787</v>
      </c>
      <c r="V581" s="14"/>
    </row>
    <row r="582" spans="20:22" ht="16" customHeight="1" x14ac:dyDescent="0.25">
      <c r="T582" s="23">
        <v>44974</v>
      </c>
      <c r="U582" s="23">
        <v>798</v>
      </c>
      <c r="V582" s="14"/>
    </row>
    <row r="583" spans="20:22" ht="16" customHeight="1" x14ac:dyDescent="0.25">
      <c r="T583" s="23">
        <v>44973</v>
      </c>
      <c r="U583" s="23">
        <v>804</v>
      </c>
      <c r="V583" s="14"/>
    </row>
    <row r="584" spans="20:22" ht="16" customHeight="1" x14ac:dyDescent="0.25">
      <c r="T584" s="23">
        <v>44972</v>
      </c>
      <c r="U584" s="23">
        <v>802</v>
      </c>
      <c r="V584" s="14"/>
    </row>
    <row r="585" spans="20:22" ht="16" customHeight="1" x14ac:dyDescent="0.25">
      <c r="T585" s="23">
        <v>44971</v>
      </c>
      <c r="U585" s="23">
        <v>804</v>
      </c>
      <c r="V585" s="14"/>
    </row>
    <row r="586" spans="20:22" ht="16" customHeight="1" x14ac:dyDescent="0.25">
      <c r="T586" s="23">
        <v>44970</v>
      </c>
      <c r="U586" s="23">
        <v>805</v>
      </c>
      <c r="V586" s="14"/>
    </row>
    <row r="587" spans="20:22" ht="16" customHeight="1" x14ac:dyDescent="0.25">
      <c r="T587" s="23">
        <v>44967</v>
      </c>
      <c r="U587" s="23">
        <v>798</v>
      </c>
      <c r="V587" s="14"/>
    </row>
    <row r="588" spans="20:22" ht="16" customHeight="1" x14ac:dyDescent="0.25">
      <c r="T588" s="23">
        <v>44966</v>
      </c>
      <c r="U588" s="23">
        <v>803</v>
      </c>
      <c r="V588" s="14"/>
    </row>
    <row r="589" spans="20:22" ht="16" customHeight="1" x14ac:dyDescent="0.25">
      <c r="T589" s="23">
        <v>44965</v>
      </c>
      <c r="U589" s="23">
        <v>800</v>
      </c>
      <c r="V589" s="14"/>
    </row>
    <row r="590" spans="20:22" ht="16" customHeight="1" x14ac:dyDescent="0.25">
      <c r="T590" s="23">
        <v>44964</v>
      </c>
      <c r="U590" s="23">
        <v>802</v>
      </c>
      <c r="V590" s="14"/>
    </row>
    <row r="591" spans="20:22" ht="16" customHeight="1" x14ac:dyDescent="0.25">
      <c r="T591" s="23">
        <v>44963</v>
      </c>
      <c r="U591" s="23">
        <v>793</v>
      </c>
      <c r="V591" s="14"/>
    </row>
    <row r="592" spans="20:22" ht="16" customHeight="1" x14ac:dyDescent="0.25">
      <c r="T592" s="23">
        <v>44960</v>
      </c>
      <c r="U592" s="23">
        <v>797</v>
      </c>
      <c r="V592" s="14"/>
    </row>
    <row r="593" spans="20:22" ht="16" customHeight="1" x14ac:dyDescent="0.25">
      <c r="T593" s="23">
        <v>44959</v>
      </c>
      <c r="U593" s="23">
        <v>795</v>
      </c>
      <c r="V593" s="14"/>
    </row>
    <row r="594" spans="20:22" ht="16" customHeight="1" x14ac:dyDescent="0.25">
      <c r="T594" s="23">
        <v>44958</v>
      </c>
      <c r="U594" s="23">
        <v>788</v>
      </c>
      <c r="V594" s="14"/>
    </row>
    <row r="595" spans="20:22" ht="16" customHeight="1" x14ac:dyDescent="0.25">
      <c r="T595" s="23">
        <v>44957</v>
      </c>
      <c r="U595" s="23">
        <v>788</v>
      </c>
      <c r="V595" s="14"/>
    </row>
    <row r="596" spans="20:22" ht="16" customHeight="1" x14ac:dyDescent="0.25">
      <c r="T596" s="23">
        <v>44956</v>
      </c>
      <c r="U596" s="23">
        <v>788</v>
      </c>
      <c r="V596" s="14"/>
    </row>
    <row r="597" spans="20:22" ht="16" customHeight="1" x14ac:dyDescent="0.25">
      <c r="T597" s="23">
        <v>44953</v>
      </c>
      <c r="U597" s="23">
        <v>775</v>
      </c>
      <c r="V597" s="14"/>
    </row>
    <row r="598" spans="20:22" ht="16" customHeight="1" x14ac:dyDescent="0.25">
      <c r="T598" s="23">
        <v>44952</v>
      </c>
      <c r="U598" s="23">
        <v>775</v>
      </c>
      <c r="V598" s="14"/>
    </row>
    <row r="599" spans="20:22" ht="16" customHeight="1" x14ac:dyDescent="0.25">
      <c r="T599" s="23">
        <v>44951</v>
      </c>
      <c r="U599" s="23">
        <v>780</v>
      </c>
      <c r="V599" s="14"/>
    </row>
    <row r="600" spans="20:22" ht="16" customHeight="1" x14ac:dyDescent="0.25">
      <c r="T600" s="23">
        <v>44950</v>
      </c>
      <c r="U600" s="23">
        <v>705</v>
      </c>
      <c r="V600" s="14"/>
    </row>
    <row r="601" spans="20:22" ht="16" customHeight="1" x14ac:dyDescent="0.25">
      <c r="T601" s="23">
        <v>44949</v>
      </c>
      <c r="U601" s="23">
        <v>714</v>
      </c>
      <c r="V601" s="14"/>
    </row>
    <row r="602" spans="20:22" ht="16" customHeight="1" x14ac:dyDescent="0.25">
      <c r="T602" s="23">
        <v>44946</v>
      </c>
      <c r="U602" s="23">
        <v>715</v>
      </c>
      <c r="V602" s="14"/>
    </row>
    <row r="603" spans="20:22" ht="16" customHeight="1" x14ac:dyDescent="0.25">
      <c r="T603" s="23">
        <v>44945</v>
      </c>
      <c r="U603" s="23">
        <v>718</v>
      </c>
      <c r="V603" s="14"/>
    </row>
    <row r="604" spans="20:22" ht="16" customHeight="1" x14ac:dyDescent="0.25">
      <c r="T604" s="23">
        <v>44944</v>
      </c>
      <c r="U604" s="23">
        <v>715</v>
      </c>
      <c r="V604" s="14"/>
    </row>
    <row r="605" spans="20:22" ht="16" customHeight="1" x14ac:dyDescent="0.25">
      <c r="T605" s="23">
        <v>44943</v>
      </c>
      <c r="U605" s="23">
        <v>730</v>
      </c>
      <c r="V605" s="14"/>
    </row>
    <row r="606" spans="20:22" ht="16" customHeight="1" x14ac:dyDescent="0.25">
      <c r="T606" s="23">
        <v>44939</v>
      </c>
      <c r="U606" s="23">
        <v>725</v>
      </c>
      <c r="V606" s="14"/>
    </row>
    <row r="607" spans="20:22" ht="16" customHeight="1" x14ac:dyDescent="0.25">
      <c r="T607" s="23">
        <v>44938</v>
      </c>
      <c r="U607" s="23">
        <v>728</v>
      </c>
      <c r="V607" s="14"/>
    </row>
    <row r="608" spans="20:22" ht="16" customHeight="1" x14ac:dyDescent="0.25">
      <c r="T608" s="23">
        <v>44937</v>
      </c>
      <c r="U608" s="23">
        <v>729</v>
      </c>
      <c r="V608" s="14"/>
    </row>
    <row r="609" spans="3:22" ht="16" customHeight="1" x14ac:dyDescent="0.25">
      <c r="T609" s="23">
        <v>44936</v>
      </c>
      <c r="U609" s="23">
        <v>730</v>
      </c>
      <c r="V609" s="14"/>
    </row>
    <row r="610" spans="3:22" ht="16" customHeight="1" x14ac:dyDescent="0.25">
      <c r="T610" s="23">
        <v>44935</v>
      </c>
      <c r="U610" s="23">
        <v>730</v>
      </c>
      <c r="V610" s="14"/>
    </row>
    <row r="611" spans="3:22" ht="16" customHeight="1" x14ac:dyDescent="0.25">
      <c r="T611" s="23">
        <v>44932</v>
      </c>
      <c r="U611" s="23">
        <v>730</v>
      </c>
      <c r="V611" s="14"/>
    </row>
    <row r="612" spans="3:22" ht="16" customHeight="1" x14ac:dyDescent="0.25">
      <c r="T612" s="23">
        <v>44931</v>
      </c>
      <c r="U612" s="23">
        <v>725</v>
      </c>
      <c r="V612" s="14"/>
    </row>
    <row r="613" spans="3:22" ht="16" customHeight="1" x14ac:dyDescent="0.25">
      <c r="T613" s="23">
        <v>44930</v>
      </c>
      <c r="U613" s="23">
        <v>723</v>
      </c>
      <c r="V613" s="14"/>
    </row>
    <row r="614" spans="3:22" ht="16" customHeight="1" x14ac:dyDescent="0.25">
      <c r="T614" s="23">
        <v>44929</v>
      </c>
      <c r="U614" s="23">
        <v>722</v>
      </c>
      <c r="V614" s="14"/>
    </row>
    <row r="615" spans="3:22" ht="16" customHeight="1" x14ac:dyDescent="0.25">
      <c r="T615" s="23">
        <v>44925</v>
      </c>
      <c r="U615" s="23">
        <v>744</v>
      </c>
      <c r="V615" s="14">
        <v>0.34466058074464467</v>
      </c>
    </row>
    <row r="616" spans="3:22" ht="16" customHeight="1" x14ac:dyDescent="0.25">
      <c r="C616" s="23" t="s">
        <v>92</v>
      </c>
      <c r="T616" s="23">
        <v>44924</v>
      </c>
      <c r="U616" s="23">
        <v>742</v>
      </c>
      <c r="V616" s="14"/>
    </row>
    <row r="617" spans="3:22" ht="16" customHeight="1" x14ac:dyDescent="0.25">
      <c r="T617" s="23">
        <v>44923</v>
      </c>
      <c r="U617" s="23">
        <v>741</v>
      </c>
      <c r="V617" s="14"/>
    </row>
    <row r="618" spans="3:22" ht="16" customHeight="1" x14ac:dyDescent="0.25">
      <c r="T618" s="23">
        <v>44922</v>
      </c>
      <c r="U618" s="23">
        <v>650</v>
      </c>
      <c r="V618" s="14"/>
    </row>
    <row r="619" spans="3:22" ht="16" customHeight="1" x14ac:dyDescent="0.25">
      <c r="T619" s="23">
        <v>44918</v>
      </c>
      <c r="U619" s="23">
        <v>661</v>
      </c>
      <c r="V619" s="14"/>
    </row>
    <row r="620" spans="3:22" ht="16" customHeight="1" x14ac:dyDescent="0.25">
      <c r="T620" s="23">
        <v>44917</v>
      </c>
      <c r="U620" s="23">
        <v>659</v>
      </c>
      <c r="V620" s="14"/>
    </row>
    <row r="621" spans="3:22" ht="16" customHeight="1" x14ac:dyDescent="0.25">
      <c r="T621" s="23">
        <v>44916</v>
      </c>
      <c r="U621" s="23">
        <v>660</v>
      </c>
      <c r="V621" s="14"/>
    </row>
    <row r="622" spans="3:22" ht="16" customHeight="1" x14ac:dyDescent="0.25">
      <c r="T622" s="23">
        <v>44915</v>
      </c>
      <c r="U622" s="23">
        <v>670</v>
      </c>
      <c r="V622" s="14"/>
    </row>
    <row r="623" spans="3:22" ht="16" customHeight="1" x14ac:dyDescent="0.25">
      <c r="T623" s="23">
        <v>44914</v>
      </c>
      <c r="U623" s="23">
        <v>671</v>
      </c>
      <c r="V623" s="14"/>
    </row>
    <row r="624" spans="3:22" ht="16" customHeight="1" x14ac:dyDescent="0.25">
      <c r="T624" s="23">
        <v>44911</v>
      </c>
      <c r="U624" s="23">
        <v>675</v>
      </c>
      <c r="V624" s="14"/>
    </row>
    <row r="625" spans="20:22" ht="16" customHeight="1" x14ac:dyDescent="0.25">
      <c r="T625" s="23">
        <v>44910</v>
      </c>
      <c r="U625" s="23">
        <v>677</v>
      </c>
      <c r="V625" s="14"/>
    </row>
    <row r="626" spans="20:22" ht="16" customHeight="1" x14ac:dyDescent="0.25">
      <c r="T626" s="23">
        <v>44909</v>
      </c>
      <c r="U626" s="23">
        <v>670</v>
      </c>
      <c r="V626" s="14"/>
    </row>
    <row r="627" spans="20:22" ht="16" customHeight="1" x14ac:dyDescent="0.25">
      <c r="T627" s="23">
        <v>44908</v>
      </c>
      <c r="U627" s="23">
        <v>665</v>
      </c>
      <c r="V627" s="14"/>
    </row>
    <row r="628" spans="20:22" ht="16" customHeight="1" x14ac:dyDescent="0.25">
      <c r="T628" s="23">
        <v>44907</v>
      </c>
      <c r="U628" s="23">
        <v>670</v>
      </c>
      <c r="V628" s="14"/>
    </row>
    <row r="629" spans="20:22" ht="16" customHeight="1" x14ac:dyDescent="0.25">
      <c r="T629" s="23">
        <v>44904</v>
      </c>
      <c r="U629" s="23">
        <v>667</v>
      </c>
      <c r="V629" s="14"/>
    </row>
    <row r="630" spans="20:22" ht="16" customHeight="1" x14ac:dyDescent="0.25">
      <c r="T630" s="23">
        <v>44903</v>
      </c>
      <c r="U630" s="23">
        <v>662</v>
      </c>
      <c r="V630" s="14"/>
    </row>
    <row r="631" spans="20:22" ht="16" customHeight="1" x14ac:dyDescent="0.25">
      <c r="T631" s="23">
        <v>44902</v>
      </c>
      <c r="U631" s="23">
        <v>656</v>
      </c>
      <c r="V631" s="14"/>
    </row>
    <row r="632" spans="20:22" ht="16" customHeight="1" x14ac:dyDescent="0.25">
      <c r="T632" s="23">
        <v>44901</v>
      </c>
      <c r="U632" s="23">
        <v>671</v>
      </c>
      <c r="V632" s="14"/>
    </row>
    <row r="633" spans="20:22" ht="16" customHeight="1" x14ac:dyDescent="0.25">
      <c r="T633" s="23">
        <v>44900</v>
      </c>
      <c r="U633" s="23">
        <v>666</v>
      </c>
      <c r="V633" s="14"/>
    </row>
    <row r="634" spans="20:22" ht="16" customHeight="1" x14ac:dyDescent="0.25">
      <c r="T634" s="23">
        <v>44897</v>
      </c>
      <c r="U634" s="23">
        <v>672</v>
      </c>
      <c r="V634" s="14"/>
    </row>
    <row r="635" spans="20:22" ht="16" customHeight="1" x14ac:dyDescent="0.25">
      <c r="T635" s="23">
        <v>44896</v>
      </c>
      <c r="U635" s="23">
        <v>660</v>
      </c>
      <c r="V635" s="14"/>
    </row>
    <row r="636" spans="20:22" ht="16" customHeight="1" x14ac:dyDescent="0.25">
      <c r="T636" s="23">
        <v>44895</v>
      </c>
      <c r="U636" s="23">
        <v>655</v>
      </c>
      <c r="V636" s="14"/>
    </row>
    <row r="637" spans="20:22" ht="16" customHeight="1" x14ac:dyDescent="0.25">
      <c r="T637" s="23">
        <v>44894</v>
      </c>
      <c r="U637" s="23">
        <v>655</v>
      </c>
      <c r="V637" s="14"/>
    </row>
    <row r="638" spans="20:22" ht="16" customHeight="1" x14ac:dyDescent="0.25">
      <c r="T638" s="23">
        <v>44893</v>
      </c>
      <c r="U638" s="23">
        <v>655</v>
      </c>
      <c r="V638" s="14"/>
    </row>
    <row r="639" spans="20:22" ht="16" customHeight="1" x14ac:dyDescent="0.25">
      <c r="T639" s="23">
        <v>44890</v>
      </c>
      <c r="U639" s="23">
        <v>656</v>
      </c>
      <c r="V639" s="14"/>
    </row>
    <row r="640" spans="20:22" ht="16" customHeight="1" x14ac:dyDescent="0.25">
      <c r="T640" s="23">
        <v>44888</v>
      </c>
      <c r="U640" s="23">
        <v>658</v>
      </c>
      <c r="V640" s="14"/>
    </row>
    <row r="641" spans="20:22" ht="16" customHeight="1" x14ac:dyDescent="0.25">
      <c r="T641" s="23">
        <v>44887</v>
      </c>
      <c r="U641" s="23">
        <v>663</v>
      </c>
      <c r="V641" s="14"/>
    </row>
    <row r="642" spans="20:22" ht="16" customHeight="1" x14ac:dyDescent="0.25">
      <c r="T642" s="23">
        <v>44886</v>
      </c>
      <c r="U642" s="23">
        <v>665</v>
      </c>
      <c r="V642" s="14"/>
    </row>
    <row r="643" spans="20:22" ht="16" customHeight="1" x14ac:dyDescent="0.25">
      <c r="T643" s="23">
        <v>44883</v>
      </c>
      <c r="U643" s="23">
        <v>663</v>
      </c>
      <c r="V643" s="14"/>
    </row>
    <row r="644" spans="20:22" ht="16" customHeight="1" x14ac:dyDescent="0.25">
      <c r="T644" s="23">
        <v>44882</v>
      </c>
      <c r="U644" s="23">
        <v>662</v>
      </c>
      <c r="V644" s="14"/>
    </row>
    <row r="645" spans="20:22" ht="16" customHeight="1" x14ac:dyDescent="0.25">
      <c r="T645" s="23">
        <v>44881</v>
      </c>
      <c r="U645" s="23">
        <v>662</v>
      </c>
      <c r="V645" s="14"/>
    </row>
    <row r="646" spans="20:22" ht="16" customHeight="1" x14ac:dyDescent="0.25">
      <c r="T646" s="23">
        <v>44880</v>
      </c>
      <c r="U646" s="23">
        <v>666</v>
      </c>
      <c r="V646" s="14"/>
    </row>
    <row r="647" spans="20:22" ht="16" customHeight="1" x14ac:dyDescent="0.25">
      <c r="T647" s="23">
        <v>44879</v>
      </c>
      <c r="U647" s="23">
        <v>673</v>
      </c>
      <c r="V647" s="14"/>
    </row>
    <row r="648" spans="20:22" ht="16" customHeight="1" x14ac:dyDescent="0.25">
      <c r="T648" s="23">
        <v>44876</v>
      </c>
      <c r="U648" s="23">
        <v>662</v>
      </c>
      <c r="V648" s="14"/>
    </row>
    <row r="649" spans="20:22" ht="16" customHeight="1" x14ac:dyDescent="0.25">
      <c r="T649" s="23">
        <v>44875</v>
      </c>
      <c r="U649" s="23">
        <v>658</v>
      </c>
      <c r="V649" s="14"/>
    </row>
    <row r="650" spans="20:22" ht="16" customHeight="1" x14ac:dyDescent="0.25">
      <c r="T650" s="23">
        <v>44874</v>
      </c>
      <c r="U650" s="23">
        <v>664</v>
      </c>
      <c r="V650" s="14"/>
    </row>
    <row r="651" spans="20:22" ht="16" customHeight="1" x14ac:dyDescent="0.25">
      <c r="T651" s="23">
        <v>44873</v>
      </c>
      <c r="U651" s="23">
        <v>664</v>
      </c>
      <c r="V651" s="14"/>
    </row>
    <row r="652" spans="20:22" ht="16" customHeight="1" x14ac:dyDescent="0.25">
      <c r="T652" s="23">
        <v>44872</v>
      </c>
      <c r="U652" s="23">
        <v>669</v>
      </c>
      <c r="V652" s="14"/>
    </row>
    <row r="653" spans="20:22" ht="16" customHeight="1" x14ac:dyDescent="0.25">
      <c r="T653" s="23">
        <v>44869</v>
      </c>
      <c r="U653" s="23">
        <v>678</v>
      </c>
      <c r="V653" s="14"/>
    </row>
    <row r="654" spans="20:22" ht="16" customHeight="1" x14ac:dyDescent="0.25">
      <c r="T654" s="23">
        <v>44868</v>
      </c>
      <c r="U654" s="23">
        <v>680</v>
      </c>
      <c r="V654" s="14"/>
    </row>
    <row r="655" spans="20:22" ht="16" customHeight="1" x14ac:dyDescent="0.25">
      <c r="T655" s="23">
        <v>44867</v>
      </c>
      <c r="U655" s="23">
        <v>676</v>
      </c>
      <c r="V655" s="14"/>
    </row>
    <row r="656" spans="20:22" ht="16" customHeight="1" x14ac:dyDescent="0.25">
      <c r="T656" s="23">
        <v>44866</v>
      </c>
      <c r="U656" s="23">
        <v>709</v>
      </c>
      <c r="V656" s="14"/>
    </row>
    <row r="657" spans="20:22" ht="16" customHeight="1" x14ac:dyDescent="0.25">
      <c r="T657" s="23">
        <v>44865</v>
      </c>
      <c r="U657" s="23">
        <v>713</v>
      </c>
      <c r="V657" s="14"/>
    </row>
    <row r="658" spans="20:22" ht="16" customHeight="1" x14ac:dyDescent="0.25">
      <c r="T658" s="23">
        <v>44862</v>
      </c>
      <c r="U658" s="23">
        <v>710</v>
      </c>
      <c r="V658" s="14"/>
    </row>
    <row r="659" spans="20:22" ht="16" customHeight="1" x14ac:dyDescent="0.25">
      <c r="T659" s="23">
        <v>44861</v>
      </c>
      <c r="U659" s="23">
        <v>697</v>
      </c>
      <c r="V659" s="14"/>
    </row>
    <row r="660" spans="20:22" ht="16" customHeight="1" x14ac:dyDescent="0.25">
      <c r="T660" s="23">
        <v>44860</v>
      </c>
      <c r="U660" s="23">
        <v>700</v>
      </c>
      <c r="V660" s="14"/>
    </row>
    <row r="661" spans="20:22" ht="16" customHeight="1" x14ac:dyDescent="0.25">
      <c r="T661" s="23">
        <v>44859</v>
      </c>
      <c r="U661" s="23">
        <v>763</v>
      </c>
      <c r="V661" s="14"/>
    </row>
    <row r="662" spans="20:22" ht="16" customHeight="1" x14ac:dyDescent="0.25">
      <c r="T662" s="23">
        <v>44858</v>
      </c>
      <c r="U662" s="23">
        <v>757</v>
      </c>
      <c r="V662" s="14"/>
    </row>
    <row r="663" spans="20:22" ht="16" customHeight="1" x14ac:dyDescent="0.25">
      <c r="T663" s="23">
        <v>44855</v>
      </c>
      <c r="U663" s="23">
        <v>762</v>
      </c>
      <c r="V663" s="14"/>
    </row>
    <row r="664" spans="20:22" ht="16" customHeight="1" x14ac:dyDescent="0.25">
      <c r="T664" s="23">
        <v>44854</v>
      </c>
      <c r="U664" s="23">
        <v>757</v>
      </c>
      <c r="V664" s="14"/>
    </row>
    <row r="665" spans="20:22" ht="16" customHeight="1" x14ac:dyDescent="0.25">
      <c r="T665" s="23">
        <v>44853</v>
      </c>
      <c r="U665" s="23">
        <v>758</v>
      </c>
      <c r="V665" s="14"/>
    </row>
    <row r="666" spans="20:22" ht="16" customHeight="1" x14ac:dyDescent="0.25">
      <c r="T666" s="23">
        <v>44852</v>
      </c>
      <c r="U666" s="23">
        <v>752</v>
      </c>
      <c r="V666" s="14"/>
    </row>
    <row r="667" spans="20:22" ht="16" customHeight="1" x14ac:dyDescent="0.25">
      <c r="T667" s="23">
        <v>44851</v>
      </c>
      <c r="U667" s="23">
        <v>755</v>
      </c>
      <c r="V667" s="14"/>
    </row>
    <row r="668" spans="20:22" ht="16" customHeight="1" x14ac:dyDescent="0.25">
      <c r="T668" s="23">
        <v>44848</v>
      </c>
      <c r="U668" s="23">
        <v>751</v>
      </c>
      <c r="V668" s="14"/>
    </row>
    <row r="669" spans="20:22" ht="16" customHeight="1" x14ac:dyDescent="0.25">
      <c r="T669" s="23">
        <v>44847</v>
      </c>
      <c r="U669" s="23">
        <v>753</v>
      </c>
      <c r="V669" s="14"/>
    </row>
    <row r="670" spans="20:22" ht="16" customHeight="1" x14ac:dyDescent="0.25">
      <c r="T670" s="23">
        <v>44846</v>
      </c>
      <c r="U670" s="23">
        <v>751</v>
      </c>
      <c r="V670" s="14"/>
    </row>
    <row r="671" spans="20:22" ht="16" customHeight="1" x14ac:dyDescent="0.25">
      <c r="T671" s="23">
        <v>44845</v>
      </c>
      <c r="U671" s="23">
        <v>736</v>
      </c>
      <c r="V671" s="14"/>
    </row>
    <row r="672" spans="20:22" ht="16" customHeight="1" x14ac:dyDescent="0.25">
      <c r="T672" s="23">
        <v>44844</v>
      </c>
      <c r="U672" s="23">
        <v>750</v>
      </c>
      <c r="V672" s="14"/>
    </row>
    <row r="673" spans="3:22" ht="16" customHeight="1" x14ac:dyDescent="0.25">
      <c r="T673" s="23">
        <v>44841</v>
      </c>
      <c r="U673" s="23">
        <v>748</v>
      </c>
      <c r="V673" s="14"/>
    </row>
    <row r="674" spans="3:22" ht="16" customHeight="1" x14ac:dyDescent="0.25">
      <c r="T674" s="23">
        <v>44840</v>
      </c>
      <c r="U674" s="23">
        <v>750</v>
      </c>
      <c r="V674" s="14"/>
    </row>
    <row r="675" spans="3:22" ht="16" customHeight="1" x14ac:dyDescent="0.25">
      <c r="T675" s="23">
        <v>44839</v>
      </c>
      <c r="U675" s="23">
        <v>757</v>
      </c>
      <c r="V675" s="14"/>
    </row>
    <row r="676" spans="3:22" ht="16" customHeight="1" x14ac:dyDescent="0.25">
      <c r="T676" s="23">
        <v>44838</v>
      </c>
      <c r="U676" s="23">
        <v>774</v>
      </c>
      <c r="V676" s="14"/>
    </row>
    <row r="677" spans="3:22" ht="16" customHeight="1" x14ac:dyDescent="0.25">
      <c r="T677" s="23">
        <v>44837</v>
      </c>
      <c r="U677" s="23">
        <v>770</v>
      </c>
      <c r="V677" s="14"/>
    </row>
    <row r="678" spans="3:22" ht="16" customHeight="1" x14ac:dyDescent="0.25">
      <c r="T678" s="23">
        <v>44834</v>
      </c>
      <c r="U678" s="23">
        <v>776</v>
      </c>
      <c r="V678" s="14">
        <v>0.27699410378615819</v>
      </c>
    </row>
    <row r="679" spans="3:22" ht="16" customHeight="1" x14ac:dyDescent="0.25">
      <c r="C679" s="23" t="s">
        <v>89</v>
      </c>
      <c r="T679" s="23">
        <v>44833</v>
      </c>
      <c r="U679" s="23">
        <v>783</v>
      </c>
      <c r="V679" s="14"/>
    </row>
    <row r="680" spans="3:22" ht="16" customHeight="1" x14ac:dyDescent="0.25">
      <c r="T680" s="23">
        <v>44832</v>
      </c>
      <c r="U680" s="23">
        <v>786</v>
      </c>
      <c r="V680" s="14"/>
    </row>
    <row r="681" spans="3:22" ht="16" customHeight="1" x14ac:dyDescent="0.25">
      <c r="T681" s="23">
        <v>44831</v>
      </c>
      <c r="U681" s="23">
        <v>802</v>
      </c>
      <c r="V681" s="14"/>
    </row>
    <row r="682" spans="3:22" ht="16" customHeight="1" x14ac:dyDescent="0.25">
      <c r="T682" s="23">
        <v>44830</v>
      </c>
      <c r="U682" s="23">
        <v>799</v>
      </c>
      <c r="V682" s="14"/>
    </row>
    <row r="683" spans="3:22" ht="16" customHeight="1" x14ac:dyDescent="0.25">
      <c r="T683" s="23">
        <v>44827</v>
      </c>
      <c r="U683" s="23">
        <v>802</v>
      </c>
      <c r="V683" s="14"/>
    </row>
    <row r="684" spans="3:22" ht="16" customHeight="1" x14ac:dyDescent="0.25">
      <c r="T684" s="23">
        <v>44826</v>
      </c>
      <c r="U684" s="23">
        <v>798</v>
      </c>
      <c r="V684" s="14"/>
    </row>
    <row r="685" spans="3:22" ht="16" customHeight="1" x14ac:dyDescent="0.25">
      <c r="T685" s="23">
        <v>44825</v>
      </c>
      <c r="U685" s="23">
        <v>798</v>
      </c>
      <c r="V685" s="14"/>
    </row>
    <row r="686" spans="3:22" ht="16" customHeight="1" x14ac:dyDescent="0.25">
      <c r="T686" s="23">
        <v>44824</v>
      </c>
      <c r="U686" s="23">
        <v>798</v>
      </c>
      <c r="V686" s="14"/>
    </row>
    <row r="687" spans="3:22" ht="16" customHeight="1" x14ac:dyDescent="0.25">
      <c r="T687" s="23">
        <v>44823</v>
      </c>
      <c r="U687" s="23">
        <v>787</v>
      </c>
      <c r="V687" s="14"/>
    </row>
    <row r="688" spans="3:22" ht="16" customHeight="1" x14ac:dyDescent="0.25">
      <c r="T688" s="23">
        <v>44820</v>
      </c>
      <c r="U688" s="23">
        <v>789</v>
      </c>
      <c r="V688" s="14"/>
    </row>
    <row r="689" spans="20:22" ht="16" customHeight="1" x14ac:dyDescent="0.25">
      <c r="T689" s="23">
        <v>44819</v>
      </c>
      <c r="U689" s="23">
        <v>800</v>
      </c>
      <c r="V689" s="14"/>
    </row>
    <row r="690" spans="20:22" ht="16" customHeight="1" x14ac:dyDescent="0.25">
      <c r="T690" s="23">
        <v>44818</v>
      </c>
      <c r="U690" s="23">
        <v>793</v>
      </c>
      <c r="V690" s="14"/>
    </row>
    <row r="691" spans="20:22" ht="16" customHeight="1" x14ac:dyDescent="0.25">
      <c r="T691" s="23">
        <v>44817</v>
      </c>
      <c r="U691" s="23">
        <v>805</v>
      </c>
      <c r="V691" s="14"/>
    </row>
    <row r="692" spans="20:22" ht="16" customHeight="1" x14ac:dyDescent="0.25">
      <c r="T692" s="23">
        <v>44816</v>
      </c>
      <c r="U692" s="23">
        <v>805</v>
      </c>
      <c r="V692" s="14"/>
    </row>
    <row r="693" spans="20:22" ht="16" customHeight="1" x14ac:dyDescent="0.25">
      <c r="T693" s="23">
        <v>44813</v>
      </c>
      <c r="U693" s="23">
        <v>818</v>
      </c>
      <c r="V693" s="14"/>
    </row>
    <row r="694" spans="20:22" ht="16" customHeight="1" x14ac:dyDescent="0.25">
      <c r="T694" s="23">
        <v>44812</v>
      </c>
      <c r="U694" s="23">
        <v>812</v>
      </c>
      <c r="V694" s="14"/>
    </row>
    <row r="695" spans="20:22" ht="16" customHeight="1" x14ac:dyDescent="0.25">
      <c r="T695" s="23">
        <v>44811</v>
      </c>
      <c r="U695" s="23">
        <v>800</v>
      </c>
      <c r="V695" s="14"/>
    </row>
    <row r="696" spans="20:22" ht="16" customHeight="1" x14ac:dyDescent="0.25">
      <c r="T696" s="23">
        <v>44810</v>
      </c>
      <c r="U696" s="23">
        <v>775</v>
      </c>
      <c r="V696" s="14"/>
    </row>
    <row r="697" spans="20:22" ht="16" customHeight="1" x14ac:dyDescent="0.25">
      <c r="T697" s="23">
        <v>44806</v>
      </c>
      <c r="U697" s="23">
        <v>780</v>
      </c>
      <c r="V697" s="14"/>
    </row>
    <row r="698" spans="20:22" ht="16" customHeight="1" x14ac:dyDescent="0.25">
      <c r="T698" s="23">
        <v>44805</v>
      </c>
      <c r="U698" s="23">
        <v>781</v>
      </c>
      <c r="V698" s="14"/>
    </row>
    <row r="699" spans="20:22" ht="16" customHeight="1" x14ac:dyDescent="0.25">
      <c r="T699" s="23">
        <v>44804</v>
      </c>
      <c r="U699" s="23">
        <v>780</v>
      </c>
      <c r="V699" s="14"/>
    </row>
    <row r="700" spans="20:22" ht="16" customHeight="1" x14ac:dyDescent="0.25">
      <c r="T700" s="23">
        <v>44803</v>
      </c>
      <c r="U700" s="23">
        <v>790</v>
      </c>
      <c r="V700" s="14"/>
    </row>
    <row r="701" spans="20:22" ht="16" customHeight="1" x14ac:dyDescent="0.25">
      <c r="T701" s="23">
        <v>44802</v>
      </c>
      <c r="U701" s="23">
        <v>792</v>
      </c>
      <c r="V701" s="14"/>
    </row>
    <row r="702" spans="20:22" ht="16" customHeight="1" x14ac:dyDescent="0.25">
      <c r="T702" s="23">
        <v>44799</v>
      </c>
      <c r="U702" s="23">
        <v>794</v>
      </c>
      <c r="V702" s="14"/>
    </row>
    <row r="703" spans="20:22" ht="16" customHeight="1" x14ac:dyDescent="0.25">
      <c r="T703" s="23">
        <v>44798</v>
      </c>
      <c r="U703" s="23">
        <v>793</v>
      </c>
      <c r="V703" s="14"/>
    </row>
    <row r="704" spans="20:22" ht="16" customHeight="1" x14ac:dyDescent="0.25">
      <c r="T704" s="23">
        <v>44797</v>
      </c>
      <c r="U704" s="23">
        <v>792</v>
      </c>
      <c r="V704" s="14"/>
    </row>
    <row r="705" spans="20:22" ht="16" customHeight="1" x14ac:dyDescent="0.25">
      <c r="T705" s="23">
        <v>44796</v>
      </c>
      <c r="U705" s="23">
        <v>784</v>
      </c>
      <c r="V705" s="14"/>
    </row>
    <row r="706" spans="20:22" ht="16" customHeight="1" x14ac:dyDescent="0.25">
      <c r="T706" s="23">
        <v>44795</v>
      </c>
      <c r="U706" s="23">
        <v>785</v>
      </c>
      <c r="V706" s="14"/>
    </row>
    <row r="707" spans="20:22" ht="16" customHeight="1" x14ac:dyDescent="0.25">
      <c r="T707" s="23">
        <v>44792</v>
      </c>
      <c r="U707" s="23">
        <v>787</v>
      </c>
      <c r="V707" s="14"/>
    </row>
    <row r="708" spans="20:22" ht="16" customHeight="1" x14ac:dyDescent="0.25">
      <c r="T708" s="23">
        <v>44791</v>
      </c>
      <c r="U708" s="23">
        <v>790</v>
      </c>
      <c r="V708" s="14"/>
    </row>
    <row r="709" spans="20:22" ht="16" customHeight="1" x14ac:dyDescent="0.25">
      <c r="T709" s="23">
        <v>44790</v>
      </c>
      <c r="U709" s="23">
        <v>795</v>
      </c>
      <c r="V709" s="14"/>
    </row>
    <row r="710" spans="20:22" ht="16" customHeight="1" x14ac:dyDescent="0.25">
      <c r="T710" s="23">
        <v>44789</v>
      </c>
      <c r="U710" s="23">
        <v>795</v>
      </c>
      <c r="V710" s="14"/>
    </row>
    <row r="711" spans="20:22" ht="16" customHeight="1" x14ac:dyDescent="0.25">
      <c r="T711" s="23">
        <v>44788</v>
      </c>
      <c r="U711" s="23">
        <v>803</v>
      </c>
      <c r="V711" s="14"/>
    </row>
    <row r="712" spans="20:22" ht="16" customHeight="1" x14ac:dyDescent="0.25">
      <c r="T712" s="23">
        <v>44785</v>
      </c>
      <c r="U712" s="23">
        <v>812</v>
      </c>
      <c r="V712" s="14"/>
    </row>
    <row r="713" spans="20:22" ht="16" customHeight="1" x14ac:dyDescent="0.25">
      <c r="T713" s="23">
        <v>44784</v>
      </c>
      <c r="U713" s="23">
        <v>815</v>
      </c>
      <c r="V713" s="14"/>
    </row>
    <row r="714" spans="20:22" ht="16" customHeight="1" x14ac:dyDescent="0.25">
      <c r="T714" s="23">
        <v>44783</v>
      </c>
      <c r="U714" s="23">
        <v>822</v>
      </c>
      <c r="V714" s="14"/>
    </row>
    <row r="715" spans="20:22" ht="16" customHeight="1" x14ac:dyDescent="0.25">
      <c r="T715" s="23">
        <v>44782</v>
      </c>
      <c r="U715" s="23">
        <v>827</v>
      </c>
      <c r="V715" s="14"/>
    </row>
    <row r="716" spans="20:22" ht="16" customHeight="1" x14ac:dyDescent="0.25">
      <c r="T716" s="23">
        <v>44781</v>
      </c>
      <c r="U716" s="23">
        <v>818</v>
      </c>
      <c r="V716" s="14"/>
    </row>
    <row r="717" spans="20:22" ht="16" customHeight="1" x14ac:dyDescent="0.25">
      <c r="T717" s="23">
        <v>44778</v>
      </c>
      <c r="U717" s="23">
        <v>818</v>
      </c>
      <c r="V717" s="14"/>
    </row>
    <row r="718" spans="20:22" ht="16" customHeight="1" x14ac:dyDescent="0.25">
      <c r="T718" s="23">
        <v>44777</v>
      </c>
      <c r="U718" s="23">
        <v>813</v>
      </c>
      <c r="V718" s="14"/>
    </row>
    <row r="719" spans="20:22" ht="16" customHeight="1" x14ac:dyDescent="0.25">
      <c r="T719" s="23">
        <v>44776</v>
      </c>
      <c r="U719" s="23">
        <v>819</v>
      </c>
      <c r="V719" s="14"/>
    </row>
    <row r="720" spans="20:22" ht="16" customHeight="1" x14ac:dyDescent="0.25">
      <c r="T720" s="23">
        <v>44775</v>
      </c>
      <c r="U720" s="23">
        <v>823</v>
      </c>
      <c r="V720" s="14"/>
    </row>
    <row r="721" spans="20:22" ht="16" customHeight="1" x14ac:dyDescent="0.25">
      <c r="T721" s="23">
        <v>44774</v>
      </c>
      <c r="U721" s="23">
        <v>832</v>
      </c>
      <c r="V721" s="14"/>
    </row>
    <row r="722" spans="20:22" ht="16" customHeight="1" x14ac:dyDescent="0.25">
      <c r="T722" s="23">
        <v>44771</v>
      </c>
      <c r="U722" s="23">
        <v>855</v>
      </c>
      <c r="V722" s="14"/>
    </row>
    <row r="723" spans="20:22" ht="16" customHeight="1" x14ac:dyDescent="0.25">
      <c r="T723" s="23">
        <v>44770</v>
      </c>
      <c r="U723" s="23">
        <v>854</v>
      </c>
      <c r="V723" s="14"/>
    </row>
    <row r="724" spans="20:22" ht="16" customHeight="1" x14ac:dyDescent="0.25">
      <c r="T724" s="23">
        <v>44769</v>
      </c>
      <c r="U724" s="23">
        <v>850</v>
      </c>
      <c r="V724" s="14"/>
    </row>
    <row r="725" spans="20:22" ht="16" customHeight="1" x14ac:dyDescent="0.25">
      <c r="T725" s="23">
        <v>44768</v>
      </c>
      <c r="U725" s="23">
        <v>918</v>
      </c>
      <c r="V725" s="14"/>
    </row>
    <row r="726" spans="20:22" ht="16" customHeight="1" x14ac:dyDescent="0.25">
      <c r="T726" s="23">
        <v>44767</v>
      </c>
      <c r="U726" s="23">
        <v>923</v>
      </c>
      <c r="V726" s="14"/>
    </row>
    <row r="727" spans="20:22" ht="16" customHeight="1" x14ac:dyDescent="0.25">
      <c r="T727" s="23">
        <v>44764</v>
      </c>
      <c r="U727" s="23">
        <v>923</v>
      </c>
      <c r="V727" s="14"/>
    </row>
    <row r="728" spans="20:22" ht="16" customHeight="1" x14ac:dyDescent="0.25">
      <c r="T728" s="23">
        <v>44763</v>
      </c>
      <c r="U728" s="23">
        <v>915</v>
      </c>
      <c r="V728" s="14"/>
    </row>
    <row r="729" spans="20:22" ht="16" customHeight="1" x14ac:dyDescent="0.25">
      <c r="T729" s="23">
        <v>44762</v>
      </c>
      <c r="U729" s="23">
        <v>915</v>
      </c>
      <c r="V729" s="14"/>
    </row>
    <row r="730" spans="20:22" ht="16" customHeight="1" x14ac:dyDescent="0.25">
      <c r="T730" s="23">
        <v>44761</v>
      </c>
      <c r="U730" s="23">
        <v>915</v>
      </c>
      <c r="V730" s="14"/>
    </row>
    <row r="731" spans="20:22" ht="16" customHeight="1" x14ac:dyDescent="0.25">
      <c r="T731" s="23">
        <v>44760</v>
      </c>
      <c r="U731" s="23">
        <v>915</v>
      </c>
      <c r="V731" s="14"/>
    </row>
    <row r="732" spans="20:22" ht="16" customHeight="1" x14ac:dyDescent="0.25">
      <c r="T732" s="23">
        <v>44757</v>
      </c>
      <c r="U732" s="23">
        <v>915</v>
      </c>
      <c r="V732" s="14"/>
    </row>
    <row r="733" spans="20:22" ht="16" customHeight="1" x14ac:dyDescent="0.25">
      <c r="T733" s="23">
        <v>44756</v>
      </c>
      <c r="U733" s="23">
        <v>917</v>
      </c>
      <c r="V733" s="14"/>
    </row>
    <row r="734" spans="20:22" ht="16" customHeight="1" x14ac:dyDescent="0.25">
      <c r="T734" s="23">
        <v>44755</v>
      </c>
      <c r="U734" s="23">
        <v>923</v>
      </c>
      <c r="V734" s="14"/>
    </row>
    <row r="735" spans="20:22" ht="16" customHeight="1" x14ac:dyDescent="0.25">
      <c r="T735" s="23">
        <v>44754</v>
      </c>
      <c r="U735" s="23">
        <v>910</v>
      </c>
      <c r="V735" s="14"/>
    </row>
    <row r="736" spans="20:22" ht="16" customHeight="1" x14ac:dyDescent="0.25">
      <c r="T736" s="23">
        <v>44753</v>
      </c>
      <c r="U736" s="23">
        <v>915</v>
      </c>
      <c r="V736" s="14"/>
    </row>
    <row r="737" spans="3:22" ht="16" customHeight="1" x14ac:dyDescent="0.25">
      <c r="T737" s="23">
        <v>44750</v>
      </c>
      <c r="U737" s="23">
        <v>917</v>
      </c>
      <c r="V737" s="14"/>
    </row>
    <row r="738" spans="3:22" ht="16" customHeight="1" x14ac:dyDescent="0.25">
      <c r="T738" s="23">
        <v>44749</v>
      </c>
      <c r="U738" s="23">
        <v>921</v>
      </c>
      <c r="V738" s="14"/>
    </row>
    <row r="739" spans="3:22" ht="16" customHeight="1" x14ac:dyDescent="0.25">
      <c r="T739" s="23">
        <v>44748</v>
      </c>
      <c r="U739" s="23">
        <v>923</v>
      </c>
      <c r="V739" s="14"/>
    </row>
    <row r="740" spans="3:22" ht="16" customHeight="1" x14ac:dyDescent="0.25">
      <c r="T740" s="23">
        <v>44747</v>
      </c>
      <c r="U740" s="23">
        <v>921</v>
      </c>
      <c r="V740" s="14"/>
    </row>
    <row r="741" spans="3:22" ht="16" customHeight="1" x14ac:dyDescent="0.25">
      <c r="T741" s="23">
        <v>44743</v>
      </c>
      <c r="U741" s="23">
        <v>930</v>
      </c>
      <c r="V741" s="14"/>
    </row>
    <row r="742" spans="3:22" ht="16" customHeight="1" x14ac:dyDescent="0.25">
      <c r="T742" s="23">
        <v>44742</v>
      </c>
      <c r="U742" s="23">
        <v>930</v>
      </c>
      <c r="V742" s="14">
        <v>0.36703450342038252</v>
      </c>
    </row>
    <row r="743" spans="3:22" ht="16" customHeight="1" x14ac:dyDescent="0.25">
      <c r="C743" s="23" t="s">
        <v>12</v>
      </c>
      <c r="T743" s="23">
        <v>44741</v>
      </c>
      <c r="U743" s="23">
        <v>945</v>
      </c>
      <c r="V743" s="14"/>
    </row>
    <row r="744" spans="3:22" ht="16" customHeight="1" x14ac:dyDescent="0.25">
      <c r="T744" s="23">
        <v>44740</v>
      </c>
      <c r="U744" s="23">
        <v>1126</v>
      </c>
      <c r="V744" s="14"/>
    </row>
    <row r="745" spans="3:22" ht="16" customHeight="1" x14ac:dyDescent="0.25">
      <c r="T745" s="23">
        <v>44739</v>
      </c>
      <c r="U745" s="23">
        <v>1127</v>
      </c>
      <c r="V745" s="14"/>
    </row>
    <row r="746" spans="3:22" ht="16" customHeight="1" x14ac:dyDescent="0.25">
      <c r="T746" s="23">
        <v>44736</v>
      </c>
      <c r="U746" s="23">
        <v>1127</v>
      </c>
      <c r="V746" s="14"/>
    </row>
    <row r="747" spans="3:22" ht="16" customHeight="1" x14ac:dyDescent="0.25">
      <c r="T747" s="23">
        <v>44735</v>
      </c>
      <c r="U747" s="23">
        <v>1127</v>
      </c>
      <c r="V747" s="14"/>
    </row>
    <row r="748" spans="3:22" ht="16" customHeight="1" x14ac:dyDescent="0.25">
      <c r="T748" s="23">
        <v>44734</v>
      </c>
      <c r="U748" s="23">
        <v>1118</v>
      </c>
      <c r="V748" s="14"/>
    </row>
    <row r="749" spans="3:22" ht="16" customHeight="1" x14ac:dyDescent="0.25">
      <c r="T749" s="23">
        <v>44733</v>
      </c>
      <c r="U749" s="23">
        <v>1127</v>
      </c>
      <c r="V749" s="14"/>
    </row>
    <row r="750" spans="3:22" ht="16" customHeight="1" x14ac:dyDescent="0.25">
      <c r="T750" s="23">
        <v>44729</v>
      </c>
      <c r="U750" s="23">
        <v>1126</v>
      </c>
      <c r="V750" s="14"/>
    </row>
    <row r="751" spans="3:22" ht="16" customHeight="1" x14ac:dyDescent="0.25">
      <c r="T751" s="23">
        <v>44728</v>
      </c>
      <c r="U751" s="23">
        <v>1126</v>
      </c>
      <c r="V751" s="14"/>
    </row>
    <row r="752" spans="3:22" ht="16" customHeight="1" x14ac:dyDescent="0.25">
      <c r="T752" s="23">
        <v>44727</v>
      </c>
      <c r="U752" s="23">
        <v>1135</v>
      </c>
      <c r="V752" s="14"/>
    </row>
    <row r="753" spans="20:22" ht="16" customHeight="1" x14ac:dyDescent="0.25">
      <c r="T753" s="23">
        <v>44726</v>
      </c>
      <c r="U753" s="23">
        <v>1135</v>
      </c>
      <c r="V753" s="14"/>
    </row>
    <row r="754" spans="20:22" ht="16" customHeight="1" x14ac:dyDescent="0.25">
      <c r="T754" s="23">
        <v>44725</v>
      </c>
      <c r="U754" s="23">
        <v>1138</v>
      </c>
      <c r="V754" s="14"/>
    </row>
    <row r="755" spans="20:22" ht="16" customHeight="1" x14ac:dyDescent="0.25">
      <c r="T755" s="23">
        <v>44722</v>
      </c>
      <c r="U755" s="23">
        <v>1160</v>
      </c>
      <c r="V755" s="14"/>
    </row>
    <row r="756" spans="20:22" ht="16" customHeight="1" x14ac:dyDescent="0.25">
      <c r="T756" s="23">
        <v>44721</v>
      </c>
      <c r="U756" s="23">
        <v>1150</v>
      </c>
      <c r="V756" s="14"/>
    </row>
    <row r="757" spans="20:22" ht="16" customHeight="1" x14ac:dyDescent="0.25">
      <c r="T757" s="23">
        <v>44720</v>
      </c>
      <c r="U757" s="23">
        <v>1150</v>
      </c>
      <c r="V757" s="14"/>
    </row>
    <row r="758" spans="20:22" ht="16" customHeight="1" x14ac:dyDescent="0.25">
      <c r="T758" s="23">
        <v>44719</v>
      </c>
      <c r="U758" s="23">
        <v>1151</v>
      </c>
      <c r="V758" s="14"/>
    </row>
    <row r="759" spans="20:22" ht="16" customHeight="1" x14ac:dyDescent="0.25">
      <c r="T759" s="23">
        <v>44718</v>
      </c>
      <c r="U759" s="23">
        <v>1155</v>
      </c>
      <c r="V759" s="14"/>
    </row>
    <row r="760" spans="20:22" ht="16" customHeight="1" x14ac:dyDescent="0.25">
      <c r="T760" s="23">
        <v>44715</v>
      </c>
      <c r="U760" s="23">
        <v>1155</v>
      </c>
      <c r="V760" s="14"/>
    </row>
    <row r="761" spans="20:22" ht="16" customHeight="1" x14ac:dyDescent="0.25">
      <c r="T761" s="23">
        <v>44714</v>
      </c>
      <c r="U761" s="23">
        <v>1160</v>
      </c>
      <c r="V761" s="14"/>
    </row>
    <row r="762" spans="20:22" ht="16" customHeight="1" x14ac:dyDescent="0.25">
      <c r="T762" s="23">
        <v>44713</v>
      </c>
      <c r="U762" s="23">
        <v>1161</v>
      </c>
      <c r="V762" s="14"/>
    </row>
    <row r="763" spans="20:22" ht="16" customHeight="1" x14ac:dyDescent="0.25">
      <c r="T763" s="23">
        <v>44712</v>
      </c>
      <c r="U763" s="23">
        <v>1190</v>
      </c>
      <c r="V763" s="14"/>
    </row>
    <row r="764" spans="20:22" ht="16" customHeight="1" x14ac:dyDescent="0.25">
      <c r="T764" s="23">
        <v>44708</v>
      </c>
      <c r="U764" s="23">
        <v>1195</v>
      </c>
      <c r="V764" s="14"/>
    </row>
    <row r="765" spans="20:22" ht="16" customHeight="1" x14ac:dyDescent="0.25">
      <c r="T765" s="23">
        <v>44707</v>
      </c>
      <c r="U765" s="23">
        <v>1200</v>
      </c>
      <c r="V765" s="14"/>
    </row>
    <row r="766" spans="20:22" ht="16" customHeight="1" x14ac:dyDescent="0.25">
      <c r="T766" s="23">
        <v>44706</v>
      </c>
      <c r="U766" s="23">
        <v>1200</v>
      </c>
      <c r="V766" s="14"/>
    </row>
    <row r="767" spans="20:22" ht="16" customHeight="1" x14ac:dyDescent="0.25">
      <c r="T767" s="23">
        <v>44705</v>
      </c>
      <c r="U767" s="23">
        <v>1385</v>
      </c>
      <c r="V767" s="14"/>
    </row>
    <row r="768" spans="20:22" ht="16" customHeight="1" x14ac:dyDescent="0.25">
      <c r="T768" s="23">
        <v>44704</v>
      </c>
      <c r="U768" s="23">
        <v>1385</v>
      </c>
      <c r="V768" s="14"/>
    </row>
    <row r="769" spans="20:22" ht="16" customHeight="1" x14ac:dyDescent="0.25">
      <c r="T769" s="23">
        <v>44701</v>
      </c>
      <c r="U769" s="23">
        <v>1385</v>
      </c>
      <c r="V769" s="14"/>
    </row>
    <row r="770" spans="20:22" ht="16" customHeight="1" x14ac:dyDescent="0.25">
      <c r="T770" s="23">
        <v>44700</v>
      </c>
      <c r="U770" s="23">
        <v>1377</v>
      </c>
      <c r="V770" s="14"/>
    </row>
    <row r="771" spans="20:22" ht="16" customHeight="1" x14ac:dyDescent="0.25">
      <c r="T771" s="23">
        <v>44699</v>
      </c>
      <c r="U771" s="23">
        <v>1380</v>
      </c>
      <c r="V771" s="14"/>
    </row>
    <row r="772" spans="20:22" ht="16" customHeight="1" x14ac:dyDescent="0.25">
      <c r="T772" s="23">
        <v>44698</v>
      </c>
      <c r="U772" s="23">
        <v>1377</v>
      </c>
      <c r="V772" s="14"/>
    </row>
    <row r="773" spans="20:22" ht="16" customHeight="1" x14ac:dyDescent="0.25">
      <c r="T773" s="23">
        <v>44697</v>
      </c>
      <c r="U773" s="23">
        <v>1376</v>
      </c>
      <c r="V773" s="14"/>
    </row>
    <row r="774" spans="20:22" ht="16" customHeight="1" x14ac:dyDescent="0.25">
      <c r="T774" s="23">
        <v>44694</v>
      </c>
      <c r="U774" s="23">
        <v>1382</v>
      </c>
      <c r="V774" s="14"/>
    </row>
    <row r="775" spans="20:22" ht="16" customHeight="1" x14ac:dyDescent="0.25">
      <c r="T775" s="23">
        <v>44693</v>
      </c>
      <c r="U775" s="23">
        <v>1380</v>
      </c>
      <c r="V775" s="14"/>
    </row>
    <row r="776" spans="20:22" ht="16" customHeight="1" x14ac:dyDescent="0.25">
      <c r="T776" s="23">
        <v>44692</v>
      </c>
      <c r="U776" s="23">
        <v>1390</v>
      </c>
      <c r="V776" s="14"/>
    </row>
    <row r="777" spans="20:22" ht="16" customHeight="1" x14ac:dyDescent="0.25">
      <c r="T777" s="23">
        <v>44691</v>
      </c>
      <c r="U777" s="23">
        <v>1363</v>
      </c>
      <c r="V777" s="14"/>
    </row>
    <row r="778" spans="20:22" ht="16" customHeight="1" x14ac:dyDescent="0.25">
      <c r="T778" s="23">
        <v>44690</v>
      </c>
      <c r="U778" s="23">
        <v>1365</v>
      </c>
      <c r="V778" s="14"/>
    </row>
    <row r="779" spans="20:22" ht="16" customHeight="1" x14ac:dyDescent="0.25">
      <c r="T779" s="23">
        <v>44687</v>
      </c>
      <c r="U779" s="23">
        <v>1378</v>
      </c>
      <c r="V779" s="14"/>
    </row>
    <row r="780" spans="20:22" ht="16" customHeight="1" x14ac:dyDescent="0.25">
      <c r="T780" s="23">
        <v>44686</v>
      </c>
      <c r="U780" s="23">
        <v>1395</v>
      </c>
      <c r="V780" s="14"/>
    </row>
    <row r="781" spans="20:22" ht="16" customHeight="1" x14ac:dyDescent="0.25">
      <c r="T781" s="23">
        <v>44685</v>
      </c>
      <c r="U781" s="23">
        <v>1390</v>
      </c>
      <c r="V781" s="14"/>
    </row>
    <row r="782" spans="20:22" ht="16" customHeight="1" x14ac:dyDescent="0.25">
      <c r="T782" s="23">
        <v>44684</v>
      </c>
      <c r="U782" s="23">
        <v>1370</v>
      </c>
      <c r="V782" s="14"/>
    </row>
    <row r="783" spans="20:22" ht="16" customHeight="1" x14ac:dyDescent="0.25">
      <c r="T783" s="23">
        <v>44683</v>
      </c>
      <c r="U783" s="23">
        <v>1400</v>
      </c>
      <c r="V783" s="14"/>
    </row>
    <row r="784" spans="20:22" ht="16" customHeight="1" x14ac:dyDescent="0.25">
      <c r="T784" s="23">
        <v>44680</v>
      </c>
      <c r="U784" s="23">
        <v>1400</v>
      </c>
      <c r="V784" s="14"/>
    </row>
    <row r="785" spans="20:22" ht="16" customHeight="1" x14ac:dyDescent="0.25">
      <c r="T785" s="23">
        <v>44679</v>
      </c>
      <c r="U785" s="23">
        <v>1390</v>
      </c>
      <c r="V785" s="14"/>
    </row>
    <row r="786" spans="20:22" ht="16" customHeight="1" x14ac:dyDescent="0.25">
      <c r="T786" s="23">
        <v>44678</v>
      </c>
      <c r="U786" s="23">
        <v>1370</v>
      </c>
      <c r="V786" s="14"/>
    </row>
    <row r="787" spans="20:22" ht="16" customHeight="1" x14ac:dyDescent="0.25">
      <c r="T787" s="23">
        <v>44677</v>
      </c>
      <c r="U787" s="23">
        <v>1466</v>
      </c>
      <c r="V787" s="14"/>
    </row>
    <row r="788" spans="20:22" ht="16" customHeight="1" x14ac:dyDescent="0.25">
      <c r="T788" s="23">
        <v>44676</v>
      </c>
      <c r="U788" s="23">
        <v>1466</v>
      </c>
      <c r="V788" s="14"/>
    </row>
    <row r="789" spans="20:22" ht="16" customHeight="1" x14ac:dyDescent="0.25">
      <c r="T789" s="23">
        <v>44673</v>
      </c>
      <c r="U789" s="23">
        <v>1465</v>
      </c>
      <c r="V789" s="14"/>
    </row>
    <row r="790" spans="20:22" ht="16" customHeight="1" x14ac:dyDescent="0.25">
      <c r="T790" s="23">
        <v>44672</v>
      </c>
      <c r="U790" s="23">
        <v>1465</v>
      </c>
      <c r="V790" s="14"/>
    </row>
    <row r="791" spans="20:22" ht="16" customHeight="1" x14ac:dyDescent="0.25">
      <c r="T791" s="23">
        <v>44671</v>
      </c>
      <c r="U791" s="23">
        <v>1467</v>
      </c>
      <c r="V791" s="14"/>
    </row>
    <row r="792" spans="20:22" ht="16" customHeight="1" x14ac:dyDescent="0.25">
      <c r="T792" s="23">
        <v>44670</v>
      </c>
      <c r="U792" s="23">
        <v>1465</v>
      </c>
      <c r="V792" s="14"/>
    </row>
    <row r="793" spans="20:22" ht="16" customHeight="1" x14ac:dyDescent="0.25">
      <c r="T793" s="23">
        <v>44669</v>
      </c>
      <c r="U793" s="23">
        <v>1480</v>
      </c>
      <c r="V793" s="14"/>
    </row>
    <row r="794" spans="20:22" ht="16" customHeight="1" x14ac:dyDescent="0.25">
      <c r="T794" s="23">
        <v>44665</v>
      </c>
      <c r="U794" s="23">
        <v>1479</v>
      </c>
      <c r="V794" s="14"/>
    </row>
    <row r="795" spans="20:22" ht="16" customHeight="1" x14ac:dyDescent="0.25">
      <c r="T795" s="23">
        <v>44664</v>
      </c>
      <c r="U795" s="23">
        <v>1469</v>
      </c>
      <c r="V795" s="14"/>
    </row>
    <row r="796" spans="20:22" ht="16" customHeight="1" x14ac:dyDescent="0.25">
      <c r="T796" s="23">
        <v>44663</v>
      </c>
      <c r="U796" s="23">
        <v>1470</v>
      </c>
      <c r="V796" s="14"/>
    </row>
    <row r="797" spans="20:22" ht="16" customHeight="1" x14ac:dyDescent="0.25">
      <c r="T797" s="23">
        <v>44662</v>
      </c>
      <c r="U797" s="23">
        <v>1475</v>
      </c>
      <c r="V797" s="14"/>
    </row>
    <row r="798" spans="20:22" ht="16" customHeight="1" x14ac:dyDescent="0.25">
      <c r="T798" s="23">
        <v>44659</v>
      </c>
      <c r="U798" s="23">
        <v>1490</v>
      </c>
      <c r="V798" s="14"/>
    </row>
    <row r="799" spans="20:22" ht="16" customHeight="1" x14ac:dyDescent="0.25">
      <c r="T799" s="23">
        <v>44658</v>
      </c>
      <c r="U799" s="23">
        <v>1514</v>
      </c>
      <c r="V799" s="14"/>
    </row>
    <row r="800" spans="20:22" ht="16" customHeight="1" x14ac:dyDescent="0.25">
      <c r="T800" s="23">
        <v>44657</v>
      </c>
      <c r="U800" s="23">
        <v>1516</v>
      </c>
      <c r="V800" s="14"/>
    </row>
    <row r="801" spans="3:22" ht="16" customHeight="1" x14ac:dyDescent="0.25">
      <c r="T801" s="23">
        <v>44656</v>
      </c>
      <c r="U801" s="23">
        <v>1530</v>
      </c>
      <c r="V801" s="14"/>
    </row>
    <row r="802" spans="3:22" ht="16" customHeight="1" x14ac:dyDescent="0.25">
      <c r="T802" s="23">
        <v>44655</v>
      </c>
      <c r="U802" s="23">
        <v>1526</v>
      </c>
      <c r="V802" s="14"/>
    </row>
    <row r="803" spans="3:22" ht="16" customHeight="1" x14ac:dyDescent="0.25">
      <c r="T803" s="23">
        <v>44652</v>
      </c>
      <c r="U803" s="23">
        <v>1540</v>
      </c>
      <c r="V803" s="14"/>
    </row>
    <row r="804" spans="3:22" ht="16" customHeight="1" x14ac:dyDescent="0.25">
      <c r="T804" s="23">
        <v>44651</v>
      </c>
      <c r="U804" s="23">
        <v>1541</v>
      </c>
      <c r="V804" s="14">
        <v>0.37354163872871132</v>
      </c>
    </row>
    <row r="805" spans="3:22" ht="16" customHeight="1" x14ac:dyDescent="0.25">
      <c r="C805" s="23" t="s">
        <v>13</v>
      </c>
      <c r="T805" s="23">
        <v>44650</v>
      </c>
      <c r="U805" s="23">
        <v>1535</v>
      </c>
      <c r="V805" s="14"/>
    </row>
    <row r="806" spans="3:22" ht="16" customHeight="1" x14ac:dyDescent="0.25">
      <c r="T806" s="23">
        <v>44649</v>
      </c>
      <c r="U806" s="23">
        <v>1122</v>
      </c>
      <c r="V806" s="14"/>
    </row>
    <row r="807" spans="3:22" ht="16" customHeight="1" x14ac:dyDescent="0.25">
      <c r="T807" s="23">
        <v>44648</v>
      </c>
      <c r="U807" s="23">
        <v>1120</v>
      </c>
      <c r="V807" s="14"/>
    </row>
    <row r="808" spans="3:22" ht="16" customHeight="1" x14ac:dyDescent="0.25">
      <c r="T808" s="23">
        <v>44645</v>
      </c>
      <c r="U808" s="23">
        <v>1123</v>
      </c>
      <c r="V808" s="14"/>
    </row>
    <row r="809" spans="3:22" ht="16" customHeight="1" x14ac:dyDescent="0.25">
      <c r="T809" s="23">
        <v>44644</v>
      </c>
      <c r="U809" s="23">
        <v>1117</v>
      </c>
      <c r="V809" s="14"/>
    </row>
    <row r="810" spans="3:22" ht="16" customHeight="1" x14ac:dyDescent="0.25">
      <c r="T810" s="23">
        <v>44643</v>
      </c>
      <c r="U810" s="23">
        <v>1130</v>
      </c>
      <c r="V810" s="14"/>
    </row>
    <row r="811" spans="3:22" ht="16" customHeight="1" x14ac:dyDescent="0.25">
      <c r="T811" s="23">
        <v>44642</v>
      </c>
      <c r="U811" s="23">
        <v>1138</v>
      </c>
      <c r="V811" s="14"/>
    </row>
    <row r="812" spans="3:22" ht="16" customHeight="1" x14ac:dyDescent="0.25">
      <c r="T812" s="23">
        <v>44641</v>
      </c>
      <c r="U812" s="23">
        <v>1135</v>
      </c>
      <c r="V812" s="14"/>
    </row>
    <row r="813" spans="3:22" ht="16" customHeight="1" x14ac:dyDescent="0.25">
      <c r="T813" s="23">
        <v>44638</v>
      </c>
      <c r="U813" s="23">
        <v>1134</v>
      </c>
      <c r="V813" s="14"/>
    </row>
    <row r="814" spans="3:22" ht="16" customHeight="1" x14ac:dyDescent="0.25">
      <c r="T814" s="23">
        <v>44637</v>
      </c>
      <c r="U814" s="23">
        <v>1120</v>
      </c>
      <c r="V814" s="14"/>
    </row>
    <row r="815" spans="3:22" ht="16" customHeight="1" x14ac:dyDescent="0.25">
      <c r="T815" s="23">
        <v>44636</v>
      </c>
      <c r="U815" s="23">
        <v>1100</v>
      </c>
      <c r="V815" s="14"/>
    </row>
    <row r="816" spans="3:22" ht="16" customHeight="1" x14ac:dyDescent="0.25">
      <c r="T816" s="23">
        <v>44635</v>
      </c>
      <c r="U816" s="23">
        <v>1125</v>
      </c>
      <c r="V816" s="14"/>
    </row>
    <row r="817" spans="20:22" ht="16" customHeight="1" x14ac:dyDescent="0.25">
      <c r="T817" s="23">
        <v>44634</v>
      </c>
      <c r="U817" s="23">
        <v>1125</v>
      </c>
      <c r="V817" s="14"/>
    </row>
    <row r="818" spans="20:22" ht="16" customHeight="1" x14ac:dyDescent="0.25">
      <c r="T818" s="23">
        <v>44631</v>
      </c>
      <c r="U818" s="23">
        <v>1125</v>
      </c>
      <c r="V818" s="14"/>
    </row>
    <row r="819" spans="20:22" ht="16" customHeight="1" x14ac:dyDescent="0.25">
      <c r="T819" s="23">
        <v>44630</v>
      </c>
      <c r="U819" s="23">
        <v>1102</v>
      </c>
      <c r="V819" s="14"/>
    </row>
    <row r="820" spans="20:22" ht="16" customHeight="1" x14ac:dyDescent="0.25">
      <c r="T820" s="23">
        <v>44629</v>
      </c>
      <c r="U820" s="23">
        <v>1090</v>
      </c>
      <c r="V820" s="14"/>
    </row>
    <row r="821" spans="20:22" ht="16" customHeight="1" x14ac:dyDescent="0.25">
      <c r="T821" s="23">
        <v>44628</v>
      </c>
      <c r="U821" s="23">
        <v>1065</v>
      </c>
      <c r="V821" s="14"/>
    </row>
    <row r="822" spans="20:22" ht="16" customHeight="1" x14ac:dyDescent="0.25">
      <c r="T822" s="23">
        <v>44627</v>
      </c>
      <c r="U822" s="23">
        <v>1080</v>
      </c>
      <c r="V822" s="14"/>
    </row>
    <row r="823" spans="20:22" ht="16" customHeight="1" x14ac:dyDescent="0.25">
      <c r="T823" s="23">
        <v>44624</v>
      </c>
      <c r="U823" s="23">
        <v>1175</v>
      </c>
      <c r="V823" s="14"/>
    </row>
    <row r="824" spans="20:22" ht="16" customHeight="1" x14ac:dyDescent="0.25">
      <c r="T824" s="23">
        <v>44623</v>
      </c>
      <c r="U824" s="23">
        <v>1085</v>
      </c>
      <c r="V824" s="14"/>
    </row>
    <row r="825" spans="20:22" ht="16" customHeight="1" x14ac:dyDescent="0.25">
      <c r="T825" s="23">
        <v>44622</v>
      </c>
      <c r="U825" s="23">
        <v>1057</v>
      </c>
      <c r="V825" s="14"/>
    </row>
    <row r="826" spans="20:22" ht="16" customHeight="1" x14ac:dyDescent="0.25">
      <c r="T826" s="23">
        <v>44621</v>
      </c>
      <c r="U826" s="23">
        <v>1060</v>
      </c>
      <c r="V826" s="14"/>
    </row>
    <row r="827" spans="20:22" ht="16" customHeight="1" x14ac:dyDescent="0.25">
      <c r="T827" s="23">
        <v>44620</v>
      </c>
      <c r="U827" s="23">
        <v>1056</v>
      </c>
      <c r="V827" s="14"/>
    </row>
    <row r="828" spans="20:22" ht="16" customHeight="1" x14ac:dyDescent="0.25">
      <c r="T828" s="23">
        <v>44617</v>
      </c>
      <c r="U828" s="23">
        <v>1010</v>
      </c>
      <c r="V828" s="14"/>
    </row>
    <row r="829" spans="20:22" ht="16" customHeight="1" x14ac:dyDescent="0.25">
      <c r="T829" s="23">
        <v>44616</v>
      </c>
      <c r="U829" s="23">
        <v>994</v>
      </c>
      <c r="V829" s="14"/>
    </row>
    <row r="830" spans="20:22" ht="16" customHeight="1" x14ac:dyDescent="0.25">
      <c r="T830" s="23">
        <v>44615</v>
      </c>
      <c r="U830" s="23">
        <v>990</v>
      </c>
      <c r="V830" s="14"/>
    </row>
    <row r="831" spans="20:22" ht="16" customHeight="1" x14ac:dyDescent="0.25">
      <c r="T831" s="23">
        <v>44614</v>
      </c>
      <c r="U831" s="23">
        <v>1117</v>
      </c>
      <c r="V831" s="14"/>
    </row>
    <row r="832" spans="20:22" ht="16" customHeight="1" x14ac:dyDescent="0.25">
      <c r="T832" s="23">
        <v>44610</v>
      </c>
      <c r="U832" s="23">
        <v>1117</v>
      </c>
      <c r="V832" s="14"/>
    </row>
    <row r="833" spans="20:22" ht="16" customHeight="1" x14ac:dyDescent="0.25">
      <c r="T833" s="23">
        <v>44609</v>
      </c>
      <c r="U833" s="23">
        <v>1117</v>
      </c>
      <c r="V833" s="14"/>
    </row>
    <row r="834" spans="20:22" ht="16" customHeight="1" x14ac:dyDescent="0.25">
      <c r="T834" s="23">
        <v>44608</v>
      </c>
      <c r="U834" s="23">
        <v>1117</v>
      </c>
      <c r="V834" s="14"/>
    </row>
    <row r="835" spans="20:22" ht="16" customHeight="1" x14ac:dyDescent="0.25">
      <c r="T835" s="23">
        <v>44607</v>
      </c>
      <c r="U835" s="23">
        <v>1125</v>
      </c>
      <c r="V835" s="14"/>
    </row>
    <row r="836" spans="20:22" ht="16" customHeight="1" x14ac:dyDescent="0.25">
      <c r="T836" s="23">
        <v>44606</v>
      </c>
      <c r="U836" s="23">
        <v>1131</v>
      </c>
      <c r="V836" s="14"/>
    </row>
    <row r="837" spans="20:22" ht="16" customHeight="1" x14ac:dyDescent="0.25">
      <c r="T837" s="23">
        <v>44603</v>
      </c>
      <c r="U837" s="23">
        <v>1131</v>
      </c>
      <c r="V837" s="14"/>
    </row>
    <row r="838" spans="20:22" ht="16" customHeight="1" x14ac:dyDescent="0.25">
      <c r="T838" s="23">
        <v>44602</v>
      </c>
      <c r="U838" s="23">
        <v>1145</v>
      </c>
      <c r="V838" s="14"/>
    </row>
    <row r="839" spans="20:22" ht="16" customHeight="1" x14ac:dyDescent="0.25">
      <c r="T839" s="23">
        <v>44601</v>
      </c>
      <c r="U839" s="23">
        <v>1143</v>
      </c>
      <c r="V839" s="14"/>
    </row>
    <row r="840" spans="20:22" ht="16" customHeight="1" x14ac:dyDescent="0.25">
      <c r="T840" s="23">
        <v>44600</v>
      </c>
      <c r="U840" s="23">
        <v>1164</v>
      </c>
      <c r="V840" s="14"/>
    </row>
    <row r="841" spans="20:22" ht="16" customHeight="1" x14ac:dyDescent="0.25">
      <c r="T841" s="23">
        <v>44599</v>
      </c>
      <c r="U841" s="23">
        <v>1180</v>
      </c>
      <c r="V841" s="14"/>
    </row>
    <row r="842" spans="20:22" ht="16" customHeight="1" x14ac:dyDescent="0.25">
      <c r="T842" s="23">
        <v>44596</v>
      </c>
      <c r="U842" s="23">
        <v>1190</v>
      </c>
      <c r="V842" s="14"/>
    </row>
    <row r="843" spans="20:22" ht="16" customHeight="1" x14ac:dyDescent="0.25">
      <c r="T843" s="23">
        <v>44595</v>
      </c>
      <c r="U843" s="23">
        <v>1186</v>
      </c>
      <c r="V843" s="14"/>
    </row>
    <row r="844" spans="20:22" ht="16" customHeight="1" x14ac:dyDescent="0.25">
      <c r="T844" s="23">
        <v>44594</v>
      </c>
      <c r="U844" s="23">
        <v>1195</v>
      </c>
      <c r="V844" s="14"/>
    </row>
    <row r="845" spans="20:22" ht="16" customHeight="1" x14ac:dyDescent="0.25">
      <c r="T845" s="23">
        <v>44593</v>
      </c>
      <c r="U845" s="23">
        <v>1180</v>
      </c>
      <c r="V845" s="14"/>
    </row>
    <row r="846" spans="20:22" ht="16" customHeight="1" x14ac:dyDescent="0.25">
      <c r="T846" s="23">
        <v>44592</v>
      </c>
      <c r="U846" s="23">
        <v>1165</v>
      </c>
      <c r="V846" s="14"/>
    </row>
    <row r="847" spans="20:22" ht="16" customHeight="1" x14ac:dyDescent="0.25">
      <c r="T847" s="23">
        <v>44589</v>
      </c>
      <c r="U847" s="23">
        <v>1170</v>
      </c>
      <c r="V847" s="14"/>
    </row>
    <row r="848" spans="20:22" ht="16" customHeight="1" x14ac:dyDescent="0.25">
      <c r="T848" s="23">
        <v>44588</v>
      </c>
      <c r="U848" s="23">
        <v>1175</v>
      </c>
      <c r="V848" s="14"/>
    </row>
    <row r="849" spans="20:22" ht="16" customHeight="1" x14ac:dyDescent="0.25">
      <c r="T849" s="23">
        <v>44587</v>
      </c>
      <c r="U849" s="23">
        <v>1195</v>
      </c>
      <c r="V849" s="14"/>
    </row>
    <row r="850" spans="20:22" ht="16" customHeight="1" x14ac:dyDescent="0.25">
      <c r="T850" s="23">
        <v>44586</v>
      </c>
      <c r="U850" s="23">
        <v>1430</v>
      </c>
      <c r="V850" s="14"/>
    </row>
    <row r="851" spans="20:22" ht="16" customHeight="1" x14ac:dyDescent="0.25">
      <c r="T851" s="23">
        <v>44585</v>
      </c>
      <c r="U851" s="23">
        <v>1426</v>
      </c>
      <c r="V851" s="14"/>
    </row>
    <row r="852" spans="20:22" ht="16" customHeight="1" x14ac:dyDescent="0.25">
      <c r="T852" s="23">
        <v>44582</v>
      </c>
      <c r="U852" s="23">
        <v>1425</v>
      </c>
      <c r="V852" s="14"/>
    </row>
    <row r="853" spans="20:22" ht="16" customHeight="1" x14ac:dyDescent="0.25">
      <c r="T853" s="23">
        <v>44581</v>
      </c>
      <c r="U853" s="23">
        <v>1438</v>
      </c>
      <c r="V853" s="14"/>
    </row>
    <row r="854" spans="20:22" ht="16" customHeight="1" x14ac:dyDescent="0.25">
      <c r="T854" s="23">
        <v>44580</v>
      </c>
      <c r="U854" s="23">
        <v>1438</v>
      </c>
      <c r="V854" s="14"/>
    </row>
    <row r="855" spans="20:22" ht="16" customHeight="1" x14ac:dyDescent="0.25">
      <c r="T855" s="23">
        <v>44579</v>
      </c>
      <c r="U855" s="23">
        <v>1428</v>
      </c>
      <c r="V855" s="14"/>
    </row>
    <row r="856" spans="20:22" ht="16" customHeight="1" x14ac:dyDescent="0.25">
      <c r="T856" s="23">
        <v>44575</v>
      </c>
      <c r="U856" s="23">
        <v>1437</v>
      </c>
      <c r="V856" s="14"/>
    </row>
    <row r="857" spans="20:22" ht="16" customHeight="1" x14ac:dyDescent="0.25">
      <c r="T857" s="23">
        <v>44574</v>
      </c>
      <c r="U857" s="23">
        <v>1439</v>
      </c>
      <c r="V857" s="14"/>
    </row>
    <row r="858" spans="20:22" ht="16" customHeight="1" x14ac:dyDescent="0.25">
      <c r="T858" s="23">
        <v>44573</v>
      </c>
      <c r="U858" s="23">
        <v>1435</v>
      </c>
      <c r="V858" s="14"/>
    </row>
    <row r="859" spans="20:22" ht="16" customHeight="1" x14ac:dyDescent="0.25">
      <c r="T859" s="23">
        <v>44572</v>
      </c>
      <c r="U859" s="23">
        <v>1400</v>
      </c>
      <c r="V859" s="14"/>
    </row>
    <row r="860" spans="20:22" ht="16" customHeight="1" x14ac:dyDescent="0.25">
      <c r="T860" s="23">
        <v>44571</v>
      </c>
      <c r="U860" s="23">
        <v>1406</v>
      </c>
      <c r="V860" s="14"/>
    </row>
    <row r="861" spans="20:22" ht="16" customHeight="1" x14ac:dyDescent="0.25">
      <c r="T861" s="23">
        <v>44568</v>
      </c>
      <c r="U861" s="23">
        <v>1415</v>
      </c>
      <c r="V861" s="14"/>
    </row>
    <row r="862" spans="20:22" ht="16" customHeight="1" x14ac:dyDescent="0.25">
      <c r="T862" s="23">
        <v>44567</v>
      </c>
      <c r="U862" s="23">
        <v>1420</v>
      </c>
      <c r="V862" s="14"/>
    </row>
    <row r="863" spans="20:22" ht="16" customHeight="1" x14ac:dyDescent="0.25">
      <c r="T863" s="23">
        <v>44566</v>
      </c>
      <c r="U863" s="23">
        <v>1426</v>
      </c>
      <c r="V863" s="14"/>
    </row>
    <row r="864" spans="20:22" ht="16" customHeight="1" x14ac:dyDescent="0.25">
      <c r="T864" s="23">
        <v>44565</v>
      </c>
      <c r="U864" s="23">
        <v>1435</v>
      </c>
      <c r="V864" s="14"/>
    </row>
    <row r="865" spans="3:22" ht="16" customHeight="1" x14ac:dyDescent="0.25">
      <c r="T865" s="23">
        <v>44564</v>
      </c>
      <c r="U865" s="23">
        <v>1438</v>
      </c>
      <c r="V865" s="14"/>
    </row>
    <row r="866" spans="3:22" ht="16" customHeight="1" x14ac:dyDescent="0.25">
      <c r="T866" s="23">
        <v>44561</v>
      </c>
      <c r="U866" s="23">
        <v>1435</v>
      </c>
      <c r="V866" s="14">
        <v>0.37415109871264346</v>
      </c>
    </row>
    <row r="867" spans="3:22" ht="16" customHeight="1" x14ac:dyDescent="0.25">
      <c r="C867" s="23" t="s">
        <v>52</v>
      </c>
      <c r="T867" s="23">
        <v>44560</v>
      </c>
      <c r="U867" s="23">
        <v>1427</v>
      </c>
      <c r="V867" s="14"/>
    </row>
    <row r="868" spans="3:22" ht="16" customHeight="1" x14ac:dyDescent="0.25">
      <c r="T868" s="23">
        <v>44559</v>
      </c>
      <c r="U868" s="23">
        <v>1421</v>
      </c>
      <c r="V868" s="14"/>
    </row>
    <row r="869" spans="3:22" ht="16" customHeight="1" x14ac:dyDescent="0.25">
      <c r="T869" s="23">
        <v>44558</v>
      </c>
      <c r="U869" s="23">
        <v>1615</v>
      </c>
      <c r="V869" s="14"/>
    </row>
    <row r="870" spans="3:22" ht="16" customHeight="1" x14ac:dyDescent="0.25">
      <c r="T870" s="23">
        <v>44557</v>
      </c>
      <c r="U870" s="23">
        <v>1615</v>
      </c>
      <c r="V870" s="14"/>
    </row>
    <row r="871" spans="3:22" ht="16" customHeight="1" x14ac:dyDescent="0.25">
      <c r="T871" s="23">
        <v>44553</v>
      </c>
      <c r="U871" s="23">
        <v>1616</v>
      </c>
      <c r="V871" s="14"/>
    </row>
    <row r="872" spans="3:22" ht="16" customHeight="1" x14ac:dyDescent="0.25">
      <c r="T872" s="23">
        <v>44552</v>
      </c>
      <c r="U872" s="23">
        <v>1615</v>
      </c>
      <c r="V872" s="14"/>
    </row>
    <row r="873" spans="3:22" ht="16" customHeight="1" x14ac:dyDescent="0.25">
      <c r="T873" s="23">
        <v>44551</v>
      </c>
      <c r="U873" s="23">
        <v>1638</v>
      </c>
      <c r="V873" s="14"/>
    </row>
    <row r="874" spans="3:22" ht="16" customHeight="1" x14ac:dyDescent="0.25">
      <c r="T874" s="23">
        <v>44550</v>
      </c>
      <c r="U874" s="23">
        <v>1636</v>
      </c>
      <c r="V874" s="14"/>
    </row>
    <row r="875" spans="3:22" ht="16" customHeight="1" x14ac:dyDescent="0.25">
      <c r="T875" s="23">
        <v>44547</v>
      </c>
      <c r="U875" s="23">
        <v>1647</v>
      </c>
      <c r="V875" s="14"/>
    </row>
    <row r="876" spans="3:22" ht="16" customHeight="1" x14ac:dyDescent="0.25">
      <c r="T876" s="23">
        <v>44546</v>
      </c>
      <c r="U876" s="23">
        <v>1640</v>
      </c>
      <c r="V876" s="14"/>
    </row>
    <row r="877" spans="3:22" ht="16" customHeight="1" x14ac:dyDescent="0.25">
      <c r="T877" s="23">
        <v>44545</v>
      </c>
      <c r="U877" s="23">
        <v>1630</v>
      </c>
      <c r="V877" s="14"/>
    </row>
    <row r="878" spans="3:22" ht="16" customHeight="1" x14ac:dyDescent="0.25">
      <c r="T878" s="23">
        <v>44544</v>
      </c>
      <c r="U878" s="23">
        <v>1608</v>
      </c>
      <c r="V878" s="14"/>
    </row>
    <row r="879" spans="3:22" ht="16" customHeight="1" x14ac:dyDescent="0.25">
      <c r="T879" s="23">
        <v>44543</v>
      </c>
      <c r="U879" s="23">
        <v>1607</v>
      </c>
      <c r="V879" s="14"/>
    </row>
    <row r="880" spans="3:22" ht="16" customHeight="1" x14ac:dyDescent="0.25">
      <c r="T880" s="23">
        <v>44540</v>
      </c>
      <c r="U880" s="23">
        <v>1606</v>
      </c>
      <c r="V880" s="14"/>
    </row>
    <row r="881" spans="20:22" ht="16" customHeight="1" x14ac:dyDescent="0.25">
      <c r="T881" s="23">
        <v>44539</v>
      </c>
      <c r="U881" s="23">
        <v>1610</v>
      </c>
      <c r="V881" s="14"/>
    </row>
    <row r="882" spans="20:22" ht="16" customHeight="1" x14ac:dyDescent="0.25">
      <c r="T882" s="23">
        <v>44538</v>
      </c>
      <c r="U882" s="23">
        <v>1616</v>
      </c>
      <c r="V882" s="14"/>
    </row>
    <row r="883" spans="20:22" ht="16" customHeight="1" x14ac:dyDescent="0.25">
      <c r="T883" s="23">
        <v>44537</v>
      </c>
      <c r="U883" s="23">
        <v>1620</v>
      </c>
      <c r="V883" s="14"/>
    </row>
    <row r="884" spans="20:22" ht="16" customHeight="1" x14ac:dyDescent="0.25">
      <c r="T884" s="23">
        <v>44536</v>
      </c>
      <c r="U884" s="23">
        <v>1616</v>
      </c>
      <c r="V884" s="14"/>
    </row>
    <row r="885" spans="20:22" ht="16" customHeight="1" x14ac:dyDescent="0.25">
      <c r="T885" s="23">
        <v>44533</v>
      </c>
      <c r="U885" s="23">
        <v>1615</v>
      </c>
      <c r="V885" s="14"/>
    </row>
    <row r="886" spans="20:22" ht="16" customHeight="1" x14ac:dyDescent="0.25">
      <c r="T886" s="23">
        <v>44532</v>
      </c>
      <c r="U886" s="23">
        <v>1600</v>
      </c>
      <c r="V886" s="14"/>
    </row>
    <row r="887" spans="20:22" ht="16" customHeight="1" x14ac:dyDescent="0.25">
      <c r="T887" s="23">
        <v>44531</v>
      </c>
      <c r="U887" s="23">
        <v>1594</v>
      </c>
      <c r="V887" s="14"/>
    </row>
    <row r="888" spans="20:22" ht="16" customHeight="1" x14ac:dyDescent="0.25">
      <c r="T888" s="23">
        <v>44530</v>
      </c>
      <c r="U888" s="23">
        <v>1610</v>
      </c>
      <c r="V888" s="14"/>
    </row>
    <row r="889" spans="20:22" ht="16" customHeight="1" x14ac:dyDescent="0.25">
      <c r="T889" s="23">
        <v>44529</v>
      </c>
      <c r="U889" s="23">
        <v>1606</v>
      </c>
      <c r="V889" s="14"/>
    </row>
    <row r="890" spans="20:22" ht="16" customHeight="1" x14ac:dyDescent="0.25">
      <c r="T890" s="23">
        <v>44526</v>
      </c>
      <c r="U890" s="23">
        <v>1605</v>
      </c>
      <c r="V890" s="14"/>
    </row>
    <row r="891" spans="20:22" ht="16" customHeight="1" x14ac:dyDescent="0.25">
      <c r="T891" s="23">
        <v>44524</v>
      </c>
      <c r="U891" s="23">
        <v>1661</v>
      </c>
      <c r="V891" s="14"/>
    </row>
    <row r="892" spans="20:22" ht="16" customHeight="1" x14ac:dyDescent="0.25">
      <c r="T892" s="23">
        <v>44523</v>
      </c>
      <c r="U892" s="23">
        <v>1805</v>
      </c>
      <c r="V892" s="14"/>
    </row>
    <row r="893" spans="20:22" ht="16" customHeight="1" x14ac:dyDescent="0.25">
      <c r="T893" s="23">
        <v>44522</v>
      </c>
      <c r="U893" s="23">
        <v>1802</v>
      </c>
      <c r="V893" s="14"/>
    </row>
    <row r="894" spans="20:22" ht="16" customHeight="1" x14ac:dyDescent="0.25">
      <c r="T894" s="23">
        <v>44519</v>
      </c>
      <c r="U894" s="23">
        <v>1800</v>
      </c>
      <c r="V894" s="14"/>
    </row>
    <row r="895" spans="20:22" ht="16" customHeight="1" x14ac:dyDescent="0.25">
      <c r="T895" s="23">
        <v>44518</v>
      </c>
      <c r="U895" s="23">
        <v>1798</v>
      </c>
      <c r="V895" s="14"/>
    </row>
    <row r="896" spans="20:22" ht="16" customHeight="1" x14ac:dyDescent="0.25">
      <c r="T896" s="23">
        <v>44517</v>
      </c>
      <c r="U896" s="23">
        <v>1798</v>
      </c>
      <c r="V896" s="14"/>
    </row>
    <row r="897" spans="20:22" ht="16" customHeight="1" x14ac:dyDescent="0.25">
      <c r="T897" s="23">
        <v>44516</v>
      </c>
      <c r="U897" s="23">
        <v>1802</v>
      </c>
      <c r="V897" s="14"/>
    </row>
    <row r="898" spans="20:22" ht="16" customHeight="1" x14ac:dyDescent="0.25">
      <c r="T898" s="23">
        <v>44515</v>
      </c>
      <c r="U898" s="23">
        <v>1801</v>
      </c>
      <c r="V898" s="14"/>
    </row>
    <row r="899" spans="20:22" ht="16" customHeight="1" x14ac:dyDescent="0.25">
      <c r="T899" s="23">
        <v>44512</v>
      </c>
      <c r="U899" s="23">
        <v>1812</v>
      </c>
      <c r="V899" s="14"/>
    </row>
    <row r="900" spans="20:22" ht="16" customHeight="1" x14ac:dyDescent="0.25">
      <c r="T900" s="23">
        <v>44511</v>
      </c>
      <c r="U900" s="23">
        <v>1813</v>
      </c>
      <c r="V900" s="14"/>
    </row>
    <row r="901" spans="20:22" ht="16" customHeight="1" x14ac:dyDescent="0.25">
      <c r="T901" s="23">
        <v>44510</v>
      </c>
      <c r="U901" s="23">
        <v>1809</v>
      </c>
      <c r="V901" s="14"/>
    </row>
    <row r="902" spans="20:22" ht="16" customHeight="1" x14ac:dyDescent="0.25">
      <c r="T902" s="23">
        <v>44509</v>
      </c>
      <c r="U902" s="23">
        <v>1805</v>
      </c>
      <c r="V902" s="14"/>
    </row>
    <row r="903" spans="20:22" ht="16" customHeight="1" x14ac:dyDescent="0.25">
      <c r="T903" s="23">
        <v>44508</v>
      </c>
      <c r="U903" s="23">
        <v>1805</v>
      </c>
      <c r="V903" s="14"/>
    </row>
    <row r="904" spans="20:22" ht="16" customHeight="1" x14ac:dyDescent="0.25">
      <c r="T904" s="23">
        <v>44505</v>
      </c>
      <c r="U904" s="23">
        <v>1790</v>
      </c>
      <c r="V904" s="14"/>
    </row>
    <row r="905" spans="20:22" ht="16" customHeight="1" x14ac:dyDescent="0.25">
      <c r="T905" s="23">
        <v>44504</v>
      </c>
      <c r="U905" s="23">
        <v>1790</v>
      </c>
      <c r="V905" s="14"/>
    </row>
    <row r="906" spans="20:22" ht="16" customHeight="1" x14ac:dyDescent="0.25">
      <c r="T906" s="23">
        <v>44503</v>
      </c>
      <c r="U906" s="23">
        <v>1785</v>
      </c>
      <c r="V906" s="14"/>
    </row>
    <row r="907" spans="20:22" ht="16" customHeight="1" x14ac:dyDescent="0.25">
      <c r="T907" s="23">
        <v>44502</v>
      </c>
      <c r="U907" s="23">
        <v>1780</v>
      </c>
      <c r="V907" s="14"/>
    </row>
    <row r="908" spans="20:22" ht="16" customHeight="1" x14ac:dyDescent="0.25">
      <c r="T908" s="23">
        <v>44501</v>
      </c>
      <c r="U908" s="23">
        <v>1798</v>
      </c>
      <c r="V908" s="14"/>
    </row>
    <row r="909" spans="20:22" ht="16" customHeight="1" x14ac:dyDescent="0.25">
      <c r="T909" s="23">
        <v>44498</v>
      </c>
      <c r="U909" s="23">
        <v>1803</v>
      </c>
      <c r="V909" s="14"/>
    </row>
    <row r="910" spans="20:22" ht="16" customHeight="1" x14ac:dyDescent="0.25">
      <c r="T910" s="23">
        <v>44497</v>
      </c>
      <c r="U910" s="23">
        <v>1798</v>
      </c>
      <c r="V910" s="14"/>
    </row>
    <row r="911" spans="20:22" ht="16" customHeight="1" x14ac:dyDescent="0.25">
      <c r="T911" s="23">
        <v>44496</v>
      </c>
      <c r="U911" s="23">
        <v>1776</v>
      </c>
      <c r="V911" s="14"/>
    </row>
    <row r="912" spans="20:22" ht="16" customHeight="1" x14ac:dyDescent="0.25">
      <c r="T912" s="23">
        <v>44495</v>
      </c>
      <c r="U912" s="23">
        <v>1911</v>
      </c>
      <c r="V912" s="14"/>
    </row>
    <row r="913" spans="20:22" ht="16" customHeight="1" x14ac:dyDescent="0.25">
      <c r="T913" s="23">
        <v>44494</v>
      </c>
      <c r="U913" s="23">
        <v>1903</v>
      </c>
      <c r="V913" s="14"/>
    </row>
    <row r="914" spans="20:22" ht="16" customHeight="1" x14ac:dyDescent="0.25">
      <c r="T914" s="23">
        <v>44491</v>
      </c>
      <c r="U914" s="23">
        <v>1904</v>
      </c>
      <c r="V914" s="14"/>
    </row>
    <row r="915" spans="20:22" ht="16" customHeight="1" x14ac:dyDescent="0.25">
      <c r="T915" s="23">
        <v>44490</v>
      </c>
      <c r="U915" s="23">
        <v>1902</v>
      </c>
      <c r="V915" s="14"/>
    </row>
    <row r="916" spans="20:22" ht="16" customHeight="1" x14ac:dyDescent="0.25">
      <c r="T916" s="23">
        <v>44489</v>
      </c>
      <c r="U916" s="23">
        <v>1900</v>
      </c>
      <c r="V916" s="14"/>
    </row>
    <row r="917" spans="20:22" ht="16" customHeight="1" x14ac:dyDescent="0.25">
      <c r="T917" s="23">
        <v>44488</v>
      </c>
      <c r="U917" s="23">
        <v>1895</v>
      </c>
      <c r="V917" s="14"/>
    </row>
    <row r="918" spans="20:22" ht="16" customHeight="1" x14ac:dyDescent="0.25">
      <c r="T918" s="23">
        <v>44487</v>
      </c>
      <c r="U918" s="23">
        <v>1893</v>
      </c>
      <c r="V918" s="14"/>
    </row>
    <row r="919" spans="20:22" ht="16" customHeight="1" x14ac:dyDescent="0.25">
      <c r="T919" s="23">
        <v>44484</v>
      </c>
      <c r="U919" s="23">
        <v>1898</v>
      </c>
      <c r="V919" s="14"/>
    </row>
    <row r="920" spans="20:22" ht="16" customHeight="1" x14ac:dyDescent="0.25">
      <c r="T920" s="23">
        <v>44483</v>
      </c>
      <c r="U920" s="23">
        <v>1897</v>
      </c>
      <c r="V920" s="14"/>
    </row>
    <row r="921" spans="20:22" ht="16" customHeight="1" x14ac:dyDescent="0.25">
      <c r="T921" s="23">
        <v>44482</v>
      </c>
      <c r="U921" s="23">
        <v>1895</v>
      </c>
      <c r="V921" s="14"/>
    </row>
    <row r="922" spans="20:22" ht="16" customHeight="1" x14ac:dyDescent="0.25">
      <c r="T922" s="23">
        <v>44481</v>
      </c>
      <c r="U922" s="23">
        <v>1899</v>
      </c>
      <c r="V922" s="14"/>
    </row>
    <row r="923" spans="20:22" ht="16" customHeight="1" x14ac:dyDescent="0.25">
      <c r="T923" s="23">
        <v>44480</v>
      </c>
      <c r="U923" s="23">
        <v>1898</v>
      </c>
      <c r="V923" s="14"/>
    </row>
    <row r="924" spans="20:22" ht="16" customHeight="1" x14ac:dyDescent="0.25">
      <c r="T924" s="23">
        <v>44477</v>
      </c>
      <c r="U924" s="23">
        <v>1882</v>
      </c>
      <c r="V924" s="14"/>
    </row>
    <row r="925" spans="20:22" ht="16" customHeight="1" x14ac:dyDescent="0.25">
      <c r="T925" s="23">
        <v>44476</v>
      </c>
      <c r="U925" s="23">
        <v>1881</v>
      </c>
      <c r="V925" s="14"/>
    </row>
    <row r="926" spans="20:22" ht="16" customHeight="1" x14ac:dyDescent="0.25">
      <c r="T926" s="23">
        <v>44475</v>
      </c>
      <c r="U926" s="23">
        <v>1889</v>
      </c>
      <c r="V926" s="14"/>
    </row>
    <row r="927" spans="20:22" ht="16" customHeight="1" x14ac:dyDescent="0.25">
      <c r="T927" s="23">
        <v>44474</v>
      </c>
      <c r="U927" s="23">
        <v>1910</v>
      </c>
      <c r="V927" s="14"/>
    </row>
    <row r="928" spans="20:22" ht="16" customHeight="1" x14ac:dyDescent="0.25">
      <c r="T928" s="23">
        <v>44473</v>
      </c>
      <c r="U928" s="23">
        <v>1917</v>
      </c>
      <c r="V928" s="14"/>
    </row>
    <row r="929" spans="3:22" ht="16" customHeight="1" x14ac:dyDescent="0.25">
      <c r="T929" s="23">
        <v>44470</v>
      </c>
      <c r="U929" s="23">
        <v>1916</v>
      </c>
      <c r="V929" s="14"/>
    </row>
    <row r="930" spans="3:22" ht="16" customHeight="1" x14ac:dyDescent="0.25">
      <c r="T930" s="23">
        <v>44469</v>
      </c>
      <c r="U930" s="23">
        <v>1900</v>
      </c>
      <c r="V930" s="14">
        <v>0.33528373390610922</v>
      </c>
    </row>
    <row r="931" spans="3:22" ht="16" customHeight="1" x14ac:dyDescent="0.25">
      <c r="C931" s="23" t="s">
        <v>51</v>
      </c>
      <c r="T931" s="23">
        <v>44468</v>
      </c>
      <c r="U931" s="23">
        <v>1900</v>
      </c>
      <c r="V931" s="14"/>
    </row>
    <row r="932" spans="3:22" ht="16" customHeight="1" x14ac:dyDescent="0.25">
      <c r="T932" s="23">
        <v>44467</v>
      </c>
      <c r="U932" s="23">
        <v>1929</v>
      </c>
      <c r="V932" s="14"/>
    </row>
    <row r="933" spans="3:22" ht="16" customHeight="1" x14ac:dyDescent="0.25">
      <c r="T933" s="23">
        <v>44466</v>
      </c>
      <c r="U933" s="23">
        <v>1935</v>
      </c>
      <c r="V933" s="14"/>
    </row>
    <row r="934" spans="3:22" ht="16" customHeight="1" x14ac:dyDescent="0.25">
      <c r="T934" s="23">
        <v>44463</v>
      </c>
      <c r="U934" s="23">
        <v>1933</v>
      </c>
      <c r="V934" s="14"/>
    </row>
    <row r="935" spans="3:22" ht="16" customHeight="1" x14ac:dyDescent="0.25">
      <c r="T935" s="23">
        <v>44462</v>
      </c>
      <c r="U935" s="23">
        <v>1930</v>
      </c>
      <c r="V935" s="14"/>
    </row>
    <row r="936" spans="3:22" ht="16" customHeight="1" x14ac:dyDescent="0.25">
      <c r="T936" s="23">
        <v>44461</v>
      </c>
      <c r="U936" s="23">
        <v>1935</v>
      </c>
      <c r="V936" s="14"/>
    </row>
    <row r="937" spans="3:22" ht="16" customHeight="1" x14ac:dyDescent="0.25">
      <c r="T937" s="23">
        <v>44460</v>
      </c>
      <c r="U937" s="23">
        <v>1935</v>
      </c>
      <c r="V937" s="14"/>
    </row>
    <row r="938" spans="3:22" ht="16" customHeight="1" x14ac:dyDescent="0.25">
      <c r="T938" s="23">
        <v>44459</v>
      </c>
      <c r="U938" s="23">
        <v>1935</v>
      </c>
      <c r="V938" s="14"/>
    </row>
    <row r="939" spans="3:22" ht="16" customHeight="1" x14ac:dyDescent="0.25">
      <c r="T939" s="23">
        <v>44456</v>
      </c>
      <c r="U939" s="23">
        <v>1936</v>
      </c>
      <c r="V939" s="14"/>
    </row>
    <row r="940" spans="3:22" ht="16" customHeight="1" x14ac:dyDescent="0.25">
      <c r="T940" s="23">
        <v>44455</v>
      </c>
      <c r="U940" s="23">
        <v>1923</v>
      </c>
      <c r="V940" s="14"/>
    </row>
    <row r="941" spans="3:22" ht="16" customHeight="1" x14ac:dyDescent="0.25">
      <c r="T941" s="23">
        <v>44454</v>
      </c>
      <c r="U941" s="23">
        <v>1923</v>
      </c>
      <c r="V941" s="14"/>
    </row>
    <row r="942" spans="3:22" ht="16" customHeight="1" x14ac:dyDescent="0.25">
      <c r="T942" s="23">
        <v>44453</v>
      </c>
      <c r="U942" s="23">
        <v>1930</v>
      </c>
      <c r="V942" s="14"/>
    </row>
    <row r="943" spans="3:22" ht="16" customHeight="1" x14ac:dyDescent="0.25">
      <c r="T943" s="23">
        <v>44452</v>
      </c>
      <c r="U943" s="23">
        <v>1925</v>
      </c>
      <c r="V943" s="14"/>
    </row>
    <row r="944" spans="3:22" ht="16" customHeight="1" x14ac:dyDescent="0.25">
      <c r="T944" s="23">
        <v>44449</v>
      </c>
      <c r="U944" s="23">
        <v>1927</v>
      </c>
      <c r="V944" s="14"/>
    </row>
    <row r="945" spans="20:22" ht="16" customHeight="1" x14ac:dyDescent="0.25">
      <c r="T945" s="23">
        <v>44448</v>
      </c>
      <c r="U945" s="23">
        <v>1927</v>
      </c>
      <c r="V945" s="14"/>
    </row>
    <row r="946" spans="20:22" ht="16" customHeight="1" x14ac:dyDescent="0.25">
      <c r="T946" s="23">
        <v>44447</v>
      </c>
      <c r="U946" s="23">
        <v>1923</v>
      </c>
      <c r="V946" s="14"/>
    </row>
    <row r="947" spans="20:22" ht="16" customHeight="1" x14ac:dyDescent="0.25">
      <c r="T947" s="23">
        <v>44446</v>
      </c>
      <c r="U947" s="23">
        <v>1923</v>
      </c>
      <c r="V947" s="14"/>
    </row>
    <row r="948" spans="20:22" ht="16" customHeight="1" x14ac:dyDescent="0.25">
      <c r="T948" s="23">
        <v>44442</v>
      </c>
      <c r="U948" s="23">
        <v>1941</v>
      </c>
      <c r="V948" s="14"/>
    </row>
    <row r="949" spans="20:22" ht="16" customHeight="1" x14ac:dyDescent="0.25">
      <c r="T949" s="23">
        <v>44441</v>
      </c>
      <c r="U949" s="23">
        <v>1943</v>
      </c>
      <c r="V949" s="14"/>
    </row>
    <row r="950" spans="20:22" ht="16" customHeight="1" x14ac:dyDescent="0.25">
      <c r="T950" s="23">
        <v>44440</v>
      </c>
      <c r="U950" s="23">
        <v>1939</v>
      </c>
      <c r="V950" s="14"/>
    </row>
    <row r="951" spans="20:22" ht="16" customHeight="1" x14ac:dyDescent="0.25">
      <c r="T951" s="23">
        <v>44439</v>
      </c>
      <c r="U951" s="23">
        <v>1945</v>
      </c>
      <c r="V951" s="14"/>
    </row>
    <row r="952" spans="20:22" ht="16" customHeight="1" x14ac:dyDescent="0.25">
      <c r="T952" s="23">
        <v>44438</v>
      </c>
      <c r="U952" s="23">
        <v>1939</v>
      </c>
      <c r="V952" s="14"/>
    </row>
    <row r="953" spans="20:22" ht="16" customHeight="1" x14ac:dyDescent="0.25">
      <c r="T953" s="23">
        <v>44435</v>
      </c>
      <c r="U953" s="23">
        <v>1941</v>
      </c>
      <c r="V953" s="14"/>
    </row>
    <row r="954" spans="20:22" ht="16" customHeight="1" x14ac:dyDescent="0.25">
      <c r="T954" s="23">
        <v>44434</v>
      </c>
      <c r="U954" s="23">
        <v>1936</v>
      </c>
      <c r="V954" s="14"/>
    </row>
    <row r="955" spans="20:22" ht="16" customHeight="1" x14ac:dyDescent="0.25">
      <c r="T955" s="23">
        <v>44433</v>
      </c>
      <c r="U955" s="23">
        <v>1935</v>
      </c>
      <c r="V955" s="14"/>
    </row>
    <row r="956" spans="20:22" ht="16" customHeight="1" x14ac:dyDescent="0.25">
      <c r="T956" s="23">
        <v>44432</v>
      </c>
      <c r="U956" s="23">
        <v>1881</v>
      </c>
      <c r="V956" s="14"/>
    </row>
    <row r="957" spans="20:22" ht="16" customHeight="1" x14ac:dyDescent="0.25">
      <c r="T957" s="23">
        <v>44431</v>
      </c>
      <c r="U957" s="23">
        <v>1884</v>
      </c>
      <c r="V957" s="14"/>
    </row>
    <row r="958" spans="20:22" ht="16" customHeight="1" x14ac:dyDescent="0.25">
      <c r="T958" s="23">
        <v>44428</v>
      </c>
      <c r="U958" s="23">
        <v>1880</v>
      </c>
      <c r="V958" s="14"/>
    </row>
    <row r="959" spans="20:22" ht="16" customHeight="1" x14ac:dyDescent="0.25">
      <c r="T959" s="23">
        <v>44427</v>
      </c>
      <c r="U959" s="23">
        <v>1880</v>
      </c>
      <c r="V959" s="14"/>
    </row>
    <row r="960" spans="20:22" ht="16" customHeight="1" x14ac:dyDescent="0.25">
      <c r="T960" s="23">
        <v>44426</v>
      </c>
      <c r="U960" s="23">
        <v>1887</v>
      </c>
      <c r="V960" s="14"/>
    </row>
    <row r="961" spans="20:22" ht="16" customHeight="1" x14ac:dyDescent="0.25">
      <c r="T961" s="23">
        <v>44425</v>
      </c>
      <c r="U961" s="23">
        <v>1885</v>
      </c>
      <c r="V961" s="14"/>
    </row>
    <row r="962" spans="20:22" ht="16" customHeight="1" x14ac:dyDescent="0.25">
      <c r="T962" s="23">
        <v>44424</v>
      </c>
      <c r="U962" s="23">
        <v>1895</v>
      </c>
      <c r="V962" s="14"/>
    </row>
    <row r="963" spans="20:22" ht="16" customHeight="1" x14ac:dyDescent="0.25">
      <c r="T963" s="23">
        <v>44421</v>
      </c>
      <c r="U963" s="23">
        <v>1880</v>
      </c>
      <c r="V963" s="14"/>
    </row>
    <row r="964" spans="20:22" ht="16" customHeight="1" x14ac:dyDescent="0.25">
      <c r="T964" s="23">
        <v>44420</v>
      </c>
      <c r="U964" s="23">
        <v>1880</v>
      </c>
      <c r="V964" s="14"/>
    </row>
    <row r="965" spans="20:22" ht="16" customHeight="1" x14ac:dyDescent="0.25">
      <c r="T965" s="23">
        <v>44419</v>
      </c>
      <c r="U965" s="23">
        <v>1881</v>
      </c>
      <c r="V965" s="14"/>
    </row>
    <row r="966" spans="20:22" ht="16" customHeight="1" x14ac:dyDescent="0.25">
      <c r="T966" s="23">
        <v>44418</v>
      </c>
      <c r="U966" s="23">
        <v>1883</v>
      </c>
      <c r="V966" s="14"/>
    </row>
    <row r="967" spans="20:22" ht="16" customHeight="1" x14ac:dyDescent="0.25">
      <c r="T967" s="23">
        <v>44417</v>
      </c>
      <c r="U967" s="23">
        <v>1885</v>
      </c>
      <c r="V967" s="14"/>
    </row>
    <row r="968" spans="20:22" ht="16" customHeight="1" x14ac:dyDescent="0.25">
      <c r="T968" s="23">
        <v>44414</v>
      </c>
      <c r="U968" s="23">
        <v>1885</v>
      </c>
      <c r="V968" s="14"/>
    </row>
    <row r="969" spans="20:22" ht="16" customHeight="1" x14ac:dyDescent="0.25">
      <c r="T969" s="23">
        <v>44413</v>
      </c>
      <c r="U969" s="23">
        <v>1870</v>
      </c>
      <c r="V969" s="14"/>
    </row>
    <row r="970" spans="20:22" ht="16" customHeight="1" x14ac:dyDescent="0.25">
      <c r="T970" s="23">
        <v>44412</v>
      </c>
      <c r="U970" s="23">
        <v>1870</v>
      </c>
      <c r="V970" s="14"/>
    </row>
    <row r="971" spans="20:22" ht="16" customHeight="1" x14ac:dyDescent="0.25">
      <c r="T971" s="23">
        <v>44411</v>
      </c>
      <c r="U971" s="23">
        <v>1840</v>
      </c>
      <c r="V971" s="14"/>
    </row>
    <row r="972" spans="20:22" ht="16" customHeight="1" x14ac:dyDescent="0.25">
      <c r="T972" s="23">
        <v>44410</v>
      </c>
      <c r="U972" s="23">
        <v>1859</v>
      </c>
      <c r="V972" s="14"/>
    </row>
    <row r="973" spans="20:22" ht="16" customHeight="1" x14ac:dyDescent="0.25">
      <c r="T973" s="23">
        <v>44407</v>
      </c>
      <c r="U973" s="23">
        <v>1888</v>
      </c>
      <c r="V973" s="14"/>
    </row>
    <row r="974" spans="20:22" ht="16" customHeight="1" x14ac:dyDescent="0.25">
      <c r="T974" s="23">
        <v>44406</v>
      </c>
      <c r="U974" s="23">
        <v>1888</v>
      </c>
      <c r="V974" s="14"/>
    </row>
    <row r="975" spans="20:22" ht="16" customHeight="1" x14ac:dyDescent="0.25">
      <c r="T975" s="23">
        <v>44405</v>
      </c>
      <c r="U975" s="23">
        <v>1880</v>
      </c>
      <c r="V975" s="14"/>
    </row>
    <row r="976" spans="20:22" ht="16" customHeight="1" x14ac:dyDescent="0.25">
      <c r="T976" s="23">
        <v>44404</v>
      </c>
      <c r="U976" s="23">
        <v>1786</v>
      </c>
      <c r="V976" s="14"/>
    </row>
    <row r="977" spans="20:22" ht="16" customHeight="1" x14ac:dyDescent="0.25">
      <c r="T977" s="23">
        <v>44403</v>
      </c>
      <c r="U977" s="23">
        <v>1781</v>
      </c>
      <c r="V977" s="14"/>
    </row>
    <row r="978" spans="20:22" ht="16" customHeight="1" x14ac:dyDescent="0.25">
      <c r="T978" s="23">
        <v>44400</v>
      </c>
      <c r="U978" s="23">
        <v>1780</v>
      </c>
      <c r="V978" s="14"/>
    </row>
    <row r="979" spans="20:22" ht="16" customHeight="1" x14ac:dyDescent="0.25">
      <c r="T979" s="23">
        <v>44399</v>
      </c>
      <c r="U979" s="23">
        <v>1780</v>
      </c>
      <c r="V979" s="14"/>
    </row>
    <row r="980" spans="20:22" ht="16" customHeight="1" x14ac:dyDescent="0.25">
      <c r="T980" s="23">
        <v>44398</v>
      </c>
      <c r="U980" s="23">
        <v>1780</v>
      </c>
      <c r="V980" s="14"/>
    </row>
    <row r="981" spans="20:22" ht="16" customHeight="1" x14ac:dyDescent="0.25">
      <c r="T981" s="23">
        <v>44397</v>
      </c>
      <c r="U981" s="23">
        <v>1780</v>
      </c>
      <c r="V981" s="14"/>
    </row>
    <row r="982" spans="20:22" ht="16" customHeight="1" x14ac:dyDescent="0.25">
      <c r="T982" s="23">
        <v>44396</v>
      </c>
      <c r="U982" s="23">
        <v>1775</v>
      </c>
      <c r="V982" s="14"/>
    </row>
    <row r="983" spans="20:22" ht="16" customHeight="1" x14ac:dyDescent="0.25">
      <c r="T983" s="23">
        <v>44393</v>
      </c>
      <c r="U983" s="23">
        <v>1780</v>
      </c>
      <c r="V983" s="14"/>
    </row>
    <row r="984" spans="20:22" ht="16" customHeight="1" x14ac:dyDescent="0.25">
      <c r="T984" s="23">
        <v>44392</v>
      </c>
      <c r="U984" s="23">
        <v>1780</v>
      </c>
      <c r="V984" s="14"/>
    </row>
    <row r="985" spans="20:22" ht="16" customHeight="1" x14ac:dyDescent="0.25">
      <c r="T985" s="23">
        <v>44391</v>
      </c>
      <c r="U985" s="23">
        <v>1780</v>
      </c>
      <c r="V985" s="14"/>
    </row>
    <row r="986" spans="20:22" ht="16" customHeight="1" x14ac:dyDescent="0.25">
      <c r="T986" s="23">
        <v>44390</v>
      </c>
      <c r="U986" s="23">
        <v>1792</v>
      </c>
      <c r="V986" s="14"/>
    </row>
    <row r="987" spans="20:22" ht="16" customHeight="1" x14ac:dyDescent="0.25">
      <c r="T987" s="23">
        <v>44389</v>
      </c>
      <c r="U987" s="23">
        <v>1790</v>
      </c>
      <c r="V987" s="14"/>
    </row>
    <row r="988" spans="20:22" ht="16" customHeight="1" x14ac:dyDescent="0.25">
      <c r="T988" s="23">
        <v>44386</v>
      </c>
      <c r="U988" s="23">
        <v>1790</v>
      </c>
      <c r="V988" s="14"/>
    </row>
    <row r="989" spans="20:22" ht="16" customHeight="1" x14ac:dyDescent="0.25">
      <c r="T989" s="23">
        <v>44385</v>
      </c>
      <c r="U989" s="23">
        <v>1780</v>
      </c>
      <c r="V989" s="14"/>
    </row>
    <row r="990" spans="20:22" ht="16" customHeight="1" x14ac:dyDescent="0.25">
      <c r="T990" s="23">
        <v>44384</v>
      </c>
      <c r="U990" s="23">
        <v>1785</v>
      </c>
      <c r="V990" s="14"/>
    </row>
    <row r="991" spans="20:22" ht="16" customHeight="1" x14ac:dyDescent="0.25">
      <c r="T991" s="23">
        <v>44383</v>
      </c>
      <c r="U991" s="23">
        <v>1800</v>
      </c>
      <c r="V991" s="14"/>
    </row>
    <row r="992" spans="20:22" ht="16" customHeight="1" x14ac:dyDescent="0.25">
      <c r="T992" s="23">
        <v>44379</v>
      </c>
      <c r="U992" s="23">
        <v>1789</v>
      </c>
      <c r="V992" s="14"/>
    </row>
    <row r="993" spans="3:22" ht="16" customHeight="1" x14ac:dyDescent="0.25">
      <c r="T993" s="23">
        <v>44378</v>
      </c>
      <c r="U993" s="23">
        <v>1808</v>
      </c>
      <c r="V993" s="14"/>
    </row>
    <row r="994" spans="3:22" ht="16" customHeight="1" x14ac:dyDescent="0.25">
      <c r="T994" s="23">
        <v>44377</v>
      </c>
      <c r="U994" s="23">
        <v>1810</v>
      </c>
      <c r="V994" s="14">
        <v>0.39107228361389901</v>
      </c>
    </row>
    <row r="995" spans="3:22" ht="16" customHeight="1" x14ac:dyDescent="0.25">
      <c r="C995" s="23" t="s">
        <v>11</v>
      </c>
      <c r="T995" s="23">
        <v>44376</v>
      </c>
      <c r="U995" s="23">
        <v>1662</v>
      </c>
      <c r="V995" s="14"/>
    </row>
    <row r="996" spans="3:22" ht="16" customHeight="1" x14ac:dyDescent="0.25">
      <c r="T996" s="23">
        <v>44375</v>
      </c>
      <c r="U996" s="23">
        <v>1664</v>
      </c>
      <c r="V996" s="14"/>
    </row>
    <row r="997" spans="3:22" ht="16" customHeight="1" x14ac:dyDescent="0.25">
      <c r="T997" s="23">
        <v>44372</v>
      </c>
      <c r="U997" s="23">
        <v>1664</v>
      </c>
      <c r="V997" s="14"/>
    </row>
    <row r="998" spans="3:22" ht="16" customHeight="1" x14ac:dyDescent="0.25">
      <c r="T998" s="23">
        <v>44371</v>
      </c>
      <c r="U998" s="23">
        <v>1664</v>
      </c>
      <c r="V998" s="14"/>
    </row>
    <row r="999" spans="3:22" ht="16" customHeight="1" x14ac:dyDescent="0.25">
      <c r="T999" s="23">
        <v>44370</v>
      </c>
      <c r="U999" s="23">
        <v>1658</v>
      </c>
      <c r="V999" s="14"/>
    </row>
    <row r="1000" spans="3:22" ht="16" customHeight="1" x14ac:dyDescent="0.25">
      <c r="T1000" s="23">
        <v>44369</v>
      </c>
      <c r="U1000" s="23">
        <v>1658</v>
      </c>
      <c r="V1000" s="14"/>
    </row>
    <row r="1001" spans="3:22" ht="16" customHeight="1" x14ac:dyDescent="0.25">
      <c r="T1001" s="23">
        <v>44368</v>
      </c>
      <c r="U1001" s="23">
        <v>1661</v>
      </c>
      <c r="V1001" s="14"/>
    </row>
    <row r="1002" spans="3:22" ht="16" customHeight="1" x14ac:dyDescent="0.25">
      <c r="T1002" s="23">
        <v>44365</v>
      </c>
      <c r="U1002" s="23">
        <v>1661</v>
      </c>
      <c r="V1002" s="14"/>
    </row>
    <row r="1003" spans="3:22" ht="16" customHeight="1" x14ac:dyDescent="0.25">
      <c r="T1003" s="23">
        <v>44364</v>
      </c>
      <c r="U1003" s="23">
        <v>1660</v>
      </c>
      <c r="V1003" s="14"/>
    </row>
    <row r="1004" spans="3:22" ht="16" customHeight="1" x14ac:dyDescent="0.25">
      <c r="T1004" s="23">
        <v>44363</v>
      </c>
      <c r="U1004" s="23">
        <v>1660</v>
      </c>
      <c r="V1004" s="14"/>
    </row>
    <row r="1005" spans="3:22" ht="16" customHeight="1" x14ac:dyDescent="0.25">
      <c r="T1005" s="23">
        <v>44362</v>
      </c>
      <c r="U1005" s="23">
        <v>1658</v>
      </c>
      <c r="V1005" s="14"/>
    </row>
    <row r="1006" spans="3:22" ht="16" customHeight="1" x14ac:dyDescent="0.25">
      <c r="T1006" s="23">
        <v>44361</v>
      </c>
      <c r="U1006" s="23">
        <v>1655</v>
      </c>
      <c r="V1006" s="14"/>
    </row>
    <row r="1007" spans="3:22" ht="16" customHeight="1" x14ac:dyDescent="0.25">
      <c r="T1007" s="23">
        <v>44358</v>
      </c>
      <c r="U1007" s="23">
        <v>1647</v>
      </c>
      <c r="V1007" s="14"/>
    </row>
    <row r="1008" spans="3:22" ht="16" customHeight="1" x14ac:dyDescent="0.25">
      <c r="T1008" s="23">
        <v>44357</v>
      </c>
      <c r="U1008" s="23">
        <v>1647</v>
      </c>
      <c r="V1008" s="14"/>
    </row>
    <row r="1009" spans="20:22" ht="16" customHeight="1" x14ac:dyDescent="0.25">
      <c r="T1009" s="23">
        <v>44356</v>
      </c>
      <c r="U1009" s="23">
        <v>1650</v>
      </c>
      <c r="V1009" s="14"/>
    </row>
    <row r="1010" spans="20:22" ht="16" customHeight="1" x14ac:dyDescent="0.25">
      <c r="T1010" s="23">
        <v>44355</v>
      </c>
      <c r="U1010" s="23">
        <v>1650</v>
      </c>
      <c r="V1010" s="14"/>
    </row>
    <row r="1011" spans="20:22" ht="16" customHeight="1" x14ac:dyDescent="0.25">
      <c r="T1011" s="23">
        <v>44354</v>
      </c>
      <c r="U1011" s="23">
        <v>1648</v>
      </c>
      <c r="V1011" s="14"/>
    </row>
    <row r="1012" spans="20:22" ht="16" customHeight="1" x14ac:dyDescent="0.25">
      <c r="T1012" s="23">
        <v>44351</v>
      </c>
      <c r="U1012" s="23">
        <v>1653</v>
      </c>
      <c r="V1012" s="14"/>
    </row>
    <row r="1013" spans="20:22" ht="16" customHeight="1" x14ac:dyDescent="0.25">
      <c r="T1013" s="23">
        <v>44350</v>
      </c>
      <c r="U1013" s="23">
        <v>1650</v>
      </c>
      <c r="V1013" s="14"/>
    </row>
    <row r="1014" spans="20:22" ht="16" customHeight="1" x14ac:dyDescent="0.25">
      <c r="T1014" s="23">
        <v>44349</v>
      </c>
      <c r="U1014" s="23">
        <v>1658</v>
      </c>
      <c r="V1014" s="14"/>
    </row>
    <row r="1015" spans="20:22" ht="16" customHeight="1" x14ac:dyDescent="0.25">
      <c r="T1015" s="23">
        <v>44348</v>
      </c>
      <c r="U1015" s="23">
        <v>1654</v>
      </c>
      <c r="V1015" s="14"/>
    </row>
    <row r="1016" spans="20:22" ht="16" customHeight="1" x14ac:dyDescent="0.25">
      <c r="T1016" s="23">
        <v>44344</v>
      </c>
      <c r="U1016" s="23">
        <v>1665</v>
      </c>
      <c r="V1016" s="14"/>
    </row>
    <row r="1017" spans="20:22" ht="16" customHeight="1" x14ac:dyDescent="0.25">
      <c r="T1017" s="23">
        <v>44343</v>
      </c>
      <c r="U1017" s="23">
        <v>1665</v>
      </c>
      <c r="V1017" s="14"/>
    </row>
    <row r="1018" spans="20:22" ht="16" customHeight="1" x14ac:dyDescent="0.25">
      <c r="T1018" s="23">
        <v>44342</v>
      </c>
      <c r="U1018" s="23">
        <v>1670</v>
      </c>
      <c r="V1018" s="14"/>
    </row>
    <row r="1019" spans="20:22" ht="16" customHeight="1" x14ac:dyDescent="0.25">
      <c r="T1019" s="23">
        <v>44341</v>
      </c>
      <c r="U1019" s="23">
        <v>1515</v>
      </c>
      <c r="V1019" s="14"/>
    </row>
    <row r="1020" spans="20:22" ht="16" customHeight="1" x14ac:dyDescent="0.25">
      <c r="T1020" s="23">
        <v>44340</v>
      </c>
      <c r="U1020" s="23">
        <v>1512</v>
      </c>
      <c r="V1020" s="14"/>
    </row>
    <row r="1021" spans="20:22" ht="16" customHeight="1" x14ac:dyDescent="0.25">
      <c r="T1021" s="23">
        <v>44337</v>
      </c>
      <c r="U1021" s="23">
        <v>1512</v>
      </c>
      <c r="V1021" s="14"/>
    </row>
    <row r="1022" spans="20:22" ht="16" customHeight="1" x14ac:dyDescent="0.25">
      <c r="T1022" s="23">
        <v>44336</v>
      </c>
      <c r="U1022" s="23">
        <v>1512</v>
      </c>
      <c r="V1022" s="14"/>
    </row>
    <row r="1023" spans="20:22" ht="16" customHeight="1" x14ac:dyDescent="0.25">
      <c r="T1023" s="23">
        <v>44335</v>
      </c>
      <c r="U1023" s="23">
        <v>1509</v>
      </c>
      <c r="V1023" s="14"/>
    </row>
    <row r="1024" spans="20:22" ht="16" customHeight="1" x14ac:dyDescent="0.25">
      <c r="T1024" s="23">
        <v>44334</v>
      </c>
      <c r="U1024" s="23">
        <v>1496</v>
      </c>
      <c r="V1024" s="14"/>
    </row>
    <row r="1025" spans="20:22" ht="16" customHeight="1" x14ac:dyDescent="0.25">
      <c r="T1025" s="23">
        <v>44333</v>
      </c>
      <c r="U1025" s="23">
        <v>1490</v>
      </c>
      <c r="V1025" s="14"/>
    </row>
    <row r="1026" spans="20:22" ht="16" customHeight="1" x14ac:dyDescent="0.25">
      <c r="T1026" s="23">
        <v>44330</v>
      </c>
      <c r="U1026" s="23">
        <v>1505</v>
      </c>
      <c r="V1026" s="14"/>
    </row>
    <row r="1027" spans="20:22" ht="16" customHeight="1" x14ac:dyDescent="0.25">
      <c r="T1027" s="23">
        <v>44329</v>
      </c>
      <c r="U1027" s="23">
        <v>1500</v>
      </c>
      <c r="V1027" s="14"/>
    </row>
    <row r="1028" spans="20:22" ht="16" customHeight="1" x14ac:dyDescent="0.25">
      <c r="T1028" s="23">
        <v>44328</v>
      </c>
      <c r="U1028" s="23">
        <v>1510</v>
      </c>
      <c r="V1028" s="14"/>
    </row>
    <row r="1029" spans="20:22" ht="16" customHeight="1" x14ac:dyDescent="0.25">
      <c r="T1029" s="23">
        <v>44327</v>
      </c>
      <c r="U1029" s="23">
        <v>1519</v>
      </c>
      <c r="V1029" s="14"/>
    </row>
    <row r="1030" spans="20:22" ht="16" customHeight="1" x14ac:dyDescent="0.25">
      <c r="T1030" s="23">
        <v>44326</v>
      </c>
      <c r="U1030" s="23">
        <v>1519</v>
      </c>
      <c r="V1030" s="14"/>
    </row>
    <row r="1031" spans="20:22" ht="16" customHeight="1" x14ac:dyDescent="0.25">
      <c r="T1031" s="23">
        <v>44323</v>
      </c>
      <c r="U1031" s="23">
        <v>1519</v>
      </c>
      <c r="V1031" s="14"/>
    </row>
    <row r="1032" spans="20:22" ht="16" customHeight="1" x14ac:dyDescent="0.25">
      <c r="T1032" s="23">
        <v>44322</v>
      </c>
      <c r="U1032" s="23">
        <v>1519</v>
      </c>
      <c r="V1032" s="14"/>
    </row>
    <row r="1033" spans="20:22" ht="16" customHeight="1" x14ac:dyDescent="0.25">
      <c r="T1033" s="23">
        <v>44321</v>
      </c>
      <c r="U1033" s="23">
        <v>1508</v>
      </c>
      <c r="V1033" s="14"/>
    </row>
    <row r="1034" spans="20:22" ht="16" customHeight="1" x14ac:dyDescent="0.25">
      <c r="T1034" s="23">
        <v>44320</v>
      </c>
      <c r="U1034" s="23">
        <v>1504</v>
      </c>
      <c r="V1034" s="14"/>
    </row>
    <row r="1035" spans="20:22" ht="16" customHeight="1" x14ac:dyDescent="0.25">
      <c r="T1035" s="23">
        <v>44319</v>
      </c>
      <c r="U1035" s="23">
        <v>1492</v>
      </c>
      <c r="V1035" s="14"/>
    </row>
    <row r="1036" spans="20:22" ht="16" customHeight="1" x14ac:dyDescent="0.25">
      <c r="T1036" s="23">
        <v>44316</v>
      </c>
      <c r="U1036" s="23">
        <v>1505</v>
      </c>
      <c r="V1036" s="14"/>
    </row>
    <row r="1037" spans="20:22" ht="16" customHeight="1" x14ac:dyDescent="0.25">
      <c r="T1037" s="23">
        <v>44315</v>
      </c>
      <c r="U1037" s="23">
        <v>1500</v>
      </c>
      <c r="V1037" s="14"/>
    </row>
    <row r="1038" spans="20:22" ht="16" customHeight="1" x14ac:dyDescent="0.25">
      <c r="T1038" s="23">
        <v>44314</v>
      </c>
      <c r="U1038" s="23">
        <v>1500</v>
      </c>
      <c r="V1038" s="14"/>
    </row>
    <row r="1039" spans="20:22" ht="16" customHeight="1" x14ac:dyDescent="0.25">
      <c r="T1039" s="23">
        <v>44313</v>
      </c>
      <c r="U1039" s="23">
        <v>1360</v>
      </c>
      <c r="V1039" s="14"/>
    </row>
    <row r="1040" spans="20:22" ht="16" customHeight="1" x14ac:dyDescent="0.25">
      <c r="T1040" s="23">
        <v>44312</v>
      </c>
      <c r="U1040" s="23">
        <v>1360</v>
      </c>
      <c r="V1040" s="14"/>
    </row>
    <row r="1041" spans="20:22" ht="16" customHeight="1" x14ac:dyDescent="0.25">
      <c r="T1041" s="23">
        <v>44309</v>
      </c>
      <c r="U1041" s="23">
        <v>1363</v>
      </c>
      <c r="V1041" s="14"/>
    </row>
    <row r="1042" spans="20:22" ht="16" customHeight="1" x14ac:dyDescent="0.25">
      <c r="T1042" s="23">
        <v>44308</v>
      </c>
      <c r="U1042" s="23">
        <v>1363</v>
      </c>
      <c r="V1042" s="14"/>
    </row>
    <row r="1043" spans="20:22" ht="16" customHeight="1" x14ac:dyDescent="0.25">
      <c r="T1043" s="23">
        <v>44307</v>
      </c>
      <c r="U1043" s="23">
        <v>1360</v>
      </c>
      <c r="V1043" s="14"/>
    </row>
    <row r="1044" spans="20:22" ht="16" customHeight="1" x14ac:dyDescent="0.25">
      <c r="T1044" s="23">
        <v>44306</v>
      </c>
      <c r="U1044" s="23">
        <v>1354</v>
      </c>
      <c r="V1044" s="14"/>
    </row>
    <row r="1045" spans="20:22" ht="16" customHeight="1" x14ac:dyDescent="0.25">
      <c r="T1045" s="23">
        <v>44305</v>
      </c>
      <c r="U1045" s="23">
        <v>1364</v>
      </c>
      <c r="V1045" s="14"/>
    </row>
    <row r="1046" spans="20:22" ht="16" customHeight="1" x14ac:dyDescent="0.25">
      <c r="T1046" s="23">
        <v>44302</v>
      </c>
      <c r="U1046" s="23">
        <v>1359</v>
      </c>
      <c r="V1046" s="14"/>
    </row>
    <row r="1047" spans="20:22" ht="16" customHeight="1" x14ac:dyDescent="0.25">
      <c r="T1047" s="23">
        <v>44301</v>
      </c>
      <c r="U1047" s="23">
        <v>1359</v>
      </c>
      <c r="V1047" s="14"/>
    </row>
    <row r="1048" spans="20:22" ht="16" customHeight="1" x14ac:dyDescent="0.25">
      <c r="T1048" s="23">
        <v>44300</v>
      </c>
      <c r="U1048" s="23">
        <v>1358</v>
      </c>
      <c r="V1048" s="14"/>
    </row>
    <row r="1049" spans="20:22" ht="16" customHeight="1" x14ac:dyDescent="0.25">
      <c r="T1049" s="23">
        <v>44299</v>
      </c>
      <c r="U1049" s="23">
        <v>1357</v>
      </c>
      <c r="V1049" s="14"/>
    </row>
    <row r="1050" spans="20:22" ht="16" customHeight="1" x14ac:dyDescent="0.25">
      <c r="T1050" s="23">
        <v>44298</v>
      </c>
      <c r="U1050" s="23">
        <v>1354</v>
      </c>
      <c r="V1050" s="14"/>
    </row>
    <row r="1051" spans="20:22" ht="16" customHeight="1" x14ac:dyDescent="0.25">
      <c r="T1051" s="23">
        <v>44295</v>
      </c>
      <c r="U1051" s="23">
        <v>1350</v>
      </c>
      <c r="V1051" s="14"/>
    </row>
    <row r="1052" spans="20:22" ht="16" customHeight="1" x14ac:dyDescent="0.25">
      <c r="T1052" s="23">
        <v>44294</v>
      </c>
      <c r="U1052" s="23">
        <v>1350</v>
      </c>
      <c r="V1052" s="14"/>
    </row>
    <row r="1053" spans="20:22" ht="16" customHeight="1" x14ac:dyDescent="0.25">
      <c r="T1053" s="23">
        <v>44293</v>
      </c>
      <c r="U1053" s="23">
        <v>1355</v>
      </c>
      <c r="V1053" s="14"/>
    </row>
    <row r="1054" spans="20:22" ht="16" customHeight="1" x14ac:dyDescent="0.25">
      <c r="T1054" s="23">
        <v>44292</v>
      </c>
      <c r="U1054" s="23">
        <v>1360</v>
      </c>
      <c r="V1054" s="14"/>
    </row>
    <row r="1055" spans="20:22" ht="16" customHeight="1" x14ac:dyDescent="0.25">
      <c r="T1055" s="23">
        <v>44291</v>
      </c>
      <c r="U1055" s="23">
        <v>1345</v>
      </c>
      <c r="V1055" s="14"/>
    </row>
    <row r="1056" spans="20:22" ht="16" customHeight="1" x14ac:dyDescent="0.25">
      <c r="T1056" s="23">
        <v>44288</v>
      </c>
      <c r="U1056" s="23">
        <v>1345</v>
      </c>
      <c r="V1056" s="14"/>
    </row>
    <row r="1057" spans="3:22" ht="16" customHeight="1" x14ac:dyDescent="0.25">
      <c r="T1057" s="23">
        <v>44287</v>
      </c>
      <c r="U1057" s="23">
        <v>1345</v>
      </c>
      <c r="V1057" s="14"/>
    </row>
    <row r="1058" spans="3:22" ht="16" customHeight="1" x14ac:dyDescent="0.25">
      <c r="T1058" s="23">
        <v>44286</v>
      </c>
      <c r="U1058" s="23">
        <v>1348</v>
      </c>
      <c r="V1058" s="14">
        <v>0.42717544030937332</v>
      </c>
    </row>
    <row r="1059" spans="3:22" ht="16" customHeight="1" x14ac:dyDescent="0.25">
      <c r="C1059" s="23" t="s">
        <v>10</v>
      </c>
      <c r="T1059" s="23">
        <v>44285</v>
      </c>
      <c r="U1059" s="23">
        <v>1277</v>
      </c>
      <c r="V1059" s="14"/>
    </row>
    <row r="1060" spans="3:22" ht="16" customHeight="1" x14ac:dyDescent="0.25">
      <c r="T1060" s="23">
        <v>44284</v>
      </c>
      <c r="U1060" s="23">
        <v>1271</v>
      </c>
      <c r="V1060" s="14"/>
    </row>
    <row r="1061" spans="3:22" ht="16" customHeight="1" x14ac:dyDescent="0.25">
      <c r="T1061" s="23">
        <v>44281</v>
      </c>
      <c r="U1061" s="23">
        <v>1271</v>
      </c>
      <c r="V1061" s="14"/>
    </row>
    <row r="1062" spans="3:22" ht="16" customHeight="1" x14ac:dyDescent="0.25">
      <c r="T1062" s="23">
        <v>44280</v>
      </c>
      <c r="U1062" s="23">
        <v>1272</v>
      </c>
      <c r="V1062" s="14"/>
    </row>
    <row r="1063" spans="3:22" ht="16" customHeight="1" x14ac:dyDescent="0.25">
      <c r="T1063" s="23">
        <v>44279</v>
      </c>
      <c r="U1063" s="23">
        <v>1272</v>
      </c>
      <c r="V1063" s="14"/>
    </row>
    <row r="1064" spans="3:22" ht="16" customHeight="1" x14ac:dyDescent="0.25">
      <c r="T1064" s="23">
        <v>44278</v>
      </c>
      <c r="U1064" s="23">
        <v>1268</v>
      </c>
      <c r="V1064" s="14"/>
    </row>
    <row r="1065" spans="3:22" ht="16" customHeight="1" x14ac:dyDescent="0.25">
      <c r="T1065" s="23">
        <v>44277</v>
      </c>
      <c r="U1065" s="23">
        <v>1265</v>
      </c>
      <c r="V1065" s="14"/>
    </row>
    <row r="1066" spans="3:22" ht="16" customHeight="1" x14ac:dyDescent="0.25">
      <c r="T1066" s="23">
        <v>44274</v>
      </c>
      <c r="U1066" s="23">
        <v>1266</v>
      </c>
      <c r="V1066" s="14"/>
    </row>
    <row r="1067" spans="3:22" ht="16" customHeight="1" x14ac:dyDescent="0.25">
      <c r="T1067" s="23">
        <v>44273</v>
      </c>
      <c r="U1067" s="23">
        <v>1258</v>
      </c>
      <c r="V1067" s="14"/>
    </row>
    <row r="1068" spans="3:22" ht="16" customHeight="1" x14ac:dyDescent="0.25">
      <c r="T1068" s="23">
        <v>44272</v>
      </c>
      <c r="U1068" s="23">
        <v>1258</v>
      </c>
      <c r="V1068" s="14"/>
    </row>
    <row r="1069" spans="3:22" ht="16" customHeight="1" x14ac:dyDescent="0.25">
      <c r="T1069" s="23">
        <v>44271</v>
      </c>
      <c r="U1069" s="23">
        <v>1258</v>
      </c>
      <c r="V1069" s="14"/>
    </row>
    <row r="1070" spans="3:22" ht="16" customHeight="1" x14ac:dyDescent="0.25">
      <c r="T1070" s="23">
        <v>44270</v>
      </c>
      <c r="U1070" s="23">
        <v>1258</v>
      </c>
      <c r="V1070" s="14"/>
    </row>
    <row r="1071" spans="3:22" ht="16" customHeight="1" x14ac:dyDescent="0.25">
      <c r="T1071" s="23">
        <v>44267</v>
      </c>
      <c r="U1071" s="23">
        <v>1258</v>
      </c>
      <c r="V1071" s="14"/>
    </row>
    <row r="1072" spans="3:22" ht="16" customHeight="1" x14ac:dyDescent="0.25">
      <c r="T1072" s="23">
        <v>44266</v>
      </c>
      <c r="U1072" s="23">
        <v>1258</v>
      </c>
      <c r="V1072" s="14"/>
    </row>
    <row r="1073" spans="20:22" ht="16" customHeight="1" x14ac:dyDescent="0.25">
      <c r="T1073" s="23">
        <v>44265</v>
      </c>
      <c r="U1073" s="23">
        <v>1258</v>
      </c>
      <c r="V1073" s="14"/>
    </row>
    <row r="1074" spans="20:22" ht="16" customHeight="1" x14ac:dyDescent="0.25">
      <c r="T1074" s="23">
        <v>44264</v>
      </c>
      <c r="U1074" s="23">
        <v>1260</v>
      </c>
      <c r="V1074" s="14"/>
    </row>
    <row r="1075" spans="20:22" ht="16" customHeight="1" x14ac:dyDescent="0.25">
      <c r="T1075" s="23">
        <v>44263</v>
      </c>
      <c r="U1075" s="23">
        <v>1264</v>
      </c>
      <c r="V1075" s="14"/>
    </row>
    <row r="1076" spans="20:22" ht="16" customHeight="1" x14ac:dyDescent="0.25">
      <c r="T1076" s="23">
        <v>44260</v>
      </c>
      <c r="U1076" s="23">
        <v>1260</v>
      </c>
      <c r="V1076" s="14"/>
    </row>
    <row r="1077" spans="20:22" ht="16" customHeight="1" x14ac:dyDescent="0.25">
      <c r="T1077" s="23">
        <v>44259</v>
      </c>
      <c r="U1077" s="23">
        <v>1268</v>
      </c>
      <c r="V1077" s="14"/>
    </row>
    <row r="1078" spans="20:22" ht="16" customHeight="1" x14ac:dyDescent="0.25">
      <c r="T1078" s="23">
        <v>44258</v>
      </c>
      <c r="U1078" s="23">
        <v>1266</v>
      </c>
      <c r="V1078" s="14"/>
    </row>
    <row r="1079" spans="20:22" ht="16" customHeight="1" x14ac:dyDescent="0.25">
      <c r="T1079" s="23">
        <v>44257</v>
      </c>
      <c r="U1079" s="23">
        <v>1270</v>
      </c>
      <c r="V1079" s="14"/>
    </row>
    <row r="1080" spans="20:22" ht="16" customHeight="1" x14ac:dyDescent="0.25">
      <c r="T1080" s="23">
        <v>44256</v>
      </c>
      <c r="U1080" s="23">
        <v>1260</v>
      </c>
      <c r="V1080" s="14"/>
    </row>
    <row r="1081" spans="20:22" ht="16" customHeight="1" x14ac:dyDescent="0.25">
      <c r="T1081" s="23">
        <v>44253</v>
      </c>
      <c r="U1081" s="23">
        <v>1264</v>
      </c>
      <c r="V1081" s="14"/>
    </row>
    <row r="1082" spans="20:22" ht="16" customHeight="1" x14ac:dyDescent="0.25">
      <c r="T1082" s="23">
        <v>44252</v>
      </c>
      <c r="U1082" s="23">
        <v>1260</v>
      </c>
      <c r="V1082" s="14"/>
    </row>
    <row r="1083" spans="20:22" ht="16" customHeight="1" x14ac:dyDescent="0.25">
      <c r="T1083" s="23">
        <v>44251</v>
      </c>
      <c r="U1083" s="23">
        <v>1263</v>
      </c>
      <c r="V1083" s="14"/>
    </row>
    <row r="1084" spans="20:22" ht="16" customHeight="1" x14ac:dyDescent="0.25">
      <c r="T1084" s="23">
        <v>44250</v>
      </c>
      <c r="U1084" s="23">
        <v>1165</v>
      </c>
      <c r="V1084" s="14"/>
    </row>
    <row r="1085" spans="20:22" ht="16" customHeight="1" x14ac:dyDescent="0.25">
      <c r="T1085" s="23">
        <v>44249</v>
      </c>
      <c r="U1085" s="23">
        <v>1165</v>
      </c>
      <c r="V1085" s="14"/>
    </row>
    <row r="1086" spans="20:22" ht="16" customHeight="1" x14ac:dyDescent="0.25">
      <c r="T1086" s="23">
        <v>44246</v>
      </c>
      <c r="U1086" s="23">
        <v>1162</v>
      </c>
      <c r="V1086" s="14"/>
    </row>
    <row r="1087" spans="20:22" ht="16" customHeight="1" x14ac:dyDescent="0.25">
      <c r="T1087" s="23">
        <v>44245</v>
      </c>
      <c r="U1087" s="23">
        <v>1162</v>
      </c>
      <c r="V1087" s="14"/>
    </row>
    <row r="1088" spans="20:22" ht="16" customHeight="1" x14ac:dyDescent="0.25">
      <c r="T1088" s="23">
        <v>44244</v>
      </c>
      <c r="U1088" s="23">
        <v>1162</v>
      </c>
      <c r="V1088" s="14"/>
    </row>
    <row r="1089" spans="20:22" ht="16" customHeight="1" x14ac:dyDescent="0.25">
      <c r="T1089" s="23">
        <v>44243</v>
      </c>
      <c r="U1089" s="23">
        <v>1170</v>
      </c>
      <c r="V1089" s="14"/>
    </row>
    <row r="1090" spans="20:22" ht="16" customHeight="1" x14ac:dyDescent="0.25">
      <c r="T1090" s="23">
        <v>44239</v>
      </c>
      <c r="U1090" s="23">
        <v>1170</v>
      </c>
      <c r="V1090" s="14"/>
    </row>
    <row r="1091" spans="20:22" ht="16" customHeight="1" x14ac:dyDescent="0.25">
      <c r="T1091" s="23">
        <v>44238</v>
      </c>
      <c r="U1091" s="23">
        <v>1175</v>
      </c>
      <c r="V1091" s="14"/>
    </row>
    <row r="1092" spans="20:22" ht="16" customHeight="1" x14ac:dyDescent="0.25">
      <c r="T1092" s="23">
        <v>44237</v>
      </c>
      <c r="U1092" s="23">
        <v>1173</v>
      </c>
      <c r="V1092" s="14"/>
    </row>
    <row r="1093" spans="20:22" ht="16" customHeight="1" x14ac:dyDescent="0.25">
      <c r="T1093" s="23">
        <v>44236</v>
      </c>
      <c r="U1093" s="23">
        <v>1172</v>
      </c>
      <c r="V1093" s="14"/>
    </row>
    <row r="1094" spans="20:22" ht="16" customHeight="1" x14ac:dyDescent="0.25">
      <c r="T1094" s="23">
        <v>44235</v>
      </c>
      <c r="U1094" s="23">
        <v>1160</v>
      </c>
      <c r="V1094" s="14"/>
    </row>
    <row r="1095" spans="20:22" ht="16" customHeight="1" x14ac:dyDescent="0.25">
      <c r="T1095" s="23">
        <v>44232</v>
      </c>
      <c r="U1095" s="23">
        <v>1157</v>
      </c>
      <c r="V1095" s="14"/>
    </row>
    <row r="1096" spans="20:22" ht="16" customHeight="1" x14ac:dyDescent="0.25">
      <c r="T1096" s="23">
        <v>44231</v>
      </c>
      <c r="U1096" s="23">
        <v>1151</v>
      </c>
      <c r="V1096" s="14"/>
    </row>
    <row r="1097" spans="20:22" ht="16" customHeight="1" x14ac:dyDescent="0.25">
      <c r="T1097" s="23">
        <v>44230</v>
      </c>
      <c r="U1097" s="23">
        <v>1148</v>
      </c>
      <c r="V1097" s="14"/>
    </row>
    <row r="1098" spans="20:22" ht="16" customHeight="1" x14ac:dyDescent="0.25">
      <c r="T1098" s="23">
        <v>44229</v>
      </c>
      <c r="U1098" s="23">
        <v>1157</v>
      </c>
      <c r="V1098" s="14"/>
    </row>
    <row r="1099" spans="20:22" ht="16" customHeight="1" x14ac:dyDescent="0.25">
      <c r="T1099" s="23">
        <v>44228</v>
      </c>
      <c r="U1099" s="23">
        <v>1152</v>
      </c>
      <c r="V1099" s="14"/>
    </row>
    <row r="1100" spans="20:22" ht="16" customHeight="1" x14ac:dyDescent="0.25">
      <c r="T1100" s="23">
        <v>44225</v>
      </c>
      <c r="U1100" s="23">
        <v>1149</v>
      </c>
      <c r="V1100" s="14"/>
    </row>
    <row r="1101" spans="20:22" ht="16" customHeight="1" x14ac:dyDescent="0.25">
      <c r="T1101" s="23">
        <v>44224</v>
      </c>
      <c r="U1101" s="23">
        <v>1138</v>
      </c>
      <c r="V1101" s="14"/>
    </row>
    <row r="1102" spans="20:22" ht="16" customHeight="1" x14ac:dyDescent="0.25">
      <c r="T1102" s="23">
        <v>44223</v>
      </c>
      <c r="U1102" s="23">
        <v>1115</v>
      </c>
      <c r="V1102" s="14"/>
    </row>
    <row r="1103" spans="20:22" ht="16" customHeight="1" x14ac:dyDescent="0.25">
      <c r="T1103" s="23">
        <v>44222</v>
      </c>
      <c r="U1103" s="23">
        <v>1063</v>
      </c>
      <c r="V1103" s="14"/>
    </row>
    <row r="1104" spans="20:22" ht="16" customHeight="1" x14ac:dyDescent="0.25">
      <c r="T1104" s="23">
        <v>44221</v>
      </c>
      <c r="U1104" s="23">
        <v>1063</v>
      </c>
      <c r="V1104" s="14"/>
    </row>
    <row r="1105" spans="20:22" ht="16" customHeight="1" x14ac:dyDescent="0.25">
      <c r="T1105" s="23">
        <v>44218</v>
      </c>
      <c r="U1105" s="23">
        <v>1058</v>
      </c>
      <c r="V1105" s="14"/>
    </row>
    <row r="1106" spans="20:22" ht="16" customHeight="1" x14ac:dyDescent="0.25">
      <c r="T1106" s="23">
        <v>44217</v>
      </c>
      <c r="U1106" s="23">
        <v>1063</v>
      </c>
      <c r="V1106" s="14"/>
    </row>
    <row r="1107" spans="20:22" ht="16" customHeight="1" x14ac:dyDescent="0.25">
      <c r="T1107" s="23">
        <v>44216</v>
      </c>
      <c r="U1107" s="23">
        <v>1060</v>
      </c>
      <c r="V1107" s="14"/>
    </row>
    <row r="1108" spans="20:22" ht="16" customHeight="1" x14ac:dyDescent="0.25">
      <c r="T1108" s="23">
        <v>44215</v>
      </c>
      <c r="U1108" s="23">
        <v>1065</v>
      </c>
      <c r="V1108" s="14"/>
    </row>
    <row r="1109" spans="20:22" ht="16" customHeight="1" x14ac:dyDescent="0.25">
      <c r="T1109" s="23">
        <v>44211</v>
      </c>
      <c r="U1109" s="23">
        <v>1066</v>
      </c>
      <c r="V1109" s="14"/>
    </row>
    <row r="1110" spans="20:22" ht="16" customHeight="1" x14ac:dyDescent="0.25">
      <c r="T1110" s="23">
        <v>44210</v>
      </c>
      <c r="U1110" s="23">
        <v>1060</v>
      </c>
      <c r="V1110" s="14"/>
    </row>
    <row r="1111" spans="20:22" ht="16" customHeight="1" x14ac:dyDescent="0.25">
      <c r="T1111" s="23">
        <v>44209</v>
      </c>
      <c r="U1111" s="23">
        <v>1060</v>
      </c>
      <c r="V1111" s="14"/>
    </row>
    <row r="1112" spans="20:22" ht="16" customHeight="1" x14ac:dyDescent="0.25">
      <c r="T1112" s="23">
        <v>44208</v>
      </c>
      <c r="U1112" s="23">
        <v>1064</v>
      </c>
      <c r="V1112" s="14"/>
    </row>
    <row r="1113" spans="20:22" ht="16" customHeight="1" x14ac:dyDescent="0.25">
      <c r="T1113" s="23">
        <v>44207</v>
      </c>
      <c r="U1113" s="23">
        <v>1065</v>
      </c>
      <c r="V1113" s="14"/>
    </row>
    <row r="1114" spans="20:22" ht="16" customHeight="1" x14ac:dyDescent="0.25">
      <c r="T1114" s="23">
        <v>44204</v>
      </c>
      <c r="U1114" s="23">
        <v>1070</v>
      </c>
      <c r="V1114" s="14"/>
    </row>
    <row r="1115" spans="20:22" ht="16" customHeight="1" x14ac:dyDescent="0.25">
      <c r="T1115" s="23">
        <v>44203</v>
      </c>
      <c r="U1115" s="23">
        <v>1066</v>
      </c>
      <c r="V1115" s="14"/>
    </row>
    <row r="1116" spans="20:22" ht="16" customHeight="1" x14ac:dyDescent="0.25">
      <c r="T1116" s="23">
        <v>44202</v>
      </c>
      <c r="U1116" s="23">
        <v>1053</v>
      </c>
      <c r="V1116" s="14"/>
    </row>
    <row r="1117" spans="20:22" ht="16" customHeight="1" x14ac:dyDescent="0.25">
      <c r="T1117" s="23">
        <v>44201</v>
      </c>
      <c r="U1117" s="23">
        <v>1072</v>
      </c>
      <c r="V1117" s="14"/>
    </row>
    <row r="1118" spans="20:22" ht="16" customHeight="1" x14ac:dyDescent="0.25">
      <c r="T1118" s="23">
        <v>44200</v>
      </c>
      <c r="U1118" s="23">
        <v>1023</v>
      </c>
      <c r="V1118" s="14"/>
    </row>
    <row r="1119" spans="20:22" ht="16" customHeight="1" x14ac:dyDescent="0.25">
      <c r="T1119" s="23">
        <v>44196</v>
      </c>
      <c r="U1119" s="23">
        <v>1005</v>
      </c>
      <c r="V1119" s="14"/>
    </row>
    <row r="1120" spans="20:22" ht="16" customHeight="1" x14ac:dyDescent="0.25">
      <c r="T1120" s="23">
        <v>44195</v>
      </c>
      <c r="U1120" s="23">
        <v>1015</v>
      </c>
      <c r="V1120" s="14"/>
    </row>
    <row r="1121" spans="20:22" ht="16" customHeight="1" x14ac:dyDescent="0.25">
      <c r="T1121" s="23">
        <v>44194</v>
      </c>
      <c r="U1121" s="23">
        <v>867</v>
      </c>
      <c r="V1121" s="14"/>
    </row>
    <row r="1122" spans="20:22" ht="16" customHeight="1" x14ac:dyDescent="0.25">
      <c r="T1122" s="23">
        <v>44193</v>
      </c>
      <c r="U1122" s="23">
        <v>888</v>
      </c>
      <c r="V1122" s="14"/>
    </row>
    <row r="1123" spans="20:22" ht="16" customHeight="1" x14ac:dyDescent="0.25">
      <c r="T1123" s="23">
        <v>44189</v>
      </c>
      <c r="U1123" s="23">
        <v>885</v>
      </c>
      <c r="V1123" s="14"/>
    </row>
    <row r="1124" spans="20:22" ht="16" customHeight="1" x14ac:dyDescent="0.25">
      <c r="T1124" s="23">
        <v>44188</v>
      </c>
      <c r="U1124" s="23">
        <v>885</v>
      </c>
      <c r="V1124" s="14"/>
    </row>
    <row r="1125" spans="20:22" ht="16" customHeight="1" x14ac:dyDescent="0.25">
      <c r="T1125" s="23">
        <v>44187</v>
      </c>
      <c r="U1125" s="23">
        <v>871</v>
      </c>
      <c r="V1125" s="14"/>
    </row>
    <row r="1126" spans="20:22" ht="16" customHeight="1" x14ac:dyDescent="0.25">
      <c r="T1126" s="23">
        <v>44186</v>
      </c>
      <c r="U1126" s="23">
        <v>880</v>
      </c>
      <c r="V1126" s="14"/>
    </row>
    <row r="1127" spans="20:22" ht="16" customHeight="1" x14ac:dyDescent="0.25">
      <c r="T1127" s="23">
        <v>44183</v>
      </c>
      <c r="U1127" s="23">
        <v>875</v>
      </c>
      <c r="V1127" s="14"/>
    </row>
    <row r="1128" spans="20:22" ht="16" customHeight="1" x14ac:dyDescent="0.25">
      <c r="T1128" s="23">
        <v>44182</v>
      </c>
      <c r="U1128" s="23">
        <v>875</v>
      </c>
      <c r="V1128" s="14"/>
    </row>
    <row r="1129" spans="20:22" ht="16" customHeight="1" x14ac:dyDescent="0.25">
      <c r="T1129" s="23">
        <v>44181</v>
      </c>
      <c r="U1129" s="23">
        <v>885</v>
      </c>
      <c r="V1129" s="14"/>
    </row>
    <row r="1130" spans="20:22" ht="16" customHeight="1" x14ac:dyDescent="0.25">
      <c r="T1130" s="23">
        <v>44180</v>
      </c>
      <c r="U1130" s="23">
        <v>862</v>
      </c>
      <c r="V1130" s="14"/>
    </row>
    <row r="1131" spans="20:22" ht="16" customHeight="1" x14ac:dyDescent="0.25">
      <c r="T1131" s="23">
        <v>44179</v>
      </c>
      <c r="U1131" s="23">
        <v>851</v>
      </c>
      <c r="V1131" s="14"/>
    </row>
    <row r="1132" spans="20:22" ht="16" customHeight="1" x14ac:dyDescent="0.25">
      <c r="T1132" s="23">
        <v>44176</v>
      </c>
      <c r="U1132" s="23">
        <v>852</v>
      </c>
      <c r="V1132" s="14"/>
    </row>
    <row r="1133" spans="20:22" ht="16" customHeight="1" x14ac:dyDescent="0.25">
      <c r="T1133" s="23">
        <v>44175</v>
      </c>
      <c r="U1133" s="23">
        <v>850</v>
      </c>
      <c r="V1133" s="14"/>
    </row>
    <row r="1134" spans="20:22" ht="16" customHeight="1" x14ac:dyDescent="0.25">
      <c r="T1134" s="23">
        <v>44174</v>
      </c>
      <c r="U1134" s="23">
        <v>847</v>
      </c>
      <c r="V1134" s="14"/>
    </row>
    <row r="1135" spans="20:22" ht="16" customHeight="1" x14ac:dyDescent="0.25">
      <c r="T1135" s="23">
        <v>44173</v>
      </c>
      <c r="U1135" s="23">
        <v>814</v>
      </c>
      <c r="V1135" s="14"/>
    </row>
    <row r="1136" spans="20:22" ht="16" customHeight="1" x14ac:dyDescent="0.25">
      <c r="T1136" s="23">
        <v>44172</v>
      </c>
      <c r="U1136" s="23">
        <v>814</v>
      </c>
      <c r="V1136" s="14"/>
    </row>
    <row r="1137" spans="20:22" ht="16" customHeight="1" x14ac:dyDescent="0.25">
      <c r="T1137" s="23">
        <v>44169</v>
      </c>
      <c r="U1137" s="23">
        <v>815</v>
      </c>
      <c r="V1137" s="14"/>
    </row>
    <row r="1138" spans="20:22" ht="16" customHeight="1" x14ac:dyDescent="0.25">
      <c r="T1138" s="23">
        <v>44168</v>
      </c>
      <c r="U1138" s="23">
        <v>812</v>
      </c>
      <c r="V1138" s="14"/>
    </row>
    <row r="1139" spans="20:22" ht="16" customHeight="1" x14ac:dyDescent="0.25">
      <c r="T1139" s="23">
        <v>44167</v>
      </c>
      <c r="U1139" s="23">
        <v>811</v>
      </c>
      <c r="V1139" s="14"/>
    </row>
    <row r="1140" spans="20:22" ht="16" customHeight="1" x14ac:dyDescent="0.25">
      <c r="T1140" s="23">
        <v>44166</v>
      </c>
      <c r="U1140" s="23">
        <v>800</v>
      </c>
      <c r="V1140" s="14"/>
    </row>
    <row r="1141" spans="20:22" ht="16" customHeight="1" x14ac:dyDescent="0.25">
      <c r="T1141" s="23">
        <v>44165</v>
      </c>
      <c r="U1141" s="23">
        <v>800</v>
      </c>
      <c r="V1141" s="14"/>
    </row>
    <row r="1142" spans="20:22" ht="16" customHeight="1" x14ac:dyDescent="0.25">
      <c r="T1142" s="23">
        <v>44162</v>
      </c>
      <c r="U1142" s="23">
        <v>798</v>
      </c>
      <c r="V1142" s="14"/>
    </row>
    <row r="1143" spans="20:22" ht="16" customHeight="1" x14ac:dyDescent="0.25">
      <c r="T1143" s="23">
        <v>44160</v>
      </c>
      <c r="U1143" s="23">
        <v>800</v>
      </c>
      <c r="V1143" s="14"/>
    </row>
    <row r="1144" spans="20:22" ht="16" customHeight="1" x14ac:dyDescent="0.25">
      <c r="T1144" s="23">
        <v>44159</v>
      </c>
      <c r="U1144" s="23">
        <v>719</v>
      </c>
      <c r="V1144" s="14"/>
    </row>
    <row r="1145" spans="20:22" ht="16" customHeight="1" x14ac:dyDescent="0.25">
      <c r="T1145" s="23">
        <v>44158</v>
      </c>
      <c r="U1145" s="23">
        <v>719</v>
      </c>
      <c r="V1145" s="14"/>
    </row>
    <row r="1146" spans="20:22" ht="16" customHeight="1" x14ac:dyDescent="0.25">
      <c r="T1146" s="23">
        <v>44155</v>
      </c>
      <c r="U1146" s="23">
        <v>718</v>
      </c>
      <c r="V1146" s="14"/>
    </row>
    <row r="1147" spans="20:22" ht="16" customHeight="1" x14ac:dyDescent="0.25">
      <c r="T1147" s="23">
        <v>44154</v>
      </c>
      <c r="U1147" s="23">
        <v>718</v>
      </c>
      <c r="V1147" s="14"/>
    </row>
    <row r="1148" spans="20:22" ht="16" customHeight="1" x14ac:dyDescent="0.25">
      <c r="T1148" s="23">
        <v>44153</v>
      </c>
      <c r="U1148" s="23">
        <v>715</v>
      </c>
      <c r="V1148" s="14"/>
    </row>
    <row r="1149" spans="20:22" ht="16" customHeight="1" x14ac:dyDescent="0.25">
      <c r="T1149" s="23">
        <v>44152</v>
      </c>
      <c r="U1149" s="23">
        <v>717</v>
      </c>
      <c r="V1149" s="14"/>
    </row>
    <row r="1150" spans="20:22" ht="16" customHeight="1" x14ac:dyDescent="0.25">
      <c r="T1150" s="23">
        <v>44151</v>
      </c>
      <c r="U1150" s="23">
        <v>719</v>
      </c>
      <c r="V1150" s="14"/>
    </row>
    <row r="1151" spans="20:22" ht="16" customHeight="1" x14ac:dyDescent="0.25">
      <c r="T1151" s="23">
        <v>44148</v>
      </c>
      <c r="U1151" s="23">
        <v>716</v>
      </c>
      <c r="V1151" s="14"/>
    </row>
    <row r="1152" spans="20:22" ht="16" customHeight="1" x14ac:dyDescent="0.25">
      <c r="T1152" s="23">
        <v>44147</v>
      </c>
      <c r="U1152" s="23">
        <v>715</v>
      </c>
      <c r="V1152" s="14"/>
    </row>
    <row r="1153" spans="20:22" ht="16" customHeight="1" x14ac:dyDescent="0.25">
      <c r="T1153" s="23">
        <v>44146</v>
      </c>
      <c r="U1153" s="23">
        <v>715</v>
      </c>
      <c r="V1153" s="14"/>
    </row>
    <row r="1154" spans="20:22" ht="16" customHeight="1" x14ac:dyDescent="0.25">
      <c r="T1154" s="23">
        <v>44145</v>
      </c>
      <c r="U1154" s="23">
        <v>714</v>
      </c>
      <c r="V1154" s="14"/>
    </row>
    <row r="1155" spans="20:22" ht="16" customHeight="1" x14ac:dyDescent="0.25">
      <c r="T1155" s="23">
        <v>44144</v>
      </c>
      <c r="U1155" s="23">
        <v>717</v>
      </c>
      <c r="V1155" s="14"/>
    </row>
    <row r="1156" spans="20:22" ht="16" customHeight="1" x14ac:dyDescent="0.25">
      <c r="T1156" s="23">
        <v>44141</v>
      </c>
      <c r="U1156" s="23">
        <v>711</v>
      </c>
      <c r="V1156" s="14"/>
    </row>
    <row r="1157" spans="20:22" ht="16" customHeight="1" x14ac:dyDescent="0.25">
      <c r="T1157" s="23">
        <v>44140</v>
      </c>
      <c r="U1157" s="23">
        <v>706</v>
      </c>
      <c r="V1157" s="14"/>
    </row>
    <row r="1158" spans="20:22" ht="16" customHeight="1" x14ac:dyDescent="0.25">
      <c r="T1158" s="23">
        <v>44139</v>
      </c>
      <c r="U1158" s="23">
        <v>705</v>
      </c>
      <c r="V1158" s="14"/>
    </row>
    <row r="1159" spans="20:22" ht="16" customHeight="1" x14ac:dyDescent="0.25">
      <c r="T1159" s="23">
        <v>44138</v>
      </c>
      <c r="U1159" s="23">
        <v>702</v>
      </c>
      <c r="V1159" s="14"/>
    </row>
    <row r="1160" spans="20:22" ht="16" customHeight="1" x14ac:dyDescent="0.25">
      <c r="T1160" s="23">
        <v>44137</v>
      </c>
      <c r="U1160" s="23">
        <v>697</v>
      </c>
      <c r="V1160" s="14"/>
    </row>
    <row r="1161" spans="20:22" ht="16" customHeight="1" x14ac:dyDescent="0.25">
      <c r="T1161" s="23">
        <v>44134</v>
      </c>
      <c r="U1161" s="23">
        <v>699</v>
      </c>
      <c r="V1161" s="14"/>
    </row>
    <row r="1162" spans="20:22" ht="16" customHeight="1" x14ac:dyDescent="0.25">
      <c r="T1162" s="23">
        <v>44133</v>
      </c>
      <c r="U1162" s="23">
        <v>700</v>
      </c>
      <c r="V1162" s="14"/>
    </row>
    <row r="1163" spans="20:22" ht="16" customHeight="1" x14ac:dyDescent="0.25">
      <c r="T1163" s="23">
        <v>44132</v>
      </c>
      <c r="U1163" s="23">
        <v>698</v>
      </c>
      <c r="V1163" s="14"/>
    </row>
    <row r="1164" spans="20:22" ht="16" customHeight="1" x14ac:dyDescent="0.25">
      <c r="T1164" s="23">
        <v>44131</v>
      </c>
      <c r="U1164" s="23">
        <v>645</v>
      </c>
      <c r="V1164" s="14"/>
    </row>
    <row r="1165" spans="20:22" ht="16" customHeight="1" x14ac:dyDescent="0.25">
      <c r="T1165" s="23">
        <v>44130</v>
      </c>
      <c r="U1165" s="23">
        <v>645</v>
      </c>
      <c r="V1165" s="14"/>
    </row>
    <row r="1166" spans="20:22" ht="16" customHeight="1" x14ac:dyDescent="0.25">
      <c r="T1166" s="23">
        <v>44127</v>
      </c>
      <c r="U1166" s="23">
        <v>645</v>
      </c>
      <c r="V1166" s="14"/>
    </row>
    <row r="1167" spans="20:22" ht="16" customHeight="1" x14ac:dyDescent="0.25">
      <c r="T1167" s="23">
        <v>44126</v>
      </c>
      <c r="U1167" s="23">
        <v>645</v>
      </c>
      <c r="V1167" s="14"/>
    </row>
    <row r="1168" spans="20:22" ht="16" customHeight="1" x14ac:dyDescent="0.25">
      <c r="T1168" s="23">
        <v>44125</v>
      </c>
      <c r="U1168" s="23">
        <v>637</v>
      </c>
      <c r="V1168" s="14"/>
    </row>
    <row r="1169" spans="20:22" ht="16" customHeight="1" x14ac:dyDescent="0.25">
      <c r="T1169" s="23">
        <v>44124</v>
      </c>
      <c r="U1169" s="23">
        <v>640</v>
      </c>
      <c r="V1169" s="14"/>
    </row>
    <row r="1170" spans="20:22" ht="16" customHeight="1" x14ac:dyDescent="0.25">
      <c r="T1170" s="23">
        <v>44123</v>
      </c>
      <c r="U1170" s="23">
        <v>640</v>
      </c>
      <c r="V1170" s="14"/>
    </row>
    <row r="1171" spans="20:22" ht="16" customHeight="1" x14ac:dyDescent="0.25">
      <c r="T1171" s="23">
        <v>44120</v>
      </c>
      <c r="U1171" s="23">
        <v>639</v>
      </c>
      <c r="V1171" s="14"/>
    </row>
    <row r="1172" spans="20:22" ht="16" customHeight="1" x14ac:dyDescent="0.25">
      <c r="T1172" s="23">
        <v>44119</v>
      </c>
      <c r="U1172" s="23">
        <v>639</v>
      </c>
      <c r="V1172" s="14"/>
    </row>
    <row r="1173" spans="20:22" ht="16" customHeight="1" x14ac:dyDescent="0.25">
      <c r="T1173" s="23">
        <v>44118</v>
      </c>
      <c r="U1173" s="23">
        <v>637</v>
      </c>
      <c r="V1173" s="14"/>
    </row>
    <row r="1174" spans="20:22" ht="16" customHeight="1" x14ac:dyDescent="0.25">
      <c r="T1174" s="23">
        <v>44117</v>
      </c>
      <c r="U1174" s="23">
        <v>639</v>
      </c>
      <c r="V1174" s="14"/>
    </row>
    <row r="1175" spans="20:22" ht="16" customHeight="1" x14ac:dyDescent="0.25">
      <c r="T1175" s="23">
        <v>44116</v>
      </c>
      <c r="U1175" s="23">
        <v>636</v>
      </c>
      <c r="V1175" s="14"/>
    </row>
    <row r="1176" spans="20:22" ht="16" customHeight="1" x14ac:dyDescent="0.25">
      <c r="T1176" s="23">
        <v>44113</v>
      </c>
      <c r="U1176" s="23">
        <v>633</v>
      </c>
      <c r="V1176" s="14"/>
    </row>
    <row r="1177" spans="20:22" ht="16" customHeight="1" x14ac:dyDescent="0.25">
      <c r="T1177" s="23">
        <v>44112</v>
      </c>
      <c r="U1177" s="23">
        <v>630</v>
      </c>
      <c r="V1177" s="14"/>
    </row>
    <row r="1178" spans="20:22" ht="16" customHeight="1" x14ac:dyDescent="0.25">
      <c r="T1178" s="23">
        <v>44111</v>
      </c>
      <c r="U1178" s="23">
        <v>625</v>
      </c>
      <c r="V1178" s="14"/>
    </row>
    <row r="1179" spans="20:22" ht="16" customHeight="1" x14ac:dyDescent="0.25">
      <c r="T1179" s="23">
        <v>44110</v>
      </c>
      <c r="U1179" s="23">
        <v>631</v>
      </c>
      <c r="V1179" s="14"/>
    </row>
    <row r="1180" spans="20:22" ht="16" customHeight="1" x14ac:dyDescent="0.25">
      <c r="T1180" s="23">
        <v>44109</v>
      </c>
      <c r="U1180" s="23">
        <v>626</v>
      </c>
      <c r="V1180" s="14"/>
    </row>
    <row r="1181" spans="20:22" ht="16" customHeight="1" x14ac:dyDescent="0.25">
      <c r="T1181" s="23">
        <v>44106</v>
      </c>
      <c r="U1181" s="23">
        <v>626</v>
      </c>
      <c r="V1181" s="14"/>
    </row>
    <row r="1182" spans="20:22" ht="16" customHeight="1" x14ac:dyDescent="0.25">
      <c r="T1182" s="23">
        <v>44105</v>
      </c>
      <c r="U1182" s="23">
        <v>624</v>
      </c>
      <c r="V1182" s="14"/>
    </row>
    <row r="1183" spans="20:22" ht="16" customHeight="1" x14ac:dyDescent="0.25">
      <c r="T1183" s="23">
        <v>44104</v>
      </c>
      <c r="U1183" s="23">
        <v>615</v>
      </c>
      <c r="V1183" s="14"/>
    </row>
    <row r="1184" spans="20:22" ht="16" customHeight="1" x14ac:dyDescent="0.25">
      <c r="T1184" s="23">
        <v>44103</v>
      </c>
      <c r="U1184" s="23">
        <v>550</v>
      </c>
      <c r="V1184" s="14"/>
    </row>
    <row r="1185" spans="20:22" ht="16" customHeight="1" x14ac:dyDescent="0.25">
      <c r="T1185" s="23">
        <v>44102</v>
      </c>
      <c r="U1185" s="23">
        <v>550</v>
      </c>
      <c r="V1185" s="14"/>
    </row>
    <row r="1186" spans="20:22" ht="16" customHeight="1" x14ac:dyDescent="0.25">
      <c r="T1186" s="23">
        <v>44099</v>
      </c>
      <c r="U1186" s="23">
        <v>550</v>
      </c>
      <c r="V1186" s="14"/>
    </row>
    <row r="1187" spans="20:22" ht="16" customHeight="1" x14ac:dyDescent="0.25">
      <c r="T1187" s="23">
        <v>44098</v>
      </c>
      <c r="U1187" s="23">
        <v>548</v>
      </c>
      <c r="V1187" s="14"/>
    </row>
    <row r="1188" spans="20:22" ht="16" customHeight="1" x14ac:dyDescent="0.25">
      <c r="T1188" s="23">
        <v>44097</v>
      </c>
      <c r="U1188" s="23">
        <v>546</v>
      </c>
      <c r="V1188" s="14"/>
    </row>
    <row r="1189" spans="20:22" ht="16" customHeight="1" x14ac:dyDescent="0.25">
      <c r="T1189" s="23">
        <v>44096</v>
      </c>
      <c r="U1189" s="23">
        <v>551</v>
      </c>
      <c r="V1189" s="14"/>
    </row>
    <row r="1190" spans="20:22" ht="16" customHeight="1" x14ac:dyDescent="0.25">
      <c r="T1190" s="23">
        <v>44095</v>
      </c>
      <c r="U1190" s="23">
        <v>549</v>
      </c>
      <c r="V1190" s="14"/>
    </row>
    <row r="1191" spans="20:22" ht="16" customHeight="1" x14ac:dyDescent="0.25">
      <c r="T1191" s="23">
        <v>44092</v>
      </c>
      <c r="U1191" s="23">
        <v>549</v>
      </c>
      <c r="V1191" s="14"/>
    </row>
    <row r="1192" spans="20:22" ht="16" customHeight="1" x14ac:dyDescent="0.25">
      <c r="T1192" s="23">
        <v>44091</v>
      </c>
      <c r="U1192" s="23">
        <v>548</v>
      </c>
      <c r="V1192" s="14"/>
    </row>
    <row r="1193" spans="20:22" ht="16" customHeight="1" x14ac:dyDescent="0.25">
      <c r="T1193" s="23">
        <v>44090</v>
      </c>
      <c r="U1193" s="23">
        <v>547</v>
      </c>
      <c r="V1193" s="14"/>
    </row>
    <row r="1194" spans="20:22" ht="16" customHeight="1" x14ac:dyDescent="0.25">
      <c r="T1194" s="23">
        <v>44089</v>
      </c>
      <c r="U1194" s="23">
        <v>540</v>
      </c>
      <c r="V1194" s="14"/>
    </row>
    <row r="1195" spans="20:22" ht="16" customHeight="1" x14ac:dyDescent="0.25">
      <c r="T1195" s="23">
        <v>44088</v>
      </c>
      <c r="U1195" s="23">
        <v>540</v>
      </c>
      <c r="V1195" s="14"/>
    </row>
    <row r="1196" spans="20:22" ht="16" customHeight="1" x14ac:dyDescent="0.25">
      <c r="T1196" s="23">
        <v>44085</v>
      </c>
      <c r="U1196" s="23">
        <v>538</v>
      </c>
      <c r="V1196" s="14"/>
    </row>
    <row r="1197" spans="20:22" ht="16" customHeight="1" x14ac:dyDescent="0.25">
      <c r="T1197" s="23">
        <v>44084</v>
      </c>
      <c r="U1197" s="23">
        <v>536</v>
      </c>
      <c r="V1197" s="14"/>
    </row>
    <row r="1198" spans="20:22" ht="16" customHeight="1" x14ac:dyDescent="0.25">
      <c r="T1198" s="23">
        <v>44083</v>
      </c>
      <c r="U1198" s="23">
        <v>535</v>
      </c>
      <c r="V1198" s="14"/>
    </row>
    <row r="1199" spans="20:22" ht="16" customHeight="1" x14ac:dyDescent="0.25">
      <c r="T1199" s="23">
        <v>44082</v>
      </c>
      <c r="U1199" s="23">
        <v>532</v>
      </c>
      <c r="V1199" s="14"/>
    </row>
    <row r="1200" spans="20:22" ht="16" customHeight="1" x14ac:dyDescent="0.25">
      <c r="T1200" s="23">
        <v>44078</v>
      </c>
      <c r="U1200" s="23">
        <v>532</v>
      </c>
      <c r="V1200" s="14"/>
    </row>
    <row r="1201" spans="20:22" ht="16" customHeight="1" x14ac:dyDescent="0.25">
      <c r="T1201" s="23">
        <v>44077</v>
      </c>
      <c r="U1201" s="23">
        <v>527</v>
      </c>
      <c r="V1201" s="14"/>
    </row>
    <row r="1202" spans="20:22" ht="16" customHeight="1" x14ac:dyDescent="0.25">
      <c r="T1202" s="23">
        <v>44076</v>
      </c>
      <c r="U1202" s="23">
        <v>527</v>
      </c>
      <c r="V1202" s="14"/>
    </row>
    <row r="1203" spans="20:22" ht="16" customHeight="1" x14ac:dyDescent="0.25">
      <c r="T1203" s="23">
        <v>44075</v>
      </c>
      <c r="U1203" s="23">
        <v>523</v>
      </c>
      <c r="V1203" s="14"/>
    </row>
    <row r="1204" spans="20:22" ht="16" customHeight="1" x14ac:dyDescent="0.25">
      <c r="T1204" s="23">
        <v>44074</v>
      </c>
      <c r="U1204" s="23">
        <v>518</v>
      </c>
      <c r="V1204" s="14"/>
    </row>
    <row r="1205" spans="20:22" ht="16" customHeight="1" x14ac:dyDescent="0.25">
      <c r="T1205" s="23">
        <v>44071</v>
      </c>
      <c r="U1205" s="23">
        <v>518</v>
      </c>
      <c r="V1205" s="14"/>
    </row>
    <row r="1206" spans="20:22" ht="16" customHeight="1" x14ac:dyDescent="0.25">
      <c r="T1206" s="23">
        <v>44070</v>
      </c>
      <c r="U1206" s="23">
        <v>517</v>
      </c>
      <c r="V1206" s="14"/>
    </row>
    <row r="1207" spans="20:22" ht="16" customHeight="1" x14ac:dyDescent="0.25">
      <c r="T1207" s="23">
        <v>44069</v>
      </c>
      <c r="U1207" s="23">
        <v>508</v>
      </c>
      <c r="V1207" s="14"/>
    </row>
    <row r="1208" spans="20:22" ht="16" customHeight="1" x14ac:dyDescent="0.25">
      <c r="T1208" s="23">
        <v>44068</v>
      </c>
      <c r="U1208" s="23">
        <v>447</v>
      </c>
      <c r="V1208" s="14"/>
    </row>
    <row r="1209" spans="20:22" ht="16" customHeight="1" x14ac:dyDescent="0.25">
      <c r="T1209" s="23">
        <v>44067</v>
      </c>
      <c r="U1209" s="23">
        <v>447</v>
      </c>
      <c r="V1209" s="14"/>
    </row>
    <row r="1210" spans="20:22" ht="16" customHeight="1" x14ac:dyDescent="0.25">
      <c r="T1210" s="23">
        <v>44064</v>
      </c>
      <c r="U1210" s="23">
        <v>449</v>
      </c>
      <c r="V1210" s="14"/>
    </row>
    <row r="1211" spans="20:22" ht="16" customHeight="1" x14ac:dyDescent="0.25">
      <c r="T1211" s="23">
        <v>44063</v>
      </c>
      <c r="U1211" s="23">
        <v>447</v>
      </c>
      <c r="V1211" s="14"/>
    </row>
    <row r="1212" spans="20:22" ht="16" customHeight="1" x14ac:dyDescent="0.25">
      <c r="T1212" s="23">
        <v>44062</v>
      </c>
      <c r="U1212" s="23">
        <v>448</v>
      </c>
      <c r="V1212" s="14"/>
    </row>
    <row r="1213" spans="20:22" ht="16" customHeight="1" x14ac:dyDescent="0.25">
      <c r="T1213" s="23">
        <v>44061</v>
      </c>
      <c r="U1213" s="23">
        <v>452</v>
      </c>
      <c r="V1213" s="14"/>
    </row>
    <row r="1214" spans="20:22" ht="16" customHeight="1" x14ac:dyDescent="0.25">
      <c r="T1214" s="23">
        <v>44060</v>
      </c>
      <c r="U1214" s="23">
        <v>452</v>
      </c>
      <c r="V1214" s="14"/>
    </row>
    <row r="1215" spans="20:22" ht="16" customHeight="1" x14ac:dyDescent="0.25">
      <c r="T1215" s="23">
        <v>44057</v>
      </c>
      <c r="U1215" s="23">
        <v>452</v>
      </c>
      <c r="V1215" s="14"/>
    </row>
    <row r="1216" spans="20:22" ht="16" customHeight="1" x14ac:dyDescent="0.25">
      <c r="T1216" s="23">
        <v>44056</v>
      </c>
      <c r="U1216" s="23">
        <v>451</v>
      </c>
      <c r="V1216" s="14"/>
    </row>
    <row r="1217" spans="20:22" ht="16" customHeight="1" x14ac:dyDescent="0.25">
      <c r="T1217" s="23">
        <v>44055</v>
      </c>
      <c r="U1217" s="23">
        <v>453</v>
      </c>
      <c r="V1217" s="14"/>
    </row>
    <row r="1218" spans="20:22" ht="16" customHeight="1" x14ac:dyDescent="0.25">
      <c r="T1218" s="23">
        <v>44054</v>
      </c>
      <c r="U1218" s="23">
        <v>465</v>
      </c>
      <c r="V1218" s="14"/>
    </row>
    <row r="1219" spans="20:22" ht="16" customHeight="1" x14ac:dyDescent="0.25">
      <c r="T1219" s="23">
        <v>44053</v>
      </c>
      <c r="U1219" s="23">
        <v>467</v>
      </c>
      <c r="V1219" s="14"/>
    </row>
    <row r="1220" spans="20:22" ht="16" customHeight="1" x14ac:dyDescent="0.25">
      <c r="T1220" s="23">
        <v>44050</v>
      </c>
      <c r="U1220" s="23">
        <v>467</v>
      </c>
      <c r="V1220" s="14"/>
    </row>
    <row r="1221" spans="20:22" ht="16" customHeight="1" x14ac:dyDescent="0.25">
      <c r="T1221" s="23">
        <v>44049</v>
      </c>
      <c r="U1221" s="23">
        <v>467</v>
      </c>
      <c r="V1221" s="14"/>
    </row>
    <row r="1222" spans="20:22" ht="16" customHeight="1" x14ac:dyDescent="0.25">
      <c r="T1222" s="23">
        <v>44048</v>
      </c>
      <c r="U1222" s="23">
        <v>469</v>
      </c>
      <c r="V1222" s="14"/>
    </row>
    <row r="1223" spans="20:22" ht="16" customHeight="1" x14ac:dyDescent="0.25">
      <c r="T1223" s="23">
        <v>44047</v>
      </c>
      <c r="U1223" s="23">
        <v>474</v>
      </c>
      <c r="V1223" s="14"/>
    </row>
    <row r="1224" spans="20:22" ht="16" customHeight="1" x14ac:dyDescent="0.25">
      <c r="T1224" s="23">
        <v>44046</v>
      </c>
      <c r="U1224" s="23">
        <v>483</v>
      </c>
      <c r="V1224" s="14"/>
    </row>
    <row r="1225" spans="20:22" ht="16" customHeight="1" x14ac:dyDescent="0.25">
      <c r="T1225" s="23">
        <v>44043</v>
      </c>
      <c r="U1225" s="23">
        <v>482</v>
      </c>
      <c r="V1225" s="14"/>
    </row>
    <row r="1226" spans="20:22" ht="16" customHeight="1" x14ac:dyDescent="0.25">
      <c r="T1226" s="23">
        <v>44042</v>
      </c>
      <c r="U1226" s="23">
        <v>478</v>
      </c>
      <c r="V1226" s="14"/>
    </row>
    <row r="1227" spans="20:22" ht="16" customHeight="1" x14ac:dyDescent="0.25">
      <c r="T1227" s="23">
        <v>44041</v>
      </c>
      <c r="U1227" s="23">
        <v>482</v>
      </c>
      <c r="V1227" s="14"/>
    </row>
    <row r="1228" spans="20:22" ht="16" customHeight="1" x14ac:dyDescent="0.25">
      <c r="T1228" s="23">
        <v>44039</v>
      </c>
      <c r="U1228" s="23">
        <v>475</v>
      </c>
      <c r="V1228" s="14"/>
    </row>
    <row r="1229" spans="20:22" ht="16" customHeight="1" x14ac:dyDescent="0.25">
      <c r="T1229" s="23">
        <v>44036</v>
      </c>
      <c r="U1229" s="23">
        <v>475</v>
      </c>
      <c r="V1229" s="14"/>
    </row>
    <row r="1230" spans="20:22" ht="16" customHeight="1" x14ac:dyDescent="0.25">
      <c r="T1230" s="23">
        <v>44035</v>
      </c>
      <c r="U1230" s="23">
        <v>475</v>
      </c>
      <c r="V1230" s="14"/>
    </row>
    <row r="1231" spans="20:22" ht="16" customHeight="1" x14ac:dyDescent="0.25">
      <c r="T1231" s="23">
        <v>44034</v>
      </c>
      <c r="U1231" s="23">
        <v>475</v>
      </c>
      <c r="V1231" s="14"/>
    </row>
    <row r="1232" spans="20:22" ht="16" customHeight="1" x14ac:dyDescent="0.25">
      <c r="T1232" s="23">
        <v>44033</v>
      </c>
      <c r="U1232" s="23">
        <v>475</v>
      </c>
      <c r="V1232" s="14"/>
    </row>
    <row r="1233" spans="20:22" ht="16" customHeight="1" x14ac:dyDescent="0.25">
      <c r="T1233" s="23">
        <v>44032</v>
      </c>
      <c r="U1233" s="23">
        <v>480</v>
      </c>
      <c r="V1233" s="14"/>
    </row>
    <row r="1234" spans="20:22" ht="16" customHeight="1" x14ac:dyDescent="0.25">
      <c r="T1234" s="23">
        <v>44029</v>
      </c>
      <c r="U1234" s="23">
        <v>475</v>
      </c>
      <c r="V1234" s="14"/>
    </row>
    <row r="1235" spans="20:22" ht="16" customHeight="1" x14ac:dyDescent="0.25">
      <c r="T1235" s="23">
        <v>44028</v>
      </c>
      <c r="U1235" s="23">
        <v>475</v>
      </c>
      <c r="V1235" s="14"/>
    </row>
    <row r="1236" spans="20:22" ht="16" customHeight="1" x14ac:dyDescent="0.25">
      <c r="T1236" s="23">
        <v>44027</v>
      </c>
      <c r="U1236" s="23">
        <v>476</v>
      </c>
      <c r="V1236" s="14"/>
    </row>
    <row r="1237" spans="20:22" ht="16" customHeight="1" x14ac:dyDescent="0.25">
      <c r="T1237" s="23">
        <v>44026</v>
      </c>
      <c r="U1237" s="23">
        <v>481</v>
      </c>
      <c r="V1237" s="14"/>
    </row>
    <row r="1238" spans="20:22" ht="16" customHeight="1" x14ac:dyDescent="0.25">
      <c r="T1238" s="23">
        <v>44025</v>
      </c>
      <c r="U1238" s="23">
        <v>481</v>
      </c>
      <c r="V1238" s="14"/>
    </row>
    <row r="1239" spans="20:22" ht="16" customHeight="1" x14ac:dyDescent="0.25">
      <c r="T1239" s="23">
        <v>44022</v>
      </c>
      <c r="U1239" s="23">
        <v>481</v>
      </c>
      <c r="V1239" s="14"/>
    </row>
    <row r="1240" spans="20:22" ht="16" customHeight="1" x14ac:dyDescent="0.25">
      <c r="T1240" s="23">
        <v>44021</v>
      </c>
      <c r="U1240" s="23">
        <v>481</v>
      </c>
      <c r="V1240" s="14"/>
    </row>
    <row r="1241" spans="20:22" ht="16" customHeight="1" x14ac:dyDescent="0.25">
      <c r="T1241" s="23">
        <v>44020</v>
      </c>
      <c r="U1241" s="23">
        <v>481</v>
      </c>
      <c r="V1241" s="14"/>
    </row>
    <row r="1242" spans="20:22" ht="16" customHeight="1" x14ac:dyDescent="0.25">
      <c r="T1242" s="23">
        <v>44019</v>
      </c>
      <c r="U1242" s="23">
        <v>485</v>
      </c>
      <c r="V1242" s="14"/>
    </row>
    <row r="1243" spans="20:22" ht="16" customHeight="1" x14ac:dyDescent="0.25">
      <c r="T1243" s="23">
        <v>44018</v>
      </c>
      <c r="U1243" s="23">
        <v>491</v>
      </c>
      <c r="V1243" s="14"/>
    </row>
    <row r="1244" spans="20:22" ht="16" customHeight="1" x14ac:dyDescent="0.25">
      <c r="T1244" s="23">
        <v>44014</v>
      </c>
      <c r="U1244" s="23">
        <v>490</v>
      </c>
      <c r="V1244" s="14"/>
    </row>
    <row r="1245" spans="20:22" ht="16" customHeight="1" x14ac:dyDescent="0.25">
      <c r="T1245" s="23">
        <v>44013</v>
      </c>
      <c r="U1245" s="23">
        <v>491</v>
      </c>
      <c r="V1245" s="14"/>
    </row>
    <row r="1246" spans="20:22" ht="16" customHeight="1" x14ac:dyDescent="0.25">
      <c r="T1246" s="23">
        <v>44012</v>
      </c>
      <c r="U1246" s="23">
        <v>488</v>
      </c>
      <c r="V1246" s="14"/>
    </row>
    <row r="1247" spans="20:22" ht="16" customHeight="1" x14ac:dyDescent="0.25">
      <c r="T1247" s="23">
        <v>44011</v>
      </c>
      <c r="U1247" s="23">
        <v>489</v>
      </c>
      <c r="V1247" s="14"/>
    </row>
    <row r="1248" spans="20:22" ht="16" customHeight="1" x14ac:dyDescent="0.25">
      <c r="T1248" s="23">
        <v>44008</v>
      </c>
      <c r="U1248" s="23">
        <v>492</v>
      </c>
      <c r="V1248" s="14"/>
    </row>
    <row r="1249" spans="20:22" ht="16" customHeight="1" x14ac:dyDescent="0.25">
      <c r="T1249" s="23">
        <v>44007</v>
      </c>
      <c r="U1249" s="23">
        <v>495</v>
      </c>
      <c r="V1249" s="14"/>
    </row>
    <row r="1250" spans="20:22" ht="16" customHeight="1" x14ac:dyDescent="0.25">
      <c r="T1250" s="23">
        <v>44006</v>
      </c>
      <c r="U1250" s="23">
        <v>495</v>
      </c>
      <c r="V1250" s="14"/>
    </row>
    <row r="1251" spans="20:22" ht="16" customHeight="1" x14ac:dyDescent="0.25">
      <c r="T1251" s="23">
        <v>44005</v>
      </c>
      <c r="U1251" s="23">
        <v>500</v>
      </c>
      <c r="V1251" s="14"/>
    </row>
    <row r="1252" spans="20:22" ht="16" customHeight="1" x14ac:dyDescent="0.25">
      <c r="T1252" s="23">
        <v>44004</v>
      </c>
      <c r="U1252" s="23">
        <v>499</v>
      </c>
      <c r="V1252" s="14"/>
    </row>
    <row r="1253" spans="20:22" ht="16" customHeight="1" x14ac:dyDescent="0.25">
      <c r="T1253" s="23">
        <v>44001</v>
      </c>
      <c r="U1253" s="23">
        <v>501</v>
      </c>
      <c r="V1253" s="14"/>
    </row>
    <row r="1254" spans="20:22" ht="16" customHeight="1" x14ac:dyDescent="0.25">
      <c r="T1254" s="23">
        <v>44000</v>
      </c>
      <c r="U1254" s="23">
        <v>500</v>
      </c>
      <c r="V1254" s="14"/>
    </row>
    <row r="1255" spans="20:22" ht="16" customHeight="1" x14ac:dyDescent="0.25">
      <c r="T1255" s="23">
        <v>43999</v>
      </c>
      <c r="U1255" s="23">
        <v>503</v>
      </c>
      <c r="V1255" s="14"/>
    </row>
    <row r="1256" spans="20:22" ht="16" customHeight="1" x14ac:dyDescent="0.25">
      <c r="T1256" s="23">
        <v>43998</v>
      </c>
      <c r="U1256" s="23">
        <v>513</v>
      </c>
      <c r="V1256" s="14"/>
    </row>
    <row r="1257" spans="20:22" ht="16" customHeight="1" x14ac:dyDescent="0.25">
      <c r="T1257" s="23">
        <v>43997</v>
      </c>
      <c r="U1257" s="23">
        <v>511</v>
      </c>
      <c r="V1257" s="14"/>
    </row>
    <row r="1258" spans="20:22" ht="16" customHeight="1" x14ac:dyDescent="0.25">
      <c r="T1258" s="23">
        <v>43994</v>
      </c>
      <c r="U1258" s="23">
        <v>511</v>
      </c>
      <c r="V1258" s="14"/>
    </row>
    <row r="1259" spans="20:22" ht="16" customHeight="1" x14ac:dyDescent="0.25">
      <c r="T1259" s="23">
        <v>43993</v>
      </c>
      <c r="U1259" s="23">
        <v>510</v>
      </c>
      <c r="V1259" s="14"/>
    </row>
    <row r="1260" spans="20:22" ht="16" customHeight="1" x14ac:dyDescent="0.25">
      <c r="T1260" s="23">
        <v>43992</v>
      </c>
      <c r="U1260" s="23">
        <v>512</v>
      </c>
      <c r="V1260" s="14"/>
    </row>
    <row r="1261" spans="20:22" ht="16" customHeight="1" x14ac:dyDescent="0.25">
      <c r="T1261" s="23">
        <v>43991</v>
      </c>
      <c r="U1261" s="23">
        <v>518</v>
      </c>
      <c r="V1261" s="14"/>
    </row>
    <row r="1262" spans="20:22" ht="16" customHeight="1" x14ac:dyDescent="0.25">
      <c r="T1262" s="23">
        <v>43990</v>
      </c>
      <c r="U1262" s="23">
        <v>515</v>
      </c>
      <c r="V1262" s="14"/>
    </row>
    <row r="1263" spans="20:22" ht="16" customHeight="1" x14ac:dyDescent="0.25">
      <c r="T1263" s="23">
        <v>43987</v>
      </c>
      <c r="U1263" s="23">
        <v>517</v>
      </c>
      <c r="V1263" s="14"/>
    </row>
    <row r="1264" spans="20:22" ht="16" customHeight="1" x14ac:dyDescent="0.25">
      <c r="T1264" s="23">
        <v>43986</v>
      </c>
      <c r="U1264" s="23">
        <v>517</v>
      </c>
      <c r="V1264" s="14"/>
    </row>
    <row r="1265" spans="20:22" ht="16" customHeight="1" x14ac:dyDescent="0.25">
      <c r="T1265" s="23">
        <v>43985</v>
      </c>
      <c r="U1265" s="23">
        <v>510</v>
      </c>
      <c r="V1265" s="14"/>
    </row>
  </sheetData>
  <pageMargins left="0.7" right="0.7" top="0.75" bottom="0.75" header="0.3" footer="0.3"/>
  <pageSetup scale="50" orientation="portrait"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4A016-5FE0-4D75-9B98-20D6110BB40A}">
  <sheetPr>
    <tabColor rgb="FF00B0F0"/>
  </sheetPr>
  <dimension ref="D3:AC1231"/>
  <sheetViews>
    <sheetView zoomScaleNormal="100" zoomScaleSheetLayoutView="70" workbookViewId="0" zoomScale="85">
      <selection activeCell="A1" sqref="A1"/>
    </sheetView>
  </sheetViews>
  <sheetFormatPr defaultColWidth="10.6328125" defaultRowHeight="16" customHeight="1" x14ac:dyDescent="0.25"/>
  <cols>
    <col width="10.6328125" customWidth="1" style="33" min="1" max="16384"/>
  </cols>
  <sheetData xmlns="http://schemas.openxmlformats.org/spreadsheetml/2006/main" xmlns:x14ac="http://schemas.microsoft.com/office/spreadsheetml/2009/9/ac">
    <row r="3" spans="4:29" s="28" customFormat="1" ht="16" customHeight="1" x14ac:dyDescent="0.25">
      <c r="D3" s="119" t="s">
        <v>6</v>
      </c>
      <c r="E3" s="119"/>
      <c r="F3" s="119"/>
      <c r="G3" s="119"/>
      <c r="H3" s="119"/>
      <c r="I3" s="119"/>
      <c r="J3" s="119"/>
      <c r="K3" s="120" t="s">
        <v>14</v>
      </c>
      <c r="L3" s="119"/>
      <c r="M3" s="119"/>
      <c r="N3" s="119"/>
      <c r="O3" s="119"/>
      <c r="P3" s="119"/>
      <c r="Q3" s="119"/>
      <c r="R3" s="119"/>
    </row>
    <row r="4" spans="4:29" s="28" customFormat="1" ht="16" customHeight="1" x14ac:dyDescent="0.25">
      <c r="D4" s="6" t="s">
        <v>41</v>
      </c>
      <c r="E4" s="29"/>
      <c r="F4" s="29"/>
      <c r="G4" s="29"/>
      <c r="H4" s="29"/>
      <c r="I4" s="29"/>
      <c r="J4" s="29"/>
      <c r="K4" s="120" t="s">
        <v>0</v>
      </c>
      <c r="L4" s="29"/>
      <c r="M4" s="29"/>
      <c r="N4" s="29"/>
      <c r="O4" s="29"/>
      <c r="P4" s="29"/>
      <c r="Q4" s="29"/>
      <c r="R4" s="29"/>
    </row>
    <row r="5" spans="4:29" s="28" customFormat="1" ht="16" customHeight="1" x14ac:dyDescent="0.25">
      <c r="D5" s="5" t="s">
        <v>304</v>
      </c>
      <c r="E5" s="29"/>
      <c r="F5" s="29"/>
      <c r="G5" s="29"/>
      <c r="H5" s="29"/>
      <c r="I5" s="29"/>
      <c r="J5" s="29"/>
      <c r="K5" s="30"/>
      <c r="L5" s="29"/>
      <c r="M5" s="29"/>
      <c r="N5" s="29"/>
      <c r="O5" s="29"/>
      <c r="P5" s="29"/>
      <c r="Q5" s="29"/>
      <c r="R5" s="29"/>
      <c r="S5" s="30"/>
      <c r="T5" s="30"/>
      <c r="U5" s="30"/>
      <c r="V5" s="30"/>
      <c r="W5" s="30"/>
    </row>
    <row r="6" spans="4:29" ht="16" customHeight="1" x14ac:dyDescent="0.25">
      <c r="D6" s="4"/>
      <c r="E6" s="31"/>
      <c r="F6" s="31"/>
      <c r="G6" s="31"/>
      <c r="H6" s="31"/>
      <c r="I6" s="31"/>
      <c r="J6" s="31"/>
      <c r="K6" s="32"/>
      <c r="L6" s="31"/>
      <c r="M6" s="31"/>
      <c r="N6" s="31"/>
      <c r="O6" s="31"/>
      <c r="P6" s="31"/>
      <c r="Q6" s="31"/>
      <c r="R6" s="31"/>
      <c r="S6" s="32"/>
      <c r="T6" s="32"/>
      <c r="U6" s="32"/>
      <c r="V6" s="32"/>
      <c r="W6" s="32"/>
    </row>
    <row r="7" spans="4:29" ht="16" customHeight="1" x14ac:dyDescent="0.25">
      <c r="D7" s="121" t="s">
        <v>39</v>
      </c>
      <c r="E7" s="121"/>
      <c r="F7" s="121"/>
      <c r="G7" s="121"/>
      <c r="H7" s="121"/>
      <c r="I7" s="121"/>
      <c r="J7" s="121"/>
      <c r="M7" s="121" t="s">
        <v>332</v>
      </c>
      <c r="N7" s="121"/>
      <c r="O7" s="121"/>
      <c r="P7" s="121"/>
      <c r="Q7" s="121"/>
      <c r="S7" s="121" t="s">
        <v>335</v>
      </c>
      <c r="T7" s="121"/>
      <c r="U7" s="121"/>
      <c r="Y7" s="4"/>
      <c r="AA7" s="4"/>
    </row>
    <row r="8" spans="4:29" ht="16" customHeight="1" x14ac:dyDescent="0.25">
      <c r="N8" s="121" t="s">
        <v>37</v>
      </c>
      <c r="O8" s="121"/>
      <c r="P8" s="121"/>
      <c r="AA8" s="4"/>
      <c r="AC8" s="4"/>
    </row>
    <row r="9" spans="4:29" ht="16" customHeight="1" x14ac:dyDescent="0.25">
      <c r="M9" s="33" t="s">
        <v>38</v>
      </c>
      <c r="N9" s="122" t="s">
        <v>333</v>
      </c>
      <c r="O9" s="122" t="s">
        <v>334</v>
      </c>
      <c r="P9" s="122" t="s">
        <v>39</v>
      </c>
      <c r="S9" s="4" t="s">
        <v>38</v>
      </c>
      <c r="T9" s="4" t="s">
        <v>180</v>
      </c>
      <c r="U9" s="4" t="s">
        <v>181</v>
      </c>
      <c r="W9" s="33" t="s">
        <v>38</v>
      </c>
      <c r="X9" s="122" t="s">
        <v>333</v>
      </c>
      <c r="Y9" s="122" t="s">
        <v>334</v>
      </c>
      <c r="AA9" s="4"/>
      <c r="AC9" s="4"/>
    </row>
    <row r="10" spans="4:29" ht="16" customHeight="1" x14ac:dyDescent="0.25">
      <c r="M10" s="33">
        <v>45601</v>
      </c>
      <c r="N10" s="33" cm="1">
        <f t="array" ref="N10">IFERROR(INDEX(X:X,MATCH($M10,$W:$W,0),),N9)</f>
        <v>91.95</v>
      </c>
      <c r="O10" s="33" cm="1">
        <f t="array" ref="O10">IFERROR(INDEX(Y:Y,MATCH($M10,$W:$W,0),),O9)</f>
        <v>95.07</v>
      </c>
      <c r="P10" s="33" cm="1">
        <f t="array" ref="P10">IFERROR(INDEX(T:T,MATCH($M10,$S:$S,0),),P9)</f>
        <v>3.17</v>
      </c>
      <c r="Q10" s="33" cm="1">
        <f t="array" ref="Q10">IFERROR(INDEX(U:U,MATCH($M10,$S:$S,0),),Q9)</f>
        <v>313371</v>
      </c>
      <c r="S10" s="1">
        <v>44405</v>
      </c>
      <c r="T10" s="1">
        <v>22</v>
      </c>
      <c r="U10" s="1">
        <v>13633040</v>
      </c>
      <c r="W10" s="19">
        <v>44377</v>
      </c>
      <c r="X10" s="19">
        <v>99.5</v>
      </c>
      <c r="Y10" s="19">
        <v>100.38</v>
      </c>
      <c r="AA10" s="4"/>
      <c r="AC10" s="4"/>
    </row>
    <row r="11" spans="4:29" ht="16" customHeight="1" x14ac:dyDescent="0.25">
      <c r="M11" s="33">
        <v>45602</v>
      </c>
      <c r="N11" s="33" cm="1">
        <f t="array" ref="N11">IFERROR(INDEX(X:X,MATCH($M11,$W:$W,0),),N10)</f>
        <v>92.2</v>
      </c>
      <c r="O11" s="33" cm="1">
        <f t="array" ref="O11">IFERROR(INDEX(Y:Y,MATCH($M11,$W:$W,0),),O10)</f>
        <v>95.32</v>
      </c>
      <c r="P11" s="33" cm="1">
        <f t="array" ref="P11">IFERROR(INDEX(T:T,MATCH(M11,S:S,0),),P10)</f>
        <v>3.27</v>
      </c>
      <c r="Q11" s="33" cm="1">
        <f t="array" ref="Q11">IFERROR(INDEX(U:U,MATCH($M11,$S:$S,0),),Q10)</f>
        <v>272443</v>
      </c>
      <c r="S11" s="1">
        <v>44406</v>
      </c>
      <c r="T11" s="1">
        <v>22.21</v>
      </c>
      <c r="U11" s="1">
        <v>2828645</v>
      </c>
      <c r="W11" s="19">
        <v>44852</v>
      </c>
      <c r="X11" s="19">
        <v>76.02</v>
      </c>
      <c r="Y11" s="19">
        <v>80.11</v>
      </c>
      <c r="AA11" s="4"/>
      <c r="AC11" s="4"/>
    </row>
    <row r="12" spans="4:29" ht="16" customHeight="1" x14ac:dyDescent="0.25">
      <c r="M12" s="33">
        <v>45603</v>
      </c>
      <c r="N12" s="33" cm="1">
        <f t="array" ref="N12">IFERROR(INDEX(X:X,MATCH($M12,$W:$W,0),),N11)</f>
        <v>92.22</v>
      </c>
      <c r="O12" s="33" cm="1">
        <f t="array" ref="O12">IFERROR(INDEX(Y:Y,MATCH($M12,$W:$W,0),),O11)</f>
        <v>95.35</v>
      </c>
      <c r="P12" s="33" cm="1">
        <f t="array" ref="P12">IFERROR(INDEX(T:T,MATCH(M12,S:S,0),),P11)</f>
        <v>3.14</v>
      </c>
      <c r="Q12" s="33" cm="1">
        <f t="array" ref="Q12">IFERROR(INDEX(U:U,MATCH($M12,$S:$S,0),),Q11)</f>
        <v>230849</v>
      </c>
      <c r="S12" s="1">
        <v>44409</v>
      </c>
      <c r="T12" s="1">
        <v>24.2</v>
      </c>
      <c r="U12" s="1">
        <v>1892916</v>
      </c>
      <c r="W12" s="19">
        <v>44853</v>
      </c>
      <c r="X12" s="19">
        <v>76.040000000000006</v>
      </c>
      <c r="Y12" s="19">
        <v>80.13</v>
      </c>
      <c r="AA12" s="4"/>
      <c r="AC12" s="4"/>
    </row>
    <row r="13" spans="4:29" ht="16" customHeight="1" x14ac:dyDescent="0.25">
      <c r="M13" s="33">
        <v>45604</v>
      </c>
      <c r="N13" s="33" cm="1">
        <f t="array" ref="N13">IFERROR(INDEX(X:X,MATCH($M13,$W:$W,0),),N12)</f>
        <v>92.31</v>
      </c>
      <c r="O13" s="33" cm="1">
        <f t="array" ref="O13">IFERROR(INDEX(Y:Y,MATCH($M13,$W:$W,0),),O12)</f>
        <v>95.44</v>
      </c>
      <c r="P13" s="33" cm="1">
        <f t="array" ref="P13">IFERROR(INDEX(T:T,MATCH(M13,S:S,0),),P12)</f>
        <v>3.14</v>
      </c>
      <c r="Q13" s="33" cm="1">
        <f t="array" ref="Q13">IFERROR(INDEX(U:U,MATCH($M13,$S:$S,0),),Q12)</f>
        <v>230849</v>
      </c>
      <c r="S13" s="1">
        <v>44410</v>
      </c>
      <c r="T13" s="1">
        <v>27.07</v>
      </c>
      <c r="U13" s="1">
        <v>1962579</v>
      </c>
      <c r="W13" s="19">
        <v>44372</v>
      </c>
      <c r="X13" s="19">
        <v>99.44</v>
      </c>
      <c r="Y13" s="19">
        <v>100.25</v>
      </c>
      <c r="AA13" s="4"/>
      <c r="AC13" s="4"/>
    </row>
    <row r="14" spans="4:29" ht="16" customHeight="1" x14ac:dyDescent="0.25">
      <c r="M14" s="33">
        <v>45607</v>
      </c>
      <c r="N14" s="33" cm="1">
        <f t="array" ref="N14">IFERROR(INDEX(X:X,MATCH($M14,$W:$W,0),),N13)</f>
        <v>92.31</v>
      </c>
      <c r="O14" s="33" cm="1">
        <f t="array" ref="O14">IFERROR(INDEX(Y:Y,MATCH($M14,$W:$W,0),),O13)</f>
        <v>95.44</v>
      </c>
      <c r="P14" s="33" cm="1">
        <f t="array" ref="P14">IFERROR(INDEX(T:T,MATCH(M14,S:S,0),),P13)</f>
        <v>2.97</v>
      </c>
      <c r="Q14" s="33" cm="1">
        <f t="array" ref="Q14">IFERROR(INDEX(U:U,MATCH($M14,$S:$S,0),),Q13)</f>
        <v>294647</v>
      </c>
      <c r="S14" s="1">
        <v>44411</v>
      </c>
      <c r="T14" s="1">
        <v>27.75</v>
      </c>
      <c r="U14" s="1">
        <v>2689015</v>
      </c>
      <c r="W14" s="19">
        <v>44378</v>
      </c>
      <c r="X14" s="19">
        <v>99.43</v>
      </c>
      <c r="Y14" s="19">
        <v>100.27</v>
      </c>
      <c r="AA14" s="4"/>
      <c r="AC14" s="4"/>
    </row>
    <row r="15" spans="4:29" ht="16" customHeight="1" x14ac:dyDescent="0.25">
      <c r="M15" s="33">
        <v>45608</v>
      </c>
      <c r="N15" s="33" cm="1">
        <f t="array" ref="N15">IFERROR(INDEX(X:X,MATCH($M15,$W:$W,0),),N14)</f>
        <v>92.16</v>
      </c>
      <c r="O15" s="33" cm="1">
        <f t="array" ref="O15">IFERROR(INDEX(Y:Y,MATCH($M15,$W:$W,0),),O14)</f>
        <v>95.29</v>
      </c>
      <c r="P15" s="33" cm="1">
        <f t="array" ref="P15">IFERROR(INDEX(T:T,MATCH(M15,S:S,0),),P14)</f>
        <v>2.94</v>
      </c>
      <c r="Q15" s="33" cm="1">
        <f t="array" ref="Q15">IFERROR(INDEX(U:U,MATCH($M15,$S:$S,0),),Q14)</f>
        <v>243699</v>
      </c>
      <c r="S15" s="1">
        <v>44412</v>
      </c>
      <c r="T15" s="1">
        <v>29.4</v>
      </c>
      <c r="U15" s="1">
        <v>2670300</v>
      </c>
      <c r="W15" s="19">
        <v>44382</v>
      </c>
      <c r="X15" s="19">
        <v>99.45</v>
      </c>
      <c r="Y15" s="19">
        <v>100.29</v>
      </c>
      <c r="AA15" s="4"/>
      <c r="AC15" s="4"/>
    </row>
    <row r="16" spans="4:29" ht="16" customHeight="1" x14ac:dyDescent="0.25">
      <c r="M16" s="33">
        <v>45609</v>
      </c>
      <c r="N16" s="33" cm="1">
        <f t="array" ref="N16">IFERROR(INDEX(X:X,MATCH($M16,$W:$W,0),),N15)</f>
        <v>92.03</v>
      </c>
      <c r="O16" s="33" cm="1">
        <f t="array" ref="O16">IFERROR(INDEX(Y:Y,MATCH($M16,$W:$W,0),),O15)</f>
        <v>95.16</v>
      </c>
      <c r="P16" s="33" cm="1">
        <f t="array" ref="P16">IFERROR(INDEX(T:T,MATCH(M16,S:S,0),),P15)</f>
        <v>2.95</v>
      </c>
      <c r="Q16" s="33" cm="1">
        <f t="array" ref="Q16">IFERROR(INDEX(U:U,MATCH($M16,$S:$S,0),),Q15)</f>
        <v>94064</v>
      </c>
      <c r="S16" s="1">
        <v>44413</v>
      </c>
      <c r="T16" s="1">
        <v>29.21</v>
      </c>
      <c r="U16" s="1">
        <v>635268</v>
      </c>
      <c r="W16" s="19">
        <v>44375</v>
      </c>
      <c r="X16" s="19">
        <v>99.43</v>
      </c>
      <c r="Y16" s="19">
        <v>100.25</v>
      </c>
      <c r="AA16" s="4"/>
      <c r="AC16" s="4"/>
    </row>
    <row r="17" spans="4:29" ht="16" customHeight="1" x14ac:dyDescent="0.25">
      <c r="M17" s="33">
        <v>45610</v>
      </c>
      <c r="N17" s="33" cm="1">
        <f t="array" ref="N17">IFERROR(INDEX(X:X,MATCH($M17,$W:$W,0),),N16)</f>
        <v>91.96</v>
      </c>
      <c r="O17" s="33" cm="1">
        <f t="array" ref="O17">IFERROR(INDEX(Y:Y,MATCH($M17,$W:$W,0),),O16)</f>
        <v>95.09</v>
      </c>
      <c r="P17" s="33" cm="1">
        <f t="array" ref="P17">IFERROR(INDEX(T:T,MATCH(M17,S:S,0),),P16)</f>
        <v>2.97</v>
      </c>
      <c r="Q17" s="33" cm="1">
        <f t="array" ref="Q17">IFERROR(INDEX(U:U,MATCH($M17,$S:$S,0),),Q16)</f>
        <v>110716</v>
      </c>
      <c r="S17" s="1">
        <v>44416</v>
      </c>
      <c r="T17" s="1">
        <v>30.79</v>
      </c>
      <c r="U17" s="1">
        <v>644445</v>
      </c>
      <c r="W17" s="19">
        <v>44379</v>
      </c>
      <c r="X17" s="19">
        <v>99.45</v>
      </c>
      <c r="Y17" s="19">
        <v>100.29</v>
      </c>
      <c r="AA17" s="4"/>
      <c r="AC17" s="4"/>
    </row>
    <row r="18" spans="4:29" ht="16" customHeight="1" x14ac:dyDescent="0.25">
      <c r="M18" s="33">
        <v>45611</v>
      </c>
      <c r="N18" s="33" cm="1">
        <f t="array" ref="N18">IFERROR(INDEX(X:X,MATCH($M18,$W:$W,0),),N17)</f>
        <v>91.95</v>
      </c>
      <c r="O18" s="33" cm="1">
        <f t="array" ref="O18">IFERROR(INDEX(Y:Y,MATCH($M18,$W:$W,0),),O17)</f>
        <v>95.08</v>
      </c>
      <c r="P18" s="33" cm="1">
        <f t="array" ref="P18">IFERROR(INDEX(T:T,MATCH(M18,S:S,0),),P17)</f>
        <v>2.97</v>
      </c>
      <c r="Q18" s="33" cm="1">
        <f t="array" ref="Q18">IFERROR(INDEX(U:U,MATCH($M18,$S:$S,0),),Q17)</f>
        <v>110716</v>
      </c>
      <c r="S18" s="1">
        <v>44417</v>
      </c>
      <c r="T18" s="1">
        <v>31.65</v>
      </c>
      <c r="U18" s="1">
        <v>641109</v>
      </c>
      <c r="W18" s="19">
        <v>44376</v>
      </c>
      <c r="X18" s="19">
        <v>99.42</v>
      </c>
      <c r="Y18" s="19">
        <v>100.25</v>
      </c>
      <c r="AA18" s="4"/>
      <c r="AC18" s="4"/>
    </row>
    <row r="19" spans="4:29" ht="16" customHeight="1" x14ac:dyDescent="0.25">
      <c r="M19" s="33">
        <v>45614</v>
      </c>
      <c r="N19" s="33" cm="1">
        <f t="array" ref="N19">IFERROR(INDEX(X:X,MATCH($M19,$W:$W,0),),N18)</f>
        <v>91.94</v>
      </c>
      <c r="O19" s="33" cm="1">
        <f t="array" ref="O19">IFERROR(INDEX(Y:Y,MATCH($M19,$W:$W,0),),O18)</f>
        <v>95.07</v>
      </c>
      <c r="P19" s="33" cm="1">
        <f t="array" ref="P19">IFERROR(INDEX(T:T,MATCH(M19,S:S,0),),P18)</f>
        <v>2.88</v>
      </c>
      <c r="Q19" s="33" cm="1">
        <f t="array" ref="Q19">IFERROR(INDEX(U:U,MATCH($M19,$S:$S,0),),Q18)</f>
        <v>135448</v>
      </c>
      <c r="S19" s="1">
        <v>44418</v>
      </c>
      <c r="T19" s="1">
        <v>29.37</v>
      </c>
      <c r="U19" s="1">
        <v>998947</v>
      </c>
      <c r="W19" s="19">
        <v>44383</v>
      </c>
      <c r="X19" s="19">
        <v>99.45</v>
      </c>
      <c r="Y19" s="19">
        <v>100.29</v>
      </c>
      <c r="AA19" s="4"/>
      <c r="AC19" s="4"/>
    </row>
    <row r="20" spans="4:29" ht="16" customHeight="1" x14ac:dyDescent="0.25">
      <c r="M20" s="33">
        <v>45615</v>
      </c>
      <c r="N20" s="33" cm="1">
        <f t="array" ref="N20">IFERROR(INDEX(X:X,MATCH($M20,$W:$W,0),),N19)</f>
        <v>91.9</v>
      </c>
      <c r="O20" s="33" cm="1">
        <f t="array" ref="O20">IFERROR(INDEX(Y:Y,MATCH($M20,$W:$W,0),),O19)</f>
        <v>95.03</v>
      </c>
      <c r="P20" s="33" cm="1">
        <f t="array" ref="P20">IFERROR(INDEX(T:T,MATCH(M20,S:S,0),),P19)</f>
        <v>2.87</v>
      </c>
      <c r="Q20" s="33" cm="1">
        <f t="array" ref="Q20">IFERROR(INDEX(U:U,MATCH($M20,$S:$S,0),),Q19)</f>
        <v>102227</v>
      </c>
      <c r="S20" s="1">
        <v>44419</v>
      </c>
      <c r="T20" s="1">
        <v>25.8</v>
      </c>
      <c r="U20" s="1">
        <v>1205749</v>
      </c>
      <c r="W20" s="19">
        <v>44390</v>
      </c>
      <c r="X20" s="19">
        <v>99.46</v>
      </c>
      <c r="Y20" s="19">
        <v>100.28</v>
      </c>
      <c r="AA20" s="4"/>
      <c r="AC20" s="4"/>
    </row>
    <row r="21" spans="4:29" ht="16" customHeight="1" x14ac:dyDescent="0.25">
      <c r="M21" s="33">
        <v>45616</v>
      </c>
      <c r="N21" s="33" cm="1">
        <f t="array" ref="N21">IFERROR(INDEX(X:X,MATCH($M21,$W:$W,0),),N20)</f>
        <v>91.91</v>
      </c>
      <c r="O21" s="33" cm="1">
        <f t="array" ref="O21">IFERROR(INDEX(Y:Y,MATCH($M21,$W:$W,0),),O20)</f>
        <v>95.04</v>
      </c>
      <c r="P21" s="33" cm="1">
        <f t="array" ref="P21">IFERROR(INDEX(T:T,MATCH(M21,S:S,0),),P20)</f>
        <v>2.91</v>
      </c>
      <c r="Q21" s="33" cm="1">
        <f t="array" ref="Q21">IFERROR(INDEX(U:U,MATCH($M21,$S:$S,0),),Q20)</f>
        <v>119634</v>
      </c>
      <c r="S21" s="1">
        <v>44420</v>
      </c>
      <c r="T21" s="1">
        <v>26.76</v>
      </c>
      <c r="U21" s="1">
        <v>363382</v>
      </c>
      <c r="W21" s="19">
        <v>44384</v>
      </c>
      <c r="X21" s="19">
        <v>99.46</v>
      </c>
      <c r="Y21" s="19">
        <v>100.28</v>
      </c>
      <c r="AA21" s="4"/>
      <c r="AC21" s="4"/>
    </row>
    <row r="22" spans="4:29" ht="16" customHeight="1" x14ac:dyDescent="0.25">
      <c r="D22" s="121" t="s">
        <v>45</v>
      </c>
      <c r="E22" s="121"/>
      <c r="F22" s="121"/>
      <c r="G22" s="121"/>
      <c r="H22" s="121"/>
      <c r="I22" s="121"/>
      <c r="J22" s="121"/>
      <c r="M22" s="33">
        <v>45617</v>
      </c>
      <c r="N22" s="33" cm="1">
        <f t="array" ref="N22">IFERROR(INDEX(X:X,MATCH($M22,$W:$W,0),),N21)</f>
        <v>91.89</v>
      </c>
      <c r="O22" s="33" cm="1">
        <f t="array" ref="O22">IFERROR(INDEX(Y:Y,MATCH($M22,$W:$W,0),),O21)</f>
        <v>95.02</v>
      </c>
      <c r="P22" s="33" cm="1">
        <f t="array" ref="P22">IFERROR(INDEX(T:T,MATCH(M22,S:S,0),),P21)</f>
        <v>2.95</v>
      </c>
      <c r="Q22" s="33" cm="1">
        <f t="array" ref="Q22">IFERROR(INDEX(U:U,MATCH($M22,$S:$S,0),),Q21)</f>
        <v>146861</v>
      </c>
      <c r="S22" s="1">
        <v>44423</v>
      </c>
      <c r="T22" s="1">
        <v>26.15</v>
      </c>
      <c r="U22" s="1">
        <v>383187</v>
      </c>
      <c r="W22" s="19">
        <v>44385</v>
      </c>
      <c r="X22" s="19">
        <v>99.45</v>
      </c>
      <c r="Y22" s="19">
        <v>100.27</v>
      </c>
      <c r="AA22" s="4"/>
      <c r="AC22" s="4"/>
    </row>
    <row r="23" spans="4:29" ht="16" customHeight="1" x14ac:dyDescent="0.25">
      <c r="M23" s="33">
        <v>45618</v>
      </c>
      <c r="N23" s="33" cm="1">
        <f t="array" ref="N23">IFERROR(INDEX(X:X,MATCH($M23,$W:$W,0),),N22)</f>
        <v>91.86</v>
      </c>
      <c r="O23" s="33" cm="1">
        <f t="array" ref="O23">IFERROR(INDEX(Y:Y,MATCH($M23,$W:$W,0),),O22)</f>
        <v>94.98</v>
      </c>
      <c r="P23" s="33" cm="1">
        <f t="array" ref="P23">IFERROR(INDEX(T:T,MATCH(M23,S:S,0),),P22)</f>
        <v>2.95</v>
      </c>
      <c r="Q23" s="33" cm="1">
        <f t="array" ref="Q23">IFERROR(INDEX(U:U,MATCH($M23,$S:$S,0),),Q22)</f>
        <v>146861</v>
      </c>
      <c r="S23" s="1">
        <v>44424</v>
      </c>
      <c r="T23" s="1">
        <v>25.27</v>
      </c>
      <c r="U23" s="1">
        <v>771076</v>
      </c>
      <c r="W23" s="19">
        <v>44391</v>
      </c>
      <c r="X23" s="19">
        <v>99.46</v>
      </c>
      <c r="Y23" s="19">
        <v>100.28</v>
      </c>
      <c r="AA23" s="4"/>
      <c r="AC23" s="4"/>
    </row>
    <row r="24" spans="4:29" ht="16" customHeight="1" x14ac:dyDescent="0.25">
      <c r="M24" s="33">
        <v>45621</v>
      </c>
      <c r="N24" s="33" cm="1">
        <f t="array" ref="N24">IFERROR(INDEX(X:X,MATCH($M24,$W:$W,0),),N23)</f>
        <v>91.77</v>
      </c>
      <c r="O24" s="33" cm="1">
        <f t="array" ref="O24">IFERROR(INDEX(Y:Y,MATCH($M24,$W:$W,0),),O23)</f>
        <v>94.9</v>
      </c>
      <c r="P24" s="33" cm="1">
        <f t="array" ref="P24">IFERROR(INDEX(T:T,MATCH(M24,S:S,0),),P23)</f>
        <v>3.19</v>
      </c>
      <c r="Q24" s="33" cm="1">
        <f t="array" ref="Q24">IFERROR(INDEX(U:U,MATCH($M24,$S:$S,0),),Q23)</f>
        <v>248057</v>
      </c>
      <c r="S24" s="1">
        <v>44425</v>
      </c>
      <c r="T24" s="1">
        <v>25.35</v>
      </c>
      <c r="U24" s="1">
        <v>454582</v>
      </c>
      <c r="W24" s="19">
        <v>44386</v>
      </c>
      <c r="X24" s="19">
        <v>99.46</v>
      </c>
      <c r="Y24" s="19">
        <v>100.28</v>
      </c>
      <c r="AA24" s="4"/>
      <c r="AC24" s="4"/>
    </row>
    <row r="25" spans="4:29" ht="16" customHeight="1" x14ac:dyDescent="0.25">
      <c r="M25" s="33">
        <v>45622</v>
      </c>
      <c r="N25" s="33" cm="1">
        <f t="array" ref="N25">IFERROR(INDEX(X:X,MATCH($M25,$W:$W,0),),N24)</f>
        <v>91.75</v>
      </c>
      <c r="O25" s="33" cm="1">
        <f t="array" ref="O25">IFERROR(INDEX(Y:Y,MATCH($M25,$W:$W,0),),O24)</f>
        <v>94.88</v>
      </c>
      <c r="P25" s="33" cm="1">
        <f t="array" ref="P25">IFERROR(INDEX(T:T,MATCH(M25,S:S,0),),P24)</f>
        <v>3.23</v>
      </c>
      <c r="Q25" s="33" cm="1">
        <f t="array" ref="Q25">IFERROR(INDEX(U:U,MATCH($M25,$S:$S,0),),Q24)</f>
        <v>131745</v>
      </c>
      <c r="S25" s="1">
        <v>44426</v>
      </c>
      <c r="T25" s="1">
        <v>25.78</v>
      </c>
      <c r="U25" s="1">
        <v>468848</v>
      </c>
      <c r="W25" s="19">
        <v>44393</v>
      </c>
      <c r="X25" s="19">
        <v>99.48</v>
      </c>
      <c r="Y25" s="19">
        <v>100.3</v>
      </c>
      <c r="AA25" s="4"/>
      <c r="AC25" s="4"/>
    </row>
    <row r="26" spans="4:29" ht="16" customHeight="1" x14ac:dyDescent="0.25">
      <c r="M26" s="33">
        <v>45623</v>
      </c>
      <c r="N26" s="33" cm="1">
        <f t="array" ref="N26">IFERROR(INDEX(X:X,MATCH($M26,$W:$W,0),),N25)</f>
        <v>91.75</v>
      </c>
      <c r="O26" s="33" cm="1">
        <f t="array" ref="O26">IFERROR(INDEX(Y:Y,MATCH($M26,$W:$W,0),),O25)</f>
        <v>94.88</v>
      </c>
      <c r="P26" s="33" cm="1">
        <f t="array" ref="P26">IFERROR(INDEX(T:T,MATCH(M26,S:S,0),),P25)</f>
        <v>3.23</v>
      </c>
      <c r="Q26" s="33" cm="1">
        <f t="array" ref="Q26">IFERROR(INDEX(U:U,MATCH($M26,$S:$S,0),),Q25)</f>
        <v>131745</v>
      </c>
      <c r="S26" s="1">
        <v>44427</v>
      </c>
      <c r="T26" s="1">
        <v>25</v>
      </c>
      <c r="U26" s="1">
        <v>838060</v>
      </c>
      <c r="W26" s="19">
        <v>44392</v>
      </c>
      <c r="X26" s="19">
        <v>99.48</v>
      </c>
      <c r="Y26" s="19">
        <v>100.3</v>
      </c>
      <c r="AA26" s="4"/>
      <c r="AC26" s="4"/>
    </row>
    <row r="27" spans="4:29" ht="16" customHeight="1" x14ac:dyDescent="0.25">
      <c r="M27" s="33">
        <v>45624</v>
      </c>
      <c r="N27" s="33" cm="1">
        <f t="array" ref="N27">IFERROR(INDEX(X:X,MATCH($M27,$W:$W,0),),N26)</f>
        <v>91.75</v>
      </c>
      <c r="O27" s="33" cm="1">
        <f t="array" ref="O27">IFERROR(INDEX(Y:Y,MATCH($M27,$W:$W,0),),O26)</f>
        <v>94.88</v>
      </c>
      <c r="P27" s="33" cm="1">
        <f t="array" ref="P27">IFERROR(INDEX(T:T,MATCH(M27,S:S,0),),P26)</f>
        <v>3.21</v>
      </c>
      <c r="Q27" s="33" cm="1">
        <f t="array" ref="Q27">IFERROR(INDEX(U:U,MATCH($M27,$S:$S,0),),Q26)</f>
        <v>51694</v>
      </c>
      <c r="S27" s="1">
        <v>44430</v>
      </c>
      <c r="T27" s="1">
        <v>27.29</v>
      </c>
      <c r="U27" s="1">
        <v>2179088</v>
      </c>
      <c r="W27" s="19">
        <v>44396</v>
      </c>
      <c r="X27" s="19">
        <v>99.38</v>
      </c>
      <c r="Y27" s="19">
        <v>100.2</v>
      </c>
      <c r="AA27" s="4"/>
      <c r="AC27" s="4"/>
    </row>
    <row r="28" spans="4:29" ht="16" customHeight="1" x14ac:dyDescent="0.25">
      <c r="M28" s="33">
        <v>45625</v>
      </c>
      <c r="N28" s="33" cm="1">
        <f t="array" ref="N28">IFERROR(INDEX(X:X,MATCH($M28,$W:$W,0),),N27)</f>
        <v>91.76</v>
      </c>
      <c r="O28" s="33" cm="1">
        <f t="array" ref="O28">IFERROR(INDEX(Y:Y,MATCH($M28,$W:$W,0),),O27)</f>
        <v>94.87</v>
      </c>
      <c r="P28" s="33" cm="1">
        <f t="array" ref="P28">IFERROR(INDEX(T:T,MATCH(M28,S:S,0),),P27)</f>
        <v>3.21</v>
      </c>
      <c r="Q28" s="33" cm="1">
        <f t="array" ref="Q28">IFERROR(INDEX(U:U,MATCH($M28,$S:$S,0),),Q27)</f>
        <v>51694</v>
      </c>
      <c r="S28" s="1">
        <v>44431</v>
      </c>
      <c r="T28" s="1">
        <v>24.72</v>
      </c>
      <c r="U28" s="1">
        <v>1410955</v>
      </c>
      <c r="W28" s="19">
        <v>44389</v>
      </c>
      <c r="X28" s="19">
        <v>99.45</v>
      </c>
      <c r="Y28" s="19">
        <v>100.27</v>
      </c>
      <c r="AA28" s="4"/>
      <c r="AC28" s="4"/>
    </row>
    <row r="29" spans="4:29" ht="16" customHeight="1" x14ac:dyDescent="0.25">
      <c r="M29" s="33">
        <v>45628</v>
      </c>
      <c r="N29" s="33" cm="1">
        <f t="array" ref="N29">IFERROR(INDEX(X:X,MATCH($M29,$W:$W,0),),N28)</f>
        <v>91.73</v>
      </c>
      <c r="O29" s="33" cm="1">
        <f t="array" ref="O29">IFERROR(INDEX(Y:Y,MATCH($M29,$W:$W,0),),O28)</f>
        <v>94.86</v>
      </c>
      <c r="P29" s="33" cm="1">
        <f t="array" ref="P29">IFERROR(INDEX(T:T,MATCH(M29,S:S,0),),P28)</f>
        <v>3.36</v>
      </c>
      <c r="Q29" s="33" cm="1">
        <f t="array" ref="Q29">IFERROR(INDEX(U:U,MATCH($M29,$S:$S,0),),Q28)</f>
        <v>264857</v>
      </c>
      <c r="S29" s="1">
        <v>44432</v>
      </c>
      <c r="T29" s="1">
        <v>24.76</v>
      </c>
      <c r="U29" s="1">
        <v>588379</v>
      </c>
      <c r="W29" s="19">
        <v>44397</v>
      </c>
      <c r="X29" s="19">
        <v>99.47</v>
      </c>
      <c r="Y29" s="19">
        <v>100.29</v>
      </c>
      <c r="AA29" s="4"/>
      <c r="AC29" s="4"/>
    </row>
    <row r="30" spans="4:29" ht="16" customHeight="1" x14ac:dyDescent="0.25">
      <c r="M30" s="33">
        <v>45629</v>
      </c>
      <c r="N30" s="33" cm="1">
        <f t="array" ref="N30">IFERROR(INDEX(X:X,MATCH($M30,$W:$W,0),),N29)</f>
        <v>91.74</v>
      </c>
      <c r="O30" s="33" cm="1">
        <f t="array" ref="O30">IFERROR(INDEX(Y:Y,MATCH($M30,$W:$W,0),),O29)</f>
        <v>94.87</v>
      </c>
      <c r="P30" s="33" cm="1">
        <f t="array" ref="P30">IFERROR(INDEX(T:T,MATCH(M30,S:S,0),),P29)</f>
        <v>3.34</v>
      </c>
      <c r="Q30" s="33" cm="1">
        <f t="array" ref="Q30">IFERROR(INDEX(U:U,MATCH($M30,$S:$S,0),),Q29)</f>
        <v>197827</v>
      </c>
      <c r="S30" s="1">
        <v>44433</v>
      </c>
      <c r="T30" s="1">
        <v>25.53</v>
      </c>
      <c r="U30" s="1">
        <v>354611</v>
      </c>
      <c r="W30" s="19">
        <v>44400</v>
      </c>
      <c r="X30" s="19">
        <v>99.49</v>
      </c>
      <c r="Y30" s="19">
        <v>100.31</v>
      </c>
      <c r="AA30" s="4"/>
      <c r="AC30" s="4"/>
    </row>
    <row r="31" spans="4:29" ht="16" customHeight="1" x14ac:dyDescent="0.25">
      <c r="M31" s="33">
        <v>45630</v>
      </c>
      <c r="N31" s="33" cm="1">
        <f t="array" ref="N31">IFERROR(INDEX(X:X,MATCH($M31,$W:$W,0),),N30)</f>
        <v>91.73</v>
      </c>
      <c r="O31" s="33" cm="1">
        <f t="array" ref="O31">IFERROR(INDEX(Y:Y,MATCH($M31,$W:$W,0),),O30)</f>
        <v>94.88</v>
      </c>
      <c r="P31" s="33" cm="1">
        <f t="array" ref="P31">IFERROR(INDEX(T:T,MATCH(M31,S:S,0),),P30)</f>
        <v>3.09</v>
      </c>
      <c r="Q31" s="33" cm="1">
        <f t="array" ref="Q31">IFERROR(INDEX(U:U,MATCH($M31,$S:$S,0),),Q30)</f>
        <v>203571</v>
      </c>
      <c r="S31" s="1">
        <v>44434</v>
      </c>
      <c r="T31" s="1">
        <v>26.18</v>
      </c>
      <c r="U31" s="1">
        <v>650738</v>
      </c>
      <c r="W31" s="19">
        <v>44403</v>
      </c>
      <c r="X31" s="19">
        <v>99.49</v>
      </c>
      <c r="Y31" s="19">
        <v>100.31</v>
      </c>
      <c r="AA31" s="4"/>
      <c r="AC31" s="4"/>
    </row>
    <row r="32" spans="4:29" ht="16" customHeight="1" x14ac:dyDescent="0.25">
      <c r="M32" s="33">
        <v>45631</v>
      </c>
      <c r="N32" s="33" cm="1">
        <f t="array" ref="N32">IFERROR(INDEX(X:X,MATCH($M32,$W:$W,0),),N31)</f>
        <v>91.79</v>
      </c>
      <c r="O32" s="33" cm="1">
        <f t="array" ref="O32">IFERROR(INDEX(Y:Y,MATCH($M32,$W:$W,0),),O31)</f>
        <v>94.92</v>
      </c>
      <c r="P32" s="33" cm="1">
        <f t="array" ref="P32">IFERROR(INDEX(T:T,MATCH(M32,S:S,0),),P31)</f>
        <v>3.15</v>
      </c>
      <c r="Q32" s="33" cm="1">
        <f t="array" ref="Q32">IFERROR(INDEX(U:U,MATCH($M32,$S:$S,0),),Q31)</f>
        <v>203400</v>
      </c>
      <c r="S32" s="1">
        <v>44437</v>
      </c>
      <c r="T32" s="1">
        <v>25.64</v>
      </c>
      <c r="U32" s="1">
        <v>613523</v>
      </c>
      <c r="W32" s="19">
        <v>44398</v>
      </c>
      <c r="X32" s="19">
        <v>99.47</v>
      </c>
      <c r="Y32" s="19">
        <v>100.29</v>
      </c>
      <c r="AA32" s="4"/>
      <c r="AC32" s="4"/>
    </row>
    <row r="33" spans="4:29" ht="16" customHeight="1" x14ac:dyDescent="0.25">
      <c r="M33" s="33">
        <v>45632</v>
      </c>
      <c r="N33" s="33" cm="1">
        <f t="array" ref="N33">IFERROR(INDEX(X:X,MATCH($M33,$W:$W,0),),N32)</f>
        <v>91.86</v>
      </c>
      <c r="O33" s="33" cm="1">
        <f t="array" ref="O33">IFERROR(INDEX(Y:Y,MATCH($M33,$W:$W,0),),O32)</f>
        <v>94.99</v>
      </c>
      <c r="P33" s="33" cm="1">
        <f t="array" ref="P33">IFERROR(INDEX(T:T,MATCH(M33,S:S,0),),P32)</f>
        <v>3.15</v>
      </c>
      <c r="Q33" s="33" cm="1">
        <f t="array" ref="Q33">IFERROR(INDEX(U:U,MATCH($M33,$S:$S,0),),Q32)</f>
        <v>203400</v>
      </c>
      <c r="S33" s="1">
        <v>44438</v>
      </c>
      <c r="T33" s="1">
        <v>25.14</v>
      </c>
      <c r="U33" s="1">
        <v>380875</v>
      </c>
      <c r="W33" s="19">
        <v>44405</v>
      </c>
      <c r="X33" s="19">
        <v>99.35</v>
      </c>
      <c r="Y33" s="19">
        <v>100.17</v>
      </c>
      <c r="AA33" s="4"/>
      <c r="AC33" s="4"/>
    </row>
    <row r="34" spans="4:29" ht="16" customHeight="1" x14ac:dyDescent="0.25">
      <c r="M34" s="33">
        <v>45635</v>
      </c>
      <c r="N34" s="33" cm="1">
        <f t="array" ref="N34">IFERROR(INDEX(X:X,MATCH($M34,$W:$W,0),),N33)</f>
        <v>91.82</v>
      </c>
      <c r="O34" s="33" cm="1">
        <f t="array" ref="O34">IFERROR(INDEX(Y:Y,MATCH($M34,$W:$W,0),),O33)</f>
        <v>94.94</v>
      </c>
      <c r="P34" s="33" cm="1">
        <f t="array" ref="P34">IFERROR(INDEX(T:T,MATCH(M34,S:S,0),),P33)</f>
        <v>3.08</v>
      </c>
      <c r="Q34" s="33" cm="1">
        <f t="array" ref="Q34">IFERROR(INDEX(U:U,MATCH($M34,$S:$S,0),),Q33)</f>
        <v>160335</v>
      </c>
      <c r="S34" s="1">
        <v>44439</v>
      </c>
      <c r="T34" s="1">
        <v>25.98</v>
      </c>
      <c r="U34" s="1">
        <v>765013</v>
      </c>
      <c r="W34" s="19">
        <v>44404</v>
      </c>
      <c r="X34" s="19">
        <v>99.4</v>
      </c>
      <c r="Y34" s="19">
        <v>100.22</v>
      </c>
      <c r="AA34" s="4"/>
      <c r="AC34" s="4"/>
    </row>
    <row r="35" spans="4:29" ht="16" customHeight="1" x14ac:dyDescent="0.25">
      <c r="M35" s="33">
        <v>45636</v>
      </c>
      <c r="N35" s="33" cm="1">
        <f t="array" ref="N35">IFERROR(INDEX(X:X,MATCH($M35,$W:$W,0),),N34)</f>
        <v>95.15</v>
      </c>
      <c r="O35" s="33" cm="1">
        <f t="array" ref="O35">IFERROR(INDEX(Y:Y,MATCH($M35,$W:$W,0),),O34)</f>
        <v>98.28</v>
      </c>
      <c r="P35" s="33" cm="1">
        <f t="array" ref="P35">IFERROR(INDEX(T:T,MATCH(M35,S:S,0),),P34)</f>
        <v>3.05</v>
      </c>
      <c r="Q35" s="33" cm="1">
        <f t="array" ref="Q35">IFERROR(INDEX(U:U,MATCH($M35,$S:$S,0),),Q34)</f>
        <v>243062</v>
      </c>
      <c r="S35" s="1">
        <v>44440</v>
      </c>
      <c r="T35" s="1">
        <v>26.35</v>
      </c>
      <c r="U35" s="1">
        <v>478059</v>
      </c>
      <c r="W35" s="19">
        <v>44406</v>
      </c>
      <c r="X35" s="19">
        <v>99.35</v>
      </c>
      <c r="Y35" s="19">
        <v>100.17</v>
      </c>
      <c r="AA35" s="4"/>
      <c r="AC35" s="4"/>
    </row>
    <row r="36" spans="4:29" ht="16" customHeight="1" x14ac:dyDescent="0.25">
      <c r="M36" s="33">
        <v>45637</v>
      </c>
      <c r="N36" s="33" cm="1">
        <f t="array" ref="N36">IFERROR(INDEX(X:X,MATCH($M36,$W:$W,0),),N35)</f>
        <v>95.02</v>
      </c>
      <c r="O36" s="33" cm="1">
        <f t="array" ref="O36">IFERROR(INDEX(Y:Y,MATCH($M36,$W:$W,0),),O35)</f>
        <v>98.14</v>
      </c>
      <c r="P36" s="33" cm="1">
        <f t="array" ref="P36">IFERROR(INDEX(T:T,MATCH(M36,S:S,0),),P35)</f>
        <v>3.05</v>
      </c>
      <c r="Q36" s="33" cm="1">
        <f t="array" ref="Q36">IFERROR(INDEX(U:U,MATCH($M36,$S:$S,0),),Q35)</f>
        <v>205788</v>
      </c>
      <c r="S36" s="1">
        <v>44441</v>
      </c>
      <c r="T36" s="1">
        <v>26.67</v>
      </c>
      <c r="U36" s="1">
        <v>554515</v>
      </c>
      <c r="W36" s="19">
        <v>44399</v>
      </c>
      <c r="X36" s="19">
        <v>99.49</v>
      </c>
      <c r="Y36" s="19">
        <v>100.31</v>
      </c>
      <c r="AA36" s="4"/>
      <c r="AC36" s="4"/>
    </row>
    <row r="37" spans="4:29" ht="16" customHeight="1" x14ac:dyDescent="0.25">
      <c r="M37" s="33">
        <v>45638</v>
      </c>
      <c r="N37" s="33" cm="1">
        <f t="array" ref="N37">IFERROR(INDEX(X:X,MATCH($M37,$W:$W,0),),N36)</f>
        <v>95.18</v>
      </c>
      <c r="O37" s="33" cm="1">
        <f t="array" ref="O37">IFERROR(INDEX(Y:Y,MATCH($M37,$W:$W,0),),O36)</f>
        <v>98.3</v>
      </c>
      <c r="P37" s="33" cm="1">
        <f t="array" ref="P37">IFERROR(INDEX(T:T,MATCH(M37,S:S,0),),P36)</f>
        <v>3.03</v>
      </c>
      <c r="Q37" s="33" cm="1">
        <f t="array" ref="Q37">IFERROR(INDEX(U:U,MATCH($M37,$S:$S,0),),Q36)</f>
        <v>117814</v>
      </c>
      <c r="S37" s="1">
        <v>44445</v>
      </c>
      <c r="T37" s="1">
        <v>26.08</v>
      </c>
      <c r="U37" s="1">
        <v>769468</v>
      </c>
      <c r="W37" s="19">
        <v>44413</v>
      </c>
      <c r="X37" s="19">
        <v>99.27</v>
      </c>
      <c r="Y37" s="19">
        <v>100.09</v>
      </c>
      <c r="AA37" s="4"/>
      <c r="AC37" s="4"/>
    </row>
    <row r="38" spans="4:29" ht="16" customHeight="1" x14ac:dyDescent="0.25">
      <c r="D38" s="121" t="s">
        <v>39</v>
      </c>
      <c r="E38" s="121"/>
      <c r="F38" s="121"/>
      <c r="G38" s="121"/>
      <c r="H38" s="121"/>
      <c r="I38" s="121"/>
      <c r="J38" s="121"/>
      <c r="M38" s="33">
        <v>45639</v>
      </c>
      <c r="N38" s="33" cm="1">
        <f t="array" ref="N38">IFERROR(INDEX(X:X,MATCH($M38,$W:$W,0),),N37)</f>
        <v>95.08</v>
      </c>
      <c r="O38" s="33" cm="1">
        <f t="array" ref="O38">IFERROR(INDEX(Y:Y,MATCH($M38,$W:$W,0),),O37)</f>
        <v>98.21</v>
      </c>
      <c r="P38" s="33" cm="1">
        <f t="array" ref="P38">IFERROR(INDEX(T:T,MATCH(M38,S:S,0),),P37)</f>
        <v>3.03</v>
      </c>
      <c r="Q38" s="33" cm="1">
        <f t="array" ref="Q38">IFERROR(INDEX(U:U,MATCH($M38,$S:$S,0),),Q37)</f>
        <v>117814</v>
      </c>
      <c r="S38" s="1">
        <v>44446</v>
      </c>
      <c r="T38" s="1">
        <v>25.03</v>
      </c>
      <c r="U38" s="1">
        <v>799416</v>
      </c>
      <c r="W38" s="19">
        <v>44410</v>
      </c>
      <c r="X38" s="19">
        <v>99.35</v>
      </c>
      <c r="Y38" s="19">
        <v>100.17</v>
      </c>
      <c r="AA38" s="4"/>
      <c r="AC38" s="4"/>
    </row>
    <row r="39" spans="4:29" ht="16" customHeight="1" x14ac:dyDescent="0.25">
      <c r="M39" s="33">
        <v>45642</v>
      </c>
      <c r="N39" s="33" cm="1">
        <f t="array" ref="N39">IFERROR(INDEX(X:X,MATCH($M39,$W:$W,0),),N38)</f>
        <v>94.97</v>
      </c>
      <c r="O39" s="33" cm="1">
        <f t="array" ref="O39">IFERROR(INDEX(Y:Y,MATCH($M39,$W:$W,0),),O38)</f>
        <v>98.1</v>
      </c>
      <c r="P39" s="33" cm="1">
        <f t="array" ref="P39">IFERROR(INDEX(T:T,MATCH(M39,S:S,0),),P38)</f>
        <v>3.01</v>
      </c>
      <c r="Q39" s="33" cm="1">
        <f t="array" ref="Q39">IFERROR(INDEX(U:U,MATCH($M39,$S:$S,0),),Q38)</f>
        <v>119155</v>
      </c>
      <c r="S39" s="1">
        <v>44447</v>
      </c>
      <c r="T39" s="1">
        <v>25.56</v>
      </c>
      <c r="U39" s="1">
        <v>1212306</v>
      </c>
      <c r="W39" s="19">
        <v>44407</v>
      </c>
      <c r="X39" s="19">
        <v>99.35</v>
      </c>
      <c r="Y39" s="19">
        <v>100.17</v>
      </c>
      <c r="AA39" s="4"/>
      <c r="AC39" s="4"/>
    </row>
    <row r="40" spans="4:29" ht="16" customHeight="1" x14ac:dyDescent="0.25">
      <c r="M40" s="33">
        <v>45643</v>
      </c>
      <c r="N40" s="33" cm="1">
        <f t="array" ref="N40">IFERROR(INDEX(X:X,MATCH($M40,$W:$W,0),),N39)</f>
        <v>95.08</v>
      </c>
      <c r="O40" s="33" cm="1">
        <f t="array" ref="O40">IFERROR(INDEX(Y:Y,MATCH($M40,$W:$W,0),),O39)</f>
        <v>98.21</v>
      </c>
      <c r="P40" s="33" cm="1">
        <f t="array" ref="P40">IFERROR(INDEX(T:T,MATCH(M40,S:S,0),),P39)</f>
        <v>2.76</v>
      </c>
      <c r="Q40" s="33" cm="1">
        <f t="array" ref="Q40">IFERROR(INDEX(U:U,MATCH($M40,$S:$S,0),),Q39)</f>
        <v>241144</v>
      </c>
      <c r="S40" s="1">
        <v>44448</v>
      </c>
      <c r="T40" s="1">
        <v>24.02</v>
      </c>
      <c r="U40" s="1">
        <v>2645132</v>
      </c>
      <c r="W40" s="19">
        <v>44417</v>
      </c>
      <c r="X40" s="19">
        <v>99.29</v>
      </c>
      <c r="Y40" s="19">
        <v>100.11</v>
      </c>
      <c r="AA40" s="4"/>
      <c r="AC40" s="4"/>
    </row>
    <row r="41" spans="4:29" ht="16" customHeight="1" x14ac:dyDescent="0.25">
      <c r="M41" s="33">
        <v>45644</v>
      </c>
      <c r="N41" s="33" cm="1">
        <f t="array" ref="N41">IFERROR(INDEX(X:X,MATCH($M41,$W:$W,0),),N40)</f>
        <v>94.95</v>
      </c>
      <c r="O41" s="33" cm="1">
        <f t="array" ref="O41">IFERROR(INDEX(Y:Y,MATCH($M41,$W:$W,0),),O40)</f>
        <v>98.08</v>
      </c>
      <c r="P41" s="33" cm="1">
        <f t="array" ref="P41">IFERROR(INDEX(T:T,MATCH(M41,S:S,0),),P40)</f>
        <v>2.56</v>
      </c>
      <c r="Q41" s="33" cm="1">
        <f t="array" ref="Q41">IFERROR(INDEX(U:U,MATCH($M41,$S:$S,0),),Q40)</f>
        <v>212287</v>
      </c>
      <c r="S41" s="1">
        <v>44451</v>
      </c>
      <c r="T41" s="1">
        <v>23.08</v>
      </c>
      <c r="U41" s="1">
        <v>1084191</v>
      </c>
      <c r="W41" s="19">
        <v>44414</v>
      </c>
      <c r="X41" s="19">
        <v>99.27</v>
      </c>
      <c r="Y41" s="19">
        <v>100.09</v>
      </c>
      <c r="AA41" s="4"/>
      <c r="AC41" s="4"/>
    </row>
    <row r="42" spans="4:29" ht="16" customHeight="1" x14ac:dyDescent="0.25">
      <c r="M42" s="33">
        <v>45645</v>
      </c>
      <c r="N42" s="33" cm="1">
        <f t="array" ref="N42">IFERROR(INDEX(X:X,MATCH($M42,$W:$W,0),),N41)</f>
        <v>94.89</v>
      </c>
      <c r="O42" s="33" cm="1">
        <f t="array" ref="O42">IFERROR(INDEX(Y:Y,MATCH($M42,$W:$W,0),),O41)</f>
        <v>98.01</v>
      </c>
      <c r="P42" s="33" cm="1">
        <f t="array" ref="P42">IFERROR(INDEX(T:T,MATCH(M42,S:S,0),),P41)</f>
        <v>2.59</v>
      </c>
      <c r="Q42" s="33" cm="1">
        <f t="array" ref="Q42">IFERROR(INDEX(U:U,MATCH($M42,$S:$S,0),),Q41)</f>
        <v>343136</v>
      </c>
      <c r="S42" s="1">
        <v>44452</v>
      </c>
      <c r="T42" s="1">
        <v>22.13</v>
      </c>
      <c r="U42" s="1">
        <v>1010019</v>
      </c>
      <c r="W42" s="19">
        <v>44418</v>
      </c>
      <c r="X42" s="19">
        <v>99.31</v>
      </c>
      <c r="Y42" s="19">
        <v>100.13</v>
      </c>
      <c r="AA42" s="4"/>
      <c r="AC42" s="4"/>
    </row>
    <row r="43" spans="4:29" ht="16" customHeight="1" x14ac:dyDescent="0.25">
      <c r="M43" s="33">
        <v>45646</v>
      </c>
      <c r="N43" s="33" cm="1">
        <f t="array" ref="N43">IFERROR(INDEX(X:X,MATCH($M43,$W:$W,0),),N42)</f>
        <v>94.9</v>
      </c>
      <c r="O43" s="33" cm="1">
        <f t="array" ref="O43">IFERROR(INDEX(Y:Y,MATCH($M43,$W:$W,0),),O42)</f>
        <v>98.03</v>
      </c>
      <c r="P43" s="33" cm="1">
        <f t="array" ref="P43">IFERROR(INDEX(T:T,MATCH(M43,S:S,0),),P42)</f>
        <v>2.59</v>
      </c>
      <c r="Q43" s="33" cm="1">
        <f t="array" ref="Q43">IFERROR(INDEX(U:U,MATCH($M43,$S:$S,0),),Q42)</f>
        <v>343136</v>
      </c>
      <c r="S43" s="1">
        <v>44453</v>
      </c>
      <c r="T43" s="1">
        <v>22.77</v>
      </c>
      <c r="U43" s="1">
        <v>1632409</v>
      </c>
      <c r="W43" s="19">
        <v>44411</v>
      </c>
      <c r="X43" s="19">
        <v>99.35</v>
      </c>
      <c r="Y43" s="19">
        <v>100.17</v>
      </c>
      <c r="AA43" s="4"/>
      <c r="AC43" s="4"/>
    </row>
    <row r="44" spans="4:29" ht="16" customHeight="1" x14ac:dyDescent="0.25">
      <c r="M44" s="33">
        <v>45649</v>
      </c>
      <c r="N44" s="33" cm="1">
        <f t="array" ref="N44">IFERROR(INDEX(X:X,MATCH($M44,$W:$W,0),),N43)</f>
        <v>94.87</v>
      </c>
      <c r="O44" s="33" cm="1">
        <f t="array" ref="O44">IFERROR(INDEX(Y:Y,MATCH($M44,$W:$W,0),),O43)</f>
        <v>98</v>
      </c>
      <c r="P44" s="33" cm="1">
        <f t="array" ref="P44">IFERROR(INDEX(T:T,MATCH(M44,S:S,0),),P43)</f>
        <v>2.4700000000000002</v>
      </c>
      <c r="Q44" s="33" cm="1">
        <f t="array" ref="Q44">IFERROR(INDEX(U:U,MATCH($M44,$S:$S,0),),Q43)</f>
        <v>82291</v>
      </c>
      <c r="S44" s="1">
        <v>44454</v>
      </c>
      <c r="T44" s="1">
        <v>23.1</v>
      </c>
      <c r="U44" s="1">
        <v>1155817</v>
      </c>
      <c r="W44" s="19">
        <v>44425</v>
      </c>
      <c r="X44" s="19">
        <v>99.22</v>
      </c>
      <c r="Y44" s="19">
        <v>100.04</v>
      </c>
      <c r="AA44" s="4"/>
      <c r="AC44" s="4"/>
    </row>
    <row r="45" spans="4:29" ht="16" customHeight="1" x14ac:dyDescent="0.25">
      <c r="M45" s="33">
        <v>45650</v>
      </c>
      <c r="N45" s="33" cm="1">
        <f t="array" ref="N45">IFERROR(INDEX(X:X,MATCH($M45,$W:$W,0),),N44)</f>
        <v>94.87</v>
      </c>
      <c r="O45" s="33" cm="1">
        <f t="array" ref="O45">IFERROR(INDEX(Y:Y,MATCH($M45,$W:$W,0),),O44)</f>
        <v>98</v>
      </c>
      <c r="P45" s="33" cm="1">
        <f t="array" ref="P45">IFERROR(INDEX(T:T,MATCH(M45,S:S,0),),P44)</f>
        <v>2.4700000000000002</v>
      </c>
      <c r="Q45" s="33" cm="1">
        <f t="array" ref="Q45">IFERROR(INDEX(U:U,MATCH($M45,$S:$S,0),),Q44)</f>
        <v>82291</v>
      </c>
      <c r="S45" s="1">
        <v>44455</v>
      </c>
      <c r="T45" s="1">
        <v>21.75</v>
      </c>
      <c r="U45" s="1">
        <v>4829484</v>
      </c>
      <c r="W45" s="19">
        <v>44412</v>
      </c>
      <c r="X45" s="19">
        <v>99.29</v>
      </c>
      <c r="Y45" s="19">
        <v>100.11</v>
      </c>
      <c r="AA45" s="4"/>
      <c r="AC45" s="4"/>
    </row>
    <row r="46" spans="4:29" ht="16" customHeight="1" x14ac:dyDescent="0.25">
      <c r="M46" s="33">
        <v>45651</v>
      </c>
      <c r="N46" s="33" cm="1">
        <f t="array" ref="N46">IFERROR(INDEX(X:X,MATCH($M46,$W:$W,0),),N45)</f>
        <v>94.87</v>
      </c>
      <c r="O46" s="33" cm="1">
        <f t="array" ref="O46">IFERROR(INDEX(Y:Y,MATCH($M46,$W:$W,0),),O45)</f>
        <v>98</v>
      </c>
      <c r="P46" s="33" cm="1">
        <f t="array" ref="P46">IFERROR(INDEX(T:T,MATCH(M46,S:S,0),),P45)</f>
        <v>2.46</v>
      </c>
      <c r="Q46" s="33" cm="1">
        <f t="array" ref="Q46">IFERROR(INDEX(U:U,MATCH($M46,$S:$S,0),),Q45)</f>
        <v>99974</v>
      </c>
      <c r="S46" s="1">
        <v>44458</v>
      </c>
      <c r="T46" s="1">
        <v>21.95</v>
      </c>
      <c r="U46" s="1">
        <v>806540</v>
      </c>
      <c r="W46" s="19">
        <v>44420</v>
      </c>
      <c r="X46" s="19">
        <v>99.34</v>
      </c>
      <c r="Y46" s="19">
        <v>100.16</v>
      </c>
      <c r="AA46" s="4"/>
      <c r="AC46" s="4"/>
    </row>
    <row r="47" spans="4:29" ht="16" customHeight="1" x14ac:dyDescent="0.25">
      <c r="M47" s="33">
        <v>45652</v>
      </c>
      <c r="N47" s="33" cm="1">
        <f t="array" ref="N47">IFERROR(INDEX(X:X,MATCH($M47,$W:$W,0),),N46)</f>
        <v>94.87</v>
      </c>
      <c r="O47" s="33" cm="1">
        <f t="array" ref="O47">IFERROR(INDEX(Y:Y,MATCH($M47,$W:$W,0),),O46)</f>
        <v>98</v>
      </c>
      <c r="P47" s="33" cm="1">
        <f t="array" ref="P47">IFERROR(INDEX(T:T,MATCH(M47,S:S,0),),P46)</f>
        <v>2.4</v>
      </c>
      <c r="Q47" s="33" cm="1">
        <f t="array" ref="Q47">IFERROR(INDEX(U:U,MATCH($M47,$S:$S,0),),Q46)</f>
        <v>242317</v>
      </c>
      <c r="S47" s="1">
        <v>44459</v>
      </c>
      <c r="T47" s="1">
        <v>21.17</v>
      </c>
      <c r="U47" s="1">
        <v>844450</v>
      </c>
      <c r="W47" s="19">
        <v>44419</v>
      </c>
      <c r="X47" s="19">
        <v>99.34</v>
      </c>
      <c r="Y47" s="19">
        <v>100.16</v>
      </c>
      <c r="AA47" s="4"/>
      <c r="AC47" s="4"/>
    </row>
    <row r="48" spans="4:29" ht="16" customHeight="1" x14ac:dyDescent="0.25">
      <c r="M48" s="33">
        <v>45653</v>
      </c>
      <c r="N48" s="33" cm="1">
        <f t="array" ref="N48">IFERROR(INDEX(X:X,MATCH($M48,$W:$W,0),),N47)</f>
        <v>94.87</v>
      </c>
      <c r="O48" s="33" cm="1">
        <f t="array" ref="O48">IFERROR(INDEX(Y:Y,MATCH($M48,$W:$W,0),),O47)</f>
        <v>98</v>
      </c>
      <c r="P48" s="33" cm="1">
        <f t="array" ref="P48">IFERROR(INDEX(T:T,MATCH(M48,S:S,0),),P47)</f>
        <v>2.4</v>
      </c>
      <c r="Q48" s="33" cm="1">
        <f t="array" ref="Q48">IFERROR(INDEX(U:U,MATCH($M48,$S:$S,0),),Q47)</f>
        <v>242317</v>
      </c>
      <c r="S48" s="1">
        <v>44460</v>
      </c>
      <c r="T48" s="1">
        <v>20.64</v>
      </c>
      <c r="U48" s="1">
        <v>1274400</v>
      </c>
      <c r="W48" s="19">
        <v>44426</v>
      </c>
      <c r="X48" s="19">
        <v>99.22</v>
      </c>
      <c r="Y48" s="19">
        <v>100.04</v>
      </c>
      <c r="AA48" s="4"/>
      <c r="AC48" s="4"/>
    </row>
    <row r="49" spans="13:29" ht="16" customHeight="1" x14ac:dyDescent="0.25">
      <c r="M49" s="33">
        <v>45656</v>
      </c>
      <c r="N49" s="33" cm="1">
        <f t="array" ref="N49">IFERROR(INDEX(X:X,MATCH($M49,$W:$W,0),),N48)</f>
        <v>94.87</v>
      </c>
      <c r="O49" s="33" cm="1">
        <f t="array" ref="O49">IFERROR(INDEX(Y:Y,MATCH($M49,$W:$W,0),),O48)</f>
        <v>98</v>
      </c>
      <c r="P49" s="33" cm="1">
        <f t="array" ref="P49">IFERROR(INDEX(T:T,MATCH(M49,S:S,0),),P48)</f>
        <v>2.39</v>
      </c>
      <c r="Q49" s="33" cm="1">
        <f t="array" ref="Q49">IFERROR(INDEX(U:U,MATCH($M49,$S:$S,0),),Q48)</f>
        <v>188452</v>
      </c>
      <c r="S49" s="1">
        <v>44461</v>
      </c>
      <c r="T49" s="1">
        <v>23.09</v>
      </c>
      <c r="U49" s="1">
        <v>1152100</v>
      </c>
      <c r="W49" s="19">
        <v>44428</v>
      </c>
      <c r="X49" s="19">
        <v>99.22</v>
      </c>
      <c r="Y49" s="19">
        <v>100.04</v>
      </c>
      <c r="AA49" s="4"/>
      <c r="AC49" s="4"/>
    </row>
    <row r="50" spans="13:29" ht="16" customHeight="1" x14ac:dyDescent="0.25">
      <c r="M50" s="33">
        <v>45657</v>
      </c>
      <c r="N50" s="33" cm="1">
        <f t="array" ref="N50">IFERROR(INDEX(X:X,MATCH($M50,$W:$W,0),),N49)</f>
        <v>94.85</v>
      </c>
      <c r="O50" s="33" cm="1">
        <f t="array" ref="O50">IFERROR(INDEX(Y:Y,MATCH($M50,$W:$W,0),),O49)</f>
        <v>97.98</v>
      </c>
      <c r="P50" s="33" cm="1">
        <f t="array" ref="P50">IFERROR(INDEX(T:T,MATCH(M50,S:S,0),),P49)</f>
        <v>2.39</v>
      </c>
      <c r="Q50" s="33" cm="1">
        <f t="array" ref="Q50">IFERROR(INDEX(U:U,MATCH($M50,$S:$S,0),),Q49)</f>
        <v>188452</v>
      </c>
      <c r="S50" s="1">
        <v>44462</v>
      </c>
      <c r="T50" s="1">
        <v>22.74</v>
      </c>
      <c r="U50" s="1">
        <v>1137733</v>
      </c>
      <c r="W50" s="19">
        <v>44421</v>
      </c>
      <c r="X50" s="19">
        <v>99.31</v>
      </c>
      <c r="Y50" s="19">
        <v>100.13</v>
      </c>
      <c r="AA50" s="4"/>
      <c r="AC50" s="4"/>
    </row>
    <row r="51" spans="13:29" ht="16" customHeight="1" x14ac:dyDescent="0.25">
      <c r="M51" s="33">
        <v>45658</v>
      </c>
      <c r="N51" s="33" cm="1">
        <f t="array" ref="N51">IFERROR(INDEX(X:X,MATCH($M51,$W:$W,0),),N50)</f>
        <v>94.85</v>
      </c>
      <c r="O51" s="33" cm="1">
        <f t="array" ref="O51">IFERROR(INDEX(Y:Y,MATCH($M51,$W:$W,0),),O50)</f>
        <v>97.98</v>
      </c>
      <c r="P51" s="33" cm="1">
        <f t="array" ref="P51">IFERROR(INDEX(T:T,MATCH(M51,S:S,0),),P50)</f>
        <v>2.38</v>
      </c>
      <c r="Q51" s="33" cm="1">
        <f t="array" ref="Q51">IFERROR(INDEX(U:U,MATCH($M51,$S:$S,0),),Q50)</f>
        <v>105123</v>
      </c>
      <c r="S51" s="1">
        <v>44465</v>
      </c>
      <c r="T51" s="1">
        <v>23.33</v>
      </c>
      <c r="U51" s="1">
        <v>630621</v>
      </c>
      <c r="W51" s="19">
        <v>44427</v>
      </c>
      <c r="X51" s="19">
        <v>99.2</v>
      </c>
      <c r="Y51" s="19">
        <v>100.04</v>
      </c>
      <c r="AA51" s="4"/>
      <c r="AC51" s="4"/>
    </row>
    <row r="52" spans="13:29" ht="16" customHeight="1" x14ac:dyDescent="0.25">
      <c r="M52" s="33">
        <v>45659</v>
      </c>
      <c r="N52" s="33" cm="1">
        <f t="array" ref="N52">IFERROR(INDEX(X:X,MATCH($M52,$W:$W,0),),N51)</f>
        <v>94.81</v>
      </c>
      <c r="O52" s="33" cm="1">
        <f t="array" ref="O52">IFERROR(INDEX(Y:Y,MATCH($M52,$W:$W,0),),O51)</f>
        <v>97.93</v>
      </c>
      <c r="P52" s="33" cm="1">
        <f t="array" ref="P52">IFERROR(INDEX(T:T,MATCH(M52,S:S,0),),P51)</f>
        <v>2.4500000000000002</v>
      </c>
      <c r="Q52" s="33" cm="1">
        <f t="array" ref="Q52">IFERROR(INDEX(U:U,MATCH($M52,$S:$S,0),),Q51)</f>
        <v>143770</v>
      </c>
      <c r="S52" s="1">
        <v>44466</v>
      </c>
      <c r="T52" s="1">
        <v>22.56</v>
      </c>
      <c r="U52" s="1">
        <v>427134</v>
      </c>
      <c r="V52" s="121"/>
      <c r="W52" s="19">
        <v>44424</v>
      </c>
      <c r="X52" s="19">
        <v>99.26</v>
      </c>
      <c r="Y52" s="19">
        <v>100.08</v>
      </c>
      <c r="AA52" s="4"/>
      <c r="AC52" s="4"/>
    </row>
    <row r="53" spans="13:29" ht="16" customHeight="1" x14ac:dyDescent="0.25">
      <c r="M53" s="33">
        <v>45660</v>
      </c>
      <c r="N53" s="33" cm="1">
        <f t="array" ref="N53">IFERROR(INDEX(X:X,MATCH($M53,$W:$W,0),),N52)</f>
        <v>94.81</v>
      </c>
      <c r="O53" s="33" cm="1">
        <f t="array" ref="O53">IFERROR(INDEX(Y:Y,MATCH($M53,$W:$W,0),),O52)</f>
        <v>97.93</v>
      </c>
      <c r="P53" s="33" cm="1">
        <f t="array" ref="P53">IFERROR(INDEX(T:T,MATCH(M53,S:S,0),),P52)</f>
        <v>2.4500000000000002</v>
      </c>
      <c r="Q53" s="33" cm="1">
        <f t="array" ref="Q53">IFERROR(INDEX(U:U,MATCH($M53,$S:$S,0),),Q52)</f>
        <v>143770</v>
      </c>
      <c r="S53" s="1">
        <v>44467</v>
      </c>
      <c r="T53" s="1">
        <v>21</v>
      </c>
      <c r="U53" s="1">
        <v>445775</v>
      </c>
      <c r="W53" s="19">
        <v>44431</v>
      </c>
      <c r="X53" s="19">
        <v>99.24</v>
      </c>
      <c r="Y53" s="19">
        <v>100.06</v>
      </c>
      <c r="AA53" s="4"/>
      <c r="AC53" s="4"/>
    </row>
    <row r="54" spans="13:29" ht="16" customHeight="1" x14ac:dyDescent="0.25">
      <c r="M54" s="33">
        <v>45663</v>
      </c>
      <c r="N54" s="33" cm="1">
        <f t="array" ref="N54">IFERROR(INDEX(X:X,MATCH($M54,$W:$W,0),),N53)</f>
        <v>94.94</v>
      </c>
      <c r="O54" s="33" cm="1">
        <f t="array" ref="O54">IFERROR(INDEX(Y:Y,MATCH($M54,$W:$W,0),),O53)</f>
        <v>98.07</v>
      </c>
      <c r="P54" s="33" cm="1">
        <f t="array" ref="P54">IFERROR(INDEX(T:T,MATCH(M54,S:S,0),),P53)</f>
        <v>2.35</v>
      </c>
      <c r="Q54" s="33" cm="1">
        <f t="array" ref="Q54">IFERROR(INDEX(U:U,MATCH($M54,$S:$S,0),),Q53)</f>
        <v>124985</v>
      </c>
      <c r="S54" s="1">
        <v>44468</v>
      </c>
      <c r="T54" s="1">
        <v>20.93</v>
      </c>
      <c r="U54" s="1">
        <v>894916</v>
      </c>
      <c r="W54" s="19">
        <v>44435</v>
      </c>
      <c r="X54" s="19">
        <v>99.24</v>
      </c>
      <c r="Y54" s="19">
        <v>100.06</v>
      </c>
      <c r="AA54" s="4"/>
      <c r="AC54" s="4"/>
    </row>
    <row r="55" spans="13:29" ht="16" customHeight="1" x14ac:dyDescent="0.25">
      <c r="M55" s="33">
        <v>45664</v>
      </c>
      <c r="N55" s="33" cm="1">
        <f t="array" ref="N55">IFERROR(INDEX(X:X,MATCH($M55,$W:$W,0),),N54)</f>
        <v>94.92</v>
      </c>
      <c r="O55" s="33" cm="1">
        <f t="array" ref="O55">IFERROR(INDEX(Y:Y,MATCH($M55,$W:$W,0),),O54)</f>
        <v>98.05</v>
      </c>
      <c r="P55" s="33" cm="1">
        <f t="array" ref="P55">IFERROR(INDEX(T:T,MATCH(M55,S:S,0),),P54)</f>
        <v>2.31</v>
      </c>
      <c r="Q55" s="33" cm="1">
        <f t="array" ref="Q55">IFERROR(INDEX(U:U,MATCH($M55,$S:$S,0),),Q54)</f>
        <v>90739</v>
      </c>
      <c r="S55" s="1">
        <v>44469</v>
      </c>
      <c r="T55" s="1">
        <v>21.12</v>
      </c>
      <c r="U55" s="1">
        <v>1032059</v>
      </c>
      <c r="W55" s="19">
        <v>44432</v>
      </c>
      <c r="X55" s="19">
        <v>99.24</v>
      </c>
      <c r="Y55" s="19">
        <v>100.06</v>
      </c>
      <c r="AA55" s="4"/>
      <c r="AC55" s="4"/>
    </row>
    <row r="56" spans="13:29" ht="16" customHeight="1" x14ac:dyDescent="0.25">
      <c r="M56" s="33">
        <v>45665</v>
      </c>
      <c r="N56" s="33" cm="1">
        <f t="array" ref="N56">IFERROR(INDEX(X:X,MATCH($M56,$W:$W,0),),N55)</f>
        <v>94.93</v>
      </c>
      <c r="O56" s="33" cm="1">
        <f t="array" ref="O56">IFERROR(INDEX(Y:Y,MATCH($M56,$W:$W,0),),O55)</f>
        <v>98.06</v>
      </c>
      <c r="P56" s="33" cm="1">
        <f t="array" ref="P56">IFERROR(INDEX(T:T,MATCH(M56,S:S,0),),P55)</f>
        <v>2.31</v>
      </c>
      <c r="Q56" s="33" cm="1">
        <f t="array" ref="Q56">IFERROR(INDEX(U:U,MATCH($M56,$S:$S,0),),Q55)</f>
        <v>90739</v>
      </c>
      <c r="S56" s="1">
        <v>44472</v>
      </c>
      <c r="T56" s="1">
        <v>20.420000000000002</v>
      </c>
      <c r="U56" s="1">
        <v>801286</v>
      </c>
      <c r="W56" s="19">
        <v>44438</v>
      </c>
      <c r="X56" s="19">
        <v>99.24</v>
      </c>
      <c r="Y56" s="19">
        <v>100.06</v>
      </c>
      <c r="AA56" s="4"/>
      <c r="AC56" s="4"/>
    </row>
    <row r="57" spans="13:29" ht="16" customHeight="1" x14ac:dyDescent="0.25">
      <c r="M57" s="33">
        <v>45666</v>
      </c>
      <c r="N57" s="33" cm="1">
        <f t="array" ref="N57">IFERROR(INDEX(X:X,MATCH($M57,$W:$W,0),),N56)</f>
        <v>94.92</v>
      </c>
      <c r="O57" s="33" cm="1">
        <f t="array" ref="O57">IFERROR(INDEX(Y:Y,MATCH($M57,$W:$W,0),),O56)</f>
        <v>98.04</v>
      </c>
      <c r="P57" s="33" cm="1">
        <f t="array" ref="P57">IFERROR(INDEX(T:T,MATCH(M57,S:S,0),),P56)</f>
        <v>2.27</v>
      </c>
      <c r="Q57" s="33" cm="1">
        <f t="array" ref="Q57">IFERROR(INDEX(U:U,MATCH($M57,$S:$S,0),),Q56)</f>
        <v>167559</v>
      </c>
      <c r="S57" s="1">
        <v>44473</v>
      </c>
      <c r="T57" s="1">
        <v>20.5</v>
      </c>
      <c r="U57" s="1">
        <v>540589</v>
      </c>
      <c r="W57" s="19">
        <v>44440</v>
      </c>
      <c r="X57" s="19">
        <v>99.28</v>
      </c>
      <c r="Y57" s="19">
        <v>100.1</v>
      </c>
      <c r="AA57" s="4"/>
      <c r="AC57" s="4"/>
    </row>
    <row r="58" spans="13:29" ht="16" customHeight="1" x14ac:dyDescent="0.25">
      <c r="M58" s="33">
        <v>45667</v>
      </c>
      <c r="N58" s="33" cm="1">
        <f t="array" ref="N58">IFERROR(INDEX(X:X,MATCH($M58,$W:$W,0),),N57)</f>
        <v>94.89</v>
      </c>
      <c r="O58" s="33" cm="1">
        <f t="array" ref="O58">IFERROR(INDEX(Y:Y,MATCH($M58,$W:$W,0),),O57)</f>
        <v>98.02</v>
      </c>
      <c r="P58" s="33" cm="1">
        <f t="array" ref="P58">IFERROR(INDEX(T:T,MATCH(M58,S:S,0),),P57)</f>
        <v>2.27</v>
      </c>
      <c r="Q58" s="33" cm="1">
        <f t="array" ref="Q58">IFERROR(INDEX(U:U,MATCH($M58,$S:$S,0),),Q57)</f>
        <v>167559</v>
      </c>
      <c r="S58" s="1">
        <v>44474</v>
      </c>
      <c r="T58" s="1">
        <v>20.18</v>
      </c>
      <c r="U58" s="1">
        <v>780318</v>
      </c>
      <c r="W58" s="19">
        <v>44433</v>
      </c>
      <c r="X58" s="19">
        <v>99.24</v>
      </c>
      <c r="Y58" s="19">
        <v>100.06</v>
      </c>
      <c r="AA58" s="4"/>
      <c r="AC58" s="4"/>
    </row>
    <row r="59" spans="13:29" ht="16" customHeight="1" x14ac:dyDescent="0.25">
      <c r="M59" s="33">
        <v>45670</v>
      </c>
      <c r="N59" s="33" cm="1">
        <f t="array" ref="N59">IFERROR(INDEX(X:X,MATCH($M59,$W:$W,0),),N58)</f>
        <v>94.83</v>
      </c>
      <c r="O59" s="33" cm="1">
        <f t="array" ref="O59">IFERROR(INDEX(Y:Y,MATCH($M59,$W:$W,0),),O58)</f>
        <v>97.96</v>
      </c>
      <c r="P59" s="33" cm="1">
        <f t="array" ref="P59">IFERROR(INDEX(T:T,MATCH(M59,S:S,0),),P58)</f>
        <v>2.2999999999999998</v>
      </c>
      <c r="Q59" s="33" cm="1">
        <f t="array" ref="Q59">IFERROR(INDEX(U:U,MATCH($M59,$S:$S,0),),Q58)</f>
        <v>92340</v>
      </c>
      <c r="S59" s="1">
        <v>44475</v>
      </c>
      <c r="T59" s="1">
        <v>20.079999999999998</v>
      </c>
      <c r="U59" s="1">
        <v>341455</v>
      </c>
      <c r="W59" s="19">
        <v>44439</v>
      </c>
      <c r="X59" s="19">
        <v>99.28</v>
      </c>
      <c r="Y59" s="19">
        <v>100.1</v>
      </c>
      <c r="AA59" s="4"/>
      <c r="AC59" s="4"/>
    </row>
    <row r="60" spans="13:29" ht="16" customHeight="1" x14ac:dyDescent="0.25">
      <c r="M60" s="33">
        <v>45671</v>
      </c>
      <c r="N60" s="33" cm="1">
        <f t="array" ref="N60">IFERROR(INDEX(X:X,MATCH($M60,$W:$W,0),),N59)</f>
        <v>94.82</v>
      </c>
      <c r="O60" s="33" cm="1">
        <f t="array" ref="O60">IFERROR(INDEX(Y:Y,MATCH($M60,$W:$W,0),),O59)</f>
        <v>97.95</v>
      </c>
      <c r="P60" s="33" cm="1">
        <f t="array" ref="P60">IFERROR(INDEX(T:T,MATCH(M60,S:S,0),),P59)</f>
        <v>2.44</v>
      </c>
      <c r="Q60" s="33" cm="1">
        <f t="array" ref="Q60">IFERROR(INDEX(U:U,MATCH($M60,$S:$S,0),),Q59)</f>
        <v>202339</v>
      </c>
      <c r="S60" s="1">
        <v>44476</v>
      </c>
      <c r="T60" s="1">
        <v>20.02</v>
      </c>
      <c r="U60" s="1">
        <v>136490</v>
      </c>
      <c r="W60" s="19">
        <v>44434</v>
      </c>
      <c r="X60" s="19">
        <v>99.24</v>
      </c>
      <c r="Y60" s="19">
        <v>100.06</v>
      </c>
      <c r="AA60" s="4"/>
      <c r="AC60" s="4"/>
    </row>
    <row r="61" spans="13:29" ht="16" customHeight="1" x14ac:dyDescent="0.25">
      <c r="M61" s="33">
        <v>45672</v>
      </c>
      <c r="N61" s="33" cm="1">
        <f t="array" ref="N61">IFERROR(INDEX(X:X,MATCH($M61,$W:$W,0),),N60)</f>
        <v>94.78</v>
      </c>
      <c r="O61" s="33" cm="1">
        <f t="array" ref="O61">IFERROR(INDEX(Y:Y,MATCH($M61,$W:$W,0),),O60)</f>
        <v>97.91</v>
      </c>
      <c r="P61" s="33" cm="1">
        <f t="array" ref="P61">IFERROR(INDEX(T:T,MATCH(M61,S:S,0),),P60)</f>
        <v>2.44</v>
      </c>
      <c r="Q61" s="33" cm="1">
        <f t="array" ref="Q61">IFERROR(INDEX(U:U,MATCH($M61,$S:$S,0),),Q60)</f>
        <v>107813</v>
      </c>
      <c r="S61" s="1">
        <v>44479</v>
      </c>
      <c r="T61" s="1">
        <v>19.16</v>
      </c>
      <c r="U61" s="1">
        <v>277642</v>
      </c>
      <c r="W61" s="19">
        <v>44441</v>
      </c>
      <c r="X61" s="19">
        <v>99.28</v>
      </c>
      <c r="Y61" s="19">
        <v>100.1</v>
      </c>
      <c r="AA61" s="4"/>
      <c r="AC61" s="4"/>
    </row>
    <row r="62" spans="13:29" ht="16" customHeight="1" x14ac:dyDescent="0.25">
      <c r="M62" s="33">
        <v>45673</v>
      </c>
      <c r="N62" s="33" cm="1">
        <f t="array" ref="N62">IFERROR(INDEX(X:X,MATCH($M62,$W:$W,0),),N61)</f>
        <v>94.78</v>
      </c>
      <c r="O62" s="33" cm="1">
        <f t="array" ref="O62">IFERROR(INDEX(Y:Y,MATCH($M62,$W:$W,0),),O61)</f>
        <v>97.91</v>
      </c>
      <c r="P62" s="33" cm="1">
        <f t="array" ref="P62">IFERROR(INDEX(T:T,MATCH(M62,S:S,0),),P61)</f>
        <v>2.56</v>
      </c>
      <c r="Q62" s="33" cm="1">
        <f t="array" ref="Q62">IFERROR(INDEX(U:U,MATCH($M62,$S:$S,0),),Q61)</f>
        <v>216125</v>
      </c>
      <c r="S62" s="1">
        <v>44480</v>
      </c>
      <c r="T62" s="1">
        <v>18.809999999999999</v>
      </c>
      <c r="U62" s="1">
        <v>1209850</v>
      </c>
      <c r="W62" s="19">
        <v>44448</v>
      </c>
      <c r="X62" s="19">
        <v>99.27</v>
      </c>
      <c r="Y62" s="19">
        <v>100.09</v>
      </c>
      <c r="AA62" s="4"/>
      <c r="AC62" s="4"/>
    </row>
    <row r="63" spans="13:29" ht="16" customHeight="1" x14ac:dyDescent="0.25">
      <c r="M63" s="33">
        <v>45674</v>
      </c>
      <c r="N63" s="33" cm="1">
        <f t="array" ref="N63">IFERROR(INDEX(X:X,MATCH($M63,$W:$W,0),),N62)</f>
        <v>94.77</v>
      </c>
      <c r="O63" s="33" cm="1">
        <f t="array" ref="O63">IFERROR(INDEX(Y:Y,MATCH($M63,$W:$W,0),),O62)</f>
        <v>97.89</v>
      </c>
      <c r="P63" s="33" cm="1">
        <f t="array" ref="P63">IFERROR(INDEX(T:T,MATCH(M63,S:S,0),),P62)</f>
        <v>2.56</v>
      </c>
      <c r="Q63" s="33" cm="1">
        <f t="array" ref="Q63">IFERROR(INDEX(U:U,MATCH($M63,$S:$S,0),),Q62)</f>
        <v>216125</v>
      </c>
      <c r="S63" s="1">
        <v>44481</v>
      </c>
      <c r="T63" s="1">
        <v>20.02</v>
      </c>
      <c r="U63" s="1">
        <v>430420</v>
      </c>
      <c r="W63" s="19">
        <v>44442</v>
      </c>
      <c r="X63" s="19">
        <v>99.27</v>
      </c>
      <c r="Y63" s="19">
        <v>100.09</v>
      </c>
      <c r="AA63" s="4"/>
      <c r="AC63" s="4"/>
    </row>
    <row r="64" spans="13:29" ht="16" customHeight="1" x14ac:dyDescent="0.25">
      <c r="M64" s="33">
        <v>45677</v>
      </c>
      <c r="N64" s="33" cm="1">
        <f t="array" ref="N64">IFERROR(INDEX(X:X,MATCH($M64,$W:$W,0),),N63)</f>
        <v>94.77</v>
      </c>
      <c r="O64" s="33" cm="1">
        <f t="array" ref="O64">IFERROR(INDEX(Y:Y,MATCH($M64,$W:$W,0),),O63)</f>
        <v>97.89</v>
      </c>
      <c r="P64" s="33" cm="1">
        <f t="array" ref="P64">IFERROR(INDEX(T:T,MATCH(M64,S:S,0),),P63)</f>
        <v>2.5499999999999998</v>
      </c>
      <c r="Q64" s="33" cm="1">
        <f t="array" ref="Q64">IFERROR(INDEX(U:U,MATCH($M64,$S:$S,0),),Q63)</f>
        <v>334429</v>
      </c>
      <c r="S64" s="1">
        <v>44482</v>
      </c>
      <c r="T64" s="1">
        <v>21.03</v>
      </c>
      <c r="U64" s="1">
        <v>487023</v>
      </c>
      <c r="W64" s="19">
        <v>44445</v>
      </c>
      <c r="X64" s="19">
        <v>99.27</v>
      </c>
      <c r="Y64" s="19">
        <v>100.09</v>
      </c>
      <c r="AA64" s="4"/>
      <c r="AC64" s="4"/>
    </row>
    <row r="65" spans="13:29" ht="16" customHeight="1" x14ac:dyDescent="0.25">
      <c r="M65" s="33">
        <v>45678</v>
      </c>
      <c r="N65" s="33" cm="1">
        <f t="array" ref="N65">IFERROR(INDEX(X:X,MATCH($M65,$W:$W,0),),N64)</f>
        <v>94.78</v>
      </c>
      <c r="O65" s="33" cm="1">
        <f t="array" ref="O65">IFERROR(INDEX(Y:Y,MATCH($M65,$W:$W,0),),O64)</f>
        <v>97.93</v>
      </c>
      <c r="P65" s="33" cm="1">
        <f t="array" ref="P65">IFERROR(INDEX(T:T,MATCH(M65,S:S,0),),P64)</f>
        <v>2.5299999999999998</v>
      </c>
      <c r="Q65" s="33" cm="1">
        <f t="array" ref="Q65">IFERROR(INDEX(U:U,MATCH($M65,$S:$S,0),),Q64)</f>
        <v>99034</v>
      </c>
      <c r="S65" s="1">
        <v>44483</v>
      </c>
      <c r="T65" s="1">
        <v>19.739999999999998</v>
      </c>
      <c r="U65" s="1">
        <v>584595</v>
      </c>
      <c r="W65" s="19">
        <v>44449</v>
      </c>
      <c r="X65" s="19">
        <v>99.27</v>
      </c>
      <c r="Y65" s="19">
        <v>100.09</v>
      </c>
      <c r="AA65" s="4"/>
      <c r="AC65" s="4"/>
    </row>
    <row r="66" spans="13:29" ht="16" customHeight="1" x14ac:dyDescent="0.25">
      <c r="M66" s="33">
        <v>45679</v>
      </c>
      <c r="N66" s="33" cm="1">
        <f t="array" ref="N66">IFERROR(INDEX(X:X,MATCH($M66,$W:$W,0),),N65)</f>
        <v>94.78</v>
      </c>
      <c r="O66" s="33" cm="1">
        <f t="array" ref="O66">IFERROR(INDEX(Y:Y,MATCH($M66,$W:$W,0),),O65)</f>
        <v>97.9</v>
      </c>
      <c r="P66" s="33" cm="1">
        <f t="array" ref="P66">IFERROR(INDEX(T:T,MATCH(M66,S:S,0),),P65)</f>
        <v>2.4900000000000002</v>
      </c>
      <c r="Q66" s="33" cm="1">
        <f t="array" ref="Q66">IFERROR(INDEX(U:U,MATCH($M66,$S:$S,0),),Q65)</f>
        <v>109959</v>
      </c>
      <c r="S66" s="1">
        <v>44486</v>
      </c>
      <c r="T66" s="1">
        <v>20.32</v>
      </c>
      <c r="U66" s="1">
        <v>314363</v>
      </c>
      <c r="W66" s="19">
        <v>44446</v>
      </c>
      <c r="X66" s="19">
        <v>99.27</v>
      </c>
      <c r="Y66" s="19">
        <v>100.09</v>
      </c>
      <c r="AA66" s="4"/>
      <c r="AC66" s="4"/>
    </row>
    <row r="67" spans="13:29" ht="16" customHeight="1" x14ac:dyDescent="0.25">
      <c r="M67" s="33">
        <v>45680</v>
      </c>
      <c r="N67" s="33" cm="1">
        <f t="array" ref="N67">IFERROR(INDEX(X:X,MATCH($M67,$W:$W,0),),N66)</f>
        <v>94.78</v>
      </c>
      <c r="O67" s="33" cm="1">
        <f t="array" ref="O67">IFERROR(INDEX(Y:Y,MATCH($M67,$W:$W,0),),O66)</f>
        <v>97.91</v>
      </c>
      <c r="P67" s="33" cm="1">
        <f t="array" ref="P67">IFERROR(INDEX(T:T,MATCH(M67,S:S,0),),P66)</f>
        <v>2.44</v>
      </c>
      <c r="Q67" s="33" cm="1">
        <f t="array" ref="Q67">IFERROR(INDEX(U:U,MATCH($M67,$S:$S,0),),Q66)</f>
        <v>103527</v>
      </c>
      <c r="S67" s="1">
        <v>44487</v>
      </c>
      <c r="T67" s="1">
        <v>20.29</v>
      </c>
      <c r="U67" s="1">
        <v>396883</v>
      </c>
      <c r="W67" s="19">
        <v>44453</v>
      </c>
      <c r="X67" s="19">
        <v>99.26</v>
      </c>
      <c r="Y67" s="19">
        <v>100.08</v>
      </c>
      <c r="AA67" s="4"/>
      <c r="AC67" s="4"/>
    </row>
    <row r="68" spans="13:29" ht="16" customHeight="1" x14ac:dyDescent="0.25">
      <c r="M68" s="33">
        <v>45681</v>
      </c>
      <c r="N68" s="33" cm="1">
        <f t="array" ref="N68">IFERROR(INDEX(X:X,MATCH($M68,$W:$W,0),),N67)</f>
        <v>94.79</v>
      </c>
      <c r="O68" s="33" cm="1">
        <f t="array" ref="O68">IFERROR(INDEX(Y:Y,MATCH($M68,$W:$W,0),),O67)</f>
        <v>97.92</v>
      </c>
      <c r="P68" s="33" cm="1">
        <f t="array" ref="P68">IFERROR(INDEX(T:T,MATCH(M68,S:S,0),),P67)</f>
        <v>2.44</v>
      </c>
      <c r="Q68" s="33" cm="1">
        <f t="array" ref="Q68">IFERROR(INDEX(U:U,MATCH($M68,$S:$S,0),),Q67)</f>
        <v>103527</v>
      </c>
      <c r="S68" s="1">
        <v>44488</v>
      </c>
      <c r="T68" s="1">
        <v>20.93</v>
      </c>
      <c r="U68" s="1">
        <v>294315</v>
      </c>
      <c r="W68" s="19">
        <v>44452</v>
      </c>
      <c r="X68" s="19">
        <v>99.27</v>
      </c>
      <c r="Y68" s="19">
        <v>100.09</v>
      </c>
      <c r="AA68" s="4"/>
      <c r="AC68" s="4"/>
    </row>
    <row r="69" spans="13:29" ht="16" customHeight="1" x14ac:dyDescent="0.25">
      <c r="M69" s="33">
        <v>45684</v>
      </c>
      <c r="N69" s="33" cm="1">
        <f t="array" ref="N69">IFERROR(INDEX(X:X,MATCH($M69,$W:$W,0),),N68)</f>
        <v>94.78</v>
      </c>
      <c r="O69" s="33" cm="1">
        <f t="array" ref="O69">IFERROR(INDEX(Y:Y,MATCH($M69,$W:$W,0),),O68)</f>
        <v>97.9</v>
      </c>
      <c r="P69" s="33" cm="1">
        <f t="array" ref="P69">IFERROR(INDEX(T:T,MATCH(M69,S:S,0),),P68)</f>
        <v>2.5</v>
      </c>
      <c r="Q69" s="33" cm="1">
        <f t="array" ref="Q69">IFERROR(INDEX(U:U,MATCH($M69,$S:$S,0),),Q68)</f>
        <v>80727</v>
      </c>
      <c r="S69" s="1">
        <v>44489</v>
      </c>
      <c r="T69" s="1">
        <v>20.97</v>
      </c>
      <c r="U69" s="1">
        <v>320262</v>
      </c>
      <c r="W69" s="19">
        <v>44454</v>
      </c>
      <c r="X69" s="19">
        <v>99.33</v>
      </c>
      <c r="Y69" s="19">
        <v>100.15</v>
      </c>
      <c r="AA69" s="4"/>
      <c r="AC69" s="4"/>
    </row>
    <row r="70" spans="13:29" ht="16" customHeight="1" x14ac:dyDescent="0.25">
      <c r="M70" s="33">
        <v>45685</v>
      </c>
      <c r="N70" s="33" cm="1">
        <f t="array" ref="N70">IFERROR(INDEX(X:X,MATCH($M70,$W:$W,0),),N69)</f>
        <v>94.78</v>
      </c>
      <c r="O70" s="33" cm="1">
        <f t="array" ref="O70">IFERROR(INDEX(Y:Y,MATCH($M70,$W:$W,0),),O69)</f>
        <v>97.91</v>
      </c>
      <c r="P70" s="33" cm="1">
        <f t="array" ref="P70">IFERROR(INDEX(T:T,MATCH(M70,S:S,0),),P69)</f>
        <v>2.52</v>
      </c>
      <c r="Q70" s="33" cm="1">
        <f t="array" ref="Q70">IFERROR(INDEX(U:U,MATCH($M70,$S:$S,0),),Q69)</f>
        <v>114309</v>
      </c>
      <c r="S70" s="1">
        <v>44490</v>
      </c>
      <c r="T70" s="1">
        <v>20.77</v>
      </c>
      <c r="U70" s="1">
        <v>308329</v>
      </c>
      <c r="W70" s="19">
        <v>44447</v>
      </c>
      <c r="X70" s="19">
        <v>99.27</v>
      </c>
      <c r="Y70" s="19">
        <v>100.09</v>
      </c>
      <c r="AA70" s="4"/>
      <c r="AC70" s="4"/>
    </row>
    <row r="71" spans="13:29" ht="16" customHeight="1" x14ac:dyDescent="0.25">
      <c r="M71" s="33">
        <v>45686</v>
      </c>
      <c r="N71" s="33" cm="1">
        <f t="array" ref="N71">IFERROR(INDEX(X:X,MATCH($M71,$W:$W,0),),N70)</f>
        <v>94.8</v>
      </c>
      <c r="O71" s="33" cm="1">
        <f t="array" ref="O71">IFERROR(INDEX(Y:Y,MATCH($M71,$W:$W,0),),O70)</f>
        <v>97.93</v>
      </c>
      <c r="P71" s="33" cm="1">
        <f t="array" ref="P71">IFERROR(INDEX(T:T,MATCH(M71,S:S,0),),P70)</f>
        <v>2.52</v>
      </c>
      <c r="Q71" s="33" cm="1">
        <f t="array" ref="Q71">IFERROR(INDEX(U:U,MATCH($M71,$S:$S,0),),Q70)</f>
        <v>76242</v>
      </c>
      <c r="S71" s="1">
        <v>44493</v>
      </c>
      <c r="T71" s="1">
        <v>19.579999999999998</v>
      </c>
      <c r="U71" s="1">
        <v>420721</v>
      </c>
      <c r="W71" s="19">
        <v>44460</v>
      </c>
      <c r="X71" s="19">
        <v>99.31</v>
      </c>
      <c r="Y71" s="19">
        <v>100.13</v>
      </c>
      <c r="AA71" s="4"/>
      <c r="AC71" s="4"/>
    </row>
    <row r="72" spans="13:29" ht="16" customHeight="1" x14ac:dyDescent="0.25">
      <c r="M72" s="33">
        <v>45687</v>
      </c>
      <c r="N72" s="33" cm="1">
        <f t="array" ref="N72">IFERROR(INDEX(X:X,MATCH($M72,$W:$W,0),),N71)</f>
        <v>94.78</v>
      </c>
      <c r="O72" s="33" cm="1">
        <f t="array" ref="O72">IFERROR(INDEX(Y:Y,MATCH($M72,$W:$W,0),),O71)</f>
        <v>97.91</v>
      </c>
      <c r="P72" s="33" cm="1">
        <f t="array" ref="P72">IFERROR(INDEX(T:T,MATCH(M72,S:S,0),),P71)</f>
        <v>2.44</v>
      </c>
      <c r="Q72" s="33" cm="1">
        <f t="array" ref="Q72">IFERROR(INDEX(U:U,MATCH($M72,$S:$S,0),),Q71)</f>
        <v>182800</v>
      </c>
      <c r="S72" s="1">
        <v>44494</v>
      </c>
      <c r="T72" s="1">
        <v>19.16</v>
      </c>
      <c r="U72" s="1">
        <v>696077</v>
      </c>
      <c r="W72" s="19">
        <v>44455</v>
      </c>
      <c r="X72" s="19">
        <v>99.35</v>
      </c>
      <c r="Y72" s="19">
        <v>100.17</v>
      </c>
      <c r="AA72" s="4"/>
      <c r="AC72" s="4"/>
    </row>
    <row r="73" spans="13:29" ht="16" customHeight="1" x14ac:dyDescent="0.25">
      <c r="M73" s="33">
        <v>45688</v>
      </c>
      <c r="N73" s="33" cm="1">
        <f t="array" ref="N73">IFERROR(INDEX(X:X,MATCH($M73,$W:$W,0),),N72)</f>
        <v>94.74</v>
      </c>
      <c r="O73" s="33" cm="1">
        <f t="array" ref="O73">IFERROR(INDEX(Y:Y,MATCH($M73,$W:$W,0),),O72)</f>
        <v>97.87</v>
      </c>
      <c r="P73" s="33" cm="1">
        <f t="array" ref="P73">IFERROR(INDEX(T:T,MATCH(M73,S:S,0),),P72)</f>
        <v>2.44</v>
      </c>
      <c r="Q73" s="33" cm="1">
        <f t="array" ref="Q73">IFERROR(INDEX(U:U,MATCH($M73,$S:$S,0),),Q72)</f>
        <v>182800</v>
      </c>
      <c r="S73" s="1">
        <v>44495</v>
      </c>
      <c r="T73" s="1">
        <v>18.82</v>
      </c>
      <c r="U73" s="1">
        <v>429921</v>
      </c>
      <c r="W73" s="19">
        <v>44461</v>
      </c>
      <c r="X73" s="19">
        <v>99.35</v>
      </c>
      <c r="Y73" s="19">
        <v>100.17</v>
      </c>
      <c r="AA73" s="4"/>
      <c r="AC73" s="4"/>
    </row>
    <row r="74" spans="13:29" ht="16" customHeight="1" x14ac:dyDescent="0.25">
      <c r="M74" s="33">
        <v>45691</v>
      </c>
      <c r="N74" s="33" cm="1">
        <f t="array" ref="N74">IFERROR(INDEX(X:X,MATCH($M74,$W:$W,0),),N73)</f>
        <v>94.59</v>
      </c>
      <c r="O74" s="33" cm="1">
        <f t="array" ref="O74">IFERROR(INDEX(Y:Y,MATCH($M74,$W:$W,0),),O73)</f>
        <v>97.72</v>
      </c>
      <c r="P74" s="33" cm="1">
        <f t="array" ref="P74">IFERROR(INDEX(T:T,MATCH(M74,S:S,0),),P73)</f>
        <v>2.37</v>
      </c>
      <c r="Q74" s="33" cm="1">
        <f t="array" ref="Q74">IFERROR(INDEX(U:U,MATCH($M74,$S:$S,0),),Q73)</f>
        <v>98340</v>
      </c>
      <c r="S74" s="1">
        <v>44496</v>
      </c>
      <c r="T74" s="1">
        <v>19.48</v>
      </c>
      <c r="U74" s="1">
        <v>538806</v>
      </c>
      <c r="W74" s="19">
        <v>44463</v>
      </c>
      <c r="X74" s="19">
        <v>99.35</v>
      </c>
      <c r="Y74" s="19">
        <v>100.17</v>
      </c>
      <c r="AA74" s="4"/>
      <c r="AC74" s="4"/>
    </row>
    <row r="75" spans="13:29" ht="16" customHeight="1" x14ac:dyDescent="0.25">
      <c r="M75" s="33">
        <v>45692</v>
      </c>
      <c r="N75" s="33" cm="1">
        <f t="array" ref="N75">IFERROR(INDEX(X:X,MATCH($M75,$W:$W,0),),N74)</f>
        <v>94.58</v>
      </c>
      <c r="O75" s="33" cm="1">
        <f t="array" ref="O75">IFERROR(INDEX(Y:Y,MATCH($M75,$W:$W,0),),O74)</f>
        <v>97.71</v>
      </c>
      <c r="P75" s="33" cm="1">
        <f t="array" ref="P75">IFERROR(INDEX(T:T,MATCH(M75,S:S,0),),P74)</f>
        <v>2.41</v>
      </c>
      <c r="Q75" s="33" cm="1">
        <f t="array" ref="Q75">IFERROR(INDEX(U:U,MATCH($M75,$S:$S,0),),Q74)</f>
        <v>90557</v>
      </c>
      <c r="S75" s="1">
        <v>44497</v>
      </c>
      <c r="T75" s="1">
        <v>18.89</v>
      </c>
      <c r="U75" s="1">
        <v>596427</v>
      </c>
      <c r="W75" s="19">
        <v>44456</v>
      </c>
      <c r="X75" s="19">
        <v>99.35</v>
      </c>
      <c r="Y75" s="19">
        <v>100.17</v>
      </c>
      <c r="AA75" s="4"/>
      <c r="AC75" s="4"/>
    </row>
    <row r="76" spans="13:29" ht="16" customHeight="1" x14ac:dyDescent="0.25">
      <c r="M76" s="33">
        <v>45693</v>
      </c>
      <c r="N76" s="33" cm="1">
        <f t="array" ref="N76">IFERROR(INDEX(X:X,MATCH($M76,$W:$W,0),),N75)</f>
        <v>94.57</v>
      </c>
      <c r="O76" s="33" cm="1">
        <f t="array" ref="O76">IFERROR(INDEX(Y:Y,MATCH($M76,$W:$W,0),),O75)</f>
        <v>97.7</v>
      </c>
      <c r="P76" s="33" cm="1">
        <f t="array" ref="P76">IFERROR(INDEX(T:T,MATCH(M76,S:S,0),),P75)</f>
        <v>2.4500000000000002</v>
      </c>
      <c r="Q76" s="33" cm="1">
        <f t="array" ref="Q76">IFERROR(INDEX(U:U,MATCH($M76,$S:$S,0),),Q75)</f>
        <v>63416</v>
      </c>
      <c r="S76" s="1">
        <v>44500</v>
      </c>
      <c r="T76" s="1">
        <v>19.649999999999999</v>
      </c>
      <c r="U76" s="1">
        <v>480858</v>
      </c>
      <c r="W76" s="19">
        <v>44462</v>
      </c>
      <c r="X76" s="19">
        <v>99.35</v>
      </c>
      <c r="Y76" s="19">
        <v>100.17</v>
      </c>
      <c r="AA76" s="4"/>
      <c r="AC76" s="4"/>
    </row>
    <row r="77" spans="13:29" ht="16" customHeight="1" x14ac:dyDescent="0.25">
      <c r="M77" s="33">
        <v>45694</v>
      </c>
      <c r="N77" s="33" cm="1">
        <f t="array" ref="N77">IFERROR(INDEX(X:X,MATCH($M77,$W:$W,0),),N76)</f>
        <v>94.49</v>
      </c>
      <c r="O77" s="33" cm="1">
        <f t="array" ref="O77">IFERROR(INDEX(Y:Y,MATCH($M77,$W:$W,0),),O76)</f>
        <v>97.62</v>
      </c>
      <c r="P77" s="33" cm="1">
        <f t="array" ref="P77">IFERROR(INDEX(T:T,MATCH(M77,S:S,0),),P76)</f>
        <v>2.38</v>
      </c>
      <c r="Q77" s="33" cm="1">
        <f t="array" ref="Q77">IFERROR(INDEX(U:U,MATCH($M77,$S:$S,0),),Q76)</f>
        <v>94386</v>
      </c>
      <c r="S77" s="1">
        <v>44501</v>
      </c>
      <c r="T77" s="1">
        <v>20.69</v>
      </c>
      <c r="U77" s="1">
        <v>499983</v>
      </c>
      <c r="W77" s="19">
        <v>44459</v>
      </c>
      <c r="X77" s="19">
        <v>99.31</v>
      </c>
      <c r="Y77" s="19">
        <v>100.13</v>
      </c>
      <c r="AA77" s="4"/>
      <c r="AC77" s="4"/>
    </row>
    <row r="78" spans="13:29" ht="16" customHeight="1" x14ac:dyDescent="0.25">
      <c r="M78" s="33">
        <v>45695</v>
      </c>
      <c r="N78" s="33" cm="1">
        <f t="array" ref="N78">IFERROR(INDEX(X:X,MATCH($M78,$W:$W,0),),N77)</f>
        <v>94.44</v>
      </c>
      <c r="O78" s="33" cm="1">
        <f t="array" ref="O78">IFERROR(INDEX(Y:Y,MATCH($M78,$W:$W,0),),O77)</f>
        <v>97.57</v>
      </c>
      <c r="P78" s="33" cm="1">
        <f t="array" ref="P78">IFERROR(INDEX(T:T,MATCH(M78,S:S,0),),P77)</f>
        <v>2.38</v>
      </c>
      <c r="Q78" s="33" cm="1">
        <f t="array" ref="Q78">IFERROR(INDEX(U:U,MATCH($M78,$S:$S,0),),Q77)</f>
        <v>94386</v>
      </c>
      <c r="S78" s="1">
        <v>44502</v>
      </c>
      <c r="T78" s="1">
        <v>21.21</v>
      </c>
      <c r="U78" s="1">
        <v>329061</v>
      </c>
      <c r="W78" s="19">
        <v>44466</v>
      </c>
      <c r="X78" s="19">
        <v>99.32</v>
      </c>
      <c r="Y78" s="19">
        <v>100.14</v>
      </c>
      <c r="AA78" s="4"/>
      <c r="AC78" s="4"/>
    </row>
    <row r="79" spans="13:29" ht="16" customHeight="1" x14ac:dyDescent="0.25">
      <c r="M79" s="33">
        <v>45698</v>
      </c>
      <c r="N79" s="33" cm="1">
        <f t="array" ref="N79">IFERROR(INDEX(X:X,MATCH($M79,$W:$W,0),),N78)</f>
        <v>94.43</v>
      </c>
      <c r="O79" s="33" cm="1">
        <f t="array" ref="O79">IFERROR(INDEX(Y:Y,MATCH($M79,$W:$W,0),),O78)</f>
        <v>97.52</v>
      </c>
      <c r="P79" s="33" cm="1">
        <f t="array" ref="P79">IFERROR(INDEX(T:T,MATCH(M79,S:S,0),),P78)</f>
        <v>2.48</v>
      </c>
      <c r="Q79" s="33" cm="1">
        <f t="array" ref="Q79">IFERROR(INDEX(U:U,MATCH($M79,$S:$S,0),),Q78)</f>
        <v>109310</v>
      </c>
      <c r="S79" s="1">
        <v>44503</v>
      </c>
      <c r="T79" s="1">
        <v>21.04</v>
      </c>
      <c r="U79" s="1">
        <v>267956</v>
      </c>
      <c r="W79" s="19">
        <v>44473</v>
      </c>
      <c r="X79" s="19">
        <v>99.31</v>
      </c>
      <c r="Y79" s="19">
        <v>100.13</v>
      </c>
      <c r="AA79" s="4"/>
      <c r="AC79" s="4"/>
    </row>
    <row r="80" spans="13:29" ht="16" customHeight="1" x14ac:dyDescent="0.25">
      <c r="M80" s="33">
        <v>45699</v>
      </c>
      <c r="N80" s="33" cm="1">
        <f t="array" ref="N80">IFERROR(INDEX(X:X,MATCH($M80,$W:$W,0),),N79)</f>
        <v>94.32</v>
      </c>
      <c r="O80" s="33" cm="1">
        <f t="array" ref="O80">IFERROR(INDEX(Y:Y,MATCH($M80,$W:$W,0),),O79)</f>
        <v>97.08</v>
      </c>
      <c r="P80" s="33" cm="1">
        <f t="array" ref="P80">IFERROR(INDEX(T:T,MATCH(M80,S:S,0),),P79)</f>
        <v>2.4500000000000002</v>
      </c>
      <c r="Q80" s="33" cm="1">
        <f t="array" ref="Q80">IFERROR(INDEX(U:U,MATCH($M80,$S:$S,0),),Q79)</f>
        <v>80981</v>
      </c>
      <c r="S80" s="1">
        <v>44504</v>
      </c>
      <c r="T80" s="1">
        <v>21.21</v>
      </c>
      <c r="U80" s="1">
        <v>278189</v>
      </c>
      <c r="W80" s="19">
        <v>44467</v>
      </c>
      <c r="X80" s="19">
        <v>99.31</v>
      </c>
      <c r="Y80" s="19">
        <v>100.13</v>
      </c>
      <c r="AA80" s="4"/>
      <c r="AC80" s="4"/>
    </row>
    <row r="81" spans="13:29" ht="16" customHeight="1" x14ac:dyDescent="0.25">
      <c r="M81" s="33">
        <v>45700</v>
      </c>
      <c r="N81" s="33" cm="1">
        <f t="array" ref="N81">IFERROR(INDEX(X:X,MATCH($M81,$W:$W,0),),N80)</f>
        <v>94.09</v>
      </c>
      <c r="O81" s="33" cm="1">
        <f t="array" ref="O81">IFERROR(INDEX(Y:Y,MATCH($M81,$W:$W,0),),O80)</f>
        <v>97.22</v>
      </c>
      <c r="P81" s="33" cm="1">
        <f t="array" ref="P81">IFERROR(INDEX(T:T,MATCH(M81,S:S,0),),P80)</f>
        <v>2.46</v>
      </c>
      <c r="Q81" s="33" cm="1">
        <f t="array" ref="Q81">IFERROR(INDEX(U:U,MATCH($M81,$S:$S,0),),Q80)</f>
        <v>61675</v>
      </c>
      <c r="S81" s="1">
        <v>44507</v>
      </c>
      <c r="T81" s="1">
        <v>21.76</v>
      </c>
      <c r="U81" s="1">
        <v>602116</v>
      </c>
      <c r="W81" s="19">
        <v>44468</v>
      </c>
      <c r="X81" s="19">
        <v>99.31</v>
      </c>
      <c r="Y81" s="19">
        <v>100.13</v>
      </c>
      <c r="AA81" s="4"/>
      <c r="AC81" s="4"/>
    </row>
    <row r="82" spans="13:29" ht="16" customHeight="1" x14ac:dyDescent="0.25">
      <c r="M82" s="33">
        <v>45701</v>
      </c>
      <c r="N82" s="33" cm="1">
        <f t="array" ref="N82">IFERROR(INDEX(X:X,MATCH($M82,$W:$W,0),),N81)</f>
        <v>93.72</v>
      </c>
      <c r="O82" s="33" cm="1">
        <f t="array" ref="O82">IFERROR(INDEX(Y:Y,MATCH($M82,$W:$W,0),),O81)</f>
        <v>96.84</v>
      </c>
      <c r="P82" s="33" cm="1">
        <f t="array" ref="P82">IFERROR(INDEX(T:T,MATCH(M82,S:S,0),),P81)</f>
        <v>2.4500000000000002</v>
      </c>
      <c r="Q82" s="33" cm="1">
        <f t="array" ref="Q82">IFERROR(INDEX(U:U,MATCH($M82,$S:$S,0),),Q81)</f>
        <v>63684</v>
      </c>
      <c r="S82" s="1">
        <v>44508</v>
      </c>
      <c r="T82" s="1">
        <v>21.33</v>
      </c>
      <c r="U82" s="1">
        <v>343413</v>
      </c>
      <c r="W82" s="19">
        <v>44474</v>
      </c>
      <c r="X82" s="19">
        <v>99.31</v>
      </c>
      <c r="Y82" s="19">
        <v>100.13</v>
      </c>
      <c r="AA82" s="4"/>
      <c r="AC82" s="4"/>
    </row>
    <row r="83" spans="13:29" ht="16" customHeight="1" x14ac:dyDescent="0.25">
      <c r="M83" s="33">
        <v>45702</v>
      </c>
      <c r="N83" s="33" cm="1">
        <f t="array" ref="N83">IFERROR(INDEX(X:X,MATCH($M83,$W:$W,0),),N82)</f>
        <v>93.66</v>
      </c>
      <c r="O83" s="33" cm="1">
        <f t="array" ref="O83">IFERROR(INDEX(Y:Y,MATCH($M83,$W:$W,0),),O82)</f>
        <v>96.79</v>
      </c>
      <c r="P83" s="33" cm="1">
        <f t="array" ref="P83">IFERROR(INDEX(T:T,MATCH(M83,S:S,0),),P82)</f>
        <v>2.4500000000000002</v>
      </c>
      <c r="Q83" s="33" cm="1">
        <f t="array" ref="Q83">IFERROR(INDEX(U:U,MATCH($M83,$S:$S,0),),Q82)</f>
        <v>63684</v>
      </c>
      <c r="S83" s="1">
        <v>44509</v>
      </c>
      <c r="T83" s="1">
        <v>21.09</v>
      </c>
      <c r="U83" s="1">
        <v>270069</v>
      </c>
      <c r="W83" s="19">
        <v>44469</v>
      </c>
      <c r="X83" s="19">
        <v>99.31</v>
      </c>
      <c r="Y83" s="19">
        <v>100.13</v>
      </c>
      <c r="AA83" s="4"/>
      <c r="AC83" s="4"/>
    </row>
    <row r="84" spans="13:29" ht="16" customHeight="1" x14ac:dyDescent="0.25">
      <c r="M84" s="33">
        <v>45705</v>
      </c>
      <c r="N84" s="33" cm="1">
        <f t="array" ref="N84">IFERROR(INDEX(X:X,MATCH($M84,$W:$W,0),),N83)</f>
        <v>93.66</v>
      </c>
      <c r="O84" s="33" cm="1">
        <f t="array" ref="O84">IFERROR(INDEX(Y:Y,MATCH($M84,$W:$W,0),),O83)</f>
        <v>96.79</v>
      </c>
      <c r="P84" s="33" cm="1">
        <f t="array" ref="P84">IFERROR(INDEX(T:T,MATCH(M84,S:S,0),),P83)</f>
        <v>2.4500000000000002</v>
      </c>
      <c r="Q84" s="33" cm="1">
        <f t="array" ref="Q84">IFERROR(INDEX(U:U,MATCH($M84,$S:$S,0),),Q83)</f>
        <v>67596</v>
      </c>
      <c r="S84" s="1">
        <v>44510</v>
      </c>
      <c r="T84" s="1">
        <v>20.079999999999998</v>
      </c>
      <c r="U84" s="1">
        <v>357306</v>
      </c>
      <c r="W84" s="19">
        <v>44476</v>
      </c>
      <c r="X84" s="19">
        <v>99.38</v>
      </c>
      <c r="Y84" s="19">
        <v>100.2</v>
      </c>
      <c r="AA84" s="4"/>
      <c r="AC84" s="4"/>
    </row>
    <row r="85" spans="13:29" ht="16" customHeight="1" x14ac:dyDescent="0.25">
      <c r="M85" s="33">
        <v>45706</v>
      </c>
      <c r="N85" s="33" cm="1">
        <f t="array" ref="N85">IFERROR(INDEX(X:X,MATCH($M85,$W:$W,0),),N84)</f>
        <v>93.59</v>
      </c>
      <c r="O85" s="33" cm="1">
        <f t="array" ref="O85">IFERROR(INDEX(Y:Y,MATCH($M85,$W:$W,0),),O84)</f>
        <v>96.71</v>
      </c>
      <c r="P85" s="33" cm="1">
        <f t="array" ref="P85">IFERROR(INDEX(T:T,MATCH(M85,S:S,0),),P84)</f>
        <v>2.38</v>
      </c>
      <c r="Q85" s="33" cm="1">
        <f t="array" ref="Q85">IFERROR(INDEX(U:U,MATCH($M85,$S:$S,0),),Q84)</f>
        <v>52734</v>
      </c>
      <c r="S85" s="1">
        <v>44511</v>
      </c>
      <c r="T85" s="1">
        <v>19.72</v>
      </c>
      <c r="U85" s="1">
        <v>421674</v>
      </c>
      <c r="W85" s="19">
        <v>44475</v>
      </c>
      <c r="X85" s="19">
        <v>99.34</v>
      </c>
      <c r="Y85" s="19">
        <v>100.16</v>
      </c>
      <c r="AA85" s="4"/>
      <c r="AC85" s="4"/>
    </row>
    <row r="86" spans="13:29" ht="16" customHeight="1" x14ac:dyDescent="0.25">
      <c r="M86" s="33">
        <v>45707</v>
      </c>
      <c r="N86" s="33" cm="1">
        <f t="array" ref="N86">IFERROR(INDEX(X:X,MATCH($M86,$W:$W,0),),N85)</f>
        <v>93.59</v>
      </c>
      <c r="O86" s="33" cm="1">
        <f t="array" ref="O86">IFERROR(INDEX(Y:Y,MATCH($M86,$W:$W,0),),O85)</f>
        <v>96.71</v>
      </c>
      <c r="P86" s="33" cm="1">
        <f t="array" ref="P86">IFERROR(INDEX(T:T,MATCH(M86,S:S,0),),P85)</f>
        <v>2.25</v>
      </c>
      <c r="Q86" s="33" cm="1">
        <f t="array" ref="Q86">IFERROR(INDEX(U:U,MATCH($M86,$S:$S,0),),Q85)</f>
        <v>133292</v>
      </c>
      <c r="S86" s="1">
        <v>44514</v>
      </c>
      <c r="T86" s="1">
        <v>19.7</v>
      </c>
      <c r="U86" s="1">
        <v>838199</v>
      </c>
      <c r="W86" s="19">
        <v>44477</v>
      </c>
      <c r="X86" s="19">
        <v>99.38</v>
      </c>
      <c r="Y86" s="19">
        <v>100.2</v>
      </c>
      <c r="AA86" s="4"/>
      <c r="AC86" s="4"/>
    </row>
    <row r="87" spans="13:29" ht="16" customHeight="1" x14ac:dyDescent="0.25">
      <c r="M87" s="33">
        <v>45708</v>
      </c>
      <c r="N87" s="33" cm="1">
        <f t="array" ref="N87">IFERROR(INDEX(X:X,MATCH($M87,$W:$W,0),),N86)</f>
        <v>93.55</v>
      </c>
      <c r="O87" s="33" cm="1">
        <f t="array" ref="O87">IFERROR(INDEX(Y:Y,MATCH($M87,$W:$W,0),),O86)</f>
        <v>96.68</v>
      </c>
      <c r="P87" s="33" cm="1">
        <f t="array" ref="P87">IFERROR(INDEX(T:T,MATCH(M87,S:S,0),),P86)</f>
        <v>2.2599999999999998</v>
      </c>
      <c r="Q87" s="33" cm="1">
        <f t="array" ref="Q87">IFERROR(INDEX(U:U,MATCH($M87,$S:$S,0),),Q86)</f>
        <v>199298</v>
      </c>
      <c r="S87" s="1">
        <v>44515</v>
      </c>
      <c r="T87" s="1">
        <v>16.57</v>
      </c>
      <c r="U87" s="1">
        <v>3234819</v>
      </c>
      <c r="W87" s="19">
        <v>44470</v>
      </c>
      <c r="X87" s="19">
        <v>99.31</v>
      </c>
      <c r="Y87" s="19">
        <v>100.13</v>
      </c>
      <c r="AA87" s="4"/>
      <c r="AC87" s="4"/>
    </row>
    <row r="88" spans="13:29" ht="16" customHeight="1" x14ac:dyDescent="0.25">
      <c r="M88" s="33">
        <v>45709</v>
      </c>
      <c r="N88" s="33" cm="1">
        <f t="array" ref="N88">IFERROR(INDEX(X:X,MATCH($M88,$W:$W,0),),N87)</f>
        <v>93.46</v>
      </c>
      <c r="O88" s="33" cm="1">
        <f t="array" ref="O88">IFERROR(INDEX(Y:Y,MATCH($M88,$W:$W,0),),O87)</f>
        <v>96.59</v>
      </c>
      <c r="P88" s="33" cm="1">
        <f t="array" ref="P88">IFERROR(INDEX(T:T,MATCH(M88,S:S,0),),P87)</f>
        <v>2.2599999999999998</v>
      </c>
      <c r="Q88" s="33" cm="1">
        <f t="array" ref="Q88">IFERROR(INDEX(U:U,MATCH($M88,$S:$S,0),),Q87)</f>
        <v>199298</v>
      </c>
      <c r="S88" s="1">
        <v>44516</v>
      </c>
      <c r="T88" s="1">
        <v>15.67</v>
      </c>
      <c r="U88" s="1">
        <v>1380681</v>
      </c>
      <c r="W88" s="19">
        <v>44480</v>
      </c>
      <c r="X88" s="19">
        <v>99.38</v>
      </c>
      <c r="Y88" s="19">
        <v>100.2</v>
      </c>
      <c r="AA88" s="4"/>
      <c r="AC88" s="4"/>
    </row>
    <row r="89" spans="13:29" ht="16" customHeight="1" x14ac:dyDescent="0.25">
      <c r="M89" s="33">
        <v>45712</v>
      </c>
      <c r="N89" s="33" cm="1">
        <f t="array" ref="N89">IFERROR(INDEX(X:X,MATCH($M89,$W:$W,0),),N88)</f>
        <v>93.44</v>
      </c>
      <c r="O89" s="33" cm="1">
        <f t="array" ref="O89">IFERROR(INDEX(Y:Y,MATCH($M89,$W:$W,0),),O88)</f>
        <v>96.56</v>
      </c>
      <c r="P89" s="33" cm="1">
        <f t="array" ref="P89">IFERROR(INDEX(T:T,MATCH(M89,S:S,0),),P88)</f>
        <v>2.23</v>
      </c>
      <c r="Q89" s="33" cm="1">
        <f t="array" ref="Q89">IFERROR(INDEX(U:U,MATCH($M89,$S:$S,0),),Q88)</f>
        <v>196968</v>
      </c>
      <c r="S89" s="1">
        <v>44517</v>
      </c>
      <c r="T89" s="1">
        <v>15.43</v>
      </c>
      <c r="U89" s="1">
        <v>1571814</v>
      </c>
      <c r="W89" s="19">
        <v>44488</v>
      </c>
      <c r="X89" s="19">
        <v>99.35</v>
      </c>
      <c r="Y89" s="19">
        <v>100.17</v>
      </c>
      <c r="AA89" s="4"/>
      <c r="AC89" s="4"/>
    </row>
    <row r="90" spans="13:29" ht="16" customHeight="1" x14ac:dyDescent="0.25">
      <c r="M90" s="33">
        <v>45713</v>
      </c>
      <c r="N90" s="33" cm="1">
        <f t="array" ref="N90">IFERROR(INDEX(X:X,MATCH($M90,$W:$W,0),),N89)</f>
        <v>93.39</v>
      </c>
      <c r="O90" s="33" cm="1">
        <f t="array" ref="O90">IFERROR(INDEX(Y:Y,MATCH($M90,$W:$W,0),),O89)</f>
        <v>96.51</v>
      </c>
      <c r="P90" s="33" cm="1">
        <f t="array" ref="P90">IFERROR(INDEX(T:T,MATCH(M90,S:S,0),),P89)</f>
        <v>2.31</v>
      </c>
      <c r="Q90" s="33" cm="1">
        <f t="array" ref="Q90">IFERROR(INDEX(U:U,MATCH($M90,$S:$S,0),),Q89)</f>
        <v>239656</v>
      </c>
      <c r="S90" s="1">
        <v>44518</v>
      </c>
      <c r="T90" s="1">
        <v>14.62</v>
      </c>
      <c r="U90" s="1">
        <v>909543</v>
      </c>
      <c r="W90" s="19">
        <v>44483</v>
      </c>
      <c r="X90" s="19">
        <v>99.38</v>
      </c>
      <c r="Y90" s="19">
        <v>100.2</v>
      </c>
      <c r="AA90" s="4"/>
      <c r="AC90" s="4"/>
    </row>
    <row r="91" spans="13:29" ht="16" customHeight="1" x14ac:dyDescent="0.25">
      <c r="M91" s="33">
        <v>45714</v>
      </c>
      <c r="N91" s="33" cm="1">
        <f t="array" ref="N91">IFERROR(INDEX(X:X,MATCH($M91,$W:$W,0),),N90)</f>
        <v>93.4</v>
      </c>
      <c r="O91" s="33" cm="1">
        <f t="array" ref="O91">IFERROR(INDEX(Y:Y,MATCH($M91,$W:$W,0),),O90)</f>
        <v>96.53</v>
      </c>
      <c r="P91" s="33" cm="1">
        <f t="array" ref="P91">IFERROR(INDEX(T:T,MATCH(M91,S:S,0),),P90)</f>
        <v>2.2599999999999998</v>
      </c>
      <c r="Q91" s="33" cm="1">
        <f t="array" ref="Q91">IFERROR(INDEX(U:U,MATCH($M91,$S:$S,0),),Q90)</f>
        <v>81517</v>
      </c>
      <c r="S91" s="1">
        <v>44521</v>
      </c>
      <c r="T91" s="1">
        <v>14.13</v>
      </c>
      <c r="U91" s="1">
        <v>1490135</v>
      </c>
      <c r="W91" s="19">
        <v>44489</v>
      </c>
      <c r="X91" s="19">
        <v>99.32</v>
      </c>
      <c r="Y91" s="19">
        <v>100.14</v>
      </c>
      <c r="AA91" s="4"/>
      <c r="AC91" s="4"/>
    </row>
    <row r="92" spans="13:29" ht="16" customHeight="1" x14ac:dyDescent="0.25">
      <c r="M92" s="33">
        <v>45715</v>
      </c>
      <c r="N92" s="33" cm="1">
        <f t="array" ref="N92">IFERROR(INDEX(X:X,MATCH($M92,$W:$W,0),),N91)</f>
        <v>93.12</v>
      </c>
      <c r="O92" s="33" cm="1">
        <f t="array" ref="O92">IFERROR(INDEX(Y:Y,MATCH($M92,$W:$W,0),),O91)</f>
        <v>96.25</v>
      </c>
      <c r="P92" s="33" cm="1">
        <f t="array" ref="P92">IFERROR(INDEX(T:T,MATCH(M92,S:S,0),),P91)</f>
        <v>2.3199999999999998</v>
      </c>
      <c r="Q92" s="33" cm="1">
        <f t="array" ref="Q92">IFERROR(INDEX(U:U,MATCH($M92,$S:$S,0),),Q91)</f>
        <v>131775</v>
      </c>
      <c r="S92" s="1">
        <v>44522</v>
      </c>
      <c r="T92" s="1">
        <v>13.85</v>
      </c>
      <c r="U92" s="1">
        <v>2578292</v>
      </c>
      <c r="W92" s="19">
        <v>44484</v>
      </c>
      <c r="X92" s="19">
        <v>99.35</v>
      </c>
      <c r="Y92" s="19">
        <v>100.17</v>
      </c>
      <c r="AA92" s="4"/>
      <c r="AC92" s="4"/>
    </row>
    <row r="93" spans="13:29" ht="16" customHeight="1" x14ac:dyDescent="0.25">
      <c r="M93" s="33">
        <v>45716</v>
      </c>
      <c r="N93" s="33" cm="1">
        <f t="array" ref="N93">IFERROR(INDEX(X:X,MATCH($M93,$W:$W,0),),N92)</f>
        <v>92.3</v>
      </c>
      <c r="O93" s="33" cm="1">
        <f t="array" ref="O93">IFERROR(INDEX(Y:Y,MATCH($M93,$W:$W,0),),O92)</f>
        <v>95.43</v>
      </c>
      <c r="P93" s="33" cm="1">
        <f t="array" ref="P93">IFERROR(INDEX(T:T,MATCH(M93,S:S,0),),P92)</f>
        <v>2.3199999999999998</v>
      </c>
      <c r="Q93" s="33" cm="1">
        <f t="array" ref="Q93">IFERROR(INDEX(U:U,MATCH($M93,$S:$S,0),),Q92)</f>
        <v>131775</v>
      </c>
      <c r="S93" s="1">
        <v>44523</v>
      </c>
      <c r="T93" s="1">
        <v>13.72</v>
      </c>
      <c r="U93" s="1">
        <v>1110100</v>
      </c>
      <c r="W93" s="19">
        <v>44481</v>
      </c>
      <c r="X93" s="19">
        <v>99.38</v>
      </c>
      <c r="Y93" s="19">
        <v>100.2</v>
      </c>
      <c r="AA93" s="4"/>
      <c r="AC93" s="4"/>
    </row>
    <row r="94" spans="13:29" ht="16" customHeight="1" x14ac:dyDescent="0.25">
      <c r="M94" s="33">
        <v>45719</v>
      </c>
      <c r="N94" s="33" cm="1">
        <f t="array" ref="N94">IFERROR(INDEX(X:X,MATCH($M94,$W:$W,0),),N93)</f>
        <v>92.08</v>
      </c>
      <c r="O94" s="33" cm="1">
        <f t="array" ref="O94">IFERROR(INDEX(Y:Y,MATCH($M94,$W:$W,0),),O93)</f>
        <v>95.21</v>
      </c>
      <c r="P94" s="33" cm="1">
        <f t="array" ref="P94">IFERROR(INDEX(T:T,MATCH(M94,S:S,0),),P93)</f>
        <v>2.3199999999999998</v>
      </c>
      <c r="Q94" s="33" cm="1">
        <f t="array" ref="Q94">IFERROR(INDEX(U:U,MATCH($M94,$S:$S,0),),Q93)</f>
        <v>131775</v>
      </c>
      <c r="S94" s="1">
        <v>44525</v>
      </c>
      <c r="T94" s="1">
        <v>13.31</v>
      </c>
      <c r="U94" s="1">
        <v>428954</v>
      </c>
      <c r="W94" s="19">
        <v>44490</v>
      </c>
      <c r="X94" s="19">
        <v>99.32</v>
      </c>
      <c r="Y94" s="19">
        <v>100.14</v>
      </c>
      <c r="AA94" s="4"/>
      <c r="AC94" s="4"/>
    </row>
    <row r="95" spans="13:29" ht="16" customHeight="1" x14ac:dyDescent="0.25">
      <c r="M95" s="33">
        <v>45720</v>
      </c>
      <c r="N95" s="33" cm="1">
        <f t="array" ref="N95">IFERROR(INDEX(X:X,MATCH($M95,$W:$W,0),),N94)</f>
        <v>91.85</v>
      </c>
      <c r="O95" s="33" cm="1">
        <f t="array" ref="O95">IFERROR(INDEX(Y:Y,MATCH($M95,$W:$W,0),),O94)</f>
        <v>94.98</v>
      </c>
      <c r="P95" s="33" cm="1">
        <f t="array" ref="P95">IFERROR(INDEX(T:T,MATCH(M95,S:S,0),),P94)</f>
        <v>2.2400000000000002</v>
      </c>
      <c r="Q95" s="33" cm="1">
        <f t="array" ref="Q95">IFERROR(INDEX(U:U,MATCH($M95,$S:$S,0),),Q94)</f>
        <v>113668</v>
      </c>
      <c r="S95" s="1">
        <v>44528</v>
      </c>
      <c r="T95" s="1">
        <v>12.92</v>
      </c>
      <c r="U95" s="1">
        <v>1115821</v>
      </c>
      <c r="W95" s="19">
        <v>44482</v>
      </c>
      <c r="X95" s="19">
        <v>99.38</v>
      </c>
      <c r="Y95" s="19">
        <v>100.2</v>
      </c>
      <c r="AA95" s="4"/>
      <c r="AC95" s="4"/>
    </row>
    <row r="96" spans="13:29" ht="16" customHeight="1" x14ac:dyDescent="0.25">
      <c r="M96" s="33">
        <v>45721</v>
      </c>
      <c r="N96" s="33" cm="1">
        <f t="array" ref="N96">IFERROR(INDEX(X:X,MATCH($M96,$W:$W,0),),N95)</f>
        <v>91.73</v>
      </c>
      <c r="O96" s="33" cm="1">
        <f t="array" ref="O96">IFERROR(INDEX(Y:Y,MATCH($M96,$W:$W,0),),O95)</f>
        <v>94.74</v>
      </c>
      <c r="P96" s="33" cm="1">
        <f t="array" ref="P96">IFERROR(INDEX(T:T,MATCH(M96,S:S,0),),P95)</f>
        <v>2.16</v>
      </c>
      <c r="Q96" s="33" cm="1">
        <f t="array" ref="Q96">IFERROR(INDEX(U:U,MATCH($M96,$S:$S,0),),Q95)</f>
        <v>309915</v>
      </c>
      <c r="S96" s="1">
        <v>44529</v>
      </c>
      <c r="T96" s="1">
        <v>12.91</v>
      </c>
      <c r="U96" s="1">
        <v>1582156</v>
      </c>
      <c r="W96" s="19">
        <v>44487</v>
      </c>
      <c r="X96" s="19">
        <v>99.35</v>
      </c>
      <c r="Y96" s="19">
        <v>100.17</v>
      </c>
      <c r="AA96" s="4"/>
      <c r="AC96" s="4"/>
    </row>
    <row r="97" spans="13:29" ht="16" customHeight="1" x14ac:dyDescent="0.25">
      <c r="M97" s="33">
        <v>45722</v>
      </c>
      <c r="N97" s="33" cm="1">
        <f t="array" ref="N97">IFERROR(INDEX(X:X,MATCH($M97,$W:$W,0),),N96)</f>
        <v>91.69</v>
      </c>
      <c r="O97" s="33" cm="1">
        <f t="array" ref="O97">IFERROR(INDEX(Y:Y,MATCH($M97,$W:$W,0),),O96)</f>
        <v>94.84</v>
      </c>
      <c r="P97" s="33" cm="1">
        <f t="array" ref="P97">IFERROR(INDEX(T:T,MATCH(M97,S:S,0),),P96)</f>
        <v>2.1800000000000002</v>
      </c>
      <c r="Q97" s="33" cm="1">
        <f t="array" ref="Q97">IFERROR(INDEX(U:U,MATCH($M97,$S:$S,0),),Q96)</f>
        <v>605040</v>
      </c>
      <c r="S97" s="1">
        <v>44530</v>
      </c>
      <c r="T97" s="1">
        <v>12.97</v>
      </c>
      <c r="U97" s="1">
        <v>824039</v>
      </c>
      <c r="W97" s="19">
        <v>44501</v>
      </c>
      <c r="X97" s="19">
        <v>99.2</v>
      </c>
      <c r="Y97" s="19">
        <v>100.02</v>
      </c>
      <c r="AA97" s="4"/>
      <c r="AC97" s="4"/>
    </row>
    <row r="98" spans="13:29" ht="16" customHeight="1" x14ac:dyDescent="0.25">
      <c r="M98" s="33">
        <v>45723</v>
      </c>
      <c r="N98" s="33" cm="1">
        <f t="array" ref="N98">IFERROR(INDEX(X:X,MATCH($M98,$W:$W,0),),N97)</f>
        <v>91.57</v>
      </c>
      <c r="O98" s="33" cm="1">
        <f t="array" ref="O98">IFERROR(INDEX(Y:Y,MATCH($M98,$W:$W,0),),O97)</f>
        <v>94.69</v>
      </c>
      <c r="P98" s="33" cm="1">
        <f t="array" ref="P98">IFERROR(INDEX(T:T,MATCH(M98,S:S,0),),P97)</f>
        <v>2.1800000000000002</v>
      </c>
      <c r="Q98" s="33" cm="1">
        <f t="array" ref="Q98">IFERROR(INDEX(U:U,MATCH($M98,$S:$S,0),),Q97)</f>
        <v>605040</v>
      </c>
      <c r="S98" s="1">
        <v>44531</v>
      </c>
      <c r="T98" s="1">
        <v>13.48</v>
      </c>
      <c r="U98" s="1">
        <v>707685</v>
      </c>
      <c r="W98" s="19">
        <v>44496</v>
      </c>
      <c r="X98" s="19">
        <v>99.18</v>
      </c>
      <c r="Y98" s="19">
        <v>100</v>
      </c>
      <c r="AA98" s="4"/>
      <c r="AC98" s="4"/>
    </row>
    <row r="99" spans="13:29" ht="16" customHeight="1" x14ac:dyDescent="0.25">
      <c r="M99" s="33">
        <v>45726</v>
      </c>
      <c r="N99" s="33" cm="1">
        <f t="array" ref="N99">IFERROR(INDEX(X:X,MATCH($M99,$W:$W,0),),N98)</f>
        <v>90.35</v>
      </c>
      <c r="O99" s="33" cm="1">
        <f t="array" ref="O99">IFERROR(INDEX(Y:Y,MATCH($M99,$W:$W,0),),O98)</f>
        <v>93.48</v>
      </c>
      <c r="P99" s="33" cm="1">
        <f t="array" ref="P99">IFERROR(INDEX(T:T,MATCH(M99,S:S,0),),P98)</f>
        <v>1.82</v>
      </c>
      <c r="Q99" s="33" cm="1">
        <f t="array" ref="Q99">IFERROR(INDEX(U:U,MATCH($M99,$S:$S,0),),Q98)</f>
        <v>246824</v>
      </c>
      <c r="S99" s="1">
        <v>44532</v>
      </c>
      <c r="T99" s="1">
        <v>12.72</v>
      </c>
      <c r="U99" s="1">
        <v>612980</v>
      </c>
      <c r="W99" s="19">
        <v>44491</v>
      </c>
      <c r="X99" s="19">
        <v>99.32</v>
      </c>
      <c r="Y99" s="19">
        <v>100.14</v>
      </c>
      <c r="AA99" s="4"/>
      <c r="AC99" s="4"/>
    </row>
    <row r="100" spans="13:29" ht="16" customHeight="1" x14ac:dyDescent="0.25">
      <c r="M100" s="33">
        <v>45727</v>
      </c>
      <c r="N100" s="33" cm="1">
        <f t="array" ref="N100">IFERROR(INDEX(X:X,MATCH($M100,$W:$W,0),),N99)</f>
        <v>90.09</v>
      </c>
      <c r="O100" s="33" cm="1">
        <f t="array" ref="O100">IFERROR(INDEX(Y:Y,MATCH($M100,$W:$W,0),),O99)</f>
        <v>93.22</v>
      </c>
      <c r="P100" s="33" cm="1">
        <f t="array" ref="P100">IFERROR(INDEX(T:T,MATCH(M100,S:S,0),),P99)</f>
        <v>1.82</v>
      </c>
      <c r="Q100" s="33" cm="1">
        <f t="array" ref="Q100">IFERROR(INDEX(U:U,MATCH($M100,$S:$S,0),),Q99)</f>
        <v>344755</v>
      </c>
      <c r="S100" s="1">
        <v>44535</v>
      </c>
      <c r="T100" s="1">
        <v>12.82</v>
      </c>
      <c r="U100" s="1">
        <v>415450</v>
      </c>
      <c r="W100" s="19">
        <v>44502</v>
      </c>
      <c r="X100" s="19">
        <v>99.2</v>
      </c>
      <c r="Y100" s="19">
        <v>100.02</v>
      </c>
      <c r="AA100" s="4"/>
      <c r="AC100" s="4"/>
    </row>
    <row r="101" spans="13:29" ht="16" customHeight="1" x14ac:dyDescent="0.25">
      <c r="M101" s="33">
        <v>45728</v>
      </c>
      <c r="N101" s="33" cm="1">
        <f t="array" ref="N101">IFERROR(INDEX(X:X,MATCH($M101,$W:$W,0),),N100)</f>
        <v>90.12</v>
      </c>
      <c r="O101" s="33" cm="1">
        <f t="array" ref="O101">IFERROR(INDEX(Y:Y,MATCH($M101,$W:$W,0),),O100)</f>
        <v>93.25</v>
      </c>
      <c r="P101" s="33" cm="1">
        <f t="array" ref="P101">IFERROR(INDEX(T:T,MATCH(M101,S:S,0),),P100)</f>
        <v>1.77</v>
      </c>
      <c r="Q101" s="33" cm="1">
        <f t="array" ref="Q101">IFERROR(INDEX(U:U,MATCH($M101,$S:$S,0),),Q100)</f>
        <v>159381</v>
      </c>
      <c r="S101" s="1">
        <v>44536</v>
      </c>
      <c r="T101" s="1">
        <v>13.59</v>
      </c>
      <c r="U101" s="1">
        <v>469619</v>
      </c>
      <c r="W101" s="19">
        <v>44494</v>
      </c>
      <c r="X101" s="19">
        <v>99.26</v>
      </c>
      <c r="Y101" s="19">
        <v>100.08</v>
      </c>
      <c r="AA101" s="4"/>
      <c r="AC101" s="4"/>
    </row>
    <row r="102" spans="13:29" ht="16" customHeight="1" x14ac:dyDescent="0.25">
      <c r="M102" s="33">
        <v>45729</v>
      </c>
      <c r="N102" s="33" cm="1">
        <f t="array" ref="N102">IFERROR(INDEX(X:X,MATCH($M102,$W:$W,0),),N101)</f>
        <v>89.84</v>
      </c>
      <c r="O102" s="33" cm="1">
        <f t="array" ref="O102">IFERROR(INDEX(Y:Y,MATCH($M102,$W:$W,0),),O101)</f>
        <v>92.97</v>
      </c>
      <c r="P102" s="33" cm="1">
        <f t="array" ref="P102">IFERROR(INDEX(T:T,MATCH(M102,S:S,0),),P101)</f>
        <v>1.78</v>
      </c>
      <c r="Q102" s="33" cm="1">
        <f t="array" ref="Q102">IFERROR(INDEX(U:U,MATCH($M102,$S:$S,0),),Q101)</f>
        <v>206630</v>
      </c>
      <c r="S102" s="1">
        <v>44537</v>
      </c>
      <c r="T102" s="1">
        <v>14.06</v>
      </c>
      <c r="U102" s="1">
        <v>903248</v>
      </c>
      <c r="W102" s="19">
        <v>44497</v>
      </c>
      <c r="X102" s="19">
        <v>99.2</v>
      </c>
      <c r="Y102" s="19">
        <v>100.02</v>
      </c>
      <c r="AA102" s="4"/>
      <c r="AC102" s="4"/>
    </row>
    <row r="103" spans="13:29" ht="16" customHeight="1" x14ac:dyDescent="0.25">
      <c r="M103" s="33">
        <v>45730</v>
      </c>
      <c r="N103" s="33" cm="1">
        <f t="array" ref="N103">IFERROR(INDEX(X:X,MATCH($M103,$W:$W,0),),N102)</f>
        <v>89.21</v>
      </c>
      <c r="O103" s="33" cm="1">
        <f t="array" ref="O103">IFERROR(INDEX(Y:Y,MATCH($M103,$W:$W,0),),O102)</f>
        <v>92.33</v>
      </c>
      <c r="P103" s="33" cm="1">
        <f t="array" ref="P103">IFERROR(INDEX(T:T,MATCH(M103,S:S,0),),P102)</f>
        <v>1.78</v>
      </c>
      <c r="Q103" s="33" cm="1">
        <f t="array" ref="Q103">IFERROR(INDEX(U:U,MATCH($M103,$S:$S,0),),Q102)</f>
        <v>206630</v>
      </c>
      <c r="S103" s="1">
        <v>44538</v>
      </c>
      <c r="T103" s="1">
        <v>12.96</v>
      </c>
      <c r="U103" s="1">
        <v>760959</v>
      </c>
      <c r="W103" s="19">
        <v>44511</v>
      </c>
      <c r="X103" s="19">
        <v>99.27</v>
      </c>
      <c r="Y103" s="19">
        <v>100.09</v>
      </c>
      <c r="AA103" s="4"/>
      <c r="AC103" s="4"/>
    </row>
    <row r="104" spans="13:29" ht="16" customHeight="1" x14ac:dyDescent="0.25">
      <c r="M104" s="33">
        <v>45733</v>
      </c>
      <c r="N104" s="33" cm="1">
        <f t="array" ref="N104">IFERROR(INDEX(X:X,MATCH($M104,$W:$W,0),),N103)</f>
        <v>89.03</v>
      </c>
      <c r="O104" s="33" cm="1">
        <f t="array" ref="O104">IFERROR(INDEX(Y:Y,MATCH($M104,$W:$W,0),),O103)</f>
        <v>92.15</v>
      </c>
      <c r="P104" s="33" cm="1">
        <f t="array" ref="P104">IFERROR(INDEX(T:T,MATCH(M104,S:S,0),),P103)</f>
        <v>1.68</v>
      </c>
      <c r="Q104" s="33" cm="1">
        <f t="array" ref="Q104">IFERROR(INDEX(U:U,MATCH($M104,$S:$S,0),),Q103)</f>
        <v>339788</v>
      </c>
      <c r="S104" s="1">
        <v>44539</v>
      </c>
      <c r="T104" s="1">
        <v>13.24</v>
      </c>
      <c r="U104" s="1">
        <v>838992</v>
      </c>
      <c r="W104" s="19">
        <v>44498</v>
      </c>
      <c r="X104" s="19">
        <v>99.2</v>
      </c>
      <c r="Y104" s="19">
        <v>100.02</v>
      </c>
      <c r="AA104" s="4"/>
      <c r="AC104" s="4"/>
    </row>
    <row r="105" spans="13:29" ht="16" customHeight="1" x14ac:dyDescent="0.25">
      <c r="M105" s="33">
        <v>45734</v>
      </c>
      <c r="N105" s="33" cm="1">
        <f t="array" ref="N105">IFERROR(INDEX(X:X,MATCH($M105,$W:$W,0),),N104)</f>
        <v>88.94</v>
      </c>
      <c r="O105" s="33" cm="1">
        <f t="array" ref="O105">IFERROR(INDEX(Y:Y,MATCH($M105,$W:$W,0),),O104)</f>
        <v>92.07</v>
      </c>
      <c r="P105" s="33" cm="1">
        <f t="array" ref="P105">IFERROR(INDEX(T:T,MATCH(M105,S:S,0),),P104)</f>
        <v>1.75</v>
      </c>
      <c r="Q105" s="33" cm="1">
        <f t="array" ref="Q105">IFERROR(INDEX(U:U,MATCH($M105,$S:$S,0),),Q104)</f>
        <v>138907</v>
      </c>
      <c r="S105" s="1">
        <v>44542</v>
      </c>
      <c r="T105" s="1">
        <v>12.98</v>
      </c>
      <c r="U105" s="1">
        <v>667831</v>
      </c>
      <c r="W105" s="19">
        <v>44508</v>
      </c>
      <c r="X105" s="19">
        <v>99.24</v>
      </c>
      <c r="Y105" s="19">
        <v>100.06</v>
      </c>
      <c r="AA105" s="4"/>
      <c r="AC105" s="4"/>
    </row>
    <row r="106" spans="13:29" ht="16" customHeight="1" x14ac:dyDescent="0.25">
      <c r="M106" s="33">
        <v>45735</v>
      </c>
      <c r="N106" s="33" cm="1">
        <f t="array" ref="N106">IFERROR(INDEX(X:X,MATCH($M106,$W:$W,0),),N105)</f>
        <v>88.94</v>
      </c>
      <c r="O106" s="33" cm="1">
        <f t="array" ref="O106">IFERROR(INDEX(Y:Y,MATCH($M106,$W:$W,0),),O105)</f>
        <v>92.07</v>
      </c>
      <c r="P106" s="33" cm="1">
        <f t="array" ref="P106">IFERROR(INDEX(T:T,MATCH(M106,S:S,0),),P105)</f>
        <v>1.76</v>
      </c>
      <c r="Q106" s="33" cm="1">
        <f t="array" ref="Q106">IFERROR(INDEX(U:U,MATCH($M106,$S:$S,0),),Q105)</f>
        <v>194046</v>
      </c>
      <c r="S106" s="1">
        <v>44543</v>
      </c>
      <c r="T106" s="1">
        <v>12.96</v>
      </c>
      <c r="U106" s="1">
        <v>920222</v>
      </c>
      <c r="W106" s="19">
        <v>44495</v>
      </c>
      <c r="X106" s="19">
        <v>99.2</v>
      </c>
      <c r="Y106" s="19">
        <v>100.02</v>
      </c>
      <c r="AA106" s="4"/>
      <c r="AC106" s="4"/>
    </row>
    <row r="107" spans="13:29" ht="16" customHeight="1" x14ac:dyDescent="0.25">
      <c r="M107" s="33">
        <v>45736</v>
      </c>
      <c r="N107" s="33" cm="1">
        <f t="array" ref="N107">IFERROR(INDEX(X:X,MATCH($M107,$W:$W,0),),N106)</f>
        <v>88.94</v>
      </c>
      <c r="O107" s="33" cm="1">
        <f t="array" ref="O107">IFERROR(INDEX(Y:Y,MATCH($M107,$W:$W,0),),O106)</f>
        <v>92.07</v>
      </c>
      <c r="P107" s="33" cm="1">
        <f t="array" ref="P107">IFERROR(INDEX(T:T,MATCH(M107,S:S,0),),P106)</f>
        <v>1.78</v>
      </c>
      <c r="Q107" s="33" cm="1">
        <f t="array" ref="Q107">IFERROR(INDEX(U:U,MATCH($M107,$S:$S,0),),Q106)</f>
        <v>303406</v>
      </c>
      <c r="S107" s="1">
        <v>44544</v>
      </c>
      <c r="T107" s="1">
        <v>12.83</v>
      </c>
      <c r="U107" s="1">
        <v>322032</v>
      </c>
      <c r="W107" s="19">
        <v>44503</v>
      </c>
      <c r="X107" s="19">
        <v>99.23</v>
      </c>
      <c r="Y107" s="19">
        <v>100.05</v>
      </c>
      <c r="AA107" s="4"/>
      <c r="AC107" s="4"/>
    </row>
    <row r="108" spans="13:29" ht="16" customHeight="1" x14ac:dyDescent="0.25">
      <c r="M108" s="33">
        <v>45737</v>
      </c>
      <c r="N108" s="33" cm="1">
        <f t="array" ref="N108">IFERROR(INDEX(X:X,MATCH($M108,$W:$W,0),),N107)</f>
        <v>88.9</v>
      </c>
      <c r="O108" s="33" cm="1">
        <f t="array" ref="O108">IFERROR(INDEX(Y:Y,MATCH($M108,$W:$W,0),),O107)</f>
        <v>92.03</v>
      </c>
      <c r="P108" s="33" cm="1">
        <f t="array" ref="P108">IFERROR(INDEX(T:T,MATCH(M108,S:S,0),),P107)</f>
        <v>1.78</v>
      </c>
      <c r="Q108" s="33" cm="1">
        <f t="array" ref="Q108">IFERROR(INDEX(U:U,MATCH($M108,$S:$S,0),),Q107)</f>
        <v>303406</v>
      </c>
      <c r="S108" s="1">
        <v>44545</v>
      </c>
      <c r="T108" s="1">
        <v>12.06</v>
      </c>
      <c r="U108" s="1">
        <v>769789</v>
      </c>
      <c r="W108" s="19">
        <v>44512</v>
      </c>
      <c r="X108" s="19">
        <v>99.27</v>
      </c>
      <c r="Y108" s="19">
        <v>100.09</v>
      </c>
      <c r="AA108" s="4"/>
      <c r="AC108" s="4"/>
    </row>
    <row r="109" spans="13:29" ht="16" customHeight="1" x14ac:dyDescent="0.25">
      <c r="M109" s="33">
        <v>45740</v>
      </c>
      <c r="N109" s="33" cm="1">
        <f t="array" ref="N109">IFERROR(INDEX(X:X,MATCH($M109,$W:$W,0),),N108)</f>
        <v>88.87</v>
      </c>
      <c r="O109" s="33" cm="1">
        <f t="array" ref="O109">IFERROR(INDEX(Y:Y,MATCH($M109,$W:$W,0),),O108)</f>
        <v>92</v>
      </c>
      <c r="P109" s="33" cm="1">
        <f t="array" ref="P109">IFERROR(INDEX(T:T,MATCH(M109,S:S,0),),P108)</f>
        <v>1.74</v>
      </c>
      <c r="Q109" s="33" cm="1">
        <f t="array" ref="Q109">IFERROR(INDEX(U:U,MATCH($M109,$S:$S,0),),Q108)</f>
        <v>227461</v>
      </c>
      <c r="S109" s="1">
        <v>44546</v>
      </c>
      <c r="T109" s="1">
        <v>12.63</v>
      </c>
      <c r="U109" s="1">
        <v>1205748</v>
      </c>
      <c r="W109" s="19">
        <v>44504</v>
      </c>
      <c r="X109" s="19">
        <v>99.24</v>
      </c>
      <c r="Y109" s="19">
        <v>100.06</v>
      </c>
      <c r="AA109" s="4"/>
      <c r="AC109" s="4"/>
    </row>
    <row r="110" spans="13:29" ht="16" customHeight="1" x14ac:dyDescent="0.25">
      <c r="M110" s="33">
        <v>45741</v>
      </c>
      <c r="N110" s="33" cm="1">
        <f t="array" ref="N110">IFERROR(INDEX(X:X,MATCH($M110,$W:$W,0),),N109)</f>
        <v>88.86</v>
      </c>
      <c r="O110" s="33" cm="1">
        <f t="array" ref="O110">IFERROR(INDEX(Y:Y,MATCH($M110,$W:$W,0),),O109)</f>
        <v>91.99</v>
      </c>
      <c r="P110" s="33" cm="1">
        <f t="array" ref="P110">IFERROR(INDEX(T:T,MATCH(M110,S:S,0),),P109)</f>
        <v>1.71</v>
      </c>
      <c r="Q110" s="33" cm="1">
        <f t="array" ref="Q110">IFERROR(INDEX(U:U,MATCH($M110,$S:$S,0),),Q109)</f>
        <v>101697</v>
      </c>
      <c r="S110" s="1">
        <v>44549</v>
      </c>
      <c r="T110" s="1">
        <v>11.93</v>
      </c>
      <c r="U110" s="1">
        <v>1132939</v>
      </c>
      <c r="W110" s="19">
        <v>44509</v>
      </c>
      <c r="X110" s="19">
        <v>99.27</v>
      </c>
      <c r="Y110" s="19">
        <v>100.09</v>
      </c>
      <c r="AA110" s="4"/>
      <c r="AC110" s="4"/>
    </row>
    <row r="111" spans="13:29" ht="16" customHeight="1" x14ac:dyDescent="0.25">
      <c r="M111" s="33">
        <v>45742</v>
      </c>
      <c r="N111" s="33" cm="1">
        <f t="array" ref="N111">IFERROR(INDEX(X:X,MATCH($M111,$W:$W,0),),N110)</f>
        <v>88.85</v>
      </c>
      <c r="O111" s="33" cm="1">
        <f t="array" ref="O111">IFERROR(INDEX(Y:Y,MATCH($M111,$W:$W,0),),O110)</f>
        <v>91.98</v>
      </c>
      <c r="P111" s="33" cm="1">
        <f t="array" ref="P111">IFERROR(INDEX(T:T,MATCH(M111,S:S,0),),P110)</f>
        <v>1.68</v>
      </c>
      <c r="Q111" s="33" cm="1">
        <f t="array" ref="Q111">IFERROR(INDEX(U:U,MATCH($M111,$S:$S,0),),Q110)</f>
        <v>190836</v>
      </c>
      <c r="S111" s="1">
        <v>44550</v>
      </c>
      <c r="T111" s="1">
        <v>12.35</v>
      </c>
      <c r="U111" s="1">
        <v>1601989</v>
      </c>
      <c r="W111" s="19">
        <v>44515</v>
      </c>
      <c r="X111" s="19">
        <v>99.24</v>
      </c>
      <c r="Y111" s="19">
        <v>100.06</v>
      </c>
      <c r="AA111" s="4"/>
      <c r="AC111" s="4"/>
    </row>
    <row r="112" spans="13:29" ht="16" customHeight="1" x14ac:dyDescent="0.25">
      <c r="M112" s="33">
        <v>45743</v>
      </c>
      <c r="N112" s="33" cm="1">
        <f t="array" ref="N112">IFERROR(INDEX(X:X,MATCH($M112,$W:$W,0),),N111)</f>
        <v>88.8</v>
      </c>
      <c r="O112" s="33" cm="1">
        <f t="array" ref="O112">IFERROR(INDEX(Y:Y,MATCH($M112,$W:$W,0),),O111)</f>
        <v>91.93</v>
      </c>
      <c r="P112" s="33" cm="1">
        <f t="array" ref="P112">IFERROR(INDEX(T:T,MATCH(M112,S:S,0),),P111)</f>
        <v>1.69</v>
      </c>
      <c r="Q112" s="33" cm="1">
        <f t="array" ref="Q112">IFERROR(INDEX(U:U,MATCH($M112,$S:$S,0),),Q111)</f>
        <v>129965</v>
      </c>
      <c r="S112" s="1">
        <v>44551</v>
      </c>
      <c r="T112" s="1">
        <v>12.94</v>
      </c>
      <c r="U112" s="1">
        <v>711397</v>
      </c>
      <c r="W112" s="19">
        <v>44510</v>
      </c>
      <c r="X112" s="19">
        <v>99.27</v>
      </c>
      <c r="Y112" s="19">
        <v>100.09</v>
      </c>
      <c r="AA112" s="4"/>
      <c r="AC112" s="4"/>
    </row>
    <row r="113" spans="13:29" ht="16" customHeight="1" x14ac:dyDescent="0.25">
      <c r="M113" s="33">
        <v>45744</v>
      </c>
      <c r="N113" s="33" cm="1">
        <f t="array" ref="N113">IFERROR(INDEX(X:X,MATCH($M113,$W:$W,0),),N112)</f>
        <v>88.85</v>
      </c>
      <c r="O113" s="33" cm="1">
        <f t="array" ref="O113">IFERROR(INDEX(Y:Y,MATCH($M113,$W:$W,0),),O112)</f>
        <v>91.97</v>
      </c>
      <c r="P113" s="33" cm="1">
        <f t="array" ref="P113">IFERROR(INDEX(T:T,MATCH(M113,S:S,0),),P112)</f>
        <v>1.69</v>
      </c>
      <c r="Q113" s="33" cm="1">
        <f t="array" ref="Q113">IFERROR(INDEX(U:U,MATCH($M113,$S:$S,0),),Q112)</f>
        <v>129965</v>
      </c>
      <c r="S113" s="1">
        <v>44552</v>
      </c>
      <c r="T113" s="1">
        <v>12.64</v>
      </c>
      <c r="U113" s="1">
        <v>1113702</v>
      </c>
      <c r="W113" s="19">
        <v>44505</v>
      </c>
      <c r="X113" s="19">
        <v>99.24</v>
      </c>
      <c r="Y113" s="19">
        <v>100.06</v>
      </c>
      <c r="AA113" s="4"/>
      <c r="AC113" s="4"/>
    </row>
    <row r="114" spans="13:29" ht="16" customHeight="1" x14ac:dyDescent="0.25">
      <c r="M114" s="33">
        <v>45747</v>
      </c>
      <c r="N114" s="33" cm="1">
        <f t="array" ref="N114">IFERROR(INDEX(X:X,MATCH($M114,$W:$W,0),),N113)</f>
        <v>88.65</v>
      </c>
      <c r="O114" s="33" cm="1">
        <f t="array" ref="O114">IFERROR(INDEX(Y:Y,MATCH($M114,$W:$W,0),),O113)</f>
        <v>91.78</v>
      </c>
      <c r="P114" s="33" cm="1">
        <f t="array" ref="P114">IFERROR(INDEX(T:T,MATCH(M114,S:S,0),),P113)</f>
        <v>1.65</v>
      </c>
      <c r="Q114" s="33" cm="1">
        <f t="array" ref="Q114">IFERROR(INDEX(U:U,MATCH($M114,$S:$S,0),),Q113)</f>
        <v>111292</v>
      </c>
      <c r="S114" s="1">
        <v>44556</v>
      </c>
      <c r="T114" s="1">
        <v>12.43</v>
      </c>
      <c r="U114" s="1">
        <v>415957</v>
      </c>
      <c r="W114" s="19">
        <v>44523</v>
      </c>
      <c r="X114" s="19">
        <v>99.1</v>
      </c>
      <c r="Y114" s="19">
        <v>99.92</v>
      </c>
      <c r="AA114" s="4"/>
      <c r="AC114" s="4"/>
    </row>
    <row r="115" spans="13:29" ht="16" customHeight="1" x14ac:dyDescent="0.25">
      <c r="M115" s="33">
        <v>45748</v>
      </c>
      <c r="N115" s="33" cm="1">
        <f t="array" ref="N115">IFERROR(INDEX(X:X,MATCH($M115,$W:$W,0),),N114)</f>
        <v>87.81</v>
      </c>
      <c r="O115" s="33" cm="1">
        <f t="array" ref="O115">IFERROR(INDEX(Y:Y,MATCH($M115,$W:$W,0),),O114)</f>
        <v>90.94</v>
      </c>
      <c r="P115" s="33" cm="1">
        <f t="array" ref="P115">IFERROR(INDEX(T:T,MATCH(M115,S:S,0),),P114)</f>
        <v>1.69</v>
      </c>
      <c r="Q115" s="33" cm="1">
        <f t="array" ref="Q115">IFERROR(INDEX(U:U,MATCH($M115,$S:$S,0),),Q114)</f>
        <v>96036</v>
      </c>
      <c r="S115" s="1">
        <v>44557</v>
      </c>
      <c r="T115" s="1">
        <v>12.2</v>
      </c>
      <c r="U115" s="1">
        <v>500465</v>
      </c>
      <c r="W115" s="19">
        <v>44516</v>
      </c>
      <c r="X115" s="19">
        <v>99.24</v>
      </c>
      <c r="Y115" s="19">
        <v>100.06</v>
      </c>
      <c r="AA115" s="4"/>
      <c r="AC115" s="4"/>
    </row>
    <row r="116" spans="13:29" ht="16" customHeight="1" x14ac:dyDescent="0.25">
      <c r="M116" s="33">
        <v>45749</v>
      </c>
      <c r="N116" s="33" cm="1">
        <f t="array" ref="N116">IFERROR(INDEX(X:X,MATCH($M116,$W:$W,0),),N115)</f>
        <v>86.24</v>
      </c>
      <c r="O116" s="33" cm="1">
        <f t="array" ref="O116">IFERROR(INDEX(Y:Y,MATCH($M116,$W:$W,0),),O115)</f>
        <v>90.33</v>
      </c>
      <c r="P116" s="33" cm="1">
        <f t="array" ref="P116">IFERROR(INDEX(T:T,MATCH(M116,S:S,0),),P115)</f>
        <v>1.52</v>
      </c>
      <c r="Q116" s="33" cm="1">
        <f t="array" ref="Q116">IFERROR(INDEX(U:U,MATCH($M116,$S:$S,0),),Q115)</f>
        <v>220286</v>
      </c>
      <c r="S116" s="1">
        <v>44558</v>
      </c>
      <c r="T116" s="1">
        <v>11.9</v>
      </c>
      <c r="U116" s="1">
        <v>866252</v>
      </c>
      <c r="W116" s="19">
        <v>44524</v>
      </c>
      <c r="X116" s="19">
        <v>99.01</v>
      </c>
      <c r="Y116" s="19">
        <v>99.83</v>
      </c>
      <c r="AA116" s="4"/>
      <c r="AC116" s="4"/>
    </row>
    <row r="117" spans="13:29" ht="16" customHeight="1" x14ac:dyDescent="0.25">
      <c r="M117" s="33">
        <v>45750</v>
      </c>
      <c r="N117" s="33" cm="1">
        <f t="array" ref="N117">IFERROR(INDEX(X:X,MATCH($M117,$W:$W,0),),N116)</f>
        <v>79.66</v>
      </c>
      <c r="O117" s="33" cm="1">
        <f t="array" ref="O117">IFERROR(INDEX(Y:Y,MATCH($M117,$W:$W,0),),O116)</f>
        <v>83.75</v>
      </c>
      <c r="P117" s="33" cm="1">
        <f t="array" ref="P117">IFERROR(INDEX(T:T,MATCH(M117,S:S,0),),P116)</f>
        <v>1.49</v>
      </c>
      <c r="Q117" s="33" cm="1">
        <f t="array" ref="Q117">IFERROR(INDEX(U:U,MATCH($M117,$S:$S,0),),Q116)</f>
        <v>289860</v>
      </c>
      <c r="S117" s="1">
        <v>44559</v>
      </c>
      <c r="T117" s="1">
        <v>12.12</v>
      </c>
      <c r="U117" s="1">
        <v>986801</v>
      </c>
      <c r="W117" s="19">
        <v>44517</v>
      </c>
      <c r="X117" s="19">
        <v>99.24</v>
      </c>
      <c r="Y117" s="19">
        <v>100.06</v>
      </c>
      <c r="AA117" s="4"/>
      <c r="AC117" s="4"/>
    </row>
    <row r="118" spans="13:29" ht="16" customHeight="1" x14ac:dyDescent="0.25">
      <c r="M118" s="33">
        <v>45751</v>
      </c>
      <c r="N118" s="33" cm="1">
        <f t="array" ref="N118">IFERROR(INDEX(X:X,MATCH($M118,$W:$W,0),),N117)</f>
        <v>79</v>
      </c>
      <c r="O118" s="33" cm="1">
        <f t="array" ref="O118">IFERROR(INDEX(Y:Y,MATCH($M118,$W:$W,0),),O117)</f>
        <v>83.09</v>
      </c>
      <c r="P118" s="33" cm="1">
        <f t="array" ref="P118">IFERROR(INDEX(T:T,MATCH(M118,S:S,0),),P117)</f>
        <v>1.49</v>
      </c>
      <c r="Q118" s="33" cm="1">
        <f t="array" ref="Q118">IFERROR(INDEX(U:U,MATCH($M118,$S:$S,0),),Q117)</f>
        <v>289860</v>
      </c>
      <c r="S118" s="1">
        <v>44560</v>
      </c>
      <c r="T118" s="1">
        <v>12.16</v>
      </c>
      <c r="U118" s="1">
        <v>450235</v>
      </c>
      <c r="W118" s="19">
        <v>44519</v>
      </c>
      <c r="X118" s="19">
        <v>99.21</v>
      </c>
      <c r="Y118" s="19">
        <v>100.03</v>
      </c>
      <c r="AA118" s="4"/>
      <c r="AC118" s="4"/>
    </row>
    <row r="119" spans="13:29" ht="16" customHeight="1" x14ac:dyDescent="0.25">
      <c r="M119" s="33">
        <v>45754</v>
      </c>
      <c r="N119" s="33" cm="1">
        <f t="array" ref="N119">IFERROR(INDEX(X:X,MATCH($M119,$W:$W,0),),N118)</f>
        <v>78.569999999999993</v>
      </c>
      <c r="O119" s="33" cm="1">
        <f t="array" ref="O119">IFERROR(INDEX(Y:Y,MATCH($M119,$W:$W,0),),O118)</f>
        <v>82.49</v>
      </c>
      <c r="P119" s="33" cm="1">
        <f t="array" ref="P119">IFERROR(INDEX(T:T,MATCH(M119,S:S,0),),P118)</f>
        <v>1.4</v>
      </c>
      <c r="Q119" s="33" cm="1">
        <f t="array" ref="Q119">IFERROR(INDEX(U:U,MATCH($M119,$S:$S,0),),Q118)</f>
        <v>225480</v>
      </c>
      <c r="S119" s="1">
        <v>44563</v>
      </c>
      <c r="T119" s="1">
        <v>11.8</v>
      </c>
      <c r="U119" s="1">
        <v>640047</v>
      </c>
      <c r="W119" s="19">
        <v>44525</v>
      </c>
      <c r="X119" s="19">
        <v>99.01</v>
      </c>
      <c r="Y119" s="19">
        <v>99.83</v>
      </c>
      <c r="AA119" s="4"/>
      <c r="AC119" s="4"/>
    </row>
    <row r="120" spans="13:29" ht="16" customHeight="1" x14ac:dyDescent="0.25">
      <c r="M120" s="33">
        <v>45755</v>
      </c>
      <c r="N120" s="33" cm="1">
        <f t="array" ref="N120">IFERROR(INDEX(X:X,MATCH($M120,$W:$W,0),),N119)</f>
        <v>78.44</v>
      </c>
      <c r="O120" s="33" cm="1">
        <f t="array" ref="O120">IFERROR(INDEX(Y:Y,MATCH($M120,$W:$W,0),),O119)</f>
        <v>82.53</v>
      </c>
      <c r="P120" s="33" cm="1">
        <f t="array" ref="P120">IFERROR(INDEX(T:T,MATCH(M120,S:S,0),),P119)</f>
        <v>1.51</v>
      </c>
      <c r="Q120" s="33" cm="1">
        <f t="array" ref="Q120">IFERROR(INDEX(U:U,MATCH($M120,$S:$S,0),),Q119)</f>
        <v>267104</v>
      </c>
      <c r="S120" s="1">
        <v>44564</v>
      </c>
      <c r="T120" s="1">
        <v>11.7</v>
      </c>
      <c r="U120" s="1">
        <v>665212</v>
      </c>
      <c r="W120" s="19">
        <v>44522</v>
      </c>
      <c r="X120" s="19">
        <v>99.13</v>
      </c>
      <c r="Y120" s="19">
        <v>99.95</v>
      </c>
      <c r="AA120" s="4"/>
      <c r="AC120" s="4"/>
    </row>
    <row r="121" spans="13:29" ht="16" customHeight="1" x14ac:dyDescent="0.25">
      <c r="M121" s="33">
        <v>45756</v>
      </c>
      <c r="N121" s="33" cm="1">
        <f t="array" ref="N121">IFERROR(INDEX(X:X,MATCH($M121,$W:$W,0),),N120)</f>
        <v>78.58</v>
      </c>
      <c r="O121" s="33" cm="1">
        <f t="array" ref="O121">IFERROR(INDEX(Y:Y,MATCH($M121,$W:$W,0),),O120)</f>
        <v>82.67</v>
      </c>
      <c r="P121" s="33" cm="1">
        <f t="array" ref="P121">IFERROR(INDEX(T:T,MATCH(M121,S:S,0),),P120)</f>
        <v>1.39</v>
      </c>
      <c r="Q121" s="33" cm="1">
        <f t="array" ref="Q121">IFERROR(INDEX(U:U,MATCH($M121,$S:$S,0),),Q120)</f>
        <v>148012</v>
      </c>
      <c r="S121" s="1">
        <v>44565</v>
      </c>
      <c r="T121" s="1">
        <v>10.91</v>
      </c>
      <c r="U121" s="1">
        <v>1278875</v>
      </c>
      <c r="W121" s="19">
        <v>44518</v>
      </c>
      <c r="X121" s="19">
        <v>99.24</v>
      </c>
      <c r="Y121" s="19">
        <v>100.06</v>
      </c>
      <c r="AA121" s="4"/>
      <c r="AC121" s="4"/>
    </row>
    <row r="122" spans="13:29" ht="16" customHeight="1" x14ac:dyDescent="0.25">
      <c r="M122" s="33">
        <v>45757</v>
      </c>
      <c r="N122" s="33" cm="1">
        <f t="array" ref="N122">IFERROR(INDEX(X:X,MATCH($M122,$W:$W,0),),N121)</f>
        <v>78.41</v>
      </c>
      <c r="O122" s="33" cm="1">
        <f t="array" ref="O122">IFERROR(INDEX(Y:Y,MATCH($M122,$W:$W,0),),O121)</f>
        <v>82.49</v>
      </c>
      <c r="P122" s="33" cm="1">
        <f t="array" ref="P122">IFERROR(INDEX(T:T,MATCH(M122,S:S,0),),P121)</f>
        <v>1.41</v>
      </c>
      <c r="Q122" s="33" cm="1">
        <f t="array" ref="Q122">IFERROR(INDEX(U:U,MATCH($M122,$S:$S,0),),Q121)</f>
        <v>135129</v>
      </c>
      <c r="S122" s="1">
        <v>44566</v>
      </c>
      <c r="T122" s="1">
        <v>11.03</v>
      </c>
      <c r="U122" s="1">
        <v>1009001</v>
      </c>
      <c r="W122" s="19">
        <v>44536</v>
      </c>
      <c r="X122" s="19">
        <v>98.95</v>
      </c>
      <c r="Y122" s="19">
        <v>99.77</v>
      </c>
      <c r="AA122" s="4"/>
      <c r="AC122" s="4"/>
    </row>
    <row r="123" spans="13:29" ht="16" customHeight="1" x14ac:dyDescent="0.25">
      <c r="M123" s="33">
        <v>45758</v>
      </c>
      <c r="N123" s="33" cm="1">
        <f t="array" ref="N123">IFERROR(INDEX(X:X,MATCH($M123,$W:$W,0),),N122)</f>
        <v>78.38</v>
      </c>
      <c r="O123" s="33" cm="1">
        <f t="array" ref="O123">IFERROR(INDEX(Y:Y,MATCH($M123,$W:$W,0),),O122)</f>
        <v>82.47</v>
      </c>
      <c r="P123" s="33" cm="1">
        <f t="array" ref="P123">IFERROR(INDEX(T:T,MATCH(M123,S:S,0),),P122)</f>
        <v>1.41</v>
      </c>
      <c r="Q123" s="33" cm="1">
        <f t="array" ref="Q123">IFERROR(INDEX(U:U,MATCH($M123,$S:$S,0),),Q122)</f>
        <v>135129</v>
      </c>
      <c r="S123" s="1">
        <v>44567</v>
      </c>
      <c r="T123" s="1">
        <v>10.78</v>
      </c>
      <c r="U123" s="1">
        <v>1421925</v>
      </c>
      <c r="W123" s="19">
        <v>44526</v>
      </c>
      <c r="X123" s="19">
        <v>98.91</v>
      </c>
      <c r="Y123" s="19">
        <v>99.73</v>
      </c>
      <c r="AA123" s="4"/>
      <c r="AC123" s="4"/>
    </row>
    <row r="124" spans="13:29" ht="16" customHeight="1" x14ac:dyDescent="0.25">
      <c r="M124" s="33">
        <v>45761</v>
      </c>
      <c r="N124" s="33" cm="1">
        <f t="array" ref="N124">IFERROR(INDEX(X:X,MATCH($M124,$W:$W,0),),N123)</f>
        <v>78.62</v>
      </c>
      <c r="O124" s="33" cm="1">
        <f t="array" ref="O124">IFERROR(INDEX(Y:Y,MATCH($M124,$W:$W,0),),O123)</f>
        <v>82.7</v>
      </c>
      <c r="P124" s="33" cm="1">
        <f t="array" ref="P124">IFERROR(INDEX(T:T,MATCH(M124,S:S,0),),P123)</f>
        <v>1.41</v>
      </c>
      <c r="Q124" s="33" cm="1">
        <f t="array" ref="Q124">IFERROR(INDEX(U:U,MATCH($M124,$S:$S,0),),Q123)</f>
        <v>158284</v>
      </c>
      <c r="S124" s="1">
        <v>44570</v>
      </c>
      <c r="T124" s="1">
        <v>11.09</v>
      </c>
      <c r="U124" s="1">
        <v>997303</v>
      </c>
      <c r="W124" s="19">
        <v>44529</v>
      </c>
      <c r="X124" s="19">
        <v>98.85</v>
      </c>
      <c r="Y124" s="19">
        <v>99.67</v>
      </c>
      <c r="AA124" s="4"/>
      <c r="AC124" s="4"/>
    </row>
    <row r="125" spans="13:29" ht="16" customHeight="1" x14ac:dyDescent="0.25">
      <c r="M125" s="33">
        <v>45762</v>
      </c>
      <c r="N125" s="33" cm="1">
        <f t="array" ref="N125">IFERROR(INDEX(X:X,MATCH($M125,$W:$W,0),),N124)</f>
        <v>78.760000000000005</v>
      </c>
      <c r="O125" s="33" cm="1">
        <f t="array" ref="O125">IFERROR(INDEX(Y:Y,MATCH($M125,$W:$W,0),),O124)</f>
        <v>82.85</v>
      </c>
      <c r="P125" s="33" cm="1">
        <f t="array" ref="P125">IFERROR(INDEX(T:T,MATCH(M125,S:S,0),),P124)</f>
        <v>1.49</v>
      </c>
      <c r="Q125" s="33" cm="1">
        <f t="array" ref="Q125">IFERROR(INDEX(U:U,MATCH($M125,$S:$S,0),),Q124)</f>
        <v>314403</v>
      </c>
      <c r="S125" s="1">
        <v>44571</v>
      </c>
      <c r="T125" s="1">
        <v>11.39</v>
      </c>
      <c r="U125" s="1">
        <v>869116</v>
      </c>
      <c r="W125" s="19">
        <v>44531</v>
      </c>
      <c r="X125" s="19">
        <v>98.62</v>
      </c>
      <c r="Y125" s="19">
        <v>99.44</v>
      </c>
      <c r="AA125" s="4"/>
      <c r="AC125" s="4"/>
    </row>
    <row r="126" spans="13:29" ht="16" customHeight="1" x14ac:dyDescent="0.25">
      <c r="M126" s="33">
        <v>45763</v>
      </c>
      <c r="N126" s="33" cm="1">
        <f t="array" ref="N126">IFERROR(INDEX(X:X,MATCH($M126,$W:$W,0),),N125)</f>
        <v>78.819999999999993</v>
      </c>
      <c r="O126" s="33" cm="1">
        <f t="array" ref="O126">IFERROR(INDEX(Y:Y,MATCH($M126,$W:$W,0),),O125)</f>
        <v>82.91</v>
      </c>
      <c r="P126" s="33" cm="1">
        <f t="array" ref="P126">IFERROR(INDEX(T:T,MATCH(M126,S:S,0),),P125)</f>
        <v>1.48</v>
      </c>
      <c r="Q126" s="33" cm="1">
        <f t="array" ref="Q126">IFERROR(INDEX(U:U,MATCH($M126,$S:$S,0),),Q125)</f>
        <v>168343</v>
      </c>
      <c r="S126" s="1">
        <v>44572</v>
      </c>
      <c r="T126" s="1">
        <v>11.31</v>
      </c>
      <c r="U126" s="1">
        <v>583951</v>
      </c>
      <c r="W126" s="19">
        <v>44537</v>
      </c>
      <c r="X126" s="19">
        <v>99.06</v>
      </c>
      <c r="Y126" s="19">
        <v>99.88</v>
      </c>
      <c r="AA126" s="4"/>
      <c r="AC126" s="4"/>
    </row>
    <row r="127" spans="13:29" ht="16" customHeight="1" x14ac:dyDescent="0.25">
      <c r="M127" s="33">
        <v>45764</v>
      </c>
      <c r="N127" s="33" cm="1">
        <f t="array" ref="N127">IFERROR(INDEX(X:X,MATCH($M127,$W:$W,0),),N126)</f>
        <v>78.89</v>
      </c>
      <c r="O127" s="33" cm="1">
        <f t="array" ref="O127">IFERROR(INDEX(Y:Y,MATCH($M127,$W:$W,0),),O126)</f>
        <v>82.97</v>
      </c>
      <c r="P127" s="33" cm="1">
        <f t="array" ref="P127">IFERROR(INDEX(T:T,MATCH(M127,S:S,0),),P126)</f>
        <v>1.48</v>
      </c>
      <c r="Q127" s="33" cm="1">
        <f t="array" ref="Q127">IFERROR(INDEX(U:U,MATCH($M127,$S:$S,0),),Q126)</f>
        <v>168343</v>
      </c>
      <c r="S127" s="1">
        <v>44573</v>
      </c>
      <c r="T127" s="1">
        <v>10.75</v>
      </c>
      <c r="U127" s="1">
        <v>1247486</v>
      </c>
      <c r="W127" s="19">
        <v>44532</v>
      </c>
      <c r="X127" s="19">
        <v>98.83</v>
      </c>
      <c r="Y127" s="19">
        <v>99.65</v>
      </c>
      <c r="AA127" s="4"/>
      <c r="AC127" s="4"/>
    </row>
    <row r="128" spans="13:29" ht="16" customHeight="1" x14ac:dyDescent="0.25">
      <c r="M128" s="33">
        <v>45765</v>
      </c>
      <c r="N128" s="33" cm="1">
        <f t="array" ref="N128">IFERROR(INDEX(X:X,MATCH($M128,$W:$W,0),),N127)</f>
        <v>78.89</v>
      </c>
      <c r="O128" s="33" cm="1">
        <f t="array" ref="O128">IFERROR(INDEX(Y:Y,MATCH($M128,$W:$W,0),),O127)</f>
        <v>82.97</v>
      </c>
      <c r="P128" s="33" cm="1">
        <f t="array" ref="P128">IFERROR(INDEX(T:T,MATCH(M128,S:S,0),),P127)</f>
        <v>1.48</v>
      </c>
      <c r="Q128" s="33" cm="1">
        <f t="array" ref="Q128">IFERROR(INDEX(U:U,MATCH($M128,$S:$S,0),),Q127)</f>
        <v>168343</v>
      </c>
      <c r="S128" s="1">
        <v>44574</v>
      </c>
      <c r="T128" s="1">
        <v>10.55</v>
      </c>
      <c r="U128" s="1">
        <v>923359</v>
      </c>
      <c r="W128" s="19">
        <v>44538</v>
      </c>
      <c r="X128" s="19">
        <v>99.08</v>
      </c>
      <c r="Y128" s="19">
        <v>99.9</v>
      </c>
      <c r="AA128" s="4"/>
      <c r="AC128" s="4"/>
    </row>
    <row r="129" spans="13:29" ht="16" customHeight="1" x14ac:dyDescent="0.25">
      <c r="M129" s="33">
        <v>45768</v>
      </c>
      <c r="N129" s="33" cm="1">
        <f t="array" ref="N129">IFERROR(INDEX(X:X,MATCH($M129,$W:$W,0),),N128)</f>
        <v>78.819999999999993</v>
      </c>
      <c r="O129" s="33" cm="1">
        <f t="array" ref="O129">IFERROR(INDEX(Y:Y,MATCH($M129,$W:$W,0),),O128)</f>
        <v>82.91</v>
      </c>
      <c r="P129" s="33" cm="1">
        <f t="array" ref="P129">IFERROR(INDEX(T:T,MATCH(M129,S:S,0),),P128)</f>
        <v>1.49</v>
      </c>
      <c r="Q129" s="33" cm="1">
        <f t="array" ref="Q129">IFERROR(INDEX(U:U,MATCH($M129,$S:$S,0),),Q128)</f>
        <v>100987</v>
      </c>
      <c r="S129" s="1">
        <v>44578</v>
      </c>
      <c r="T129" s="1">
        <v>10</v>
      </c>
      <c r="U129" s="1">
        <v>1009803</v>
      </c>
      <c r="W129" s="19">
        <v>44533</v>
      </c>
      <c r="X129" s="19">
        <v>98.91</v>
      </c>
      <c r="Y129" s="19">
        <v>99.73</v>
      </c>
      <c r="AA129" s="4"/>
      <c r="AC129" s="4"/>
    </row>
    <row r="130" spans="13:29" ht="16" customHeight="1" x14ac:dyDescent="0.25">
      <c r="M130" s="33">
        <v>45769</v>
      </c>
      <c r="N130" s="33" cm="1">
        <f t="array" ref="N130">IFERROR(INDEX(X:X,MATCH($M130,$W:$W,0),),N129)</f>
        <v>78.64</v>
      </c>
      <c r="O130" s="33" cm="1">
        <f t="array" ref="O130">IFERROR(INDEX(Y:Y,MATCH($M130,$W:$W,0),),O129)</f>
        <v>82.72</v>
      </c>
      <c r="P130" s="33" cm="1">
        <f t="array" ref="P130">IFERROR(INDEX(T:T,MATCH(M130,S:S,0),),P129)</f>
        <v>1.5</v>
      </c>
      <c r="Q130" s="33" cm="1">
        <f t="array" ref="Q130">IFERROR(INDEX(U:U,MATCH($M130,$S:$S,0),),Q129)</f>
        <v>156578</v>
      </c>
      <c r="S130" s="1">
        <v>44579</v>
      </c>
      <c r="T130" s="1">
        <v>9.67</v>
      </c>
      <c r="U130" s="1">
        <v>682589</v>
      </c>
      <c r="W130" s="19">
        <v>44530</v>
      </c>
      <c r="X130" s="19">
        <v>98.62</v>
      </c>
      <c r="Y130" s="19">
        <v>99.44</v>
      </c>
      <c r="AA130" s="4"/>
      <c r="AC130" s="4"/>
    </row>
    <row r="131" spans="13:29" ht="16" customHeight="1" x14ac:dyDescent="0.25">
      <c r="M131" s="33">
        <v>45770</v>
      </c>
      <c r="N131" s="33" cm="1">
        <f t="array" ref="N131">IFERROR(INDEX(X:X,MATCH($M131,$W:$W,0),),N130)</f>
        <v>79.09</v>
      </c>
      <c r="O131" s="33" cm="1">
        <f t="array" ref="O131">IFERROR(INDEX(Y:Y,MATCH($M131,$W:$W,0),),O130)</f>
        <v>83.13</v>
      </c>
      <c r="P131" s="33" cm="1">
        <f t="array" ref="P131">IFERROR(INDEX(T:T,MATCH(M131,S:S,0),),P130)</f>
        <v>1.49</v>
      </c>
      <c r="Q131" s="33" cm="1">
        <f t="array" ref="Q131">IFERROR(INDEX(U:U,MATCH($M131,$S:$S,0),),Q130)</f>
        <v>153632</v>
      </c>
      <c r="S131" s="1">
        <v>44580</v>
      </c>
      <c r="T131" s="1">
        <v>9.7100000000000009</v>
      </c>
      <c r="U131" s="1">
        <v>1388411</v>
      </c>
      <c r="W131" s="19">
        <v>44547</v>
      </c>
      <c r="X131" s="19">
        <v>98.89</v>
      </c>
      <c r="Y131" s="19">
        <v>99.71</v>
      </c>
      <c r="AA131" s="4"/>
      <c r="AC131" s="4"/>
    </row>
    <row r="132" spans="13:29" ht="16" customHeight="1" x14ac:dyDescent="0.25">
      <c r="M132" s="33">
        <v>45771</v>
      </c>
      <c r="N132" s="33" cm="1">
        <f t="array" ref="N132">IFERROR(INDEX(X:X,MATCH($M132,$W:$W,0),),N131)</f>
        <v>79.19</v>
      </c>
      <c r="O132" s="33" cm="1">
        <f t="array" ref="O132">IFERROR(INDEX(Y:Y,MATCH($M132,$W:$W,0),),O131)</f>
        <v>83.28</v>
      </c>
      <c r="P132" s="33" cm="1">
        <f t="array" ref="P132">IFERROR(INDEX(T:T,MATCH(M132,S:S,0),),P131)</f>
        <v>1.48</v>
      </c>
      <c r="Q132" s="33" cm="1">
        <f t="array" ref="Q132">IFERROR(INDEX(U:U,MATCH($M132,$S:$S,0),),Q131)</f>
        <v>104274</v>
      </c>
      <c r="S132" s="1">
        <v>44581</v>
      </c>
      <c r="T132" s="1">
        <v>9.5299999999999994</v>
      </c>
      <c r="U132" s="1">
        <v>1475936</v>
      </c>
      <c r="W132" s="19">
        <v>44550</v>
      </c>
      <c r="X132" s="19">
        <v>98.78</v>
      </c>
      <c r="Y132" s="19">
        <v>99.6</v>
      </c>
      <c r="AA132" s="4"/>
      <c r="AC132" s="4"/>
    </row>
    <row r="133" spans="13:29" ht="16" customHeight="1" x14ac:dyDescent="0.25">
      <c r="M133" s="33">
        <v>45772</v>
      </c>
      <c r="N133" s="33" cm="1">
        <f t="array" ref="N133">IFERROR(INDEX(X:X,MATCH($M133,$W:$W,0),),N132)</f>
        <v>79.290000000000006</v>
      </c>
      <c r="O133" s="33" cm="1">
        <f t="array" ref="O133">IFERROR(INDEX(Y:Y,MATCH($M133,$W:$W,0),),O132)</f>
        <v>83.38</v>
      </c>
      <c r="P133" s="33" cm="1">
        <f t="array" ref="P133">IFERROR(INDEX(T:T,MATCH(M133,S:S,0),),P132)</f>
        <v>1.48</v>
      </c>
      <c r="Q133" s="33" cm="1">
        <f t="array" ref="Q133">IFERROR(INDEX(U:U,MATCH($M133,$S:$S,0),),Q132)</f>
        <v>104274</v>
      </c>
      <c r="S133" s="1">
        <v>44584</v>
      </c>
      <c r="T133" s="1">
        <v>10</v>
      </c>
      <c r="U133" s="1">
        <v>1212738</v>
      </c>
      <c r="W133" s="19">
        <v>44539</v>
      </c>
      <c r="X133" s="19">
        <v>99.01</v>
      </c>
      <c r="Y133" s="19">
        <v>99.83</v>
      </c>
      <c r="AA133" s="4"/>
      <c r="AC133" s="4"/>
    </row>
    <row r="134" spans="13:29" ht="16" customHeight="1" x14ac:dyDescent="0.25">
      <c r="M134" s="33">
        <v>45775</v>
      </c>
      <c r="N134" s="33" cm="1">
        <f t="array" ref="N134">IFERROR(INDEX(X:X,MATCH($M134,$W:$W,0),),N133)</f>
        <v>79.34</v>
      </c>
      <c r="O134" s="33" cm="1">
        <f t="array" ref="O134">IFERROR(INDEX(Y:Y,MATCH($M134,$W:$W,0),),O133)</f>
        <v>83.43</v>
      </c>
      <c r="P134" s="33" cm="1">
        <f t="array" ref="P134">IFERROR(INDEX(T:T,MATCH(M134,S:S,0),),P133)</f>
        <v>1.47</v>
      </c>
      <c r="Q134" s="33" cm="1">
        <f t="array" ref="Q134">IFERROR(INDEX(U:U,MATCH($M134,$S:$S,0),),Q133)</f>
        <v>108673</v>
      </c>
      <c r="S134" s="1">
        <v>44585</v>
      </c>
      <c r="T134" s="1">
        <v>9.61</v>
      </c>
      <c r="U134" s="1">
        <v>1744047</v>
      </c>
      <c r="W134" s="19">
        <v>44540</v>
      </c>
      <c r="X134" s="19">
        <v>99.01</v>
      </c>
      <c r="Y134" s="19">
        <v>99.83</v>
      </c>
      <c r="AA134" s="4"/>
      <c r="AC134" s="4"/>
    </row>
    <row r="135" spans="13:29" ht="16" customHeight="1" x14ac:dyDescent="0.25">
      <c r="M135" s="33">
        <v>45776</v>
      </c>
      <c r="N135" s="33" cm="1">
        <f t="array" ref="N135">IFERROR(INDEX(X:X,MATCH($M135,$W:$W,0),),N134)</f>
        <v>79.38</v>
      </c>
      <c r="O135" s="33" cm="1">
        <f t="array" ref="O135">IFERROR(INDEX(Y:Y,MATCH($M135,$W:$W,0),),O134)</f>
        <v>83.47</v>
      </c>
      <c r="P135" s="33" cm="1">
        <f t="array" ref="P135">IFERROR(INDEX(T:T,MATCH(M135,S:S,0),),P134)</f>
        <v>1.46</v>
      </c>
      <c r="Q135" s="33" cm="1">
        <f t="array" ref="Q135">IFERROR(INDEX(U:U,MATCH($M135,$S:$S,0),),Q134)</f>
        <v>138106</v>
      </c>
      <c r="S135" s="1">
        <v>44586</v>
      </c>
      <c r="T135" s="1">
        <v>9</v>
      </c>
      <c r="U135" s="1">
        <v>1364693</v>
      </c>
      <c r="W135" s="19">
        <v>44544</v>
      </c>
      <c r="X135" s="19">
        <v>98.93</v>
      </c>
      <c r="Y135" s="19">
        <v>99.75</v>
      </c>
      <c r="AA135" s="4"/>
      <c r="AC135" s="4"/>
    </row>
    <row r="136" spans="13:29" ht="16" customHeight="1" x14ac:dyDescent="0.25">
      <c r="M136" s="33">
        <v>45777</v>
      </c>
      <c r="N136" s="33" cm="1">
        <f t="array" ref="N136">IFERROR(INDEX(X:X,MATCH($M136,$W:$W,0),),N135)</f>
        <v>79.09</v>
      </c>
      <c r="O136" s="33" cm="1">
        <f t="array" ref="O136">IFERROR(INDEX(Y:Y,MATCH($M136,$W:$W,0),),O135)</f>
        <v>83.18</v>
      </c>
      <c r="P136" s="33" cm="1">
        <f t="array" ref="P136">IFERROR(INDEX(T:T,MATCH(M136,S:S,0),),P135)</f>
        <v>1.48</v>
      </c>
      <c r="Q136" s="33" cm="1">
        <f t="array" ref="Q136">IFERROR(INDEX(U:U,MATCH($M136,$S:$S,0),),Q135)</f>
        <v>134350</v>
      </c>
      <c r="S136" s="1">
        <v>44587</v>
      </c>
      <c r="T136" s="1">
        <v>8.8000000000000007</v>
      </c>
      <c r="U136" s="1">
        <v>1636434</v>
      </c>
      <c r="W136" s="19">
        <v>44551</v>
      </c>
      <c r="X136" s="19">
        <v>98.81</v>
      </c>
      <c r="Y136" s="19">
        <v>99.63</v>
      </c>
      <c r="AA136" s="4"/>
      <c r="AC136" s="4"/>
    </row>
    <row r="137" spans="13:29" ht="16" customHeight="1" x14ac:dyDescent="0.25">
      <c r="M137" s="33">
        <v>45778</v>
      </c>
      <c r="N137" s="33" cm="1">
        <f t="array" ref="N137">IFERROR(INDEX(X:X,MATCH($M137,$W:$W,0),),N136)</f>
        <v>79.069999999999993</v>
      </c>
      <c r="O137" s="33" cm="1">
        <f t="array" ref="O137">IFERROR(INDEX(Y:Y,MATCH($M137,$W:$W,0),),O136)</f>
        <v>83.15</v>
      </c>
      <c r="P137" s="33" cm="1">
        <f t="array" ref="P137">IFERROR(INDEX(T:T,MATCH(M137,S:S,0),),P136)</f>
        <v>1.46</v>
      </c>
      <c r="Q137" s="33" cm="1">
        <f t="array" ref="Q137">IFERROR(INDEX(U:U,MATCH($M137,$S:$S,0),),Q136)</f>
        <v>559810</v>
      </c>
      <c r="S137" s="1">
        <v>44588</v>
      </c>
      <c r="T137" s="1">
        <v>9.39</v>
      </c>
      <c r="U137" s="1">
        <v>1453470</v>
      </c>
      <c r="W137" s="19">
        <v>44546</v>
      </c>
      <c r="X137" s="19">
        <v>98.93</v>
      </c>
      <c r="Y137" s="19">
        <v>99.75</v>
      </c>
      <c r="AA137" s="4"/>
      <c r="AC137" s="4"/>
    </row>
    <row r="138" spans="13:29" ht="16" customHeight="1" x14ac:dyDescent="0.25">
      <c r="M138" s="33">
        <v>45779</v>
      </c>
      <c r="N138" s="33" cm="1">
        <f t="array" ref="N138">IFERROR(INDEX(X:X,MATCH($M138,$W:$W,0),),N137)</f>
        <v>79.180000000000007</v>
      </c>
      <c r="O138" s="33" cm="1">
        <f t="array" ref="O138">IFERROR(INDEX(Y:Y,MATCH($M138,$W:$W,0),),O137)</f>
        <v>83.27</v>
      </c>
      <c r="P138" s="33" cm="1">
        <f t="array" ref="P138">IFERROR(INDEX(T:T,MATCH(M138,S:S,0),),P137)</f>
        <v>1.46</v>
      </c>
      <c r="Q138" s="33" cm="1">
        <f t="array" ref="Q138">IFERROR(INDEX(U:U,MATCH($M138,$S:$S,0),),Q137)</f>
        <v>559810</v>
      </c>
      <c r="S138" s="1">
        <v>44591</v>
      </c>
      <c r="T138" s="1">
        <v>10.19</v>
      </c>
      <c r="U138" s="1">
        <v>1424166</v>
      </c>
      <c r="W138" s="19">
        <v>44543</v>
      </c>
      <c r="X138" s="19">
        <v>99.01</v>
      </c>
      <c r="Y138" s="19">
        <v>99.83</v>
      </c>
      <c r="AA138" s="4"/>
      <c r="AC138" s="4"/>
    </row>
    <row r="139" spans="13:29" ht="16" customHeight="1" x14ac:dyDescent="0.25">
      <c r="M139" s="33">
        <v>45782</v>
      </c>
      <c r="N139" s="33" cm="1">
        <f t="array" ref="N139">IFERROR(INDEX(X:X,MATCH($M139,$W:$W,0),),N138)</f>
        <v>79.33</v>
      </c>
      <c r="O139" s="33" cm="1">
        <f t="array" ref="O139">IFERROR(INDEX(Y:Y,MATCH($M139,$W:$W,0),),O138)</f>
        <v>83.42</v>
      </c>
      <c r="P139" s="33" cm="1">
        <f t="array" ref="P139">IFERROR(INDEX(T:T,MATCH(M139,S:S,0),),P138)</f>
        <v>1.35</v>
      </c>
      <c r="Q139" s="33" cm="1">
        <f t="array" ref="Q139">IFERROR(INDEX(U:U,MATCH($M139,$S:$S,0),),Q138)</f>
        <v>564906</v>
      </c>
      <c r="S139" s="1">
        <v>44592</v>
      </c>
      <c r="T139" s="1">
        <v>10.4</v>
      </c>
      <c r="U139" s="1">
        <v>1169879</v>
      </c>
      <c r="W139" s="19">
        <v>44561</v>
      </c>
      <c r="X139" s="19">
        <v>98.89</v>
      </c>
      <c r="Y139" s="19">
        <v>99.71</v>
      </c>
      <c r="AA139" s="4"/>
      <c r="AC139" s="4"/>
    </row>
    <row r="140" spans="13:29" ht="16" customHeight="1" x14ac:dyDescent="0.25">
      <c r="M140" s="33">
        <v>45783</v>
      </c>
      <c r="N140" s="33" cm="1">
        <f t="array" ref="N140">IFERROR(INDEX(X:X,MATCH($M140,$W:$W,0),),N139)</f>
        <v>79.510000000000005</v>
      </c>
      <c r="O140" s="33" cm="1">
        <f t="array" ref="O140">IFERROR(INDEX(Y:Y,MATCH($M140,$W:$W,0),),O139)</f>
        <v>83.6</v>
      </c>
      <c r="P140" s="33" cm="1">
        <f t="array" ref="P140">IFERROR(INDEX(T:T,MATCH(M140,S:S,0),),P139)</f>
        <v>1.33</v>
      </c>
      <c r="Q140" s="33" cm="1">
        <f t="array" ref="Q140">IFERROR(INDEX(U:U,MATCH($M140,$S:$S,0),),Q139)</f>
        <v>185457</v>
      </c>
      <c r="S140" s="1">
        <v>44593</v>
      </c>
      <c r="T140" s="1">
        <v>9.75</v>
      </c>
      <c r="U140" s="1">
        <v>1242943</v>
      </c>
      <c r="W140" s="19">
        <v>44552</v>
      </c>
      <c r="X140" s="19">
        <v>98.81</v>
      </c>
      <c r="Y140" s="19">
        <v>99.63</v>
      </c>
      <c r="AA140" s="4"/>
      <c r="AC140" s="4"/>
    </row>
    <row r="141" spans="13:29" ht="16" customHeight="1" x14ac:dyDescent="0.25">
      <c r="M141" s="33">
        <v>45784</v>
      </c>
      <c r="N141" s="33" cm="1">
        <f t="array" ref="N141">IFERROR(INDEX(X:X,MATCH($M141,$W:$W,0),),N140)</f>
        <v>79.56</v>
      </c>
      <c r="O141" s="33" cm="1">
        <f t="array" ref="O141">IFERROR(INDEX(Y:Y,MATCH($M141,$W:$W,0),),O140)</f>
        <v>83.65</v>
      </c>
      <c r="P141" s="33" cm="1">
        <f t="array" ref="P141">IFERROR(INDEX(T:T,MATCH(M141,S:S,0),),P140)</f>
        <v>1.39</v>
      </c>
      <c r="Q141" s="33" cm="1">
        <f t="array" ref="Q141">IFERROR(INDEX(U:U,MATCH($M141,$S:$S,0),),Q140)</f>
        <v>315875</v>
      </c>
      <c r="S141" s="1">
        <v>44594</v>
      </c>
      <c r="T141" s="1">
        <v>9.39</v>
      </c>
      <c r="U141" s="1">
        <v>843137</v>
      </c>
      <c r="W141" s="19">
        <v>44553</v>
      </c>
      <c r="X141" s="19">
        <v>98.83</v>
      </c>
      <c r="Y141" s="19">
        <v>99.65</v>
      </c>
      <c r="AA141" s="4"/>
      <c r="AC141" s="4"/>
    </row>
    <row r="142" spans="13:29" ht="16" customHeight="1" x14ac:dyDescent="0.25">
      <c r="M142" s="33">
        <v>45785</v>
      </c>
      <c r="N142" s="33" cm="1">
        <f t="array" ref="N142">IFERROR(INDEX(X:X,MATCH($M142,$W:$W,0),),N141)</f>
        <v>79.81</v>
      </c>
      <c r="O142" s="33" cm="1">
        <f t="array" ref="O142">IFERROR(INDEX(Y:Y,MATCH($M142,$W:$W,0),),O141)</f>
        <v>83.9</v>
      </c>
      <c r="P142" s="33" cm="1">
        <f t="array" ref="P142">IFERROR(INDEX(T:T,MATCH(M142,S:S,0),),P141)</f>
        <v>1.39</v>
      </c>
      <c r="Q142" s="33" cm="1">
        <f t="array" ref="Q142">IFERROR(INDEX(U:U,MATCH($M142,$S:$S,0),),Q141)</f>
        <v>203318</v>
      </c>
      <c r="S142" s="1">
        <v>44595</v>
      </c>
      <c r="T142" s="1">
        <v>9.56</v>
      </c>
      <c r="U142" s="1">
        <v>1616931</v>
      </c>
      <c r="W142" s="19">
        <v>44558</v>
      </c>
      <c r="X142" s="19">
        <v>98.85</v>
      </c>
      <c r="Y142" s="19">
        <v>99.67</v>
      </c>
      <c r="AA142" s="4"/>
      <c r="AC142" s="4"/>
    </row>
    <row r="143" spans="13:29" ht="16" customHeight="1" x14ac:dyDescent="0.25">
      <c r="M143" s="33">
        <v>45786</v>
      </c>
      <c r="N143" s="33" cm="1">
        <f t="array" ref="N143">IFERROR(INDEX(X:X,MATCH($M143,$W:$W,0),),N142)</f>
        <v>80.41</v>
      </c>
      <c r="O143" s="33" cm="1">
        <f t="array" ref="O143">IFERROR(INDEX(Y:Y,MATCH($M143,$W:$W,0),),O142)</f>
        <v>84.5</v>
      </c>
      <c r="P143" s="33" cm="1">
        <f t="array" ref="P143">IFERROR(INDEX(T:T,MATCH(M143,S:S,0),),P142)</f>
        <v>1.39</v>
      </c>
      <c r="Q143" s="33" cm="1">
        <f t="array" ref="Q143">IFERROR(INDEX(U:U,MATCH($M143,$S:$S,0),),Q142)</f>
        <v>203318</v>
      </c>
      <c r="S143" s="1">
        <v>44598</v>
      </c>
      <c r="T143" s="1">
        <v>9.76</v>
      </c>
      <c r="U143" s="1">
        <v>651320</v>
      </c>
      <c r="W143" s="19">
        <v>44564</v>
      </c>
      <c r="X143" s="19">
        <v>98.95</v>
      </c>
      <c r="Y143" s="19">
        <v>99.77</v>
      </c>
      <c r="AA143" s="4"/>
      <c r="AC143" s="4"/>
    </row>
    <row r="144" spans="13:29" ht="16" customHeight="1" x14ac:dyDescent="0.25">
      <c r="M144" s="33">
        <v>45789</v>
      </c>
      <c r="N144" s="33" cm="1">
        <f t="array" ref="N144">IFERROR(INDEX(X:X,MATCH($M144,$W:$W,0),),N143)</f>
        <v>82.12</v>
      </c>
      <c r="O144" s="33" cm="1">
        <f t="array" ref="O144">IFERROR(INDEX(Y:Y,MATCH($M144,$W:$W,0),),O143)</f>
        <v>86.21</v>
      </c>
      <c r="P144" s="33" cm="1">
        <f t="array" ref="P144">IFERROR(INDEX(T:T,MATCH(M144,S:S,0),),P143)</f>
        <v>1.63</v>
      </c>
      <c r="Q144" s="33" cm="1">
        <f t="array" ref="Q144">IFERROR(INDEX(U:U,MATCH($M144,$S:$S,0),),Q143)</f>
        <v>331266</v>
      </c>
      <c r="S144" s="1">
        <v>44599</v>
      </c>
      <c r="T144" s="1">
        <v>10.06</v>
      </c>
      <c r="U144" s="1">
        <v>1080407</v>
      </c>
      <c r="W144" s="19">
        <v>44559</v>
      </c>
      <c r="X144" s="19">
        <v>98.85</v>
      </c>
      <c r="Y144" s="19">
        <v>99.67</v>
      </c>
      <c r="AA144" s="4"/>
      <c r="AC144" s="4"/>
    </row>
    <row r="145" spans="13:29" ht="16" customHeight="1" x14ac:dyDescent="0.25">
      <c r="M145" s="33">
        <v>45790</v>
      </c>
      <c r="N145" s="33" cm="1">
        <f t="array" ref="N145">IFERROR(INDEX(X:X,MATCH($M145,$W:$W,0),),N144)</f>
        <v>82.23</v>
      </c>
      <c r="O145" s="33" cm="1">
        <f t="array" ref="O145">IFERROR(INDEX(Y:Y,MATCH($M145,$W:$W,0),),O144)</f>
        <v>86.31</v>
      </c>
      <c r="P145" s="33" cm="1">
        <f t="array" ref="P145">IFERROR(INDEX(T:T,MATCH(M145,S:S,0),),P144)</f>
        <v>1.51</v>
      </c>
      <c r="Q145" s="33" cm="1">
        <f t="array" ref="Q145">IFERROR(INDEX(U:U,MATCH($M145,$S:$S,0),),Q144)</f>
        <v>189554</v>
      </c>
      <c r="S145" s="1">
        <v>44600</v>
      </c>
      <c r="T145" s="1">
        <v>10.66</v>
      </c>
      <c r="U145" s="1">
        <v>1497740</v>
      </c>
      <c r="W145" s="19">
        <v>44557</v>
      </c>
      <c r="X145" s="19">
        <v>98.85</v>
      </c>
      <c r="Y145" s="19">
        <v>99.67</v>
      </c>
      <c r="AA145" s="4"/>
      <c r="AC145" s="4"/>
    </row>
    <row r="146" spans="13:29" ht="16" customHeight="1" x14ac:dyDescent="0.25">
      <c r="M146" s="33">
        <v>45791</v>
      </c>
      <c r="N146" s="33" cm="1">
        <f t="array" ref="N146">IFERROR(INDEX(X:X,MATCH($M146,$W:$W,0),),N145)</f>
        <v>83.51</v>
      </c>
      <c r="O146" s="33" cm="1">
        <f t="array" ref="O146">IFERROR(INDEX(Y:Y,MATCH($M146,$W:$W,0),),O145)</f>
        <v>87.6</v>
      </c>
      <c r="P146" s="33" cm="1">
        <f t="array" ref="P146">IFERROR(INDEX(T:T,MATCH(M146,S:S,0),),P145)</f>
        <v>1.48</v>
      </c>
      <c r="Q146" s="33" cm="1">
        <f t="array" ref="Q146">IFERROR(INDEX(U:U,MATCH($M146,$S:$S,0),),Q145)</f>
        <v>141375</v>
      </c>
      <c r="S146" s="1">
        <v>44601</v>
      </c>
      <c r="T146" s="1">
        <v>9.91</v>
      </c>
      <c r="U146" s="1">
        <v>852526</v>
      </c>
      <c r="W146" s="19">
        <v>44554</v>
      </c>
      <c r="X146" s="19">
        <v>98.83</v>
      </c>
      <c r="Y146" s="19">
        <v>99.65</v>
      </c>
      <c r="AA146" s="4"/>
      <c r="AC146" s="4"/>
    </row>
    <row r="147" spans="13:29" ht="16" customHeight="1" x14ac:dyDescent="0.25">
      <c r="M147" s="33">
        <v>45792</v>
      </c>
      <c r="N147" s="33" cm="1">
        <f t="array" ref="N147">IFERROR(INDEX(X:X,MATCH($M147,$W:$W,0),),N146)</f>
        <v>85.91</v>
      </c>
      <c r="O147" s="33" cm="1">
        <f t="array" ref="O147">IFERROR(INDEX(Y:Y,MATCH($M147,$W:$W,0),),O146)</f>
        <v>90</v>
      </c>
      <c r="P147" s="33" cm="1">
        <f t="array" ref="P147">IFERROR(INDEX(T:T,MATCH(M147,S:S,0),),P146)</f>
        <v>1.48</v>
      </c>
      <c r="Q147" s="33" cm="1">
        <f t="array" ref="Q147">IFERROR(INDEX(U:U,MATCH($M147,$S:$S,0),),Q146)</f>
        <v>141375</v>
      </c>
      <c r="S147" s="1">
        <v>44602</v>
      </c>
      <c r="T147" s="1">
        <v>9.75</v>
      </c>
      <c r="U147" s="1">
        <v>557805</v>
      </c>
      <c r="W147" s="19">
        <v>44560</v>
      </c>
      <c r="X147" s="19">
        <v>98.89</v>
      </c>
      <c r="Y147" s="19">
        <v>99.71</v>
      </c>
      <c r="AA147" s="4"/>
      <c r="AC147" s="4"/>
    </row>
    <row r="148" spans="13:29" ht="16" customHeight="1" x14ac:dyDescent="0.25">
      <c r="M148" s="33">
        <v>45793</v>
      </c>
      <c r="N148" s="33" cm="1">
        <f t="array" ref="N148">IFERROR(INDEX(X:X,MATCH($M148,$W:$W,0),),N147)</f>
        <v>84.59</v>
      </c>
      <c r="O148" s="33" cm="1">
        <f t="array" ref="O148">IFERROR(INDEX(Y:Y,MATCH($M148,$W:$W,0),),O147)</f>
        <v>88.67</v>
      </c>
      <c r="P148" s="33" cm="1">
        <f t="array" ref="P148">IFERROR(INDEX(T:T,MATCH(M148,S:S,0),),P147)</f>
        <v>1.48</v>
      </c>
      <c r="Q148" s="33" cm="1">
        <f t="array" ref="Q148">IFERROR(INDEX(U:U,MATCH($M148,$S:$S,0),),Q147)</f>
        <v>141375</v>
      </c>
      <c r="S148" s="1">
        <v>44605</v>
      </c>
      <c r="T148" s="1">
        <v>9.33</v>
      </c>
      <c r="U148" s="1">
        <v>1820128</v>
      </c>
      <c r="W148" s="19">
        <v>44571</v>
      </c>
      <c r="X148" s="19">
        <v>99.15</v>
      </c>
      <c r="Y148" s="19">
        <v>99.97</v>
      </c>
      <c r="AA148" s="4"/>
      <c r="AC148" s="4"/>
    </row>
    <row r="149" spans="13:29" ht="16" customHeight="1" x14ac:dyDescent="0.25">
      <c r="M149" s="33">
        <v>45796</v>
      </c>
      <c r="N149" s="33" cm="1">
        <f t="array" ref="N149">IFERROR(INDEX(X:X,MATCH($M149,$W:$W,0),),N148)</f>
        <v>84.93</v>
      </c>
      <c r="O149" s="33" cm="1">
        <f t="array" ref="O149">IFERROR(INDEX(Y:Y,MATCH($M149,$W:$W,0),),O148)</f>
        <v>89.02</v>
      </c>
      <c r="P149" s="33" cm="1">
        <f t="array" ref="P149">IFERROR(INDEX(T:T,MATCH(M149,S:S,0),),P148)</f>
        <v>1.46</v>
      </c>
      <c r="Q149" s="33" cm="1">
        <f t="array" ref="Q149">IFERROR(INDEX(U:U,MATCH($M149,$S:$S,0),),Q148)</f>
        <v>262492</v>
      </c>
      <c r="S149" s="1">
        <v>44606</v>
      </c>
      <c r="T149" s="1">
        <v>9.8800000000000008</v>
      </c>
      <c r="U149" s="1">
        <v>682508</v>
      </c>
      <c r="W149" s="19">
        <v>44854</v>
      </c>
      <c r="X149" s="19">
        <v>76.05</v>
      </c>
      <c r="Y149" s="19">
        <v>80.14</v>
      </c>
      <c r="AA149" s="4"/>
      <c r="AC149" s="4"/>
    </row>
    <row r="150" spans="13:29" ht="16" customHeight="1" x14ac:dyDescent="0.25">
      <c r="M150" s="33">
        <v>45797</v>
      </c>
      <c r="N150" s="33" cm="1">
        <f t="array" ref="N150">IFERROR(INDEX(X:X,MATCH($M150,$W:$W,0),),N149)</f>
        <v>85</v>
      </c>
      <c r="O150" s="33" cm="1">
        <f t="array" ref="O150">IFERROR(INDEX(Y:Y,MATCH($M150,$W:$W,0),),O149)</f>
        <v>89.09</v>
      </c>
      <c r="P150" s="33" cm="1">
        <f t="array" ref="P150">IFERROR(INDEX(T:T,MATCH(M150,S:S,0),),P149)</f>
        <v>1.38</v>
      </c>
      <c r="Q150" s="33" cm="1">
        <f t="array" ref="Q150">IFERROR(INDEX(U:U,MATCH($M150,$S:$S,0),),Q149)</f>
        <v>237257</v>
      </c>
      <c r="S150" s="1">
        <v>44607</v>
      </c>
      <c r="T150" s="1">
        <v>9.74</v>
      </c>
      <c r="U150" s="1">
        <v>530823</v>
      </c>
      <c r="W150" s="19">
        <v>44855</v>
      </c>
      <c r="X150" s="19">
        <v>76.09</v>
      </c>
      <c r="Y150" s="19">
        <v>80.17</v>
      </c>
      <c r="AA150" s="4"/>
      <c r="AC150" s="4"/>
    </row>
    <row r="151" spans="13:29" ht="16" customHeight="1" x14ac:dyDescent="0.25">
      <c r="M151" s="33">
        <v>45798</v>
      </c>
      <c r="N151" s="33" cm="1">
        <f t="array" ref="N151">IFERROR(INDEX(X:X,MATCH($M151,$W:$W,0),),N150)</f>
        <v>84.94</v>
      </c>
      <c r="O151" s="33" cm="1">
        <f t="array" ref="O151">IFERROR(INDEX(Y:Y,MATCH($M151,$W:$W,0),),O150)</f>
        <v>89.03</v>
      </c>
      <c r="P151" s="33" cm="1">
        <f t="array" ref="P151">IFERROR(INDEX(T:T,MATCH(M151,S:S,0),),P150)</f>
        <v>1.34</v>
      </c>
      <c r="Q151" s="33" cm="1">
        <f t="array" ref="Q151">IFERROR(INDEX(U:U,MATCH($M151,$S:$S,0),),Q150)</f>
        <v>269128</v>
      </c>
      <c r="S151" s="1">
        <v>44608</v>
      </c>
      <c r="T151" s="1">
        <v>9.27</v>
      </c>
      <c r="U151" s="1">
        <v>584011</v>
      </c>
      <c r="W151" s="19">
        <v>44565</v>
      </c>
      <c r="X151" s="19">
        <v>99.12</v>
      </c>
      <c r="Y151" s="19">
        <v>99.94</v>
      </c>
      <c r="AA151" s="4"/>
      <c r="AC151" s="4"/>
    </row>
    <row r="152" spans="13:29" ht="16" customHeight="1" x14ac:dyDescent="0.25">
      <c r="M152" s="33">
        <v>45799</v>
      </c>
      <c r="N152" s="33" cm="1">
        <f t="array" ref="N152">IFERROR(INDEX(X:X,MATCH($M152,$W:$W,0),),N151)</f>
        <v>84.86</v>
      </c>
      <c r="O152" s="33" cm="1">
        <f t="array" ref="O152">IFERROR(INDEX(Y:Y,MATCH($M152,$W:$W,0),),O151)</f>
        <v>88.94</v>
      </c>
      <c r="P152" s="33" cm="1">
        <f t="array" ref="P152">IFERROR(INDEX(T:T,MATCH(M152,S:S,0),),P151)</f>
        <v>1.3</v>
      </c>
      <c r="Q152" s="33" cm="1">
        <f t="array" ref="Q152">IFERROR(INDEX(U:U,MATCH($M152,$S:$S,0),),Q151)</f>
        <v>386079</v>
      </c>
      <c r="S152" s="1">
        <v>44609</v>
      </c>
      <c r="T152" s="1">
        <v>9.24</v>
      </c>
      <c r="U152" s="1">
        <v>595777</v>
      </c>
      <c r="W152" s="19">
        <v>44567</v>
      </c>
      <c r="X152" s="19">
        <v>99.24</v>
      </c>
      <c r="Y152" s="19">
        <v>100</v>
      </c>
      <c r="AA152" s="4"/>
      <c r="AC152" s="4"/>
    </row>
    <row r="153" spans="13:29" ht="16" customHeight="1" x14ac:dyDescent="0.25">
      <c r="M153" s="33">
        <v>45800</v>
      </c>
      <c r="N153" s="33" cm="1">
        <f t="array" ref="N153">IFERROR(INDEX(X:X,MATCH($M153,$W:$W,0),),N152)</f>
        <v>84.66</v>
      </c>
      <c r="O153" s="33" cm="1">
        <f t="array" ref="O153">IFERROR(INDEX(Y:Y,MATCH($M153,$W:$W,0),),O152)</f>
        <v>88.75</v>
      </c>
      <c r="P153" s="33" cm="1">
        <f t="array" ref="P153">IFERROR(INDEX(T:T,MATCH(M153,S:S,0),),P152)</f>
        <v>1.3</v>
      </c>
      <c r="Q153" s="33" cm="1">
        <f t="array" ref="Q153">IFERROR(INDEX(U:U,MATCH($M153,$S:$S,0),),Q152)</f>
        <v>386079</v>
      </c>
      <c r="S153" s="1">
        <v>44613</v>
      </c>
      <c r="T153" s="1">
        <v>8.99</v>
      </c>
      <c r="U153" s="1">
        <v>586608</v>
      </c>
      <c r="W153" s="19">
        <v>44572</v>
      </c>
      <c r="X153" s="19">
        <v>99.21</v>
      </c>
      <c r="Y153" s="19">
        <v>100.03</v>
      </c>
      <c r="AA153" s="4"/>
      <c r="AC153" s="4"/>
    </row>
    <row r="154" spans="13:29" ht="16" customHeight="1" x14ac:dyDescent="0.25">
      <c r="M154" s="33">
        <v>45803</v>
      </c>
      <c r="N154" s="33" cm="1">
        <f t="array" ref="N154">IFERROR(INDEX(X:X,MATCH($M154,$W:$W,0),),N153)</f>
        <v>84.66</v>
      </c>
      <c r="O154" s="33" cm="1">
        <f t="array" ref="O154">IFERROR(INDEX(Y:Y,MATCH($M154,$W:$W,0),),O153)</f>
        <v>88.75</v>
      </c>
      <c r="P154" s="33" cm="1">
        <f t="array" ref="P154">IFERROR(INDEX(T:T,MATCH(M154,S:S,0),),P153)</f>
        <v>1.33</v>
      </c>
      <c r="Q154" s="33" cm="1">
        <f t="array" ref="Q154">IFERROR(INDEX(U:U,MATCH($M154,$S:$S,0),),Q153)</f>
        <v>397346</v>
      </c>
      <c r="S154" s="1">
        <v>44614</v>
      </c>
      <c r="T154" s="1">
        <v>8.7799999999999994</v>
      </c>
      <c r="U154" s="1">
        <v>467854</v>
      </c>
      <c r="W154" s="19">
        <v>44568</v>
      </c>
      <c r="X154" s="19">
        <v>99.21</v>
      </c>
      <c r="Y154" s="19">
        <v>100.03</v>
      </c>
      <c r="AA154" s="4"/>
      <c r="AC154" s="4"/>
    </row>
    <row r="155" spans="13:29" ht="16" customHeight="1" x14ac:dyDescent="0.25">
      <c r="M155" s="33">
        <v>45804</v>
      </c>
      <c r="N155" s="33" cm="1">
        <f t="array" ref="N155">IFERROR(INDEX(X:X,MATCH($M155,$W:$W,0),),N154)</f>
        <v>84.63</v>
      </c>
      <c r="O155" s="33" cm="1">
        <f t="array" ref="O155">IFERROR(INDEX(Y:Y,MATCH($M155,$W:$W,0),),O154)</f>
        <v>88.73</v>
      </c>
      <c r="P155" s="33" cm="1">
        <f t="array" ref="P155">IFERROR(INDEX(T:T,MATCH(M155,S:S,0),),P154)</f>
        <v>1.35</v>
      </c>
      <c r="Q155" s="33" cm="1">
        <f t="array" ref="Q155">IFERROR(INDEX(U:U,MATCH($M155,$S:$S,0),),Q154)</f>
        <v>253663</v>
      </c>
      <c r="S155" s="1">
        <v>44615</v>
      </c>
      <c r="T155" s="1">
        <v>9.3800000000000008</v>
      </c>
      <c r="U155" s="1">
        <v>758890</v>
      </c>
      <c r="W155" s="19">
        <v>44566</v>
      </c>
      <c r="X155" s="19">
        <v>99.08</v>
      </c>
      <c r="Y155" s="19">
        <v>99.9</v>
      </c>
      <c r="AA155" s="4"/>
      <c r="AC155" s="4"/>
    </row>
    <row r="156" spans="13:29" ht="16" customHeight="1" x14ac:dyDescent="0.25">
      <c r="M156" s="33">
        <v>45805</v>
      </c>
      <c r="N156" s="33" cm="1">
        <f t="array" ref="N156">IFERROR(INDEX(X:X,MATCH($M156,$W:$W,0),),N155)</f>
        <v>84.66</v>
      </c>
      <c r="O156" s="33" cm="1">
        <f t="array" ref="O156">IFERROR(INDEX(Y:Y,MATCH($M156,$W:$W,0),),O155)</f>
        <v>88.75</v>
      </c>
      <c r="P156" s="33" cm="1">
        <f t="array" ref="P156">IFERROR(INDEX(T:T,MATCH(M156,S:S,0),),P155)</f>
        <v>1.45</v>
      </c>
      <c r="Q156" s="33" cm="1">
        <f t="array" ref="Q156">IFERROR(INDEX(U:U,MATCH($M156,$S:$S,0),),Q155)</f>
        <v>567701</v>
      </c>
      <c r="S156" s="1">
        <v>44616</v>
      </c>
      <c r="T156" s="1">
        <v>9.61</v>
      </c>
      <c r="U156" s="1">
        <v>485205</v>
      </c>
      <c r="W156" s="19">
        <v>44580</v>
      </c>
      <c r="X156" s="19">
        <v>99.41</v>
      </c>
      <c r="Y156" s="19">
        <v>100.23</v>
      </c>
      <c r="AA156" s="4"/>
      <c r="AC156" s="4"/>
    </row>
    <row r="157" spans="13:29" ht="16" customHeight="1" x14ac:dyDescent="0.25">
      <c r="M157" s="33">
        <v>45806</v>
      </c>
      <c r="N157" s="33" cm="1">
        <f t="array" ref="N157">IFERROR(INDEX(X:X,MATCH($M157,$W:$W,0),),N156)</f>
        <v>84.91</v>
      </c>
      <c r="O157" s="33" cm="1">
        <f t="array" ref="O157">IFERROR(INDEX(Y:Y,MATCH($M157,$W:$W,0),),O156)</f>
        <v>89</v>
      </c>
      <c r="P157" s="33" cm="1">
        <f t="array" ref="P157">IFERROR(INDEX(T:T,MATCH(M157,S:S,0),),P156)</f>
        <v>1.38</v>
      </c>
      <c r="Q157" s="33" cm="1">
        <f t="array" ref="Q157">IFERROR(INDEX(U:U,MATCH($M157,$S:$S,0),),Q156)</f>
        <v>299384</v>
      </c>
      <c r="S157" s="1">
        <v>44619</v>
      </c>
      <c r="T157" s="1">
        <v>9.8699999999999992</v>
      </c>
      <c r="U157" s="1">
        <v>775299</v>
      </c>
      <c r="W157" s="19">
        <v>44573</v>
      </c>
      <c r="X157" s="19">
        <v>99.27</v>
      </c>
      <c r="Y157" s="19">
        <v>100.09</v>
      </c>
      <c r="AA157" s="4"/>
      <c r="AC157" s="4"/>
    </row>
    <row r="158" spans="13:29" ht="16" customHeight="1" x14ac:dyDescent="0.25">
      <c r="M158" s="33">
        <v>45807</v>
      </c>
      <c r="N158" s="33" cm="1">
        <f t="array" ref="N158">IFERROR(INDEX(X:X,MATCH($M158,$W:$W,0),),N157)</f>
        <v>84.97</v>
      </c>
      <c r="O158" s="33" cm="1">
        <f t="array" ref="O158">IFERROR(INDEX(Y:Y,MATCH($M158,$W:$W,0),),O157)</f>
        <v>89.06</v>
      </c>
      <c r="P158" s="33" cm="1">
        <f t="array" ref="P158">IFERROR(INDEX(T:T,MATCH(M158,S:S,0),),P157)</f>
        <v>1.38</v>
      </c>
      <c r="Q158" s="33" cm="1">
        <f t="array" ref="Q158">IFERROR(INDEX(U:U,MATCH($M158,$S:$S,0),),Q157)</f>
        <v>299384</v>
      </c>
      <c r="S158" s="1">
        <v>44620</v>
      </c>
      <c r="T158" s="1">
        <v>9.9700000000000006</v>
      </c>
      <c r="U158" s="1">
        <v>707156</v>
      </c>
      <c r="W158" s="19">
        <v>44574</v>
      </c>
      <c r="X158" s="19">
        <v>99.28</v>
      </c>
      <c r="Y158" s="19">
        <v>100.1</v>
      </c>
      <c r="AA158" s="4"/>
      <c r="AC158" s="4"/>
    </row>
    <row r="159" spans="13:29" ht="16" customHeight="1" x14ac:dyDescent="0.25">
      <c r="M159" s="33">
        <v>45810</v>
      </c>
      <c r="N159" s="33" cm="1">
        <f t="array" ref="N159">IFERROR(INDEX(X:X,MATCH($M159,$W:$W,0),),N158)</f>
        <v>85.01</v>
      </c>
      <c r="O159" s="33" cm="1">
        <f t="array" ref="O159">IFERROR(INDEX(Y:Y,MATCH($M159,$W:$W,0),),O158)</f>
        <v>89.1</v>
      </c>
      <c r="P159" s="33" cm="1">
        <f t="array" ref="P159">IFERROR(INDEX(T:T,MATCH(M159,S:S,0),),P158)</f>
        <v>1.32</v>
      </c>
      <c r="Q159" s="33" cm="1">
        <f t="array" ref="Q159">IFERROR(INDEX(U:U,MATCH($M159,$S:$S,0),),Q158)</f>
        <v>426612</v>
      </c>
      <c r="S159" s="1">
        <v>44621</v>
      </c>
      <c r="T159" s="1">
        <v>9.9700000000000006</v>
      </c>
      <c r="U159" s="1">
        <v>504123</v>
      </c>
      <c r="W159" s="19">
        <v>44578</v>
      </c>
      <c r="X159" s="19">
        <v>99.28</v>
      </c>
      <c r="Y159" s="19">
        <v>100.1</v>
      </c>
      <c r="AA159" s="4"/>
      <c r="AC159" s="4"/>
    </row>
    <row r="160" spans="13:29" ht="16" customHeight="1" x14ac:dyDescent="0.25">
      <c r="M160" s="33">
        <v>45811</v>
      </c>
      <c r="N160" s="33" cm="1">
        <f t="array" ref="N160">IFERROR(INDEX(X:X,MATCH($M160,$W:$W,0),),N159)</f>
        <v>85.01</v>
      </c>
      <c r="O160" s="33" cm="1">
        <f t="array" ref="O160">IFERROR(INDEX(Y:Y,MATCH($M160,$W:$W,0),),O159)</f>
        <v>89.1</v>
      </c>
      <c r="P160" s="33" cm="1">
        <f t="array" ref="P160">IFERROR(INDEX(T:T,MATCH(M160,S:S,0),),P159)</f>
        <v>1.34</v>
      </c>
      <c r="Q160" s="33" cm="1">
        <f t="array" ref="Q160">IFERROR(INDEX(U:U,MATCH($M160,$S:$S,0),),Q159)</f>
        <v>530058</v>
      </c>
      <c r="S160" s="1">
        <v>44622</v>
      </c>
      <c r="T160" s="1">
        <v>9.81</v>
      </c>
      <c r="U160" s="1">
        <v>346532</v>
      </c>
      <c r="W160" s="19">
        <v>44581</v>
      </c>
      <c r="X160" s="19">
        <v>99.45</v>
      </c>
      <c r="Y160" s="19">
        <v>100.27</v>
      </c>
      <c r="AA160" s="4"/>
      <c r="AC160" s="4"/>
    </row>
    <row r="161" spans="13:29" ht="16" customHeight="1" x14ac:dyDescent="0.25">
      <c r="M161" s="33">
        <v>45812</v>
      </c>
      <c r="N161" s="33" cm="1">
        <f t="array" ref="N161">IFERROR(INDEX(X:X,MATCH($M161,$W:$W,0),),N160)</f>
        <v>84.99</v>
      </c>
      <c r="O161" s="33" cm="1">
        <f t="array" ref="O161">IFERROR(INDEX(Y:Y,MATCH($M161,$W:$W,0),),O160)</f>
        <v>89.07</v>
      </c>
      <c r="P161" s="33" cm="1">
        <f t="array" ref="P161">IFERROR(INDEX(T:T,MATCH(M161,S:S,0),),P160)</f>
        <v>1.35</v>
      </c>
      <c r="Q161" s="33" cm="1">
        <f t="array" ref="Q161">IFERROR(INDEX(U:U,MATCH($M161,$S:$S,0),),Q160)</f>
        <v>500093</v>
      </c>
      <c r="S161" s="1">
        <v>44623</v>
      </c>
      <c r="T161" s="1">
        <v>9.2899999999999991</v>
      </c>
      <c r="U161" s="1">
        <v>651430</v>
      </c>
      <c r="W161" s="19">
        <v>44858</v>
      </c>
      <c r="X161" s="19">
        <v>76.09</v>
      </c>
      <c r="Y161" s="19">
        <v>80.180000000000007</v>
      </c>
      <c r="AA161" s="4"/>
      <c r="AC161" s="4"/>
    </row>
    <row r="162" spans="13:29" ht="16" customHeight="1" x14ac:dyDescent="0.25">
      <c r="M162" s="33">
        <v>45813</v>
      </c>
      <c r="N162" s="33" cm="1">
        <f t="array" ref="N162">IFERROR(INDEX(X:X,MATCH($M162,$W:$W,0),),N161)</f>
        <v>85.01</v>
      </c>
      <c r="O162" s="33" cm="1">
        <f t="array" ref="O162">IFERROR(INDEX(Y:Y,MATCH($M162,$W:$W,0),),O161)</f>
        <v>89.1</v>
      </c>
      <c r="P162" s="33" cm="1">
        <f t="array" ref="P162">IFERROR(INDEX(T:T,MATCH(M162,S:S,0),),P161)</f>
        <v>1.47</v>
      </c>
      <c r="Q162" s="33" cm="1">
        <f t="array" ref="Q162">IFERROR(INDEX(U:U,MATCH($M162,$S:$S,0),),Q161)</f>
        <v>744101</v>
      </c>
      <c r="S162" s="1">
        <v>44626</v>
      </c>
      <c r="T162" s="1">
        <v>8.7799999999999994</v>
      </c>
      <c r="U162" s="1">
        <v>609923</v>
      </c>
      <c r="W162" s="19">
        <v>44575</v>
      </c>
      <c r="X162" s="19">
        <v>99.28</v>
      </c>
      <c r="Y162" s="19">
        <v>100.1</v>
      </c>
      <c r="AA162" s="4"/>
      <c r="AC162" s="4"/>
    </row>
    <row r="163" spans="13:29" ht="16" customHeight="1" x14ac:dyDescent="0.25">
      <c r="M163" s="33">
        <v>45814</v>
      </c>
      <c r="N163" s="33" cm="1">
        <f t="array" ref="N163">IFERROR(INDEX(X:X,MATCH($M163,$W:$W,0),),N162)</f>
        <v>85.01</v>
      </c>
      <c r="O163" s="33" cm="1">
        <f t="array" ref="O163">IFERROR(INDEX(Y:Y,MATCH($M163,$W:$W,0),),O162)</f>
        <v>89.1</v>
      </c>
      <c r="P163" s="33" cm="1">
        <f t="array" ref="P163">IFERROR(INDEX(T:T,MATCH(M163,S:S,0),),P162)</f>
        <v>1.47</v>
      </c>
      <c r="Q163" s="33" cm="1">
        <f t="array" ref="Q163">IFERROR(INDEX(U:U,MATCH($M163,$S:$S,0),),Q162)</f>
        <v>744101</v>
      </c>
      <c r="S163" s="1">
        <v>44627</v>
      </c>
      <c r="T163" s="1">
        <v>8.85</v>
      </c>
      <c r="U163" s="1">
        <v>629692</v>
      </c>
      <c r="W163" s="19">
        <v>44582</v>
      </c>
      <c r="X163" s="19">
        <v>99.37</v>
      </c>
      <c r="Y163" s="19">
        <v>100.19</v>
      </c>
      <c r="AA163" s="4"/>
      <c r="AC163" s="4"/>
    </row>
    <row r="164" spans="13:29" ht="16" customHeight="1" x14ac:dyDescent="0.25">
      <c r="M164" s="33">
        <v>45817</v>
      </c>
      <c r="N164" s="33" cm="1">
        <f t="array" ref="N164">IFERROR(INDEX(X:X,MATCH($M164,$W:$W,0),),N163)</f>
        <v>85.1</v>
      </c>
      <c r="O164" s="33" cm="1">
        <f t="array" ref="O164">IFERROR(INDEX(Y:Y,MATCH($M164,$W:$W,0),),O163)</f>
        <v>89.19</v>
      </c>
      <c r="P164" s="33" cm="1">
        <f t="array" ref="P164">IFERROR(INDEX(T:T,MATCH(M164,S:S,0),),P163)</f>
        <v>1.85</v>
      </c>
      <c r="Q164" s="33" cm="1">
        <f t="array" ref="Q164">IFERROR(INDEX(U:U,MATCH($M164,$S:$S,0),),Q163)</f>
        <v>1172153</v>
      </c>
      <c r="S164" s="1">
        <v>44628</v>
      </c>
      <c r="T164" s="1">
        <v>9.1999999999999993</v>
      </c>
      <c r="U164" s="1">
        <v>505825</v>
      </c>
      <c r="W164" s="19">
        <v>44579</v>
      </c>
      <c r="X164" s="19">
        <v>99.35</v>
      </c>
      <c r="Y164" s="19">
        <v>100.17</v>
      </c>
      <c r="AA164" s="4"/>
      <c r="AC164" s="4"/>
    </row>
    <row r="165" spans="13:29" ht="16" customHeight="1" x14ac:dyDescent="0.25">
      <c r="M165" s="33">
        <v>45818</v>
      </c>
      <c r="N165" s="33" cm="1">
        <f t="array" ref="N165">IFERROR(INDEX(X:X,MATCH($M165,$W:$W,0),),N164)</f>
        <v>85.11</v>
      </c>
      <c r="O165" s="33" cm="1">
        <f t="array" ref="O165">IFERROR(INDEX(Y:Y,MATCH($M165,$W:$W,0),),O164)</f>
        <v>89.2</v>
      </c>
      <c r="P165" s="33" cm="1">
        <f t="array" ref="P165">IFERROR(INDEX(T:T,MATCH(M165,S:S,0),),P164)</f>
        <v>1.74</v>
      </c>
      <c r="Q165" s="33" cm="1">
        <f t="array" ref="Q165">IFERROR(INDEX(U:U,MATCH($M165,$S:$S,0),),Q164)</f>
        <v>591088</v>
      </c>
      <c r="S165" s="1">
        <v>44629</v>
      </c>
      <c r="T165" s="1">
        <v>8.9700000000000006</v>
      </c>
      <c r="U165" s="1">
        <v>516397</v>
      </c>
      <c r="W165" s="19">
        <v>44592</v>
      </c>
      <c r="X165" s="19">
        <v>98.95</v>
      </c>
      <c r="Y165" s="19">
        <v>99.77</v>
      </c>
      <c r="AA165" s="4"/>
      <c r="AC165" s="4"/>
    </row>
    <row r="166" spans="13:29" ht="16" customHeight="1" x14ac:dyDescent="0.25">
      <c r="M166" s="33">
        <v>45819</v>
      </c>
      <c r="N166" s="33" cm="1">
        <f t="array" ref="N166">IFERROR(INDEX(X:X,MATCH($M166,$W:$W,0),),N165)</f>
        <v>85.01</v>
      </c>
      <c r="O166" s="33" cm="1">
        <f t="array" ref="O166">IFERROR(INDEX(Y:Y,MATCH($M166,$W:$W,0),),O165)</f>
        <v>89.1</v>
      </c>
      <c r="P166" s="33" cm="1">
        <f t="array" ref="P166">IFERROR(INDEX(T:T,MATCH(M166,S:S,0),),P165)</f>
        <v>1.88</v>
      </c>
      <c r="Q166" s="33" cm="1">
        <f t="array" ref="Q166">IFERROR(INDEX(U:U,MATCH($M166,$S:$S,0),),Q165)</f>
        <v>435703</v>
      </c>
      <c r="S166" s="1">
        <v>44630</v>
      </c>
      <c r="T166" s="1">
        <v>8.52</v>
      </c>
      <c r="U166" s="1">
        <v>486609</v>
      </c>
      <c r="W166" s="19">
        <v>44587</v>
      </c>
      <c r="X166" s="19">
        <v>99.24</v>
      </c>
      <c r="Y166" s="19">
        <v>100.06</v>
      </c>
      <c r="AA166" s="4"/>
      <c r="AC166" s="4"/>
    </row>
    <row r="167" spans="13:29" ht="16" customHeight="1" x14ac:dyDescent="0.25">
      <c r="M167" s="33">
        <v>45820</v>
      </c>
      <c r="N167" s="33" cm="1">
        <f t="array" ref="N167">IFERROR(INDEX(X:X,MATCH($M167,$W:$W,0),),N166)</f>
        <v>84.98</v>
      </c>
      <c r="O167" s="33" cm="1">
        <f t="array" ref="O167">IFERROR(INDEX(Y:Y,MATCH($M167,$W:$W,0),),O166)</f>
        <v>89.06</v>
      </c>
      <c r="P167" s="33" cm="1">
        <f t="array" ref="P167">IFERROR(INDEX(T:T,MATCH(M167,S:S,0),),P166)</f>
        <v>1.8</v>
      </c>
      <c r="Q167" s="33" cm="1">
        <f t="array" ref="Q167">IFERROR(INDEX(U:U,MATCH($M167,$S:$S,0),),Q166)</f>
        <v>493983</v>
      </c>
      <c r="S167" s="1">
        <v>44633</v>
      </c>
      <c r="T167" s="1">
        <v>8.35</v>
      </c>
      <c r="U167" s="1">
        <v>989291</v>
      </c>
      <c r="W167" s="19">
        <v>44585</v>
      </c>
      <c r="X167" s="19">
        <v>99.28</v>
      </c>
      <c r="Y167" s="19">
        <v>100.1</v>
      </c>
      <c r="AA167" s="4"/>
      <c r="AC167" s="4"/>
    </row>
    <row r="168" spans="13:29" ht="16" customHeight="1" x14ac:dyDescent="0.25">
      <c r="M168" s="33">
        <v>45821</v>
      </c>
      <c r="N168" s="33" cm="1">
        <f t="array" ref="N168">IFERROR(INDEX(X:X,MATCH($M168,$W:$W,0),),N167)</f>
        <v>84.94</v>
      </c>
      <c r="O168" s="33" cm="1">
        <f t="array" ref="O168">IFERROR(INDEX(Y:Y,MATCH($M168,$W:$W,0),),O167)</f>
        <v>89.03</v>
      </c>
      <c r="P168" s="33" cm="1">
        <f t="array" ref="P168">IFERROR(INDEX(T:T,MATCH(M168,S:S,0),),P167)</f>
        <v>1.8</v>
      </c>
      <c r="Q168" s="33" cm="1">
        <f t="array" ref="Q168">IFERROR(INDEX(U:U,MATCH($M168,$S:$S,0),),Q167)</f>
        <v>493983</v>
      </c>
      <c r="S168" s="1">
        <v>44634</v>
      </c>
      <c r="T168" s="1">
        <v>8.64</v>
      </c>
      <c r="U168" s="1">
        <v>2217749</v>
      </c>
      <c r="W168" s="19">
        <v>44859</v>
      </c>
      <c r="X168" s="19">
        <v>76.3</v>
      </c>
      <c r="Y168" s="19">
        <v>80.39</v>
      </c>
      <c r="AA168" s="4"/>
      <c r="AC168" s="4"/>
    </row>
    <row r="169" spans="13:29" ht="16" customHeight="1" x14ac:dyDescent="0.25">
      <c r="M169" s="33">
        <v>45824</v>
      </c>
      <c r="N169" s="33" cm="1">
        <f t="array" ref="N169">IFERROR(INDEX(X:X,MATCH($M169,$W:$W,0),),N168)</f>
        <v>84.99</v>
      </c>
      <c r="O169" s="33" cm="1">
        <f t="array" ref="O169">IFERROR(INDEX(Y:Y,MATCH($M169,$W:$W,0),),O168)</f>
        <v>89.07</v>
      </c>
      <c r="P169" s="33" cm="1">
        <f t="array" ref="P169">IFERROR(INDEX(T:T,MATCH(M169,S:S,0),),P168)</f>
        <v>1.8</v>
      </c>
      <c r="Q169" s="33" cm="1">
        <f t="array" ref="Q169">IFERROR(INDEX(U:U,MATCH($M169,$S:$S,0),),Q168)</f>
        <v>493983</v>
      </c>
      <c r="S169" s="1">
        <v>44635</v>
      </c>
      <c r="T169" s="1">
        <v>9.02</v>
      </c>
      <c r="U169" s="1">
        <v>1384388</v>
      </c>
      <c r="W169" s="19">
        <v>44860</v>
      </c>
      <c r="X169" s="19">
        <v>76.28</v>
      </c>
      <c r="Y169" s="19">
        <v>80.37</v>
      </c>
      <c r="AA169" s="4"/>
      <c r="AC169" s="4"/>
    </row>
    <row r="170" spans="13:29" ht="16" customHeight="1" x14ac:dyDescent="0.25">
      <c r="M170" s="33">
        <v>45825</v>
      </c>
      <c r="N170" s="33" cm="1">
        <f t="array" ref="N170">IFERROR(INDEX(X:X,MATCH($M170,$W:$W,0),),N169)</f>
        <v>84.98</v>
      </c>
      <c r="O170" s="33" cm="1">
        <f t="array" ref="O170">IFERROR(INDEX(Y:Y,MATCH($M170,$W:$W,0),),O169)</f>
        <v>89.06</v>
      </c>
      <c r="P170" s="33" cm="1">
        <f t="array" ref="P170">IFERROR(INDEX(T:T,MATCH(M170,S:S,0),),P169)</f>
        <v>1.87</v>
      </c>
      <c r="Q170" s="33" cm="1">
        <f t="array" ref="Q170">IFERROR(INDEX(U:U,MATCH($M170,$S:$S,0),),Q169)</f>
        <v>249025</v>
      </c>
      <c r="S170" s="1">
        <v>44636</v>
      </c>
      <c r="T170" s="1">
        <v>9.56</v>
      </c>
      <c r="U170" s="1">
        <v>836718</v>
      </c>
      <c r="W170" s="19">
        <v>44586</v>
      </c>
      <c r="X170" s="19">
        <v>99.22</v>
      </c>
      <c r="Y170" s="19">
        <v>100.04</v>
      </c>
      <c r="AA170" s="4"/>
      <c r="AC170" s="4"/>
    </row>
    <row r="171" spans="13:29" ht="16" customHeight="1" x14ac:dyDescent="0.25">
      <c r="M171" s="33">
        <v>45826</v>
      </c>
      <c r="N171" s="33" cm="1">
        <f t="array" ref="N171">IFERROR(INDEX(X:X,MATCH($M171,$W:$W,0),),N170)</f>
        <v>84.98</v>
      </c>
      <c r="O171" s="33" cm="1">
        <f t="array" ref="O171">IFERROR(INDEX(Y:Y,MATCH($M171,$W:$W,0),),O170)</f>
        <v>89.06</v>
      </c>
      <c r="P171" s="33" cm="1">
        <f t="array" ref="P171">IFERROR(INDEX(T:T,MATCH(M171,S:S,0),),P170)</f>
        <v>1.87</v>
      </c>
      <c r="Q171" s="33" cm="1">
        <f t="array" ref="Q171">IFERROR(INDEX(U:U,MATCH($M171,$S:$S,0),),Q170)</f>
        <v>249025</v>
      </c>
      <c r="S171" s="1">
        <v>44637</v>
      </c>
      <c r="T171" s="1">
        <v>9.56</v>
      </c>
      <c r="U171" s="1">
        <v>1713421</v>
      </c>
      <c r="W171" s="19">
        <v>44588</v>
      </c>
      <c r="X171" s="19">
        <v>99.22</v>
      </c>
      <c r="Y171" s="19">
        <v>99.98</v>
      </c>
      <c r="AA171" s="4"/>
      <c r="AC171" s="4"/>
    </row>
    <row r="172" spans="13:29" ht="16" customHeight="1" x14ac:dyDescent="0.25">
      <c r="M172" s="33">
        <v>45827</v>
      </c>
      <c r="N172" s="33" cm="1">
        <f t="array" ref="N172">IFERROR(INDEX(X:X,MATCH($M172,$W:$W,0),),N171)</f>
        <v>84.98</v>
      </c>
      <c r="O172" s="33" cm="1">
        <f t="array" ref="O172">IFERROR(INDEX(Y:Y,MATCH($M172,$W:$W,0),),O171)</f>
        <v>89.06</v>
      </c>
      <c r="P172" s="33" cm="1">
        <f t="array" ref="P172">IFERROR(INDEX(T:T,MATCH(M172,S:S,0),),P171)</f>
        <v>1.8</v>
      </c>
      <c r="Q172" s="33" cm="1">
        <f t="array" ref="Q172">IFERROR(INDEX(U:U,MATCH($M172,$S:$S,0),),Q171)</f>
        <v>349683</v>
      </c>
      <c r="S172" s="1">
        <v>44640</v>
      </c>
      <c r="T172" s="1">
        <v>9.01</v>
      </c>
      <c r="U172" s="1">
        <v>614522</v>
      </c>
      <c r="W172" s="19">
        <v>44600</v>
      </c>
      <c r="X172" s="19">
        <v>98.96</v>
      </c>
      <c r="Y172" s="19">
        <v>99.78</v>
      </c>
      <c r="AA172" s="4"/>
      <c r="AC172" s="4"/>
    </row>
    <row r="173" spans="13:29" ht="16" customHeight="1" x14ac:dyDescent="0.25">
      <c r="M173" s="33">
        <v>45828</v>
      </c>
      <c r="N173" s="33" cm="1">
        <f t="array" ref="N173">IFERROR(INDEX(X:X,MATCH($M173,$W:$W,0),),N172)</f>
        <v>85.33</v>
      </c>
      <c r="O173" s="33" cm="1">
        <f t="array" ref="O173">IFERROR(INDEX(Y:Y,MATCH($M173,$W:$W,0),),O172)</f>
        <v>89.42</v>
      </c>
      <c r="P173" s="33" cm="1">
        <f t="array" ref="P173">IFERROR(INDEX(T:T,MATCH(M173,S:S,0),),P172)</f>
        <v>1.8</v>
      </c>
      <c r="Q173" s="33" cm="1">
        <f t="array" ref="Q173">IFERROR(INDEX(U:U,MATCH($M173,$S:$S,0),),Q172)</f>
        <v>349683</v>
      </c>
      <c r="S173" s="1">
        <v>44641</v>
      </c>
      <c r="T173" s="1">
        <v>9.2200000000000006</v>
      </c>
      <c r="U173" s="1">
        <v>715730</v>
      </c>
      <c r="W173" s="19">
        <v>44589</v>
      </c>
      <c r="X173" s="19">
        <v>99.06</v>
      </c>
      <c r="Y173" s="19">
        <v>99.83</v>
      </c>
      <c r="AA173" s="4"/>
      <c r="AC173" s="4"/>
    </row>
    <row r="174" spans="13:29" ht="16" customHeight="1" x14ac:dyDescent="0.25">
      <c r="M174" s="33">
        <v>45831</v>
      </c>
      <c r="N174" s="33" cm="1">
        <f t="array" ref="N174">IFERROR(INDEX(X:X,MATCH($M174,$W:$W,0),),N173)</f>
        <v>85.09</v>
      </c>
      <c r="O174" s="33" cm="1">
        <f t="array" ref="O174">IFERROR(INDEX(Y:Y,MATCH($M174,$W:$W,0),),O173)</f>
        <v>89.18</v>
      </c>
      <c r="P174" s="33" cm="1">
        <f t="array" ref="P174">IFERROR(INDEX(T:T,MATCH(M174,S:S,0),),P173)</f>
        <v>1.84</v>
      </c>
      <c r="Q174" s="33" cm="1">
        <f t="array" ref="Q174">IFERROR(INDEX(U:U,MATCH($M174,$S:$S,0),),Q173)</f>
        <v>207800</v>
      </c>
      <c r="S174" s="1">
        <v>44642</v>
      </c>
      <c r="T174" s="1">
        <v>8.8000000000000007</v>
      </c>
      <c r="U174" s="1">
        <v>2096050</v>
      </c>
      <c r="W174" s="19">
        <v>44596</v>
      </c>
      <c r="X174" s="19">
        <v>98.98</v>
      </c>
      <c r="Y174" s="19">
        <v>99.8</v>
      </c>
      <c r="AA174" s="4"/>
      <c r="AC174" s="4"/>
    </row>
    <row r="175" spans="13:29" ht="16" customHeight="1" x14ac:dyDescent="0.25">
      <c r="M175" s="33">
        <v>45832</v>
      </c>
      <c r="N175" s="33" cm="1">
        <f t="array" ref="N175">IFERROR(INDEX(X:X,MATCH($M175,$W:$W,0),),N174)</f>
        <v>85.11</v>
      </c>
      <c r="O175" s="33" cm="1">
        <f t="array" ref="O175">IFERROR(INDEX(Y:Y,MATCH($M175,$W:$W,0),),O174)</f>
        <v>89.19</v>
      </c>
      <c r="P175" s="33" cm="1">
        <f t="array" ref="P175">IFERROR(INDEX(T:T,MATCH(M175,S:S,0),),P174)</f>
        <v>1.74</v>
      </c>
      <c r="Q175" s="33" cm="1">
        <f t="array" ref="Q175">IFERROR(INDEX(U:U,MATCH($M175,$S:$S,0),),Q174)</f>
        <v>204220</v>
      </c>
      <c r="S175" s="1">
        <v>44643</v>
      </c>
      <c r="T175" s="1">
        <v>7.76</v>
      </c>
      <c r="U175" s="1">
        <v>8861359</v>
      </c>
      <c r="W175" s="19">
        <v>44593</v>
      </c>
      <c r="X175" s="19">
        <v>98.93</v>
      </c>
      <c r="Y175" s="19">
        <v>99.75</v>
      </c>
      <c r="AA175" s="4"/>
      <c r="AC175" s="4"/>
    </row>
    <row r="176" spans="13:29" ht="16" customHeight="1" x14ac:dyDescent="0.25">
      <c r="M176" s="33">
        <v>45833</v>
      </c>
      <c r="N176" s="33" cm="1">
        <f t="array" ref="N176">IFERROR(INDEX(X:X,MATCH($M176,$W:$W,0),),N175)</f>
        <v>85.11</v>
      </c>
      <c r="O176" s="33" cm="1">
        <f t="array" ref="O176">IFERROR(INDEX(Y:Y,MATCH($M176,$W:$W,0),),O175)</f>
        <v>89.19</v>
      </c>
      <c r="P176" s="33" cm="1">
        <f t="array" ref="P176">IFERROR(INDEX(T:T,MATCH(M176,S:S,0),),P175)</f>
        <v>1.76</v>
      </c>
      <c r="Q176" s="33" cm="1">
        <f t="array" ref="Q176">IFERROR(INDEX(U:U,MATCH($M176,$S:$S,0),),Q175)</f>
        <v>125517</v>
      </c>
      <c r="S176" s="1">
        <v>44644</v>
      </c>
      <c r="T176" s="1">
        <v>7.21</v>
      </c>
      <c r="U176" s="1">
        <v>3344795</v>
      </c>
      <c r="W176" s="19">
        <v>44594</v>
      </c>
      <c r="X176" s="19">
        <v>98.97</v>
      </c>
      <c r="Y176" s="19">
        <v>99.79</v>
      </c>
      <c r="AA176" s="4"/>
      <c r="AC176" s="4"/>
    </row>
    <row r="177" spans="13:29" ht="16" customHeight="1" x14ac:dyDescent="0.25">
      <c r="M177" s="33">
        <v>45834</v>
      </c>
      <c r="N177" s="33" cm="1">
        <f t="array" ref="N177">IFERROR(INDEX(X:X,MATCH($M177,$W:$W,0),),N176)</f>
        <v>85.09</v>
      </c>
      <c r="O177" s="33" cm="1">
        <f t="array" ref="O177">IFERROR(INDEX(Y:Y,MATCH($M177,$W:$W,0),),O176)</f>
        <v>89.18</v>
      </c>
      <c r="P177" s="33" cm="1">
        <f t="array" ref="P177">IFERROR(INDEX(T:T,MATCH(M177,S:S,0),),P176)</f>
        <v>1.69</v>
      </c>
      <c r="Q177" s="33" cm="1">
        <f t="array" ref="Q177">IFERROR(INDEX(U:U,MATCH($M177,$S:$S,0),),Q176)</f>
        <v>492487</v>
      </c>
      <c r="S177" s="1">
        <v>44647</v>
      </c>
      <c r="T177" s="1">
        <v>7.32</v>
      </c>
      <c r="U177" s="1">
        <v>1167252</v>
      </c>
      <c r="W177" s="19">
        <v>44601</v>
      </c>
      <c r="X177" s="19">
        <v>98.96</v>
      </c>
      <c r="Y177" s="19">
        <v>99.78</v>
      </c>
      <c r="AA177" s="4"/>
      <c r="AC177" s="4"/>
    </row>
    <row r="178" spans="13:29" ht="16" customHeight="1" x14ac:dyDescent="0.25">
      <c r="M178" s="33">
        <v>45835</v>
      </c>
      <c r="N178" s="33" cm="1">
        <f t="array" ref="N178">IFERROR(INDEX(X:X,MATCH($M178,$W:$W,0),),N177)</f>
        <v>85.74</v>
      </c>
      <c r="O178" s="33" cm="1">
        <f t="array" ref="O178">IFERROR(INDEX(Y:Y,MATCH($M178,$W:$W,0),),O177)</f>
        <v>89.82</v>
      </c>
      <c r="P178" s="33" cm="1">
        <f t="array" ref="P178">IFERROR(INDEX(T:T,MATCH(M178,S:S,0),),P177)</f>
        <v>1.69</v>
      </c>
      <c r="Q178" s="33" cm="1">
        <f t="array" ref="Q178">IFERROR(INDEX(U:U,MATCH($M178,$S:$S,0),),Q177)</f>
        <v>492487</v>
      </c>
      <c r="S178" s="1">
        <v>44648</v>
      </c>
      <c r="T178" s="1">
        <v>7.57</v>
      </c>
      <c r="U178" s="1">
        <v>2113794</v>
      </c>
      <c r="W178" s="19">
        <v>44595</v>
      </c>
      <c r="X178" s="19">
        <v>98.97</v>
      </c>
      <c r="Y178" s="19">
        <v>99.79</v>
      </c>
      <c r="AA178" s="4"/>
      <c r="AC178" s="4"/>
    </row>
    <row r="179" spans="13:29" ht="16" customHeight="1" x14ac:dyDescent="0.25">
      <c r="M179" s="33">
        <v>45838</v>
      </c>
      <c r="N179" s="33" cm="1">
        <f t="array" ref="N179">IFERROR(INDEX(X:X,MATCH($M179,$W:$W,0),),N178)</f>
        <v>85.98</v>
      </c>
      <c r="O179" s="33" cm="1">
        <f t="array" ref="O179">IFERROR(INDEX(Y:Y,MATCH($M179,$W:$W,0),),O178)</f>
        <v>90.06</v>
      </c>
      <c r="P179" s="33" cm="1">
        <f t="array" ref="P179">IFERROR(INDEX(T:T,MATCH(M179,S:S,0),),P178)</f>
        <v>1.75</v>
      </c>
      <c r="Q179" s="33" cm="1">
        <f t="array" ref="Q179">IFERROR(INDEX(U:U,MATCH($M179,$S:$S,0),),Q178)</f>
        <v>133775</v>
      </c>
      <c r="S179" s="1">
        <v>44649</v>
      </c>
      <c r="T179" s="1">
        <v>7.64</v>
      </c>
      <c r="U179" s="1">
        <v>1623385</v>
      </c>
      <c r="W179" s="19">
        <v>44599</v>
      </c>
      <c r="X179" s="19">
        <v>98.98</v>
      </c>
      <c r="Y179" s="19">
        <v>99.8</v>
      </c>
      <c r="AA179" s="4"/>
      <c r="AC179" s="4"/>
    </row>
    <row r="180" spans="13:29" ht="16" customHeight="1" x14ac:dyDescent="0.25">
      <c r="M180" s="33">
        <v>45839</v>
      </c>
      <c r="N180" s="33" cm="1">
        <f t="array" ref="N180">IFERROR(INDEX(X:X,MATCH($M180,$W:$W,0),),N179)</f>
        <v>86.06</v>
      </c>
      <c r="O180" s="33" cm="1">
        <f t="array" ref="O180">IFERROR(INDEX(Y:Y,MATCH($M180,$W:$W,0),),O179)</f>
        <v>90.15</v>
      </c>
      <c r="P180" s="33" cm="1">
        <f t="array" ref="P180">IFERROR(INDEX(T:T,MATCH(M180,S:S,0),),P179)</f>
        <v>1.86</v>
      </c>
      <c r="Q180" s="33" cm="1">
        <f t="array" ref="Q180">IFERROR(INDEX(U:U,MATCH($M180,$S:$S,0),),Q179)</f>
        <v>328404</v>
      </c>
      <c r="S180" s="1">
        <v>44650</v>
      </c>
      <c r="T180" s="1">
        <v>7.44</v>
      </c>
      <c r="U180" s="1">
        <v>734111</v>
      </c>
      <c r="W180" s="19">
        <v>44602</v>
      </c>
      <c r="X180" s="19">
        <v>98.93</v>
      </c>
      <c r="Y180" s="19">
        <v>99.75</v>
      </c>
      <c r="AA180" s="4"/>
      <c r="AC180" s="4"/>
    </row>
    <row r="181" spans="13:29" ht="16" customHeight="1" x14ac:dyDescent="0.25">
      <c r="M181" s="33">
        <v>45840</v>
      </c>
      <c r="N181" s="33" cm="1">
        <f t="array" ref="N181">IFERROR(INDEX(X:X,MATCH($M181,$W:$W,0),),N180)</f>
        <v>86.17</v>
      </c>
      <c r="O181" s="33" cm="1">
        <f t="array" ref="O181">IFERROR(INDEX(Y:Y,MATCH($M181,$W:$W,0),),O180)</f>
        <v>90.26</v>
      </c>
      <c r="P181" s="33" cm="1">
        <f t="array" ref="P181">IFERROR(INDEX(T:T,MATCH(M181,S:S,0),),P180)</f>
        <v>1.86</v>
      </c>
      <c r="Q181" s="33" cm="1">
        <f t="array" ref="Q181">IFERROR(INDEX(U:U,MATCH($M181,$S:$S,0),),Q180)</f>
        <v>117265</v>
      </c>
      <c r="S181" s="1">
        <v>44651</v>
      </c>
      <c r="T181" s="1">
        <v>7.42</v>
      </c>
      <c r="U181" s="1">
        <v>658914</v>
      </c>
      <c r="W181" s="19">
        <v>44861</v>
      </c>
      <c r="X181" s="19">
        <v>76.62</v>
      </c>
      <c r="Y181" s="19">
        <v>80.709999999999994</v>
      </c>
      <c r="AA181" s="4"/>
      <c r="AC181" s="4"/>
    </row>
    <row r="182" spans="13:29" ht="16" customHeight="1" x14ac:dyDescent="0.25">
      <c r="M182" s="33">
        <v>45841</v>
      </c>
      <c r="N182" s="33" cm="1">
        <f t="array" ref="N182">IFERROR(INDEX(X:X,MATCH($M182,$W:$W,0),),N181)</f>
        <v>86.81</v>
      </c>
      <c r="O182" s="33" cm="1">
        <f t="array" ref="O182">IFERROR(INDEX(Y:Y,MATCH($M182,$W:$W,0),),O181)</f>
        <v>90.9</v>
      </c>
      <c r="P182" s="33" cm="1">
        <f t="array" ref="P182">IFERROR(INDEX(T:T,MATCH(M182,S:S,0),),P181)</f>
        <v>1.86</v>
      </c>
      <c r="Q182" s="33" cm="1">
        <f t="array" ref="Q182">IFERROR(INDEX(U:U,MATCH($M182,$S:$S,0),),Q181)</f>
        <v>117265</v>
      </c>
      <c r="S182" s="1">
        <v>44654</v>
      </c>
      <c r="T182" s="1">
        <v>7.97</v>
      </c>
      <c r="U182" s="1">
        <v>979944</v>
      </c>
      <c r="W182" s="19">
        <v>44610</v>
      </c>
      <c r="X182" s="19">
        <v>98.42</v>
      </c>
      <c r="Y182" s="19">
        <v>99.24</v>
      </c>
      <c r="AA182" s="4"/>
      <c r="AC182" s="4"/>
    </row>
    <row r="183" spans="13:29" ht="16" customHeight="1" x14ac:dyDescent="0.25">
      <c r="M183" s="33">
        <v>45842</v>
      </c>
      <c r="N183" s="33" cm="1">
        <f t="array" ref="N183">IFERROR(INDEX(X:X,MATCH($M183,$W:$W,0),),N182)</f>
        <v>86.81</v>
      </c>
      <c r="O183" s="33" cm="1">
        <f t="array" ref="O183">IFERROR(INDEX(Y:Y,MATCH($M183,$W:$W,0),),O182)</f>
        <v>90.9</v>
      </c>
      <c r="P183" s="33" cm="1">
        <f t="array" ref="P183">IFERROR(INDEX(T:T,MATCH(M183,S:S,0),),P182)</f>
        <v>1.86</v>
      </c>
      <c r="Q183" s="33" cm="1">
        <f t="array" ref="Q183">IFERROR(INDEX(U:U,MATCH($M183,$S:$S,0),),Q182)</f>
        <v>117265</v>
      </c>
      <c r="S183" s="1">
        <v>44655</v>
      </c>
      <c r="T183" s="1">
        <v>7.63</v>
      </c>
      <c r="U183" s="1">
        <v>565628</v>
      </c>
      <c r="W183" s="19">
        <v>44607</v>
      </c>
      <c r="X183" s="19">
        <v>98.68</v>
      </c>
      <c r="Y183" s="19">
        <v>99.5</v>
      </c>
      <c r="AA183" s="4"/>
      <c r="AC183" s="4"/>
    </row>
    <row r="184" spans="13:29" ht="16" customHeight="1" x14ac:dyDescent="0.25">
      <c r="M184" s="33">
        <v>45845</v>
      </c>
      <c r="N184" s="33" cm="1">
        <f t="array" ref="N184">IFERROR(INDEX(X:X,MATCH($M184,$W:$W,0),),N183)</f>
        <v>86.79</v>
      </c>
      <c r="O184" s="33" cm="1">
        <f t="array" ref="O184">IFERROR(INDEX(Y:Y,MATCH($M184,$W:$W,0),),O183)</f>
        <v>90.88</v>
      </c>
      <c r="P184" s="33" cm="1">
        <f t="array" ref="P184">IFERROR(INDEX(T:T,MATCH(M184,S:S,0),),P183)</f>
        <v>1.95</v>
      </c>
      <c r="Q184" s="33" cm="1">
        <f t="array" ref="Q184">IFERROR(INDEX(U:U,MATCH($M184,$S:$S,0),),Q183)</f>
        <v>302513</v>
      </c>
      <c r="S184" s="1">
        <v>44656</v>
      </c>
      <c r="T184" s="1">
        <v>7.27</v>
      </c>
      <c r="U184" s="1">
        <v>561746</v>
      </c>
      <c r="W184" s="19">
        <v>44603</v>
      </c>
      <c r="X184" s="19">
        <v>98.9</v>
      </c>
      <c r="Y184" s="19">
        <v>99.72</v>
      </c>
      <c r="AA184" s="4"/>
      <c r="AC184" s="4"/>
    </row>
    <row r="185" spans="13:29" ht="16" customHeight="1" x14ac:dyDescent="0.25">
      <c r="M185" s="33">
        <v>45846</v>
      </c>
      <c r="N185" s="33" cm="1">
        <f t="array" ref="N185">IFERROR(INDEX(X:X,MATCH($M185,$W:$W,0),),N184)</f>
        <v>86.82</v>
      </c>
      <c r="O185" s="33" cm="1">
        <f t="array" ref="O185">IFERROR(INDEX(Y:Y,MATCH($M185,$W:$W,0),),O184)</f>
        <v>90.91</v>
      </c>
      <c r="P185" s="33" cm="1">
        <f t="array" ref="P185">IFERROR(INDEX(T:T,MATCH(M185,S:S,0),),P184)</f>
        <v>1.94</v>
      </c>
      <c r="Q185" s="33" cm="1">
        <f t="array" ref="Q185">IFERROR(INDEX(U:U,MATCH($M185,$S:$S,0),),Q184)</f>
        <v>163737</v>
      </c>
      <c r="S185" s="1">
        <v>44657</v>
      </c>
      <c r="T185" s="1">
        <v>7.17</v>
      </c>
      <c r="U185" s="1">
        <v>555781</v>
      </c>
      <c r="W185" s="19">
        <v>44606</v>
      </c>
      <c r="X185" s="19">
        <v>98.7</v>
      </c>
      <c r="Y185" s="19">
        <v>99.52</v>
      </c>
      <c r="AA185" s="4"/>
      <c r="AC185" s="4"/>
    </row>
    <row r="186" spans="13:29" ht="16" customHeight="1" x14ac:dyDescent="0.25">
      <c r="M186" s="33">
        <v>45847</v>
      </c>
      <c r="N186" s="33" cm="1">
        <f t="array" ref="N186">IFERROR(INDEX(X:X,MATCH($M186,$W:$W,0),),N185)</f>
        <v>86.49</v>
      </c>
      <c r="O186" s="33" cm="1">
        <f t="array" ref="O186">IFERROR(INDEX(Y:Y,MATCH($M186,$W:$W,0),),O185)</f>
        <v>90.58</v>
      </c>
      <c r="P186" s="33" cm="1">
        <f t="array" ref="P186">IFERROR(INDEX(T:T,MATCH(M186,S:S,0),),P185)</f>
        <v>2</v>
      </c>
      <c r="Q186" s="33" cm="1">
        <f t="array" ref="Q186">IFERROR(INDEX(U:U,MATCH($M186,$S:$S,0),),Q185)</f>
        <v>235178</v>
      </c>
      <c r="S186" s="1">
        <v>44658</v>
      </c>
      <c r="T186" s="1">
        <v>7.11</v>
      </c>
      <c r="U186" s="1">
        <v>590164</v>
      </c>
      <c r="W186" s="19">
        <v>44613</v>
      </c>
      <c r="X186" s="19">
        <v>98.42</v>
      </c>
      <c r="Y186" s="19">
        <v>99.24</v>
      </c>
      <c r="AA186" s="4"/>
      <c r="AC186" s="4"/>
    </row>
    <row r="187" spans="13:29" ht="16" customHeight="1" x14ac:dyDescent="0.25">
      <c r="M187" s="33">
        <v>45848</v>
      </c>
      <c r="N187" s="33" cm="1">
        <f t="array" ref="N187">IFERROR(INDEX(X:X,MATCH($M187,$W:$W,0),),N186)</f>
        <v>88.06</v>
      </c>
      <c r="O187" s="33" cm="1">
        <f t="array" ref="O187">IFERROR(INDEX(Y:Y,MATCH($M187,$W:$W,0),),O186)</f>
        <v>91.19</v>
      </c>
      <c r="P187" s="33" cm="1">
        <f t="array" ref="P187">IFERROR(INDEX(T:T,MATCH(M187,S:S,0),),P186)</f>
        <v>1.94</v>
      </c>
      <c r="Q187" s="33" cm="1">
        <f t="array" ref="Q187">IFERROR(INDEX(U:U,MATCH($M187,$S:$S,0),),Q186)</f>
        <v>525597</v>
      </c>
      <c r="S187" s="1">
        <v>44661</v>
      </c>
      <c r="T187" s="1">
        <v>7.15</v>
      </c>
      <c r="U187" s="1">
        <v>459952</v>
      </c>
      <c r="W187" s="19">
        <v>44862</v>
      </c>
      <c r="X187" s="19">
        <v>76.77</v>
      </c>
      <c r="Y187" s="19">
        <v>80.86</v>
      </c>
      <c r="AA187" s="4"/>
      <c r="AC187" s="4"/>
    </row>
    <row r="188" spans="13:29" ht="16" customHeight="1" x14ac:dyDescent="0.25">
      <c r="M188" s="33">
        <v>45849</v>
      </c>
      <c r="N188" s="33" cm="1">
        <f t="array" ref="N188">IFERROR(INDEX(X:X,MATCH($M188,$W:$W,0),),N187)</f>
        <v>88.15</v>
      </c>
      <c r="O188" s="33" cm="1">
        <f t="array" ref="O188">IFERROR(INDEX(Y:Y,MATCH($M188,$W:$W,0),),O187)</f>
        <v>91.28</v>
      </c>
      <c r="P188" s="33" cm="1">
        <f t="array" ref="P188">IFERROR(INDEX(T:T,MATCH(M188,S:S,0),),P187)</f>
        <v>1.94</v>
      </c>
      <c r="Q188" s="33" cm="1">
        <f t="array" ref="Q188">IFERROR(INDEX(U:U,MATCH($M188,$S:$S,0),),Q187)</f>
        <v>525597</v>
      </c>
      <c r="S188" s="1">
        <v>44662</v>
      </c>
      <c r="T188" s="1">
        <v>7.12</v>
      </c>
      <c r="U188" s="1">
        <v>521456</v>
      </c>
      <c r="W188" s="19">
        <v>44865</v>
      </c>
      <c r="X188" s="19">
        <v>76.98</v>
      </c>
      <c r="Y188" s="19">
        <v>81.069999999999993</v>
      </c>
      <c r="AA188" s="4"/>
      <c r="AC188" s="4"/>
    </row>
    <row r="189" spans="13:29" ht="16" customHeight="1" x14ac:dyDescent="0.25">
      <c r="M189" s="33">
        <v>45852</v>
      </c>
      <c r="N189" s="33" cm="1">
        <f t="array" ref="N189">IFERROR(INDEX(X:X,MATCH($M189,$W:$W,0),),N188)</f>
        <v>88.19</v>
      </c>
      <c r="O189" s="33" cm="1">
        <f t="array" ref="O189">IFERROR(INDEX(Y:Y,MATCH($M189,$W:$W,0),),O188)</f>
        <v>91.31</v>
      </c>
      <c r="P189" s="33" cm="1">
        <f t="array" ref="P189">IFERROR(INDEX(T:T,MATCH(M189,S:S,0),),P188)</f>
        <v>2</v>
      </c>
      <c r="Q189" s="33" cm="1">
        <f t="array" ref="Q189">IFERROR(INDEX(U:U,MATCH($M189,$S:$S,0),),Q188)</f>
        <v>377290</v>
      </c>
      <c r="S189" s="1">
        <v>44663</v>
      </c>
      <c r="T189" s="1">
        <v>7.32</v>
      </c>
      <c r="U189" s="1">
        <v>385166</v>
      </c>
      <c r="W189" s="19">
        <v>44608</v>
      </c>
      <c r="X189" s="19">
        <v>98.59</v>
      </c>
      <c r="Y189" s="19">
        <v>99.41</v>
      </c>
      <c r="AA189" s="4"/>
      <c r="AC189" s="4"/>
    </row>
    <row r="190" spans="13:29" ht="16" customHeight="1" x14ac:dyDescent="0.25">
      <c r="M190" s="33">
        <v>45853</v>
      </c>
      <c r="N190" s="33" cm="1">
        <f t="array" ref="N190">IFERROR(INDEX(X:X,MATCH($M190,$W:$W,0),),N189)</f>
        <v>88.34</v>
      </c>
      <c r="O190" s="33" cm="1">
        <f t="array" ref="O190">IFERROR(INDEX(Y:Y,MATCH($M190,$W:$W,0),),O189)</f>
        <v>91.47</v>
      </c>
      <c r="P190" s="33" cm="1">
        <f t="array" ref="P190">IFERROR(INDEX(T:T,MATCH(M190,S:S,0),),P189)</f>
        <v>1.95</v>
      </c>
      <c r="Q190" s="33" cm="1">
        <f t="array" ref="Q190">IFERROR(INDEX(U:U,MATCH($M190,$S:$S,0),),Q189)</f>
        <v>455991</v>
      </c>
      <c r="S190" s="1">
        <v>44664</v>
      </c>
      <c r="T190" s="1">
        <v>7.3</v>
      </c>
      <c r="U190" s="1">
        <v>524511</v>
      </c>
      <c r="W190" s="19">
        <v>44866</v>
      </c>
      <c r="X190" s="19">
        <v>77.23</v>
      </c>
      <c r="Y190" s="19">
        <v>81.31</v>
      </c>
      <c r="AA190" s="4"/>
      <c r="AC190" s="4"/>
    </row>
    <row r="191" spans="13:29" ht="16" customHeight="1" x14ac:dyDescent="0.25">
      <c r="M191" s="33">
        <v>45854</v>
      </c>
      <c r="N191" s="33" cm="1">
        <f t="array" ref="N191">IFERROR(INDEX(X:X,MATCH($M191,$W:$W,0),),N190)</f>
        <v>88.35</v>
      </c>
      <c r="O191" s="33" cm="1">
        <f t="array" ref="O191">IFERROR(INDEX(Y:Y,MATCH($M191,$W:$W,0),),O190)</f>
        <v>91.47</v>
      </c>
      <c r="P191" s="33" cm="1">
        <f t="array" ref="P191">IFERROR(INDEX(T:T,MATCH(M191,S:S,0),),P190)</f>
        <v>1.96</v>
      </c>
      <c r="Q191" s="33" cm="1">
        <f t="array" ref="Q191">IFERROR(INDEX(U:U,MATCH($M191,$S:$S,0),),Q190)</f>
        <v>251967</v>
      </c>
      <c r="S191" s="1">
        <v>44668</v>
      </c>
      <c r="T191" s="1">
        <v>7.19</v>
      </c>
      <c r="U191" s="1">
        <v>364030</v>
      </c>
      <c r="W191" s="19">
        <v>44609</v>
      </c>
      <c r="X191" s="19">
        <v>98.54</v>
      </c>
      <c r="Y191" s="19">
        <v>99.36</v>
      </c>
      <c r="AA191" s="4"/>
      <c r="AC191" s="4"/>
    </row>
    <row r="192" spans="13:29" ht="16" customHeight="1" x14ac:dyDescent="0.25">
      <c r="M192" s="33">
        <v>45855</v>
      </c>
      <c r="N192" s="33" cm="1">
        <f t="array" ref="N192">IFERROR(INDEX(X:X,MATCH($M192,$W:$W,0),),N191)</f>
        <v>88.46</v>
      </c>
      <c r="O192" s="33" cm="1">
        <f t="array" ref="O192">IFERROR(INDEX(Y:Y,MATCH($M192,$W:$W,0),),O191)</f>
        <v>91.58</v>
      </c>
      <c r="P192" s="33" cm="1">
        <f t="array" ref="P192">IFERROR(INDEX(T:T,MATCH(M192,S:S,0),),P191)</f>
        <v>1.88</v>
      </c>
      <c r="Q192" s="33" cm="1">
        <f t="array" ref="Q192">IFERROR(INDEX(U:U,MATCH($M192,$S:$S,0),),Q191)</f>
        <v>136289</v>
      </c>
      <c r="S192" s="1">
        <v>44669</v>
      </c>
      <c r="T192" s="1">
        <v>7.34</v>
      </c>
      <c r="U192" s="1">
        <v>380420</v>
      </c>
      <c r="W192" s="19">
        <v>44616</v>
      </c>
      <c r="X192" s="19">
        <v>94.69</v>
      </c>
      <c r="Y192" s="19">
        <v>97.81</v>
      </c>
      <c r="AA192" s="4"/>
      <c r="AC192" s="4"/>
    </row>
    <row r="193" spans="13:29" ht="16" customHeight="1" x14ac:dyDescent="0.25">
      <c r="M193" s="33">
        <v>45856</v>
      </c>
      <c r="N193" s="33" cm="1">
        <f t="array" ref="N193">IFERROR(INDEX(X:X,MATCH($M193,$W:$W,0),),N192)</f>
        <v>88.46</v>
      </c>
      <c r="O193" s="33" cm="1">
        <f t="array" ref="O193">IFERROR(INDEX(Y:Y,MATCH($M193,$W:$W,0),),O192)</f>
        <v>91.59</v>
      </c>
      <c r="P193" s="33" cm="1">
        <f t="array" ref="P193">IFERROR(INDEX(T:T,MATCH(M193,S:S,0),),P192)</f>
        <v>1.88</v>
      </c>
      <c r="Q193" s="33" cm="1">
        <f t="array" ref="Q193">IFERROR(INDEX(U:U,MATCH($M193,$S:$S,0),),Q192)</f>
        <v>136289</v>
      </c>
      <c r="S193" s="1">
        <v>44670</v>
      </c>
      <c r="T193" s="1">
        <v>7.08</v>
      </c>
      <c r="U193" s="1">
        <v>336952</v>
      </c>
      <c r="W193" s="19">
        <v>44614</v>
      </c>
      <c r="X193" s="19">
        <v>98.28</v>
      </c>
      <c r="Y193" s="19">
        <v>99.1</v>
      </c>
      <c r="AA193" s="4"/>
      <c r="AC193" s="4"/>
    </row>
    <row r="194" spans="13:29" ht="16" customHeight="1" x14ac:dyDescent="0.25">
      <c r="M194" s="33">
        <v>45859</v>
      </c>
      <c r="N194" s="33" cm="1">
        <f t="array" ref="N194">IFERROR(INDEX(X:X,MATCH($M194,$W:$W,0),),N193)</f>
        <v>88.51</v>
      </c>
      <c r="O194" s="33" cm="1">
        <f t="array" ref="O194">IFERROR(INDEX(Y:Y,MATCH($M194,$W:$W,0),),O193)</f>
        <v>91.64</v>
      </c>
      <c r="P194" s="33" cm="1">
        <f t="array" ref="P194">IFERROR(INDEX(T:T,MATCH(M194,S:S,0),),P193)</f>
        <v>1.98</v>
      </c>
      <c r="Q194" s="33" cm="1">
        <f t="array" ref="Q194">IFERROR(INDEX(U:U,MATCH($M194,$S:$S,0),),Q193)</f>
        <v>250942</v>
      </c>
      <c r="S194" s="1">
        <v>44671</v>
      </c>
      <c r="T194" s="1">
        <v>6.89</v>
      </c>
      <c r="U194" s="1">
        <v>573560</v>
      </c>
      <c r="W194" s="19">
        <v>44621</v>
      </c>
      <c r="X194" s="19">
        <v>95.1</v>
      </c>
      <c r="Y194" s="19">
        <v>98.23</v>
      </c>
      <c r="AA194" s="4"/>
      <c r="AC194" s="4"/>
    </row>
    <row r="195" spans="13:29" ht="16" customHeight="1" x14ac:dyDescent="0.25">
      <c r="M195" s="33">
        <v>45860</v>
      </c>
      <c r="N195" s="33" cm="1">
        <f t="array" ref="N195">IFERROR(INDEX(X:X,MATCH($M195,$W:$W,0),),N194)</f>
        <v>88.79</v>
      </c>
      <c r="O195" s="33" cm="1">
        <f t="array" ref="O195">IFERROR(INDEX(Y:Y,MATCH($M195,$W:$W,0),),O194)</f>
        <v>91.91</v>
      </c>
      <c r="P195" s="33" cm="1">
        <f t="array" ref="P195">IFERROR(INDEX(T:T,MATCH(M195,S:S,0),),P194)</f>
        <v>2.0099999999999998</v>
      </c>
      <c r="Q195" s="33" cm="1">
        <f t="array" ref="Q195">IFERROR(INDEX(U:U,MATCH($M195,$S:$S,0),),Q194)</f>
        <v>185421</v>
      </c>
      <c r="S195" s="1">
        <v>44672</v>
      </c>
      <c r="T195" s="1">
        <v>6.47</v>
      </c>
      <c r="U195" s="1">
        <v>904385</v>
      </c>
      <c r="W195" s="19">
        <v>44615</v>
      </c>
      <c r="X195" s="19">
        <v>98.23</v>
      </c>
      <c r="Y195" s="19">
        <v>99.05</v>
      </c>
      <c r="AA195" s="4"/>
      <c r="AC195" s="4"/>
    </row>
    <row r="196" spans="13:29" ht="16" customHeight="1" x14ac:dyDescent="0.25">
      <c r="M196" s="33">
        <v>45861</v>
      </c>
      <c r="N196" s="33" cm="1">
        <f t="array" ref="N196">IFERROR(INDEX(X:X,MATCH($M196,$W:$W,0),),N195)</f>
        <v>88.84</v>
      </c>
      <c r="O196" s="33" cm="1">
        <f t="array" ref="O196">IFERROR(INDEX(Y:Y,MATCH($M196,$W:$W,0),),O195)</f>
        <v>91.96</v>
      </c>
      <c r="P196" s="33" cm="1">
        <f t="array" ref="P196">IFERROR(INDEX(T:T,MATCH(M196,S:S,0),),P195)</f>
        <v>1.95</v>
      </c>
      <c r="Q196" s="33" cm="1">
        <f t="array" ref="Q196">IFERROR(INDEX(U:U,MATCH($M196,$S:$S,0),),Q195)</f>
        <v>128455</v>
      </c>
      <c r="S196" s="1">
        <v>44675</v>
      </c>
      <c r="T196" s="1">
        <v>6.72</v>
      </c>
      <c r="U196" s="1">
        <v>806498</v>
      </c>
      <c r="W196" s="19">
        <v>44617</v>
      </c>
      <c r="X196" s="19">
        <v>97.62</v>
      </c>
      <c r="Y196" s="19">
        <v>98.5</v>
      </c>
      <c r="AA196" s="4"/>
      <c r="AC196" s="4"/>
    </row>
    <row r="197" spans="13:29" ht="16" customHeight="1" x14ac:dyDescent="0.25">
      <c r="M197" s="33">
        <v>45862</v>
      </c>
      <c r="N197" s="33" cm="1">
        <f t="array" ref="N197">IFERROR(INDEX(X:X,MATCH($M197,$W:$W,0),),N196)</f>
        <v>88.94</v>
      </c>
      <c r="O197" s="33" cm="1">
        <f t="array" ref="O197">IFERROR(INDEX(Y:Y,MATCH($M197,$W:$W,0),),O196)</f>
        <v>92.07</v>
      </c>
      <c r="P197" s="33" cm="1">
        <f t="array" ref="P197">IFERROR(INDEX(T:T,MATCH(M197,S:S,0),),P196)</f>
        <v>1.83</v>
      </c>
      <c r="Q197" s="33" cm="1">
        <f t="array" ref="Q197">IFERROR(INDEX(U:U,MATCH($M197,$S:$S,0),),Q196)</f>
        <v>195990</v>
      </c>
      <c r="S197" s="1">
        <v>44676</v>
      </c>
      <c r="T197" s="1">
        <v>6.43</v>
      </c>
      <c r="U197" s="1">
        <v>552684</v>
      </c>
      <c r="W197" s="19">
        <v>44622</v>
      </c>
      <c r="X197" s="19">
        <v>94.97</v>
      </c>
      <c r="Y197" s="19">
        <v>98.09</v>
      </c>
      <c r="AA197" s="4"/>
      <c r="AC197" s="4"/>
    </row>
    <row r="198" spans="13:29" ht="16" customHeight="1" x14ac:dyDescent="0.25">
      <c r="M198" s="33">
        <v>45863</v>
      </c>
      <c r="N198" s="33" cm="1">
        <f t="array" ref="N198">IFERROR(INDEX(X:X,MATCH($M198,$W:$W,0),),N197)</f>
        <v>88.91</v>
      </c>
      <c r="O198" s="33" cm="1">
        <f t="array" ref="O198">IFERROR(INDEX(Y:Y,MATCH($M198,$W:$W,0),),O197)</f>
        <v>92.04</v>
      </c>
      <c r="P198" s="33" cm="1">
        <f t="array" ref="P198">IFERROR(INDEX(T:T,MATCH(M198,S:S,0),),P197)</f>
        <v>1.83</v>
      </c>
      <c r="Q198" s="33" cm="1">
        <f t="array" ref="Q198">IFERROR(INDEX(U:U,MATCH($M198,$S:$S,0),),Q197)</f>
        <v>195990</v>
      </c>
      <c r="S198" s="1">
        <v>44677</v>
      </c>
      <c r="T198" s="1">
        <v>6.23</v>
      </c>
      <c r="U198" s="1">
        <v>1495129</v>
      </c>
      <c r="W198" s="19">
        <v>44620</v>
      </c>
      <c r="X198" s="19">
        <v>95.12</v>
      </c>
      <c r="Y198" s="19">
        <v>98.25</v>
      </c>
      <c r="AA198" s="4"/>
      <c r="AC198" s="4"/>
    </row>
    <row r="199" spans="13:29" ht="16" customHeight="1" x14ac:dyDescent="0.25">
      <c r="M199" s="33">
        <v>45866</v>
      </c>
      <c r="N199" s="33" cm="1">
        <f t="array" ref="N199">IFERROR(INDEX(X:X,MATCH($M199,$W:$W,0),),N198)</f>
        <v>88.98</v>
      </c>
      <c r="O199" s="33" cm="1">
        <f t="array" ref="O199">IFERROR(INDEX(Y:Y,MATCH($M199,$W:$W,0),),O198)</f>
        <v>92.11</v>
      </c>
      <c r="P199" s="33" cm="1">
        <f t="array" ref="P199">IFERROR(INDEX(T:T,MATCH(M199,S:S,0),),P198)</f>
        <v>1.8</v>
      </c>
      <c r="Q199" s="33" cm="1">
        <f t="array" ref="Q199">IFERROR(INDEX(U:U,MATCH($M199,$S:$S,0),),Q198)</f>
        <v>276704</v>
      </c>
      <c r="S199" s="1">
        <v>44678</v>
      </c>
      <c r="T199" s="1">
        <v>6.4</v>
      </c>
      <c r="U199" s="1">
        <v>402327</v>
      </c>
      <c r="W199" s="19">
        <v>44623</v>
      </c>
      <c r="X199" s="19">
        <v>94.59</v>
      </c>
      <c r="Y199" s="19">
        <v>98.08</v>
      </c>
      <c r="AA199" s="4"/>
      <c r="AC199" s="4"/>
    </row>
    <row r="200" spans="13:29" ht="16" customHeight="1" x14ac:dyDescent="0.25">
      <c r="M200" s="33">
        <v>45867</v>
      </c>
      <c r="N200" s="33" cm="1">
        <f t="array" ref="N200">IFERROR(INDEX(X:X,MATCH($M200,$W:$W,0),),N199)</f>
        <v>88.91</v>
      </c>
      <c r="O200" s="33" cm="1">
        <f t="array" ref="O200">IFERROR(INDEX(Y:Y,MATCH($M200,$W:$W,0),),O199)</f>
        <v>92.04</v>
      </c>
      <c r="P200" s="33" cm="1">
        <f t="array" ref="P200">IFERROR(INDEX(T:T,MATCH(M200,S:S,0),),P199)</f>
        <v>1.66</v>
      </c>
      <c r="Q200" s="33" cm="1">
        <f t="array" ref="Q200">IFERROR(INDEX(U:U,MATCH($M200,$S:$S,0),),Q199)</f>
        <v>374200</v>
      </c>
      <c r="S200" s="1">
        <v>44679</v>
      </c>
      <c r="T200" s="1">
        <v>5.99</v>
      </c>
      <c r="U200" s="1">
        <v>853619</v>
      </c>
      <c r="W200" s="19">
        <v>44630</v>
      </c>
      <c r="X200" s="19">
        <v>93.3</v>
      </c>
      <c r="Y200" s="19">
        <v>96.43</v>
      </c>
      <c r="AA200" s="4"/>
      <c r="AC200" s="4"/>
    </row>
    <row r="201" spans="13:29" ht="16" customHeight="1" x14ac:dyDescent="0.25">
      <c r="M201" s="33">
        <v>45868</v>
      </c>
      <c r="N201" s="33" cm="1">
        <f t="array" ref="N201">IFERROR(INDEX(X:X,MATCH($M201,$W:$W,0),),N200)</f>
        <v>88.94</v>
      </c>
      <c r="O201" s="33" cm="1">
        <f t="array" ref="O201">IFERROR(INDEX(Y:Y,MATCH($M201,$W:$W,0),),O200)</f>
        <v>92.07</v>
      </c>
      <c r="P201" s="33" cm="1">
        <f t="array" ref="P201">IFERROR(INDEX(T:T,MATCH(M201,S:S,0),),P200)</f>
        <v>1.62</v>
      </c>
      <c r="Q201" s="33" cm="1">
        <f t="array" ref="Q201">IFERROR(INDEX(U:U,MATCH($M201,$S:$S,0),),Q200)</f>
        <v>233093</v>
      </c>
      <c r="S201" s="1">
        <v>44682</v>
      </c>
      <c r="T201" s="1">
        <v>6</v>
      </c>
      <c r="U201" s="1">
        <v>1302940</v>
      </c>
      <c r="W201" s="19">
        <v>44624</v>
      </c>
      <c r="X201" s="19">
        <v>94.81</v>
      </c>
      <c r="Y201" s="19">
        <v>97.94</v>
      </c>
      <c r="AA201" s="4"/>
      <c r="AC201" s="4"/>
    </row>
    <row r="202" spans="13:29" ht="16" customHeight="1" x14ac:dyDescent="0.25">
      <c r="M202" s="33">
        <v>45869</v>
      </c>
      <c r="N202" s="33" cm="1">
        <f t="array" ref="N202">IFERROR(INDEX(X:X,MATCH($M202,$W:$W,0),),N201)</f>
        <v>88.94</v>
      </c>
      <c r="O202" s="33" cm="1">
        <f t="array" ref="O202">IFERROR(INDEX(Y:Y,MATCH($M202,$W:$W,0),),O201)</f>
        <v>92.06</v>
      </c>
      <c r="P202" s="33" cm="1">
        <f t="array" ref="P202">IFERROR(INDEX(T:T,MATCH(M202,S:S,0),),P201)</f>
        <v>1.54</v>
      </c>
      <c r="Q202" s="33" cm="1">
        <f t="array" ref="Q202">IFERROR(INDEX(U:U,MATCH($M202,$S:$S,0),),Q201)</f>
        <v>344928</v>
      </c>
      <c r="S202" s="1">
        <v>44683</v>
      </c>
      <c r="T202" s="1">
        <v>6.23</v>
      </c>
      <c r="U202" s="1">
        <v>907212</v>
      </c>
      <c r="W202" s="19">
        <v>44867</v>
      </c>
      <c r="X202" s="19">
        <v>77.28</v>
      </c>
      <c r="Y202" s="19">
        <v>81.36</v>
      </c>
      <c r="AA202" s="4"/>
      <c r="AC202" s="4"/>
    </row>
    <row r="203" spans="13:29" ht="16" customHeight="1" x14ac:dyDescent="0.25">
      <c r="M203" s="33">
        <v>45870</v>
      </c>
      <c r="N203" s="33" cm="1">
        <f t="array" ref="N203">IFERROR(INDEX(X:X,MATCH($M203,$W:$W,0),),N202)</f>
        <v>88.99</v>
      </c>
      <c r="O203" s="33" cm="1">
        <f t="array" ref="O203">IFERROR(INDEX(Y:Y,MATCH($M203,$W:$W,0),),O202)</f>
        <v>92.11</v>
      </c>
      <c r="P203" s="33" cm="1">
        <f t="array" ref="P203">IFERROR(INDEX(T:T,MATCH(M203,S:S,0),),P202)</f>
        <v>1.54</v>
      </c>
      <c r="Q203" s="33" cm="1">
        <f t="array" ref="Q203">IFERROR(INDEX(U:U,MATCH($M203,$S:$S,0),),Q202)</f>
        <v>344928</v>
      </c>
      <c r="S203" s="1">
        <v>44684</v>
      </c>
      <c r="T203" s="1">
        <v>6.48</v>
      </c>
      <c r="U203" s="1">
        <v>711537</v>
      </c>
      <c r="W203" s="19">
        <v>44631</v>
      </c>
      <c r="X203" s="19">
        <v>93.25</v>
      </c>
      <c r="Y203" s="19">
        <v>96.38</v>
      </c>
      <c r="AA203" s="4"/>
      <c r="AC203" s="4"/>
    </row>
    <row r="204" spans="13:29" ht="16" customHeight="1" x14ac:dyDescent="0.25">
      <c r="M204" s="33">
        <v>45873</v>
      </c>
      <c r="N204" s="33" cm="1">
        <f t="array" ref="N204">IFERROR(INDEX(X:X,MATCH($M204,$W:$W,0),),N203)</f>
        <v>89</v>
      </c>
      <c r="O204" s="33" cm="1">
        <f t="array" ref="O204">IFERROR(INDEX(Y:Y,MATCH($M204,$W:$W,0),),O203)</f>
        <v>92.13</v>
      </c>
      <c r="P204" s="33" cm="1">
        <f t="array" ref="P204">IFERROR(INDEX(T:T,MATCH(M204,S:S,0),),P203)</f>
        <v>1.65</v>
      </c>
      <c r="Q204" s="33" cm="1">
        <f t="array" ref="Q204">IFERROR(INDEX(U:U,MATCH($M204,$S:$S,0),),Q203)</f>
        <v>111690</v>
      </c>
      <c r="S204" s="1">
        <v>44685</v>
      </c>
      <c r="T204" s="1">
        <v>5.98</v>
      </c>
      <c r="U204" s="1">
        <v>738536</v>
      </c>
      <c r="W204" s="19">
        <v>44628</v>
      </c>
      <c r="X204" s="19">
        <v>93.37</v>
      </c>
      <c r="Y204" s="19">
        <v>96.5</v>
      </c>
      <c r="AA204" s="4"/>
      <c r="AC204" s="4"/>
    </row>
    <row r="205" spans="13:29" ht="16" customHeight="1" x14ac:dyDescent="0.25">
      <c r="M205" s="33">
        <v>45874</v>
      </c>
      <c r="N205" s="33" cm="1">
        <f t="array" ref="N205">IFERROR(INDEX(X:X,MATCH($M205,$W:$W,0),),N204)</f>
        <v>88.98</v>
      </c>
      <c r="O205" s="33" cm="1">
        <f t="array" ref="O205">IFERROR(INDEX(Y:Y,MATCH($M205,$W:$W,0),),O204)</f>
        <v>92.1</v>
      </c>
      <c r="P205" s="33" cm="1">
        <f t="array" ref="P205">IFERROR(INDEX(T:T,MATCH(M205,S:S,0),),P204)</f>
        <v>1.7</v>
      </c>
      <c r="Q205" s="33" cm="1">
        <f t="array" ref="Q205">IFERROR(INDEX(U:U,MATCH($M205,$S:$S,0),),Q204)</f>
        <v>333902</v>
      </c>
      <c r="S205" s="1">
        <v>44686</v>
      </c>
      <c r="T205" s="1">
        <v>5.31</v>
      </c>
      <c r="U205" s="1">
        <v>1252351</v>
      </c>
      <c r="W205" s="19">
        <v>44627</v>
      </c>
      <c r="X205" s="19">
        <v>94.16</v>
      </c>
      <c r="Y205" s="19">
        <v>97.29</v>
      </c>
      <c r="AA205" s="4"/>
      <c r="AC205" s="4"/>
    </row>
    <row r="206" spans="13:29" ht="16" customHeight="1" x14ac:dyDescent="0.25">
      <c r="M206" s="33">
        <v>45875</v>
      </c>
      <c r="N206" s="33" cm="1">
        <f t="array" ref="N206">IFERROR(INDEX(X:X,MATCH($M206,$W:$W,0),),N205)</f>
        <v>89</v>
      </c>
      <c r="O206" s="33" cm="1">
        <f t="array" ref="O206">IFERROR(INDEX(Y:Y,MATCH($M206,$W:$W,0),),O205)</f>
        <v>92.13</v>
      </c>
      <c r="P206" s="33" cm="1">
        <f t="array" ref="P206">IFERROR(INDEX(T:T,MATCH(M206,S:S,0),),P205)</f>
        <v>1.4</v>
      </c>
      <c r="Q206" s="33" cm="1">
        <f t="array" ref="Q206">IFERROR(INDEX(U:U,MATCH($M206,$S:$S,0),),Q205)</f>
        <v>568246</v>
      </c>
      <c r="S206" s="1">
        <v>44689</v>
      </c>
      <c r="T206" s="1">
        <v>5.15</v>
      </c>
      <c r="U206" s="1">
        <v>1305150</v>
      </c>
      <c r="W206" s="19">
        <v>44634</v>
      </c>
      <c r="X206" s="19">
        <v>93.1</v>
      </c>
      <c r="Y206" s="19">
        <v>96.23</v>
      </c>
      <c r="AA206" s="4"/>
      <c r="AC206" s="4"/>
    </row>
    <row r="207" spans="13:29" ht="16" customHeight="1" x14ac:dyDescent="0.25">
      <c r="M207" s="33">
        <v>45876</v>
      </c>
      <c r="N207" s="33" cm="1">
        <f t="array" ref="N207">IFERROR(INDEX(X:X,MATCH($M207,$W:$W,0),),N206)</f>
        <v>89.01</v>
      </c>
      <c r="O207" s="33" cm="1">
        <f t="array" ref="O207">IFERROR(INDEX(Y:Y,MATCH($M207,$W:$W,0),),O206)</f>
        <v>92.14</v>
      </c>
      <c r="P207" s="33" cm="1">
        <f t="array" ref="P207">IFERROR(INDEX(T:T,MATCH(M207,S:S,0),),P206)</f>
        <v>1.41</v>
      </c>
      <c r="Q207" s="33" cm="1">
        <f t="array" ref="Q207">IFERROR(INDEX(U:U,MATCH($M207,$S:$S,0),),Q206)</f>
        <v>330429</v>
      </c>
      <c r="S207" s="1">
        <v>44690</v>
      </c>
      <c r="T207" s="1">
        <v>5.08</v>
      </c>
      <c r="U207" s="1">
        <v>1328993</v>
      </c>
      <c r="W207" s="19">
        <v>44641</v>
      </c>
      <c r="X207" s="19">
        <v>93.5</v>
      </c>
      <c r="Y207" s="19">
        <v>96.63</v>
      </c>
      <c r="AA207" s="4"/>
      <c r="AC207" s="4"/>
    </row>
    <row r="208" spans="13:29" ht="16" customHeight="1" x14ac:dyDescent="0.25">
      <c r="M208" s="33">
        <v>45877</v>
      </c>
      <c r="N208" s="33" cm="1">
        <f t="array" ref="N208">IFERROR(INDEX(X:X,MATCH($M208,$W:$W,0),),N207)</f>
        <v>86.61</v>
      </c>
      <c r="O208" s="33" cm="1">
        <f t="array" ref="O208">IFERROR(INDEX(Y:Y,MATCH($M208,$W:$W,0),),O207)</f>
        <v>90.7</v>
      </c>
      <c r="P208" s="33" cm="1">
        <f t="array" ref="P208">IFERROR(INDEX(T:T,MATCH(M208,S:S,0),),P207)</f>
        <v>1.41</v>
      </c>
      <c r="Q208" s="33" cm="1">
        <f t="array" ref="Q208">IFERROR(INDEX(U:U,MATCH($M208,$S:$S,0),),Q207)</f>
        <v>330429</v>
      </c>
      <c r="S208" s="1">
        <v>44691</v>
      </c>
      <c r="T208" s="1">
        <v>4.41</v>
      </c>
      <c r="U208" s="1">
        <v>2815584</v>
      </c>
      <c r="W208" s="19">
        <v>44868</v>
      </c>
      <c r="X208" s="19">
        <v>77.39</v>
      </c>
      <c r="Y208" s="19">
        <v>81.48</v>
      </c>
      <c r="AA208" s="4"/>
      <c r="AC208" s="4"/>
    </row>
    <row r="209" spans="13:29" ht="16" customHeight="1" x14ac:dyDescent="0.25">
      <c r="M209" s="33">
        <v>45880</v>
      </c>
      <c r="N209" s="33" cm="1">
        <f t="array" ref="N209">IFERROR(INDEX(X:X,MATCH($M209,$W:$W,0),),N208)</f>
        <v>86.23</v>
      </c>
      <c r="O209" s="33" cm="1">
        <f t="array" ref="O209">IFERROR(INDEX(Y:Y,MATCH($M209,$W:$W,0),),O208)</f>
        <v>90.31</v>
      </c>
      <c r="P209" s="33" cm="1">
        <f t="array" ref="P209">IFERROR(INDEX(T:T,MATCH(M209,S:S,0),),P208)</f>
        <v>1.38</v>
      </c>
      <c r="Q209" s="33" cm="1">
        <f t="array" ref="Q209">IFERROR(INDEX(U:U,MATCH($M209,$S:$S,0),),Q208)</f>
        <v>229049</v>
      </c>
      <c r="S209" s="1">
        <v>44692</v>
      </c>
      <c r="T209" s="1">
        <v>5.29</v>
      </c>
      <c r="U209" s="1">
        <v>2912541</v>
      </c>
      <c r="W209" s="19">
        <v>44629</v>
      </c>
      <c r="X209" s="19">
        <v>93.37</v>
      </c>
      <c r="Y209" s="19">
        <v>96.5</v>
      </c>
      <c r="AA209" s="4"/>
      <c r="AC209" s="4"/>
    </row>
    <row r="210" spans="13:29" ht="16" customHeight="1" x14ac:dyDescent="0.25">
      <c r="M210" s="33">
        <v>45881</v>
      </c>
      <c r="N210" s="33" cm="1">
        <f t="array" ref="N210">IFERROR(INDEX(X:X,MATCH($M210,$W:$W,0),),N209)</f>
        <v>85.65</v>
      </c>
      <c r="O210" s="33" cm="1">
        <f t="array" ref="O210">IFERROR(INDEX(Y:Y,MATCH($M210,$W:$W,0),),O209)</f>
        <v>89.73</v>
      </c>
      <c r="P210" s="33" cm="1">
        <f t="array" ref="P210">IFERROR(INDEX(T:T,MATCH(M210,S:S,0),),P209)</f>
        <v>1.36</v>
      </c>
      <c r="Q210" s="33" cm="1">
        <f t="array" ref="Q210">IFERROR(INDEX(U:U,MATCH($M210,$S:$S,0),),Q209)</f>
        <v>355551</v>
      </c>
      <c r="S210" s="1">
        <v>44693</v>
      </c>
      <c r="T210" s="1">
        <v>5.74</v>
      </c>
      <c r="U210" s="1">
        <v>1427084</v>
      </c>
      <c r="W210" s="19">
        <v>44636</v>
      </c>
      <c r="X210" s="19">
        <v>92.82</v>
      </c>
      <c r="Y210" s="19">
        <v>96.3</v>
      </c>
      <c r="AA210" s="4"/>
      <c r="AC210" s="4"/>
    </row>
    <row r="211" spans="13:29" ht="16" customHeight="1" x14ac:dyDescent="0.25">
      <c r="M211" s="33">
        <v>45882</v>
      </c>
      <c r="N211" s="33" cm="1">
        <f t="array" ref="N211">IFERROR(INDEX(X:X,MATCH($M211,$W:$W,0),),N210)</f>
        <v>85.41</v>
      </c>
      <c r="O211" s="33" cm="1">
        <f t="array" ref="O211">IFERROR(INDEX(Y:Y,MATCH($M211,$W:$W,0),),O210)</f>
        <v>89.5</v>
      </c>
      <c r="P211" s="33" cm="1">
        <f t="array" ref="P211">IFERROR(INDEX(T:T,MATCH(M211,S:S,0),),P210)</f>
        <v>1.3</v>
      </c>
      <c r="Q211" s="33" cm="1">
        <f t="array" ref="Q211">IFERROR(INDEX(U:U,MATCH($M211,$S:$S,0),),Q210)</f>
        <v>353410</v>
      </c>
      <c r="S211" s="1">
        <v>44696</v>
      </c>
      <c r="T211" s="1">
        <v>5.55</v>
      </c>
      <c r="U211" s="1">
        <v>1495913</v>
      </c>
      <c r="W211" s="19">
        <v>44869</v>
      </c>
      <c r="X211" s="19">
        <v>77.41</v>
      </c>
      <c r="Y211" s="19">
        <v>81.5</v>
      </c>
      <c r="AA211" s="4"/>
      <c r="AC211" s="4"/>
    </row>
    <row r="212" spans="13:29" ht="16" customHeight="1" x14ac:dyDescent="0.25">
      <c r="M212" s="33">
        <v>45883</v>
      </c>
      <c r="N212" s="33" cm="1">
        <f t="array" ref="N212">IFERROR(INDEX(X:X,MATCH($M212,$W:$W,0),),N211)</f>
        <v>85.23</v>
      </c>
      <c r="O212" s="33" cm="1">
        <f t="array" ref="O212">IFERROR(INDEX(Y:Y,MATCH($M212,$W:$W,0),),O211)</f>
        <v>89.31</v>
      </c>
      <c r="P212" s="33" cm="1">
        <f t="array" ref="P212">IFERROR(INDEX(T:T,MATCH(M212,S:S,0),),P211)</f>
        <v>1.32</v>
      </c>
      <c r="Q212" s="33" cm="1">
        <f t="array" ref="Q212">IFERROR(INDEX(U:U,MATCH($M212,$S:$S,0),),Q211)</f>
        <v>494386</v>
      </c>
      <c r="S212" s="1">
        <v>44698</v>
      </c>
      <c r="T212" s="1">
        <v>5.28</v>
      </c>
      <c r="U212" s="1">
        <v>1045975</v>
      </c>
      <c r="W212" s="19">
        <v>44637</v>
      </c>
      <c r="X212" s="19">
        <v>93.37</v>
      </c>
      <c r="Y212" s="19">
        <v>96.5</v>
      </c>
      <c r="AA212" s="4"/>
      <c r="AC212" s="4"/>
    </row>
    <row r="213" spans="13:29" ht="16" customHeight="1" x14ac:dyDescent="0.25">
      <c r="M213" s="33">
        <v>45884</v>
      </c>
      <c r="N213" s="33" cm="1">
        <f t="array" ref="N213">IFERROR(INDEX(X:X,MATCH($M213,$W:$W,0),),N212)</f>
        <v>85.07</v>
      </c>
      <c r="O213" s="33" cm="1">
        <f t="array" ref="O213">IFERROR(INDEX(Y:Y,MATCH($M213,$W:$W,0),),O212)</f>
        <v>89.16</v>
      </c>
      <c r="P213" s="33" cm="1">
        <f t="array" ref="P213">IFERROR(INDEX(T:T,MATCH(M213,S:S,0),),P212)</f>
        <v>1.32</v>
      </c>
      <c r="Q213" s="33" cm="1">
        <f t="array" ref="Q213">IFERROR(INDEX(U:U,MATCH($M213,$S:$S,0),),Q212)</f>
        <v>494386</v>
      </c>
      <c r="S213" s="1">
        <v>44699</v>
      </c>
      <c r="T213" s="1">
        <v>4.9800000000000004</v>
      </c>
      <c r="U213" s="1">
        <v>980845</v>
      </c>
      <c r="W213" s="19">
        <v>44635</v>
      </c>
      <c r="X213" s="19">
        <v>92.77</v>
      </c>
      <c r="Y213" s="19">
        <v>95.9</v>
      </c>
      <c r="AA213" s="4"/>
      <c r="AC213" s="4"/>
    </row>
    <row r="214" spans="13:29" ht="16" customHeight="1" x14ac:dyDescent="0.25">
      <c r="M214" s="33">
        <v>45887</v>
      </c>
      <c r="N214" s="33" cm="1">
        <f t="array" ref="N214">IFERROR(INDEX(X:X,MATCH($M214,$W:$W,0),),N213)</f>
        <v>85.07</v>
      </c>
      <c r="O214" s="33" cm="1">
        <f t="array" ref="O214">IFERROR(INDEX(Y:Y,MATCH($M214,$W:$W,0),),O213)</f>
        <v>89.15</v>
      </c>
      <c r="P214" s="33" cm="1">
        <f t="array" ref="P214">IFERROR(INDEX(T:T,MATCH(M214,S:S,0),),P213)</f>
        <v>1.32</v>
      </c>
      <c r="Q214" s="33" cm="1">
        <f t="array" ref="Q214">IFERROR(INDEX(U:U,MATCH($M214,$S:$S,0),),Q213)</f>
        <v>234313</v>
      </c>
      <c r="S214" s="1">
        <v>44700</v>
      </c>
      <c r="T214" s="1">
        <v>4.8499999999999996</v>
      </c>
      <c r="U214" s="1">
        <v>2048160</v>
      </c>
      <c r="W214" s="19">
        <v>44642</v>
      </c>
      <c r="X214" s="19">
        <v>93.72</v>
      </c>
      <c r="Y214" s="19">
        <v>96.85</v>
      </c>
      <c r="AA214" s="4"/>
      <c r="AC214" s="4"/>
    </row>
    <row r="215" spans="13:29" ht="16" customHeight="1" x14ac:dyDescent="0.25">
      <c r="M215" s="33">
        <v>45888</v>
      </c>
      <c r="N215" s="33" cm="1">
        <f t="array" ref="N215">IFERROR(INDEX(X:X,MATCH($M215,$W:$W,0),),N214)</f>
        <v>85.15</v>
      </c>
      <c r="O215" s="33" cm="1">
        <f t="array" ref="O215">IFERROR(INDEX(Y:Y,MATCH($M215,$W:$W,0),),O214)</f>
        <v>89.24</v>
      </c>
      <c r="P215" s="33" cm="1">
        <f t="array" ref="P215">IFERROR(INDEX(T:T,MATCH(M215,S:S,0),),P214)</f>
        <v>1.28</v>
      </c>
      <c r="Q215" s="33" cm="1">
        <f t="array" ref="Q215">IFERROR(INDEX(U:U,MATCH($M215,$S:$S,0),),Q214)</f>
        <v>230108</v>
      </c>
      <c r="S215" s="1">
        <v>44703</v>
      </c>
      <c r="T215" s="1">
        <v>4.8</v>
      </c>
      <c r="U215" s="1">
        <v>1707263</v>
      </c>
      <c r="W215" s="19">
        <v>44643</v>
      </c>
      <c r="X215" s="19">
        <v>94.06</v>
      </c>
      <c r="Y215" s="19">
        <v>97.19</v>
      </c>
      <c r="AA215" s="4"/>
      <c r="AC215" s="4"/>
    </row>
    <row r="216" spans="13:29" ht="16" customHeight="1" x14ac:dyDescent="0.25">
      <c r="M216" s="33">
        <v>45889</v>
      </c>
      <c r="N216" s="33" cm="1">
        <f t="array" ref="N216">IFERROR(INDEX(X:X,MATCH($M216,$W:$W,0),),N215)</f>
        <v>85.15</v>
      </c>
      <c r="O216" s="33" cm="1">
        <f t="array" ref="O216">IFERROR(INDEX(Y:Y,MATCH($M216,$W:$W,0),),O215)</f>
        <v>89.24</v>
      </c>
      <c r="P216" s="33" cm="1">
        <f t="array" ref="P216">IFERROR(INDEX(T:T,MATCH(M216,S:S,0),),P215)</f>
        <v>1.27</v>
      </c>
      <c r="Q216" s="33" cm="1">
        <f t="array" ref="Q216">IFERROR(INDEX(U:U,MATCH($M216,$S:$S,0),),Q215)</f>
        <v>404151</v>
      </c>
      <c r="S216" s="1">
        <v>44704</v>
      </c>
      <c r="T216" s="1">
        <v>4.67</v>
      </c>
      <c r="U216" s="1">
        <v>1049614</v>
      </c>
      <c r="W216" s="19">
        <v>44638</v>
      </c>
      <c r="X216" s="19">
        <v>93.4</v>
      </c>
      <c r="Y216" s="19">
        <v>96.53</v>
      </c>
      <c r="AA216" s="4"/>
      <c r="AC216" s="4"/>
    </row>
    <row r="217" spans="13:29" ht="16" customHeight="1" x14ac:dyDescent="0.25">
      <c r="M217" s="33">
        <v>45890</v>
      </c>
      <c r="N217" s="33" cm="1">
        <f t="array" ref="N217">IFERROR(INDEX(X:X,MATCH($M217,$W:$W,0),),N216)</f>
        <v>85.13</v>
      </c>
      <c r="O217" s="33" cm="1">
        <f t="array" ref="O217">IFERROR(INDEX(Y:Y,MATCH($M217,$W:$W,0),),O216)</f>
        <v>89.21</v>
      </c>
      <c r="P217" s="33" cm="1">
        <f t="array" ref="P217">IFERROR(INDEX(T:T,MATCH(M217,S:S,0),),P216)</f>
        <v>1.33</v>
      </c>
      <c r="Q217" s="33" cm="1">
        <f t="array" ref="Q217">IFERROR(INDEX(U:U,MATCH($M217,$S:$S,0),),Q216)</f>
        <v>522532</v>
      </c>
      <c r="S217" s="1">
        <v>44705</v>
      </c>
      <c r="T217" s="1">
        <v>4.62</v>
      </c>
      <c r="U217" s="1">
        <v>1835834</v>
      </c>
      <c r="W217" s="19">
        <v>44650</v>
      </c>
      <c r="X217" s="19">
        <v>92.78</v>
      </c>
      <c r="Y217" s="19">
        <v>95.91</v>
      </c>
      <c r="AA217" s="4"/>
      <c r="AC217" s="4"/>
    </row>
    <row r="218" spans="13:29" ht="16" customHeight="1" x14ac:dyDescent="0.25">
      <c r="M218" s="33">
        <v>45891</v>
      </c>
      <c r="N218" s="33" cm="1">
        <f t="array" ref="N218">IFERROR(INDEX(X:X,MATCH($M218,$W:$W,0),),N217)</f>
        <v>85.13</v>
      </c>
      <c r="O218" s="33" cm="1">
        <f t="array" ref="O218">IFERROR(INDEX(Y:Y,MATCH($M218,$W:$W,0),),O217)</f>
        <v>89.21</v>
      </c>
      <c r="P218" s="33" cm="1">
        <f t="array" ref="P218">IFERROR(INDEX(T:T,MATCH(M218,S:S,0),),P217)</f>
        <v>1.33</v>
      </c>
      <c r="Q218" s="33" cm="1">
        <f t="array" ref="Q218">IFERROR(INDEX(U:U,MATCH($M218,$S:$S,0),),Q217)</f>
        <v>522532</v>
      </c>
      <c r="S218" s="1">
        <v>44706</v>
      </c>
      <c r="T218" s="1">
        <v>4.7</v>
      </c>
      <c r="U218" s="1">
        <v>1420022</v>
      </c>
      <c r="W218" s="19">
        <v>44648</v>
      </c>
      <c r="X218" s="19">
        <v>92.76</v>
      </c>
      <c r="Y218" s="19">
        <v>95.89</v>
      </c>
      <c r="AA218" s="4"/>
      <c r="AC218" s="4"/>
    </row>
    <row r="219" spans="13:29" ht="16" customHeight="1" x14ac:dyDescent="0.25">
      <c r="M219" s="33">
        <v>45894</v>
      </c>
      <c r="N219" s="33" cm="1">
        <f t="array" ref="N219">IFERROR(INDEX(X:X,MATCH($M219,$W:$W,0),),N218)</f>
        <v>85.08</v>
      </c>
      <c r="O219" s="33" cm="1">
        <f t="array" ref="O219">IFERROR(INDEX(Y:Y,MATCH($M219,$W:$W,0),),O218)</f>
        <v>89.16</v>
      </c>
      <c r="P219" s="33" cm="1">
        <f t="array" ref="P219">IFERROR(INDEX(T:T,MATCH(M219,S:S,0),),P218)</f>
        <v>1.26</v>
      </c>
      <c r="Q219" s="33" cm="1">
        <f t="array" ref="Q219">IFERROR(INDEX(U:U,MATCH($M219,$S:$S,0),),Q218)</f>
        <v>300479</v>
      </c>
      <c r="S219" s="1">
        <v>44707</v>
      </c>
      <c r="T219" s="1">
        <v>4.6500000000000004</v>
      </c>
      <c r="U219" s="1">
        <v>2883161</v>
      </c>
      <c r="W219" s="19">
        <v>44644</v>
      </c>
      <c r="X219" s="19">
        <v>92.9</v>
      </c>
      <c r="Y219" s="19">
        <v>96.03</v>
      </c>
      <c r="AA219" s="4"/>
      <c r="AC219" s="4"/>
    </row>
    <row r="220" spans="13:29" ht="16" customHeight="1" x14ac:dyDescent="0.25">
      <c r="M220" s="33">
        <v>45895</v>
      </c>
      <c r="N220" s="33" cm="1">
        <f t="array" ref="N220">IFERROR(INDEX(X:X,MATCH($M220,$W:$W,0),),N219)</f>
        <v>85.15</v>
      </c>
      <c r="O220" s="33" cm="1">
        <f t="array" ref="O220">IFERROR(INDEX(Y:Y,MATCH($M220,$W:$W,0),),O219)</f>
        <v>89.24</v>
      </c>
      <c r="P220" s="33" cm="1">
        <f t="array" ref="P220">IFERROR(INDEX(T:T,MATCH(M220,S:S,0),),P219)</f>
        <v>1.26</v>
      </c>
      <c r="Q220" s="33" cm="1">
        <f t="array" ref="Q220">IFERROR(INDEX(U:U,MATCH($M220,$S:$S,0),),Q219)</f>
        <v>291050</v>
      </c>
      <c r="S220" s="1">
        <v>44711</v>
      </c>
      <c r="T220" s="1">
        <v>4.75</v>
      </c>
      <c r="U220" s="1">
        <v>2719854</v>
      </c>
      <c r="W220" s="19">
        <v>44651</v>
      </c>
      <c r="X220" s="19">
        <v>92.84</v>
      </c>
      <c r="Y220" s="19">
        <v>95.97</v>
      </c>
      <c r="AA220" s="4"/>
      <c r="AC220" s="4"/>
    </row>
    <row r="221" spans="13:29" ht="16" customHeight="1" x14ac:dyDescent="0.25">
      <c r="M221" s="33">
        <v>45896</v>
      </c>
      <c r="N221" s="33" cm="1">
        <f t="array" ref="N221">IFERROR(INDEX(X:X,MATCH($M221,$W:$W,0),),N220)</f>
        <v>85.15</v>
      </c>
      <c r="O221" s="33" cm="1">
        <f t="array" ref="O221">IFERROR(INDEX(Y:Y,MATCH($M221,$W:$W,0),),O220)</f>
        <v>89.24</v>
      </c>
      <c r="P221" s="33" cm="1">
        <f t="array" ref="P221">IFERROR(INDEX(T:T,MATCH(M221,S:S,0),),P220)</f>
        <v>1.25</v>
      </c>
      <c r="Q221" s="33" cm="1">
        <f t="array" ref="Q221">IFERROR(INDEX(U:U,MATCH($M221,$S:$S,0),),Q220)</f>
        <v>352952</v>
      </c>
      <c r="S221" s="1">
        <v>44712</v>
      </c>
      <c r="T221" s="1">
        <v>4.6500000000000004</v>
      </c>
      <c r="U221" s="1">
        <v>961385</v>
      </c>
      <c r="W221" s="19">
        <v>44645</v>
      </c>
      <c r="X221" s="19">
        <v>92.78</v>
      </c>
      <c r="Y221" s="19">
        <v>95.91</v>
      </c>
      <c r="AA221" s="4"/>
      <c r="AC221" s="4"/>
    </row>
    <row r="222" spans="13:29" ht="16" customHeight="1" x14ac:dyDescent="0.25">
      <c r="M222" s="33">
        <v>45897</v>
      </c>
      <c r="N222" s="33" cm="1">
        <f t="array" ref="N222">IFERROR(INDEX(X:X,MATCH($M222,$W:$W,0),),N221)</f>
        <v>85.18</v>
      </c>
      <c r="O222" s="33" cm="1">
        <f t="array" ref="O222">IFERROR(INDEX(Y:Y,MATCH($M222,$W:$W,0),),O221)</f>
        <v>89.26</v>
      </c>
      <c r="P222" s="33" cm="1">
        <f t="array" ref="P222">IFERROR(INDEX(T:T,MATCH(M222,S:S,0),),P221)</f>
        <v>1.26</v>
      </c>
      <c r="Q222" s="33" cm="1">
        <f t="array" ref="Q222">IFERROR(INDEX(U:U,MATCH($M222,$S:$S,0),),Q221)</f>
        <v>503817</v>
      </c>
      <c r="S222" s="1">
        <v>44713</v>
      </c>
      <c r="T222" s="1">
        <v>4.95</v>
      </c>
      <c r="U222" s="1">
        <v>668228</v>
      </c>
      <c r="W222" s="19">
        <v>44545</v>
      </c>
      <c r="X222" s="19">
        <v>98.89</v>
      </c>
      <c r="Y222" s="19">
        <v>99.71</v>
      </c>
      <c r="AA222" s="4"/>
      <c r="AC222" s="4"/>
    </row>
    <row r="223" spans="13:29" ht="16" customHeight="1" x14ac:dyDescent="0.25">
      <c r="M223" s="33">
        <v>45898</v>
      </c>
      <c r="N223" s="33" cm="1">
        <f t="array" ref="N223">IFERROR(INDEX(X:X,MATCH($M223,$W:$W,0),),N222)</f>
        <v>88.12</v>
      </c>
      <c r="O223" s="33" cm="1">
        <f t="array" ref="O223">IFERROR(INDEX(Y:Y,MATCH($M223,$W:$W,0),),O222)</f>
        <v>91.25</v>
      </c>
      <c r="P223" s="33" cm="1">
        <f t="array" ref="P223">IFERROR(INDEX(T:T,MATCH(M223,S:S,0),),P222)</f>
        <v>1.26</v>
      </c>
      <c r="Q223" s="33" cm="1">
        <f t="array" ref="Q223">IFERROR(INDEX(U:U,MATCH($M223,$S:$S,0),),Q222)</f>
        <v>503817</v>
      </c>
      <c r="S223" s="1">
        <v>44714</v>
      </c>
      <c r="T223" s="1">
        <v>4.8600000000000003</v>
      </c>
      <c r="U223" s="1">
        <v>479935</v>
      </c>
      <c r="W223" s="19">
        <v>44652</v>
      </c>
      <c r="X223" s="19">
        <v>92.97</v>
      </c>
      <c r="Y223" s="19">
        <v>96.09</v>
      </c>
      <c r="AA223" s="4"/>
      <c r="AC223" s="4"/>
    </row>
    <row r="224" spans="13:29" ht="16" customHeight="1" x14ac:dyDescent="0.25">
      <c r="M224" s="33">
        <v>45901</v>
      </c>
      <c r="N224" s="33" cm="1">
        <f t="array" ref="N224">IFERROR(INDEX(X:X,MATCH($M224,$W:$W,0),),N223)</f>
        <v>88.12</v>
      </c>
      <c r="O224" s="33" cm="1">
        <f t="array" ref="O224">IFERROR(INDEX(Y:Y,MATCH($M224,$W:$W,0),),O223)</f>
        <v>91.25</v>
      </c>
      <c r="P224" s="33" cm="1">
        <f t="array" ref="P224">IFERROR(INDEX(T:T,MATCH(M224,S:S,0),),P223)</f>
        <v>1.25</v>
      </c>
      <c r="Q224" s="33" cm="1">
        <f t="array" ref="Q224">IFERROR(INDEX(U:U,MATCH($M224,$S:$S,0),),Q223)</f>
        <v>454239</v>
      </c>
      <c r="S224" s="1">
        <v>44717</v>
      </c>
      <c r="T224" s="1">
        <v>4.8600000000000003</v>
      </c>
      <c r="U224" s="1">
        <v>491871</v>
      </c>
      <c r="W224" s="19">
        <v>44649</v>
      </c>
      <c r="X224" s="19">
        <v>92.74</v>
      </c>
      <c r="Y224" s="19">
        <v>95.91</v>
      </c>
      <c r="AA224" s="4"/>
      <c r="AC224" s="4"/>
    </row>
    <row r="225" spans="13:29" ht="16" customHeight="1" x14ac:dyDescent="0.25">
      <c r="M225" s="33">
        <v>45902</v>
      </c>
      <c r="N225" s="33" cm="1">
        <f t="array" ref="N225">IFERROR(INDEX(X:X,MATCH($M225,$W:$W,0),),N224)</f>
        <v>88.28</v>
      </c>
      <c r="O225" s="33" cm="1">
        <f t="array" ref="O225">IFERROR(INDEX(Y:Y,MATCH($M225,$W:$W,0),),O224)</f>
        <v>91.41</v>
      </c>
      <c r="P225" s="33" cm="1">
        <f t="array" ref="P225">IFERROR(INDEX(T:T,MATCH(M225,S:S,0),),P224)</f>
        <v>1.25</v>
      </c>
      <c r="Q225" s="33" cm="1">
        <f t="array" ref="Q225">IFERROR(INDEX(U:U,MATCH($M225,$S:$S,0),),Q224)</f>
        <v>422194</v>
      </c>
      <c r="S225" s="1">
        <v>44718</v>
      </c>
      <c r="T225" s="1">
        <v>4.82</v>
      </c>
      <c r="U225" s="1">
        <v>379625</v>
      </c>
      <c r="W225" s="19">
        <v>44657</v>
      </c>
      <c r="X225" s="19">
        <v>93.22</v>
      </c>
      <c r="Y225" s="19">
        <v>96.34</v>
      </c>
      <c r="AA225" s="4"/>
      <c r="AC225" s="4"/>
    </row>
    <row r="226" spans="13:29" ht="16" customHeight="1" x14ac:dyDescent="0.25">
      <c r="M226" s="33">
        <v>45903</v>
      </c>
      <c r="N226" s="33" cm="1">
        <f t="array" ref="N226">IFERROR(INDEX(X:X,MATCH($M226,$W:$W,0),),N225)</f>
        <v>86.88</v>
      </c>
      <c r="O226" s="33" cm="1">
        <f t="array" ref="O226">IFERROR(INDEX(Y:Y,MATCH($M226,$W:$W,0),),O225)</f>
        <v>90.99</v>
      </c>
      <c r="P226" s="33" cm="1">
        <f t="array" ref="P226">IFERROR(INDEX(T:T,MATCH(M226,S:S,0),),P225)</f>
        <v>1.4</v>
      </c>
      <c r="Q226" s="33" cm="1">
        <f t="array" ref="Q226">IFERROR(INDEX(U:U,MATCH($M226,$S:$S,0),),Q225)</f>
        <v>4441057</v>
      </c>
      <c r="S226" s="1">
        <v>44719</v>
      </c>
      <c r="T226" s="1">
        <v>4.7300000000000004</v>
      </c>
      <c r="U226" s="1">
        <v>479415</v>
      </c>
      <c r="W226" s="19">
        <v>44655</v>
      </c>
      <c r="X226" s="19">
        <v>93.08</v>
      </c>
      <c r="Y226" s="19">
        <v>96.21</v>
      </c>
      <c r="AA226" s="4"/>
      <c r="AC226" s="4"/>
    </row>
    <row r="227" spans="13:29" ht="16" customHeight="1" x14ac:dyDescent="0.25">
      <c r="M227" s="33">
        <v>45904</v>
      </c>
      <c r="N227" s="33" cm="1">
        <f t="array" ref="N227">IFERROR(INDEX(X:X,MATCH($M227,$W:$W,0),),N226)</f>
        <v>88.3</v>
      </c>
      <c r="O227" s="33" cm="1">
        <f t="array" ref="O227">IFERROR(INDEX(Y:Y,MATCH($M227,$W:$W,0),),O226)</f>
        <v>91.43</v>
      </c>
      <c r="P227" s="33" cm="1">
        <f t="array" ref="P227">IFERROR(INDEX(T:T,MATCH(M227,S:S,0),),P226)</f>
        <v>1.47</v>
      </c>
      <c r="Q227" s="33" cm="1">
        <f t="array" ref="Q227">IFERROR(INDEX(U:U,MATCH($M227,$S:$S,0),),Q226)</f>
        <v>811034</v>
      </c>
      <c r="S227" s="1">
        <v>44720</v>
      </c>
      <c r="T227" s="1">
        <v>4.55</v>
      </c>
      <c r="U227" s="1">
        <v>565922</v>
      </c>
      <c r="W227" s="19">
        <v>44662</v>
      </c>
      <c r="X227" s="19">
        <v>93.19</v>
      </c>
      <c r="Y227" s="19">
        <v>96.31</v>
      </c>
      <c r="AA227" s="4"/>
      <c r="AC227" s="4"/>
    </row>
    <row r="228" spans="13:29" ht="16" customHeight="1" x14ac:dyDescent="0.25">
      <c r="M228" s="33">
        <v>45905</v>
      </c>
      <c r="N228" s="33" cm="1">
        <f t="array" ref="N228">IFERROR(INDEX(X:X,MATCH($M228,$W:$W,0),),N227)</f>
        <v>88.52</v>
      </c>
      <c r="O228" s="33" cm="1">
        <f t="array" ref="O228">IFERROR(INDEX(Y:Y,MATCH($M228,$W:$W,0),),O227)</f>
        <v>91.79</v>
      </c>
      <c r="P228" s="33" cm="1">
        <f t="array" ref="P228">IFERROR(INDEX(T:T,MATCH(M228,S:S,0),),P227)</f>
        <v>1.47</v>
      </c>
      <c r="Q228" s="33" cm="1">
        <f t="array" ref="Q228">IFERROR(INDEX(U:U,MATCH($M228,$S:$S,0),),Q227)</f>
        <v>811034</v>
      </c>
      <c r="S228" s="1">
        <v>44721</v>
      </c>
      <c r="T228" s="1">
        <v>4.34</v>
      </c>
      <c r="U228" s="1">
        <v>640853</v>
      </c>
      <c r="W228" s="19">
        <v>44663</v>
      </c>
      <c r="X228" s="19">
        <v>93.19</v>
      </c>
      <c r="Y228" s="19">
        <v>96.31</v>
      </c>
      <c r="AA228" s="4"/>
      <c r="AC228" s="4"/>
    </row>
    <row r="229" spans="13:29" ht="16" customHeight="1" x14ac:dyDescent="0.25">
      <c r="M229" s="33">
        <v>45908</v>
      </c>
      <c r="N229" s="33" cm="1">
        <f t="array" ref="N229">IFERROR(INDEX(X:X,MATCH($M229,$W:$W,0),),N228)</f>
        <v>88.96</v>
      </c>
      <c r="O229" s="33" cm="1">
        <f t="array" ref="O229">IFERROR(INDEX(Y:Y,MATCH($M229,$W:$W,0),),O228)</f>
        <v>92.08</v>
      </c>
      <c r="P229" s="33" cm="1">
        <f t="array" ref="P229">IFERROR(INDEX(T:T,MATCH(M229,S:S,0),),P228)</f>
        <v>1.38</v>
      </c>
      <c r="Q229" s="33" cm="1">
        <f t="array" ref="Q229">IFERROR(INDEX(U:U,MATCH($M229,$S:$S,0),),Q228)</f>
        <v>204840</v>
      </c>
      <c r="S229" s="1">
        <v>44724</v>
      </c>
      <c r="T229" s="1">
        <v>4.16</v>
      </c>
      <c r="U229" s="1">
        <v>1441316</v>
      </c>
      <c r="W229" s="19">
        <v>44656</v>
      </c>
      <c r="X229" s="19">
        <v>93.26</v>
      </c>
      <c r="Y229" s="19">
        <v>96.39</v>
      </c>
      <c r="AA229" s="4"/>
      <c r="AC229" s="4"/>
    </row>
    <row r="230" spans="13:29" ht="16" customHeight="1" x14ac:dyDescent="0.25">
      <c r="M230" s="33">
        <v>45909</v>
      </c>
      <c r="O230" s="33" cm="1">
        <f t="array" ref="O230">IFERROR(INDEX(Y:Y,MATCH($M230,$W:$W,0),),O229)</f>
        <v>92.63</v>
      </c>
      <c r="P230" s="33" cm="1">
        <f t="array" ref="P230">IFERROR(INDEX(T:T,MATCH(M230,S:S,0),),P229)</f>
        <v>1.31</v>
      </c>
      <c r="Q230" s="33" cm="1">
        <f t="array" ref="Q230">IFERROR(INDEX(U:U,MATCH($M230,$S:$S,0),),Q229)</f>
        <v>1153649</v>
      </c>
      <c r="S230" s="1">
        <v>44725</v>
      </c>
      <c r="T230" s="1">
        <v>4.1900000000000004</v>
      </c>
      <c r="U230" s="1">
        <v>1127989</v>
      </c>
      <c r="W230" s="19">
        <v>44658</v>
      </c>
      <c r="X230" s="19">
        <v>93.17</v>
      </c>
      <c r="Y230" s="19">
        <v>96.3</v>
      </c>
      <c r="AA230" s="4"/>
      <c r="AC230" s="4"/>
    </row>
    <row r="231" spans="13:29" ht="16" customHeight="1" x14ac:dyDescent="0.25">
      <c r="M231" s="33">
        <v>45910</v>
      </c>
      <c r="O231" s="33" cm="1">
        <f t="array" ref="O231">IFERROR(INDEX(Y:Y,MATCH($M231,$W:$W,0),),O230)</f>
        <v>92.56</v>
      </c>
      <c r="P231" s="33" cm="1">
        <f t="array" ref="P231">IFERROR(INDEX(T:T,MATCH(M231,S:S,0),),P230)</f>
        <v>1.38</v>
      </c>
      <c r="Q231" s="33" cm="1">
        <f t="array" ref="Q231">IFERROR(INDEX(U:U,MATCH($M231,$S:$S,0),),Q230)</f>
        <v>279690</v>
      </c>
      <c r="S231" s="1">
        <v>44726</v>
      </c>
      <c r="T231" s="1">
        <v>4.28</v>
      </c>
      <c r="U231" s="1">
        <v>739366</v>
      </c>
      <c r="W231" s="19">
        <v>44664</v>
      </c>
      <c r="X231" s="19">
        <v>93.19</v>
      </c>
      <c r="Y231" s="19">
        <v>96.31</v>
      </c>
      <c r="AA231" s="4"/>
      <c r="AC231" s="4"/>
    </row>
    <row r="232" spans="13:29" ht="16" customHeight="1" x14ac:dyDescent="0.25">
      <c r="M232" s="33">
        <v>45911</v>
      </c>
      <c r="O232" s="33" cm="1">
        <f t="array" ref="O232">IFERROR(INDEX(Y:Y,MATCH($M232,$W:$W,0),),O231)</f>
        <v>92.67</v>
      </c>
      <c r="P232" s="33" cm="1">
        <f t="array" ref="P232">IFERROR(INDEX(T:T,MATCH(M232,S:S,0),),P231)</f>
        <v>1.3</v>
      </c>
      <c r="Q232" s="33" cm="1">
        <f t="array" ref="Q232">IFERROR(INDEX(U:U,MATCH($M232,$S:$S,0),),Q231)</f>
        <v>277457</v>
      </c>
      <c r="S232" s="1">
        <v>44727</v>
      </c>
      <c r="T232" s="1">
        <v>4.05</v>
      </c>
      <c r="U232" s="1">
        <v>2210854</v>
      </c>
      <c r="W232" s="19">
        <v>44659</v>
      </c>
      <c r="X232" s="19">
        <v>93.26</v>
      </c>
      <c r="Y232" s="19">
        <v>96.39</v>
      </c>
      <c r="AA232" s="4"/>
      <c r="AC232" s="4"/>
    </row>
    <row r="233" spans="13:29" ht="16" customHeight="1" x14ac:dyDescent="0.25">
      <c r="M233" s="33">
        <v>45912</v>
      </c>
      <c r="O233" s="33" cm="1">
        <f t="array" ref="O233">IFERROR(INDEX(Y:Y,MATCH($M233,$W:$W,0),),O232)</f>
        <v>93.2</v>
      </c>
      <c r="P233" s="33" cm="1">
        <f t="array" ref="P233">IFERROR(INDEX(T:T,MATCH(M233,S:S,0),),P232)</f>
        <v>1.3</v>
      </c>
      <c r="Q233" s="33" cm="1">
        <f t="array" ref="Q233">IFERROR(INDEX(U:U,MATCH($M233,$S:$S,0),),Q232)</f>
        <v>277457</v>
      </c>
      <c r="S233" s="1">
        <v>44728</v>
      </c>
      <c r="T233" s="1">
        <v>4.1399999999999997</v>
      </c>
      <c r="U233" s="1">
        <v>519868</v>
      </c>
      <c r="W233" s="19">
        <v>44665</v>
      </c>
      <c r="X233" s="19">
        <v>93.17</v>
      </c>
      <c r="Y233" s="19">
        <v>96.3</v>
      </c>
      <c r="AA233" s="4"/>
      <c r="AC233" s="4"/>
    </row>
    <row r="234" spans="13:29" ht="16" customHeight="1" x14ac:dyDescent="0.25">
      <c r="M234" s="33">
        <v>45915</v>
      </c>
      <c r="O234" s="33" cm="1">
        <f t="array" ref="O234">IFERROR(INDEX(Y:Y,MATCH($M234,$W:$W,0),),O233)</f>
        <v>93.21</v>
      </c>
      <c r="P234" s="33" cm="1">
        <f t="array" ref="P234">IFERROR(INDEX(T:T,MATCH(M234,S:S,0),),P233)</f>
        <v>1.3</v>
      </c>
      <c r="Q234" s="33" cm="1">
        <f t="array" ref="Q234">IFERROR(INDEX(U:U,MATCH($M234,$S:$S,0),),Q233)</f>
        <v>277457</v>
      </c>
      <c r="S234" s="1">
        <v>44697</v>
      </c>
      <c r="T234" s="1">
        <v>5.97</v>
      </c>
      <c r="U234" s="1">
        <v>752840</v>
      </c>
      <c r="W234" s="19">
        <v>44673</v>
      </c>
      <c r="X234" s="19">
        <v>92.89</v>
      </c>
      <c r="Y234" s="19">
        <v>96.01</v>
      </c>
      <c r="AA234" s="4"/>
      <c r="AC234" s="4"/>
    </row>
    <row r="235" spans="13:29" ht="16" customHeight="1" x14ac:dyDescent="0.25">
      <c r="M235" s="33">
        <v>45916</v>
      </c>
      <c r="O235" s="33" cm="1">
        <f t="array" ref="O235">IFERROR(INDEX(Y:Y,MATCH($M235,$W:$W,0),),O234)</f>
        <v>93.26</v>
      </c>
      <c r="P235" s="33" cm="1">
        <f t="array" ref="P235">IFERROR(INDEX(T:T,MATCH(M235,S:S,0),),P234)</f>
        <v>1.29</v>
      </c>
      <c r="Q235" s="33" cm="1">
        <f t="array" ref="Q235">IFERROR(INDEX(U:U,MATCH($M235,$S:$S,0),),Q234)</f>
        <v>364292</v>
      </c>
      <c r="S235" s="1">
        <v>44732</v>
      </c>
      <c r="T235" s="1">
        <v>4.07</v>
      </c>
      <c r="U235" s="1">
        <v>486943</v>
      </c>
      <c r="W235" s="19">
        <v>44666</v>
      </c>
      <c r="X235" s="19">
        <v>93.17</v>
      </c>
      <c r="Y235" s="19">
        <v>96.3</v>
      </c>
      <c r="AA235" s="4"/>
      <c r="AC235" s="4"/>
    </row>
    <row r="236" spans="13:29" ht="16" customHeight="1" x14ac:dyDescent="0.25">
      <c r="M236" s="33">
        <v>45917</v>
      </c>
      <c r="O236" s="33" cm="1">
        <f t="array" ref="O236">IFERROR(INDEX(Y:Y,MATCH($M236,$W:$W,0),),O235)</f>
        <v>93.33</v>
      </c>
      <c r="P236" s="33" cm="1">
        <f t="array" ref="P236">IFERROR(INDEX(T:T,MATCH(M236,S:S,0),),P235)</f>
        <v>1.35</v>
      </c>
      <c r="Q236" s="33" cm="1">
        <f t="array" ref="Q236">IFERROR(INDEX(U:U,MATCH($M236,$S:$S,0),),Q235)</f>
        <v>330716</v>
      </c>
      <c r="S236" s="1">
        <v>44733</v>
      </c>
      <c r="T236" s="1">
        <v>4.2300000000000004</v>
      </c>
      <c r="U236" s="1">
        <v>1014088</v>
      </c>
      <c r="W236" s="19">
        <v>44670</v>
      </c>
      <c r="X236" s="19">
        <v>93.1</v>
      </c>
      <c r="Y236" s="19">
        <v>96.16</v>
      </c>
      <c r="AA236" s="4"/>
      <c r="AC236" s="4"/>
    </row>
    <row r="237" spans="13:29" ht="16" customHeight="1" x14ac:dyDescent="0.25">
      <c r="M237" s="33">
        <v>45918</v>
      </c>
      <c r="O237" s="33" cm="1">
        <f t="array" ref="O237">IFERROR(INDEX(Y:Y,MATCH($M237,$W:$W,0),),O236)</f>
        <v>93.47</v>
      </c>
      <c r="P237" s="33" cm="1">
        <f t="array" ref="P237">IFERROR(INDEX(T:T,MATCH(M237,S:S,0),),P236)</f>
        <v>1.3</v>
      </c>
      <c r="Q237" s="33" cm="1">
        <f t="array" ref="Q237">IFERROR(INDEX(U:U,MATCH($M237,$S:$S,0),),Q236)</f>
        <v>552635</v>
      </c>
      <c r="S237" s="1">
        <v>44734</v>
      </c>
      <c r="T237" s="1">
        <v>4.9000000000000004</v>
      </c>
      <c r="U237" s="1">
        <v>2857036</v>
      </c>
      <c r="W237" s="19">
        <v>44676</v>
      </c>
      <c r="X237" s="19">
        <v>92.86</v>
      </c>
      <c r="Y237" s="19">
        <v>95.99</v>
      </c>
      <c r="AA237" s="4"/>
      <c r="AC237" s="4"/>
    </row>
    <row r="238" spans="13:29" ht="16" customHeight="1" x14ac:dyDescent="0.25">
      <c r="M238" s="33">
        <v>45919</v>
      </c>
      <c r="O238" s="33" cm="1">
        <f t="array" ref="O238">IFERROR(INDEX(Y:Y,MATCH($M238,$W:$W,0),),O237)</f>
        <v>93.59</v>
      </c>
      <c r="P238" s="33" cm="1">
        <f t="array" ref="P238">IFERROR(INDEX(T:T,MATCH(M238,S:S,0),),P237)</f>
        <v>1.3</v>
      </c>
      <c r="Q238" s="33" cm="1">
        <f t="array" ref="Q238">IFERROR(INDEX(U:U,MATCH($M238,$S:$S,0),),Q237)</f>
        <v>552635</v>
      </c>
      <c r="S238" s="1">
        <v>44735</v>
      </c>
      <c r="T238" s="1">
        <v>5.21</v>
      </c>
      <c r="U238" s="1">
        <v>1260388</v>
      </c>
      <c r="W238" s="19">
        <v>44671</v>
      </c>
      <c r="X238" s="19">
        <v>93.04</v>
      </c>
      <c r="Y238" s="19">
        <v>96.16</v>
      </c>
      <c r="AA238" s="4"/>
      <c r="AC238" s="4"/>
    </row>
    <row r="239" spans="13:29" ht="16" customHeight="1" x14ac:dyDescent="0.25">
      <c r="M239" s="33">
        <v>45922</v>
      </c>
      <c r="O239" s="33" cm="1">
        <f t="array" ref="O239">IFERROR(INDEX(Y:Y,MATCH($M239,$W:$W,0),),O238)</f>
        <v>93.68</v>
      </c>
      <c r="P239" s="33" cm="1">
        <f t="array" ref="P239">IFERROR(INDEX(T:T,MATCH(M239,S:S,0),),P238)</f>
        <v>1.3</v>
      </c>
      <c r="Q239" s="33" cm="1">
        <f t="array" ref="Q239">IFERROR(INDEX(U:U,MATCH($M239,$S:$S,0),),Q238)</f>
        <v>483893</v>
      </c>
      <c r="S239" s="1">
        <v>44738</v>
      </c>
      <c r="T239" s="1">
        <v>4.5599999999999996</v>
      </c>
      <c r="U239" s="1">
        <v>895052</v>
      </c>
      <c r="W239" s="19">
        <v>44669</v>
      </c>
      <c r="X239" s="19">
        <v>93.17</v>
      </c>
      <c r="Y239" s="19">
        <v>96.19</v>
      </c>
      <c r="AA239" s="4"/>
      <c r="AC239" s="4"/>
    </row>
    <row r="240" spans="13:29" ht="16" customHeight="1" x14ac:dyDescent="0.25">
      <c r="M240" s="33">
        <v>45923</v>
      </c>
      <c r="O240" s="33" cm="1">
        <f t="array" ref="O240">IFERROR(INDEX(Y:Y,MATCH($M240,$W:$W,0),),O239)</f>
        <v>93.8</v>
      </c>
      <c r="P240" s="33" cm="1">
        <f t="array" ref="P240">IFERROR(INDEX(T:T,MATCH(M240,S:S,0),),P239)</f>
        <v>1.27</v>
      </c>
      <c r="Q240" s="33" cm="1">
        <f t="array" ref="Q240">IFERROR(INDEX(U:U,MATCH($M240,$S:$S,0),),Q239)</f>
        <v>182658</v>
      </c>
      <c r="S240" s="1">
        <v>44739</v>
      </c>
      <c r="T240" s="1">
        <v>4.62</v>
      </c>
      <c r="U240" s="1">
        <v>648069</v>
      </c>
      <c r="W240" s="19">
        <v>44677</v>
      </c>
      <c r="X240" s="19">
        <v>92.7</v>
      </c>
      <c r="Y240" s="19">
        <v>95.82</v>
      </c>
      <c r="AA240" s="4"/>
      <c r="AC240" s="4"/>
    </row>
    <row r="241" spans="13:29" ht="16" customHeight="1" x14ac:dyDescent="0.25">
      <c r="M241" s="33">
        <v>45924</v>
      </c>
      <c r="O241" s="33" cm="1">
        <f t="array" ref="O241">IFERROR(INDEX(Y:Y,MATCH($M241,$W:$W,0),),O240)</f>
        <v>93.89</v>
      </c>
      <c r="P241" s="33" cm="1">
        <f t="array" ref="P241">IFERROR(INDEX(T:T,MATCH(M241,S:S,0),),P240)</f>
        <v>1.26</v>
      </c>
      <c r="Q241" s="33" cm="1">
        <f t="array" ref="Q241">IFERROR(INDEX(U:U,MATCH($M241,$S:$S,0),),Q240)</f>
        <v>214244</v>
      </c>
      <c r="S241" s="1">
        <v>44740</v>
      </c>
      <c r="T241" s="1">
        <v>4.5</v>
      </c>
      <c r="U241" s="1">
        <v>710352</v>
      </c>
      <c r="W241" s="19">
        <v>44678</v>
      </c>
      <c r="X241" s="19">
        <v>92.5</v>
      </c>
      <c r="Y241" s="19">
        <v>95.63</v>
      </c>
      <c r="AA241" s="4"/>
      <c r="AC241" s="4"/>
    </row>
    <row r="242" spans="13:29" ht="16" customHeight="1" x14ac:dyDescent="0.25">
      <c r="M242" s="33">
        <v>45925</v>
      </c>
      <c r="O242" s="33" cm="1">
        <f t="array" ref="O242">IFERROR(INDEX(Y:Y,MATCH($M242,$W:$W,0),),O241)</f>
        <v>93.93</v>
      </c>
      <c r="P242" s="33" cm="1">
        <f t="array" ref="P242">IFERROR(INDEX(T:T,MATCH(M242,S:S,0),),P241)</f>
        <v>1.26</v>
      </c>
      <c r="Q242" s="33" cm="1">
        <f t="array" ref="Q242">IFERROR(INDEX(U:U,MATCH($M242,$S:$S,0),),Q241)</f>
        <v>274875</v>
      </c>
      <c r="S242" s="1">
        <v>44741</v>
      </c>
      <c r="T242" s="1">
        <v>4.25</v>
      </c>
      <c r="U242" s="1">
        <v>759602</v>
      </c>
      <c r="W242" s="19">
        <v>44672</v>
      </c>
      <c r="X242" s="19">
        <v>93.01</v>
      </c>
      <c r="Y242" s="19">
        <v>96.14</v>
      </c>
      <c r="AA242" s="4"/>
      <c r="AC242" s="4"/>
    </row>
    <row r="243" spans="13:29" ht="16" customHeight="1" x14ac:dyDescent="0.25">
      <c r="M243" s="33">
        <v>45926</v>
      </c>
      <c r="O243" s="33" cm="1">
        <f t="array" ref="O243">IFERROR(INDEX(Y:Y,MATCH($M243,$W:$W,0),),O242)</f>
        <v>93.91</v>
      </c>
      <c r="P243" s="33" cm="1">
        <f t="array" ref="P243">IFERROR(INDEX(T:T,MATCH(M243,S:S,0),),P242)</f>
        <v>1.26</v>
      </c>
      <c r="Q243" s="33" cm="1">
        <f t="array" ref="Q243">IFERROR(INDEX(U:U,MATCH($M243,$S:$S,0),),Q242)</f>
        <v>274875</v>
      </c>
      <c r="S243" s="1">
        <v>44742</v>
      </c>
      <c r="T243" s="1">
        <v>4.5</v>
      </c>
      <c r="U243" s="1">
        <v>799839</v>
      </c>
      <c r="W243" s="19">
        <v>44680</v>
      </c>
      <c r="X243" s="19">
        <v>92.15</v>
      </c>
      <c r="Y243" s="19">
        <v>95.28</v>
      </c>
      <c r="AA243" s="4"/>
      <c r="AC243" s="4"/>
    </row>
    <row r="244" spans="13:29" ht="16" customHeight="1" x14ac:dyDescent="0.25">
      <c r="M244" s="33">
        <v>45929</v>
      </c>
      <c r="O244" s="33" cm="1">
        <f t="array" ref="O244">IFERROR(INDEX(Y:Y,MATCH($M244,$W:$W,0),),O243)</f>
        <v>93.85</v>
      </c>
      <c r="P244" s="33" cm="1">
        <f t="array" ref="P244">IFERROR(INDEX(T:T,MATCH(M244,S:S,0),),P243)</f>
        <v>1.22</v>
      </c>
      <c r="Q244" s="33" cm="1">
        <f t="array" ref="Q244">IFERROR(INDEX(U:U,MATCH($M244,$S:$S,0),),Q243)</f>
        <v>250717</v>
      </c>
      <c r="S244" s="1">
        <v>44746</v>
      </c>
      <c r="T244" s="1">
        <v>4.7</v>
      </c>
      <c r="U244" s="1">
        <v>502709</v>
      </c>
      <c r="W244" s="19">
        <v>44685</v>
      </c>
      <c r="X244" s="19">
        <v>91</v>
      </c>
      <c r="Y244" s="19">
        <v>94.13</v>
      </c>
      <c r="AA244" s="4"/>
      <c r="AC244" s="4"/>
    </row>
    <row r="245" spans="13:29" ht="16" customHeight="1" x14ac:dyDescent="0.25">
      <c r="M245" s="33">
        <v>45930</v>
      </c>
      <c r="O245" s="33" cm="1">
        <f t="array" ref="O245">IFERROR(INDEX(Y:Y,MATCH($M245,$W:$W,0),),O244)</f>
        <v>93.81</v>
      </c>
      <c r="P245" s="33" cm="1">
        <f t="array" ref="P245">IFERROR(INDEX(T:T,MATCH(M245,S:S,0),),P244)</f>
        <v>1.21</v>
      </c>
      <c r="Q245" s="33" cm="1">
        <f t="array" ref="Q245">IFERROR(INDEX(U:U,MATCH($M245,$S:$S,0),),Q244)</f>
        <v>257034</v>
      </c>
      <c r="S245" s="1">
        <v>44747</v>
      </c>
      <c r="T245" s="1">
        <v>4.34</v>
      </c>
      <c r="U245" s="1">
        <v>426544</v>
      </c>
      <c r="W245" s="19">
        <v>44686</v>
      </c>
      <c r="X245" s="19">
        <v>90.89</v>
      </c>
      <c r="Y245" s="19">
        <v>94.02</v>
      </c>
      <c r="AA245" s="4"/>
      <c r="AC245" s="4"/>
    </row>
    <row r="246" spans="13:29" ht="16" customHeight="1" x14ac:dyDescent="0.25">
      <c r="M246" s="33">
        <v>45931</v>
      </c>
      <c r="O246" s="33" cm="1">
        <f t="array" ref="O246">IFERROR(INDEX(Y:Y,MATCH($M246,$W:$W,0),),O245)</f>
        <v>93.86</v>
      </c>
      <c r="P246" s="33" cm="1">
        <f t="array" ref="P246">IFERROR(INDEX(T:T,MATCH(M246,S:S,0),),P245)</f>
        <v>1.21</v>
      </c>
      <c r="Q246" s="33" cm="1">
        <f t="array" ref="Q246">IFERROR(INDEX(U:U,MATCH($M246,$S:$S,0),),Q245)</f>
        <v>210633</v>
      </c>
      <c r="S246" s="1">
        <v>44748</v>
      </c>
      <c r="T246" s="1">
        <v>4.5999999999999996</v>
      </c>
      <c r="U246" s="1">
        <v>460208</v>
      </c>
      <c r="W246" s="19">
        <v>44683</v>
      </c>
      <c r="X246" s="19">
        <v>91.54</v>
      </c>
      <c r="Y246" s="19">
        <v>94.67</v>
      </c>
      <c r="AA246" s="4"/>
      <c r="AC246" s="4"/>
    </row>
    <row r="247" spans="13:29" ht="16" customHeight="1" x14ac:dyDescent="0.25">
      <c r="M247" s="33">
        <v>45932</v>
      </c>
      <c r="O247" s="33" cm="1">
        <f t="array" ref="O247">IFERROR(INDEX(Y:Y,MATCH($M247,$W:$W,0),),O246)</f>
        <v>93.86</v>
      </c>
      <c r="P247" s="33" cm="1">
        <f t="array" ref="P247">IFERROR(INDEX(T:T,MATCH(M247,S:S,0),),P246)</f>
        <v>1.2</v>
      </c>
      <c r="Q247" s="33" cm="1">
        <f t="array" ref="Q247">IFERROR(INDEX(U:U,MATCH($M247,$S:$S,0),),Q246)</f>
        <v>212136</v>
      </c>
      <c r="S247" s="1">
        <v>44749</v>
      </c>
      <c r="T247" s="1">
        <v>4.4400000000000004</v>
      </c>
      <c r="U247" s="1">
        <v>401370</v>
      </c>
      <c r="W247" s="19">
        <v>44679</v>
      </c>
      <c r="X247" s="19">
        <v>92.3</v>
      </c>
      <c r="Y247" s="19">
        <v>95.31</v>
      </c>
      <c r="AA247" s="4"/>
      <c r="AC247" s="4"/>
    </row>
    <row r="248" spans="13:29" ht="16" customHeight="1" x14ac:dyDescent="0.25">
      <c r="M248" s="33">
        <v>45933</v>
      </c>
      <c r="O248" s="33" cm="1">
        <f t="array" ref="O248">IFERROR(INDEX(Y:Y,MATCH($M248,$W:$W,0),),O247)</f>
        <v>93.89</v>
      </c>
      <c r="P248" s="33" cm="1">
        <f t="array" ref="P248">IFERROR(INDEX(T:T,MATCH(M248,S:S,0),),P247)</f>
        <v>1.2</v>
      </c>
      <c r="Q248" s="33" cm="1">
        <f t="array" ref="Q248">IFERROR(INDEX(U:U,MATCH($M248,$S:$S,0),),Q247)</f>
        <v>212136</v>
      </c>
      <c r="S248" s="1">
        <v>44752</v>
      </c>
      <c r="T248" s="1">
        <v>4.12</v>
      </c>
      <c r="U248" s="1">
        <v>331102</v>
      </c>
      <c r="W248" s="19">
        <v>44687</v>
      </c>
      <c r="X248" s="19">
        <v>90.58</v>
      </c>
      <c r="Y248" s="19">
        <v>93.7</v>
      </c>
      <c r="AA248" s="4"/>
      <c r="AC248" s="4"/>
    </row>
    <row r="249" spans="13:29" ht="16" customHeight="1" x14ac:dyDescent="0.25">
      <c r="M249" s="33">
        <v>45936</v>
      </c>
      <c r="O249" s="33" cm="1">
        <f t="array" ref="O249">IFERROR(INDEX(Y:Y,MATCH($M249,$W:$W,0),),O248)</f>
        <v>93.84</v>
      </c>
      <c r="P249" s="33" cm="1">
        <f t="array" ref="P249">IFERROR(INDEX(T:T,MATCH(M249,S:S,0),),P248)</f>
        <v>1.07</v>
      </c>
      <c r="Q249" s="33" cm="1">
        <f t="array" ref="Q249">IFERROR(INDEX(U:U,MATCH($M249,$S:$S,0),),Q248)</f>
        <v>545356</v>
      </c>
      <c r="S249" s="1">
        <v>44753</v>
      </c>
      <c r="T249" s="1">
        <v>4.21</v>
      </c>
      <c r="U249" s="1">
        <v>376525</v>
      </c>
      <c r="W249" s="19">
        <v>44690</v>
      </c>
      <c r="X249" s="19">
        <v>89.94</v>
      </c>
      <c r="Y249" s="19">
        <v>93.06</v>
      </c>
      <c r="AA249" s="4"/>
      <c r="AC249" s="4"/>
    </row>
    <row r="250" spans="13:29" ht="16" customHeight="1" x14ac:dyDescent="0.25">
      <c r="M250" s="33">
        <v>45937</v>
      </c>
      <c r="O250" s="33" cm="1">
        <f t="array" ref="O250">IFERROR(INDEX(Y:Y,MATCH($M250,$W:$W,0),),O249)</f>
        <v>93.85</v>
      </c>
      <c r="P250" s="33" cm="1">
        <f t="array" ref="P250">IFERROR(INDEX(T:T,MATCH(M250,S:S,0),),P249)</f>
        <v>1.0900000000000001</v>
      </c>
      <c r="Q250" s="33" cm="1">
        <f t="array" ref="Q250">IFERROR(INDEX(U:U,MATCH($M250,$S:$S,0),),Q249)</f>
        <v>394483</v>
      </c>
      <c r="S250" s="1">
        <v>44754</v>
      </c>
      <c r="T250" s="1">
        <v>4.1100000000000003</v>
      </c>
      <c r="U250" s="1">
        <v>628004</v>
      </c>
      <c r="W250" s="19">
        <v>44684</v>
      </c>
      <c r="X250" s="19">
        <v>91.36</v>
      </c>
      <c r="Y250" s="19">
        <v>94.48</v>
      </c>
      <c r="AA250" s="4"/>
      <c r="AC250" s="4"/>
    </row>
    <row r="251" spans="13:29" ht="16" customHeight="1" x14ac:dyDescent="0.25">
      <c r="M251" s="33">
        <v>45938</v>
      </c>
      <c r="O251" s="33" cm="1">
        <f t="array" ref="O251">IFERROR(INDEX(Y:Y,MATCH($M251,$W:$W,0),),O250)</f>
        <v>93.8</v>
      </c>
      <c r="P251" s="33" cm="1">
        <f t="array" ref="P251">IFERROR(INDEX(T:T,MATCH(M251,S:S,0),),P250)</f>
        <v>1.07</v>
      </c>
      <c r="Q251" s="33" cm="1">
        <f t="array" ref="Q251">IFERROR(INDEX(U:U,MATCH($M251,$S:$S,0),),Q250)</f>
        <v>136294</v>
      </c>
      <c r="S251" s="1">
        <v>44755</v>
      </c>
      <c r="T251" s="1">
        <v>3.85</v>
      </c>
      <c r="U251" s="1">
        <v>562810</v>
      </c>
      <c r="W251" s="19">
        <v>44698</v>
      </c>
      <c r="X251" s="19">
        <v>88.52</v>
      </c>
      <c r="Y251" s="19">
        <v>91.65</v>
      </c>
      <c r="AA251" s="4"/>
      <c r="AC251" s="4"/>
    </row>
    <row r="252" spans="13:29" ht="16" customHeight="1" x14ac:dyDescent="0.25">
      <c r="M252" s="33">
        <v>45939</v>
      </c>
      <c r="O252" s="33" cm="1">
        <f t="array" ref="O252">IFERROR(INDEX(Y:Y,MATCH($M252,$W:$W,0),),O251)</f>
        <v>93.8</v>
      </c>
      <c r="P252" s="33" cm="1">
        <f t="array" ref="P252">IFERROR(INDEX(T:T,MATCH(M252,S:S,0),),P251)</f>
        <v>0.99</v>
      </c>
      <c r="Q252" s="33" cm="1">
        <f t="array" ref="Q252">IFERROR(INDEX(U:U,MATCH($M252,$S:$S,0),),Q251)</f>
        <v>558443</v>
      </c>
      <c r="S252" s="1">
        <v>44756</v>
      </c>
      <c r="T252" s="1">
        <v>3.97</v>
      </c>
      <c r="U252" s="1">
        <v>473143</v>
      </c>
      <c r="W252" s="19">
        <v>44693</v>
      </c>
      <c r="X252" s="19">
        <v>89</v>
      </c>
      <c r="Y252" s="19">
        <v>92.13</v>
      </c>
      <c r="AA252" s="4"/>
      <c r="AC252" s="4"/>
    </row>
    <row r="253" spans="13:29" ht="16" customHeight="1" x14ac:dyDescent="0.25">
      <c r="M253" s="33">
        <v>45940</v>
      </c>
      <c r="O253" s="33" cm="1">
        <f t="array" ref="O253">IFERROR(INDEX(Y:Y,MATCH($M253,$W:$W,0),),O252)</f>
        <v>93.54</v>
      </c>
      <c r="P253" s="33" cm="1">
        <f t="array" ref="P253">IFERROR(INDEX(T:T,MATCH(M253,S:S,0),),P252)</f>
        <v>0.99</v>
      </c>
      <c r="Q253" s="33" cm="1">
        <f t="array" ref="Q253">IFERROR(INDEX(U:U,MATCH($M253,$S:$S,0),),Q252)</f>
        <v>558443</v>
      </c>
      <c r="S253" s="1">
        <v>44759</v>
      </c>
      <c r="T253" s="1">
        <v>3.99</v>
      </c>
      <c r="U253" s="1">
        <v>441064</v>
      </c>
      <c r="W253" s="19">
        <v>44691</v>
      </c>
      <c r="X253" s="19">
        <v>89.4</v>
      </c>
      <c r="Y253" s="19">
        <v>92.53</v>
      </c>
      <c r="AA253" s="4"/>
      <c r="AC253" s="4"/>
    </row>
    <row r="254" spans="13:29" ht="16" customHeight="1" x14ac:dyDescent="0.25">
      <c r="M254" s="33">
        <v>45943</v>
      </c>
      <c r="O254" s="33" cm="1">
        <f t="array" ref="O254">IFERROR(INDEX(Y:Y,MATCH($M254,$W:$W,0),),O253)</f>
        <v>93.54</v>
      </c>
      <c r="P254" s="33" cm="1">
        <f t="array" ref="P254">IFERROR(INDEX(T:T,MATCH(M254,S:S,0),),P253)</f>
        <v>1.04</v>
      </c>
      <c r="Q254" s="33" cm="1">
        <f t="array" ref="Q254">IFERROR(INDEX(U:U,MATCH($M254,$S:$S,0),),Q253)</f>
        <v>208236</v>
      </c>
      <c r="S254" s="1">
        <v>44760</v>
      </c>
      <c r="T254" s="1">
        <v>4.04</v>
      </c>
      <c r="U254" s="1">
        <v>404136</v>
      </c>
      <c r="W254" s="19">
        <v>44699</v>
      </c>
      <c r="X254" s="19">
        <v>88.28</v>
      </c>
      <c r="Y254" s="19">
        <v>91.41</v>
      </c>
      <c r="AA254" s="4"/>
      <c r="AC254" s="4"/>
    </row>
    <row r="255" spans="13:29" ht="16" customHeight="1" x14ac:dyDescent="0.25">
      <c r="M255" s="33">
        <v>45944</v>
      </c>
      <c r="O255" s="33" cm="1">
        <f t="array" ref="O255">IFERROR(INDEX(Y:Y,MATCH($M255,$W:$W,0),),O254)</f>
        <v>93.33</v>
      </c>
      <c r="P255" s="33" cm="1">
        <f t="array" ref="P255">IFERROR(INDEX(T:T,MATCH(M255,S:S,0),),P254)</f>
        <v>1.1000000000000001</v>
      </c>
      <c r="Q255" s="33" cm="1">
        <f t="array" ref="Q255">IFERROR(INDEX(U:U,MATCH($M255,$S:$S,0),),Q254)</f>
        <v>434599</v>
      </c>
      <c r="S255" s="1">
        <v>44761</v>
      </c>
      <c r="T255" s="1">
        <v>3.95</v>
      </c>
      <c r="U255" s="1">
        <v>658327</v>
      </c>
      <c r="W255" s="19">
        <v>44692</v>
      </c>
      <c r="X255" s="19">
        <v>89.4</v>
      </c>
      <c r="Y255" s="19">
        <v>92.53</v>
      </c>
      <c r="AA255" s="4"/>
      <c r="AC255" s="4"/>
    </row>
    <row r="256" spans="13:29" ht="16" customHeight="1" x14ac:dyDescent="0.25">
      <c r="M256" s="33">
        <v>45945</v>
      </c>
      <c r="O256" s="33" cm="1">
        <f t="array" ref="O256">IFERROR(INDEX(Y:Y,MATCH($M256,$W:$W,0),),O255)</f>
        <v>93.28</v>
      </c>
      <c r="P256" s="33" cm="1">
        <f t="array" ref="P256">IFERROR(INDEX(T:T,MATCH(M256,S:S,0),),P255)</f>
        <v>1.1000000000000001</v>
      </c>
      <c r="Q256" s="33" cm="1">
        <f t="array" ref="Q256">IFERROR(INDEX(U:U,MATCH($M256,$S:$S,0),),Q255)</f>
        <v>434599</v>
      </c>
      <c r="S256" s="1">
        <v>44762</v>
      </c>
      <c r="T256" s="1">
        <v>3.7</v>
      </c>
      <c r="U256" s="1">
        <v>1066319</v>
      </c>
      <c r="W256" s="19">
        <v>44694</v>
      </c>
      <c r="X256" s="19">
        <v>88.9</v>
      </c>
      <c r="Y256" s="19">
        <v>92.03</v>
      </c>
      <c r="AA256" s="4"/>
      <c r="AC256" s="4"/>
    </row>
    <row r="257" spans="7:29" ht="16" customHeight="1" x14ac:dyDescent="0.25">
      <c r="M257" s="33">
        <v>45946</v>
      </c>
      <c r="O257" s="33" cm="1">
        <f t="array" ref="O257">IFERROR(INDEX(Y:Y,MATCH($M257,$W:$W,0),),O256)</f>
        <v>93.32</v>
      </c>
      <c r="P257" s="33" cm="1">
        <f t="array" ref="P257">IFERROR(INDEX(T:T,MATCH(M257,S:S,0),),P256)</f>
        <v>1.01</v>
      </c>
      <c r="Q257" s="33" cm="1">
        <f t="array" ref="Q257">IFERROR(INDEX(U:U,MATCH($M257,$S:$S,0),),Q256)</f>
        <v>143588</v>
      </c>
      <c r="S257" s="1">
        <v>44763</v>
      </c>
      <c r="T257" s="1">
        <v>3.53</v>
      </c>
      <c r="U257" s="1">
        <v>595157</v>
      </c>
      <c r="W257" s="19">
        <v>44700</v>
      </c>
      <c r="X257" s="19">
        <v>87.98</v>
      </c>
      <c r="Y257" s="19">
        <v>91.11</v>
      </c>
      <c r="AA257" s="4"/>
      <c r="AC257" s="4"/>
    </row>
    <row r="258" spans="7:29" ht="16" customHeight="1" x14ac:dyDescent="0.25">
      <c r="M258" s="33">
        <v>45947</v>
      </c>
      <c r="O258" s="33" cm="1">
        <f t="array" ref="O258">IFERROR(INDEX(Y:Y,MATCH($M258,$W:$W,0),),O257)</f>
        <v>93.3</v>
      </c>
      <c r="P258" s="33" cm="1">
        <f t="array" ref="P258">IFERROR(INDEX(T:T,MATCH(M258,S:S,0),),P257)</f>
        <v>1.01</v>
      </c>
      <c r="Q258" s="33" cm="1">
        <f t="array" ref="Q258">IFERROR(INDEX(U:U,MATCH($M258,$S:$S,0),),Q257)</f>
        <v>143588</v>
      </c>
      <c r="S258" s="1">
        <v>44766</v>
      </c>
      <c r="T258" s="1">
        <v>3.27</v>
      </c>
      <c r="U258" s="1">
        <v>1613841</v>
      </c>
      <c r="W258" s="19">
        <v>44697</v>
      </c>
      <c r="X258" s="19">
        <v>88.6</v>
      </c>
      <c r="Y258" s="19">
        <v>91.73</v>
      </c>
      <c r="AA258" s="4"/>
      <c r="AC258" s="4"/>
    </row>
    <row r="259" spans="7:29" ht="16" customHeight="1" x14ac:dyDescent="0.25">
      <c r="M259" s="33">
        <v>45950</v>
      </c>
      <c r="O259" s="33" cm="1">
        <f t="array" ref="O259">IFERROR(INDEX(Y:Y,MATCH($M259,$W:$W,0),),O258)</f>
        <v>93.26</v>
      </c>
      <c r="P259" s="33" cm="1">
        <f t="array" ref="P259">IFERROR(INDEX(T:T,MATCH(M259,S:S,0),),P258)</f>
        <v>1.06</v>
      </c>
      <c r="Q259" s="33" cm="1">
        <f t="array" ref="Q259">IFERROR(INDEX(U:U,MATCH($M259,$S:$S,0),),Q258)</f>
        <v>294234</v>
      </c>
      <c r="S259" s="1">
        <v>44767</v>
      </c>
      <c r="T259" s="1">
        <v>3.05</v>
      </c>
      <c r="U259" s="1">
        <v>1225035</v>
      </c>
      <c r="W259" s="19">
        <v>44705</v>
      </c>
      <c r="X259" s="19">
        <v>87.97</v>
      </c>
      <c r="Y259" s="19">
        <v>91.09</v>
      </c>
      <c r="AA259" s="4"/>
      <c r="AC259" s="4"/>
    </row>
    <row r="260" spans="7:29" ht="16" customHeight="1" x14ac:dyDescent="0.25">
      <c r="M260" s="33">
        <v>45951</v>
      </c>
      <c r="O260" s="33" cm="1">
        <f t="array" ref="O260">IFERROR(INDEX(Y:Y,MATCH($M260,$W:$W,0),),O259)</f>
        <v>93.43</v>
      </c>
      <c r="P260" s="33" cm="1">
        <f t="array" ref="P260">IFERROR(INDEX(T:T,MATCH(M260,S:S,0),),P259)</f>
        <v>1.04</v>
      </c>
      <c r="Q260" s="33" cm="1">
        <f t="array" ref="Q260">IFERROR(INDEX(U:U,MATCH($M260,$S:$S,0),),Q259)</f>
        <v>280061</v>
      </c>
      <c r="S260" s="1">
        <v>44768</v>
      </c>
      <c r="T260" s="1">
        <v>3.08</v>
      </c>
      <c r="U260" s="1">
        <v>904269</v>
      </c>
      <c r="W260" s="19">
        <v>44701</v>
      </c>
      <c r="X260" s="19">
        <v>88.03</v>
      </c>
      <c r="Y260" s="19">
        <v>91.16</v>
      </c>
      <c r="AA260" s="4"/>
      <c r="AC260" s="4"/>
    </row>
    <row r="261" spans="7:29" ht="16" customHeight="1" x14ac:dyDescent="0.25">
      <c r="M261" s="33">
        <v>45952</v>
      </c>
      <c r="O261" s="33" cm="1">
        <f t="array" ref="O261">IFERROR(INDEX(Y:Y,MATCH($M261,$W:$W,0),),O260)</f>
        <v>93.34</v>
      </c>
      <c r="P261" s="33" cm="1">
        <f t="array" ref="P261">IFERROR(INDEX(T:T,MATCH(M261,S:S,0),),P260)</f>
        <v>1.02</v>
      </c>
      <c r="Q261" s="33" cm="1">
        <f t="array" ref="Q261">IFERROR(INDEX(U:U,MATCH($M261,$S:$S,0),),Q260)</f>
        <v>108918</v>
      </c>
      <c r="S261" s="1">
        <v>44769</v>
      </c>
      <c r="T261" s="1">
        <v>3.12</v>
      </c>
      <c r="U261" s="1">
        <v>829645</v>
      </c>
      <c r="W261" s="19">
        <v>44708</v>
      </c>
      <c r="X261" s="19">
        <v>87.77</v>
      </c>
      <c r="Y261" s="19">
        <v>90.9</v>
      </c>
      <c r="AA261" s="4"/>
      <c r="AC261" s="4"/>
    </row>
    <row r="262" spans="7:29" ht="16" customHeight="1" x14ac:dyDescent="0.25">
      <c r="M262" s="33">
        <v>45953</v>
      </c>
      <c r="O262" s="33" cm="1">
        <f t="array" ref="O262">IFERROR(INDEX(Y:Y,MATCH($M262,$W:$W,0),),O261)</f>
        <v>93.29</v>
      </c>
      <c r="P262" s="33" cm="1">
        <f t="array" ref="P262">IFERROR(INDEX(T:T,MATCH(M262,S:S,0),),P261)</f>
        <v>1.05</v>
      </c>
      <c r="Q262" s="33" cm="1">
        <f t="array" ref="Q262">IFERROR(INDEX(U:U,MATCH($M262,$S:$S,0),),Q261)</f>
        <v>187703</v>
      </c>
      <c r="S262" s="1">
        <v>44770</v>
      </c>
      <c r="T262" s="1">
        <v>3.07</v>
      </c>
      <c r="U262" s="1">
        <v>396401</v>
      </c>
      <c r="W262" s="19">
        <v>44711</v>
      </c>
      <c r="X262" s="19">
        <v>87.77</v>
      </c>
      <c r="Y262" s="19">
        <v>90.9</v>
      </c>
      <c r="AA262" s="4"/>
      <c r="AC262" s="4"/>
    </row>
    <row r="263" spans="7:29" ht="16" customHeight="1" x14ac:dyDescent="0.25">
      <c r="M263" s="33">
        <v>45954</v>
      </c>
      <c r="O263" s="33" cm="1">
        <f t="array" ref="O263">IFERROR(INDEX(Y:Y,MATCH($M263,$W:$W,0),),O262)</f>
        <v>93.37</v>
      </c>
      <c r="P263" s="33" cm="1">
        <f t="array" ref="P263">IFERROR(INDEX(T:T,MATCH(M263,S:S,0),),P262)</f>
        <v>1.05</v>
      </c>
      <c r="Q263" s="33" cm="1">
        <f t="array" ref="Q263">IFERROR(INDEX(U:U,MATCH($M263,$S:$S,0),),Q262)</f>
        <v>187703</v>
      </c>
      <c r="S263" s="1">
        <v>44773</v>
      </c>
      <c r="T263" s="1">
        <v>2.97</v>
      </c>
      <c r="U263" s="1">
        <v>690802</v>
      </c>
      <c r="W263" s="19">
        <v>44704</v>
      </c>
      <c r="X263" s="19">
        <v>88.03</v>
      </c>
      <c r="Y263" s="19">
        <v>91.16</v>
      </c>
      <c r="AA263" s="4"/>
      <c r="AC263" s="4"/>
    </row>
    <row r="264" spans="7:29" ht="16" customHeight="1" x14ac:dyDescent="0.25">
      <c r="M264" s="33">
        <v>45957</v>
      </c>
      <c r="O264" s="33" cm="1">
        <f t="array" ref="O264">IFERROR(INDEX(Y:Y,MATCH($M264,$W:$W,0),),O263)</f>
        <v>93.63</v>
      </c>
      <c r="P264" s="33" cm="1">
        <f t="array" ref="P264">IFERROR(INDEX(T:T,MATCH(M264,S:S,0),),P263)</f>
        <v>0.99</v>
      </c>
      <c r="Q264" s="33" cm="1">
        <f t="array" ref="Q264">IFERROR(INDEX(U:U,MATCH($M264,$S:$S,0),),Q263)</f>
        <v>245795</v>
      </c>
      <c r="S264" s="1">
        <v>44774</v>
      </c>
      <c r="T264" s="1">
        <v>3.09</v>
      </c>
      <c r="U264" s="1">
        <v>1634566</v>
      </c>
      <c r="W264" s="19">
        <v>44706</v>
      </c>
      <c r="X264" s="19">
        <v>87.78</v>
      </c>
      <c r="Y264" s="19">
        <v>90.91</v>
      </c>
      <c r="AA264" s="4"/>
      <c r="AC264" s="4"/>
    </row>
    <row r="265" spans="7:29" ht="16" customHeight="1" x14ac:dyDescent="0.25">
      <c r="M265" s="33">
        <v>45958</v>
      </c>
      <c r="O265" s="33" cm="1">
        <f t="array" ref="O265">IFERROR(INDEX(Y:Y,MATCH($M265,$W:$W,0),),O264)</f>
        <v>93.78</v>
      </c>
      <c r="P265" s="33" cm="1">
        <f t="array" ref="P265">IFERROR(INDEX(T:T,MATCH(M265,S:S,0),),P264)</f>
        <v>0.96</v>
      </c>
      <c r="Q265" s="33" cm="1">
        <f t="array" ref="Q265">IFERROR(INDEX(U:U,MATCH($M265,$S:$S,0),),Q264)</f>
        <v>387139</v>
      </c>
      <c r="S265" s="1">
        <v>44775</v>
      </c>
      <c r="T265" s="1">
        <v>3.24</v>
      </c>
      <c r="U265" s="1">
        <v>933607</v>
      </c>
      <c r="W265" s="19">
        <v>44712</v>
      </c>
      <c r="X265" s="19">
        <v>87.77</v>
      </c>
      <c r="Y265" s="19">
        <v>90.9</v>
      </c>
      <c r="AA265" s="4"/>
      <c r="AC265" s="4"/>
    </row>
    <row r="266" spans="7:29" ht="16" customHeight="1" x14ac:dyDescent="0.25">
      <c r="M266" s="33">
        <v>45959</v>
      </c>
      <c r="O266" s="33" cm="1">
        <f t="array" ref="O266">IFERROR(INDEX(Y:Y,MATCH($M266,$W:$W,0),),O265)</f>
        <v>93.97</v>
      </c>
      <c r="P266" s="33" cm="1">
        <f t="array" ref="P266">IFERROR(INDEX(T:T,MATCH(M266,S:S,0),),P265)</f>
        <v>0.91</v>
      </c>
      <c r="Q266" s="33" cm="1">
        <f t="array" ref="Q266">IFERROR(INDEX(U:U,MATCH($M266,$S:$S,0),),Q265)</f>
        <v>281670</v>
      </c>
      <c r="S266" s="1">
        <v>44776</v>
      </c>
      <c r="T266" s="1">
        <v>3.42</v>
      </c>
      <c r="U266" s="1">
        <v>1556426</v>
      </c>
      <c r="W266" s="19">
        <v>44707</v>
      </c>
      <c r="X266" s="19">
        <v>87.78</v>
      </c>
      <c r="Y266" s="19">
        <v>91.03</v>
      </c>
      <c r="AA266" s="4"/>
      <c r="AC266" s="4"/>
    </row>
    <row r="267" spans="7:29" ht="16" customHeight="1" x14ac:dyDescent="0.25">
      <c r="M267" s="33">
        <v>45960</v>
      </c>
      <c r="O267" s="33" cm="1">
        <f t="array" ref="O267">IFERROR(INDEX(Y:Y,MATCH($M267,$W:$W,0),),O266)</f>
        <v>93.95</v>
      </c>
      <c r="P267" s="33" cm="1">
        <f t="array" ref="P267">IFERROR(INDEX(T:T,MATCH(M267,S:S,0),),P266)</f>
        <v>0.92</v>
      </c>
      <c r="Q267" s="33" cm="1">
        <f t="array" ref="Q267">IFERROR(INDEX(U:U,MATCH($M267,$S:$S,0),),Q266)</f>
        <v>385200</v>
      </c>
      <c r="S267" s="1">
        <v>44777</v>
      </c>
      <c r="T267" s="1">
        <v>3.4</v>
      </c>
      <c r="U267" s="1">
        <v>740191</v>
      </c>
      <c r="W267" s="19">
        <v>44713</v>
      </c>
      <c r="X267" s="19">
        <v>87.85</v>
      </c>
      <c r="Y267" s="19">
        <v>90.98</v>
      </c>
      <c r="AA267" s="4"/>
      <c r="AB267" s="4"/>
      <c r="AC267" s="4"/>
    </row>
    <row r="268" spans="7:29" ht="16" customHeight="1" x14ac:dyDescent="0.25">
      <c r="M268" s="33">
        <v>45961</v>
      </c>
      <c r="O268" s="33" cm="1">
        <f t="array" ref="O268">IFERROR(INDEX(Y:Y,MATCH($M268,$W:$W,0),),O267)</f>
        <v>93.98</v>
      </c>
      <c r="P268" s="33" cm="1">
        <f t="array" ref="P268">IFERROR(INDEX(T:T,MATCH(M268,S:S,0),),P267)</f>
        <v>0.92</v>
      </c>
      <c r="Q268" s="33" cm="1">
        <f t="array" ref="Q268">IFERROR(INDEX(U:U,MATCH($M268,$S:$S,0),),Q267)</f>
        <v>385200</v>
      </c>
      <c r="S268" s="1">
        <v>44780</v>
      </c>
      <c r="T268" s="1">
        <v>3.76</v>
      </c>
      <c r="U268" s="1">
        <v>1594121</v>
      </c>
      <c r="W268" s="19">
        <v>44721</v>
      </c>
      <c r="X268" s="19">
        <v>87.45</v>
      </c>
      <c r="Y268" s="19">
        <v>90.58</v>
      </c>
      <c r="AA268" s="4"/>
      <c r="AB268" s="4"/>
      <c r="AC268" s="4"/>
    </row>
    <row r="269" spans="7:29" ht="16" customHeight="1" x14ac:dyDescent="0.25">
      <c r="G269" s="33">
        <f>P271/4.25-1</f>
        <v>-0.79764705882352938</v>
      </c>
      <c r="M269" s="33">
        <v>45964</v>
      </c>
      <c r="O269" s="33" cm="1">
        <f t="array" ref="O269">IFERROR(INDEX(Y:Y,MATCH($M269,$W:$W,0),),O268)</f>
        <v>93.98</v>
      </c>
      <c r="P269" s="33" cm="1">
        <f t="array" ref="P269">IFERROR(INDEX(T:T,MATCH(M269,S:S,0),),P268)</f>
        <v>0.91</v>
      </c>
      <c r="Q269" s="33" cm="1">
        <f t="array" ref="Q269">IFERROR(INDEX(U:U,MATCH($M269,$S:$S,0),),Q268)</f>
        <v>179947</v>
      </c>
      <c r="S269" s="1">
        <v>44781</v>
      </c>
      <c r="T269" s="1">
        <v>3.55</v>
      </c>
      <c r="U269" s="1">
        <v>1297176</v>
      </c>
      <c r="W269" s="19">
        <v>44714</v>
      </c>
      <c r="X269" s="19">
        <v>87.85</v>
      </c>
      <c r="Y269" s="19">
        <v>90.98</v>
      </c>
      <c r="AA269" s="4"/>
      <c r="AB269" s="4"/>
      <c r="AC269" s="4"/>
    </row>
    <row r="270" spans="7:29" ht="16" customHeight="1" x14ac:dyDescent="0.25">
      <c r="M270" s="33">
        <v>45965</v>
      </c>
      <c r="O270" s="33" cm="1">
        <f t="array" ref="O270">IFERROR(INDEX(Y:Y,MATCH($M270,$W:$W,0),),O269)</f>
        <v>93.96</v>
      </c>
      <c r="P270" s="33" cm="1">
        <f t="array" ref="P270">IFERROR(INDEX(T:T,MATCH(M270,S:S,0),),P269)</f>
        <v>1.01</v>
      </c>
      <c r="Q270" s="33" cm="1">
        <f t="array" ref="Q270">IFERROR(INDEX(U:U,MATCH($M270,$S:$S,0),),Q269)</f>
        <v>495982</v>
      </c>
      <c r="S270" s="1">
        <v>44782</v>
      </c>
      <c r="T270" s="1">
        <v>4</v>
      </c>
      <c r="U270" s="1">
        <v>2136543</v>
      </c>
      <c r="W270" s="19">
        <v>44718</v>
      </c>
      <c r="X270" s="19">
        <v>87.66</v>
      </c>
      <c r="Y270" s="19">
        <v>90.79</v>
      </c>
      <c r="AA270" s="4"/>
      <c r="AB270" s="4"/>
      <c r="AC270" s="4"/>
    </row>
    <row r="271" spans="7:29" ht="16" customHeight="1" x14ac:dyDescent="0.25">
      <c r="M271" s="33">
        <v>45966</v>
      </c>
      <c r="O271" s="33" cm="1">
        <f t="array" ref="O271">IFERROR(INDEX(Y:Y,MATCH($M271,$W:$W,0),),O270)</f>
        <v>93.82</v>
      </c>
      <c r="P271" s="33" cm="1">
        <f t="array" ref="P271">IFERROR(INDEX(T:T,MATCH(M271,S:S,0),),P270)</f>
        <v>0.86</v>
      </c>
      <c r="Q271" s="33" cm="1">
        <f t="array" ref="Q271">IFERROR(INDEX(U:U,MATCH($M271,$S:$S,0),),Q270)</f>
        <v>791492</v>
      </c>
      <c r="S271" s="1">
        <v>44783</v>
      </c>
      <c r="T271" s="1">
        <v>3.95</v>
      </c>
      <c r="U271" s="1">
        <v>4018140</v>
      </c>
      <c r="W271" s="19">
        <v>44722</v>
      </c>
      <c r="X271" s="19">
        <v>86.38</v>
      </c>
      <c r="Y271" s="19">
        <v>90.46</v>
      </c>
      <c r="AA271" s="4"/>
      <c r="AB271" s="4"/>
      <c r="AC271" s="4"/>
    </row>
    <row r="272" spans="7:29" ht="16" customHeight="1" x14ac:dyDescent="0.25">
      <c r="M272" s="33">
        <v>45967</v>
      </c>
      <c r="O272" s="33" cm="1">
        <f t="array" ref="O272">IFERROR(INDEX(Y:Y,MATCH($M272,$W:$W,0),),O271)</f>
        <v>94.1</v>
      </c>
      <c r="P272" s="33" cm="1">
        <f t="array" ref="P272">IFERROR(INDEX(T:T,MATCH(M272,S:S,0),),P271)</f>
        <v>0.81</v>
      </c>
      <c r="Q272" s="33" cm="1">
        <f t="array" ref="Q272">IFERROR(INDEX(U:U,MATCH($M272,$S:$S,0),),Q271)</f>
        <v>1384466</v>
      </c>
      <c r="S272" s="1">
        <v>44784</v>
      </c>
      <c r="T272" s="1">
        <v>3.63</v>
      </c>
      <c r="U272" s="1">
        <v>893285</v>
      </c>
      <c r="W272" s="19">
        <v>44719</v>
      </c>
      <c r="X272" s="19">
        <v>87.59</v>
      </c>
      <c r="Y272" s="19">
        <v>90.71</v>
      </c>
      <c r="AA272" s="4"/>
      <c r="AB272" s="4"/>
      <c r="AC272" s="4"/>
    </row>
    <row r="273" spans="13:29" ht="16" customHeight="1" x14ac:dyDescent="0.25">
      <c r="M273" s="33">
        <v>45968</v>
      </c>
      <c r="O273" s="33" cm="1">
        <f t="array" ref="O273">IFERROR(INDEX(Y:Y,MATCH($M273,$W:$W,0),),O272)</f>
        <v>94.11</v>
      </c>
      <c r="P273" s="33" cm="1">
        <f t="array" ref="P273">IFERROR(INDEX(T:T,MATCH(M273,S:S,0),),P272)</f>
        <v>0.81</v>
      </c>
      <c r="Q273" s="33" cm="1">
        <f t="array" ref="Q273">IFERROR(INDEX(U:U,MATCH($M273,$S:$S,0),),Q272)</f>
        <v>1384466</v>
      </c>
      <c r="S273" s="1">
        <v>44787</v>
      </c>
      <c r="T273" s="1">
        <v>3.74</v>
      </c>
      <c r="U273" s="1">
        <v>1097937</v>
      </c>
      <c r="W273" s="19">
        <v>44715</v>
      </c>
      <c r="X273" s="19">
        <v>87.77</v>
      </c>
      <c r="Y273" s="19">
        <v>90.9</v>
      </c>
      <c r="AA273" s="4"/>
      <c r="AB273" s="4"/>
      <c r="AC273" s="4"/>
    </row>
    <row r="274" spans="13:29" ht="16" customHeight="1" x14ac:dyDescent="0.25">
      <c r="M274" s="33">
        <v>45971</v>
      </c>
      <c r="O274" s="33" cm="1">
        <f t="array" ref="O274">IFERROR(INDEX(Y:Y,MATCH($M274,$W:$W,0),),O273)</f>
        <v>94.09</v>
      </c>
      <c r="P274" s="33" cm="1">
        <f t="array" ref="P274">IFERROR(INDEX(T:T,MATCH(M274,S:S,0),),P273)</f>
        <v>0.99</v>
      </c>
      <c r="Q274" s="33" cm="1">
        <f t="array" ref="Q274">IFERROR(INDEX(U:U,MATCH($M274,$S:$S,0),),Q273)</f>
        <v>539365</v>
      </c>
      <c r="S274" s="1">
        <v>44788</v>
      </c>
      <c r="T274" s="1">
        <v>3.84</v>
      </c>
      <c r="U274" s="1">
        <v>2110354</v>
      </c>
      <c r="W274" s="19">
        <v>44725</v>
      </c>
      <c r="X274" s="19">
        <v>84.75</v>
      </c>
      <c r="Y274" s="19">
        <v>88.83</v>
      </c>
      <c r="AA274" s="4"/>
      <c r="AB274" s="4"/>
      <c r="AC274" s="4"/>
    </row>
    <row r="275" spans="13:29" ht="16" customHeight="1" x14ac:dyDescent="0.25">
      <c r="M275" s="33">
        <v>45972</v>
      </c>
      <c r="O275" s="33" cm="1">
        <f t="array" ref="O275">IFERROR(INDEX(Y:Y,MATCH($M275,$W:$W,0),),O274)</f>
        <v>94.09</v>
      </c>
      <c r="P275" s="33" cm="1">
        <f t="array" ref="P275">IFERROR(INDEX(T:T,MATCH(M275,S:S,0),),P274)</f>
        <v>0.95</v>
      </c>
      <c r="Q275" s="33" cm="1">
        <f t="array" ref="Q275">IFERROR(INDEX(U:U,MATCH($M275,$S:$S,0),),Q274)</f>
        <v>195143</v>
      </c>
      <c r="S275" s="1">
        <v>44789</v>
      </c>
      <c r="T275" s="1">
        <v>3.5</v>
      </c>
      <c r="U275" s="1">
        <v>808993</v>
      </c>
      <c r="W275" s="19">
        <v>44726</v>
      </c>
      <c r="X275" s="19">
        <v>84.43</v>
      </c>
      <c r="Y275" s="19">
        <v>88.52</v>
      </c>
      <c r="AA275" s="4"/>
      <c r="AB275" s="4"/>
      <c r="AC275" s="4"/>
    </row>
    <row r="276" spans="13:29" ht="16" customHeight="1" x14ac:dyDescent="0.25">
      <c r="M276" s="33">
        <v>45973</v>
      </c>
      <c r="O276" s="33" cm="1">
        <f t="array" ref="O276">IFERROR(INDEX(Y:Y,MATCH($M276,$W:$W,0),),O275)</f>
        <v>94.15</v>
      </c>
      <c r="P276" s="33" cm="1">
        <f t="array" ref="P276">IFERROR(INDEX(T:T,MATCH(M276,S:S,0),),P275)</f>
        <v>0.93</v>
      </c>
      <c r="Q276" s="33" cm="1">
        <f t="array" ref="Q276">IFERROR(INDEX(U:U,MATCH($M276,$S:$S,0),),Q275)</f>
        <v>243122</v>
      </c>
      <c r="S276" s="1">
        <v>44790</v>
      </c>
      <c r="T276" s="1">
        <v>3.64</v>
      </c>
      <c r="U276" s="1">
        <v>4723556</v>
      </c>
      <c r="W276" s="19">
        <v>44720</v>
      </c>
      <c r="X276" s="19">
        <v>87.51</v>
      </c>
      <c r="Y276" s="19">
        <v>90.64</v>
      </c>
      <c r="AA276" s="4"/>
      <c r="AB276" s="4"/>
      <c r="AC276" s="4"/>
    </row>
    <row r="277" spans="13:29" ht="16" customHeight="1" x14ac:dyDescent="0.25">
      <c r="M277" s="33">
        <v>45974</v>
      </c>
      <c r="O277" s="33" cm="1">
        <f t="array" ref="O277">IFERROR(INDEX(Y:Y,MATCH($M277,$W:$W,0),),O276)</f>
        <v>94.1</v>
      </c>
      <c r="P277" s="33" cm="1">
        <f t="array" ref="P277">IFERROR(INDEX(T:T,MATCH(M277,S:S,0),),P276)</f>
        <v>0.91</v>
      </c>
      <c r="Q277" s="33" cm="1">
        <f t="array" ref="Q277">IFERROR(INDEX(U:U,MATCH($M277,$S:$S,0),),Q276)</f>
        <v>240603</v>
      </c>
      <c r="S277" s="1">
        <v>44791</v>
      </c>
      <c r="T277" s="1">
        <v>3.16</v>
      </c>
      <c r="U277" s="1">
        <v>3073879</v>
      </c>
      <c r="W277" s="19">
        <v>44728</v>
      </c>
      <c r="X277" s="19">
        <v>83.66</v>
      </c>
      <c r="Y277" s="19">
        <v>87.75</v>
      </c>
      <c r="AA277" s="4"/>
      <c r="AB277" s="4"/>
      <c r="AC277" s="4"/>
    </row>
    <row r="278" spans="13:29" ht="16" customHeight="1" x14ac:dyDescent="0.25">
      <c r="M278" s="33">
        <v>45975</v>
      </c>
      <c r="O278" s="33" cm="1">
        <f t="array" ref="O278">IFERROR(INDEX(Y:Y,MATCH($M278,$W:$W,0),),O277)</f>
        <v>94.06</v>
      </c>
      <c r="P278" s="33" cm="1">
        <f t="array" ref="P278">IFERROR(INDEX(T:T,MATCH(M278,S:S,0),),P277)</f>
        <v>0.91</v>
      </c>
      <c r="Q278" s="33" cm="1">
        <f t="array" ref="Q278">IFERROR(INDEX(U:U,MATCH($M278,$S:$S,0),),Q277)</f>
        <v>240603</v>
      </c>
      <c r="S278" s="1">
        <v>44794</v>
      </c>
      <c r="T278" s="1">
        <v>3.04</v>
      </c>
      <c r="U278" s="1">
        <v>1560249</v>
      </c>
      <c r="W278" s="19">
        <v>44733</v>
      </c>
      <c r="X278" s="19">
        <v>83.33</v>
      </c>
      <c r="Y278" s="19">
        <v>87.41</v>
      </c>
      <c r="AA278" s="4"/>
      <c r="AB278" s="4"/>
      <c r="AC278" s="4"/>
    </row>
    <row r="279" spans="13:29" ht="16" customHeight="1" x14ac:dyDescent="0.25">
      <c r="M279" s="33">
        <v>45978</v>
      </c>
      <c r="O279" s="33" cm="1">
        <f t="array" ref="O279">IFERROR(INDEX(Y:Y,MATCH($M279,$W:$W,0),),O278)</f>
        <v>94.06</v>
      </c>
      <c r="P279" s="33" cm="1">
        <f t="array" ref="P279">IFERROR(INDEX(T:T,MATCH(M279,S:S,0),),P278)</f>
        <v>0.81</v>
      </c>
      <c r="Q279" s="33" cm="1">
        <f t="array" ref="Q279">IFERROR(INDEX(U:U,MATCH($M279,$S:$S,0),),Q278)</f>
        <v>232034</v>
      </c>
      <c r="S279" s="1">
        <v>44795</v>
      </c>
      <c r="T279" s="1">
        <v>2.97</v>
      </c>
      <c r="U279" s="1">
        <v>951521</v>
      </c>
      <c r="W279" s="19">
        <v>44734</v>
      </c>
      <c r="X279" s="19">
        <v>82.49</v>
      </c>
      <c r="Y279" s="19">
        <v>86.57</v>
      </c>
      <c r="AA279" s="4"/>
      <c r="AB279" s="4"/>
      <c r="AC279" s="4"/>
    </row>
    <row r="280" spans="13:29" ht="16" customHeight="1" x14ac:dyDescent="0.25">
      <c r="M280" s="33">
        <v>45979</v>
      </c>
      <c r="O280" s="33" cm="1">
        <f t="array" ref="O280">IFERROR(INDEX(Y:Y,MATCH($M280,$W:$W,0),),O279)</f>
        <v>93.98</v>
      </c>
      <c r="P280" s="33" cm="1">
        <f t="array" ref="P280">IFERROR(INDEX(T:T,MATCH(M280,S:S,0),),P279)</f>
        <v>0.79</v>
      </c>
      <c r="Q280" s="33" cm="1">
        <f t="array" ref="Q280">IFERROR(INDEX(U:U,MATCH($M280,$S:$S,0),),Q279)</f>
        <v>176544</v>
      </c>
      <c r="S280" s="1">
        <v>44796</v>
      </c>
      <c r="T280" s="1">
        <v>3.07</v>
      </c>
      <c r="U280" s="1">
        <v>906054</v>
      </c>
      <c r="W280" s="19">
        <v>44729</v>
      </c>
      <c r="X280" s="19">
        <v>83.38</v>
      </c>
      <c r="Y280" s="19">
        <v>87.46</v>
      </c>
      <c r="AA280" s="4"/>
      <c r="AB280" s="4"/>
      <c r="AC280" s="4"/>
    </row>
    <row r="281" spans="13:29" ht="16" customHeight="1" x14ac:dyDescent="0.25">
      <c r="M281" s="33">
        <v>45980</v>
      </c>
      <c r="O281" s="33" cm="1">
        <f t="array" ref="O281">IFERROR(INDEX(Y:Y,MATCH($M281,$W:$W,0),),O280)</f>
        <v>93.96</v>
      </c>
      <c r="P281" s="33" cm="1">
        <f t="array" ref="P281">IFERROR(INDEX(T:T,MATCH(M281,S:S,0),),P280)</f>
        <v>0.76</v>
      </c>
      <c r="Q281" s="33" cm="1">
        <f t="array" ref="Q281">IFERROR(INDEX(U:U,MATCH($M281,$S:$S,0),),Q280)</f>
        <v>197648</v>
      </c>
      <c r="S281" s="1">
        <v>44797</v>
      </c>
      <c r="T281" s="1">
        <v>3.12</v>
      </c>
      <c r="U281" s="1">
        <v>767639</v>
      </c>
      <c r="W281" s="19">
        <v>44727</v>
      </c>
      <c r="X281" s="19">
        <v>84.12</v>
      </c>
      <c r="Y281" s="19">
        <v>88.2</v>
      </c>
      <c r="AA281" s="4"/>
      <c r="AB281" s="4"/>
      <c r="AC281" s="4"/>
    </row>
    <row r="282" spans="13:29" ht="16" customHeight="1" x14ac:dyDescent="0.25">
      <c r="M282" s="33">
        <v>45981</v>
      </c>
      <c r="O282" s="33" cm="1">
        <f t="array" ref="O282">IFERROR(INDEX(Y:Y,MATCH($M282,$W:$W,0),),O281)</f>
        <v>94</v>
      </c>
      <c r="P282" s="33" cm="1">
        <f t="array" ref="P282">IFERROR(INDEX(T:T,MATCH(M282,S:S,0),),P281)</f>
        <v>0.78</v>
      </c>
      <c r="Q282" s="33" cm="1">
        <f t="array" ref="Q282">IFERROR(INDEX(U:U,MATCH($M282,$S:$S,0),),Q281)</f>
        <v>298009</v>
      </c>
      <c r="S282" s="1">
        <v>44798</v>
      </c>
      <c r="T282" s="1">
        <v>2.84</v>
      </c>
      <c r="U282" s="1">
        <v>1679817</v>
      </c>
      <c r="W282" s="19">
        <v>44735</v>
      </c>
      <c r="X282" s="19">
        <v>82.48</v>
      </c>
      <c r="Y282" s="19">
        <v>86.56</v>
      </c>
      <c r="AA282" s="4"/>
      <c r="AB282" s="4"/>
      <c r="AC282" s="4"/>
    </row>
    <row r="283" spans="13:29" ht="16" customHeight="1" x14ac:dyDescent="0.25">
      <c r="M283" s="33">
        <v>45982</v>
      </c>
      <c r="O283" s="33" cm="1">
        <f t="array" ref="O283">IFERROR(INDEX(Y:Y,MATCH($M283,$W:$W,0),),O282)</f>
        <v>94</v>
      </c>
      <c r="P283" s="33" cm="1">
        <f t="array" ref="P283">IFERROR(INDEX(T:T,MATCH(M283,S:S,0),),P282)</f>
        <v>0.78</v>
      </c>
      <c r="Q283" s="33" cm="1">
        <f t="array" ref="Q283">IFERROR(INDEX(U:U,MATCH($M283,$S:$S,0),),Q282)</f>
        <v>298009</v>
      </c>
      <c r="S283" s="1">
        <v>44802</v>
      </c>
      <c r="T283" s="1">
        <v>2.7</v>
      </c>
      <c r="U283" s="1">
        <v>867293</v>
      </c>
      <c r="W283" s="19">
        <v>44736</v>
      </c>
      <c r="X283" s="19">
        <v>82.43</v>
      </c>
      <c r="Y283" s="19">
        <v>86.52</v>
      </c>
      <c r="AA283" s="4"/>
      <c r="AB283" s="4"/>
      <c r="AC283" s="4"/>
    </row>
    <row r="284" spans="13:29" ht="16" customHeight="1" x14ac:dyDescent="0.25">
      <c r="M284" s="33">
        <v>45985</v>
      </c>
      <c r="O284" s="33" cm="1">
        <f t="array" ref="O284">IFERROR(INDEX(Y:Y,MATCH($M284,$W:$W,0),),O283)</f>
        <v>94.07</v>
      </c>
      <c r="P284" s="33" cm="1">
        <f t="array" ref="P284">IFERROR(INDEX(T:T,MATCH(M284,S:S,0),),P283)</f>
        <v>0.78</v>
      </c>
      <c r="Q284" s="33" cm="1">
        <f t="array" ref="Q284">IFERROR(INDEX(U:U,MATCH($M284,$S:$S,0),),Q283)</f>
        <v>255493</v>
      </c>
      <c r="S284" s="1">
        <v>44803</v>
      </c>
      <c r="T284" s="1">
        <v>2.64</v>
      </c>
      <c r="U284" s="1">
        <v>1247736</v>
      </c>
      <c r="W284" s="19">
        <v>44732</v>
      </c>
      <c r="X284" s="19">
        <v>83.38</v>
      </c>
      <c r="Y284" s="19">
        <v>87.46</v>
      </c>
      <c r="AA284" s="4"/>
      <c r="AB284" s="4"/>
      <c r="AC284" s="4"/>
    </row>
    <row r="285" spans="13:29" ht="16" customHeight="1" x14ac:dyDescent="0.25">
      <c r="M285" s="33">
        <v>45986</v>
      </c>
      <c r="O285" s="33" cm="1">
        <f t="array" ref="O285">IFERROR(INDEX(Y:Y,MATCH($M285,$W:$W,0),),O284)</f>
        <v>94.21</v>
      </c>
      <c r="P285" s="33" cm="1">
        <f t="array" ref="P285">IFERROR(INDEX(T:T,MATCH(M285,S:S,0),),P284)</f>
        <v>0.82</v>
      </c>
      <c r="Q285" s="33" cm="1">
        <f t="array" ref="Q285">IFERROR(INDEX(U:U,MATCH($M285,$S:$S,0),),Q284)</f>
        <v>399366</v>
      </c>
      <c r="S285" s="1">
        <v>44804</v>
      </c>
      <c r="T285" s="1">
        <v>2.63</v>
      </c>
      <c r="U285" s="1">
        <v>979360</v>
      </c>
      <c r="W285" s="19">
        <v>44746</v>
      </c>
      <c r="X285" s="19">
        <v>80.959999999999994</v>
      </c>
      <c r="Y285" s="19">
        <v>85.05</v>
      </c>
      <c r="AA285" s="4"/>
      <c r="AB285" s="4"/>
      <c r="AC285" s="4"/>
    </row>
    <row r="286" spans="13:29" ht="16" customHeight="1" x14ac:dyDescent="0.25">
      <c r="M286" s="33">
        <v>45987</v>
      </c>
      <c r="O286" s="33" cm="1">
        <f t="array" ref="O286">IFERROR(INDEX(Y:Y,MATCH($M286,$W:$W,0),),O285)</f>
        <v>94.05</v>
      </c>
      <c r="P286" s="33" cm="1">
        <f t="array" ref="P286">IFERROR(INDEX(T:T,MATCH(M286,S:S,0),),P285)</f>
        <v>0.82</v>
      </c>
      <c r="Q286" s="33" cm="1">
        <f t="array" ref="Q286">IFERROR(INDEX(U:U,MATCH($M286,$S:$S,0),),Q285)</f>
        <v>399366</v>
      </c>
      <c r="S286" s="1">
        <v>44805</v>
      </c>
      <c r="T286" s="1">
        <v>2.6</v>
      </c>
      <c r="U286" s="1">
        <v>930061</v>
      </c>
      <c r="W286" s="19">
        <v>44741</v>
      </c>
      <c r="X286" s="19">
        <v>81.650000000000006</v>
      </c>
      <c r="Y286" s="19">
        <v>85.74</v>
      </c>
      <c r="AA286" s="4"/>
      <c r="AB286" s="4"/>
      <c r="AC286" s="4"/>
    </row>
    <row r="287" spans="13:29" ht="16" customHeight="1" x14ac:dyDescent="0.25">
      <c r="M287" s="33">
        <v>45988</v>
      </c>
      <c r="O287" s="33" cm="1">
        <f t="array" ref="O287">IFERROR(INDEX(Y:Y,MATCH($M287,$W:$W,0),),O286)</f>
        <v>94.05</v>
      </c>
      <c r="P287" s="33" cm="1">
        <f t="array" ref="P287">IFERROR(INDEX(T:T,MATCH(M287,S:S,0),),P286)</f>
        <v>0.91</v>
      </c>
      <c r="Q287" s="33" cm="1">
        <f t="array" ref="Q287">IFERROR(INDEX(U:U,MATCH($M287,$S:$S,0),),Q286)</f>
        <v>3610469</v>
      </c>
      <c r="S287" s="1">
        <v>44809</v>
      </c>
      <c r="T287" s="1">
        <v>2.73</v>
      </c>
      <c r="U287" s="1">
        <v>1053686</v>
      </c>
      <c r="W287" s="19">
        <v>44739</v>
      </c>
      <c r="X287" s="19">
        <v>82.43</v>
      </c>
      <c r="Y287" s="19">
        <v>86.52</v>
      </c>
      <c r="AA287" s="4"/>
      <c r="AB287" s="4"/>
      <c r="AC287" s="4"/>
    </row>
    <row r="288" spans="13:29" ht="16" customHeight="1" x14ac:dyDescent="0.25">
      <c r="M288" s="33">
        <v>45989</v>
      </c>
      <c r="O288" s="33" cm="1">
        <f t="array" ref="O288">IFERROR(INDEX(Y:Y,MATCH($M288,$W:$W,0),),O287)</f>
        <v>94.05</v>
      </c>
      <c r="P288" s="33" cm="1">
        <f t="array" ref="P288">IFERROR(INDEX(T:T,MATCH(M288,S:S,0),),P287)</f>
        <v>0.91</v>
      </c>
      <c r="Q288" s="33" cm="1">
        <f t="array" ref="Q288">IFERROR(INDEX(U:U,MATCH($M288,$S:$S,0),),Q287)</f>
        <v>3610469</v>
      </c>
      <c r="S288" s="1">
        <v>44810</v>
      </c>
      <c r="T288" s="1">
        <v>2.9</v>
      </c>
      <c r="U288" s="1">
        <v>1245962</v>
      </c>
      <c r="W288" s="19">
        <v>44747</v>
      </c>
      <c r="X288" s="19">
        <v>80.66</v>
      </c>
      <c r="Y288" s="19">
        <v>84.65</v>
      </c>
      <c r="AA288" s="4"/>
      <c r="AB288" s="4"/>
      <c r="AC288" s="4"/>
    </row>
    <row r="289" spans="13:29" ht="16" customHeight="1" x14ac:dyDescent="0.25">
      <c r="M289" s="33">
        <v>45992</v>
      </c>
      <c r="O289" s="33" cm="1">
        <f t="array" ref="O289">IFERROR(INDEX(Y:Y,MATCH($M289,$W:$W,0),),O288)</f>
        <v>94.08</v>
      </c>
      <c r="P289" s="33" cm="1">
        <f t="array" ref="P289">IFERROR(INDEX(T:T,MATCH(M289,S:S,0),),P288)</f>
        <v>0.81</v>
      </c>
      <c r="Q289" s="33" cm="1">
        <f t="array" ref="Q289">IFERROR(INDEX(U:U,MATCH($M289,$S:$S,0),),Q288)</f>
        <v>551084</v>
      </c>
      <c r="S289" s="1">
        <v>44811</v>
      </c>
      <c r="T289" s="1">
        <v>3.08</v>
      </c>
      <c r="U289" s="1">
        <v>967424</v>
      </c>
      <c r="W289" s="19">
        <v>44740</v>
      </c>
      <c r="X289" s="19">
        <v>81.88</v>
      </c>
      <c r="Y289" s="19">
        <v>85.96</v>
      </c>
      <c r="AA289" s="4"/>
      <c r="AB289" s="4"/>
      <c r="AC289" s="4"/>
    </row>
    <row r="290" spans="13:29" ht="16" customHeight="1" x14ac:dyDescent="0.25">
      <c r="M290" s="33">
        <v>45993</v>
      </c>
      <c r="O290" s="33" cm="1">
        <f t="array" ref="O290">IFERROR(INDEX(Y:Y,MATCH($M290,$W:$W,0),),O289)</f>
        <v>94.08</v>
      </c>
      <c r="P290" s="33" cm="1">
        <f t="array" ref="P290">IFERROR(INDEX(T:T,MATCH(M290,S:S,0),),P289)</f>
        <v>0.84</v>
      </c>
      <c r="Q290" s="33" cm="1">
        <f t="array" ref="Q290">IFERROR(INDEX(U:U,MATCH($M290,$S:$S,0),),Q289)</f>
        <v>488230</v>
      </c>
      <c r="S290" s="1">
        <v>44812</v>
      </c>
      <c r="T290" s="1">
        <v>3.32</v>
      </c>
      <c r="U290" s="1">
        <v>1545364</v>
      </c>
      <c r="W290" s="19">
        <v>44742</v>
      </c>
      <c r="X290" s="19">
        <v>81.150000000000006</v>
      </c>
      <c r="Y290" s="19">
        <v>85.24</v>
      </c>
      <c r="AA290" s="4"/>
      <c r="AB290" s="4"/>
      <c r="AC290" s="4"/>
    </row>
    <row r="291" spans="13:29" ht="16" customHeight="1" x14ac:dyDescent="0.25">
      <c r="M291" s="33">
        <v>45994</v>
      </c>
      <c r="O291" s="33" cm="1">
        <f t="array" ref="O291">IFERROR(INDEX(Y:Y,MATCH($M291,$W:$W,0),),O290)</f>
        <v>94.1</v>
      </c>
      <c r="P291" s="33" cm="1">
        <f t="array" ref="P291">IFERROR(INDEX(T:T,MATCH(M291,S:S,0),),P290)</f>
        <v>0.82</v>
      </c>
      <c r="Q291" s="33" cm="1">
        <f t="array" ref="Q291">IFERROR(INDEX(U:U,MATCH($M291,$S:$S,0),),Q290)</f>
        <v>409797</v>
      </c>
      <c r="S291" s="1">
        <v>44815</v>
      </c>
      <c r="T291" s="1">
        <v>3.5</v>
      </c>
      <c r="U291" s="1">
        <v>1812129</v>
      </c>
      <c r="W291" s="19">
        <v>44748</v>
      </c>
      <c r="X291" s="19">
        <v>80.41</v>
      </c>
      <c r="Y291" s="19">
        <v>84.5</v>
      </c>
      <c r="AA291" s="4"/>
      <c r="AB291" s="4"/>
      <c r="AC291" s="4"/>
    </row>
    <row r="292" spans="13:29" ht="16" customHeight="1" x14ac:dyDescent="0.25">
      <c r="M292" s="33">
        <v>45995</v>
      </c>
      <c r="O292" s="33" cm="1">
        <f t="array" ref="O292">IFERROR(INDEX(Y:Y,MATCH($M292,$W:$W,0),),O291)</f>
        <v>94.12</v>
      </c>
      <c r="P292" s="33" cm="1">
        <f t="array" ref="P292">IFERROR(INDEX(T:T,MATCH(M292,S:S,0),),P291)</f>
        <v>0.8</v>
      </c>
      <c r="Q292" s="33" cm="1">
        <f t="array" ref="Q292">IFERROR(INDEX(U:U,MATCH($M292,$S:$S,0),),Q291)</f>
        <v>285125</v>
      </c>
      <c r="S292" s="1">
        <v>44816</v>
      </c>
      <c r="T292" s="1">
        <v>3.29</v>
      </c>
      <c r="U292" s="1">
        <v>1531627</v>
      </c>
      <c r="W292" s="19">
        <v>44743</v>
      </c>
      <c r="X292" s="19">
        <v>80.959999999999994</v>
      </c>
      <c r="Y292" s="19">
        <v>85.05</v>
      </c>
      <c r="AA292" s="4"/>
      <c r="AB292" s="4"/>
      <c r="AC292" s="4"/>
    </row>
    <row r="293" spans="13:29" ht="16" customHeight="1" x14ac:dyDescent="0.25">
      <c r="M293" s="33">
        <v>45996</v>
      </c>
      <c r="O293" s="33" cm="1">
        <f t="array" ref="O293">IFERROR(INDEX(Y:Y,MATCH($M293,$W:$W,0),),O292)</f>
        <v>94.17</v>
      </c>
      <c r="P293" s="33" cm="1">
        <f t="array" ref="P293">IFERROR(INDEX(T:T,MATCH(M293,S:S,0),),P292)</f>
        <v>0.8</v>
      </c>
      <c r="Q293" s="33" cm="1">
        <f t="array" ref="Q293">IFERROR(INDEX(U:U,MATCH($M293,$S:$S,0),),Q292)</f>
        <v>285125</v>
      </c>
      <c r="S293" s="1">
        <v>44817</v>
      </c>
      <c r="T293" s="1">
        <v>3.35</v>
      </c>
      <c r="U293" s="1">
        <v>939205</v>
      </c>
      <c r="W293" s="19">
        <v>44749</v>
      </c>
      <c r="X293" s="19">
        <v>80.36</v>
      </c>
      <c r="Y293" s="19">
        <v>84.45</v>
      </c>
      <c r="AA293" s="4"/>
      <c r="AB293" s="4"/>
      <c r="AC293" s="4"/>
    </row>
    <row r="294" spans="13:29" ht="16" customHeight="1" x14ac:dyDescent="0.25">
      <c r="M294" s="33">
        <v>45999</v>
      </c>
      <c r="O294" s="33" cm="1">
        <f t="array" ref="O294">IFERROR(INDEX(Y:Y,MATCH($M294,$W:$W,0),),O293)</f>
        <v>94.15</v>
      </c>
      <c r="P294" s="33" cm="1">
        <f t="array" ref="P294">IFERROR(INDEX(T:T,MATCH(M294,S:S,0),),P293)</f>
        <v>0.92</v>
      </c>
      <c r="Q294" s="33" cm="1">
        <f t="array" ref="Q294">IFERROR(INDEX(U:U,MATCH($M294,$S:$S,0),),Q293)</f>
        <v>2138343</v>
      </c>
      <c r="S294" s="1">
        <v>44818</v>
      </c>
      <c r="T294" s="1">
        <v>3.17</v>
      </c>
      <c r="U294" s="1">
        <v>1153266</v>
      </c>
      <c r="W294" s="19">
        <v>44756</v>
      </c>
      <c r="X294" s="19">
        <v>80.34</v>
      </c>
      <c r="Y294" s="19">
        <v>84.42</v>
      </c>
      <c r="AA294" s="4"/>
      <c r="AB294" s="4"/>
      <c r="AC294" s="4"/>
    </row>
    <row r="295" spans="13:29" ht="16" customHeight="1" x14ac:dyDescent="0.25">
      <c r="M295" s="33">
        <v>46000</v>
      </c>
      <c r="O295" s="33" cm="1">
        <f t="array" ref="O295">IFERROR(INDEX(Y:Y,MATCH($M295,$W:$W,0),),O294)</f>
        <v>94.06</v>
      </c>
      <c r="P295" s="33" cm="1">
        <f t="array" ref="P295">IFERROR(INDEX(T:T,MATCH(M295,S:S,0),),P294)</f>
        <v>1.05</v>
      </c>
      <c r="Q295" s="33" cm="1">
        <f t="array" ref="Q295">IFERROR(INDEX(U:U,MATCH($M295,$S:$S,0),),Q294)</f>
        <v>2536379</v>
      </c>
      <c r="S295" s="1">
        <v>44819</v>
      </c>
      <c r="T295" s="1">
        <v>3.08</v>
      </c>
      <c r="U295" s="1">
        <v>2542254</v>
      </c>
      <c r="W295" s="19">
        <v>44757</v>
      </c>
      <c r="X295" s="19">
        <v>80.34</v>
      </c>
      <c r="Y295" s="19">
        <v>84.42</v>
      </c>
      <c r="AA295" s="4"/>
      <c r="AB295" s="4"/>
      <c r="AC295" s="4"/>
    </row>
    <row r="296" spans="13:29" ht="16" customHeight="1" x14ac:dyDescent="0.25">
      <c r="M296" s="33">
        <v>46001</v>
      </c>
      <c r="O296" s="33" cm="1">
        <f t="array" ref="O296">IFERROR(INDEX(Y:Y,MATCH($M296,$W:$W,0),),O295)</f>
        <v>94.06</v>
      </c>
      <c r="P296" s="33" cm="1">
        <f t="array" ref="P296">IFERROR(INDEX(T:T,MATCH(M296,S:S,0),),P295)</f>
        <v>1.1200000000000001</v>
      </c>
      <c r="Q296" s="33" cm="1">
        <f t="array" ref="Q296">IFERROR(INDEX(U:U,MATCH($M296,$S:$S,0),),Q295)</f>
        <v>960932</v>
      </c>
      <c r="S296" s="1">
        <v>44822</v>
      </c>
      <c r="T296" s="1">
        <v>3.1</v>
      </c>
      <c r="U296" s="1">
        <v>836421</v>
      </c>
      <c r="W296" s="19">
        <v>44750</v>
      </c>
      <c r="X296" s="19">
        <v>80.349999999999994</v>
      </c>
      <c r="Y296" s="19">
        <v>84.44</v>
      </c>
      <c r="AA296" s="4"/>
      <c r="AB296" s="4"/>
      <c r="AC296" s="4"/>
    </row>
    <row r="297" spans="13:29" ht="16" customHeight="1" x14ac:dyDescent="0.25">
      <c r="M297" s="33">
        <v>46002</v>
      </c>
      <c r="O297" s="33" cm="1">
        <f t="array" ref="O297">IFERROR(INDEX(Y:Y,MATCH($M297,$W:$W,0),),O296)</f>
        <v>94.02</v>
      </c>
      <c r="P297" s="33" cm="1">
        <f t="array" ref="P297">IFERROR(INDEX(T:T,MATCH(M297,S:S,0),),P296)</f>
        <v>1.1100000000000001</v>
      </c>
      <c r="Q297" s="33" cm="1">
        <f t="array" ref="Q297">IFERROR(INDEX(U:U,MATCH($M297,$S:$S,0),),Q296)</f>
        <v>493426</v>
      </c>
      <c r="S297" s="1">
        <v>44823</v>
      </c>
      <c r="T297" s="1">
        <v>2.87</v>
      </c>
      <c r="U297" s="1">
        <v>940837</v>
      </c>
      <c r="W297" s="19">
        <v>44754</v>
      </c>
      <c r="X297" s="19">
        <v>80.349999999999994</v>
      </c>
      <c r="Y297" s="19">
        <v>84.44</v>
      </c>
      <c r="AA297" s="4"/>
      <c r="AB297" s="4"/>
      <c r="AC297" s="4"/>
    </row>
    <row r="298" spans="13:29" ht="16" customHeight="1" x14ac:dyDescent="0.25">
      <c r="M298" s="33">
        <v>46003</v>
      </c>
      <c r="O298" s="33" cm="1">
        <f t="array" ref="O298">IFERROR(INDEX(Y:Y,MATCH($M298,$W:$W,0),),O297)</f>
        <v>93.96</v>
      </c>
      <c r="P298" s="33" cm="1">
        <f t="array" ref="P298">IFERROR(INDEX(T:T,MATCH(M298,S:S,0),),P297)</f>
        <v>1.1100000000000001</v>
      </c>
      <c r="Q298" s="33" cm="1">
        <f t="array" ref="Q298">IFERROR(INDEX(U:U,MATCH($M298,$S:$S,0),),Q297)</f>
        <v>493426</v>
      </c>
      <c r="S298" s="1">
        <v>44824</v>
      </c>
      <c r="T298" s="1">
        <v>2.87</v>
      </c>
      <c r="U298" s="1">
        <v>645207</v>
      </c>
      <c r="W298" s="19">
        <v>44760</v>
      </c>
      <c r="X298" s="19">
        <v>80.459999999999994</v>
      </c>
      <c r="Y298" s="19">
        <v>84.55</v>
      </c>
      <c r="AA298" s="4"/>
      <c r="AB298" s="4"/>
      <c r="AC298" s="4"/>
    </row>
    <row r="299" spans="13:29" ht="16" customHeight="1" x14ac:dyDescent="0.25">
      <c r="M299" s="33">
        <v>46006</v>
      </c>
      <c r="O299" s="33" cm="1">
        <f t="array" ref="O299">IFERROR(INDEX(Y:Y,MATCH($M299,$W:$W,0),),O298)</f>
        <v>93.95</v>
      </c>
      <c r="P299" s="33" cm="1">
        <f t="array" ref="P299">IFERROR(INDEX(T:T,MATCH(M299,S:S,0),),P298)</f>
        <v>1.08</v>
      </c>
      <c r="Q299" s="33" cm="1">
        <f t="array" ref="Q299">IFERROR(INDEX(U:U,MATCH($M299,$S:$S,0),),Q298)</f>
        <v>495156</v>
      </c>
      <c r="S299" s="1">
        <v>44825</v>
      </c>
      <c r="T299" s="1">
        <v>2.86</v>
      </c>
      <c r="U299" s="1">
        <v>1032353</v>
      </c>
      <c r="W299" s="19">
        <v>44755</v>
      </c>
      <c r="X299" s="19">
        <v>80.349999999999994</v>
      </c>
      <c r="Y299" s="19">
        <v>84.44</v>
      </c>
      <c r="AA299" s="4"/>
      <c r="AB299" s="4"/>
      <c r="AC299" s="4"/>
    </row>
    <row r="300" spans="13:29" ht="16" customHeight="1" x14ac:dyDescent="0.25">
      <c r="M300" s="33">
        <v>46007</v>
      </c>
      <c r="O300" s="33" cm="1">
        <f t="array" ref="O300">IFERROR(INDEX(Y:Y,MATCH($M300,$W:$W,0),),O299)</f>
        <v>93.84</v>
      </c>
      <c r="P300" s="33" cm="1">
        <f t="array" ref="P300">IFERROR(INDEX(T:T,MATCH(M300,S:S,0),),P299)</f>
        <v>1.02</v>
      </c>
      <c r="Q300" s="33" cm="1">
        <f t="array" ref="Q300">IFERROR(INDEX(U:U,MATCH($M300,$S:$S,0),),Q299)</f>
        <v>582640</v>
      </c>
      <c r="S300" s="1">
        <v>44826</v>
      </c>
      <c r="T300" s="1">
        <v>2.95</v>
      </c>
      <c r="U300" s="1">
        <v>680835</v>
      </c>
      <c r="W300" s="19">
        <v>44753</v>
      </c>
      <c r="X300" s="19">
        <v>80.349999999999994</v>
      </c>
      <c r="Y300" s="19">
        <v>84.44</v>
      </c>
      <c r="AA300" s="4"/>
      <c r="AB300" s="4"/>
      <c r="AC300" s="4"/>
    </row>
    <row r="301" spans="13:29" ht="16" customHeight="1" x14ac:dyDescent="0.25">
      <c r="M301" s="33">
        <v>46008</v>
      </c>
      <c r="O301" s="33" cm="1">
        <f t="array" ref="O301">IFERROR(INDEX(Y:Y,MATCH($M301,$W:$W,0),),O300)</f>
        <v>93.81</v>
      </c>
      <c r="P301" s="33" cm="1">
        <f t="array" ref="P301">IFERROR(INDEX(T:T,MATCH(M301,S:S,0),),P300)</f>
        <v>1.07</v>
      </c>
      <c r="Q301" s="33" cm="1">
        <f t="array" ref="Q301">IFERROR(INDEX(U:U,MATCH($M301,$S:$S,0),),Q300)</f>
        <v>322046</v>
      </c>
      <c r="S301" s="1">
        <v>44829</v>
      </c>
      <c r="T301" s="1">
        <v>2.88</v>
      </c>
      <c r="U301" s="1">
        <v>534228</v>
      </c>
      <c r="W301" s="19">
        <v>44761</v>
      </c>
      <c r="X301" s="19">
        <v>80.430000000000007</v>
      </c>
      <c r="Y301" s="19">
        <v>84.51</v>
      </c>
      <c r="AA301" s="4"/>
      <c r="AB301" s="4"/>
      <c r="AC301" s="4"/>
    </row>
    <row r="302" spans="13:29" ht="16" customHeight="1" x14ac:dyDescent="0.25">
      <c r="M302" s="33">
        <v>46009</v>
      </c>
      <c r="O302" s="33" cm="1">
        <f t="array" ref="O302">IFERROR(INDEX(Y:Y,MATCH($M302,$W:$W,0),),O301)</f>
        <v>93.77</v>
      </c>
      <c r="P302" s="33" cm="1">
        <f t="array" ref="P302">IFERROR(INDEX(T:T,MATCH(M302,S:S,0),),P301)</f>
        <v>1.03</v>
      </c>
      <c r="Q302" s="33" cm="1">
        <f t="array" ref="Q302">IFERROR(INDEX(U:U,MATCH($M302,$S:$S,0),),Q301)</f>
        <v>656742</v>
      </c>
      <c r="S302" s="1">
        <v>44830</v>
      </c>
      <c r="T302" s="1">
        <v>2.76</v>
      </c>
      <c r="U302" s="1">
        <v>743673</v>
      </c>
      <c r="W302" s="19">
        <v>44769</v>
      </c>
      <c r="X302" s="19">
        <v>77.98</v>
      </c>
      <c r="Y302" s="19">
        <v>82.06</v>
      </c>
      <c r="AA302" s="4"/>
      <c r="AB302" s="4"/>
      <c r="AC302" s="4"/>
    </row>
    <row r="303" spans="13:29" ht="16" customHeight="1" x14ac:dyDescent="0.25">
      <c r="M303" s="33">
        <v>46010</v>
      </c>
      <c r="O303" s="33" cm="1">
        <f t="array" ref="O303">IFERROR(INDEX(Y:Y,MATCH($M303,$W:$W,0),),O302)</f>
        <v>93.75</v>
      </c>
      <c r="P303" s="33" cm="1">
        <f t="array" ref="P303">IFERROR(INDEX(T:T,MATCH(M303,S:S,0),),P302)</f>
        <v>1.03</v>
      </c>
      <c r="Q303" s="33" cm="1">
        <f t="array" ref="Q303">IFERROR(INDEX(U:U,MATCH($M303,$S:$S,0),),Q302)</f>
        <v>656742</v>
      </c>
      <c r="S303" s="1">
        <v>44831</v>
      </c>
      <c r="T303" s="1">
        <v>2.96</v>
      </c>
      <c r="U303" s="1">
        <v>518424</v>
      </c>
      <c r="W303" s="19">
        <v>44762</v>
      </c>
      <c r="X303" s="19">
        <v>80.430000000000007</v>
      </c>
      <c r="Y303" s="19">
        <v>84.51</v>
      </c>
      <c r="AA303" s="4"/>
      <c r="AB303" s="4"/>
      <c r="AC303" s="4"/>
    </row>
    <row r="304" spans="13:29" ht="16" customHeight="1" x14ac:dyDescent="0.25">
      <c r="M304" s="33">
        <v>46013</v>
      </c>
      <c r="O304" s="33" cm="1">
        <f t="array" ref="O304">IFERROR(INDEX(Y:Y,MATCH($M304,$W:$W,0),),O303)</f>
        <v>93.46</v>
      </c>
      <c r="P304" s="33" cm="1">
        <f t="array" ref="P304">IFERROR(INDEX(T:T,MATCH(M304,S:S,0),),P303)</f>
        <v>1.06</v>
      </c>
      <c r="Q304" s="33" cm="1">
        <f t="array" ref="Q304">IFERROR(INDEX(U:U,MATCH($M304,$S:$S,0),),Q303)</f>
        <v>389342</v>
      </c>
      <c r="S304" s="1">
        <v>44832</v>
      </c>
      <c r="T304" s="1">
        <v>2.78</v>
      </c>
      <c r="U304" s="1">
        <v>826902</v>
      </c>
      <c r="W304" s="19">
        <v>44764</v>
      </c>
      <c r="X304" s="19">
        <v>80.63</v>
      </c>
      <c r="Y304" s="19">
        <v>84.72</v>
      </c>
      <c r="AA304" s="4"/>
      <c r="AB304" s="4"/>
      <c r="AC304" s="4"/>
    </row>
    <row r="305" spans="13:29" ht="16" customHeight="1" x14ac:dyDescent="0.25">
      <c r="M305" s="33">
        <v>46014</v>
      </c>
      <c r="O305" s="33" cm="1">
        <f t="array" ref="O305">IFERROR(INDEX(Y:Y,MATCH($M305,$W:$W,0),),O304)</f>
        <v>93.55</v>
      </c>
      <c r="P305" s="33" cm="1">
        <f t="array" ref="P305">IFERROR(INDEX(T:T,MATCH(M305,S:S,0),),P304)</f>
        <v>1.06</v>
      </c>
      <c r="Q305" s="33" cm="1">
        <f t="array" ref="Q305">IFERROR(INDEX(U:U,MATCH($M305,$S:$S,0),),Q304)</f>
        <v>359061</v>
      </c>
      <c r="S305" s="1">
        <v>44836</v>
      </c>
      <c r="T305" s="1">
        <v>2.84</v>
      </c>
      <c r="U305" s="1">
        <v>589818</v>
      </c>
      <c r="W305" s="19">
        <v>44770</v>
      </c>
      <c r="X305" s="19">
        <v>77.709999999999994</v>
      </c>
      <c r="Y305" s="19">
        <v>81.8</v>
      </c>
      <c r="AA305" s="4"/>
      <c r="AB305" s="4"/>
      <c r="AC305" s="4"/>
    </row>
    <row r="306" spans="13:29" ht="16" customHeight="1" x14ac:dyDescent="0.25">
      <c r="M306" s="33">
        <v>46015</v>
      </c>
      <c r="O306" s="33" cm="1">
        <f t="array" ref="O306">IFERROR(INDEX(Y:Y,MATCH($M306,$W:$W,0),),O305)</f>
        <v>93.57</v>
      </c>
      <c r="P306" s="33" cm="1">
        <f t="array" ref="P306">IFERROR(INDEX(T:T,MATCH(M306,S:S,0),),P305)</f>
        <v>1.06</v>
      </c>
      <c r="Q306" s="33" cm="1">
        <f t="array" ref="Q306">IFERROR(INDEX(U:U,MATCH($M306,$S:$S,0),),Q305)</f>
        <v>359061</v>
      </c>
      <c r="S306" s="1">
        <v>44837</v>
      </c>
      <c r="T306" s="1">
        <v>3.08</v>
      </c>
      <c r="U306" s="1">
        <v>717911</v>
      </c>
      <c r="W306" s="19">
        <v>44767</v>
      </c>
      <c r="X306" s="19">
        <v>80.44</v>
      </c>
      <c r="Y306" s="19">
        <v>84.53</v>
      </c>
      <c r="AA306" s="4"/>
      <c r="AB306" s="4"/>
      <c r="AC306" s="4"/>
    </row>
    <row r="307" spans="13:29" ht="16" customHeight="1" x14ac:dyDescent="0.25">
      <c r="M307" s="33">
        <v>46016</v>
      </c>
      <c r="O307" s="33" cm="1">
        <f t="array" ref="O307">IFERROR(INDEX(Y:Y,MATCH($M307,$W:$W,0),),O306)</f>
        <v>93.57</v>
      </c>
      <c r="P307" s="33" cm="1">
        <f t="array" ref="P307">IFERROR(INDEX(T:T,MATCH(M307,S:S,0),),P306)</f>
        <v>1.05</v>
      </c>
      <c r="Q307" s="33" cm="1">
        <f t="array" ref="Q307">IFERROR(INDEX(U:U,MATCH($M307,$S:$S,0),),Q306)</f>
        <v>390276</v>
      </c>
      <c r="S307" s="1">
        <v>44838</v>
      </c>
      <c r="T307" s="1">
        <v>3.09</v>
      </c>
      <c r="U307" s="1">
        <v>533045</v>
      </c>
      <c r="W307" s="19">
        <v>44763</v>
      </c>
      <c r="X307" s="19">
        <v>80.540000000000006</v>
      </c>
      <c r="Y307" s="19">
        <v>84.63</v>
      </c>
      <c r="AA307" s="4"/>
      <c r="AB307" s="4"/>
      <c r="AC307" s="4"/>
    </row>
    <row r="308" spans="13:29" ht="16" customHeight="1" x14ac:dyDescent="0.25">
      <c r="M308" s="33">
        <v>46017</v>
      </c>
      <c r="O308" s="33" cm="1">
        <f t="array" ref="O308">IFERROR(INDEX(Y:Y,MATCH($M308,$W:$W,0),),O307)</f>
        <v>93.57</v>
      </c>
      <c r="P308" s="33" cm="1">
        <f t="array" ref="P308">IFERROR(INDEX(T:T,MATCH(M308,S:S,0),),P307)</f>
        <v>1.05</v>
      </c>
      <c r="Q308" s="33" cm="1">
        <f t="array" ref="Q308">IFERROR(INDEX(U:U,MATCH($M308,$S:$S,0),),Q307)</f>
        <v>390276</v>
      </c>
      <c r="S308" s="1">
        <v>44839</v>
      </c>
      <c r="T308" s="1">
        <v>3.12</v>
      </c>
      <c r="U308" s="1">
        <v>408492</v>
      </c>
      <c r="W308" s="19">
        <v>44771</v>
      </c>
      <c r="X308" s="19">
        <v>77.73</v>
      </c>
      <c r="Y308" s="19">
        <v>81.819999999999993</v>
      </c>
      <c r="AA308" s="4"/>
      <c r="AB308" s="4"/>
      <c r="AC308" s="4"/>
    </row>
    <row r="309" spans="13:29" ht="16" customHeight="1" x14ac:dyDescent="0.25">
      <c r="M309" s="33">
        <v>46020</v>
      </c>
      <c r="O309" s="33" cm="1">
        <f t="array" ref="O309">IFERROR(INDEX(Y:Y,MATCH($M309,$W:$W,0),),O308)</f>
        <v>93.57</v>
      </c>
      <c r="P309" s="33" cm="1">
        <f t="array" ref="P309">IFERROR(INDEX(T:T,MATCH(M309,S:S,0),),P308)</f>
        <v>1.04</v>
      </c>
      <c r="Q309" s="33" cm="1">
        <f t="array" ref="Q309">IFERROR(INDEX(U:U,MATCH($M309,$S:$S,0),),Q308)</f>
        <v>336520</v>
      </c>
      <c r="S309" s="1">
        <v>44840</v>
      </c>
      <c r="T309" s="1">
        <v>3.01</v>
      </c>
      <c r="U309" s="1">
        <v>386248</v>
      </c>
      <c r="W309" s="19">
        <v>44774</v>
      </c>
      <c r="X309" s="19">
        <v>77.39</v>
      </c>
      <c r="Y309" s="19">
        <v>81.2</v>
      </c>
      <c r="AA309" s="4"/>
      <c r="AB309" s="4"/>
      <c r="AC309" s="4"/>
    </row>
    <row r="310" spans="13:29" ht="16" customHeight="1" x14ac:dyDescent="0.25">
      <c r="M310" s="33">
        <v>46021</v>
      </c>
      <c r="O310" s="33" cm="1">
        <f t="array" ref="O310">IFERROR(INDEX(Y:Y,MATCH($M310,$W:$W,0),),O309)</f>
        <v>93.55</v>
      </c>
      <c r="P310" s="33" cm="1">
        <f t="array" ref="P310">IFERROR(INDEX(T:T,MATCH(M310,S:S,0),),P309)</f>
        <v>1.08</v>
      </c>
      <c r="Q310" s="33" cm="1">
        <f t="array" ref="Q310">IFERROR(INDEX(U:U,MATCH($M310,$S:$S,0),),Q309)</f>
        <v>1132725</v>
      </c>
      <c r="S310" s="1">
        <v>44843</v>
      </c>
      <c r="T310" s="1">
        <v>3.07</v>
      </c>
      <c r="U310" s="1">
        <v>395606</v>
      </c>
      <c r="W310" s="19">
        <v>44768</v>
      </c>
      <c r="X310" s="19">
        <v>80.05</v>
      </c>
      <c r="Y310" s="19">
        <v>84.14</v>
      </c>
      <c r="AA310" s="4"/>
      <c r="AB310" s="4"/>
      <c r="AC310" s="4"/>
    </row>
    <row r="311" spans="13:29" ht="16" customHeight="1" x14ac:dyDescent="0.25">
      <c r="M311" s="33">
        <v>46022</v>
      </c>
      <c r="O311" s="33" cm="1">
        <f t="array" ref="O311">IFERROR(INDEX(Y:Y,MATCH($M311,$W:$W,0),),O310)</f>
        <v>93.55</v>
      </c>
      <c r="P311" s="33" cm="1">
        <f t="array" ref="P311">IFERROR(INDEX(T:T,MATCH(M311,S:S,0),),P310)</f>
        <v>1.08</v>
      </c>
      <c r="Q311" s="33" cm="1">
        <f t="array" ref="Q311">IFERROR(INDEX(U:U,MATCH($M311,$S:$S,0),),Q310)</f>
        <v>1132725</v>
      </c>
      <c r="S311" s="1">
        <v>44844</v>
      </c>
      <c r="T311" s="1">
        <v>3.1</v>
      </c>
      <c r="U311" s="1">
        <v>2122973</v>
      </c>
      <c r="W311" s="19">
        <v>44782</v>
      </c>
      <c r="X311" s="19">
        <v>77.09</v>
      </c>
      <c r="Y311" s="19">
        <v>81.180000000000007</v>
      </c>
      <c r="AA311" s="4"/>
      <c r="AB311" s="4"/>
      <c r="AC311" s="4"/>
    </row>
    <row r="312" spans="13:29" ht="16" customHeight="1" x14ac:dyDescent="0.25">
      <c r="M312" s="33">
        <v>46023</v>
      </c>
      <c r="O312" s="33" cm="1">
        <f t="array" ref="O312">IFERROR(INDEX(Y:Y,MATCH($M312,$W:$W,0),),O311)</f>
        <v>93.55</v>
      </c>
      <c r="P312" s="33" cm="1">
        <f t="array" ref="P312">IFERROR(INDEX(T:T,MATCH(M312,S:S,0),),P311)</f>
        <v>1.06</v>
      </c>
      <c r="Q312" s="33" cm="1">
        <f t="array" ref="Q312">IFERROR(INDEX(U:U,MATCH($M312,$S:$S,0),),Q311)</f>
        <v>533339</v>
      </c>
      <c r="S312" s="1">
        <v>44845</v>
      </c>
      <c r="T312" s="1">
        <v>2.89</v>
      </c>
      <c r="U312" s="1">
        <v>585065</v>
      </c>
      <c r="W312" s="19">
        <v>44777</v>
      </c>
      <c r="X312" s="19">
        <v>76.989999999999995</v>
      </c>
      <c r="Y312" s="19">
        <v>81.08</v>
      </c>
      <c r="AA312" s="4"/>
      <c r="AB312" s="4"/>
      <c r="AC312" s="4"/>
    </row>
    <row r="313" spans="13:29" ht="16" customHeight="1" x14ac:dyDescent="0.25">
      <c r="M313" s="33">
        <v>46024</v>
      </c>
      <c r="O313" s="33" cm="1">
        <f t="array" ref="O313">IFERROR(INDEX(Y:Y,MATCH($M313,$W:$W,0),),O312)</f>
        <v>93.55</v>
      </c>
      <c r="P313" s="33" cm="1">
        <f t="array" ref="P313">IFERROR(INDEX(T:T,MATCH(M313,S:S,0),),P312)</f>
        <v>1.06</v>
      </c>
      <c r="Q313" s="33" cm="1">
        <f t="array" ref="Q313">IFERROR(INDEX(U:U,MATCH($M313,$S:$S,0),),Q312)</f>
        <v>533339</v>
      </c>
      <c r="S313" s="1">
        <v>44846</v>
      </c>
      <c r="T313" s="1">
        <v>2.92</v>
      </c>
      <c r="U313" s="1">
        <v>495194</v>
      </c>
      <c r="W313" s="19">
        <v>44775</v>
      </c>
      <c r="X313" s="19">
        <v>76.81</v>
      </c>
      <c r="Y313" s="19">
        <v>80.89</v>
      </c>
      <c r="AA313" s="4"/>
      <c r="AB313" s="4"/>
      <c r="AC313" s="4"/>
    </row>
    <row r="314" spans="13:29" ht="16" customHeight="1" x14ac:dyDescent="0.25">
      <c r="M314" s="33">
        <v>46027</v>
      </c>
      <c r="O314" s="33" cm="1">
        <f t="array" ref="O314">IFERROR(INDEX(Y:Y,MATCH($M314,$W:$W,0),),O313)</f>
        <v>93.38</v>
      </c>
      <c r="P314" s="33" cm="1">
        <f t="array" ref="P314">IFERROR(INDEX(T:T,MATCH(M314,S:S,0),),P313)</f>
        <v>0.92</v>
      </c>
      <c r="Q314" s="33" cm="1">
        <f t="array" ref="Q314">IFERROR(INDEX(U:U,MATCH($M314,$S:$S,0),),Q313)</f>
        <v>599055</v>
      </c>
      <c r="S314" s="1">
        <v>44847</v>
      </c>
      <c r="T314" s="1">
        <v>2.68</v>
      </c>
      <c r="U314" s="1">
        <v>544449</v>
      </c>
      <c r="W314" s="19">
        <v>44783</v>
      </c>
      <c r="X314" s="19">
        <v>77.19</v>
      </c>
      <c r="Y314" s="19">
        <v>81.27</v>
      </c>
      <c r="AA314" s="4"/>
      <c r="AB314" s="4"/>
      <c r="AC314" s="4"/>
    </row>
    <row r="315" spans="13:29" ht="16" customHeight="1" x14ac:dyDescent="0.25">
      <c r="M315" s="33">
        <v>46028</v>
      </c>
      <c r="O315" s="33" cm="1">
        <f t="array" ref="O315">IFERROR(INDEX(Y:Y,MATCH($M315,$W:$W,0),),O314)</f>
        <v>93.54</v>
      </c>
      <c r="P315" s="33" cm="1">
        <f t="array" ref="P315">IFERROR(INDEX(T:T,MATCH(M315,S:S,0),),P314)</f>
        <v>0.89</v>
      </c>
      <c r="Q315" s="33" cm="1">
        <f t="array" ref="Q315">IFERROR(INDEX(U:U,MATCH($M315,$S:$S,0),),Q314)</f>
        <v>350998</v>
      </c>
      <c r="S315" s="1">
        <v>44850</v>
      </c>
      <c r="T315" s="1">
        <v>2.91</v>
      </c>
      <c r="U315" s="1">
        <v>737245</v>
      </c>
      <c r="W315" s="19">
        <v>44776</v>
      </c>
      <c r="X315" s="19">
        <v>76.989999999999995</v>
      </c>
      <c r="Y315" s="19">
        <v>81.08</v>
      </c>
      <c r="AA315" s="4"/>
      <c r="AB315" s="4"/>
      <c r="AC315" s="4"/>
    </row>
    <row r="316" spans="13:29" ht="16" customHeight="1" x14ac:dyDescent="0.25">
      <c r="M316" s="33">
        <v>46029</v>
      </c>
      <c r="O316" s="33" cm="1">
        <f t="array" ref="O316">IFERROR(INDEX(Y:Y,MATCH($M316,$W:$W,0),),O315)</f>
        <v>93.59</v>
      </c>
      <c r="P316" s="33" cm="1">
        <f t="array" ref="P316">IFERROR(INDEX(T:T,MATCH(M316,S:S,0),),P315)</f>
        <v>0.89</v>
      </c>
      <c r="Q316" s="33" cm="1">
        <f t="array" ref="Q316">IFERROR(INDEX(U:U,MATCH($M316,$S:$S,0),),Q315)</f>
        <v>338289</v>
      </c>
      <c r="S316" s="1">
        <v>44851</v>
      </c>
      <c r="T316" s="1">
        <v>2.97</v>
      </c>
      <c r="U316" s="1">
        <v>529986</v>
      </c>
      <c r="W316" s="19">
        <v>44778</v>
      </c>
      <c r="X316" s="19">
        <v>77.040000000000006</v>
      </c>
      <c r="Y316" s="19">
        <v>81.13</v>
      </c>
      <c r="AA316" s="4"/>
      <c r="AB316" s="4"/>
      <c r="AC316" s="4"/>
    </row>
    <row r="317" spans="13:29" ht="16" customHeight="1" x14ac:dyDescent="0.25">
      <c r="M317" s="33">
        <v>46030</v>
      </c>
      <c r="O317" s="33" cm="1">
        <f t="array" ref="O317">IFERROR(INDEX(Y:Y,MATCH($M317,$W:$W,0),),O316)</f>
        <v>93.62</v>
      </c>
      <c r="P317" s="33" cm="1">
        <f t="array" ref="P317">IFERROR(INDEX(T:T,MATCH(M317,S:S,0),),P316)</f>
        <v>0.97</v>
      </c>
      <c r="Q317" s="33" cm="1">
        <f t="array" ref="Q317">IFERROR(INDEX(U:U,MATCH($M317,$S:$S,0),),Q316)</f>
        <v>347730</v>
      </c>
      <c r="S317" s="1">
        <v>44852</v>
      </c>
      <c r="T317" s="1">
        <v>3.2</v>
      </c>
      <c r="U317" s="1">
        <v>723490</v>
      </c>
      <c r="W317" s="19">
        <v>44784</v>
      </c>
      <c r="X317" s="19">
        <v>76.900000000000006</v>
      </c>
      <c r="Y317" s="19">
        <v>80.989999999999995</v>
      </c>
      <c r="AA317" s="4"/>
      <c r="AB317" s="4"/>
      <c r="AC317" s="4"/>
    </row>
    <row r="318" spans="13:29" ht="16" customHeight="1" x14ac:dyDescent="0.25">
      <c r="M318" s="33">
        <v>46031</v>
      </c>
      <c r="O318" s="33" cm="1">
        <f t="array" ref="O318">IFERROR(INDEX(Y:Y,MATCH($M318,$W:$W,0),),O317)</f>
        <v>93.36</v>
      </c>
      <c r="P318" s="33" cm="1">
        <f t="array" ref="P318">IFERROR(INDEX(T:T,MATCH(M318,S:S,0),),P317)</f>
        <v>0.97</v>
      </c>
      <c r="Q318" s="33" cm="1">
        <f t="array" ref="Q318">IFERROR(INDEX(U:U,MATCH($M318,$S:$S,0),),Q317)</f>
        <v>347730</v>
      </c>
      <c r="S318" s="1">
        <v>44853</v>
      </c>
      <c r="T318" s="1">
        <v>3.18</v>
      </c>
      <c r="U318" s="1">
        <v>886242</v>
      </c>
      <c r="W318" s="19">
        <v>44781</v>
      </c>
      <c r="X318" s="19">
        <v>77.12</v>
      </c>
      <c r="Y318" s="19">
        <v>81.209999999999994</v>
      </c>
      <c r="AA318" s="4"/>
      <c r="AB318" s="4"/>
      <c r="AC318" s="4"/>
    </row>
    <row r="319" spans="13:29" ht="16" customHeight="1" x14ac:dyDescent="0.25">
      <c r="M319" s="33">
        <v>46034</v>
      </c>
      <c r="O319" s="33" cm="1">
        <f t="array" ref="O319">IFERROR(INDEX(Y:Y,MATCH($M319,$W:$W,0),),O318)</f>
        <v>93.61</v>
      </c>
      <c r="P319" s="33" cm="1">
        <f t="array" ref="P319">IFERROR(INDEX(T:T,MATCH(M319,S:S,0),),P318)</f>
        <v>0.99</v>
      </c>
      <c r="Q319" s="33" cm="1">
        <f t="array" ref="Q319">IFERROR(INDEX(U:U,MATCH($M319,$S:$S,0),),Q318)</f>
        <v>438106</v>
      </c>
      <c r="S319" s="1">
        <v>44854</v>
      </c>
      <c r="T319" s="1">
        <v>3.53</v>
      </c>
      <c r="U319" s="1">
        <v>989428</v>
      </c>
      <c r="W319" s="19">
        <v>44785</v>
      </c>
      <c r="X319" s="19">
        <v>76.75</v>
      </c>
      <c r="Y319" s="19">
        <v>80.84</v>
      </c>
      <c r="AA319" s="4"/>
      <c r="AB319" s="4"/>
      <c r="AC319" s="4"/>
    </row>
    <row r="320" spans="13:29" ht="16" customHeight="1" x14ac:dyDescent="0.25">
      <c r="M320" s="33">
        <v>46035</v>
      </c>
      <c r="O320" s="33" cm="1">
        <f t="array" ref="O320">IFERROR(INDEX(Y:Y,MATCH($M320,$W:$W,0),),O319)</f>
        <v>93.51</v>
      </c>
      <c r="P320" s="33" cm="1">
        <f t="array" ref="P320">IFERROR(INDEX(T:T,MATCH(M320,S:S,0),),P319)</f>
        <v>1.01</v>
      </c>
      <c r="Q320" s="33" cm="1">
        <f t="array" ref="Q320">IFERROR(INDEX(U:U,MATCH($M320,$S:$S,0),),Q319)</f>
        <v>164305</v>
      </c>
      <c r="S320" s="1">
        <v>44857</v>
      </c>
      <c r="T320" s="1">
        <v>3.46</v>
      </c>
      <c r="U320" s="1">
        <v>708785</v>
      </c>
      <c r="W320" s="19">
        <v>44792</v>
      </c>
      <c r="X320" s="19">
        <v>76.83</v>
      </c>
      <c r="Y320" s="19">
        <v>80.92</v>
      </c>
      <c r="AA320" s="4"/>
      <c r="AB320" s="4"/>
      <c r="AC320" s="4"/>
    </row>
    <row r="321" spans="13:29" ht="16" customHeight="1" x14ac:dyDescent="0.25">
      <c r="M321" s="33">
        <v>46036</v>
      </c>
      <c r="O321" s="33" cm="1">
        <f t="array" ref="O321">IFERROR(INDEX(Y:Y,MATCH($M321,$W:$W,0),),O320)</f>
        <v>93.54</v>
      </c>
      <c r="P321" s="33" cm="1">
        <f t="array" ref="P321">IFERROR(INDEX(T:T,MATCH(M321,S:S,0),),P320)</f>
        <v>1.06</v>
      </c>
      <c r="Q321" s="33" cm="1">
        <f t="array" ref="Q321">IFERROR(INDEX(U:U,MATCH($M321,$S:$S,0),),Q320)</f>
        <v>291659</v>
      </c>
      <c r="S321" s="1">
        <v>44858</v>
      </c>
      <c r="T321" s="1">
        <v>3.92</v>
      </c>
      <c r="U321" s="1">
        <v>2522117</v>
      </c>
      <c r="W321" s="19">
        <v>44795</v>
      </c>
      <c r="X321" s="19">
        <v>76.819999999999993</v>
      </c>
      <c r="Y321" s="19">
        <v>80.91</v>
      </c>
      <c r="AA321" s="4"/>
      <c r="AB321" s="4"/>
      <c r="AC321" s="4"/>
    </row>
    <row r="322" spans="13:29" ht="16" customHeight="1" x14ac:dyDescent="0.25">
      <c r="M322" s="33">
        <v>46037</v>
      </c>
      <c r="O322" s="33" cm="1">
        <f t="array" ref="O322">IFERROR(INDEX(Y:Y,MATCH($M322,$W:$W,0),),O321)</f>
        <v>93.59</v>
      </c>
      <c r="P322" s="33" cm="1">
        <f t="array" ref="P322">IFERROR(INDEX(T:T,MATCH(M322,S:S,0),),P321)</f>
        <v>1.1100000000000001</v>
      </c>
      <c r="Q322" s="33" cm="1">
        <f t="array" ref="Q322">IFERROR(INDEX(U:U,MATCH($M322,$S:$S,0),),Q321)</f>
        <v>318912</v>
      </c>
      <c r="S322" s="1">
        <v>44859</v>
      </c>
      <c r="T322" s="1">
        <v>3.82</v>
      </c>
      <c r="U322" s="1">
        <v>615304</v>
      </c>
      <c r="W322" s="19">
        <v>44788</v>
      </c>
      <c r="X322" s="19">
        <v>76.89</v>
      </c>
      <c r="Y322" s="19">
        <v>80.98</v>
      </c>
      <c r="AA322" s="4"/>
      <c r="AB322" s="4"/>
      <c r="AC322" s="4"/>
    </row>
    <row r="323" spans="13:29" ht="16" customHeight="1" x14ac:dyDescent="0.25">
      <c r="M323" s="33">
        <v>46038</v>
      </c>
      <c r="O323" s="33" cm="1">
        <f t="array" ref="O323">IFERROR(INDEX(Y:Y,MATCH($M323,$W:$W,0),),O322)</f>
        <v>93.45</v>
      </c>
      <c r="P323" s="33" cm="1">
        <f t="array" ref="P323">IFERROR(INDEX(T:T,MATCH(M323,S:S,0),),P322)</f>
        <v>1.1100000000000001</v>
      </c>
      <c r="Q323" s="33" cm="1">
        <f t="array" ref="Q323">IFERROR(INDEX(U:U,MATCH($M323,$S:$S,0),),Q322)</f>
        <v>318912</v>
      </c>
      <c r="S323" s="1">
        <v>44860</v>
      </c>
      <c r="T323" s="1">
        <v>3.91</v>
      </c>
      <c r="U323" s="1">
        <v>641486</v>
      </c>
      <c r="W323" s="19">
        <v>44790</v>
      </c>
      <c r="X323" s="19">
        <v>76.87</v>
      </c>
      <c r="Y323" s="19">
        <v>80.959999999999994</v>
      </c>
      <c r="AA323" s="4"/>
      <c r="AB323" s="4"/>
      <c r="AC323" s="4"/>
    </row>
    <row r="324" spans="13:29" ht="16" customHeight="1" x14ac:dyDescent="0.25">
      <c r="M324" s="33">
        <v>46041</v>
      </c>
      <c r="O324" s="33" cm="1">
        <f t="array" ref="O324">IFERROR(INDEX(Y:Y,MATCH($M324,$W:$W,0),),O323)</f>
        <v>93.45</v>
      </c>
      <c r="P324" s="33" cm="1">
        <f t="array" ref="P324">IFERROR(INDEX(T:T,MATCH(M324,S:S,0),),P323)</f>
        <v>1.03</v>
      </c>
      <c r="Q324" s="33" cm="1">
        <f t="array" ref="Q324">IFERROR(INDEX(U:U,MATCH($M324,$S:$S,0),),Q323)</f>
        <v>242655</v>
      </c>
      <c r="S324" s="1">
        <v>44861</v>
      </c>
      <c r="T324" s="1">
        <v>4.07</v>
      </c>
      <c r="U324" s="1">
        <v>670493</v>
      </c>
      <c r="W324" s="19">
        <v>44796</v>
      </c>
      <c r="X324" s="19">
        <v>76.819999999999993</v>
      </c>
      <c r="Y324" s="19">
        <v>80.91</v>
      </c>
      <c r="AA324" s="4"/>
      <c r="AB324" s="4"/>
      <c r="AC324" s="4"/>
    </row>
    <row r="325" spans="13:29" ht="16" customHeight="1" x14ac:dyDescent="0.25">
      <c r="M325" s="33">
        <v>46042</v>
      </c>
      <c r="O325" s="33" cm="1">
        <f t="array" ref="O325">IFERROR(INDEX(Y:Y,MATCH($M325,$W:$W,0),),O324)</f>
        <v>93.3</v>
      </c>
      <c r="P325" s="33" cm="1">
        <f t="array" ref="P325">IFERROR(INDEX(T:T,MATCH(M325,S:S,0),),P324)</f>
        <v>1.08</v>
      </c>
      <c r="Q325" s="33" cm="1">
        <f t="array" ref="Q325">IFERROR(INDEX(U:U,MATCH($M325,$S:$S,0),),Q324)</f>
        <v>301797</v>
      </c>
      <c r="S325" s="1">
        <v>44864</v>
      </c>
      <c r="T325" s="1">
        <v>4.1500000000000004</v>
      </c>
      <c r="U325" s="1">
        <v>1196541</v>
      </c>
      <c r="W325" s="19">
        <v>44791</v>
      </c>
      <c r="X325" s="19">
        <v>76.95</v>
      </c>
      <c r="Y325" s="19">
        <v>81.040000000000006</v>
      </c>
      <c r="AA325" s="4"/>
      <c r="AB325" s="4"/>
      <c r="AC325" s="4"/>
    </row>
    <row r="326" spans="13:29" ht="16" customHeight="1" x14ac:dyDescent="0.25">
      <c r="M326" s="33">
        <v>46043</v>
      </c>
      <c r="O326" s="33" cm="1">
        <f t="array" ref="O326">IFERROR(INDEX(Y:Y,MATCH($M326,$W:$W,0),),O325)</f>
        <v>93.3</v>
      </c>
      <c r="P326" s="33" cm="1">
        <f t="array" ref="P326">IFERROR(INDEX(T:T,MATCH(M326,S:S,0),),P325)</f>
        <v>1.1399999999999999</v>
      </c>
      <c r="Q326" s="33" cm="1">
        <f t="array" ref="Q326">IFERROR(INDEX(U:U,MATCH($M326,$S:$S,0),),Q325)</f>
        <v>349410</v>
      </c>
      <c r="S326" s="1">
        <v>44865</v>
      </c>
      <c r="T326" s="1">
        <v>3.93</v>
      </c>
      <c r="U326" s="1">
        <v>588657</v>
      </c>
      <c r="W326" s="19">
        <v>44789</v>
      </c>
      <c r="X326" s="19">
        <v>76.790000000000006</v>
      </c>
      <c r="Y326" s="19">
        <v>80.88</v>
      </c>
      <c r="AA326" s="4"/>
      <c r="AB326" s="4"/>
      <c r="AC326" s="4"/>
    </row>
    <row r="327" spans="13:29" ht="16" customHeight="1" x14ac:dyDescent="0.25">
      <c r="M327" s="33">
        <v>46044</v>
      </c>
      <c r="O327" s="33" cm="1">
        <f t="array" ref="O327">IFERROR(INDEX(Y:Y,MATCH($M327,$W:$W,0),),O326)</f>
        <v>93.33</v>
      </c>
      <c r="P327" s="33" cm="1">
        <f t="array" ref="P327">IFERROR(INDEX(T:T,MATCH(M327,S:S,0),),P326)</f>
        <v>1.1599999999999999</v>
      </c>
      <c r="Q327" s="33" cm="1">
        <f t="array" ref="Q327">IFERROR(INDEX(U:U,MATCH($M327,$S:$S,0),),Q326)</f>
        <v>236455</v>
      </c>
      <c r="S327" s="1">
        <v>44866</v>
      </c>
      <c r="T327" s="1">
        <v>3.82</v>
      </c>
      <c r="U327" s="1">
        <v>501884</v>
      </c>
      <c r="W327" s="19">
        <v>44797</v>
      </c>
      <c r="X327" s="19">
        <v>76.819999999999993</v>
      </c>
      <c r="Y327" s="19">
        <v>80.91</v>
      </c>
      <c r="AA327" s="4"/>
      <c r="AB327" s="4"/>
      <c r="AC327" s="4"/>
    </row>
    <row r="328" spans="13:29" ht="16" customHeight="1" x14ac:dyDescent="0.25">
      <c r="M328" s="33">
        <v>46045</v>
      </c>
      <c r="O328" s="33" cm="1">
        <f t="array" ref="O328">IFERROR(INDEX(Y:Y,MATCH($M328,$W:$W,0),),O327)</f>
        <v>93.45</v>
      </c>
      <c r="P328" s="33" cm="1">
        <f t="array" ref="P328">IFERROR(INDEX(T:T,MATCH(M328,S:S,0),),P327)</f>
        <v>1.1599999999999999</v>
      </c>
      <c r="Q328" s="33" cm="1">
        <f t="array" ref="Q328">IFERROR(INDEX(U:U,MATCH($M328,$S:$S,0),),Q327)</f>
        <v>236455</v>
      </c>
      <c r="S328" s="1">
        <v>44867</v>
      </c>
      <c r="T328" s="1">
        <v>3.97</v>
      </c>
      <c r="U328" s="1">
        <v>420345</v>
      </c>
      <c r="W328" s="19">
        <v>44805</v>
      </c>
      <c r="X328" s="19">
        <v>76.849999999999994</v>
      </c>
      <c r="Y328" s="19">
        <v>80.94</v>
      </c>
      <c r="AA328" s="4"/>
      <c r="AB328" s="4"/>
      <c r="AC328" s="4"/>
    </row>
    <row r="329" spans="13:29" ht="16" customHeight="1" x14ac:dyDescent="0.25">
      <c r="M329" s="33">
        <v>46048</v>
      </c>
      <c r="O329" s="33" cm="1">
        <f t="array" ref="O329">IFERROR(INDEX(Y:Y,MATCH($M329,$W:$W,0),),O328)</f>
        <v>93.37</v>
      </c>
      <c r="P329" s="33" cm="1">
        <f t="array" ref="P329">IFERROR(INDEX(T:T,MATCH(M329,S:S,0),),P328)</f>
        <v>1.07</v>
      </c>
      <c r="Q329" s="33" cm="1">
        <f t="array" ref="Q329">IFERROR(INDEX(U:U,MATCH($M329,$S:$S,0),),Q328)</f>
        <v>216654</v>
      </c>
      <c r="S329" s="1">
        <v>44868</v>
      </c>
      <c r="T329" s="1">
        <v>4.09</v>
      </c>
      <c r="U329" s="1">
        <v>412240</v>
      </c>
      <c r="W329" s="19">
        <v>44798</v>
      </c>
      <c r="X329" s="19">
        <v>76.959999999999994</v>
      </c>
      <c r="Y329" s="19">
        <v>81.040000000000006</v>
      </c>
      <c r="AA329" s="4"/>
      <c r="AB329" s="4"/>
      <c r="AC329" s="4"/>
    </row>
    <row r="330" spans="13:29" ht="16" customHeight="1" x14ac:dyDescent="0.25">
      <c r="M330" s="33">
        <v>46049</v>
      </c>
      <c r="O330" s="33" cm="1">
        <f t="array" ref="O330">IFERROR(INDEX(Y:Y,MATCH($M330,$W:$W,0),),O329)</f>
        <v>93.43</v>
      </c>
      <c r="P330" s="33" cm="1">
        <f t="array" ref="P330">IFERROR(INDEX(T:T,MATCH(M330,S:S,0),),P329)</f>
        <v>1.06</v>
      </c>
      <c r="Q330" s="33" cm="1">
        <f t="array" ref="Q330">IFERROR(INDEX(U:U,MATCH($M330,$S:$S,0),),Q329)</f>
        <v>167918</v>
      </c>
      <c r="S330" s="1">
        <v>44871</v>
      </c>
      <c r="T330" s="1">
        <v>4.05</v>
      </c>
      <c r="U330" s="1">
        <v>378707</v>
      </c>
      <c r="W330" s="19">
        <v>44802</v>
      </c>
      <c r="X330" s="19">
        <v>76.94</v>
      </c>
      <c r="Y330" s="19">
        <v>81.03</v>
      </c>
      <c r="AA330" s="4"/>
      <c r="AB330" s="4"/>
      <c r="AC330" s="4"/>
    </row>
    <row r="331" spans="13:29" ht="16" customHeight="1" x14ac:dyDescent="0.25">
      <c r="M331" s="33">
        <v>46050</v>
      </c>
      <c r="O331" s="33" cm="1">
        <f t="array" ref="O331">IFERROR(INDEX(Y:Y,MATCH($M331,$W:$W,0),),O330)</f>
        <v>93.38</v>
      </c>
      <c r="P331" s="33" cm="1">
        <f t="array" ref="P331">IFERROR(INDEX(T:T,MATCH(M331,S:S,0),),P330)</f>
        <v>1.07</v>
      </c>
      <c r="Q331" s="33" cm="1">
        <f t="array" ref="Q331">IFERROR(INDEX(U:U,MATCH($M331,$S:$S,0),),Q330)</f>
        <v>150593</v>
      </c>
      <c r="S331" s="1">
        <v>44872</v>
      </c>
      <c r="T331" s="1">
        <v>4.1100000000000003</v>
      </c>
      <c r="U331" s="1">
        <v>487909</v>
      </c>
      <c r="W331" s="19">
        <v>44806</v>
      </c>
      <c r="X331" s="19">
        <v>76.849999999999994</v>
      </c>
      <c r="Y331" s="19">
        <v>80.94</v>
      </c>
      <c r="AA331" s="4"/>
      <c r="AB331" s="4"/>
      <c r="AC331" s="4"/>
    </row>
    <row r="332" spans="13:29" ht="16" customHeight="1" x14ac:dyDescent="0.25">
      <c r="M332" s="33">
        <v>46051</v>
      </c>
      <c r="O332" s="33" cm="1">
        <f t="array" ref="O332">IFERROR(INDEX(Y:Y,MATCH($M332,$W:$W,0),),O331)</f>
        <v>93.41</v>
      </c>
      <c r="P332" s="33" cm="1">
        <f t="array" ref="P332">IFERROR(INDEX(T:T,MATCH(M332,S:S,0),),P331)</f>
        <v>1.1000000000000001</v>
      </c>
      <c r="Q332" s="33" cm="1">
        <f t="array" ref="Q332">IFERROR(INDEX(U:U,MATCH($M332,$S:$S,0),),Q331)</f>
        <v>247274</v>
      </c>
      <c r="S332" s="1">
        <v>44873</v>
      </c>
      <c r="T332" s="1">
        <v>3.71</v>
      </c>
      <c r="U332" s="1">
        <v>560513</v>
      </c>
      <c r="W332" s="19">
        <v>44803</v>
      </c>
      <c r="X332" s="19">
        <v>76.84</v>
      </c>
      <c r="Y332" s="19">
        <v>80.930000000000007</v>
      </c>
      <c r="AA332" s="4"/>
      <c r="AB332" s="4"/>
      <c r="AC332" s="4"/>
    </row>
    <row r="333" spans="13:29" ht="16" customHeight="1" x14ac:dyDescent="0.25">
      <c r="M333" s="33">
        <v>46052</v>
      </c>
      <c r="O333" s="33" cm="1">
        <f t="array" ref="O333">IFERROR(INDEX(Y:Y,MATCH($M333,$W:$W,0),),O332)</f>
        <v>93.35</v>
      </c>
      <c r="P333" s="33" cm="1">
        <f t="array" ref="P333">IFERROR(INDEX(T:T,MATCH(M333,S:S,0),),P332)</f>
        <v>1.1000000000000001</v>
      </c>
      <c r="Q333" s="33" cm="1">
        <f t="array" ref="Q333">IFERROR(INDEX(U:U,MATCH($M333,$S:$S,0),),Q332)</f>
        <v>247274</v>
      </c>
      <c r="S333" s="1">
        <v>44874</v>
      </c>
      <c r="T333" s="1">
        <v>3.41</v>
      </c>
      <c r="U333" s="1">
        <v>2034039</v>
      </c>
      <c r="W333" s="19">
        <v>44799</v>
      </c>
      <c r="X333" s="19">
        <v>76.959999999999994</v>
      </c>
      <c r="Y333" s="19">
        <v>81.05</v>
      </c>
      <c r="AA333" s="4"/>
      <c r="AB333" s="4"/>
      <c r="AC333" s="4"/>
    </row>
    <row r="334" spans="13:29" ht="16" customHeight="1" x14ac:dyDescent="0.25">
      <c r="M334" s="33">
        <v>46055</v>
      </c>
      <c r="O334" s="33" cm="1">
        <f t="array" ref="O334">IFERROR(INDEX(Y:Y,MATCH($M334,$W:$W,0),),O333)</f>
        <v>93.29</v>
      </c>
      <c r="P334" s="33" cm="1">
        <f t="array" ref="P334">IFERROR(INDEX(T:T,MATCH(M334,S:S,0),),P333)</f>
        <v>1.08</v>
      </c>
      <c r="Q334" s="33" cm="1">
        <f t="array" ref="Q334">IFERROR(INDEX(U:U,MATCH($M334,$S:$S,0),),Q333)</f>
        <v>174216</v>
      </c>
      <c r="S334" s="1">
        <v>44875</v>
      </c>
      <c r="T334" s="1">
        <v>3.98</v>
      </c>
      <c r="U334" s="1">
        <v>1152291</v>
      </c>
      <c r="W334" s="19">
        <v>44809</v>
      </c>
      <c r="X334" s="19">
        <v>76.849999999999994</v>
      </c>
      <c r="Y334" s="19">
        <v>80.94</v>
      </c>
      <c r="AA334" s="4"/>
      <c r="AB334" s="4"/>
      <c r="AC334" s="4"/>
    </row>
    <row r="335" spans="13:29" ht="16" customHeight="1" x14ac:dyDescent="0.25">
      <c r="M335" s="33">
        <v>46056</v>
      </c>
      <c r="O335" s="33" cm="1">
        <f t="array" ref="O335">IFERROR(INDEX(Y:Y,MATCH($M335,$W:$W,0),),O334)</f>
        <v>93.32</v>
      </c>
      <c r="P335" s="33" cm="1">
        <f t="array" ref="P335">IFERROR(INDEX(T:T,MATCH(M335,S:S,0),),P334)</f>
        <v>1.08</v>
      </c>
      <c r="Q335" s="33" cm="1">
        <f t="array" ref="Q335">IFERROR(INDEX(U:U,MATCH($M335,$S:$S,0),),Q334)</f>
        <v>199692</v>
      </c>
      <c r="S335" s="1">
        <v>44878</v>
      </c>
      <c r="T335" s="1">
        <v>4.2300000000000004</v>
      </c>
      <c r="U335" s="1">
        <v>862821</v>
      </c>
      <c r="W335" s="19">
        <v>44810</v>
      </c>
      <c r="X335" s="19">
        <v>76.84</v>
      </c>
      <c r="Y335" s="19">
        <v>80.97</v>
      </c>
      <c r="AA335" s="4"/>
      <c r="AB335" s="4"/>
      <c r="AC335" s="4"/>
    </row>
    <row r="336" spans="13:29" ht="16" customHeight="1" x14ac:dyDescent="0.25">
      <c r="M336" s="33">
        <v>46057</v>
      </c>
      <c r="O336" s="33" cm="1">
        <f t="array" ref="O336">IFERROR(INDEX(Y:Y,MATCH($M336,$W:$W,0),),O335)</f>
        <v>93.28</v>
      </c>
      <c r="P336" s="33" cm="1">
        <f t="array" ref="P336">IFERROR(INDEX(T:T,MATCH(M336,S:S,0),),P335)</f>
        <v>0.99</v>
      </c>
      <c r="Q336" s="33" cm="1">
        <f t="array" ref="Q336">IFERROR(INDEX(U:U,MATCH($M336,$S:$S,0),),Q335)</f>
        <v>343261</v>
      </c>
      <c r="S336" s="1">
        <v>44879</v>
      </c>
      <c r="T336" s="1">
        <v>4.21</v>
      </c>
      <c r="U336" s="1">
        <v>601060</v>
      </c>
      <c r="W336" s="19">
        <v>44804</v>
      </c>
      <c r="X336" s="19">
        <v>76.87</v>
      </c>
      <c r="Y336" s="19">
        <v>80.959999999999994</v>
      </c>
      <c r="AA336" s="4"/>
      <c r="AB336" s="4"/>
      <c r="AC336" s="4"/>
    </row>
    <row r="337" spans="13:29" ht="16" customHeight="1" x14ac:dyDescent="0.25">
      <c r="M337" s="33">
        <v>46058</v>
      </c>
      <c r="O337" s="33" cm="1">
        <f t="array" ref="O337">IFERROR(INDEX(Y:Y,MATCH($M337,$W:$W,0),),O336)</f>
        <v>93.17</v>
      </c>
      <c r="P337" s="33" cm="1">
        <f t="array" ref="P337">IFERROR(INDEX(T:T,MATCH(M337,S:S,0),),P336)</f>
        <v>0.97</v>
      </c>
      <c r="Q337" s="33" cm="1">
        <f t="array" ref="Q337">IFERROR(INDEX(U:U,MATCH($M337,$S:$S,0),),Q336)</f>
        <v>298984</v>
      </c>
      <c r="S337" s="1">
        <v>44880</v>
      </c>
      <c r="T337" s="1">
        <v>3.87</v>
      </c>
      <c r="U337" s="1">
        <v>420850</v>
      </c>
      <c r="W337" s="19">
        <v>44818</v>
      </c>
      <c r="X337" s="19">
        <v>76.930000000000007</v>
      </c>
      <c r="Y337" s="19">
        <v>81.02</v>
      </c>
      <c r="AA337" s="4"/>
      <c r="AB337" s="4"/>
      <c r="AC337" s="4"/>
    </row>
    <row r="338" spans="13:29" ht="16" customHeight="1" x14ac:dyDescent="0.25">
      <c r="M338" s="33">
        <v>46059</v>
      </c>
      <c r="O338" s="33" cm="1">
        <f t="array" ref="O338">IFERROR(INDEX(Y:Y,MATCH($M338,$W:$W,0),),O337)</f>
        <v>93.18</v>
      </c>
      <c r="P338" s="33" cm="1">
        <f t="array" ref="P338">IFERROR(INDEX(T:T,MATCH(M338,S:S,0),),P337)</f>
        <v>0.97</v>
      </c>
      <c r="Q338" s="33" cm="1">
        <f t="array" ref="Q338">IFERROR(INDEX(U:U,MATCH($M338,$S:$S,0),),Q337)</f>
        <v>298984</v>
      </c>
      <c r="S338" s="1">
        <v>44881</v>
      </c>
      <c r="T338" s="1">
        <v>3.94</v>
      </c>
      <c r="U338" s="1">
        <v>1113508</v>
      </c>
      <c r="W338" s="19">
        <v>44813</v>
      </c>
      <c r="X338" s="19">
        <v>76.92</v>
      </c>
      <c r="Y338" s="19">
        <v>81.010000000000005</v>
      </c>
      <c r="AA338" s="4"/>
      <c r="AB338" s="4"/>
      <c r="AC338" s="4"/>
    </row>
    <row r="339" spans="13:29" ht="16" customHeight="1" x14ac:dyDescent="0.25">
      <c r="M339" s="33">
        <v>46062</v>
      </c>
      <c r="O339" s="33" cm="1">
        <f t="array" ref="O339">IFERROR(INDEX(Y:Y,MATCH($M339,$W:$W,0),),O338)</f>
        <v>93.16</v>
      </c>
      <c r="P339" s="33" cm="1">
        <f t="array" ref="P339">IFERROR(INDEX(T:T,MATCH(M339,S:S,0),),P338)</f>
        <v>0.77</v>
      </c>
      <c r="Q339" s="33" cm="1">
        <f t="array" ref="Q339">IFERROR(INDEX(U:U,MATCH($M339,$S:$S,0),),Q338)</f>
        <v>541285</v>
      </c>
      <c r="S339" s="1">
        <v>44882</v>
      </c>
      <c r="T339" s="1">
        <v>3.73</v>
      </c>
      <c r="U339" s="1">
        <v>455646</v>
      </c>
      <c r="W339" s="19">
        <v>44811</v>
      </c>
      <c r="X339" s="19">
        <v>76.92</v>
      </c>
      <c r="Y339" s="19">
        <v>81.010000000000005</v>
      </c>
      <c r="AA339" s="4"/>
      <c r="AB339" s="4"/>
      <c r="AC339" s="4"/>
    </row>
    <row r="340" spans="13:29" ht="16" customHeight="1" x14ac:dyDescent="0.25">
      <c r="M340" s="33">
        <v>46063</v>
      </c>
      <c r="O340" s="33" cm="1">
        <f t="array" ref="O340">IFERROR(INDEX(Y:Y,MATCH($M340,$W:$W,0),),O339)</f>
        <v>93.13</v>
      </c>
      <c r="P340" s="33" cm="1">
        <f t="array" ref="P340">IFERROR(INDEX(T:T,MATCH(M340,S:S,0),),P339)</f>
        <v>0.85</v>
      </c>
      <c r="Q340" s="33" cm="1">
        <f t="array" ref="Q340">IFERROR(INDEX(U:U,MATCH($M340,$S:$S,0),),Q339)</f>
        <v>850834</v>
      </c>
      <c r="S340" s="1">
        <v>44885</v>
      </c>
      <c r="T340" s="1">
        <v>3.39</v>
      </c>
      <c r="U340" s="1">
        <v>634994</v>
      </c>
      <c r="W340" s="19">
        <v>44819</v>
      </c>
      <c r="X340" s="19">
        <v>76.92</v>
      </c>
      <c r="Y340" s="19">
        <v>81.010000000000005</v>
      </c>
      <c r="AA340" s="4"/>
      <c r="AB340" s="4"/>
      <c r="AC340" s="4"/>
    </row>
    <row r="341" spans="13:29" ht="16" customHeight="1" x14ac:dyDescent="0.25">
      <c r="M341" s="33">
        <v>46064</v>
      </c>
      <c r="O341" s="33" cm="1">
        <f t="array" ref="O341">IFERROR(INDEX(Y:Y,MATCH($M341,$W:$W,0),),O340)</f>
        <v>93.13</v>
      </c>
      <c r="P341" s="33" cm="1">
        <f t="array" ref="P341">IFERROR(INDEX(T:T,MATCH(M341,S:S,0),),P340)</f>
        <v>0.85</v>
      </c>
      <c r="Q341" s="33" cm="1">
        <f t="array" ref="Q341">IFERROR(INDEX(U:U,MATCH($M341,$S:$S,0),),Q340)</f>
        <v>346431</v>
      </c>
      <c r="S341" s="1">
        <v>44886</v>
      </c>
      <c r="T341" s="1">
        <v>3.4</v>
      </c>
      <c r="U341" s="1">
        <v>571538</v>
      </c>
      <c r="W341" s="19">
        <v>44812</v>
      </c>
      <c r="X341" s="19">
        <v>76.930000000000007</v>
      </c>
      <c r="Y341" s="19">
        <v>81.02</v>
      </c>
      <c r="AA341" s="4"/>
      <c r="AB341" s="4"/>
      <c r="AC341" s="4"/>
    </row>
    <row r="342" spans="13:29" ht="16" customHeight="1" x14ac:dyDescent="0.25">
      <c r="M342" s="33">
        <v>46065</v>
      </c>
      <c r="O342" s="33" cm="1">
        <f t="array" ref="O342">IFERROR(INDEX(Y:Y,MATCH($M342,$W:$W,0),),O341)</f>
        <v>93.11</v>
      </c>
      <c r="P342" s="33" cm="1">
        <f t="array" ref="P342">IFERROR(INDEX(T:T,MATCH(M342,S:S,0),),P341)</f>
        <v>0.89</v>
      </c>
      <c r="Q342" s="33" cm="1">
        <f t="array" ref="Q342">IFERROR(INDEX(U:U,MATCH($M342,$S:$S,0),),Q341)</f>
        <v>160815</v>
      </c>
      <c r="S342" s="1">
        <v>44887</v>
      </c>
      <c r="T342" s="1">
        <v>3.4</v>
      </c>
      <c r="U342" s="1">
        <v>268325</v>
      </c>
      <c r="W342" s="19">
        <v>44820</v>
      </c>
      <c r="X342" s="19">
        <v>76.88</v>
      </c>
      <c r="Y342" s="19">
        <v>80.97</v>
      </c>
      <c r="AA342" s="4"/>
      <c r="AB342" s="4"/>
      <c r="AC342" s="4"/>
    </row>
    <row r="343" spans="13:29" ht="16" customHeight="1" x14ac:dyDescent="0.25">
      <c r="M343" s="33">
        <v>46066</v>
      </c>
      <c r="O343" s="33" cm="1">
        <f t="array" ref="O343">IFERROR(INDEX(Y:Y,MATCH($M343,$W:$W,0),),O342)</f>
        <v>93.13</v>
      </c>
      <c r="P343" s="33" cm="1">
        <f t="array" ref="P343">IFERROR(INDEX(T:T,MATCH(M343,S:S,0),),P342)</f>
        <v>0.89</v>
      </c>
      <c r="Q343" s="33" cm="1">
        <f t="array" ref="Q343">IFERROR(INDEX(U:U,MATCH($M343,$S:$S,0),),Q342)</f>
        <v>160815</v>
      </c>
      <c r="S343" s="1">
        <v>44889</v>
      </c>
      <c r="T343" s="1">
        <v>3.36</v>
      </c>
      <c r="U343" s="1">
        <v>237198</v>
      </c>
      <c r="W343" s="19">
        <v>44816</v>
      </c>
      <c r="X343" s="19">
        <v>76.95</v>
      </c>
      <c r="Y343" s="19">
        <v>81.03</v>
      </c>
      <c r="AA343" s="4"/>
      <c r="AB343" s="4"/>
      <c r="AC343" s="4"/>
    </row>
    <row r="344" spans="13:29" ht="16" customHeight="1" x14ac:dyDescent="0.25">
      <c r="M344" s="33">
        <v>46069</v>
      </c>
      <c r="O344" s="33" cm="1">
        <f t="array" ref="O344">IFERROR(INDEX(Y:Y,MATCH($M344,$W:$W,0),),O343)</f>
        <v>93.13</v>
      </c>
      <c r="P344" s="33" cm="1">
        <f t="array" ref="P344">IFERROR(INDEX(T:T,MATCH(M344,S:S,0),),P343)</f>
        <v>0.89</v>
      </c>
      <c r="Q344" s="33" cm="1">
        <f t="array" ref="Q344">IFERROR(INDEX(U:U,MATCH($M344,$S:$S,0),),Q343)</f>
        <v>160815</v>
      </c>
      <c r="S344" s="1">
        <v>44892</v>
      </c>
      <c r="T344" s="1">
        <v>3.28</v>
      </c>
      <c r="U344" s="1">
        <v>428172</v>
      </c>
      <c r="W344" s="19">
        <v>44830</v>
      </c>
      <c r="X344" s="19">
        <v>76.37</v>
      </c>
      <c r="Y344" s="19">
        <v>80.459999999999994</v>
      </c>
      <c r="AA344" s="4"/>
      <c r="AB344" s="4"/>
      <c r="AC344" s="4"/>
    </row>
    <row r="345" spans="13:29" ht="16" customHeight="1" x14ac:dyDescent="0.25">
      <c r="M345" s="33">
        <v>46070</v>
      </c>
      <c r="O345" s="33" cm="1">
        <f t="array" ref="O345">IFERROR(INDEX(Y:Y,MATCH($M345,$W:$W,0),),O344)</f>
        <v>93.19</v>
      </c>
      <c r="P345" s="33" cm="1">
        <f t="array" ref="P345">IFERROR(INDEX(T:T,MATCH(M345,S:S,0),),P344)</f>
        <v>0.86</v>
      </c>
      <c r="Q345" s="33" cm="1">
        <f t="array" ref="Q345">IFERROR(INDEX(U:U,MATCH($M345,$S:$S,0),),Q344)</f>
        <v>147388</v>
      </c>
      <c r="S345" s="1">
        <v>44893</v>
      </c>
      <c r="T345" s="1">
        <v>3.17</v>
      </c>
      <c r="U345" s="1">
        <v>350829</v>
      </c>
      <c r="W345" s="19">
        <v>44817</v>
      </c>
      <c r="X345" s="19">
        <v>76.930000000000007</v>
      </c>
      <c r="Y345" s="19">
        <v>81.02</v>
      </c>
      <c r="AA345" s="4"/>
      <c r="AB345" s="4"/>
      <c r="AC345" s="4"/>
    </row>
    <row r="346" spans="13:29" ht="16" customHeight="1" x14ac:dyDescent="0.25">
      <c r="M346" s="33">
        <v>46071</v>
      </c>
      <c r="O346" s="33" cm="1">
        <f t="array" ref="O346">IFERROR(INDEX(Y:Y,MATCH($M346,$W:$W,0),),O345)</f>
        <v>93.18</v>
      </c>
      <c r="P346" s="33" cm="1">
        <f t="array" ref="P346">IFERROR(INDEX(T:T,MATCH(M346,S:S,0),),P345)</f>
        <v>0.87</v>
      </c>
      <c r="Q346" s="33" cm="1">
        <f t="array" ref="Q346">IFERROR(INDEX(U:U,MATCH($M346,$S:$S,0),),Q345)</f>
        <v>128458</v>
      </c>
      <c r="S346" s="1">
        <v>44894</v>
      </c>
      <c r="T346" s="1">
        <v>3.2</v>
      </c>
      <c r="U346" s="1">
        <v>791658</v>
      </c>
      <c r="W346" s="19">
        <v>44825</v>
      </c>
      <c r="X346" s="19">
        <v>76.650000000000006</v>
      </c>
      <c r="Y346" s="19">
        <v>80.739999999999995</v>
      </c>
      <c r="AA346" s="4"/>
      <c r="AB346" s="4"/>
      <c r="AC346" s="4"/>
    </row>
    <row r="347" spans="13:29" ht="16" customHeight="1" x14ac:dyDescent="0.25">
      <c r="M347" s="33">
        <v>46072</v>
      </c>
      <c r="O347" s="33" cm="1">
        <f t="array" ref="O347">IFERROR(INDEX(Y:Y,MATCH($M347,$W:$W,0),),O346)</f>
        <v>93.19</v>
      </c>
      <c r="P347" s="33" cm="1">
        <f t="array" ref="P347">IFERROR(INDEX(T:T,MATCH(M347,S:S,0),),P346)</f>
        <v>0.85</v>
      </c>
      <c r="Q347" s="33" cm="1">
        <f t="array" ref="Q347">IFERROR(INDEX(U:U,MATCH($M347,$S:$S,0),),Q346)</f>
        <v>121842</v>
      </c>
      <c r="S347" s="1">
        <v>44895</v>
      </c>
      <c r="T347" s="1">
        <v>3.38</v>
      </c>
      <c r="U347" s="1">
        <v>594480</v>
      </c>
      <c r="W347" s="19">
        <v>44823</v>
      </c>
      <c r="X347" s="19">
        <v>76.77</v>
      </c>
      <c r="Y347" s="19">
        <v>80.86</v>
      </c>
      <c r="AA347" s="4"/>
      <c r="AB347" s="4"/>
      <c r="AC347" s="4"/>
    </row>
    <row r="348" spans="13:29" ht="16" customHeight="1" x14ac:dyDescent="0.25">
      <c r="M348" s="33">
        <v>46073</v>
      </c>
      <c r="O348" s="33" cm="1">
        <f t="array" ref="O348">IFERROR(INDEX(Y:Y,MATCH($M348,$W:$W,0),),O347)</f>
        <v>93.18</v>
      </c>
      <c r="P348" s="33" cm="1">
        <f t="array" ref="P348">IFERROR(INDEX(T:T,MATCH(M348,S:S,0),),P347)</f>
        <v>0.9</v>
      </c>
      <c r="Q348" s="33" cm="1">
        <f t="array" ref="Q348">IFERROR(INDEX(U:U,MATCH($M348,$S:$S,0),),Q347)</f>
        <v>185790</v>
      </c>
      <c r="S348" s="1">
        <v>44896</v>
      </c>
      <c r="T348" s="1">
        <v>3.63</v>
      </c>
      <c r="U348" s="1">
        <v>475218</v>
      </c>
      <c r="W348" s="19">
        <v>44831</v>
      </c>
      <c r="X348" s="19">
        <v>76.25</v>
      </c>
      <c r="Y348" s="19">
        <v>80.34</v>
      </c>
      <c r="AA348" s="4"/>
      <c r="AB348" s="4"/>
      <c r="AC348" s="4"/>
    </row>
    <row r="349" spans="13:29" ht="16" customHeight="1" x14ac:dyDescent="0.25">
      <c r="M349" s="33">
        <v>46076</v>
      </c>
      <c r="O349" s="33" cm="1">
        <f t="array" ref="O349">IFERROR(INDEX(Y:Y,MATCH($M349,$W:$W,0),),O348)</f>
        <v>93.14</v>
      </c>
      <c r="P349" s="33" cm="1">
        <f t="array" ref="P349">IFERROR(INDEX(T:T,MATCH(M349,S:S,0),),P348)</f>
        <v>0.82</v>
      </c>
      <c r="Q349" s="33" cm="1">
        <f t="array" ref="Q349">IFERROR(INDEX(U:U,MATCH($M349,$S:$S,0),),Q348)</f>
        <v>265429</v>
      </c>
      <c r="S349" s="1">
        <v>44899</v>
      </c>
      <c r="T349" s="1">
        <v>3.57</v>
      </c>
      <c r="U349" s="1">
        <v>340724</v>
      </c>
      <c r="W349" s="19">
        <v>44824</v>
      </c>
      <c r="X349" s="19">
        <v>76.69</v>
      </c>
      <c r="Y349" s="19">
        <v>80.78</v>
      </c>
      <c r="AA349" s="4"/>
      <c r="AB349" s="4"/>
      <c r="AC349" s="4"/>
    </row>
    <row r="350" spans="13:29" ht="16" customHeight="1" x14ac:dyDescent="0.25">
      <c r="M350" s="33">
        <v>46077</v>
      </c>
      <c r="O350" s="33" cm="1">
        <f t="array" ref="O350">IFERROR(INDEX(Y:Y,MATCH($M350,$W:$W,0),),O349)</f>
        <v>93.14</v>
      </c>
      <c r="P350" s="33" cm="1">
        <f t="array" ref="P350">IFERROR(INDEX(T:T,MATCH(M350,S:S,0),),P349)</f>
        <v>0.85</v>
      </c>
      <c r="Q350" s="33" cm="1">
        <f t="array" ref="Q350">IFERROR(INDEX(U:U,MATCH($M350,$S:$S,0),),Q349)</f>
        <v>291450</v>
      </c>
      <c r="S350" s="1">
        <v>44900</v>
      </c>
      <c r="T350" s="1">
        <v>3.45</v>
      </c>
      <c r="U350" s="1">
        <v>368293</v>
      </c>
      <c r="W350" s="19">
        <v>44826</v>
      </c>
      <c r="X350" s="19">
        <v>76.599999999999994</v>
      </c>
      <c r="Y350" s="19">
        <v>80.69</v>
      </c>
      <c r="AA350" s="4"/>
      <c r="AB350" s="4"/>
      <c r="AC350" s="4"/>
    </row>
    <row r="351" spans="13:29" ht="16" customHeight="1" x14ac:dyDescent="0.25">
      <c r="M351" s="33">
        <v>46078</v>
      </c>
      <c r="O351" s="33" cm="1">
        <f t="array" ref="O351">IFERROR(INDEX(Y:Y,MATCH($M351,$W:$W,0),),O350)</f>
        <v>93.14</v>
      </c>
      <c r="P351" s="33" cm="1">
        <f t="array" ref="P351">IFERROR(INDEX(T:T,MATCH(M351,S:S,0),),P350)</f>
        <v>0.85</v>
      </c>
      <c r="Q351" s="33" cm="1">
        <f t="array" ref="Q351">IFERROR(INDEX(U:U,MATCH($M351,$S:$S,0),),Q350)</f>
        <v>127050</v>
      </c>
      <c r="S351" s="1">
        <v>44901</v>
      </c>
      <c r="T351" s="1">
        <v>3.38</v>
      </c>
      <c r="U351" s="1">
        <v>353750</v>
      </c>
      <c r="W351" s="19">
        <v>44832</v>
      </c>
      <c r="X351" s="19">
        <v>75.95</v>
      </c>
      <c r="Y351" s="19">
        <v>80.040000000000006</v>
      </c>
      <c r="AA351" s="4"/>
      <c r="AB351" s="4"/>
      <c r="AC351" s="4"/>
    </row>
    <row r="352" spans="13:29" ht="16" customHeight="1" x14ac:dyDescent="0.25">
      <c r="M352" s="33">
        <v>46079</v>
      </c>
      <c r="O352" s="33" cm="1">
        <f t="array" ref="O352">IFERROR(INDEX(Y:Y,MATCH($M352,$W:$W,0),),O351)</f>
        <v>93.09</v>
      </c>
      <c r="P352" s="33" cm="1">
        <f t="array" ref="P352">IFERROR(INDEX(T:T,MATCH(M352,S:S,0),),P351)</f>
        <v>0.86</v>
      </c>
      <c r="Q352" s="33" cm="1">
        <f t="array" ref="Q352">IFERROR(INDEX(U:U,MATCH($M352,$S:$S,0),),Q351)</f>
        <v>78738</v>
      </c>
      <c r="S352" s="1">
        <v>44902</v>
      </c>
      <c r="T352" s="1">
        <v>3.39</v>
      </c>
      <c r="U352" s="1">
        <v>417759</v>
      </c>
      <c r="W352" s="19">
        <v>44827</v>
      </c>
      <c r="X352" s="19">
        <v>76.430000000000007</v>
      </c>
      <c r="Y352" s="19">
        <v>80.52</v>
      </c>
      <c r="AA352" s="4"/>
      <c r="AB352" s="4"/>
      <c r="AC352" s="4"/>
    </row>
    <row r="353" spans="13:29" ht="16" customHeight="1" x14ac:dyDescent="0.25">
      <c r="M353" s="33">
        <v>46080</v>
      </c>
      <c r="O353" s="33" cm="1">
        <f t="array" ref="O353">IFERROR(INDEX(Y:Y,MATCH($M353,$W:$W,0),),O352)</f>
        <v>93.13</v>
      </c>
      <c r="P353" s="33" cm="1">
        <f t="array" ref="P353">IFERROR(INDEX(T:T,MATCH(M353,S:S,0),),P352)</f>
        <v>0.86</v>
      </c>
      <c r="Q353" s="33" cm="1">
        <f t="array" ref="Q353">IFERROR(INDEX(U:U,MATCH($M353,$S:$S,0),),Q352)</f>
        <v>78738</v>
      </c>
      <c r="S353" s="1">
        <v>44903</v>
      </c>
      <c r="T353" s="1">
        <v>3.17</v>
      </c>
      <c r="U353" s="1">
        <v>456937</v>
      </c>
      <c r="W353" s="19">
        <v>44833</v>
      </c>
      <c r="X353" s="19">
        <v>75.61</v>
      </c>
      <c r="Y353" s="19">
        <v>79.7</v>
      </c>
      <c r="AA353" s="4"/>
      <c r="AB353" s="4"/>
      <c r="AC353" s="4"/>
    </row>
    <row r="354" spans="13:29" ht="16" customHeight="1" x14ac:dyDescent="0.25">
      <c r="M354" s="33">
        <v>46083</v>
      </c>
      <c r="O354" s="33" cm="1">
        <f t="array" ref="O354">IFERROR(INDEX(Y:Y,MATCH($M354,$W:$W,0),),O353)</f>
        <v>93.02</v>
      </c>
      <c r="P354" s="33" cm="1">
        <f t="array" ref="P354">IFERROR(INDEX(T:T,MATCH(M354,S:S,0),),P353)</f>
        <v>0.83</v>
      </c>
      <c r="Q354" s="33" cm="1">
        <f t="array" ref="Q354">IFERROR(INDEX(U:U,MATCH($M354,$S:$S,0),),Q353)</f>
        <v>184228</v>
      </c>
      <c r="S354" s="1">
        <v>44906</v>
      </c>
      <c r="T354" s="1">
        <v>3.18</v>
      </c>
      <c r="U354" s="1">
        <v>1559853</v>
      </c>
      <c r="W354" s="19">
        <v>44841</v>
      </c>
      <c r="X354" s="19">
        <v>75.709999999999994</v>
      </c>
      <c r="Y354" s="19">
        <v>79.790000000000006</v>
      </c>
      <c r="AA354" s="4"/>
      <c r="AB354" s="4"/>
      <c r="AC354" s="4"/>
    </row>
    <row r="355" spans="13:29" ht="16" customHeight="1" x14ac:dyDescent="0.25">
      <c r="M355" s="33">
        <v>46084</v>
      </c>
      <c r="O355" s="33" cm="1">
        <f t="array" ref="O355">IFERROR(INDEX(Y:Y,MATCH($M355,$W:$W,0),),O354)</f>
        <v>92.93</v>
      </c>
      <c r="P355" s="33" cm="1">
        <f t="array" ref="P355">IFERROR(INDEX(T:T,MATCH(M355,S:S,0),),P354)</f>
        <v>0.84</v>
      </c>
      <c r="Q355" s="33" cm="1">
        <f t="array" ref="Q355">IFERROR(INDEX(U:U,MATCH($M355,$S:$S,0),),Q354)</f>
        <v>335868</v>
      </c>
      <c r="S355" s="1">
        <v>44907</v>
      </c>
      <c r="T355" s="1">
        <v>3.12</v>
      </c>
      <c r="U355" s="1">
        <v>516073</v>
      </c>
      <c r="W355" s="19">
        <v>44834</v>
      </c>
      <c r="X355" s="19">
        <v>75.56</v>
      </c>
      <c r="Y355" s="19">
        <v>79.64</v>
      </c>
      <c r="AA355" s="4"/>
      <c r="AB355" s="4"/>
      <c r="AC355" s="4"/>
    </row>
    <row r="356" spans="13:29" ht="16" customHeight="1" x14ac:dyDescent="0.25">
      <c r="M356" s="33">
        <v>46085</v>
      </c>
      <c r="O356" s="33" cm="1">
        <f t="array" ref="O356">IFERROR(INDEX(Y:Y,MATCH($M356,$W:$W,0),),O355)</f>
        <v>92.8</v>
      </c>
      <c r="P356" s="33" cm="1">
        <f t="array" ref="P356">IFERROR(INDEX(T:T,MATCH(M356,S:S,0),),P355)</f>
        <v>0.83</v>
      </c>
      <c r="Q356" s="33" cm="1">
        <f t="array" ref="Q356">IFERROR(INDEX(U:U,MATCH($M356,$S:$S,0),),Q355)</f>
        <v>209852</v>
      </c>
      <c r="S356" s="1">
        <v>44908</v>
      </c>
      <c r="T356" s="1">
        <v>3.07</v>
      </c>
      <c r="U356" s="1">
        <v>779121</v>
      </c>
      <c r="W356" s="19">
        <v>44838</v>
      </c>
      <c r="X356" s="19">
        <v>75.63</v>
      </c>
      <c r="Y356" s="19">
        <v>79.72</v>
      </c>
      <c r="AA356" s="4"/>
      <c r="AB356" s="4"/>
      <c r="AC356" s="4"/>
    </row>
    <row r="357" spans="13:29" ht="16" customHeight="1" x14ac:dyDescent="0.25">
      <c r="M357" s="33">
        <v>46086</v>
      </c>
      <c r="O357" s="33" cm="1">
        <f t="array" ref="O357">IFERROR(INDEX(Y:Y,MATCH($M357,$W:$W,0),),O356)</f>
        <v>92.82</v>
      </c>
      <c r="P357" s="33" cm="1">
        <f t="array" ref="P357">IFERROR(INDEX(T:T,MATCH(M357,S:S,0),),P356)</f>
        <v>0.83</v>
      </c>
      <c r="Q357" s="33" cm="1">
        <f t="array" ref="Q357">IFERROR(INDEX(U:U,MATCH($M357,$S:$S,0),),Q356)</f>
        <v>209852</v>
      </c>
      <c r="S357" s="1">
        <v>44909</v>
      </c>
      <c r="T357" s="1">
        <v>2.97</v>
      </c>
      <c r="U357" s="1">
        <v>564548</v>
      </c>
      <c r="W357" s="19">
        <v>44844</v>
      </c>
      <c r="X357" s="19">
        <v>75.709999999999994</v>
      </c>
      <c r="Y357" s="19">
        <v>79.790000000000006</v>
      </c>
      <c r="AA357" s="4"/>
      <c r="AB357" s="4"/>
      <c r="AC357" s="4"/>
    </row>
    <row r="358" spans="13:29" ht="16" customHeight="1" x14ac:dyDescent="0.25">
      <c r="M358" s="1"/>
      <c r="O358" s="1"/>
      <c r="S358" s="1">
        <v>44910</v>
      </c>
      <c r="T358" s="1">
        <v>2.89</v>
      </c>
      <c r="U358" s="1">
        <v>686920</v>
      </c>
      <c r="W358" s="19">
        <v>44839</v>
      </c>
      <c r="X358" s="19">
        <v>75.63</v>
      </c>
      <c r="Y358" s="19">
        <v>79.72</v>
      </c>
      <c r="AA358" s="4"/>
      <c r="AB358" s="4"/>
      <c r="AC358" s="4"/>
    </row>
    <row r="359" spans="13:29" ht="16" customHeight="1" x14ac:dyDescent="0.25">
      <c r="M359" s="1"/>
      <c r="O359" s="1"/>
      <c r="S359" s="1">
        <v>44913</v>
      </c>
      <c r="T359" s="1">
        <v>2.82</v>
      </c>
      <c r="U359" s="1">
        <v>721635</v>
      </c>
      <c r="W359" s="19">
        <v>44837</v>
      </c>
      <c r="X359" s="19">
        <v>75.56</v>
      </c>
      <c r="Y359" s="19">
        <v>79.64</v>
      </c>
      <c r="AA359" s="4"/>
      <c r="AB359" s="4"/>
      <c r="AC359" s="4"/>
    </row>
    <row r="360" spans="13:29" ht="16" customHeight="1" x14ac:dyDescent="0.25">
      <c r="M360" s="1"/>
      <c r="O360" s="1"/>
      <c r="S360" s="1">
        <v>44914</v>
      </c>
      <c r="T360" s="1">
        <v>2.73</v>
      </c>
      <c r="U360" s="1">
        <v>764341</v>
      </c>
      <c r="W360" s="19">
        <v>44845</v>
      </c>
      <c r="X360" s="19">
        <v>75.84</v>
      </c>
      <c r="Y360" s="19">
        <v>79.92</v>
      </c>
      <c r="AA360" s="4"/>
      <c r="AB360" s="4"/>
      <c r="AC360" s="4"/>
    </row>
    <row r="361" spans="13:29" ht="16" customHeight="1" x14ac:dyDescent="0.25">
      <c r="M361" s="1"/>
      <c r="O361" s="1"/>
      <c r="S361" s="1">
        <v>44915</v>
      </c>
      <c r="T361" s="1">
        <v>2.68</v>
      </c>
      <c r="U361" s="1">
        <v>495900</v>
      </c>
      <c r="W361" s="19">
        <v>44873</v>
      </c>
      <c r="X361" s="19">
        <v>77.53</v>
      </c>
      <c r="Y361" s="19">
        <v>81.61</v>
      </c>
      <c r="AA361" s="4"/>
      <c r="AB361" s="4"/>
      <c r="AC361" s="4"/>
    </row>
    <row r="362" spans="13:29" ht="16" customHeight="1" x14ac:dyDescent="0.25">
      <c r="M362" s="1"/>
      <c r="O362" s="1"/>
      <c r="S362" s="1">
        <v>44916</v>
      </c>
      <c r="T362" s="1">
        <v>2.63</v>
      </c>
      <c r="U362" s="1">
        <v>568581</v>
      </c>
      <c r="W362" s="19">
        <v>44846</v>
      </c>
      <c r="X362" s="19">
        <v>75.89</v>
      </c>
      <c r="Y362" s="19">
        <v>79.98</v>
      </c>
      <c r="AA362" s="4"/>
      <c r="AB362" s="4"/>
      <c r="AC362" s="4"/>
    </row>
    <row r="363" spans="13:29" ht="16" customHeight="1" x14ac:dyDescent="0.25">
      <c r="M363" s="1"/>
      <c r="O363" s="1"/>
      <c r="S363" s="1">
        <v>44917</v>
      </c>
      <c r="T363" s="1">
        <v>2.66</v>
      </c>
      <c r="U363" s="1">
        <v>525105</v>
      </c>
      <c r="W363" s="19">
        <v>44840</v>
      </c>
      <c r="X363" s="19">
        <v>75.73</v>
      </c>
      <c r="Y363" s="19">
        <v>79.81</v>
      </c>
      <c r="AA363" s="4"/>
      <c r="AB363" s="4"/>
      <c r="AC363" s="4"/>
    </row>
    <row r="364" spans="13:29" ht="16" customHeight="1" x14ac:dyDescent="0.25">
      <c r="M364" s="1"/>
      <c r="O364" s="1"/>
      <c r="S364" s="1">
        <v>44921</v>
      </c>
      <c r="T364" s="1">
        <v>2.56</v>
      </c>
      <c r="U364" s="1">
        <v>318515</v>
      </c>
      <c r="W364" s="19">
        <v>44848</v>
      </c>
      <c r="X364" s="19">
        <v>75.91</v>
      </c>
      <c r="Y364" s="19">
        <v>80</v>
      </c>
      <c r="AA364" s="4"/>
      <c r="AB364" s="4"/>
      <c r="AC364" s="4"/>
    </row>
    <row r="365" spans="13:29" ht="16" customHeight="1" x14ac:dyDescent="0.25">
      <c r="M365" s="1"/>
      <c r="O365" s="1"/>
      <c r="S365" s="1">
        <v>44922</v>
      </c>
      <c r="T365" s="1">
        <v>2.54</v>
      </c>
      <c r="U365" s="1">
        <v>528424</v>
      </c>
      <c r="W365" s="19">
        <v>44874</v>
      </c>
      <c r="X365" s="19">
        <v>77.540000000000006</v>
      </c>
      <c r="Y365" s="19">
        <v>81.63</v>
      </c>
      <c r="AA365" s="4"/>
      <c r="AB365" s="4"/>
      <c r="AC365" s="4"/>
    </row>
    <row r="366" spans="13:29" ht="16" customHeight="1" x14ac:dyDescent="0.25">
      <c r="M366" s="1"/>
      <c r="O366" s="1"/>
      <c r="S366" s="1">
        <v>44923</v>
      </c>
      <c r="T366" s="1">
        <v>2.83</v>
      </c>
      <c r="U366" s="1">
        <v>578755</v>
      </c>
      <c r="W366" s="19">
        <v>44851</v>
      </c>
      <c r="X366" s="19">
        <v>75.97</v>
      </c>
      <c r="Y366" s="19">
        <v>80.06</v>
      </c>
      <c r="AA366" s="4"/>
      <c r="AB366" s="4"/>
      <c r="AC366" s="4"/>
    </row>
    <row r="367" spans="13:29" ht="16" customHeight="1" x14ac:dyDescent="0.25">
      <c r="M367" s="1"/>
      <c r="O367" s="1"/>
      <c r="S367" s="1">
        <v>44924</v>
      </c>
      <c r="T367" s="1">
        <v>2.82</v>
      </c>
      <c r="U367" s="1">
        <v>898414</v>
      </c>
      <c r="W367" s="19">
        <v>44847</v>
      </c>
      <c r="X367" s="19">
        <v>75.91</v>
      </c>
      <c r="Y367" s="19">
        <v>80</v>
      </c>
      <c r="AA367" s="4"/>
      <c r="AB367" s="4"/>
      <c r="AC367" s="4"/>
    </row>
    <row r="368" spans="13:29" ht="16" customHeight="1" x14ac:dyDescent="0.25">
      <c r="M368" s="1"/>
      <c r="O368" s="1"/>
      <c r="S368" s="1">
        <v>44928</v>
      </c>
      <c r="T368" s="1">
        <v>2.62</v>
      </c>
      <c r="U368" s="1">
        <v>707310</v>
      </c>
      <c r="W368" s="19">
        <v>44875</v>
      </c>
      <c r="X368" s="19">
        <v>77.040000000000006</v>
      </c>
      <c r="Y368" s="19">
        <v>81.13</v>
      </c>
      <c r="AA368" s="4"/>
      <c r="AB368" s="4"/>
      <c r="AC368" s="4"/>
    </row>
    <row r="369" spans="13:29" ht="16" customHeight="1" x14ac:dyDescent="0.25">
      <c r="M369" s="1"/>
      <c r="O369" s="1"/>
      <c r="S369" s="1">
        <v>44929</v>
      </c>
      <c r="T369" s="1">
        <v>2.77</v>
      </c>
      <c r="U369" s="1">
        <v>654881</v>
      </c>
      <c r="W369" s="19">
        <v>44876</v>
      </c>
      <c r="X369" s="19">
        <v>76.989999999999995</v>
      </c>
      <c r="Y369" s="19">
        <v>81.08</v>
      </c>
      <c r="AA369" s="4"/>
      <c r="AB369" s="4"/>
      <c r="AC369" s="4"/>
    </row>
    <row r="370" spans="13:29" ht="16" customHeight="1" x14ac:dyDescent="0.25">
      <c r="M370" s="1"/>
      <c r="O370" s="1"/>
      <c r="S370" s="1">
        <v>44930</v>
      </c>
      <c r="T370" s="1">
        <v>2.67</v>
      </c>
      <c r="U370" s="1">
        <v>387309</v>
      </c>
      <c r="W370" s="19">
        <v>44872</v>
      </c>
      <c r="X370" s="19">
        <v>77.459999999999994</v>
      </c>
      <c r="Y370" s="19">
        <v>81.55</v>
      </c>
      <c r="AA370" s="4"/>
      <c r="AB370" s="4"/>
      <c r="AC370" s="4"/>
    </row>
    <row r="371" spans="13:29" ht="16" customHeight="1" x14ac:dyDescent="0.25">
      <c r="M371" s="1"/>
      <c r="O371" s="1"/>
      <c r="S371" s="1">
        <v>44931</v>
      </c>
      <c r="T371" s="1">
        <v>2.72</v>
      </c>
      <c r="U371" s="1">
        <v>308033</v>
      </c>
      <c r="W371" s="19">
        <v>44886</v>
      </c>
      <c r="X371" s="19">
        <v>77.06</v>
      </c>
      <c r="Y371" s="19">
        <v>81.14</v>
      </c>
      <c r="AA371" s="4"/>
      <c r="AB371" s="4"/>
      <c r="AC371" s="4"/>
    </row>
    <row r="372" spans="13:29" ht="16" customHeight="1" x14ac:dyDescent="0.25">
      <c r="M372" s="1"/>
      <c r="O372" s="1"/>
      <c r="S372" s="1">
        <v>44934</v>
      </c>
      <c r="T372" s="1">
        <v>2.76</v>
      </c>
      <c r="U372" s="1">
        <v>360520</v>
      </c>
      <c r="W372" s="19">
        <v>44881</v>
      </c>
      <c r="X372" s="19">
        <v>77.17</v>
      </c>
      <c r="Y372" s="19">
        <v>81.260000000000005</v>
      </c>
      <c r="AA372" s="4"/>
      <c r="AB372" s="4"/>
      <c r="AC372" s="4"/>
    </row>
    <row r="373" spans="13:29" ht="16" customHeight="1" x14ac:dyDescent="0.25">
      <c r="M373" s="1"/>
      <c r="O373" s="1"/>
      <c r="S373" s="1">
        <v>44935</v>
      </c>
      <c r="T373" s="1">
        <v>2.78</v>
      </c>
      <c r="U373" s="1">
        <v>292533</v>
      </c>
      <c r="W373" s="19">
        <v>44882</v>
      </c>
      <c r="X373" s="19">
        <v>77.13</v>
      </c>
      <c r="Y373" s="19">
        <v>81.22</v>
      </c>
      <c r="AA373" s="4"/>
      <c r="AB373" s="4"/>
      <c r="AC373" s="4"/>
    </row>
    <row r="374" spans="13:29" ht="16" customHeight="1" x14ac:dyDescent="0.25">
      <c r="M374" s="1"/>
      <c r="O374" s="1"/>
      <c r="S374" s="1">
        <v>44936</v>
      </c>
      <c r="T374" s="1">
        <v>2.85</v>
      </c>
      <c r="U374" s="1">
        <v>307277</v>
      </c>
      <c r="W374" s="19">
        <v>44879</v>
      </c>
      <c r="X374" s="19">
        <v>77.040000000000006</v>
      </c>
      <c r="Y374" s="19">
        <v>81.13</v>
      </c>
      <c r="AA374" s="4"/>
      <c r="AB374" s="4"/>
      <c r="AC374" s="4"/>
    </row>
    <row r="375" spans="13:29" ht="16" customHeight="1" x14ac:dyDescent="0.25">
      <c r="M375" s="1"/>
      <c r="O375" s="1"/>
      <c r="S375" s="1">
        <v>44937</v>
      </c>
      <c r="T375" s="1">
        <v>2.91</v>
      </c>
      <c r="U375" s="1">
        <v>410679</v>
      </c>
      <c r="W375" s="19">
        <v>44887</v>
      </c>
      <c r="X375" s="19">
        <v>77.040000000000006</v>
      </c>
      <c r="Y375" s="19">
        <v>81.13</v>
      </c>
      <c r="AA375" s="4"/>
      <c r="AB375" s="4"/>
      <c r="AC375" s="4"/>
    </row>
    <row r="376" spans="13:29" ht="16" customHeight="1" x14ac:dyDescent="0.25">
      <c r="M376" s="1"/>
      <c r="O376" s="1"/>
      <c r="S376" s="1">
        <v>44938</v>
      </c>
      <c r="T376" s="1">
        <v>2.92</v>
      </c>
      <c r="U376" s="1">
        <v>563848</v>
      </c>
      <c r="W376" s="19">
        <v>44880</v>
      </c>
      <c r="X376" s="19">
        <v>77.150000000000006</v>
      </c>
      <c r="Y376" s="19">
        <v>81.239999999999995</v>
      </c>
      <c r="AA376" s="4"/>
      <c r="AB376" s="4"/>
      <c r="AC376" s="4"/>
    </row>
    <row r="377" spans="13:29" ht="16" customHeight="1" x14ac:dyDescent="0.25">
      <c r="M377" s="1"/>
      <c r="O377" s="1"/>
      <c r="S377" s="1">
        <v>44942</v>
      </c>
      <c r="T377" s="1">
        <v>3.08</v>
      </c>
      <c r="U377" s="1">
        <v>377507</v>
      </c>
      <c r="W377" s="19">
        <v>44883</v>
      </c>
      <c r="X377" s="19">
        <v>77.099999999999994</v>
      </c>
      <c r="Y377" s="19">
        <v>81.19</v>
      </c>
      <c r="AA377" s="4"/>
      <c r="AB377" s="4"/>
      <c r="AC377" s="4"/>
    </row>
    <row r="378" spans="13:29" ht="16" customHeight="1" x14ac:dyDescent="0.25">
      <c r="M378" s="1"/>
      <c r="O378" s="1"/>
      <c r="S378" s="1">
        <v>44943</v>
      </c>
      <c r="T378" s="1">
        <v>2.89</v>
      </c>
      <c r="U378" s="1">
        <v>647323</v>
      </c>
      <c r="W378" s="19">
        <v>44888</v>
      </c>
      <c r="X378" s="19">
        <v>76.959999999999994</v>
      </c>
      <c r="Y378" s="19">
        <v>81.05</v>
      </c>
      <c r="AA378" s="4"/>
      <c r="AB378" s="4"/>
      <c r="AC378" s="4"/>
    </row>
    <row r="379" spans="13:29" ht="16" customHeight="1" x14ac:dyDescent="0.25">
      <c r="M379" s="1"/>
      <c r="O379" s="1"/>
      <c r="S379" s="1">
        <v>44944</v>
      </c>
      <c r="T379" s="1">
        <v>2.74</v>
      </c>
      <c r="U379" s="1">
        <v>310424</v>
      </c>
      <c r="W379" s="19">
        <v>44889</v>
      </c>
      <c r="X379" s="19">
        <v>76.95</v>
      </c>
      <c r="Y379" s="19">
        <v>81.040000000000006</v>
      </c>
      <c r="AA379" s="4"/>
      <c r="AB379" s="4"/>
      <c r="AC379" s="4"/>
    </row>
    <row r="380" spans="13:29" ht="16" customHeight="1" x14ac:dyDescent="0.25">
      <c r="M380" s="1"/>
      <c r="O380" s="1"/>
      <c r="S380" s="1">
        <v>44945</v>
      </c>
      <c r="T380" s="1">
        <v>2.97</v>
      </c>
      <c r="U380" s="1">
        <v>476821</v>
      </c>
      <c r="W380" s="19">
        <v>44897</v>
      </c>
      <c r="X380" s="19">
        <v>76.97</v>
      </c>
      <c r="Y380" s="19">
        <v>81.06</v>
      </c>
      <c r="AA380" s="4"/>
      <c r="AB380" s="4"/>
      <c r="AC380" s="4"/>
    </row>
    <row r="381" spans="13:29" ht="16" customHeight="1" x14ac:dyDescent="0.25">
      <c r="M381" s="1"/>
      <c r="O381" s="1"/>
      <c r="S381" s="1">
        <v>44948</v>
      </c>
      <c r="T381" s="1">
        <v>3.04</v>
      </c>
      <c r="U381" s="1">
        <v>661187</v>
      </c>
      <c r="W381" s="19">
        <v>44890</v>
      </c>
      <c r="X381" s="19">
        <v>76.95</v>
      </c>
      <c r="Y381" s="19">
        <v>81.040000000000006</v>
      </c>
      <c r="AA381" s="4"/>
      <c r="AB381" s="4"/>
      <c r="AC381" s="4"/>
    </row>
    <row r="382" spans="13:29" ht="16" customHeight="1" x14ac:dyDescent="0.25">
      <c r="M382" s="1"/>
      <c r="O382" s="1"/>
      <c r="S382" s="1">
        <v>44949</v>
      </c>
      <c r="T382" s="1">
        <v>3.08</v>
      </c>
      <c r="U382" s="1">
        <v>306606</v>
      </c>
      <c r="W382" s="19">
        <v>44894</v>
      </c>
      <c r="X382" s="19">
        <v>76.989999999999995</v>
      </c>
      <c r="Y382" s="19">
        <v>81.08</v>
      </c>
      <c r="AA382" s="4"/>
      <c r="AB382" s="4"/>
      <c r="AC382" s="4"/>
    </row>
    <row r="383" spans="13:29" ht="16" customHeight="1" x14ac:dyDescent="0.25">
      <c r="M383" s="1"/>
      <c r="O383" s="1"/>
      <c r="S383" s="1">
        <v>44950</v>
      </c>
      <c r="T383" s="1">
        <v>2.99</v>
      </c>
      <c r="U383" s="1">
        <v>184327</v>
      </c>
      <c r="W383" s="19">
        <v>44895</v>
      </c>
      <c r="X383" s="19">
        <v>76.94</v>
      </c>
      <c r="Y383" s="19">
        <v>81.03</v>
      </c>
      <c r="AA383" s="4"/>
      <c r="AB383" s="4"/>
      <c r="AC383" s="4"/>
    </row>
    <row r="384" spans="13:29" ht="16" customHeight="1" x14ac:dyDescent="0.25">
      <c r="M384" s="1"/>
      <c r="O384" s="1"/>
      <c r="S384" s="1">
        <v>44951</v>
      </c>
      <c r="T384" s="1">
        <v>3.22</v>
      </c>
      <c r="U384" s="1">
        <v>601557</v>
      </c>
      <c r="W384" s="19">
        <v>44900</v>
      </c>
      <c r="X384" s="19">
        <v>76.94</v>
      </c>
      <c r="Y384" s="19">
        <v>81.03</v>
      </c>
      <c r="AA384" s="4"/>
      <c r="AB384" s="4"/>
      <c r="AC384" s="4"/>
    </row>
    <row r="385" spans="13:29" ht="16" customHeight="1" x14ac:dyDescent="0.25">
      <c r="M385" s="1"/>
      <c r="O385" s="1"/>
      <c r="S385" s="1">
        <v>44952</v>
      </c>
      <c r="T385" s="1">
        <v>3.48</v>
      </c>
      <c r="U385" s="1">
        <v>723448</v>
      </c>
      <c r="W385" s="19">
        <v>44896</v>
      </c>
      <c r="X385" s="19">
        <v>76.959999999999994</v>
      </c>
      <c r="Y385" s="19">
        <v>81.05</v>
      </c>
      <c r="AA385" s="4"/>
      <c r="AB385" s="4"/>
      <c r="AC385" s="4"/>
    </row>
    <row r="386" spans="13:29" ht="16" customHeight="1" x14ac:dyDescent="0.25">
      <c r="M386" s="1"/>
      <c r="O386" s="1"/>
      <c r="S386" s="1">
        <v>44955</v>
      </c>
      <c r="T386" s="1">
        <v>3.44</v>
      </c>
      <c r="U386" s="1">
        <v>544615</v>
      </c>
      <c r="W386" s="19">
        <v>44893</v>
      </c>
      <c r="X386" s="19">
        <v>76.98</v>
      </c>
      <c r="Y386" s="19">
        <v>81.069999999999993</v>
      </c>
      <c r="AA386" s="4"/>
      <c r="AB386" s="4"/>
      <c r="AC386" s="4"/>
    </row>
    <row r="387" spans="13:29" ht="16" customHeight="1" x14ac:dyDescent="0.25">
      <c r="M387" s="1"/>
      <c r="O387" s="1"/>
      <c r="S387" s="1">
        <v>44956</v>
      </c>
      <c r="T387" s="1">
        <v>3.63</v>
      </c>
      <c r="U387" s="1">
        <v>336293</v>
      </c>
      <c r="W387" s="19">
        <v>44901</v>
      </c>
      <c r="X387" s="19">
        <v>76.89</v>
      </c>
      <c r="Y387" s="19">
        <v>80.98</v>
      </c>
      <c r="AA387" s="4"/>
      <c r="AB387" s="4"/>
      <c r="AC387" s="4"/>
    </row>
    <row r="388" spans="13:29" ht="16" customHeight="1" x14ac:dyDescent="0.25">
      <c r="M388" s="1"/>
      <c r="O388" s="1"/>
      <c r="S388" s="1">
        <v>44957</v>
      </c>
      <c r="T388" s="1">
        <v>3.95</v>
      </c>
      <c r="U388" s="1">
        <v>710205</v>
      </c>
      <c r="W388" s="19">
        <v>44902</v>
      </c>
      <c r="X388" s="19">
        <v>76.87</v>
      </c>
      <c r="Y388" s="19">
        <v>80.959999999999994</v>
      </c>
      <c r="AA388" s="4"/>
      <c r="AB388" s="4"/>
      <c r="AC388" s="4"/>
    </row>
    <row r="389" spans="13:29" ht="16" customHeight="1" x14ac:dyDescent="0.25">
      <c r="M389" s="1"/>
      <c r="O389" s="1"/>
      <c r="S389" s="1">
        <v>44958</v>
      </c>
      <c r="T389" s="1">
        <v>4.3</v>
      </c>
      <c r="U389" s="1">
        <v>1467678</v>
      </c>
      <c r="W389" s="19">
        <v>44904</v>
      </c>
      <c r="X389" s="19">
        <v>76.78</v>
      </c>
      <c r="Y389" s="19">
        <v>80.87</v>
      </c>
      <c r="AA389" s="4"/>
      <c r="AB389" s="4"/>
      <c r="AC389" s="4"/>
    </row>
    <row r="390" spans="13:29" ht="16" customHeight="1" x14ac:dyDescent="0.25">
      <c r="M390" s="1"/>
      <c r="O390" s="1"/>
      <c r="S390" s="1">
        <v>44959</v>
      </c>
      <c r="T390" s="1">
        <v>4.37</v>
      </c>
      <c r="U390" s="1">
        <v>900599</v>
      </c>
      <c r="W390" s="19">
        <v>44909</v>
      </c>
      <c r="X390" s="19">
        <v>76.84</v>
      </c>
      <c r="Y390" s="19">
        <v>80.930000000000007</v>
      </c>
      <c r="AA390" s="4"/>
      <c r="AB390" s="4"/>
      <c r="AC390" s="4"/>
    </row>
    <row r="391" spans="13:29" ht="16" customHeight="1" x14ac:dyDescent="0.25">
      <c r="M391" s="1"/>
      <c r="O391" s="1"/>
      <c r="S391" s="1">
        <v>44962</v>
      </c>
      <c r="T391" s="1">
        <v>4.2300000000000004</v>
      </c>
      <c r="U391" s="1">
        <v>400189</v>
      </c>
      <c r="W391" s="19">
        <v>44907</v>
      </c>
      <c r="X391" s="19">
        <v>76.8</v>
      </c>
      <c r="Y391" s="19">
        <v>80.89</v>
      </c>
      <c r="AA391" s="4"/>
      <c r="AB391" s="4"/>
      <c r="AC391" s="4"/>
    </row>
    <row r="392" spans="13:29" ht="16" customHeight="1" x14ac:dyDescent="0.25">
      <c r="M392" s="1"/>
      <c r="O392" s="1"/>
      <c r="S392" s="1">
        <v>44963</v>
      </c>
      <c r="T392" s="1">
        <v>4.12</v>
      </c>
      <c r="U392" s="1">
        <v>488686</v>
      </c>
      <c r="W392" s="19">
        <v>44910</v>
      </c>
      <c r="X392" s="19">
        <v>76.819999999999993</v>
      </c>
      <c r="Y392" s="19">
        <v>80.91</v>
      </c>
      <c r="AA392" s="4"/>
      <c r="AB392" s="4"/>
      <c r="AC392" s="4"/>
    </row>
    <row r="393" spans="13:29" ht="16" customHeight="1" x14ac:dyDescent="0.25">
      <c r="M393" s="1"/>
      <c r="O393" s="1"/>
      <c r="S393" s="1">
        <v>44964</v>
      </c>
      <c r="T393" s="1">
        <v>4.13</v>
      </c>
      <c r="U393" s="1">
        <v>350066</v>
      </c>
      <c r="W393" s="19">
        <v>44908</v>
      </c>
      <c r="X393" s="19">
        <v>76.790000000000006</v>
      </c>
      <c r="Y393" s="19">
        <v>80.88</v>
      </c>
      <c r="AA393" s="4"/>
      <c r="AB393" s="4"/>
      <c r="AC393" s="4"/>
    </row>
    <row r="394" spans="13:29" ht="16" customHeight="1" x14ac:dyDescent="0.25">
      <c r="M394" s="1"/>
      <c r="O394" s="1"/>
      <c r="S394" s="1">
        <v>44965</v>
      </c>
      <c r="T394" s="1">
        <v>3.99</v>
      </c>
      <c r="U394" s="1">
        <v>732726</v>
      </c>
      <c r="W394" s="19">
        <v>44903</v>
      </c>
      <c r="X394" s="19">
        <v>76.83</v>
      </c>
      <c r="Y394" s="19">
        <v>80.92</v>
      </c>
      <c r="AA394" s="4"/>
      <c r="AB394" s="4"/>
      <c r="AC394" s="4"/>
    </row>
    <row r="395" spans="13:29" ht="16" customHeight="1" x14ac:dyDescent="0.25">
      <c r="M395" s="1"/>
      <c r="O395" s="1"/>
      <c r="S395" s="1">
        <v>44966</v>
      </c>
      <c r="T395" s="1">
        <v>3.94</v>
      </c>
      <c r="U395" s="1">
        <v>575803</v>
      </c>
      <c r="W395" s="19">
        <v>44911</v>
      </c>
      <c r="X395" s="19">
        <v>76.709999999999994</v>
      </c>
      <c r="Y395" s="19">
        <v>80.8</v>
      </c>
      <c r="AA395" s="4"/>
      <c r="AB395" s="4"/>
      <c r="AC395" s="4"/>
    </row>
    <row r="396" spans="13:29" ht="16" customHeight="1" x14ac:dyDescent="0.25">
      <c r="M396" s="1"/>
      <c r="O396" s="1"/>
      <c r="S396" s="1">
        <v>44969</v>
      </c>
      <c r="T396" s="1">
        <v>4</v>
      </c>
      <c r="U396" s="1">
        <v>265603</v>
      </c>
      <c r="W396" s="19">
        <v>44914</v>
      </c>
      <c r="X396" s="19">
        <v>76.62</v>
      </c>
      <c r="Y396" s="19">
        <v>80.709999999999994</v>
      </c>
      <c r="AA396" s="4"/>
      <c r="AB396" s="4"/>
      <c r="AC396" s="4"/>
    </row>
    <row r="397" spans="13:29" ht="16" customHeight="1" x14ac:dyDescent="0.25">
      <c r="M397" s="1"/>
      <c r="O397" s="1"/>
      <c r="S397" s="1">
        <v>44970</v>
      </c>
      <c r="T397" s="1">
        <v>3.91</v>
      </c>
      <c r="U397" s="1">
        <v>369989</v>
      </c>
      <c r="W397" s="19">
        <v>44922</v>
      </c>
      <c r="X397" s="19">
        <v>76.63</v>
      </c>
      <c r="Y397" s="19">
        <v>80.72</v>
      </c>
      <c r="AA397" s="4"/>
      <c r="AB397" s="4"/>
      <c r="AC397" s="4"/>
    </row>
    <row r="398" spans="13:29" ht="16" customHeight="1" x14ac:dyDescent="0.25">
      <c r="M398" s="1"/>
      <c r="O398" s="1"/>
      <c r="S398" s="1">
        <v>44971</v>
      </c>
      <c r="T398" s="1">
        <v>4.1500000000000004</v>
      </c>
      <c r="U398" s="1">
        <v>512998</v>
      </c>
      <c r="W398" s="19">
        <v>44915</v>
      </c>
      <c r="X398" s="19">
        <v>76.75</v>
      </c>
      <c r="Y398" s="19">
        <v>80.83</v>
      </c>
      <c r="AA398" s="4"/>
      <c r="AB398" s="4"/>
      <c r="AC398" s="4"/>
    </row>
    <row r="399" spans="13:29" ht="16" customHeight="1" x14ac:dyDescent="0.25">
      <c r="M399" s="1"/>
      <c r="O399" s="1"/>
      <c r="S399" s="1">
        <v>44972</v>
      </c>
      <c r="T399" s="1">
        <v>3.97</v>
      </c>
      <c r="U399" s="1">
        <v>359588</v>
      </c>
      <c r="W399" s="19">
        <v>44917</v>
      </c>
      <c r="X399" s="19">
        <v>76.63</v>
      </c>
      <c r="Y399" s="19">
        <v>80.72</v>
      </c>
      <c r="AA399" s="4"/>
      <c r="AB399" s="4"/>
      <c r="AC399" s="4"/>
    </row>
    <row r="400" spans="13:29" ht="16" customHeight="1" x14ac:dyDescent="0.25">
      <c r="M400" s="1"/>
      <c r="O400" s="1"/>
      <c r="S400" s="1">
        <v>44973</v>
      </c>
      <c r="T400" s="1">
        <v>3.9</v>
      </c>
      <c r="U400" s="1">
        <v>319640</v>
      </c>
      <c r="W400" s="19">
        <v>44918</v>
      </c>
      <c r="X400" s="19">
        <v>76.63</v>
      </c>
      <c r="Y400" s="19">
        <v>80.72</v>
      </c>
      <c r="AA400" s="4"/>
      <c r="AB400" s="4"/>
      <c r="AC400" s="4"/>
    </row>
    <row r="401" spans="13:29" ht="16" customHeight="1" x14ac:dyDescent="0.25">
      <c r="M401" s="1"/>
      <c r="O401" s="1"/>
      <c r="S401" s="1">
        <v>44977</v>
      </c>
      <c r="T401" s="1">
        <v>3.92</v>
      </c>
      <c r="U401" s="1">
        <v>644361</v>
      </c>
      <c r="W401" s="19">
        <v>44923</v>
      </c>
      <c r="X401" s="19">
        <v>76.63</v>
      </c>
      <c r="Y401" s="19">
        <v>80.72</v>
      </c>
      <c r="AA401" s="4"/>
      <c r="AB401" s="4"/>
      <c r="AC401" s="4"/>
    </row>
    <row r="402" spans="13:29" ht="16" customHeight="1" x14ac:dyDescent="0.25">
      <c r="M402" s="1"/>
      <c r="O402" s="1"/>
      <c r="S402" s="1">
        <v>44978</v>
      </c>
      <c r="T402" s="1">
        <v>3.94</v>
      </c>
      <c r="U402" s="1">
        <v>304737</v>
      </c>
      <c r="W402" s="19">
        <v>44921</v>
      </c>
      <c r="X402" s="19">
        <v>76.63</v>
      </c>
      <c r="Y402" s="19">
        <v>80.72</v>
      </c>
      <c r="AA402" s="4"/>
      <c r="AB402" s="4"/>
      <c r="AC402" s="4"/>
    </row>
    <row r="403" spans="13:29" ht="16" customHeight="1" x14ac:dyDescent="0.25">
      <c r="M403" s="1"/>
      <c r="O403" s="1"/>
      <c r="S403" s="1">
        <v>44979</v>
      </c>
      <c r="T403" s="1">
        <v>3.88</v>
      </c>
      <c r="U403" s="1">
        <v>227666</v>
      </c>
      <c r="W403" s="19">
        <v>44916</v>
      </c>
      <c r="X403" s="19">
        <v>76.64</v>
      </c>
      <c r="Y403" s="19">
        <v>80.73</v>
      </c>
      <c r="AA403" s="4"/>
      <c r="AB403" s="4"/>
      <c r="AC403" s="4"/>
    </row>
    <row r="404" spans="13:29" ht="16" customHeight="1" x14ac:dyDescent="0.25">
      <c r="M404" s="1"/>
      <c r="O404" s="1"/>
      <c r="S404" s="1">
        <v>44980</v>
      </c>
      <c r="T404" s="1">
        <v>3.79</v>
      </c>
      <c r="U404" s="1">
        <v>303518</v>
      </c>
      <c r="W404" s="19">
        <v>44924</v>
      </c>
      <c r="X404" s="19">
        <v>76.41</v>
      </c>
      <c r="Y404" s="19">
        <v>80.5</v>
      </c>
      <c r="AA404" s="4"/>
      <c r="AB404" s="4"/>
      <c r="AC404" s="4"/>
    </row>
    <row r="405" spans="13:29" ht="16" customHeight="1" x14ac:dyDescent="0.25">
      <c r="M405" s="1"/>
      <c r="O405" s="1"/>
      <c r="S405" s="1">
        <v>44983</v>
      </c>
      <c r="T405" s="1">
        <v>3.81</v>
      </c>
      <c r="U405" s="1">
        <v>227408</v>
      </c>
      <c r="W405" s="19">
        <v>44925</v>
      </c>
      <c r="X405" s="19">
        <v>76.38</v>
      </c>
      <c r="Y405" s="19">
        <v>80.47</v>
      </c>
      <c r="AA405" s="4"/>
      <c r="AB405" s="4"/>
      <c r="AC405" s="4"/>
    </row>
    <row r="406" spans="13:29" ht="16" customHeight="1" x14ac:dyDescent="0.25">
      <c r="M406" s="1"/>
      <c r="O406" s="1"/>
      <c r="S406" s="1">
        <v>44984</v>
      </c>
      <c r="T406" s="1">
        <v>3.98</v>
      </c>
      <c r="U406" s="1">
        <v>731974</v>
      </c>
      <c r="W406" s="19">
        <v>44935</v>
      </c>
      <c r="X406" s="19">
        <v>76.19</v>
      </c>
      <c r="Y406" s="19">
        <v>80.28</v>
      </c>
      <c r="AA406" s="4"/>
      <c r="AB406" s="4"/>
      <c r="AC406" s="4"/>
    </row>
    <row r="407" spans="13:29" ht="16" customHeight="1" x14ac:dyDescent="0.25">
      <c r="M407" s="1"/>
      <c r="O407" s="1"/>
      <c r="S407" s="1">
        <v>44985</v>
      </c>
      <c r="T407" s="1">
        <v>3.75</v>
      </c>
      <c r="U407" s="1">
        <v>402667</v>
      </c>
      <c r="W407" s="19">
        <v>44928</v>
      </c>
      <c r="X407" s="19">
        <v>76.38</v>
      </c>
      <c r="Y407" s="19">
        <v>80.47</v>
      </c>
      <c r="AA407" s="4"/>
      <c r="AB407" s="4"/>
      <c r="AC407" s="4"/>
    </row>
    <row r="408" spans="13:29" ht="16" customHeight="1" x14ac:dyDescent="0.25">
      <c r="M408" s="1"/>
      <c r="O408" s="1"/>
      <c r="S408" s="1">
        <v>44986</v>
      </c>
      <c r="T408" s="1">
        <v>3.86</v>
      </c>
      <c r="U408" s="1">
        <v>240824</v>
      </c>
      <c r="W408" s="19">
        <v>44930</v>
      </c>
      <c r="X408" s="19">
        <v>76.180000000000007</v>
      </c>
      <c r="Y408" s="19">
        <v>80.27</v>
      </c>
      <c r="AA408" s="4"/>
      <c r="AB408" s="4"/>
      <c r="AC408" s="4"/>
    </row>
    <row r="409" spans="13:29" ht="16" customHeight="1" x14ac:dyDescent="0.25">
      <c r="M409" s="1"/>
      <c r="O409" s="1"/>
      <c r="S409" s="1">
        <v>44987</v>
      </c>
      <c r="T409" s="1">
        <v>4</v>
      </c>
      <c r="U409" s="1">
        <v>466232</v>
      </c>
      <c r="W409" s="19">
        <v>44931</v>
      </c>
      <c r="X409" s="19">
        <v>76.16</v>
      </c>
      <c r="Y409" s="19">
        <v>80.25</v>
      </c>
      <c r="AA409" s="4"/>
      <c r="AB409" s="4"/>
      <c r="AC409" s="4"/>
    </row>
    <row r="410" spans="13:29" ht="16" customHeight="1" x14ac:dyDescent="0.25">
      <c r="M410" s="1"/>
      <c r="O410" s="1"/>
      <c r="S410" s="1">
        <v>44990</v>
      </c>
      <c r="T410" s="1">
        <v>3.97</v>
      </c>
      <c r="U410" s="1">
        <v>162421</v>
      </c>
      <c r="W410" s="19">
        <v>44936</v>
      </c>
      <c r="X410" s="19">
        <v>76.17</v>
      </c>
      <c r="Y410" s="19">
        <v>80.260000000000005</v>
      </c>
      <c r="AA410" s="4"/>
      <c r="AB410" s="4"/>
      <c r="AC410" s="4"/>
    </row>
    <row r="411" spans="13:29" ht="16" customHeight="1" x14ac:dyDescent="0.25">
      <c r="M411" s="1"/>
      <c r="O411" s="1"/>
      <c r="S411" s="1">
        <v>44991</v>
      </c>
      <c r="T411" s="1">
        <v>3.77</v>
      </c>
      <c r="U411" s="1">
        <v>338014</v>
      </c>
      <c r="W411" s="19">
        <v>44932</v>
      </c>
      <c r="X411" s="19">
        <v>76.14</v>
      </c>
      <c r="Y411" s="19">
        <v>80.23</v>
      </c>
      <c r="AA411" s="4"/>
      <c r="AB411" s="4"/>
      <c r="AC411" s="4"/>
    </row>
    <row r="412" spans="13:29" ht="16" customHeight="1" x14ac:dyDescent="0.25">
      <c r="M412" s="1"/>
      <c r="O412" s="1"/>
      <c r="S412" s="1">
        <v>44992</v>
      </c>
      <c r="T412" s="1">
        <v>3.72</v>
      </c>
      <c r="U412" s="1">
        <v>211262</v>
      </c>
      <c r="W412" s="19">
        <v>44929</v>
      </c>
      <c r="X412" s="19">
        <v>76.33</v>
      </c>
      <c r="Y412" s="19">
        <v>80.42</v>
      </c>
      <c r="AA412" s="4"/>
      <c r="AB412" s="4"/>
      <c r="AC412" s="4"/>
    </row>
    <row r="413" spans="13:29" ht="16" customHeight="1" x14ac:dyDescent="0.25">
      <c r="M413" s="1"/>
      <c r="O413" s="1"/>
      <c r="S413" s="1">
        <v>44993</v>
      </c>
      <c r="T413" s="1">
        <v>3.72</v>
      </c>
      <c r="U413" s="1">
        <v>306027</v>
      </c>
      <c r="W413" s="19">
        <v>44937</v>
      </c>
      <c r="X413" s="19">
        <v>76.150000000000006</v>
      </c>
      <c r="Y413" s="19">
        <v>80.23</v>
      </c>
      <c r="AA413" s="4"/>
      <c r="AB413" s="4"/>
      <c r="AC413" s="4"/>
    </row>
    <row r="414" spans="13:29" ht="16" customHeight="1" x14ac:dyDescent="0.25">
      <c r="M414" s="1"/>
      <c r="O414" s="1"/>
      <c r="S414" s="1">
        <v>44994</v>
      </c>
      <c r="T414" s="1">
        <v>3.56</v>
      </c>
      <c r="U414" s="1">
        <v>476267</v>
      </c>
      <c r="W414" s="19">
        <v>44938</v>
      </c>
      <c r="X414" s="19">
        <v>76.16</v>
      </c>
      <c r="Y414" s="19">
        <v>80.25</v>
      </c>
      <c r="AA414" s="4"/>
      <c r="AB414" s="4"/>
      <c r="AC414" s="4"/>
    </row>
    <row r="415" spans="13:29" ht="16" customHeight="1" x14ac:dyDescent="0.25">
      <c r="M415" s="1"/>
      <c r="O415" s="1"/>
      <c r="S415" s="1">
        <v>44997</v>
      </c>
      <c r="T415" s="1">
        <v>3.6</v>
      </c>
      <c r="U415" s="1">
        <v>323499</v>
      </c>
      <c r="W415" s="19">
        <v>44945</v>
      </c>
      <c r="X415" s="19">
        <v>76.31</v>
      </c>
      <c r="Y415" s="19">
        <v>80.39</v>
      </c>
      <c r="AA415" s="4"/>
      <c r="AB415" s="4"/>
      <c r="AC415" s="4"/>
    </row>
    <row r="416" spans="13:29" ht="16" customHeight="1" x14ac:dyDescent="0.25">
      <c r="M416" s="1"/>
      <c r="O416" s="1"/>
      <c r="S416" s="1">
        <v>44998</v>
      </c>
      <c r="T416" s="1">
        <v>3.77</v>
      </c>
      <c r="U416" s="1">
        <v>253328</v>
      </c>
      <c r="W416" s="19">
        <v>44943</v>
      </c>
      <c r="X416" s="19">
        <v>76.290000000000006</v>
      </c>
      <c r="Y416" s="19">
        <v>80.38</v>
      </c>
      <c r="AA416" s="4"/>
      <c r="AB416" s="4"/>
      <c r="AC416" s="4"/>
    </row>
    <row r="417" spans="13:29" ht="16" customHeight="1" x14ac:dyDescent="0.25">
      <c r="M417" s="1"/>
      <c r="O417" s="1"/>
      <c r="S417" s="1">
        <v>44999</v>
      </c>
      <c r="T417" s="1">
        <v>3.24</v>
      </c>
      <c r="U417" s="1">
        <v>789313</v>
      </c>
      <c r="W417" s="19">
        <v>44946</v>
      </c>
      <c r="X417" s="19">
        <v>76.33</v>
      </c>
      <c r="Y417" s="19">
        <v>80.42</v>
      </c>
      <c r="AA417" s="4"/>
      <c r="AB417" s="4"/>
      <c r="AC417" s="4"/>
    </row>
    <row r="418" spans="13:29" ht="16" customHeight="1" x14ac:dyDescent="0.25">
      <c r="M418" s="1"/>
      <c r="O418" s="1"/>
      <c r="S418" s="1">
        <v>45000</v>
      </c>
      <c r="T418" s="1">
        <v>3.01</v>
      </c>
      <c r="U418" s="1">
        <v>849744</v>
      </c>
      <c r="W418" s="19">
        <v>44944</v>
      </c>
      <c r="X418" s="19">
        <v>76.3</v>
      </c>
      <c r="Y418" s="19">
        <v>80.39</v>
      </c>
      <c r="AA418" s="4"/>
      <c r="AB418" s="4"/>
      <c r="AC418" s="4"/>
    </row>
    <row r="419" spans="13:29" ht="16" customHeight="1" x14ac:dyDescent="0.25">
      <c r="M419" s="1"/>
      <c r="O419" s="1"/>
      <c r="S419" s="1">
        <v>45001</v>
      </c>
      <c r="T419" s="1">
        <v>3.66</v>
      </c>
      <c r="U419" s="1">
        <v>3352819</v>
      </c>
      <c r="W419" s="19">
        <v>44939</v>
      </c>
      <c r="X419" s="19">
        <v>76.209999999999994</v>
      </c>
      <c r="Y419" s="19">
        <v>80.3</v>
      </c>
      <c r="AA419" s="4"/>
      <c r="AB419" s="4"/>
      <c r="AC419" s="4"/>
    </row>
    <row r="420" spans="13:29" ht="16" customHeight="1" x14ac:dyDescent="0.25">
      <c r="M420" s="1"/>
      <c r="O420" s="1"/>
      <c r="S420" s="1">
        <v>45004</v>
      </c>
      <c r="T420" s="1">
        <v>3.78</v>
      </c>
      <c r="U420" s="1">
        <v>966904</v>
      </c>
      <c r="W420" s="19">
        <v>44949</v>
      </c>
      <c r="X420" s="19">
        <v>76.36</v>
      </c>
      <c r="Y420" s="19">
        <v>80.44</v>
      </c>
      <c r="AA420" s="4"/>
      <c r="AB420" s="4"/>
      <c r="AC420" s="4"/>
    </row>
    <row r="421" spans="13:29" ht="16" customHeight="1" x14ac:dyDescent="0.25">
      <c r="M421" s="1"/>
      <c r="O421" s="1"/>
      <c r="S421" s="1">
        <v>45005</v>
      </c>
      <c r="T421" s="1">
        <v>3.97</v>
      </c>
      <c r="U421" s="1">
        <v>1105368</v>
      </c>
      <c r="W421" s="19">
        <v>44942</v>
      </c>
      <c r="X421" s="19">
        <v>76.209999999999994</v>
      </c>
      <c r="Y421" s="19">
        <v>80.3</v>
      </c>
      <c r="AA421" s="4"/>
      <c r="AB421" s="4"/>
      <c r="AC421" s="4"/>
    </row>
    <row r="422" spans="13:29" ht="16" customHeight="1" x14ac:dyDescent="0.25">
      <c r="M422" s="1"/>
      <c r="O422" s="1"/>
      <c r="S422" s="1">
        <v>45006</v>
      </c>
      <c r="T422" s="1">
        <v>3.89</v>
      </c>
      <c r="U422" s="1">
        <v>682933</v>
      </c>
      <c r="W422" s="19">
        <v>44950</v>
      </c>
      <c r="X422" s="19">
        <v>76.36</v>
      </c>
      <c r="Y422" s="19">
        <v>80.44</v>
      </c>
      <c r="AA422" s="4"/>
      <c r="AB422" s="4"/>
      <c r="AC422" s="4"/>
    </row>
    <row r="423" spans="13:29" ht="16" customHeight="1" x14ac:dyDescent="0.25">
      <c r="M423" s="1"/>
      <c r="O423" s="1"/>
      <c r="S423" s="1">
        <v>45007</v>
      </c>
      <c r="T423" s="1">
        <v>3.83</v>
      </c>
      <c r="U423" s="1">
        <v>337978</v>
      </c>
      <c r="W423" s="19">
        <v>44958</v>
      </c>
      <c r="X423" s="19">
        <v>76.44</v>
      </c>
      <c r="Y423" s="19">
        <v>80.53</v>
      </c>
      <c r="AA423" s="4"/>
      <c r="AB423" s="4"/>
      <c r="AC423" s="4"/>
    </row>
    <row r="424" spans="13:29" ht="16" customHeight="1" x14ac:dyDescent="0.25">
      <c r="M424" s="1"/>
      <c r="O424" s="1"/>
      <c r="S424" s="1">
        <v>45008</v>
      </c>
      <c r="T424" s="1">
        <v>3.81</v>
      </c>
      <c r="U424" s="1">
        <v>179773</v>
      </c>
      <c r="W424" s="19">
        <v>44951</v>
      </c>
      <c r="X424" s="19">
        <v>76.36</v>
      </c>
      <c r="Y424" s="19">
        <v>80.45</v>
      </c>
      <c r="AA424" s="4"/>
      <c r="AB424" s="4"/>
      <c r="AC424" s="4"/>
    </row>
    <row r="425" spans="13:29" ht="16" customHeight="1" x14ac:dyDescent="0.25">
      <c r="M425" s="1"/>
      <c r="O425" s="1"/>
      <c r="S425" s="1">
        <v>45011</v>
      </c>
      <c r="T425" s="1">
        <v>3.69</v>
      </c>
      <c r="U425" s="1">
        <v>277387</v>
      </c>
      <c r="W425" s="19">
        <v>44952</v>
      </c>
      <c r="X425" s="19">
        <v>76.36</v>
      </c>
      <c r="Y425" s="19">
        <v>80.45</v>
      </c>
      <c r="AA425" s="4"/>
      <c r="AB425" s="4"/>
      <c r="AC425" s="4"/>
    </row>
    <row r="426" spans="13:29" ht="16" customHeight="1" x14ac:dyDescent="0.25">
      <c r="M426" s="1"/>
      <c r="O426" s="1"/>
      <c r="S426" s="1">
        <v>45012</v>
      </c>
      <c r="T426" s="1">
        <v>3.72</v>
      </c>
      <c r="U426" s="1">
        <v>296810</v>
      </c>
      <c r="W426" s="19">
        <v>44953</v>
      </c>
      <c r="X426" s="19">
        <v>76.36</v>
      </c>
      <c r="Y426" s="19">
        <v>80.45</v>
      </c>
      <c r="AA426" s="4"/>
      <c r="AB426" s="4"/>
      <c r="AC426" s="4"/>
    </row>
    <row r="427" spans="13:29" ht="16" customHeight="1" x14ac:dyDescent="0.25">
      <c r="M427" s="1"/>
      <c r="O427" s="1"/>
      <c r="S427" s="1">
        <v>45013</v>
      </c>
      <c r="T427" s="1">
        <v>3.76</v>
      </c>
      <c r="U427" s="1">
        <v>494174</v>
      </c>
      <c r="W427" s="19">
        <v>44956</v>
      </c>
      <c r="X427" s="19">
        <v>76.36</v>
      </c>
      <c r="Y427" s="19">
        <v>80.45</v>
      </c>
      <c r="AA427" s="4"/>
      <c r="AB427" s="4"/>
      <c r="AC427" s="4"/>
    </row>
    <row r="428" spans="13:29" ht="16" customHeight="1" x14ac:dyDescent="0.25">
      <c r="M428" s="1"/>
      <c r="O428" s="1"/>
      <c r="S428" s="1">
        <v>45014</v>
      </c>
      <c r="T428" s="1">
        <v>3.86</v>
      </c>
      <c r="U428" s="1">
        <v>175873</v>
      </c>
      <c r="W428" s="19">
        <v>44959</v>
      </c>
      <c r="X428" s="19">
        <v>76.44</v>
      </c>
      <c r="Y428" s="19">
        <v>80.58</v>
      </c>
      <c r="AA428" s="4"/>
      <c r="AB428" s="4"/>
      <c r="AC428" s="4"/>
    </row>
    <row r="429" spans="13:29" ht="16" customHeight="1" x14ac:dyDescent="0.25">
      <c r="M429" s="1"/>
      <c r="O429" s="1"/>
      <c r="S429" s="1">
        <v>45015</v>
      </c>
      <c r="T429" s="1">
        <v>4.1100000000000003</v>
      </c>
      <c r="U429" s="1">
        <v>456916</v>
      </c>
      <c r="W429" s="19">
        <v>44957</v>
      </c>
      <c r="X429" s="19">
        <v>76.41</v>
      </c>
      <c r="Y429" s="19">
        <v>80.5</v>
      </c>
      <c r="AA429" s="4"/>
      <c r="AB429" s="4"/>
      <c r="AC429" s="4"/>
    </row>
    <row r="430" spans="13:29" ht="16" customHeight="1" x14ac:dyDescent="0.25">
      <c r="M430" s="1"/>
      <c r="O430" s="1"/>
      <c r="S430" s="1">
        <v>45018</v>
      </c>
      <c r="T430" s="1">
        <v>3.96</v>
      </c>
      <c r="U430" s="1">
        <v>331952</v>
      </c>
      <c r="W430" s="19">
        <v>44960</v>
      </c>
      <c r="X430" s="19">
        <v>76.59</v>
      </c>
      <c r="Y430" s="19">
        <v>80.680000000000007</v>
      </c>
      <c r="AA430" s="4"/>
      <c r="AB430" s="4"/>
      <c r="AC430" s="4"/>
    </row>
    <row r="431" spans="13:29" ht="16" customHeight="1" x14ac:dyDescent="0.25">
      <c r="M431" s="1"/>
      <c r="O431" s="1"/>
      <c r="S431" s="1">
        <v>45019</v>
      </c>
      <c r="T431" s="1">
        <v>3.92</v>
      </c>
      <c r="U431" s="1">
        <v>212160</v>
      </c>
      <c r="W431" s="19">
        <v>44966</v>
      </c>
      <c r="X431" s="19">
        <v>77.16</v>
      </c>
      <c r="Y431" s="19">
        <v>81.239999999999995</v>
      </c>
      <c r="AA431" s="4"/>
      <c r="AB431" s="4"/>
      <c r="AC431" s="4"/>
    </row>
    <row r="432" spans="13:29" ht="16" customHeight="1" x14ac:dyDescent="0.25">
      <c r="M432" s="1"/>
      <c r="O432" s="1"/>
      <c r="S432" s="1">
        <v>45020</v>
      </c>
      <c r="T432" s="1">
        <v>3.61</v>
      </c>
      <c r="U432" s="1">
        <v>303554</v>
      </c>
      <c r="W432" s="19">
        <v>44963</v>
      </c>
      <c r="X432" s="19">
        <v>76.62</v>
      </c>
      <c r="Y432" s="19">
        <v>80.709999999999994</v>
      </c>
      <c r="AA432" s="4"/>
      <c r="AB432" s="4"/>
      <c r="AC432" s="4"/>
    </row>
    <row r="433" spans="13:29" ht="16" customHeight="1" x14ac:dyDescent="0.25">
      <c r="M433" s="1"/>
      <c r="O433" s="1"/>
      <c r="S433" s="1">
        <v>45021</v>
      </c>
      <c r="T433" s="1">
        <v>3.46</v>
      </c>
      <c r="U433" s="1">
        <v>499235</v>
      </c>
      <c r="W433" s="19">
        <v>44971</v>
      </c>
      <c r="X433" s="19">
        <v>76.84</v>
      </c>
      <c r="Y433" s="19">
        <v>80.959999999999994</v>
      </c>
      <c r="AA433" s="4"/>
      <c r="AB433" s="4"/>
      <c r="AC433" s="4"/>
    </row>
    <row r="434" spans="13:29" ht="16" customHeight="1" x14ac:dyDescent="0.25">
      <c r="M434" s="1"/>
      <c r="O434" s="1"/>
      <c r="S434" s="1">
        <v>45025</v>
      </c>
      <c r="T434" s="1">
        <v>3.57</v>
      </c>
      <c r="U434" s="1">
        <v>201736</v>
      </c>
      <c r="W434" s="19">
        <v>44964</v>
      </c>
      <c r="X434" s="19">
        <v>76.62</v>
      </c>
      <c r="Y434" s="19">
        <v>80.709999999999994</v>
      </c>
      <c r="AA434" s="4"/>
      <c r="AB434" s="4"/>
      <c r="AC434" s="4"/>
    </row>
    <row r="435" spans="13:29" ht="16" customHeight="1" x14ac:dyDescent="0.25">
      <c r="M435" s="1"/>
      <c r="O435" s="1"/>
      <c r="S435" s="1">
        <v>45026</v>
      </c>
      <c r="T435" s="1">
        <v>3.76</v>
      </c>
      <c r="U435" s="1">
        <v>221604</v>
      </c>
      <c r="W435" s="19">
        <v>44967</v>
      </c>
      <c r="X435" s="19">
        <v>76.989999999999995</v>
      </c>
      <c r="Y435" s="19">
        <v>81.02</v>
      </c>
      <c r="AA435" s="4"/>
      <c r="AB435" s="4"/>
      <c r="AC435" s="4"/>
    </row>
    <row r="436" spans="13:29" ht="16" customHeight="1" x14ac:dyDescent="0.25">
      <c r="M436" s="1"/>
      <c r="O436" s="1"/>
      <c r="S436" s="1">
        <v>45027</v>
      </c>
      <c r="T436" s="1">
        <v>3.73</v>
      </c>
      <c r="U436" s="1">
        <v>210725</v>
      </c>
      <c r="W436" s="19">
        <v>44972</v>
      </c>
      <c r="X436" s="19">
        <v>76.87</v>
      </c>
      <c r="Y436" s="19">
        <v>80.959999999999994</v>
      </c>
      <c r="AA436" s="4"/>
      <c r="AB436" s="4"/>
      <c r="AC436" s="4"/>
    </row>
    <row r="437" spans="13:29" ht="16" customHeight="1" x14ac:dyDescent="0.25">
      <c r="M437" s="1"/>
      <c r="O437" s="1"/>
      <c r="S437" s="1">
        <v>45028</v>
      </c>
      <c r="T437" s="1">
        <v>3.77</v>
      </c>
      <c r="U437" s="1">
        <v>169352</v>
      </c>
      <c r="W437" s="19">
        <v>44965</v>
      </c>
      <c r="X437" s="19">
        <v>76.75</v>
      </c>
      <c r="Y437" s="19">
        <v>80.84</v>
      </c>
      <c r="AA437" s="4"/>
      <c r="AB437" s="4"/>
      <c r="AC437" s="4"/>
    </row>
    <row r="438" spans="13:29" ht="16" customHeight="1" x14ac:dyDescent="0.25">
      <c r="M438" s="1"/>
      <c r="O438" s="1"/>
      <c r="S438" s="1">
        <v>45029</v>
      </c>
      <c r="T438" s="1">
        <v>3.69</v>
      </c>
      <c r="U438" s="1">
        <v>257112</v>
      </c>
      <c r="W438" s="19">
        <v>44973</v>
      </c>
      <c r="X438" s="19">
        <v>76.81</v>
      </c>
      <c r="Y438" s="19">
        <v>80.900000000000006</v>
      </c>
      <c r="AA438" s="4"/>
      <c r="AB438" s="4"/>
      <c r="AC438" s="4"/>
    </row>
    <row r="439" spans="13:29" ht="16" customHeight="1" x14ac:dyDescent="0.25">
      <c r="M439" s="1"/>
      <c r="O439" s="1"/>
      <c r="S439" s="1">
        <v>45032</v>
      </c>
      <c r="T439" s="1">
        <v>3.77</v>
      </c>
      <c r="U439" s="1">
        <v>271247</v>
      </c>
      <c r="W439" s="19">
        <v>44977</v>
      </c>
      <c r="X439" s="19">
        <v>76.81</v>
      </c>
      <c r="Y439" s="19">
        <v>80.900000000000006</v>
      </c>
      <c r="AA439" s="4"/>
      <c r="AB439" s="4"/>
      <c r="AC439" s="4"/>
    </row>
    <row r="440" spans="13:29" ht="16" customHeight="1" x14ac:dyDescent="0.25">
      <c r="M440" s="1"/>
      <c r="O440" s="1"/>
      <c r="S440" s="1">
        <v>45033</v>
      </c>
      <c r="T440" s="1">
        <v>3.6</v>
      </c>
      <c r="U440" s="1">
        <v>287115</v>
      </c>
      <c r="W440" s="19">
        <v>44970</v>
      </c>
      <c r="X440" s="19">
        <v>76.86</v>
      </c>
      <c r="Y440" s="19">
        <v>80.95</v>
      </c>
      <c r="AA440" s="4"/>
      <c r="AB440" s="4"/>
      <c r="AC440" s="4"/>
    </row>
    <row r="441" spans="13:29" ht="16" customHeight="1" x14ac:dyDescent="0.25">
      <c r="M441" s="1"/>
      <c r="O441" s="1"/>
      <c r="S441" s="1">
        <v>45034</v>
      </c>
      <c r="T441" s="1">
        <v>3.52</v>
      </c>
      <c r="U441" s="1">
        <v>197396</v>
      </c>
      <c r="W441" s="19">
        <v>44974</v>
      </c>
      <c r="X441" s="19">
        <v>76.81</v>
      </c>
      <c r="Y441" s="19">
        <v>80.900000000000006</v>
      </c>
      <c r="AA441" s="4"/>
      <c r="AB441" s="4"/>
      <c r="AC441" s="4"/>
    </row>
    <row r="442" spans="13:29" ht="16" customHeight="1" x14ac:dyDescent="0.25">
      <c r="M442" s="1"/>
      <c r="O442" s="1"/>
      <c r="S442" s="1">
        <v>45035</v>
      </c>
      <c r="T442" s="1">
        <v>3.33</v>
      </c>
      <c r="U442" s="1">
        <v>309164</v>
      </c>
      <c r="W442" s="19">
        <v>44980</v>
      </c>
      <c r="X442" s="19">
        <v>76.77</v>
      </c>
      <c r="Y442" s="19">
        <v>80.86</v>
      </c>
      <c r="AA442" s="4"/>
      <c r="AB442" s="4"/>
      <c r="AC442" s="4"/>
    </row>
    <row r="443" spans="13:29" ht="16" customHeight="1" x14ac:dyDescent="0.25">
      <c r="M443" s="1"/>
      <c r="O443" s="1"/>
      <c r="S443" s="1">
        <v>45036</v>
      </c>
      <c r="T443" s="1">
        <v>3.16</v>
      </c>
      <c r="U443" s="1">
        <v>274753</v>
      </c>
      <c r="W443" s="19">
        <v>44978</v>
      </c>
      <c r="X443" s="19">
        <v>76.81</v>
      </c>
      <c r="Y443" s="19">
        <v>80.900000000000006</v>
      </c>
      <c r="AA443" s="4"/>
      <c r="AB443" s="4"/>
      <c r="AC443" s="4"/>
    </row>
    <row r="444" spans="13:29" ht="16" customHeight="1" x14ac:dyDescent="0.25">
      <c r="M444" s="1"/>
      <c r="O444" s="1"/>
      <c r="S444" s="1">
        <v>45039</v>
      </c>
      <c r="T444" s="1">
        <v>3.1</v>
      </c>
      <c r="U444" s="1">
        <v>367083</v>
      </c>
      <c r="W444" s="19">
        <v>44985</v>
      </c>
      <c r="X444" s="19">
        <v>76.459999999999994</v>
      </c>
      <c r="Y444" s="19">
        <v>80.55</v>
      </c>
      <c r="AA444" s="4"/>
      <c r="AB444" s="4"/>
      <c r="AC444" s="4"/>
    </row>
    <row r="445" spans="13:29" ht="16" customHeight="1" x14ac:dyDescent="0.25">
      <c r="M445" s="1"/>
      <c r="O445" s="1"/>
      <c r="S445" s="1">
        <v>44801</v>
      </c>
      <c r="T445" s="1">
        <v>2.77</v>
      </c>
      <c r="U445" s="1">
        <v>1557998</v>
      </c>
      <c r="W445" s="19">
        <v>44981</v>
      </c>
      <c r="X445" s="19">
        <v>76.77</v>
      </c>
      <c r="Y445" s="19">
        <v>80.86</v>
      </c>
      <c r="AA445" s="4"/>
      <c r="AB445" s="4"/>
      <c r="AC445" s="4"/>
    </row>
    <row r="446" spans="13:29" ht="16" customHeight="1" x14ac:dyDescent="0.25">
      <c r="M446" s="1"/>
      <c r="O446" s="1"/>
      <c r="S446" s="1">
        <v>44833</v>
      </c>
      <c r="T446" s="1">
        <v>2.82</v>
      </c>
      <c r="U446" s="1">
        <v>873100</v>
      </c>
      <c r="W446" s="19">
        <v>44986</v>
      </c>
      <c r="X446" s="19">
        <v>76.45</v>
      </c>
      <c r="Y446" s="19">
        <v>80.540000000000006</v>
      </c>
      <c r="AA446" s="4"/>
      <c r="AB446" s="4"/>
      <c r="AC446" s="4"/>
    </row>
    <row r="447" spans="13:29" ht="16" customHeight="1" x14ac:dyDescent="0.25">
      <c r="M447" s="1"/>
      <c r="O447" s="1"/>
      <c r="S447" s="1">
        <v>45040</v>
      </c>
      <c r="T447" s="1">
        <v>3.05</v>
      </c>
      <c r="U447" s="1">
        <v>400886</v>
      </c>
      <c r="W447" s="19">
        <v>44984</v>
      </c>
      <c r="X447" s="19">
        <v>76.59</v>
      </c>
      <c r="Y447" s="19">
        <v>80.680000000000007</v>
      </c>
      <c r="AA447" s="4"/>
      <c r="AB447" s="4"/>
      <c r="AC447" s="4"/>
    </row>
    <row r="448" spans="13:29" ht="16" customHeight="1" x14ac:dyDescent="0.25">
      <c r="M448" s="1"/>
      <c r="O448" s="1"/>
      <c r="S448" s="1">
        <v>45041</v>
      </c>
      <c r="T448" s="1">
        <v>2.95</v>
      </c>
      <c r="U448" s="1">
        <v>457639</v>
      </c>
      <c r="W448" s="19">
        <v>44979</v>
      </c>
      <c r="X448" s="19">
        <v>76.78</v>
      </c>
      <c r="Y448" s="19">
        <v>80.87</v>
      </c>
      <c r="AA448" s="4"/>
      <c r="AB448" s="4"/>
      <c r="AC448" s="4"/>
    </row>
    <row r="449" spans="13:29" ht="16" customHeight="1" x14ac:dyDescent="0.25">
      <c r="M449" s="1"/>
      <c r="O449" s="1"/>
      <c r="S449" s="1">
        <v>45042</v>
      </c>
      <c r="T449" s="1">
        <v>2.96</v>
      </c>
      <c r="U449" s="1">
        <v>441352</v>
      </c>
      <c r="W449" s="19">
        <v>44988</v>
      </c>
      <c r="X449" s="19">
        <v>76.400000000000006</v>
      </c>
      <c r="Y449" s="19">
        <v>80.489999999999995</v>
      </c>
      <c r="AA449" s="4"/>
      <c r="AB449" s="4"/>
      <c r="AC449" s="4"/>
    </row>
    <row r="450" spans="13:29" ht="16" customHeight="1" x14ac:dyDescent="0.25">
      <c r="M450" s="1"/>
      <c r="O450" s="1"/>
      <c r="S450" s="1">
        <v>45043</v>
      </c>
      <c r="T450" s="1">
        <v>3.04</v>
      </c>
      <c r="U450" s="1">
        <v>386242</v>
      </c>
      <c r="W450" s="19">
        <v>44987</v>
      </c>
      <c r="X450" s="19">
        <v>76.37</v>
      </c>
      <c r="Y450" s="19">
        <v>80.459999999999994</v>
      </c>
      <c r="AA450" s="4"/>
      <c r="AB450" s="4"/>
      <c r="AC450" s="4"/>
    </row>
    <row r="451" spans="13:29" ht="16" customHeight="1" x14ac:dyDescent="0.25">
      <c r="M451" s="1"/>
      <c r="O451" s="1"/>
      <c r="S451" s="1">
        <v>45046</v>
      </c>
      <c r="T451" s="1">
        <v>3</v>
      </c>
      <c r="U451" s="1">
        <v>417636</v>
      </c>
      <c r="W451" s="19">
        <v>44991</v>
      </c>
      <c r="X451" s="19">
        <v>76.5</v>
      </c>
      <c r="Y451" s="19">
        <v>80.58</v>
      </c>
      <c r="AA451" s="4"/>
      <c r="AB451" s="4"/>
      <c r="AC451" s="4"/>
    </row>
    <row r="452" spans="13:29" ht="16" customHeight="1" x14ac:dyDescent="0.25">
      <c r="M452" s="1"/>
      <c r="O452" s="1"/>
      <c r="S452" s="1">
        <v>45047</v>
      </c>
      <c r="T452" s="1">
        <v>3.01</v>
      </c>
      <c r="U452" s="1">
        <v>329152</v>
      </c>
      <c r="W452" s="19">
        <v>44999</v>
      </c>
      <c r="X452" s="19">
        <v>76.260000000000005</v>
      </c>
      <c r="Y452" s="19">
        <v>80.349999999999994</v>
      </c>
      <c r="AA452" s="4"/>
      <c r="AB452" s="4"/>
      <c r="AC452" s="4"/>
    </row>
    <row r="453" spans="13:29" ht="16" customHeight="1" x14ac:dyDescent="0.25">
      <c r="M453" s="1"/>
      <c r="O453" s="1"/>
      <c r="S453" s="1">
        <v>45048</v>
      </c>
      <c r="T453" s="1">
        <v>2.93</v>
      </c>
      <c r="U453" s="1">
        <v>249888</v>
      </c>
      <c r="W453" s="19">
        <v>44992</v>
      </c>
      <c r="X453" s="19">
        <v>76.58</v>
      </c>
      <c r="Y453" s="19">
        <v>80.67</v>
      </c>
      <c r="AA453" s="4"/>
      <c r="AB453" s="4"/>
      <c r="AC453" s="4"/>
    </row>
    <row r="454" spans="13:29" ht="16" customHeight="1" x14ac:dyDescent="0.25">
      <c r="M454" s="1"/>
      <c r="O454" s="1"/>
      <c r="S454" s="1">
        <v>45049</v>
      </c>
      <c r="T454" s="1">
        <v>2.8</v>
      </c>
      <c r="U454" s="1">
        <v>704695</v>
      </c>
      <c r="W454" s="19">
        <v>44994</v>
      </c>
      <c r="X454" s="19">
        <v>76.69</v>
      </c>
      <c r="Y454" s="19">
        <v>80.78</v>
      </c>
      <c r="AA454" s="4"/>
      <c r="AB454" s="4"/>
      <c r="AC454" s="4"/>
    </row>
    <row r="455" spans="13:29" ht="16" customHeight="1" x14ac:dyDescent="0.25">
      <c r="M455" s="1"/>
      <c r="O455" s="1"/>
      <c r="S455" s="1">
        <v>45050</v>
      </c>
      <c r="T455" s="1">
        <v>2.89</v>
      </c>
      <c r="U455" s="1">
        <v>452709</v>
      </c>
      <c r="W455" s="19">
        <v>44995</v>
      </c>
      <c r="X455" s="19">
        <v>76.64</v>
      </c>
      <c r="Y455" s="19">
        <v>80.73</v>
      </c>
      <c r="AA455" s="4"/>
      <c r="AB455" s="4"/>
      <c r="AC455" s="4"/>
    </row>
    <row r="456" spans="13:29" ht="16" customHeight="1" x14ac:dyDescent="0.25">
      <c r="M456" s="1"/>
      <c r="O456" s="1"/>
      <c r="S456" s="1">
        <v>45053</v>
      </c>
      <c r="T456" s="1">
        <v>2.82</v>
      </c>
      <c r="U456" s="1">
        <v>375564</v>
      </c>
      <c r="W456" s="19">
        <v>45000</v>
      </c>
      <c r="X456" s="19">
        <v>75.819999999999993</v>
      </c>
      <c r="Y456" s="19">
        <v>79.91</v>
      </c>
      <c r="AA456" s="4"/>
      <c r="AB456" s="4"/>
      <c r="AC456" s="4"/>
    </row>
    <row r="457" spans="13:29" ht="16" customHeight="1" x14ac:dyDescent="0.25">
      <c r="M457" s="1"/>
      <c r="O457" s="1"/>
      <c r="S457" s="1">
        <v>45054</v>
      </c>
      <c r="T457" s="1">
        <v>2.81</v>
      </c>
      <c r="U457" s="1">
        <v>454460</v>
      </c>
      <c r="W457" s="19">
        <v>44998</v>
      </c>
      <c r="X457" s="19">
        <v>76.36</v>
      </c>
      <c r="Y457" s="19">
        <v>80.44</v>
      </c>
      <c r="AA457" s="4"/>
      <c r="AB457" s="4"/>
      <c r="AC457" s="4"/>
    </row>
    <row r="458" spans="13:29" ht="16" customHeight="1" x14ac:dyDescent="0.25">
      <c r="M458" s="1"/>
      <c r="O458" s="1"/>
      <c r="S458" s="1">
        <v>45055</v>
      </c>
      <c r="T458" s="1">
        <v>3.06</v>
      </c>
      <c r="U458" s="1">
        <v>326658</v>
      </c>
      <c r="W458" s="19">
        <v>44993</v>
      </c>
      <c r="X458" s="19">
        <v>76.62</v>
      </c>
      <c r="Y458" s="19">
        <v>80.709999999999994</v>
      </c>
      <c r="AA458" s="4"/>
      <c r="AB458" s="4"/>
      <c r="AC458" s="4"/>
    </row>
    <row r="459" spans="13:29" ht="16" customHeight="1" x14ac:dyDescent="0.25">
      <c r="M459" s="1"/>
      <c r="O459" s="1"/>
      <c r="S459" s="1">
        <v>45056</v>
      </c>
      <c r="T459" s="1">
        <v>3.62</v>
      </c>
      <c r="U459" s="1">
        <v>881252</v>
      </c>
      <c r="W459" s="19">
        <v>45002</v>
      </c>
      <c r="X459" s="19">
        <v>75.680000000000007</v>
      </c>
      <c r="Y459" s="19">
        <v>79.760000000000005</v>
      </c>
      <c r="AA459" s="4"/>
      <c r="AB459" s="4"/>
      <c r="AC459" s="4"/>
    </row>
    <row r="460" spans="13:29" ht="16" customHeight="1" x14ac:dyDescent="0.25">
      <c r="M460" s="1"/>
      <c r="O460" s="1"/>
      <c r="S460" s="1">
        <v>45057</v>
      </c>
      <c r="T460" s="1">
        <v>3.54</v>
      </c>
      <c r="U460" s="1">
        <v>357213</v>
      </c>
      <c r="W460" s="19">
        <v>45001</v>
      </c>
      <c r="X460" s="19">
        <v>75.7</v>
      </c>
      <c r="Y460" s="19">
        <v>79.790000000000006</v>
      </c>
      <c r="AA460" s="4"/>
      <c r="AB460" s="4"/>
      <c r="AC460" s="4"/>
    </row>
    <row r="461" spans="13:29" ht="16" customHeight="1" x14ac:dyDescent="0.25">
      <c r="M461" s="1"/>
      <c r="O461" s="1"/>
      <c r="S461" s="1">
        <v>45060</v>
      </c>
      <c r="T461" s="1">
        <v>3.38</v>
      </c>
      <c r="U461" s="1">
        <v>237786</v>
      </c>
      <c r="W461" s="19">
        <v>45005</v>
      </c>
      <c r="X461" s="19">
        <v>75.67</v>
      </c>
      <c r="Y461" s="19">
        <v>79.81</v>
      </c>
      <c r="AA461" s="4"/>
      <c r="AB461" s="4"/>
      <c r="AC461" s="4"/>
    </row>
    <row r="462" spans="13:29" ht="16" customHeight="1" x14ac:dyDescent="0.25">
      <c r="M462" s="1"/>
      <c r="O462" s="1"/>
      <c r="S462" s="1">
        <v>45061</v>
      </c>
      <c r="T462" s="1">
        <v>3.22</v>
      </c>
      <c r="U462" s="1">
        <v>270770</v>
      </c>
      <c r="W462" s="19">
        <v>45007</v>
      </c>
      <c r="X462" s="19">
        <v>75.91</v>
      </c>
      <c r="Y462" s="19">
        <v>79.989999999999995</v>
      </c>
      <c r="AA462" s="4"/>
      <c r="AB462" s="4"/>
      <c r="AC462" s="4"/>
    </row>
    <row r="463" spans="13:29" ht="16" customHeight="1" x14ac:dyDescent="0.25">
      <c r="M463" s="1"/>
      <c r="O463" s="1"/>
      <c r="S463" s="1">
        <v>45062</v>
      </c>
      <c r="T463" s="1">
        <v>3.31</v>
      </c>
      <c r="U463" s="1">
        <v>330632</v>
      </c>
      <c r="W463" s="19">
        <v>45013</v>
      </c>
      <c r="X463" s="19">
        <v>75.7</v>
      </c>
      <c r="Y463" s="19">
        <v>79.790000000000006</v>
      </c>
      <c r="AA463" s="4"/>
      <c r="AB463" s="4"/>
      <c r="AC463" s="4"/>
    </row>
    <row r="464" spans="13:29" ht="16" customHeight="1" x14ac:dyDescent="0.25">
      <c r="M464" s="1"/>
      <c r="O464" s="1"/>
      <c r="S464" s="1">
        <v>45063</v>
      </c>
      <c r="T464" s="1">
        <v>3.36</v>
      </c>
      <c r="U464" s="1">
        <v>205786</v>
      </c>
      <c r="W464" s="19">
        <v>45008</v>
      </c>
      <c r="X464" s="19">
        <v>75.84</v>
      </c>
      <c r="Y464" s="19">
        <v>79.930000000000007</v>
      </c>
      <c r="AA464" s="4"/>
      <c r="AB464" s="4"/>
      <c r="AC464" s="4"/>
    </row>
    <row r="465" spans="13:25" ht="16" customHeight="1" x14ac:dyDescent="0.25">
      <c r="M465" s="1"/>
      <c r="O465" s="1"/>
      <c r="S465" s="1">
        <v>45064</v>
      </c>
      <c r="T465" s="1">
        <v>3.41</v>
      </c>
      <c r="U465" s="1">
        <v>191824</v>
      </c>
      <c r="W465" s="19">
        <v>45009</v>
      </c>
      <c r="X465" s="19">
        <v>75.739999999999995</v>
      </c>
      <c r="Y465" s="19">
        <v>79.83</v>
      </c>
    </row>
    <row r="466" spans="13:25" ht="16" customHeight="1" x14ac:dyDescent="0.25">
      <c r="M466" s="1"/>
      <c r="O466" s="1"/>
      <c r="S466" s="1">
        <v>45067</v>
      </c>
      <c r="T466" s="1">
        <v>3.62</v>
      </c>
      <c r="U466" s="1">
        <v>362399</v>
      </c>
      <c r="W466" s="19">
        <v>45006</v>
      </c>
      <c r="X466" s="19">
        <v>75.819999999999993</v>
      </c>
      <c r="Y466" s="19">
        <v>79.91</v>
      </c>
    </row>
    <row r="467" spans="13:25" ht="16" customHeight="1" x14ac:dyDescent="0.25">
      <c r="M467" s="1"/>
      <c r="O467" s="1"/>
      <c r="S467" s="1">
        <v>45068</v>
      </c>
      <c r="T467" s="1">
        <v>3.68</v>
      </c>
      <c r="U467" s="1">
        <v>379205</v>
      </c>
      <c r="W467" s="19">
        <v>45014</v>
      </c>
      <c r="X467" s="19">
        <v>75.540000000000006</v>
      </c>
      <c r="Y467" s="19">
        <v>79.63</v>
      </c>
    </row>
    <row r="468" spans="13:25" ht="16" customHeight="1" x14ac:dyDescent="0.25">
      <c r="M468" s="1"/>
      <c r="O468" s="1"/>
      <c r="S468" s="1">
        <v>45069</v>
      </c>
      <c r="T468" s="1">
        <v>3.57</v>
      </c>
      <c r="U468" s="1">
        <v>264091</v>
      </c>
      <c r="W468" s="19">
        <v>45016</v>
      </c>
      <c r="X468" s="19">
        <v>75.58</v>
      </c>
      <c r="Y468" s="19">
        <v>79.67</v>
      </c>
    </row>
    <row r="469" spans="13:25" ht="16" customHeight="1" x14ac:dyDescent="0.25">
      <c r="M469" s="1"/>
      <c r="O469" s="1"/>
      <c r="S469" s="1">
        <v>45070</v>
      </c>
      <c r="T469" s="1">
        <v>3.36</v>
      </c>
      <c r="U469" s="1">
        <v>241111</v>
      </c>
      <c r="W469" s="19">
        <v>45012</v>
      </c>
      <c r="X469" s="19">
        <v>75.86</v>
      </c>
      <c r="Y469" s="19">
        <v>79.94</v>
      </c>
    </row>
    <row r="470" spans="13:25" ht="16" customHeight="1" x14ac:dyDescent="0.25">
      <c r="M470" s="1"/>
      <c r="O470" s="1"/>
      <c r="S470" s="1">
        <v>45071</v>
      </c>
      <c r="T470" s="1">
        <v>3.45</v>
      </c>
      <c r="U470" s="1">
        <v>144391</v>
      </c>
      <c r="W470" s="19">
        <v>45015</v>
      </c>
      <c r="X470" s="19">
        <v>75.540000000000006</v>
      </c>
      <c r="Y470" s="19">
        <v>79.63</v>
      </c>
    </row>
    <row r="471" spans="13:25" ht="16" customHeight="1" x14ac:dyDescent="0.25">
      <c r="M471" s="1"/>
      <c r="O471" s="1"/>
      <c r="S471" s="1">
        <v>45075</v>
      </c>
      <c r="T471" s="1">
        <v>3.65</v>
      </c>
      <c r="U471" s="1">
        <v>328497</v>
      </c>
      <c r="W471" s="19">
        <v>45021</v>
      </c>
      <c r="X471" s="19">
        <v>75.739999999999995</v>
      </c>
      <c r="Y471" s="19">
        <v>79.819999999999993</v>
      </c>
    </row>
    <row r="472" spans="13:25" ht="16" customHeight="1" x14ac:dyDescent="0.25">
      <c r="M472" s="1"/>
      <c r="O472" s="1"/>
      <c r="S472" s="1">
        <v>45076</v>
      </c>
      <c r="T472" s="1">
        <v>3.69</v>
      </c>
      <c r="U472" s="1">
        <v>692410</v>
      </c>
      <c r="W472" s="19">
        <v>45019</v>
      </c>
      <c r="X472" s="19">
        <v>75.650000000000006</v>
      </c>
      <c r="Y472" s="19">
        <v>79.73</v>
      </c>
    </row>
    <row r="473" spans="13:25" ht="16" customHeight="1" x14ac:dyDescent="0.25">
      <c r="M473" s="1"/>
      <c r="O473" s="1"/>
      <c r="S473" s="1">
        <v>45077</v>
      </c>
      <c r="T473" s="1">
        <v>3.51</v>
      </c>
      <c r="U473" s="1">
        <v>476053</v>
      </c>
      <c r="W473" s="19">
        <v>45026</v>
      </c>
      <c r="X473" s="19">
        <v>75.790000000000006</v>
      </c>
      <c r="Y473" s="19">
        <v>79.88</v>
      </c>
    </row>
    <row r="474" spans="13:25" ht="16" customHeight="1" x14ac:dyDescent="0.25">
      <c r="M474" s="1"/>
      <c r="O474" s="1"/>
      <c r="S474" s="1">
        <v>45078</v>
      </c>
      <c r="T474" s="1">
        <v>3.83</v>
      </c>
      <c r="U474" s="1">
        <v>273640</v>
      </c>
      <c r="W474" s="19">
        <v>45022</v>
      </c>
      <c r="X474" s="19">
        <v>75.78</v>
      </c>
      <c r="Y474" s="19">
        <v>79.86</v>
      </c>
    </row>
    <row r="475" spans="13:25" ht="16" customHeight="1" x14ac:dyDescent="0.25">
      <c r="M475" s="1"/>
      <c r="O475" s="1"/>
      <c r="S475" s="1">
        <v>45081</v>
      </c>
      <c r="T475" s="1">
        <v>3.9</v>
      </c>
      <c r="U475" s="1">
        <v>176238</v>
      </c>
      <c r="W475" s="19">
        <v>45027</v>
      </c>
      <c r="X475" s="19">
        <v>75.72</v>
      </c>
      <c r="Y475" s="19">
        <v>79.8</v>
      </c>
    </row>
    <row r="476" spans="13:25" ht="16" customHeight="1" x14ac:dyDescent="0.25">
      <c r="M476" s="1"/>
      <c r="O476" s="1"/>
      <c r="S476" s="1">
        <v>45082</v>
      </c>
      <c r="T476" s="1">
        <v>4.13</v>
      </c>
      <c r="U476" s="1">
        <v>550213</v>
      </c>
      <c r="W476" s="19">
        <v>45023</v>
      </c>
      <c r="X476" s="19">
        <v>75.790000000000006</v>
      </c>
      <c r="Y476" s="19">
        <v>79.88</v>
      </c>
    </row>
    <row r="477" spans="13:25" ht="16" customHeight="1" x14ac:dyDescent="0.25">
      <c r="M477" s="1"/>
      <c r="O477" s="1"/>
      <c r="S477" s="1">
        <v>45083</v>
      </c>
      <c r="T477" s="1">
        <v>4.1900000000000004</v>
      </c>
      <c r="U477" s="1">
        <v>396055</v>
      </c>
      <c r="W477" s="19">
        <v>45020</v>
      </c>
      <c r="X477" s="19">
        <v>75.650000000000006</v>
      </c>
      <c r="Y477" s="19">
        <v>79.739999999999995</v>
      </c>
    </row>
    <row r="478" spans="13:25" ht="16" customHeight="1" x14ac:dyDescent="0.25">
      <c r="M478" s="1"/>
      <c r="O478" s="1"/>
      <c r="S478" s="1">
        <v>45084</v>
      </c>
      <c r="T478" s="1">
        <v>4.1100000000000003</v>
      </c>
      <c r="U478" s="1">
        <v>316877</v>
      </c>
      <c r="W478" s="19">
        <v>45028</v>
      </c>
      <c r="X478" s="19">
        <v>75.72</v>
      </c>
      <c r="Y478" s="19">
        <v>79.81</v>
      </c>
    </row>
    <row r="479" spans="13:25" ht="16" customHeight="1" x14ac:dyDescent="0.25">
      <c r="M479" s="1"/>
      <c r="O479" s="1"/>
      <c r="S479" s="1">
        <v>45085</v>
      </c>
      <c r="T479" s="1">
        <v>4.1100000000000003</v>
      </c>
      <c r="U479" s="1">
        <v>260315</v>
      </c>
      <c r="W479" s="19">
        <v>45030</v>
      </c>
      <c r="X479" s="19">
        <v>76.010000000000005</v>
      </c>
      <c r="Y479" s="19">
        <v>80.09</v>
      </c>
    </row>
    <row r="480" spans="13:25" ht="16" customHeight="1" x14ac:dyDescent="0.25">
      <c r="M480" s="1"/>
      <c r="O480" s="1"/>
      <c r="S480" s="1">
        <v>45088</v>
      </c>
      <c r="T480" s="1">
        <v>4.25</v>
      </c>
      <c r="U480" s="1">
        <v>283000</v>
      </c>
      <c r="W480" s="19">
        <v>45029</v>
      </c>
      <c r="X480" s="19">
        <v>75.72</v>
      </c>
      <c r="Y480" s="19">
        <v>79.81</v>
      </c>
    </row>
    <row r="481" spans="13:25" ht="16" customHeight="1" x14ac:dyDescent="0.25">
      <c r="M481" s="1"/>
      <c r="O481" s="1"/>
      <c r="S481" s="1">
        <v>45089</v>
      </c>
      <c r="T481" s="1">
        <v>4.4000000000000004</v>
      </c>
      <c r="U481" s="1">
        <v>252457</v>
      </c>
      <c r="W481" s="19">
        <v>45033</v>
      </c>
      <c r="X481" s="19">
        <v>77.040000000000006</v>
      </c>
      <c r="Y481" s="19">
        <v>81.5</v>
      </c>
    </row>
    <row r="482" spans="13:25" ht="16" customHeight="1" x14ac:dyDescent="0.25">
      <c r="M482" s="1"/>
      <c r="O482" s="1"/>
      <c r="S482" s="1">
        <v>45090</v>
      </c>
      <c r="T482" s="1">
        <v>4.08</v>
      </c>
      <c r="U482" s="1">
        <v>372611</v>
      </c>
      <c r="W482" s="19">
        <v>45035</v>
      </c>
      <c r="X482" s="19">
        <v>75.69</v>
      </c>
      <c r="Y482" s="19">
        <v>79.78</v>
      </c>
    </row>
    <row r="483" spans="13:25" ht="16" customHeight="1" x14ac:dyDescent="0.25">
      <c r="M483" s="1"/>
      <c r="O483" s="1"/>
      <c r="S483" s="1">
        <v>45091</v>
      </c>
      <c r="T483" s="1">
        <v>4.18</v>
      </c>
      <c r="U483" s="1">
        <v>191364</v>
      </c>
      <c r="W483" s="19">
        <v>45040</v>
      </c>
      <c r="X483" s="19">
        <v>77.48</v>
      </c>
      <c r="Y483" s="19">
        <v>81.56</v>
      </c>
    </row>
    <row r="484" spans="13:25" ht="16" customHeight="1" x14ac:dyDescent="0.25">
      <c r="M484" s="1"/>
      <c r="O484" s="1"/>
      <c r="S484" s="1">
        <v>45092</v>
      </c>
      <c r="T484" s="1">
        <v>4.0999999999999996</v>
      </c>
      <c r="U484" s="1">
        <v>252390</v>
      </c>
      <c r="W484" s="19">
        <v>45036</v>
      </c>
      <c r="X484" s="19">
        <v>77.56</v>
      </c>
      <c r="Y484" s="19">
        <v>81.650000000000006</v>
      </c>
    </row>
    <row r="485" spans="13:25" ht="16" customHeight="1" x14ac:dyDescent="0.25">
      <c r="M485" s="1"/>
      <c r="O485" s="1"/>
      <c r="S485" s="1">
        <v>45096</v>
      </c>
      <c r="T485" s="1">
        <v>4.05</v>
      </c>
      <c r="U485" s="1">
        <v>158648</v>
      </c>
      <c r="W485" s="19">
        <v>45041</v>
      </c>
      <c r="X485" s="19">
        <v>77.5</v>
      </c>
      <c r="Y485" s="19">
        <v>81.59</v>
      </c>
    </row>
    <row r="486" spans="13:25" ht="16" customHeight="1" x14ac:dyDescent="0.25">
      <c r="M486" s="1"/>
      <c r="O486" s="1"/>
      <c r="S486" s="1">
        <v>45097</v>
      </c>
      <c r="T486" s="1">
        <v>3.98</v>
      </c>
      <c r="U486" s="1">
        <v>173103</v>
      </c>
      <c r="W486" s="19">
        <v>45037</v>
      </c>
      <c r="X486" s="19">
        <v>77.569999999999993</v>
      </c>
      <c r="Y486" s="19">
        <v>81.66</v>
      </c>
    </row>
    <row r="487" spans="13:25" ht="16" customHeight="1" x14ac:dyDescent="0.25">
      <c r="M487" s="1"/>
      <c r="O487" s="1"/>
      <c r="S487" s="1">
        <v>45098</v>
      </c>
      <c r="T487" s="1">
        <v>4.13</v>
      </c>
      <c r="U487" s="1">
        <v>298257</v>
      </c>
      <c r="W487" s="19">
        <v>45034</v>
      </c>
      <c r="X487" s="19">
        <v>77.58</v>
      </c>
      <c r="Y487" s="19">
        <v>81.67</v>
      </c>
    </row>
    <row r="488" spans="13:25" ht="16" customHeight="1" x14ac:dyDescent="0.25">
      <c r="M488" s="1"/>
      <c r="O488" s="1"/>
      <c r="S488" s="1">
        <v>45099</v>
      </c>
      <c r="T488" s="1">
        <v>4.13</v>
      </c>
      <c r="U488" s="1">
        <v>647736</v>
      </c>
      <c r="W488" s="19">
        <v>45042</v>
      </c>
      <c r="X488" s="19">
        <v>77.760000000000005</v>
      </c>
      <c r="Y488" s="19">
        <v>81.84</v>
      </c>
    </row>
    <row r="489" spans="13:25" ht="16" customHeight="1" x14ac:dyDescent="0.25">
      <c r="M489" s="1"/>
      <c r="O489" s="1"/>
      <c r="S489" s="1">
        <v>45102</v>
      </c>
      <c r="T489" s="1">
        <v>3.94</v>
      </c>
      <c r="U489" s="1">
        <v>360221</v>
      </c>
      <c r="W489" s="19">
        <v>45044</v>
      </c>
      <c r="X489" s="19">
        <v>77.95</v>
      </c>
      <c r="Y489" s="19">
        <v>82.04</v>
      </c>
    </row>
    <row r="490" spans="13:25" ht="16" customHeight="1" x14ac:dyDescent="0.25">
      <c r="M490" s="1"/>
      <c r="O490" s="1"/>
      <c r="S490" s="1">
        <v>45103</v>
      </c>
      <c r="T490" s="1">
        <v>4.1399999999999997</v>
      </c>
      <c r="U490" s="1">
        <v>397311</v>
      </c>
      <c r="W490" s="19">
        <v>45043</v>
      </c>
      <c r="X490" s="19">
        <v>77.739999999999995</v>
      </c>
      <c r="Y490" s="19">
        <v>81.819999999999993</v>
      </c>
    </row>
    <row r="491" spans="13:25" ht="16" customHeight="1" x14ac:dyDescent="0.25">
      <c r="M491" s="1"/>
      <c r="O491" s="1"/>
      <c r="S491" s="1">
        <v>45104</v>
      </c>
      <c r="T491" s="1">
        <v>4.2699999999999996</v>
      </c>
      <c r="U491" s="1">
        <v>300518</v>
      </c>
      <c r="W491" s="19">
        <v>45047</v>
      </c>
      <c r="X491" s="19">
        <v>77.930000000000007</v>
      </c>
      <c r="Y491" s="19">
        <v>82.02</v>
      </c>
    </row>
    <row r="492" spans="13:25" ht="16" customHeight="1" x14ac:dyDescent="0.25">
      <c r="M492" s="1"/>
      <c r="O492" s="1"/>
      <c r="S492" s="1">
        <v>45105</v>
      </c>
      <c r="T492" s="1">
        <v>4.29</v>
      </c>
      <c r="U492" s="1">
        <v>344608</v>
      </c>
      <c r="W492" s="19">
        <v>45049</v>
      </c>
      <c r="X492" s="19">
        <v>78.010000000000005</v>
      </c>
      <c r="Y492" s="19">
        <v>82.09</v>
      </c>
    </row>
    <row r="493" spans="13:25" ht="16" customHeight="1" x14ac:dyDescent="0.25">
      <c r="M493" s="1"/>
      <c r="O493" s="1"/>
      <c r="S493" s="1">
        <v>45106</v>
      </c>
      <c r="T493" s="1">
        <v>4.25</v>
      </c>
      <c r="U493" s="1">
        <v>444551</v>
      </c>
      <c r="W493" s="19">
        <v>45054</v>
      </c>
      <c r="X493" s="19">
        <v>77.900000000000006</v>
      </c>
      <c r="Y493" s="19">
        <v>81.99</v>
      </c>
    </row>
    <row r="494" spans="13:25" ht="16" customHeight="1" x14ac:dyDescent="0.25">
      <c r="M494" s="1"/>
      <c r="O494" s="1"/>
      <c r="S494" s="1">
        <v>45109</v>
      </c>
      <c r="T494" s="1">
        <v>4.3499999999999996</v>
      </c>
      <c r="U494" s="1">
        <v>169648</v>
      </c>
      <c r="W494" s="19">
        <v>45050</v>
      </c>
      <c r="X494" s="19">
        <v>77.87</v>
      </c>
      <c r="Y494" s="19">
        <v>82.04</v>
      </c>
    </row>
    <row r="495" spans="13:25" ht="16" customHeight="1" x14ac:dyDescent="0.25">
      <c r="M495" s="1"/>
      <c r="O495" s="1"/>
      <c r="S495" s="1">
        <v>45111</v>
      </c>
      <c r="T495" s="1">
        <v>3.82</v>
      </c>
      <c r="U495" s="1">
        <v>659822</v>
      </c>
      <c r="W495" s="19">
        <v>45055</v>
      </c>
      <c r="X495" s="19">
        <v>77.790000000000006</v>
      </c>
      <c r="Y495" s="19">
        <v>81.88</v>
      </c>
    </row>
    <row r="496" spans="13:25" ht="16" customHeight="1" x14ac:dyDescent="0.25">
      <c r="M496" s="1"/>
      <c r="O496" s="1"/>
      <c r="S496" s="1">
        <v>45112</v>
      </c>
      <c r="T496" s="1">
        <v>3.68</v>
      </c>
      <c r="U496" s="1">
        <v>403944</v>
      </c>
      <c r="W496" s="19">
        <v>45051</v>
      </c>
      <c r="X496" s="19">
        <v>77.930000000000007</v>
      </c>
      <c r="Y496" s="19">
        <v>82.01</v>
      </c>
    </row>
    <row r="497" spans="13:25" ht="16" customHeight="1" x14ac:dyDescent="0.25">
      <c r="M497" s="1"/>
      <c r="O497" s="1"/>
      <c r="S497" s="1">
        <v>45113</v>
      </c>
      <c r="T497" s="1">
        <v>3.83</v>
      </c>
      <c r="U497" s="1">
        <v>291291</v>
      </c>
      <c r="W497" s="19">
        <v>45048</v>
      </c>
      <c r="X497" s="19">
        <v>78.12</v>
      </c>
      <c r="Y497" s="19">
        <v>82.16</v>
      </c>
    </row>
    <row r="498" spans="13:25" ht="16" customHeight="1" x14ac:dyDescent="0.25">
      <c r="M498" s="1"/>
      <c r="O498" s="1"/>
      <c r="S498" s="1">
        <v>45116</v>
      </c>
      <c r="T498" s="1">
        <v>3.97</v>
      </c>
      <c r="U498" s="1">
        <v>216920</v>
      </c>
      <c r="W498" s="19">
        <v>45056</v>
      </c>
      <c r="X498" s="19">
        <v>77.94</v>
      </c>
      <c r="Y498" s="19">
        <v>82.03</v>
      </c>
    </row>
    <row r="499" spans="13:25" ht="16" customHeight="1" x14ac:dyDescent="0.25">
      <c r="M499" s="1"/>
      <c r="O499" s="1"/>
      <c r="S499" s="1">
        <v>45117</v>
      </c>
      <c r="T499" s="1">
        <v>4.01</v>
      </c>
      <c r="U499" s="1">
        <v>229203</v>
      </c>
      <c r="W499" s="19">
        <v>45058</v>
      </c>
      <c r="X499" s="19">
        <v>78.760000000000005</v>
      </c>
      <c r="Y499" s="19">
        <v>82.84</v>
      </c>
    </row>
    <row r="500" spans="13:25" ht="16" customHeight="1" x14ac:dyDescent="0.25">
      <c r="M500" s="1"/>
      <c r="O500" s="1"/>
      <c r="S500" s="1">
        <v>45118</v>
      </c>
      <c r="T500" s="1">
        <v>4.1100000000000003</v>
      </c>
      <c r="U500" s="1">
        <v>271055</v>
      </c>
      <c r="W500" s="19">
        <v>45057</v>
      </c>
      <c r="X500" s="19">
        <v>78.05</v>
      </c>
      <c r="Y500" s="19">
        <v>82.33</v>
      </c>
    </row>
    <row r="501" spans="13:25" ht="16" customHeight="1" x14ac:dyDescent="0.25">
      <c r="M501" s="1"/>
      <c r="O501" s="1"/>
      <c r="S501" s="1">
        <v>45119</v>
      </c>
      <c r="T501" s="1">
        <v>4.17</v>
      </c>
      <c r="U501" s="1">
        <v>223367</v>
      </c>
      <c r="W501" s="19">
        <v>45061</v>
      </c>
      <c r="X501" s="19">
        <v>78.84</v>
      </c>
      <c r="Y501" s="19">
        <v>82.93</v>
      </c>
    </row>
    <row r="502" spans="13:25" ht="16" customHeight="1" x14ac:dyDescent="0.25">
      <c r="M502" s="1"/>
      <c r="O502" s="1"/>
      <c r="S502" s="1">
        <v>45120</v>
      </c>
      <c r="T502" s="1">
        <v>4.1500000000000004</v>
      </c>
      <c r="U502" s="1">
        <v>165839</v>
      </c>
      <c r="W502" s="19">
        <v>45063</v>
      </c>
      <c r="X502" s="19">
        <v>79.05</v>
      </c>
      <c r="Y502" s="19">
        <v>83.14</v>
      </c>
    </row>
    <row r="503" spans="13:25" ht="16" customHeight="1" x14ac:dyDescent="0.25">
      <c r="M503" s="1"/>
      <c r="O503" s="1"/>
      <c r="S503" s="1">
        <v>45123</v>
      </c>
      <c r="T503" s="1">
        <v>4.16</v>
      </c>
      <c r="U503" s="1">
        <v>116734</v>
      </c>
      <c r="W503" s="19">
        <v>45068</v>
      </c>
      <c r="X503" s="19">
        <v>79.239999999999995</v>
      </c>
      <c r="Y503" s="19">
        <v>83.32</v>
      </c>
    </row>
    <row r="504" spans="13:25" ht="16" customHeight="1" x14ac:dyDescent="0.25">
      <c r="M504" s="1"/>
      <c r="O504" s="1"/>
      <c r="S504" s="1">
        <v>45124</v>
      </c>
      <c r="T504" s="1">
        <v>4.26</v>
      </c>
      <c r="U504" s="1">
        <v>244754</v>
      </c>
      <c r="W504" s="19">
        <v>45064</v>
      </c>
      <c r="X504" s="19">
        <v>79.12</v>
      </c>
      <c r="Y504" s="19">
        <v>83.2</v>
      </c>
    </row>
    <row r="505" spans="13:25" ht="16" customHeight="1" x14ac:dyDescent="0.25">
      <c r="M505" s="1"/>
      <c r="O505" s="1"/>
      <c r="S505" s="1">
        <v>45125</v>
      </c>
      <c r="T505" s="1">
        <v>4.29</v>
      </c>
      <c r="U505" s="1">
        <v>225210</v>
      </c>
      <c r="W505" s="19">
        <v>45069</v>
      </c>
      <c r="X505" s="19">
        <v>79.19</v>
      </c>
      <c r="Y505" s="19">
        <v>83.28</v>
      </c>
    </row>
    <row r="506" spans="13:25" ht="16" customHeight="1" x14ac:dyDescent="0.25">
      <c r="M506" s="1"/>
      <c r="O506" s="1"/>
      <c r="S506" s="1">
        <v>45126</v>
      </c>
      <c r="T506" s="1">
        <v>4.18</v>
      </c>
      <c r="U506" s="1">
        <v>156580</v>
      </c>
      <c r="W506" s="19">
        <v>45065</v>
      </c>
      <c r="X506" s="19">
        <v>79.209999999999994</v>
      </c>
      <c r="Y506" s="19">
        <v>83.3</v>
      </c>
    </row>
    <row r="507" spans="13:25" ht="16" customHeight="1" x14ac:dyDescent="0.25">
      <c r="M507" s="1"/>
      <c r="O507" s="1"/>
      <c r="S507" s="1">
        <v>45127</v>
      </c>
      <c r="T507" s="1">
        <v>4.21</v>
      </c>
      <c r="U507" s="1">
        <v>133175</v>
      </c>
      <c r="W507" s="19">
        <v>45062</v>
      </c>
      <c r="X507" s="19">
        <v>79.41</v>
      </c>
      <c r="Y507" s="19">
        <v>83.5</v>
      </c>
    </row>
    <row r="508" spans="13:25" ht="16" customHeight="1" x14ac:dyDescent="0.25">
      <c r="M508" s="1"/>
      <c r="O508" s="1"/>
      <c r="S508" s="1">
        <v>45130</v>
      </c>
      <c r="T508" s="1">
        <v>4.33</v>
      </c>
      <c r="U508" s="1">
        <v>182916</v>
      </c>
      <c r="W508" s="19">
        <v>45070</v>
      </c>
      <c r="X508" s="19">
        <v>79.19</v>
      </c>
      <c r="Y508" s="19">
        <v>83.28</v>
      </c>
    </row>
    <row r="509" spans="13:25" ht="16" customHeight="1" x14ac:dyDescent="0.25">
      <c r="M509" s="1"/>
      <c r="O509" s="1"/>
      <c r="S509" s="1">
        <v>45131</v>
      </c>
      <c r="T509" s="1">
        <v>4.1500000000000004</v>
      </c>
      <c r="U509" s="1">
        <v>186521</v>
      </c>
      <c r="W509" s="19">
        <v>45072</v>
      </c>
      <c r="X509" s="19">
        <v>79.14</v>
      </c>
      <c r="Y509" s="19">
        <v>83.23</v>
      </c>
    </row>
    <row r="510" spans="13:25" ht="16" customHeight="1" x14ac:dyDescent="0.25">
      <c r="M510" s="1"/>
      <c r="O510" s="1"/>
      <c r="S510" s="1">
        <v>45132</v>
      </c>
      <c r="T510" s="1">
        <v>4.32</v>
      </c>
      <c r="U510" s="1">
        <v>185376</v>
      </c>
      <c r="W510" s="19">
        <v>45071</v>
      </c>
      <c r="X510" s="19">
        <v>79.14</v>
      </c>
      <c r="Y510" s="19">
        <v>83.23</v>
      </c>
    </row>
    <row r="511" spans="13:25" ht="16" customHeight="1" x14ac:dyDescent="0.25">
      <c r="M511" s="1"/>
      <c r="O511" s="1"/>
      <c r="S511" s="1">
        <v>45133</v>
      </c>
      <c r="T511" s="1">
        <v>4.13</v>
      </c>
      <c r="U511" s="1">
        <v>259516</v>
      </c>
      <c r="W511" s="19">
        <v>45075</v>
      </c>
      <c r="X511" s="19">
        <v>79.14</v>
      </c>
      <c r="Y511" s="19">
        <v>83.23</v>
      </c>
    </row>
    <row r="512" spans="13:25" ht="16" customHeight="1" x14ac:dyDescent="0.25">
      <c r="M512" s="1"/>
      <c r="O512" s="1"/>
      <c r="S512" s="1">
        <v>45134</v>
      </c>
      <c r="T512" s="1">
        <v>4.34</v>
      </c>
      <c r="U512" s="1">
        <v>248680</v>
      </c>
      <c r="W512" s="19">
        <v>45077</v>
      </c>
      <c r="X512" s="19">
        <v>78.97</v>
      </c>
      <c r="Y512" s="19">
        <v>83.05</v>
      </c>
    </row>
    <row r="513" spans="13:25" ht="16" customHeight="1" x14ac:dyDescent="0.25">
      <c r="M513" s="1"/>
      <c r="O513" s="1"/>
      <c r="S513" s="1">
        <v>45137</v>
      </c>
      <c r="T513" s="1">
        <v>4.46</v>
      </c>
      <c r="U513" s="1">
        <v>528844</v>
      </c>
      <c r="W513" s="19">
        <v>45082</v>
      </c>
      <c r="X513" s="19">
        <v>78.959999999999994</v>
      </c>
      <c r="Y513" s="19">
        <v>83.04</v>
      </c>
    </row>
    <row r="514" spans="13:25" ht="16" customHeight="1" x14ac:dyDescent="0.25">
      <c r="M514" s="1"/>
      <c r="O514" s="1"/>
      <c r="S514" s="1">
        <v>45138</v>
      </c>
      <c r="T514" s="1">
        <v>4.43</v>
      </c>
      <c r="U514" s="1">
        <v>245841</v>
      </c>
      <c r="W514" s="19">
        <v>45078</v>
      </c>
      <c r="X514" s="19">
        <v>78.97</v>
      </c>
      <c r="Y514" s="19">
        <v>83.05</v>
      </c>
    </row>
    <row r="515" spans="13:25" ht="16" customHeight="1" x14ac:dyDescent="0.25">
      <c r="M515" s="1"/>
      <c r="O515" s="1"/>
      <c r="S515" s="1">
        <v>45139</v>
      </c>
      <c r="T515" s="1">
        <v>4.12</v>
      </c>
      <c r="U515" s="1">
        <v>381566</v>
      </c>
      <c r="W515" s="19">
        <v>45076</v>
      </c>
      <c r="X515" s="19">
        <v>79.12</v>
      </c>
      <c r="Y515" s="19">
        <v>83.21</v>
      </c>
    </row>
    <row r="516" spans="13:25" ht="16" customHeight="1" x14ac:dyDescent="0.25">
      <c r="M516" s="1"/>
      <c r="O516" s="1"/>
      <c r="S516" s="1">
        <v>45140</v>
      </c>
      <c r="T516" s="1">
        <v>5.85</v>
      </c>
      <c r="U516" s="1">
        <v>15019470</v>
      </c>
      <c r="W516" s="19">
        <v>45079</v>
      </c>
      <c r="X516" s="19">
        <v>78.98</v>
      </c>
      <c r="Y516" s="19">
        <v>83.06</v>
      </c>
    </row>
    <row r="517" spans="13:25" ht="16" customHeight="1" x14ac:dyDescent="0.25">
      <c r="M517" s="1"/>
      <c r="O517" s="1"/>
      <c r="S517" s="1">
        <v>45141</v>
      </c>
      <c r="T517" s="1">
        <v>5.95</v>
      </c>
      <c r="U517" s="1">
        <v>3158339</v>
      </c>
      <c r="W517" s="19">
        <v>45083</v>
      </c>
      <c r="X517" s="19">
        <v>79.13</v>
      </c>
      <c r="Y517" s="19">
        <v>83.22</v>
      </c>
    </row>
    <row r="518" spans="13:25" ht="16" customHeight="1" x14ac:dyDescent="0.25">
      <c r="M518" s="1"/>
      <c r="O518" s="1"/>
      <c r="S518" s="1">
        <v>45144</v>
      </c>
      <c r="T518" s="1">
        <v>5.75</v>
      </c>
      <c r="U518" s="1">
        <v>1149032</v>
      </c>
      <c r="W518" s="19">
        <v>45084</v>
      </c>
      <c r="X518" s="19">
        <v>79.180000000000007</v>
      </c>
      <c r="Y518" s="19">
        <v>83.25</v>
      </c>
    </row>
    <row r="519" spans="13:25" ht="16" customHeight="1" x14ac:dyDescent="0.25">
      <c r="M519" s="1"/>
      <c r="O519" s="1"/>
      <c r="S519" s="1">
        <v>45145</v>
      </c>
      <c r="T519" s="1">
        <v>5.68</v>
      </c>
      <c r="U519" s="1">
        <v>1091842</v>
      </c>
      <c r="W519" s="19">
        <v>45085</v>
      </c>
      <c r="X519" s="19">
        <v>79.099999999999994</v>
      </c>
      <c r="Y519" s="19">
        <v>83.19</v>
      </c>
    </row>
    <row r="520" spans="13:25" ht="16" customHeight="1" x14ac:dyDescent="0.25">
      <c r="M520" s="1"/>
      <c r="O520" s="1"/>
      <c r="S520" s="1">
        <v>45146</v>
      </c>
      <c r="T520" s="1">
        <v>5.64</v>
      </c>
      <c r="U520" s="1">
        <v>586636</v>
      </c>
      <c r="W520" s="19">
        <v>45086</v>
      </c>
      <c r="X520" s="19">
        <v>79.34</v>
      </c>
      <c r="Y520" s="19">
        <v>83.43</v>
      </c>
    </row>
    <row r="521" spans="13:25" ht="16" customHeight="1" x14ac:dyDescent="0.25">
      <c r="M521" s="1"/>
      <c r="O521" s="1"/>
      <c r="S521" s="1">
        <v>45147</v>
      </c>
      <c r="T521" s="1">
        <v>5.55</v>
      </c>
      <c r="U521" s="1">
        <v>500775</v>
      </c>
      <c r="W521" s="19">
        <v>45089</v>
      </c>
      <c r="X521" s="19">
        <v>79.39</v>
      </c>
      <c r="Y521" s="19">
        <v>83.47</v>
      </c>
    </row>
    <row r="522" spans="13:25" ht="16" customHeight="1" x14ac:dyDescent="0.25">
      <c r="M522" s="1"/>
      <c r="O522" s="1"/>
      <c r="S522" s="1">
        <v>45148</v>
      </c>
      <c r="T522" s="1">
        <v>5.32</v>
      </c>
      <c r="U522" s="1">
        <v>503390</v>
      </c>
      <c r="W522" s="19">
        <v>45090</v>
      </c>
      <c r="X522" s="19">
        <v>79.430000000000007</v>
      </c>
      <c r="Y522" s="19">
        <v>83.51</v>
      </c>
    </row>
    <row r="523" spans="13:25" ht="16" customHeight="1" x14ac:dyDescent="0.25">
      <c r="M523" s="1"/>
      <c r="O523" s="1"/>
      <c r="S523" s="1">
        <v>45151</v>
      </c>
      <c r="T523" s="1">
        <v>5.08</v>
      </c>
      <c r="U523" s="1">
        <v>364596</v>
      </c>
      <c r="W523" s="19">
        <v>45091</v>
      </c>
      <c r="X523" s="19">
        <v>80.23</v>
      </c>
      <c r="Y523" s="19">
        <v>84.31</v>
      </c>
    </row>
    <row r="524" spans="13:25" ht="16" customHeight="1" x14ac:dyDescent="0.25">
      <c r="M524" s="1"/>
      <c r="O524" s="1"/>
      <c r="S524" s="1">
        <v>45152</v>
      </c>
      <c r="T524" s="1">
        <v>4.99</v>
      </c>
      <c r="U524" s="1">
        <v>403384</v>
      </c>
      <c r="W524" s="19">
        <v>45092</v>
      </c>
      <c r="X524" s="19">
        <v>80.180000000000007</v>
      </c>
      <c r="Y524" s="19">
        <v>84.27</v>
      </c>
    </row>
    <row r="525" spans="13:25" ht="16" customHeight="1" x14ac:dyDescent="0.25">
      <c r="M525" s="1"/>
      <c r="O525" s="1"/>
      <c r="S525" s="1">
        <v>45153</v>
      </c>
      <c r="T525" s="1">
        <v>4.78</v>
      </c>
      <c r="U525" s="1">
        <v>599672</v>
      </c>
      <c r="W525" s="19">
        <v>45093</v>
      </c>
      <c r="X525" s="19">
        <v>79.8</v>
      </c>
      <c r="Y525" s="19">
        <v>83.89</v>
      </c>
    </row>
    <row r="526" spans="13:25" ht="16" customHeight="1" x14ac:dyDescent="0.25">
      <c r="M526" s="1"/>
      <c r="O526" s="1"/>
      <c r="S526" s="1">
        <v>45154</v>
      </c>
      <c r="T526" s="1">
        <v>4.75</v>
      </c>
      <c r="U526" s="1">
        <v>512396</v>
      </c>
      <c r="W526" s="19">
        <v>45096</v>
      </c>
      <c r="X526" s="19">
        <v>79.8</v>
      </c>
      <c r="Y526" s="19">
        <v>83.89</v>
      </c>
    </row>
    <row r="527" spans="13:25" ht="16" customHeight="1" x14ac:dyDescent="0.25">
      <c r="M527" s="1"/>
      <c r="O527" s="1"/>
      <c r="S527" s="1">
        <v>45155</v>
      </c>
      <c r="T527" s="1">
        <v>4.75</v>
      </c>
      <c r="U527" s="1">
        <v>380148</v>
      </c>
      <c r="W527" s="19">
        <v>45097</v>
      </c>
      <c r="X527" s="19">
        <v>79.61</v>
      </c>
      <c r="Y527" s="19">
        <v>84.2</v>
      </c>
    </row>
    <row r="528" spans="13:25" ht="16" customHeight="1" x14ac:dyDescent="0.25">
      <c r="M528" s="1"/>
      <c r="O528" s="1"/>
      <c r="S528" s="1">
        <v>45158</v>
      </c>
      <c r="T528" s="1">
        <v>4.8</v>
      </c>
      <c r="U528" s="1">
        <v>421311</v>
      </c>
      <c r="W528" s="19">
        <v>45098</v>
      </c>
      <c r="X528" s="19">
        <v>79.73</v>
      </c>
      <c r="Y528" s="19">
        <v>83.81</v>
      </c>
    </row>
    <row r="529" spans="13:25" ht="16" customHeight="1" x14ac:dyDescent="0.25">
      <c r="M529" s="1"/>
      <c r="O529" s="1"/>
      <c r="S529" s="1">
        <v>45159</v>
      </c>
      <c r="T529" s="1">
        <v>4.6900000000000004</v>
      </c>
      <c r="U529" s="1">
        <v>426984</v>
      </c>
      <c r="W529" s="19">
        <v>45099</v>
      </c>
      <c r="X529" s="19">
        <v>79.709999999999994</v>
      </c>
      <c r="Y529" s="19">
        <v>83.8</v>
      </c>
    </row>
    <row r="530" spans="13:25" ht="16" customHeight="1" x14ac:dyDescent="0.25">
      <c r="M530" s="1"/>
      <c r="O530" s="1"/>
      <c r="S530" s="1">
        <v>45160</v>
      </c>
      <c r="T530" s="1">
        <v>4.66</v>
      </c>
      <c r="U530" s="1">
        <v>303323</v>
      </c>
      <c r="W530" s="19">
        <v>45100</v>
      </c>
      <c r="X530" s="19">
        <v>79.78</v>
      </c>
      <c r="Y530" s="19">
        <v>83.86</v>
      </c>
    </row>
    <row r="531" spans="13:25" ht="16" customHeight="1" x14ac:dyDescent="0.25">
      <c r="M531" s="1"/>
      <c r="O531" s="1"/>
      <c r="S531" s="1">
        <v>45161</v>
      </c>
      <c r="T531" s="1">
        <v>4.25</v>
      </c>
      <c r="U531" s="1">
        <v>596419</v>
      </c>
      <c r="W531" s="19">
        <v>45103</v>
      </c>
      <c r="X531" s="19">
        <v>79.81</v>
      </c>
      <c r="Y531" s="19">
        <v>83.9</v>
      </c>
    </row>
    <row r="532" spans="13:25" ht="16" customHeight="1" x14ac:dyDescent="0.25">
      <c r="M532" s="1"/>
      <c r="O532" s="1"/>
      <c r="S532" s="1">
        <v>45162</v>
      </c>
      <c r="T532" s="1">
        <v>4.1100000000000003</v>
      </c>
      <c r="U532" s="1">
        <v>528965</v>
      </c>
      <c r="W532" s="19">
        <v>45104</v>
      </c>
      <c r="X532" s="19">
        <v>79.86</v>
      </c>
      <c r="Y532" s="19">
        <v>83.94</v>
      </c>
    </row>
    <row r="533" spans="13:25" ht="16" customHeight="1" x14ac:dyDescent="0.25">
      <c r="M533" s="1"/>
      <c r="O533" s="1"/>
      <c r="S533" s="1">
        <v>45165</v>
      </c>
      <c r="T533" s="1">
        <v>4.2300000000000004</v>
      </c>
      <c r="U533" s="1">
        <v>312952</v>
      </c>
      <c r="W533" s="19">
        <v>45105</v>
      </c>
      <c r="X533" s="19">
        <v>79.88</v>
      </c>
      <c r="Y533" s="19">
        <v>83.97</v>
      </c>
    </row>
    <row r="534" spans="13:25" ht="16" customHeight="1" x14ac:dyDescent="0.25">
      <c r="M534" s="1"/>
      <c r="O534" s="1"/>
      <c r="S534" s="1">
        <v>45166</v>
      </c>
      <c r="T534" s="1">
        <v>4.43</v>
      </c>
      <c r="U534" s="1">
        <v>247067</v>
      </c>
      <c r="W534" s="19">
        <v>45106</v>
      </c>
      <c r="X534" s="19">
        <v>80.02</v>
      </c>
      <c r="Y534" s="19">
        <v>84.11</v>
      </c>
    </row>
    <row r="535" spans="13:25" ht="16" customHeight="1" x14ac:dyDescent="0.25">
      <c r="M535" s="1"/>
      <c r="O535" s="1"/>
      <c r="S535" s="1">
        <v>45167</v>
      </c>
      <c r="T535" s="1">
        <v>4.4400000000000004</v>
      </c>
      <c r="U535" s="1">
        <v>263012</v>
      </c>
      <c r="W535" s="19">
        <v>45107</v>
      </c>
      <c r="X535" s="19">
        <v>80.06</v>
      </c>
      <c r="Y535" s="19">
        <v>84.15</v>
      </c>
    </row>
    <row r="536" spans="13:25" ht="16" customHeight="1" x14ac:dyDescent="0.25">
      <c r="M536" s="1"/>
      <c r="O536" s="1"/>
      <c r="S536" s="1">
        <v>45168</v>
      </c>
      <c r="T536" s="1">
        <v>4.47</v>
      </c>
      <c r="U536" s="1">
        <v>439581</v>
      </c>
      <c r="W536" s="19">
        <v>45110</v>
      </c>
      <c r="X536" s="19">
        <v>80.069999999999993</v>
      </c>
      <c r="Y536" s="19">
        <v>84.15</v>
      </c>
    </row>
    <row r="537" spans="13:25" ht="16" customHeight="1" x14ac:dyDescent="0.25">
      <c r="M537" s="1"/>
      <c r="O537" s="1"/>
      <c r="S537" s="1">
        <v>45169</v>
      </c>
      <c r="T537" s="1">
        <v>4.3499999999999996</v>
      </c>
      <c r="U537" s="1">
        <v>364480</v>
      </c>
      <c r="W537" s="19">
        <v>45111</v>
      </c>
      <c r="X537" s="19">
        <v>80.069999999999993</v>
      </c>
      <c r="Y537" s="19">
        <v>84.15</v>
      </c>
    </row>
    <row r="538" spans="13:25" ht="16" customHeight="1" x14ac:dyDescent="0.25">
      <c r="M538" s="1"/>
      <c r="O538" s="1"/>
      <c r="S538" s="1">
        <v>45173</v>
      </c>
      <c r="T538" s="1">
        <v>4.17</v>
      </c>
      <c r="U538" s="1">
        <v>252564</v>
      </c>
      <c r="W538" s="19">
        <v>45112</v>
      </c>
      <c r="X538" s="19">
        <v>80.05</v>
      </c>
      <c r="Y538" s="19">
        <v>84.14</v>
      </c>
    </row>
    <row r="539" spans="13:25" ht="16" customHeight="1" x14ac:dyDescent="0.25">
      <c r="M539" s="1"/>
      <c r="O539" s="1"/>
      <c r="S539" s="1">
        <v>45174</v>
      </c>
      <c r="T539" s="1">
        <v>4.03</v>
      </c>
      <c r="U539" s="1">
        <v>271147</v>
      </c>
      <c r="W539" s="19">
        <v>45113</v>
      </c>
      <c r="X539" s="19">
        <v>80.010000000000005</v>
      </c>
      <c r="Y539" s="19">
        <v>84.1</v>
      </c>
    </row>
    <row r="540" spans="13:25" ht="16" customHeight="1" x14ac:dyDescent="0.25">
      <c r="M540" s="1"/>
      <c r="O540" s="1"/>
      <c r="S540" s="1">
        <v>45175</v>
      </c>
      <c r="T540" s="1">
        <v>4.08</v>
      </c>
      <c r="U540" s="1">
        <v>435505</v>
      </c>
      <c r="W540" s="19">
        <v>45114</v>
      </c>
      <c r="X540" s="19">
        <v>80</v>
      </c>
      <c r="Y540" s="19">
        <v>84.09</v>
      </c>
    </row>
    <row r="541" spans="13:25" ht="16" customHeight="1" x14ac:dyDescent="0.25">
      <c r="M541" s="1"/>
      <c r="O541" s="1"/>
      <c r="S541" s="1">
        <v>45176</v>
      </c>
      <c r="T541" s="1">
        <v>3.97</v>
      </c>
      <c r="U541" s="1">
        <v>376323</v>
      </c>
      <c r="W541" s="19">
        <v>45117</v>
      </c>
      <c r="X541" s="19">
        <v>79.959999999999994</v>
      </c>
      <c r="Y541" s="19">
        <v>84.05</v>
      </c>
    </row>
    <row r="542" spans="13:25" ht="16" customHeight="1" x14ac:dyDescent="0.25">
      <c r="M542" s="1"/>
      <c r="O542" s="1"/>
      <c r="S542" s="1">
        <v>45179</v>
      </c>
      <c r="T542" s="1">
        <v>4.04</v>
      </c>
      <c r="U542" s="1">
        <v>417856</v>
      </c>
      <c r="W542" s="19">
        <v>45118</v>
      </c>
      <c r="X542" s="19">
        <v>79.98</v>
      </c>
      <c r="Y542" s="19">
        <v>84.07</v>
      </c>
    </row>
    <row r="543" spans="13:25" ht="16" customHeight="1" x14ac:dyDescent="0.25">
      <c r="M543" s="1"/>
      <c r="O543" s="1"/>
      <c r="S543" s="1">
        <v>45180</v>
      </c>
      <c r="T543" s="1">
        <v>4.07</v>
      </c>
      <c r="U543" s="1">
        <v>361451</v>
      </c>
      <c r="W543" s="19">
        <v>45119</v>
      </c>
      <c r="X543" s="19">
        <v>80.040000000000006</v>
      </c>
      <c r="Y543" s="19">
        <v>84.13</v>
      </c>
    </row>
    <row r="544" spans="13:25" ht="16" customHeight="1" x14ac:dyDescent="0.25">
      <c r="M544" s="1"/>
      <c r="O544" s="1"/>
      <c r="S544" s="1">
        <v>45181</v>
      </c>
      <c r="T544" s="1">
        <v>4.01</v>
      </c>
      <c r="U544" s="1">
        <v>340430</v>
      </c>
      <c r="W544" s="19">
        <v>45120</v>
      </c>
      <c r="X544" s="19">
        <v>80.13</v>
      </c>
      <c r="Y544" s="19">
        <v>84.22</v>
      </c>
    </row>
    <row r="545" spans="13:25" ht="16" customHeight="1" x14ac:dyDescent="0.25">
      <c r="M545" s="1"/>
      <c r="O545" s="1"/>
      <c r="S545" s="1">
        <v>45182</v>
      </c>
      <c r="T545" s="1">
        <v>3.99</v>
      </c>
      <c r="U545" s="1">
        <v>186855</v>
      </c>
      <c r="W545" s="19">
        <v>45121</v>
      </c>
      <c r="X545" s="19">
        <v>80.23</v>
      </c>
      <c r="Y545" s="19">
        <v>84.31</v>
      </c>
    </row>
    <row r="546" spans="13:25" ht="16" customHeight="1" x14ac:dyDescent="0.25">
      <c r="M546" s="1"/>
      <c r="O546" s="1"/>
      <c r="S546" s="1">
        <v>45183</v>
      </c>
      <c r="T546" s="1">
        <v>4</v>
      </c>
      <c r="U546" s="1">
        <v>799661</v>
      </c>
      <c r="W546" s="19">
        <v>45124</v>
      </c>
      <c r="X546" s="19">
        <v>80.17</v>
      </c>
      <c r="Y546" s="19">
        <v>84.28</v>
      </c>
    </row>
    <row r="547" spans="13:25" ht="16" customHeight="1" x14ac:dyDescent="0.25">
      <c r="M547" s="1"/>
      <c r="O547" s="1"/>
      <c r="S547" s="1">
        <v>45186</v>
      </c>
      <c r="T547" s="1">
        <v>3.76</v>
      </c>
      <c r="U547" s="1">
        <v>201964</v>
      </c>
      <c r="W547" s="19">
        <v>45125</v>
      </c>
      <c r="X547" s="19">
        <v>80.27</v>
      </c>
      <c r="Y547" s="19">
        <v>84.35</v>
      </c>
    </row>
    <row r="548" spans="13:25" ht="16" customHeight="1" x14ac:dyDescent="0.25">
      <c r="M548" s="1"/>
      <c r="O548" s="1"/>
      <c r="S548" s="1">
        <v>45187</v>
      </c>
      <c r="T548" s="1">
        <v>3.67</v>
      </c>
      <c r="U548" s="1">
        <v>312740</v>
      </c>
      <c r="W548" s="19">
        <v>45126</v>
      </c>
      <c r="X548" s="19">
        <v>80.3</v>
      </c>
      <c r="Y548" s="19">
        <v>84.39</v>
      </c>
    </row>
    <row r="549" spans="13:25" ht="16" customHeight="1" x14ac:dyDescent="0.25">
      <c r="M549" s="1"/>
      <c r="O549" s="1"/>
      <c r="S549" s="1">
        <v>45188</v>
      </c>
      <c r="T549" s="1">
        <v>3.42</v>
      </c>
      <c r="U549" s="1">
        <v>370142</v>
      </c>
      <c r="W549" s="19">
        <v>45127</v>
      </c>
      <c r="X549" s="19">
        <v>80.319999999999993</v>
      </c>
      <c r="Y549" s="19">
        <v>84.41</v>
      </c>
    </row>
    <row r="550" spans="13:25" ht="16" customHeight="1" x14ac:dyDescent="0.25">
      <c r="M550" s="1"/>
      <c r="O550" s="1"/>
      <c r="S550" s="1">
        <v>45189</v>
      </c>
      <c r="T550" s="1">
        <v>3.18</v>
      </c>
      <c r="U550" s="1">
        <v>360851</v>
      </c>
      <c r="W550" s="19">
        <v>45128</v>
      </c>
      <c r="X550" s="19">
        <v>80.319999999999993</v>
      </c>
      <c r="Y550" s="19">
        <v>84.41</v>
      </c>
    </row>
    <row r="551" spans="13:25" ht="16" customHeight="1" x14ac:dyDescent="0.25">
      <c r="M551" s="1"/>
      <c r="O551" s="1"/>
      <c r="S551" s="1">
        <v>45190</v>
      </c>
      <c r="T551" s="1">
        <v>3.01</v>
      </c>
      <c r="U551" s="1">
        <v>482053</v>
      </c>
      <c r="W551" s="19">
        <v>45131</v>
      </c>
      <c r="X551" s="19">
        <v>80.319999999999993</v>
      </c>
      <c r="Y551" s="19">
        <v>84.41</v>
      </c>
    </row>
    <row r="552" spans="13:25" ht="16" customHeight="1" x14ac:dyDescent="0.25">
      <c r="M552" s="1"/>
      <c r="O552" s="1"/>
      <c r="S552" s="1">
        <v>45193</v>
      </c>
      <c r="T552" s="1">
        <v>3.02</v>
      </c>
      <c r="U552" s="1">
        <v>346193</v>
      </c>
      <c r="W552" s="19">
        <v>45132</v>
      </c>
      <c r="X552" s="19">
        <v>80.53</v>
      </c>
      <c r="Y552" s="19">
        <v>84.62</v>
      </c>
    </row>
    <row r="553" spans="13:25" ht="16" customHeight="1" x14ac:dyDescent="0.25">
      <c r="M553" s="1"/>
      <c r="O553" s="1"/>
      <c r="S553" s="1">
        <v>45194</v>
      </c>
      <c r="T553" s="1">
        <v>2.83</v>
      </c>
      <c r="U553" s="1">
        <v>804043</v>
      </c>
      <c r="W553" s="19">
        <v>45133</v>
      </c>
      <c r="X553" s="19">
        <v>80.930000000000007</v>
      </c>
      <c r="Y553" s="19">
        <v>85.02</v>
      </c>
    </row>
    <row r="554" spans="13:25" ht="16" customHeight="1" x14ac:dyDescent="0.25">
      <c r="M554" s="1"/>
      <c r="O554" s="1"/>
      <c r="S554" s="1">
        <v>45195</v>
      </c>
      <c r="T554" s="1">
        <v>2.54</v>
      </c>
      <c r="U554" s="1">
        <v>2236034</v>
      </c>
      <c r="W554" s="19">
        <v>45134</v>
      </c>
      <c r="X554" s="19">
        <v>80.930000000000007</v>
      </c>
      <c r="Y554" s="19">
        <v>85.02</v>
      </c>
    </row>
    <row r="555" spans="13:25" ht="16" customHeight="1" x14ac:dyDescent="0.25">
      <c r="M555" s="1"/>
      <c r="O555" s="1"/>
      <c r="S555" s="1">
        <v>45196</v>
      </c>
      <c r="T555" s="1">
        <v>2.67</v>
      </c>
      <c r="U555" s="1">
        <v>1269756</v>
      </c>
      <c r="W555" s="19">
        <v>45135</v>
      </c>
      <c r="X555" s="19">
        <v>80.930000000000007</v>
      </c>
      <c r="Y555" s="19">
        <v>85.01</v>
      </c>
    </row>
    <row r="556" spans="13:25" ht="16" customHeight="1" x14ac:dyDescent="0.25">
      <c r="M556" s="1"/>
      <c r="O556" s="1"/>
      <c r="S556" s="1">
        <v>45197</v>
      </c>
      <c r="T556" s="1">
        <v>2.73</v>
      </c>
      <c r="U556" s="1">
        <v>1160494</v>
      </c>
      <c r="W556" s="19">
        <v>45138</v>
      </c>
      <c r="X556" s="19">
        <v>80.959999999999994</v>
      </c>
      <c r="Y556" s="19">
        <v>85.05</v>
      </c>
    </row>
    <row r="557" spans="13:25" ht="16" customHeight="1" x14ac:dyDescent="0.25">
      <c r="M557" s="1"/>
      <c r="O557" s="1"/>
      <c r="S557" s="1">
        <v>45200</v>
      </c>
      <c r="T557" s="1">
        <v>2.75</v>
      </c>
      <c r="U557" s="1">
        <v>560563</v>
      </c>
      <c r="W557" s="19">
        <v>45139</v>
      </c>
      <c r="X557" s="19">
        <v>80.86</v>
      </c>
      <c r="Y557" s="19">
        <v>84.94</v>
      </c>
    </row>
    <row r="558" spans="13:25" ht="16" customHeight="1" x14ac:dyDescent="0.25">
      <c r="M558" s="1"/>
      <c r="O558" s="1"/>
      <c r="S558" s="1">
        <v>45201</v>
      </c>
      <c r="T558" s="1">
        <v>2.76</v>
      </c>
      <c r="U558" s="1">
        <v>709290</v>
      </c>
      <c r="W558" s="19">
        <v>45140</v>
      </c>
      <c r="X558" s="19">
        <v>80.89</v>
      </c>
      <c r="Y558" s="19">
        <v>84.98</v>
      </c>
    </row>
    <row r="559" spans="13:25" ht="16" customHeight="1" x14ac:dyDescent="0.25">
      <c r="M559" s="1"/>
      <c r="O559" s="1"/>
      <c r="S559" s="1">
        <v>45202</v>
      </c>
      <c r="T559" s="1">
        <v>2.8</v>
      </c>
      <c r="U559" s="1">
        <v>331489</v>
      </c>
      <c r="W559" s="19">
        <v>45141</v>
      </c>
      <c r="X559" s="19">
        <v>84.08</v>
      </c>
      <c r="Y559" s="19">
        <v>88.17</v>
      </c>
    </row>
    <row r="560" spans="13:25" ht="16" customHeight="1" x14ac:dyDescent="0.25">
      <c r="M560" s="1"/>
      <c r="O560" s="1"/>
      <c r="S560" s="1">
        <v>45203</v>
      </c>
      <c r="T560" s="1">
        <v>2.7</v>
      </c>
      <c r="U560" s="1">
        <v>503146</v>
      </c>
      <c r="W560" s="19">
        <v>45142</v>
      </c>
      <c r="X560" s="19">
        <v>85.04</v>
      </c>
      <c r="Y560" s="19">
        <v>89.13</v>
      </c>
    </row>
    <row r="561" spans="13:25" ht="16" customHeight="1" x14ac:dyDescent="0.25">
      <c r="M561" s="1"/>
      <c r="O561" s="1"/>
      <c r="S561" s="1">
        <v>45204</v>
      </c>
      <c r="T561" s="1">
        <v>2.76</v>
      </c>
      <c r="U561" s="1">
        <v>323110</v>
      </c>
      <c r="W561" s="19">
        <v>45145</v>
      </c>
      <c r="X561" s="19">
        <v>85.29</v>
      </c>
      <c r="Y561" s="19">
        <v>89.38</v>
      </c>
    </row>
    <row r="562" spans="13:25" ht="16" customHeight="1" x14ac:dyDescent="0.25">
      <c r="M562" s="1"/>
      <c r="O562" s="1"/>
      <c r="S562" s="1">
        <v>45207</v>
      </c>
      <c r="T562" s="1">
        <v>2.67</v>
      </c>
      <c r="U562" s="1">
        <v>420274</v>
      </c>
      <c r="W562" s="19">
        <v>45146</v>
      </c>
      <c r="X562" s="19">
        <v>85.24</v>
      </c>
      <c r="Y562" s="19">
        <v>89.33</v>
      </c>
    </row>
    <row r="563" spans="13:25" ht="16" customHeight="1" x14ac:dyDescent="0.25">
      <c r="M563" s="1"/>
      <c r="O563" s="1"/>
      <c r="S563" s="1">
        <v>45208</v>
      </c>
      <c r="T563" s="1">
        <v>2.76</v>
      </c>
      <c r="U563" s="1">
        <v>280224</v>
      </c>
      <c r="W563" s="19">
        <v>45147</v>
      </c>
      <c r="X563" s="19">
        <v>85.58</v>
      </c>
      <c r="Y563" s="19">
        <v>89.66</v>
      </c>
    </row>
    <row r="564" spans="13:25" ht="16" customHeight="1" x14ac:dyDescent="0.25">
      <c r="M564" s="1"/>
      <c r="O564" s="1"/>
      <c r="S564" s="1">
        <v>45209</v>
      </c>
      <c r="T564" s="1">
        <v>2.7</v>
      </c>
      <c r="U564" s="1">
        <v>169898</v>
      </c>
      <c r="W564" s="19">
        <v>45149</v>
      </c>
      <c r="X564" s="19">
        <v>86.66</v>
      </c>
      <c r="Y564" s="19">
        <v>90.75</v>
      </c>
    </row>
    <row r="565" spans="13:25" ht="16" customHeight="1" x14ac:dyDescent="0.25">
      <c r="M565" s="1"/>
      <c r="O565" s="1"/>
      <c r="S565" s="1">
        <v>45210</v>
      </c>
      <c r="T565" s="1">
        <v>2.59</v>
      </c>
      <c r="U565" s="1">
        <v>239801</v>
      </c>
      <c r="W565" s="19">
        <v>45148</v>
      </c>
      <c r="X565" s="19">
        <v>87.87</v>
      </c>
      <c r="Y565" s="19">
        <v>91</v>
      </c>
    </row>
    <row r="566" spans="13:25" ht="16" customHeight="1" x14ac:dyDescent="0.25">
      <c r="M566" s="1"/>
      <c r="O566" s="1"/>
      <c r="S566" s="1">
        <v>45211</v>
      </c>
      <c r="T566" s="1">
        <v>2.5</v>
      </c>
      <c r="U566" s="1">
        <v>430146</v>
      </c>
      <c r="W566" s="19">
        <v>45152</v>
      </c>
      <c r="X566" s="19">
        <v>87.96</v>
      </c>
      <c r="Y566" s="19">
        <v>91.08</v>
      </c>
    </row>
    <row r="567" spans="13:25" ht="16" customHeight="1" x14ac:dyDescent="0.25">
      <c r="M567" s="1"/>
      <c r="O567" s="1"/>
      <c r="S567" s="1">
        <v>45214</v>
      </c>
      <c r="T567" s="1">
        <v>2.69</v>
      </c>
      <c r="U567" s="1">
        <v>406988</v>
      </c>
      <c r="W567" s="19">
        <v>45153</v>
      </c>
      <c r="X567" s="19">
        <v>88.02</v>
      </c>
      <c r="Y567" s="19">
        <v>91.14</v>
      </c>
    </row>
    <row r="568" spans="13:25" ht="16" customHeight="1" x14ac:dyDescent="0.25">
      <c r="M568" s="1"/>
      <c r="O568" s="1"/>
      <c r="S568" s="1">
        <v>45215</v>
      </c>
      <c r="T568" s="1">
        <v>2.82</v>
      </c>
      <c r="U568" s="1">
        <v>482035</v>
      </c>
      <c r="W568" s="19">
        <v>45154</v>
      </c>
      <c r="X568" s="19">
        <v>88.02</v>
      </c>
      <c r="Y568" s="19">
        <v>91.14</v>
      </c>
    </row>
    <row r="569" spans="13:25" ht="16" customHeight="1" x14ac:dyDescent="0.25">
      <c r="M569" s="1"/>
      <c r="O569" s="1"/>
      <c r="S569" s="1">
        <v>45216</v>
      </c>
      <c r="T569" s="1">
        <v>2.75</v>
      </c>
      <c r="U569" s="1">
        <v>270260</v>
      </c>
      <c r="W569" s="19">
        <v>45155</v>
      </c>
      <c r="X569" s="19">
        <v>87.98</v>
      </c>
      <c r="Y569" s="19">
        <v>91.11</v>
      </c>
    </row>
    <row r="570" spans="13:25" ht="16" customHeight="1" x14ac:dyDescent="0.25">
      <c r="M570" s="1"/>
      <c r="O570" s="1"/>
      <c r="S570" s="1">
        <v>45217</v>
      </c>
      <c r="T570" s="1">
        <v>2.75</v>
      </c>
      <c r="U570" s="1">
        <v>187216</v>
      </c>
      <c r="W570" s="19">
        <v>45156</v>
      </c>
      <c r="X570" s="19">
        <v>87.98</v>
      </c>
      <c r="Y570" s="19">
        <v>91.11</v>
      </c>
    </row>
    <row r="571" spans="13:25" ht="16" customHeight="1" x14ac:dyDescent="0.25">
      <c r="M571" s="1"/>
      <c r="O571" s="1"/>
      <c r="S571" s="1">
        <v>45218</v>
      </c>
      <c r="T571" s="1">
        <v>2.75</v>
      </c>
      <c r="U571" s="1">
        <v>190501</v>
      </c>
      <c r="W571" s="19">
        <v>45159</v>
      </c>
      <c r="X571" s="19">
        <v>87.97</v>
      </c>
      <c r="Y571" s="19">
        <v>91.1</v>
      </c>
    </row>
    <row r="572" spans="13:25" ht="16" customHeight="1" x14ac:dyDescent="0.25">
      <c r="M572" s="1"/>
      <c r="O572" s="1"/>
      <c r="S572" s="1">
        <v>45221</v>
      </c>
      <c r="T572" s="1">
        <v>2.76</v>
      </c>
      <c r="U572" s="1">
        <v>276266</v>
      </c>
      <c r="W572" s="19">
        <v>45160</v>
      </c>
      <c r="X572" s="19">
        <v>87.97</v>
      </c>
      <c r="Y572" s="19">
        <v>91.04</v>
      </c>
    </row>
    <row r="573" spans="13:25" ht="16" customHeight="1" x14ac:dyDescent="0.25">
      <c r="M573" s="1"/>
      <c r="O573" s="1"/>
      <c r="S573" s="1">
        <v>45222</v>
      </c>
      <c r="T573" s="1">
        <v>2.75</v>
      </c>
      <c r="U573" s="1">
        <v>425073</v>
      </c>
      <c r="W573" s="19">
        <v>45161</v>
      </c>
      <c r="X573" s="19">
        <v>87.89</v>
      </c>
      <c r="Y573" s="19">
        <v>91.01</v>
      </c>
    </row>
    <row r="574" spans="13:25" ht="16" customHeight="1" x14ac:dyDescent="0.25">
      <c r="M574" s="1"/>
      <c r="O574" s="1"/>
      <c r="S574" s="1">
        <v>45223</v>
      </c>
      <c r="T574" s="1">
        <v>2.74</v>
      </c>
      <c r="U574" s="1">
        <v>262615</v>
      </c>
      <c r="W574" s="19">
        <v>45162</v>
      </c>
      <c r="X574" s="19">
        <v>87.88</v>
      </c>
      <c r="Y574" s="19">
        <v>91.01</v>
      </c>
    </row>
    <row r="575" spans="13:25" ht="16" customHeight="1" x14ac:dyDescent="0.25">
      <c r="M575" s="1"/>
      <c r="O575" s="1"/>
      <c r="S575" s="1">
        <v>45224</v>
      </c>
      <c r="T575" s="1">
        <v>2.68</v>
      </c>
      <c r="U575" s="1">
        <v>214662</v>
      </c>
      <c r="W575" s="19">
        <v>45163</v>
      </c>
      <c r="X575" s="19">
        <v>87.85</v>
      </c>
      <c r="Y575" s="19">
        <v>90.98</v>
      </c>
    </row>
    <row r="576" spans="13:25" ht="16" customHeight="1" x14ac:dyDescent="0.25">
      <c r="M576" s="1"/>
      <c r="O576" s="1"/>
      <c r="S576" s="1">
        <v>45225</v>
      </c>
      <c r="T576" s="1">
        <v>2.67</v>
      </c>
      <c r="U576" s="1">
        <v>332283</v>
      </c>
      <c r="W576" s="19">
        <v>45166</v>
      </c>
      <c r="X576" s="19">
        <v>87.9</v>
      </c>
      <c r="Y576" s="19">
        <v>91.03</v>
      </c>
    </row>
    <row r="577" spans="13:25" ht="16" customHeight="1" x14ac:dyDescent="0.25">
      <c r="M577" s="1"/>
      <c r="O577" s="1"/>
      <c r="S577" s="1">
        <v>45228</v>
      </c>
      <c r="T577" s="1">
        <v>2.7</v>
      </c>
      <c r="U577" s="1">
        <v>370389</v>
      </c>
      <c r="W577" s="19">
        <v>45167</v>
      </c>
      <c r="X577" s="19">
        <v>87.9</v>
      </c>
      <c r="Y577" s="19">
        <v>91.03</v>
      </c>
    </row>
    <row r="578" spans="13:25" ht="16" customHeight="1" x14ac:dyDescent="0.25">
      <c r="M578" s="1"/>
      <c r="O578" s="1"/>
      <c r="S578" s="1">
        <v>45229</v>
      </c>
      <c r="T578" s="1">
        <v>2.63</v>
      </c>
      <c r="U578" s="1">
        <v>289163</v>
      </c>
      <c r="W578" s="19">
        <v>45168</v>
      </c>
      <c r="X578" s="19">
        <v>87.87</v>
      </c>
      <c r="Y578" s="19">
        <v>91</v>
      </c>
    </row>
    <row r="579" spans="13:25" ht="16" customHeight="1" x14ac:dyDescent="0.25">
      <c r="M579" s="1"/>
      <c r="O579" s="1"/>
      <c r="S579" s="1">
        <v>45230</v>
      </c>
      <c r="T579" s="1">
        <v>2.5</v>
      </c>
      <c r="U579" s="1">
        <v>559763</v>
      </c>
      <c r="W579" s="19">
        <v>45169</v>
      </c>
      <c r="X579" s="19">
        <v>87.9</v>
      </c>
      <c r="Y579" s="19">
        <v>91.03</v>
      </c>
    </row>
    <row r="580" spans="13:25" ht="16" customHeight="1" x14ac:dyDescent="0.25">
      <c r="M580" s="1"/>
      <c r="O580" s="1"/>
      <c r="S580" s="1">
        <v>45231</v>
      </c>
      <c r="T580" s="1">
        <v>2.71</v>
      </c>
      <c r="U580" s="1">
        <v>364559</v>
      </c>
      <c r="W580" s="19">
        <v>45170</v>
      </c>
      <c r="X580" s="19">
        <v>87.9</v>
      </c>
      <c r="Y580" s="19">
        <v>91.03</v>
      </c>
    </row>
    <row r="581" spans="13:25" ht="16" customHeight="1" x14ac:dyDescent="0.25">
      <c r="M581" s="1"/>
      <c r="O581" s="1"/>
      <c r="S581" s="1">
        <v>45232</v>
      </c>
      <c r="T581" s="1">
        <v>2.91</v>
      </c>
      <c r="U581" s="1">
        <v>399649</v>
      </c>
      <c r="W581" s="19">
        <v>45173</v>
      </c>
      <c r="X581" s="19">
        <v>87.9</v>
      </c>
      <c r="Y581" s="19">
        <v>91.03</v>
      </c>
    </row>
    <row r="582" spans="13:25" ht="16" customHeight="1" x14ac:dyDescent="0.25">
      <c r="M582" s="1"/>
      <c r="O582" s="1"/>
      <c r="S582" s="1">
        <v>45235</v>
      </c>
      <c r="T582" s="1">
        <v>2.84</v>
      </c>
      <c r="U582" s="1">
        <v>251706</v>
      </c>
      <c r="W582" s="19">
        <v>45174</v>
      </c>
      <c r="X582" s="19">
        <v>87.9</v>
      </c>
      <c r="Y582" s="19">
        <v>91.03</v>
      </c>
    </row>
    <row r="583" spans="13:25" ht="16" customHeight="1" x14ac:dyDescent="0.25">
      <c r="M583" s="1"/>
      <c r="O583" s="1"/>
      <c r="S583" s="1">
        <v>45236</v>
      </c>
      <c r="T583" s="1">
        <v>2.96</v>
      </c>
      <c r="U583" s="1">
        <v>254157</v>
      </c>
      <c r="W583" s="19">
        <v>45175</v>
      </c>
      <c r="X583" s="19">
        <v>86.79</v>
      </c>
      <c r="Y583" s="19">
        <v>90.88</v>
      </c>
    </row>
    <row r="584" spans="13:25" ht="16" customHeight="1" x14ac:dyDescent="0.25">
      <c r="M584" s="1"/>
      <c r="O584" s="1"/>
      <c r="S584" s="1">
        <v>45237</v>
      </c>
      <c r="T584" s="1">
        <v>2.95</v>
      </c>
      <c r="U584" s="1">
        <v>464871</v>
      </c>
      <c r="W584" s="19">
        <v>45176</v>
      </c>
      <c r="X584" s="19">
        <v>87.91</v>
      </c>
      <c r="Y584" s="19">
        <v>91.04</v>
      </c>
    </row>
    <row r="585" spans="13:25" ht="16" customHeight="1" x14ac:dyDescent="0.25">
      <c r="M585" s="1"/>
      <c r="O585" s="1"/>
      <c r="S585" s="1">
        <v>45238</v>
      </c>
      <c r="T585" s="1">
        <v>2.35</v>
      </c>
      <c r="U585" s="1">
        <v>1609536</v>
      </c>
      <c r="W585" s="19">
        <v>45177</v>
      </c>
      <c r="X585" s="19">
        <v>88.06</v>
      </c>
      <c r="Y585" s="19">
        <v>91.19</v>
      </c>
    </row>
    <row r="586" spans="13:25" ht="16" customHeight="1" x14ac:dyDescent="0.25">
      <c r="M586" s="1"/>
      <c r="O586" s="1"/>
      <c r="S586" s="1">
        <v>45239</v>
      </c>
      <c r="T586" s="1">
        <v>2.0699999999999998</v>
      </c>
      <c r="U586" s="1">
        <v>1453865</v>
      </c>
      <c r="W586" s="19">
        <v>45180</v>
      </c>
      <c r="X586" s="19">
        <v>89.25</v>
      </c>
      <c r="Y586" s="19">
        <v>92.38</v>
      </c>
    </row>
    <row r="587" spans="13:25" ht="16" customHeight="1" x14ac:dyDescent="0.25">
      <c r="M587" s="1"/>
      <c r="O587" s="1"/>
      <c r="S587" s="1">
        <v>45242</v>
      </c>
      <c r="T587" s="1">
        <v>2.2200000000000002</v>
      </c>
      <c r="U587" s="1">
        <v>826344</v>
      </c>
      <c r="W587" s="19">
        <v>45181</v>
      </c>
      <c r="X587" s="19">
        <v>88.87</v>
      </c>
      <c r="Y587" s="19">
        <v>92</v>
      </c>
    </row>
    <row r="588" spans="13:25" ht="16" customHeight="1" x14ac:dyDescent="0.25">
      <c r="M588" s="1"/>
      <c r="O588" s="1"/>
      <c r="S588" s="1">
        <v>45243</v>
      </c>
      <c r="T588" s="1">
        <v>2.34</v>
      </c>
      <c r="U588" s="1">
        <v>1098003</v>
      </c>
      <c r="W588" s="19">
        <v>45182</v>
      </c>
      <c r="X588" s="19">
        <v>89.4</v>
      </c>
      <c r="Y588" s="19">
        <v>92.52</v>
      </c>
    </row>
    <row r="589" spans="13:25" ht="16" customHeight="1" x14ac:dyDescent="0.25">
      <c r="M589" s="1"/>
      <c r="O589" s="1"/>
      <c r="S589" s="1">
        <v>45244</v>
      </c>
      <c r="T589" s="1">
        <v>2.41</v>
      </c>
      <c r="U589" s="1">
        <v>1692714</v>
      </c>
      <c r="W589" s="19">
        <v>45183</v>
      </c>
      <c r="X589" s="19">
        <v>89.47</v>
      </c>
      <c r="Y589" s="19">
        <v>92.6</v>
      </c>
    </row>
    <row r="590" spans="13:25" ht="16" customHeight="1" x14ac:dyDescent="0.25">
      <c r="M590" s="1"/>
      <c r="O590" s="1"/>
      <c r="S590" s="1">
        <v>45245</v>
      </c>
      <c r="T590" s="1">
        <v>2.35</v>
      </c>
      <c r="U590" s="1">
        <v>736636</v>
      </c>
      <c r="W590" s="19">
        <v>45184</v>
      </c>
      <c r="X590" s="19">
        <v>89.57</v>
      </c>
      <c r="Y590" s="19">
        <v>92.69</v>
      </c>
    </row>
    <row r="591" spans="13:25" ht="16" customHeight="1" x14ac:dyDescent="0.25">
      <c r="M591" s="1"/>
      <c r="O591" s="1"/>
      <c r="S591" s="1">
        <v>45246</v>
      </c>
      <c r="T591" s="1">
        <v>2.41</v>
      </c>
      <c r="U591" s="1">
        <v>631398</v>
      </c>
      <c r="W591" s="19">
        <v>45187</v>
      </c>
      <c r="X591" s="19">
        <v>89.57</v>
      </c>
      <c r="Y591" s="19">
        <v>92.7</v>
      </c>
    </row>
    <row r="592" spans="13:25" ht="16" customHeight="1" x14ac:dyDescent="0.25">
      <c r="M592" s="1"/>
      <c r="O592" s="1"/>
      <c r="S592" s="1">
        <v>45249</v>
      </c>
      <c r="T592" s="1">
        <v>2.37</v>
      </c>
      <c r="U592" s="1">
        <v>632599</v>
      </c>
      <c r="W592" s="19">
        <v>45188</v>
      </c>
      <c r="X592" s="19">
        <v>89.71</v>
      </c>
      <c r="Y592" s="19">
        <v>92.84</v>
      </c>
    </row>
    <row r="593" spans="13:25" ht="16" customHeight="1" x14ac:dyDescent="0.25">
      <c r="M593" s="1"/>
      <c r="O593" s="1"/>
      <c r="S593" s="1">
        <v>45250</v>
      </c>
      <c r="T593" s="1">
        <v>2.2599999999999998</v>
      </c>
      <c r="U593" s="1">
        <v>334496</v>
      </c>
      <c r="W593" s="19">
        <v>45189</v>
      </c>
      <c r="X593" s="19">
        <v>89.78</v>
      </c>
      <c r="Y593" s="19">
        <v>92.91</v>
      </c>
    </row>
    <row r="594" spans="13:25" ht="16" customHeight="1" x14ac:dyDescent="0.25">
      <c r="M594" s="1"/>
      <c r="O594" s="1"/>
      <c r="S594" s="1">
        <v>45251</v>
      </c>
      <c r="T594" s="1">
        <v>2.29</v>
      </c>
      <c r="U594" s="1">
        <v>403719</v>
      </c>
      <c r="W594" s="19">
        <v>45190</v>
      </c>
      <c r="X594" s="19">
        <v>89.75</v>
      </c>
      <c r="Y594" s="19">
        <v>92.88</v>
      </c>
    </row>
    <row r="595" spans="13:25" ht="16" customHeight="1" x14ac:dyDescent="0.25">
      <c r="M595" s="1"/>
      <c r="O595" s="1"/>
      <c r="S595" s="1">
        <v>45253</v>
      </c>
      <c r="T595" s="1">
        <v>2.33</v>
      </c>
      <c r="U595" s="1">
        <v>191564</v>
      </c>
      <c r="W595" s="19">
        <v>45191</v>
      </c>
      <c r="X595" s="19">
        <v>89.74</v>
      </c>
      <c r="Y595" s="19">
        <v>92.87</v>
      </c>
    </row>
    <row r="596" spans="13:25" ht="16" customHeight="1" x14ac:dyDescent="0.25">
      <c r="M596" s="1"/>
      <c r="O596" s="1"/>
      <c r="S596" s="1">
        <v>45256</v>
      </c>
      <c r="T596" s="1">
        <v>2.2999999999999998</v>
      </c>
      <c r="U596" s="1">
        <v>364151</v>
      </c>
      <c r="W596" s="19">
        <v>45194</v>
      </c>
      <c r="X596" s="19">
        <v>89.64</v>
      </c>
      <c r="Y596" s="19">
        <v>92.77</v>
      </c>
    </row>
    <row r="597" spans="13:25" ht="16" customHeight="1" x14ac:dyDescent="0.25">
      <c r="M597" s="1"/>
      <c r="O597" s="1"/>
      <c r="S597" s="1">
        <v>45257</v>
      </c>
      <c r="T597" s="1">
        <v>2.2999999999999998</v>
      </c>
      <c r="U597" s="1">
        <v>237287</v>
      </c>
      <c r="W597" s="19">
        <v>45195</v>
      </c>
      <c r="X597" s="19">
        <v>89.2</v>
      </c>
      <c r="Y597" s="19">
        <v>92.33</v>
      </c>
    </row>
    <row r="598" spans="13:25" ht="16" customHeight="1" x14ac:dyDescent="0.25">
      <c r="M598" s="1"/>
      <c r="O598" s="1"/>
      <c r="S598" s="1">
        <v>45258</v>
      </c>
      <c r="T598" s="1">
        <v>2.27</v>
      </c>
      <c r="U598" s="1">
        <v>290084</v>
      </c>
      <c r="W598" s="19">
        <v>45196</v>
      </c>
      <c r="X598" s="19">
        <v>89.72</v>
      </c>
      <c r="Y598" s="19">
        <v>92.84</v>
      </c>
    </row>
    <row r="599" spans="13:25" ht="16" customHeight="1" x14ac:dyDescent="0.25">
      <c r="M599" s="1"/>
      <c r="O599" s="1"/>
      <c r="S599" s="1">
        <v>45259</v>
      </c>
      <c r="T599" s="1">
        <v>2.2400000000000002</v>
      </c>
      <c r="U599" s="1">
        <v>391100</v>
      </c>
      <c r="W599" s="19">
        <v>45197</v>
      </c>
      <c r="X599" s="19">
        <v>89.04</v>
      </c>
      <c r="Y599" s="19">
        <v>92.16</v>
      </c>
    </row>
    <row r="600" spans="13:25" ht="16" customHeight="1" x14ac:dyDescent="0.25">
      <c r="M600" s="1"/>
      <c r="O600" s="1"/>
      <c r="S600" s="1">
        <v>45260</v>
      </c>
      <c r="T600" s="1">
        <v>2.36</v>
      </c>
      <c r="U600" s="1">
        <v>872085</v>
      </c>
      <c r="W600" s="19">
        <v>45198</v>
      </c>
      <c r="X600" s="19">
        <v>88.84</v>
      </c>
      <c r="Y600" s="19">
        <v>91.96</v>
      </c>
    </row>
    <row r="601" spans="13:25" ht="16" customHeight="1" x14ac:dyDescent="0.25">
      <c r="M601" s="1"/>
      <c r="O601" s="1"/>
      <c r="S601" s="1">
        <v>45263</v>
      </c>
      <c r="T601" s="1">
        <v>2.41</v>
      </c>
      <c r="U601" s="1">
        <v>998081</v>
      </c>
      <c r="W601" s="19">
        <v>45201</v>
      </c>
      <c r="X601" s="19">
        <v>88.59</v>
      </c>
      <c r="Y601" s="19">
        <v>91.71</v>
      </c>
    </row>
    <row r="602" spans="13:25" ht="16" customHeight="1" x14ac:dyDescent="0.25">
      <c r="M602" s="1"/>
      <c r="O602" s="1"/>
      <c r="S602" s="1">
        <v>45264</v>
      </c>
      <c r="T602" s="1">
        <v>2.36</v>
      </c>
      <c r="U602" s="1">
        <v>420292</v>
      </c>
      <c r="W602" s="19">
        <v>45202</v>
      </c>
      <c r="X602" s="19">
        <v>87.82</v>
      </c>
      <c r="Y602" s="19">
        <v>90.94</v>
      </c>
    </row>
    <row r="603" spans="13:25" ht="16" customHeight="1" x14ac:dyDescent="0.25">
      <c r="M603" s="1"/>
      <c r="O603" s="1"/>
      <c r="S603" s="1">
        <v>45265</v>
      </c>
      <c r="T603" s="1">
        <v>2.33</v>
      </c>
      <c r="U603" s="1">
        <v>769800</v>
      </c>
      <c r="W603" s="19">
        <v>45203</v>
      </c>
      <c r="X603" s="19">
        <v>86.56</v>
      </c>
      <c r="Y603" s="19">
        <v>90.64</v>
      </c>
    </row>
    <row r="604" spans="13:25" ht="16" customHeight="1" x14ac:dyDescent="0.25">
      <c r="M604" s="1"/>
      <c r="O604" s="1"/>
      <c r="S604" s="1">
        <v>45266</v>
      </c>
      <c r="T604" s="1">
        <v>2.17</v>
      </c>
      <c r="U604" s="1">
        <v>779652</v>
      </c>
      <c r="W604" s="19">
        <v>45204</v>
      </c>
      <c r="X604" s="19">
        <v>86.35</v>
      </c>
      <c r="Y604" s="19">
        <v>90.44</v>
      </c>
    </row>
    <row r="605" spans="13:25" ht="16" customHeight="1" x14ac:dyDescent="0.25">
      <c r="M605" s="1"/>
      <c r="O605" s="1"/>
      <c r="S605" s="1">
        <v>45267</v>
      </c>
      <c r="T605" s="1">
        <v>2.25</v>
      </c>
      <c r="U605" s="1">
        <v>490823</v>
      </c>
      <c r="W605" s="19">
        <v>45205</v>
      </c>
      <c r="X605" s="19">
        <v>86.28</v>
      </c>
      <c r="Y605" s="19">
        <v>90.37</v>
      </c>
    </row>
    <row r="606" spans="13:25" ht="16" customHeight="1" x14ac:dyDescent="0.25">
      <c r="M606" s="1"/>
      <c r="O606" s="1"/>
      <c r="S606" s="1">
        <v>45270</v>
      </c>
      <c r="T606" s="1">
        <v>2.25</v>
      </c>
      <c r="U606" s="1">
        <v>387237</v>
      </c>
      <c r="W606" s="19">
        <v>45208</v>
      </c>
      <c r="X606" s="19">
        <v>86.28</v>
      </c>
      <c r="Y606" s="19">
        <v>90.36</v>
      </c>
    </row>
    <row r="607" spans="13:25" ht="16" customHeight="1" x14ac:dyDescent="0.25">
      <c r="M607" s="1"/>
      <c r="O607" s="1"/>
      <c r="S607" s="1">
        <v>45271</v>
      </c>
      <c r="T607" s="1">
        <v>2.37</v>
      </c>
      <c r="U607" s="1">
        <v>941232</v>
      </c>
      <c r="W607" s="19">
        <v>45209</v>
      </c>
      <c r="X607" s="19">
        <v>86.28</v>
      </c>
      <c r="Y607" s="19">
        <v>90.36</v>
      </c>
    </row>
    <row r="608" spans="13:25" ht="16" customHeight="1" x14ac:dyDescent="0.25">
      <c r="M608" s="1"/>
      <c r="O608" s="1"/>
      <c r="S608" s="1">
        <v>45272</v>
      </c>
      <c r="T608" s="1">
        <v>2.5099999999999998</v>
      </c>
      <c r="U608" s="1">
        <v>1172093</v>
      </c>
      <c r="W608" s="19">
        <v>45210</v>
      </c>
      <c r="X608" s="19">
        <v>86.22</v>
      </c>
      <c r="Y608" s="19">
        <v>90.31</v>
      </c>
    </row>
    <row r="609" spans="13:25" ht="16" customHeight="1" x14ac:dyDescent="0.25">
      <c r="M609" s="1"/>
      <c r="O609" s="1"/>
      <c r="S609" s="1">
        <v>45273</v>
      </c>
      <c r="T609" s="1">
        <v>2.93</v>
      </c>
      <c r="U609" s="1">
        <v>979228</v>
      </c>
      <c r="W609" s="19">
        <v>45211</v>
      </c>
      <c r="X609" s="19">
        <v>86.14</v>
      </c>
      <c r="Y609" s="19">
        <v>90.18</v>
      </c>
    </row>
    <row r="610" spans="13:25" ht="16" customHeight="1" x14ac:dyDescent="0.25">
      <c r="M610" s="1"/>
      <c r="O610" s="1"/>
      <c r="S610" s="1">
        <v>45274</v>
      </c>
      <c r="T610" s="1">
        <v>2.68</v>
      </c>
      <c r="U610" s="1">
        <v>675952</v>
      </c>
      <c r="W610" s="19">
        <v>45212</v>
      </c>
      <c r="X610" s="19">
        <v>86.13</v>
      </c>
      <c r="Y610" s="19">
        <v>90.22</v>
      </c>
    </row>
    <row r="611" spans="13:25" ht="16" customHeight="1" x14ac:dyDescent="0.25">
      <c r="M611" s="1"/>
      <c r="O611" s="1"/>
      <c r="S611" s="1">
        <v>45277</v>
      </c>
      <c r="T611" s="1">
        <v>2.65</v>
      </c>
      <c r="U611" s="1">
        <v>279784</v>
      </c>
      <c r="W611" s="19">
        <v>45215</v>
      </c>
      <c r="X611" s="19">
        <v>86.13</v>
      </c>
      <c r="Y611" s="19">
        <v>90.22</v>
      </c>
    </row>
    <row r="612" spans="13:25" ht="16" customHeight="1" x14ac:dyDescent="0.25">
      <c r="M612" s="1"/>
      <c r="O612" s="1"/>
      <c r="S612" s="1">
        <v>45278</v>
      </c>
      <c r="T612" s="1">
        <v>2.77</v>
      </c>
      <c r="U612" s="1">
        <v>351947</v>
      </c>
      <c r="W612" s="19">
        <v>45216</v>
      </c>
      <c r="X612" s="19">
        <v>85.97</v>
      </c>
      <c r="Y612" s="19">
        <v>90.06</v>
      </c>
    </row>
    <row r="613" spans="13:25" ht="16" customHeight="1" x14ac:dyDescent="0.25">
      <c r="M613" s="1"/>
      <c r="O613" s="1"/>
      <c r="S613" s="1">
        <v>45279</v>
      </c>
      <c r="T613" s="1">
        <v>2.72</v>
      </c>
      <c r="U613" s="1">
        <v>381395</v>
      </c>
      <c r="W613" s="19">
        <v>45217</v>
      </c>
      <c r="X613" s="19">
        <v>85.81</v>
      </c>
      <c r="Y613" s="19">
        <v>89.9</v>
      </c>
    </row>
    <row r="614" spans="13:25" ht="16" customHeight="1" x14ac:dyDescent="0.25">
      <c r="M614" s="1"/>
      <c r="O614" s="1"/>
      <c r="S614" s="1">
        <v>45280</v>
      </c>
      <c r="T614" s="1">
        <v>2.81</v>
      </c>
      <c r="U614" s="1">
        <v>428459</v>
      </c>
      <c r="W614" s="19">
        <v>45218</v>
      </c>
      <c r="X614" s="19">
        <v>85.82</v>
      </c>
      <c r="Y614" s="19">
        <v>89.9</v>
      </c>
    </row>
    <row r="615" spans="13:25" ht="16" customHeight="1" x14ac:dyDescent="0.25">
      <c r="M615" s="1"/>
      <c r="O615" s="1"/>
      <c r="S615" s="1">
        <v>45281</v>
      </c>
      <c r="T615" s="1">
        <v>2.8</v>
      </c>
      <c r="U615" s="1">
        <v>207573</v>
      </c>
      <c r="W615" s="19">
        <v>45219</v>
      </c>
      <c r="X615" s="19">
        <v>85.85</v>
      </c>
      <c r="Y615" s="19">
        <v>89.94</v>
      </c>
    </row>
    <row r="616" spans="13:25" ht="16" customHeight="1" x14ac:dyDescent="0.25">
      <c r="M616" s="1"/>
      <c r="O616" s="1"/>
      <c r="S616" s="1">
        <v>45285</v>
      </c>
      <c r="T616" s="1">
        <v>2.83</v>
      </c>
      <c r="U616" s="1">
        <v>165445</v>
      </c>
      <c r="W616" s="19">
        <v>45222</v>
      </c>
      <c r="X616" s="19">
        <v>85.83</v>
      </c>
      <c r="Y616" s="19">
        <v>89.91</v>
      </c>
    </row>
    <row r="617" spans="13:25" ht="16" customHeight="1" x14ac:dyDescent="0.25">
      <c r="M617" s="1"/>
      <c r="O617" s="1"/>
      <c r="S617" s="1">
        <v>45286</v>
      </c>
      <c r="T617" s="1">
        <v>2.82</v>
      </c>
      <c r="U617" s="1">
        <v>230963</v>
      </c>
      <c r="W617" s="19">
        <v>45223</v>
      </c>
      <c r="X617" s="19">
        <v>85.74</v>
      </c>
      <c r="Y617" s="19">
        <v>89.82</v>
      </c>
    </row>
    <row r="618" spans="13:25" ht="16" customHeight="1" x14ac:dyDescent="0.25">
      <c r="M618" s="1"/>
      <c r="O618" s="1"/>
      <c r="S618" s="1">
        <v>45287</v>
      </c>
      <c r="T618" s="1">
        <v>2.84</v>
      </c>
      <c r="U618" s="1">
        <v>197047</v>
      </c>
      <c r="W618" s="19">
        <v>45224</v>
      </c>
      <c r="X618" s="19">
        <v>85.53</v>
      </c>
      <c r="Y618" s="19">
        <v>89.61</v>
      </c>
    </row>
    <row r="619" spans="13:25" ht="16" customHeight="1" x14ac:dyDescent="0.25">
      <c r="M619" s="1"/>
      <c r="O619" s="1"/>
      <c r="S619" s="1">
        <v>45288</v>
      </c>
      <c r="T619" s="1">
        <v>2.73</v>
      </c>
      <c r="U619" s="1">
        <v>350273</v>
      </c>
      <c r="W619" s="19">
        <v>45225</v>
      </c>
      <c r="X619" s="19">
        <v>85.38</v>
      </c>
      <c r="Y619" s="19">
        <v>89.46</v>
      </c>
    </row>
    <row r="620" spans="13:25" ht="16" customHeight="1" x14ac:dyDescent="0.25">
      <c r="M620" s="1"/>
      <c r="O620" s="1"/>
      <c r="S620" s="1">
        <v>45292</v>
      </c>
      <c r="T620" s="1">
        <v>2.59</v>
      </c>
      <c r="U620" s="1">
        <v>352150</v>
      </c>
      <c r="W620" s="19">
        <v>45226</v>
      </c>
      <c r="X620" s="19">
        <v>85.28</v>
      </c>
      <c r="Y620" s="19">
        <v>89.37</v>
      </c>
    </row>
    <row r="621" spans="13:25" ht="16" customHeight="1" x14ac:dyDescent="0.25">
      <c r="M621" s="1"/>
      <c r="O621" s="1"/>
      <c r="S621" s="1">
        <v>45293</v>
      </c>
      <c r="T621" s="1">
        <v>2.4500000000000002</v>
      </c>
      <c r="U621" s="1">
        <v>317085</v>
      </c>
      <c r="W621" s="19">
        <v>45229</v>
      </c>
      <c r="X621" s="19">
        <v>84.76</v>
      </c>
      <c r="Y621" s="19">
        <v>88.84</v>
      </c>
    </row>
    <row r="622" spans="13:25" ht="16" customHeight="1" x14ac:dyDescent="0.25">
      <c r="M622" s="1"/>
      <c r="O622" s="1"/>
      <c r="S622" s="1">
        <v>45294</v>
      </c>
      <c r="T622" s="1">
        <v>2.4</v>
      </c>
      <c r="U622" s="1">
        <v>212213</v>
      </c>
      <c r="W622" s="19">
        <v>45230</v>
      </c>
      <c r="X622" s="19">
        <v>84.87</v>
      </c>
      <c r="Y622" s="19">
        <v>88.96</v>
      </c>
    </row>
    <row r="623" spans="13:25" ht="16" customHeight="1" x14ac:dyDescent="0.25">
      <c r="M623" s="1"/>
      <c r="O623" s="1"/>
      <c r="S623" s="1">
        <v>45295</v>
      </c>
      <c r="T623" s="1">
        <v>2.39</v>
      </c>
      <c r="U623" s="1">
        <v>207899</v>
      </c>
      <c r="W623" s="19">
        <v>45231</v>
      </c>
      <c r="X623" s="19">
        <v>84.86</v>
      </c>
      <c r="Y623" s="19">
        <v>88.95</v>
      </c>
    </row>
    <row r="624" spans="13:25" ht="16" customHeight="1" x14ac:dyDescent="0.25">
      <c r="M624" s="1"/>
      <c r="O624" s="1"/>
      <c r="S624" s="1">
        <v>45298</v>
      </c>
      <c r="T624" s="1">
        <v>2.4300000000000002</v>
      </c>
      <c r="U624" s="1">
        <v>262405</v>
      </c>
      <c r="W624" s="19">
        <v>45232</v>
      </c>
      <c r="X624" s="19">
        <v>84.41</v>
      </c>
      <c r="Y624" s="19">
        <v>88.5</v>
      </c>
    </row>
    <row r="625" spans="13:25" ht="16" customHeight="1" x14ac:dyDescent="0.25">
      <c r="M625" s="1"/>
      <c r="O625" s="1"/>
      <c r="S625" s="1">
        <v>45299</v>
      </c>
      <c r="T625" s="1">
        <v>2.38</v>
      </c>
      <c r="U625" s="1">
        <v>319037</v>
      </c>
      <c r="W625" s="19">
        <v>45233</v>
      </c>
      <c r="X625" s="19">
        <v>84</v>
      </c>
      <c r="Y625" s="19">
        <v>88.08</v>
      </c>
    </row>
    <row r="626" spans="13:25" ht="16" customHeight="1" x14ac:dyDescent="0.25">
      <c r="M626" s="1"/>
      <c r="O626" s="1"/>
      <c r="S626" s="1">
        <v>45300</v>
      </c>
      <c r="T626" s="1">
        <v>2.37</v>
      </c>
      <c r="U626" s="1">
        <v>198294</v>
      </c>
      <c r="W626" s="19">
        <v>45236</v>
      </c>
      <c r="X626" s="19">
        <v>83.89</v>
      </c>
      <c r="Y626" s="19">
        <v>87.98</v>
      </c>
    </row>
    <row r="627" spans="13:25" ht="16" customHeight="1" x14ac:dyDescent="0.25">
      <c r="M627" s="1"/>
      <c r="O627" s="1"/>
      <c r="S627" s="1">
        <v>45301</v>
      </c>
      <c r="T627" s="1">
        <v>2.38</v>
      </c>
      <c r="U627" s="1">
        <v>220873</v>
      </c>
      <c r="W627" s="19">
        <v>45237</v>
      </c>
      <c r="X627" s="19">
        <v>83.74</v>
      </c>
      <c r="Y627" s="19">
        <v>87.83</v>
      </c>
    </row>
    <row r="628" spans="13:25" ht="16" customHeight="1" x14ac:dyDescent="0.25">
      <c r="M628" s="1"/>
      <c r="O628" s="1"/>
      <c r="S628" s="1">
        <v>45302</v>
      </c>
      <c r="T628" s="1">
        <v>2.36</v>
      </c>
      <c r="U628" s="1">
        <v>278640</v>
      </c>
      <c r="W628" s="19">
        <v>45238</v>
      </c>
      <c r="X628" s="19">
        <v>83.64</v>
      </c>
      <c r="Y628" s="19">
        <v>87.73</v>
      </c>
    </row>
    <row r="629" spans="13:25" ht="16" customHeight="1" x14ac:dyDescent="0.25">
      <c r="M629" s="1"/>
      <c r="O629" s="1"/>
      <c r="S629" s="1">
        <v>45306</v>
      </c>
      <c r="T629" s="1">
        <v>2.2599999999999998</v>
      </c>
      <c r="U629" s="1">
        <v>274500</v>
      </c>
      <c r="W629" s="19">
        <v>45239</v>
      </c>
      <c r="X629" s="19">
        <v>83.9</v>
      </c>
      <c r="Y629" s="19">
        <v>87.84</v>
      </c>
    </row>
    <row r="630" spans="13:25" ht="16" customHeight="1" x14ac:dyDescent="0.25">
      <c r="M630" s="1"/>
      <c r="O630" s="1"/>
      <c r="S630" s="1">
        <v>45307</v>
      </c>
      <c r="T630" s="1">
        <v>2.21</v>
      </c>
      <c r="U630" s="1">
        <v>340748</v>
      </c>
      <c r="W630" s="19">
        <v>45240</v>
      </c>
      <c r="X630" s="19">
        <v>83.95</v>
      </c>
      <c r="Y630" s="19">
        <v>88.28</v>
      </c>
    </row>
    <row r="631" spans="13:25" ht="16" customHeight="1" x14ac:dyDescent="0.25">
      <c r="M631" s="1"/>
      <c r="O631" s="1"/>
      <c r="S631" s="1">
        <v>45308</v>
      </c>
      <c r="T631" s="1">
        <v>2.2400000000000002</v>
      </c>
      <c r="U631" s="1">
        <v>202735</v>
      </c>
      <c r="W631" s="19">
        <v>45243</v>
      </c>
      <c r="X631" s="19">
        <v>83.87</v>
      </c>
      <c r="Y631" s="19">
        <v>87.96</v>
      </c>
    </row>
    <row r="632" spans="13:25" ht="16" customHeight="1" x14ac:dyDescent="0.25">
      <c r="M632" s="1"/>
      <c r="O632" s="1"/>
      <c r="S632" s="1">
        <v>45309</v>
      </c>
      <c r="T632" s="1">
        <v>2.31</v>
      </c>
      <c r="U632" s="1">
        <v>273590</v>
      </c>
      <c r="W632" s="19">
        <v>45244</v>
      </c>
      <c r="X632" s="19">
        <v>83.84</v>
      </c>
      <c r="Y632" s="19">
        <v>87.93</v>
      </c>
    </row>
    <row r="633" spans="13:25" ht="16" customHeight="1" x14ac:dyDescent="0.25">
      <c r="M633" s="1"/>
      <c r="O633" s="1"/>
      <c r="S633" s="1">
        <v>45312</v>
      </c>
      <c r="T633" s="1">
        <v>2.34</v>
      </c>
      <c r="U633" s="1">
        <v>235130</v>
      </c>
      <c r="W633" s="19">
        <v>45245</v>
      </c>
      <c r="X633" s="19">
        <v>83.61</v>
      </c>
      <c r="Y633" s="19">
        <v>87.7</v>
      </c>
    </row>
    <row r="634" spans="13:25" ht="16" customHeight="1" x14ac:dyDescent="0.25">
      <c r="M634" s="1"/>
      <c r="O634" s="1"/>
      <c r="S634" s="1">
        <v>45313</v>
      </c>
      <c r="T634" s="1">
        <v>2.3199999999999998</v>
      </c>
      <c r="U634" s="1">
        <v>167103</v>
      </c>
      <c r="W634" s="19">
        <v>45246</v>
      </c>
      <c r="X634" s="19">
        <v>83.34</v>
      </c>
      <c r="Y634" s="19">
        <v>87.43</v>
      </c>
    </row>
    <row r="635" spans="13:25" ht="16" customHeight="1" x14ac:dyDescent="0.25">
      <c r="M635" s="1"/>
      <c r="O635" s="1"/>
      <c r="S635" s="1">
        <v>45314</v>
      </c>
      <c r="T635" s="1">
        <v>2.27</v>
      </c>
      <c r="U635" s="1">
        <v>166431</v>
      </c>
      <c r="W635" s="19">
        <v>45247</v>
      </c>
      <c r="X635" s="19">
        <v>83.27</v>
      </c>
      <c r="Y635" s="19">
        <v>87.35</v>
      </c>
    </row>
    <row r="636" spans="13:25" ht="16" customHeight="1" x14ac:dyDescent="0.25">
      <c r="M636" s="1"/>
      <c r="O636" s="1"/>
      <c r="S636" s="1">
        <v>45315</v>
      </c>
      <c r="T636" s="1">
        <v>2.34</v>
      </c>
      <c r="U636" s="1">
        <v>182314</v>
      </c>
      <c r="W636" s="19">
        <v>45250</v>
      </c>
      <c r="X636" s="19">
        <v>83</v>
      </c>
      <c r="Y636" s="19">
        <v>87.09</v>
      </c>
    </row>
    <row r="637" spans="13:25" ht="16" customHeight="1" x14ac:dyDescent="0.25">
      <c r="M637" s="1"/>
      <c r="O637" s="1"/>
      <c r="S637" s="1">
        <v>45316</v>
      </c>
      <c r="T637" s="1">
        <v>2.31</v>
      </c>
      <c r="U637" s="1">
        <v>156260</v>
      </c>
      <c r="W637" s="19">
        <v>45251</v>
      </c>
      <c r="X637" s="19">
        <v>81.709999999999994</v>
      </c>
      <c r="Y637" s="19">
        <v>85.8</v>
      </c>
    </row>
    <row r="638" spans="13:25" ht="16" customHeight="1" x14ac:dyDescent="0.25">
      <c r="M638" s="1"/>
      <c r="O638" s="1"/>
      <c r="S638" s="1">
        <v>45319</v>
      </c>
      <c r="T638" s="1">
        <v>2.36</v>
      </c>
      <c r="U638" s="1">
        <v>130090</v>
      </c>
      <c r="W638" s="19">
        <v>45252</v>
      </c>
      <c r="X638" s="19">
        <v>81.73</v>
      </c>
      <c r="Y638" s="19">
        <v>85.82</v>
      </c>
    </row>
    <row r="639" spans="13:25" ht="16" customHeight="1" x14ac:dyDescent="0.25">
      <c r="M639" s="1"/>
      <c r="O639" s="1"/>
      <c r="S639" s="1">
        <v>45321</v>
      </c>
      <c r="T639" s="1">
        <v>2.19</v>
      </c>
      <c r="U639" s="1">
        <v>414272</v>
      </c>
      <c r="W639" s="19">
        <v>45253</v>
      </c>
      <c r="X639" s="19">
        <v>81.73</v>
      </c>
      <c r="Y639" s="19">
        <v>85.82</v>
      </c>
    </row>
    <row r="640" spans="13:25" ht="16" customHeight="1" x14ac:dyDescent="0.25">
      <c r="M640" s="1"/>
      <c r="O640" s="1"/>
      <c r="S640" s="1">
        <v>45322</v>
      </c>
      <c r="T640" s="1">
        <v>2.17</v>
      </c>
      <c r="U640" s="1">
        <v>430297</v>
      </c>
      <c r="W640" s="19">
        <v>45254</v>
      </c>
      <c r="X640" s="19">
        <v>81.67</v>
      </c>
      <c r="Y640" s="19">
        <v>85.76</v>
      </c>
    </row>
    <row r="641" spans="13:25" ht="16" customHeight="1" x14ac:dyDescent="0.25">
      <c r="M641" s="1"/>
      <c r="O641" s="1"/>
      <c r="S641" s="1">
        <v>45323</v>
      </c>
      <c r="T641" s="1">
        <v>2.13</v>
      </c>
      <c r="U641" s="1">
        <v>281646</v>
      </c>
      <c r="W641" s="19">
        <v>45257</v>
      </c>
      <c r="X641" s="19">
        <v>81.66</v>
      </c>
      <c r="Y641" s="19">
        <v>85.75</v>
      </c>
    </row>
    <row r="642" spans="13:25" ht="16" customHeight="1" x14ac:dyDescent="0.25">
      <c r="M642" s="1"/>
      <c r="O642" s="1"/>
      <c r="S642" s="1">
        <v>45326</v>
      </c>
      <c r="T642" s="1">
        <v>2.06</v>
      </c>
      <c r="U642" s="1">
        <v>430599</v>
      </c>
      <c r="W642" s="19">
        <v>45258</v>
      </c>
      <c r="X642" s="19">
        <v>81.650000000000006</v>
      </c>
      <c r="Y642" s="19">
        <v>85.74</v>
      </c>
    </row>
    <row r="643" spans="13:25" ht="16" customHeight="1" x14ac:dyDescent="0.25">
      <c r="M643" s="1"/>
      <c r="O643" s="1"/>
      <c r="S643" s="1">
        <v>45327</v>
      </c>
      <c r="T643" s="1">
        <v>2.16</v>
      </c>
      <c r="U643" s="1">
        <v>218018</v>
      </c>
      <c r="W643" s="19">
        <v>45259</v>
      </c>
      <c r="X643" s="19">
        <v>81.73</v>
      </c>
      <c r="Y643" s="19">
        <v>85.85</v>
      </c>
    </row>
    <row r="644" spans="13:25" ht="16" customHeight="1" x14ac:dyDescent="0.25">
      <c r="M644" s="1"/>
      <c r="O644" s="1"/>
      <c r="S644" s="1">
        <v>45328</v>
      </c>
      <c r="T644" s="1">
        <v>2.1</v>
      </c>
      <c r="U644" s="1">
        <v>182172</v>
      </c>
      <c r="W644" s="19">
        <v>45260</v>
      </c>
      <c r="X644" s="19">
        <v>81.8</v>
      </c>
      <c r="Y644" s="19">
        <v>85.9</v>
      </c>
    </row>
    <row r="645" spans="13:25" ht="16" customHeight="1" x14ac:dyDescent="0.25">
      <c r="M645" s="1"/>
      <c r="O645" s="1"/>
      <c r="S645" s="1">
        <v>45329</v>
      </c>
      <c r="T645" s="1">
        <v>2.13</v>
      </c>
      <c r="U645" s="1">
        <v>197639</v>
      </c>
      <c r="W645" s="19">
        <v>45261</v>
      </c>
      <c r="X645" s="19">
        <v>81.84</v>
      </c>
      <c r="Y645" s="19">
        <v>85.93</v>
      </c>
    </row>
    <row r="646" spans="13:25" ht="16" customHeight="1" x14ac:dyDescent="0.25">
      <c r="M646" s="1"/>
      <c r="O646" s="1"/>
      <c r="S646" s="1">
        <v>45330</v>
      </c>
      <c r="T646" s="1">
        <v>2.19</v>
      </c>
      <c r="U646" s="1">
        <v>214637</v>
      </c>
      <c r="W646" s="19">
        <v>45264</v>
      </c>
      <c r="X646" s="19">
        <v>81.86</v>
      </c>
      <c r="Y646" s="19">
        <v>85.94</v>
      </c>
    </row>
    <row r="647" spans="13:25" ht="16" customHeight="1" x14ac:dyDescent="0.25">
      <c r="M647" s="1"/>
      <c r="O647" s="1"/>
      <c r="S647" s="1">
        <v>45333</v>
      </c>
      <c r="T647" s="1">
        <v>2.2999999999999998</v>
      </c>
      <c r="U647" s="1">
        <v>241111</v>
      </c>
      <c r="W647" s="19">
        <v>45265</v>
      </c>
      <c r="X647" s="19">
        <v>81.87</v>
      </c>
      <c r="Y647" s="19">
        <v>85.96</v>
      </c>
    </row>
    <row r="648" spans="13:25" ht="16" customHeight="1" x14ac:dyDescent="0.25">
      <c r="M648" s="1"/>
      <c r="O648" s="1"/>
      <c r="S648" s="1">
        <v>45334</v>
      </c>
      <c r="T648" s="1">
        <v>2.08</v>
      </c>
      <c r="U648" s="1">
        <v>408840</v>
      </c>
      <c r="W648" s="19">
        <v>45266</v>
      </c>
      <c r="X648" s="19">
        <v>81.92</v>
      </c>
      <c r="Y648" s="19">
        <v>86.01</v>
      </c>
    </row>
    <row r="649" spans="13:25" ht="16" customHeight="1" x14ac:dyDescent="0.25">
      <c r="M649" s="1"/>
      <c r="O649" s="1"/>
      <c r="S649" s="1">
        <v>45335</v>
      </c>
      <c r="T649" s="1">
        <v>2.19</v>
      </c>
      <c r="U649" s="1">
        <v>220889</v>
      </c>
      <c r="W649" s="19">
        <v>45267</v>
      </c>
      <c r="X649" s="19">
        <v>81.93</v>
      </c>
      <c r="Y649" s="19">
        <v>86.01</v>
      </c>
    </row>
    <row r="650" spans="13:25" ht="16" customHeight="1" x14ac:dyDescent="0.25">
      <c r="M650" s="1"/>
      <c r="O650" s="1"/>
      <c r="S650" s="1">
        <v>45336</v>
      </c>
      <c r="T650" s="1">
        <v>2.25</v>
      </c>
      <c r="U650" s="1">
        <v>316467</v>
      </c>
      <c r="W650" s="19">
        <v>45268</v>
      </c>
      <c r="X650" s="19">
        <v>81.95</v>
      </c>
      <c r="Y650" s="19">
        <v>86.04</v>
      </c>
    </row>
    <row r="651" spans="13:25" ht="16" customHeight="1" x14ac:dyDescent="0.25">
      <c r="M651" s="1"/>
      <c r="O651" s="1"/>
      <c r="S651" s="1">
        <v>45337</v>
      </c>
      <c r="T651" s="1">
        <v>2.08</v>
      </c>
      <c r="U651" s="1">
        <v>287586</v>
      </c>
      <c r="W651" s="19">
        <v>45271</v>
      </c>
      <c r="X651" s="19">
        <v>81.94</v>
      </c>
      <c r="Y651" s="19">
        <v>86.03</v>
      </c>
    </row>
    <row r="652" spans="13:25" ht="16" customHeight="1" x14ac:dyDescent="0.25">
      <c r="M652" s="1"/>
      <c r="O652" s="1"/>
      <c r="S652" s="1">
        <v>45341</v>
      </c>
      <c r="T652" s="1">
        <v>2.08</v>
      </c>
      <c r="U652" s="1">
        <v>337723</v>
      </c>
      <c r="W652" s="19">
        <v>45272</v>
      </c>
      <c r="X652" s="19">
        <v>82.04</v>
      </c>
      <c r="Y652" s="19">
        <v>86.13</v>
      </c>
    </row>
    <row r="653" spans="13:25" ht="16" customHeight="1" x14ac:dyDescent="0.25">
      <c r="M653" s="1"/>
      <c r="O653" s="1"/>
      <c r="S653" s="1">
        <v>45342</v>
      </c>
      <c r="T653" s="1">
        <v>2.1</v>
      </c>
      <c r="U653" s="1">
        <v>245583</v>
      </c>
      <c r="W653" s="19">
        <v>45273</v>
      </c>
      <c r="X653" s="19">
        <v>82.07</v>
      </c>
      <c r="Y653" s="19">
        <v>86.16</v>
      </c>
    </row>
    <row r="654" spans="13:25" ht="16" customHeight="1" x14ac:dyDescent="0.25">
      <c r="M654" s="1"/>
      <c r="O654" s="1"/>
      <c r="S654" s="1">
        <v>45343</v>
      </c>
      <c r="T654" s="1">
        <v>2.0299999999999998</v>
      </c>
      <c r="U654" s="1">
        <v>335131</v>
      </c>
      <c r="W654" s="19">
        <v>45274</v>
      </c>
      <c r="X654" s="19">
        <v>82.11</v>
      </c>
      <c r="Y654" s="19">
        <v>86.2</v>
      </c>
    </row>
    <row r="655" spans="13:25" ht="16" customHeight="1" x14ac:dyDescent="0.25">
      <c r="M655" s="1"/>
      <c r="O655" s="1"/>
      <c r="S655" s="1">
        <v>45344</v>
      </c>
      <c r="T655" s="1">
        <v>2.13</v>
      </c>
      <c r="U655" s="1">
        <v>281197</v>
      </c>
      <c r="W655" s="19">
        <v>45275</v>
      </c>
      <c r="X655" s="19">
        <v>82.11</v>
      </c>
      <c r="Y655" s="19">
        <v>86.19</v>
      </c>
    </row>
    <row r="656" spans="13:25" ht="16" customHeight="1" x14ac:dyDescent="0.25">
      <c r="M656" s="1"/>
      <c r="O656" s="1"/>
      <c r="S656" s="1">
        <v>45347</v>
      </c>
      <c r="T656" s="1">
        <v>2.08</v>
      </c>
      <c r="U656" s="1">
        <v>158271</v>
      </c>
      <c r="W656" s="19">
        <v>45278</v>
      </c>
      <c r="X656" s="19">
        <v>82.23</v>
      </c>
      <c r="Y656" s="19">
        <v>86.31</v>
      </c>
    </row>
    <row r="657" spans="13:25" ht="16" customHeight="1" x14ac:dyDescent="0.25">
      <c r="M657" s="1"/>
      <c r="O657" s="1"/>
      <c r="S657" s="1">
        <v>45348</v>
      </c>
      <c r="T657" s="1">
        <v>2.21</v>
      </c>
      <c r="U657" s="1">
        <v>364017</v>
      </c>
      <c r="W657" s="19">
        <v>45279</v>
      </c>
      <c r="X657" s="19">
        <v>82.4</v>
      </c>
      <c r="Y657" s="19">
        <v>86.49</v>
      </c>
    </row>
    <row r="658" spans="13:25" ht="16" customHeight="1" x14ac:dyDescent="0.25">
      <c r="M658" s="1"/>
      <c r="O658" s="1"/>
      <c r="S658" s="1">
        <v>45349</v>
      </c>
      <c r="T658" s="1">
        <v>2.19</v>
      </c>
      <c r="U658" s="1">
        <v>217098</v>
      </c>
      <c r="W658" s="19">
        <v>45280</v>
      </c>
      <c r="X658" s="19">
        <v>82.6</v>
      </c>
      <c r="Y658" s="19">
        <v>86.69</v>
      </c>
    </row>
    <row r="659" spans="13:25" ht="16" customHeight="1" x14ac:dyDescent="0.25">
      <c r="M659" s="1"/>
      <c r="O659" s="1"/>
      <c r="S659" s="1">
        <v>45350</v>
      </c>
      <c r="T659" s="1">
        <v>2.2200000000000002</v>
      </c>
      <c r="U659" s="1">
        <v>1538966</v>
      </c>
      <c r="W659" s="19">
        <v>45281</v>
      </c>
      <c r="X659" s="19">
        <v>83.05</v>
      </c>
      <c r="Y659" s="19">
        <v>87.13</v>
      </c>
    </row>
    <row r="660" spans="13:25" ht="16" customHeight="1" x14ac:dyDescent="0.25">
      <c r="M660" s="1"/>
      <c r="O660" s="1"/>
      <c r="S660" s="1">
        <v>45351</v>
      </c>
      <c r="T660" s="1">
        <v>2.23</v>
      </c>
      <c r="U660" s="1">
        <v>423333</v>
      </c>
      <c r="W660" s="19">
        <v>45282</v>
      </c>
      <c r="X660" s="19">
        <v>83.33</v>
      </c>
      <c r="Y660" s="19">
        <v>87.42</v>
      </c>
    </row>
    <row r="661" spans="13:25" ht="16" customHeight="1" x14ac:dyDescent="0.25">
      <c r="M661" s="1"/>
      <c r="O661" s="1"/>
      <c r="S661" s="1">
        <v>45354</v>
      </c>
      <c r="T661" s="1">
        <v>2.15</v>
      </c>
      <c r="U661" s="1">
        <v>462584</v>
      </c>
      <c r="W661" s="19">
        <v>45285</v>
      </c>
      <c r="X661" s="19">
        <v>83.37</v>
      </c>
      <c r="Y661" s="19">
        <v>87.46</v>
      </c>
    </row>
    <row r="662" spans="13:25" ht="16" customHeight="1" x14ac:dyDescent="0.25">
      <c r="M662" s="1"/>
      <c r="O662" s="1"/>
      <c r="S662" s="1">
        <v>45355</v>
      </c>
      <c r="T662" s="1">
        <v>2.06</v>
      </c>
      <c r="U662" s="1">
        <v>334857</v>
      </c>
      <c r="W662" s="19">
        <v>45286</v>
      </c>
      <c r="X662" s="19">
        <v>83.41</v>
      </c>
      <c r="Y662" s="19">
        <v>87.49</v>
      </c>
    </row>
    <row r="663" spans="13:25" ht="16" customHeight="1" x14ac:dyDescent="0.25">
      <c r="M663" s="1"/>
      <c r="O663" s="1"/>
      <c r="S663" s="1">
        <v>45356</v>
      </c>
      <c r="T663" s="1">
        <v>2.23</v>
      </c>
      <c r="U663" s="1">
        <v>332628</v>
      </c>
      <c r="W663" s="19">
        <v>45287</v>
      </c>
      <c r="X663" s="19">
        <v>83.61</v>
      </c>
      <c r="Y663" s="19">
        <v>87.69</v>
      </c>
    </row>
    <row r="664" spans="13:25" ht="16" customHeight="1" x14ac:dyDescent="0.25">
      <c r="M664" s="1"/>
      <c r="O664" s="1"/>
      <c r="S664" s="1">
        <v>45357</v>
      </c>
      <c r="T664" s="1">
        <v>2.36</v>
      </c>
      <c r="U664" s="1">
        <v>1028227</v>
      </c>
      <c r="W664" s="19">
        <v>45288</v>
      </c>
      <c r="X664" s="19">
        <v>83.67</v>
      </c>
      <c r="Y664" s="19">
        <v>87.76</v>
      </c>
    </row>
    <row r="665" spans="13:25" ht="16" customHeight="1" x14ac:dyDescent="0.25">
      <c r="M665" s="1"/>
      <c r="O665" s="1"/>
      <c r="S665" s="1">
        <v>45358</v>
      </c>
      <c r="T665" s="1">
        <v>2.04</v>
      </c>
      <c r="U665" s="1">
        <v>1234224</v>
      </c>
      <c r="W665" s="19">
        <v>45289</v>
      </c>
      <c r="X665" s="19">
        <v>83.68</v>
      </c>
      <c r="Y665" s="19">
        <v>87.76</v>
      </c>
    </row>
    <row r="666" spans="13:25" ht="16" customHeight="1" x14ac:dyDescent="0.25">
      <c r="M666" s="1"/>
      <c r="O666" s="1"/>
      <c r="S666" s="1">
        <v>45361</v>
      </c>
      <c r="T666" s="1">
        <v>2.0299999999999998</v>
      </c>
      <c r="U666" s="1">
        <v>325700</v>
      </c>
      <c r="W666" s="19">
        <v>45292</v>
      </c>
      <c r="X666" s="19">
        <v>83.68</v>
      </c>
      <c r="Y666" s="19">
        <v>87.76</v>
      </c>
    </row>
    <row r="667" spans="13:25" ht="16" customHeight="1" x14ac:dyDescent="0.25">
      <c r="M667" s="1"/>
      <c r="O667" s="1"/>
      <c r="S667" s="1">
        <v>45362</v>
      </c>
      <c r="T667" s="1">
        <v>2.1800000000000002</v>
      </c>
      <c r="U667" s="1">
        <v>1079505</v>
      </c>
      <c r="W667" s="19">
        <v>45293</v>
      </c>
      <c r="X667" s="19">
        <v>83.89</v>
      </c>
      <c r="Y667" s="19">
        <v>87.98</v>
      </c>
    </row>
    <row r="668" spans="13:25" ht="16" customHeight="1" x14ac:dyDescent="0.25">
      <c r="M668" s="1"/>
      <c r="O668" s="1"/>
      <c r="S668" s="1">
        <v>45363</v>
      </c>
      <c r="T668" s="1">
        <v>2.39</v>
      </c>
      <c r="U668" s="1">
        <v>759327</v>
      </c>
      <c r="W668" s="19">
        <v>45294</v>
      </c>
      <c r="X668" s="19">
        <v>84.29</v>
      </c>
      <c r="Y668" s="19">
        <v>88.38</v>
      </c>
    </row>
    <row r="669" spans="13:25" ht="16" customHeight="1" x14ac:dyDescent="0.25">
      <c r="M669" s="1"/>
      <c r="O669" s="1"/>
      <c r="S669" s="1">
        <v>45364</v>
      </c>
      <c r="T669" s="1">
        <v>2.39</v>
      </c>
      <c r="U669" s="1">
        <v>466162</v>
      </c>
      <c r="W669" s="19">
        <v>45295</v>
      </c>
      <c r="X669" s="19">
        <v>85.54</v>
      </c>
      <c r="Y669" s="19">
        <v>89.63</v>
      </c>
    </row>
    <row r="670" spans="13:25" ht="16" customHeight="1" x14ac:dyDescent="0.25">
      <c r="M670" s="1"/>
      <c r="O670" s="1"/>
      <c r="S670" s="1">
        <v>45365</v>
      </c>
      <c r="T670" s="1">
        <v>2.21</v>
      </c>
      <c r="U670" s="1">
        <v>429791</v>
      </c>
      <c r="W670" s="19">
        <v>45296</v>
      </c>
      <c r="X670" s="19">
        <v>84.75</v>
      </c>
      <c r="Y670" s="19">
        <v>88.83</v>
      </c>
    </row>
    <row r="671" spans="13:25" ht="16" customHeight="1" x14ac:dyDescent="0.25">
      <c r="M671" s="1"/>
      <c r="O671" s="1"/>
      <c r="S671" s="1">
        <v>45368</v>
      </c>
      <c r="T671" s="1">
        <v>2.4500000000000002</v>
      </c>
      <c r="U671" s="1">
        <v>760102</v>
      </c>
      <c r="W671" s="19">
        <v>45299</v>
      </c>
      <c r="X671" s="19">
        <v>84.66</v>
      </c>
      <c r="Y671" s="19">
        <v>88.74</v>
      </c>
    </row>
    <row r="672" spans="13:25" ht="16" customHeight="1" x14ac:dyDescent="0.25">
      <c r="M672" s="1"/>
      <c r="O672" s="1"/>
      <c r="S672" s="1">
        <v>45369</v>
      </c>
      <c r="T672" s="1">
        <v>2.58</v>
      </c>
      <c r="U672" s="1">
        <v>335572</v>
      </c>
      <c r="W672" s="19">
        <v>45300</v>
      </c>
      <c r="X672" s="19">
        <v>85.12</v>
      </c>
      <c r="Y672" s="19">
        <v>89.21</v>
      </c>
    </row>
    <row r="673" spans="13:25" ht="16" customHeight="1" x14ac:dyDescent="0.25">
      <c r="M673" s="1"/>
      <c r="O673" s="1"/>
      <c r="S673" s="1">
        <v>45370</v>
      </c>
      <c r="T673" s="1">
        <v>2.57</v>
      </c>
      <c r="U673" s="1">
        <v>227025</v>
      </c>
      <c r="W673" s="19">
        <v>45301</v>
      </c>
      <c r="X673" s="19">
        <v>85.14</v>
      </c>
      <c r="Y673" s="19">
        <v>89.23</v>
      </c>
    </row>
    <row r="674" spans="13:25" ht="16" customHeight="1" x14ac:dyDescent="0.25">
      <c r="M674" s="1"/>
      <c r="O674" s="1"/>
      <c r="S674" s="1">
        <v>45371</v>
      </c>
      <c r="T674" s="1">
        <v>2.57</v>
      </c>
      <c r="U674" s="1">
        <v>137008</v>
      </c>
      <c r="W674" s="19">
        <v>45302</v>
      </c>
      <c r="X674" s="19">
        <v>86.16</v>
      </c>
      <c r="Y674" s="19">
        <v>90.25</v>
      </c>
    </row>
    <row r="675" spans="13:25" ht="16" customHeight="1" x14ac:dyDescent="0.25">
      <c r="M675" s="1"/>
      <c r="O675" s="1"/>
      <c r="S675" s="1">
        <v>45372</v>
      </c>
      <c r="T675" s="1">
        <v>2.4300000000000002</v>
      </c>
      <c r="U675" s="1">
        <v>165019</v>
      </c>
      <c r="W675" s="19">
        <v>45303</v>
      </c>
      <c r="X675" s="19">
        <v>86.27</v>
      </c>
      <c r="Y675" s="19">
        <v>90.36</v>
      </c>
    </row>
    <row r="676" spans="13:25" ht="16" customHeight="1" x14ac:dyDescent="0.25">
      <c r="M676" s="1"/>
      <c r="O676" s="1"/>
      <c r="S676" s="1">
        <v>45375</v>
      </c>
      <c r="T676" s="1">
        <v>2.4700000000000002</v>
      </c>
      <c r="U676" s="1">
        <v>167607</v>
      </c>
      <c r="W676" s="19">
        <v>45306</v>
      </c>
      <c r="X676" s="19">
        <v>86.27</v>
      </c>
      <c r="Y676" s="19">
        <v>90.36</v>
      </c>
    </row>
    <row r="677" spans="13:25" ht="16" customHeight="1" x14ac:dyDescent="0.25">
      <c r="M677" s="1"/>
      <c r="O677" s="1"/>
      <c r="S677" s="1">
        <v>45376</v>
      </c>
      <c r="T677" s="1">
        <v>2.5099999999999998</v>
      </c>
      <c r="U677" s="1">
        <v>122738</v>
      </c>
      <c r="W677" s="19">
        <v>45307</v>
      </c>
      <c r="X677" s="19">
        <v>87.79</v>
      </c>
      <c r="Y677" s="19">
        <v>90.92</v>
      </c>
    </row>
    <row r="678" spans="13:25" ht="16" customHeight="1" x14ac:dyDescent="0.25">
      <c r="M678" s="1"/>
      <c r="O678" s="1"/>
      <c r="S678" s="1">
        <v>45377</v>
      </c>
      <c r="T678" s="1">
        <v>2.52</v>
      </c>
      <c r="U678" s="1">
        <v>180309</v>
      </c>
      <c r="W678" s="19">
        <v>45308</v>
      </c>
      <c r="X678" s="19">
        <v>87.99</v>
      </c>
      <c r="Y678" s="19">
        <v>91.12</v>
      </c>
    </row>
    <row r="679" spans="13:25" ht="16" customHeight="1" x14ac:dyDescent="0.25">
      <c r="M679" s="1"/>
      <c r="O679" s="1"/>
      <c r="S679" s="1">
        <v>45378</v>
      </c>
      <c r="T679" s="1">
        <v>2.5299999999999998</v>
      </c>
      <c r="U679" s="1">
        <v>144558</v>
      </c>
      <c r="W679" s="19">
        <v>45309</v>
      </c>
      <c r="X679" s="19">
        <v>88.62</v>
      </c>
      <c r="Y679" s="19">
        <v>91.75</v>
      </c>
    </row>
    <row r="680" spans="13:25" ht="16" customHeight="1" x14ac:dyDescent="0.25">
      <c r="M680" s="1"/>
      <c r="O680" s="1"/>
      <c r="S680" s="1">
        <v>45382</v>
      </c>
      <c r="T680" s="1">
        <v>2.48</v>
      </c>
      <c r="U680" s="1">
        <v>322188</v>
      </c>
      <c r="W680" s="19">
        <v>45310</v>
      </c>
      <c r="X680" s="19">
        <v>88.57</v>
      </c>
      <c r="Y680" s="19">
        <v>91.7</v>
      </c>
    </row>
    <row r="681" spans="13:25" ht="16" customHeight="1" x14ac:dyDescent="0.25">
      <c r="M681" s="1"/>
      <c r="O681" s="1"/>
      <c r="S681" s="1">
        <v>45383</v>
      </c>
      <c r="T681" s="1">
        <v>2.2999999999999998</v>
      </c>
      <c r="U681" s="1">
        <v>329757</v>
      </c>
      <c r="W681" s="19">
        <v>45313</v>
      </c>
      <c r="X681" s="19">
        <v>88.47</v>
      </c>
      <c r="Y681" s="19">
        <v>91.6</v>
      </c>
    </row>
    <row r="682" spans="13:25" ht="16" customHeight="1" x14ac:dyDescent="0.25">
      <c r="M682" s="1"/>
      <c r="O682" s="1"/>
      <c r="S682" s="1">
        <v>45384</v>
      </c>
      <c r="T682" s="1">
        <v>2.31</v>
      </c>
      <c r="U682" s="1">
        <v>238525</v>
      </c>
      <c r="W682" s="19">
        <v>45314</v>
      </c>
      <c r="X682" s="19">
        <v>88.6</v>
      </c>
      <c r="Y682" s="19">
        <v>91.73</v>
      </c>
    </row>
    <row r="683" spans="13:25" ht="16" customHeight="1" x14ac:dyDescent="0.25">
      <c r="M683" s="1"/>
      <c r="O683" s="1"/>
      <c r="S683" s="1">
        <v>45385</v>
      </c>
      <c r="T683" s="1">
        <v>2.25</v>
      </c>
      <c r="U683" s="1">
        <v>228108</v>
      </c>
      <c r="W683" s="19">
        <v>45315</v>
      </c>
      <c r="X683" s="19">
        <v>88.9</v>
      </c>
      <c r="Y683" s="19">
        <v>92.03</v>
      </c>
    </row>
    <row r="684" spans="13:25" ht="16" customHeight="1" x14ac:dyDescent="0.25">
      <c r="M684" s="1"/>
      <c r="O684" s="1"/>
      <c r="S684" s="1">
        <v>45386</v>
      </c>
      <c r="T684" s="1">
        <v>2.3199999999999998</v>
      </c>
      <c r="U684" s="1">
        <v>162276</v>
      </c>
      <c r="W684" s="19">
        <v>45316</v>
      </c>
      <c r="X684" s="19">
        <v>89.09</v>
      </c>
      <c r="Y684" s="19">
        <v>92.22</v>
      </c>
    </row>
    <row r="685" spans="13:25" ht="16" customHeight="1" x14ac:dyDescent="0.25">
      <c r="M685" s="1"/>
      <c r="O685" s="1"/>
      <c r="S685" s="1">
        <v>45389</v>
      </c>
      <c r="T685" s="1">
        <v>2.39</v>
      </c>
      <c r="U685" s="1">
        <v>115685</v>
      </c>
      <c r="W685" s="19">
        <v>45317</v>
      </c>
      <c r="X685" s="19">
        <v>89.04</v>
      </c>
      <c r="Y685" s="19">
        <v>92.17</v>
      </c>
    </row>
    <row r="686" spans="13:25" ht="16" customHeight="1" x14ac:dyDescent="0.25">
      <c r="M686" s="1"/>
      <c r="O686" s="1"/>
      <c r="S686" s="1">
        <v>45390</v>
      </c>
      <c r="T686" s="1">
        <v>2.48</v>
      </c>
      <c r="U686" s="1">
        <v>207479</v>
      </c>
      <c r="W686" s="19">
        <v>45320</v>
      </c>
      <c r="X686" s="19">
        <v>89.09</v>
      </c>
      <c r="Y686" s="19">
        <v>92.22</v>
      </c>
    </row>
    <row r="687" spans="13:25" ht="16" customHeight="1" x14ac:dyDescent="0.25">
      <c r="M687" s="1"/>
      <c r="O687" s="1"/>
      <c r="S687" s="1">
        <v>45391</v>
      </c>
      <c r="T687" s="1">
        <v>2.31</v>
      </c>
      <c r="U687" s="1">
        <v>359028</v>
      </c>
      <c r="W687" s="19">
        <v>45322</v>
      </c>
      <c r="X687" s="19">
        <v>89.22</v>
      </c>
      <c r="Y687" s="19">
        <v>92.26</v>
      </c>
    </row>
    <row r="688" spans="13:25" ht="16" customHeight="1" x14ac:dyDescent="0.25">
      <c r="M688" s="1"/>
      <c r="O688" s="1"/>
      <c r="S688" s="1">
        <v>45392</v>
      </c>
      <c r="T688" s="1">
        <v>2.2599999999999998</v>
      </c>
      <c r="U688" s="1">
        <v>118705</v>
      </c>
      <c r="W688" s="19">
        <v>45323</v>
      </c>
      <c r="X688" s="19">
        <v>89.24</v>
      </c>
      <c r="Y688" s="19">
        <v>92.37</v>
      </c>
    </row>
    <row r="689" spans="13:25" ht="16" customHeight="1" x14ac:dyDescent="0.25">
      <c r="M689" s="1"/>
      <c r="O689" s="1"/>
      <c r="S689" s="1">
        <v>45393</v>
      </c>
      <c r="T689" s="1">
        <v>2.16</v>
      </c>
      <c r="U689" s="1">
        <v>391194</v>
      </c>
      <c r="W689" s="19">
        <v>45324</v>
      </c>
      <c r="X689" s="19">
        <v>89.31</v>
      </c>
      <c r="Y689" s="19">
        <v>92.44</v>
      </c>
    </row>
    <row r="690" spans="13:25" ht="16" customHeight="1" x14ac:dyDescent="0.25">
      <c r="M690" s="1"/>
      <c r="O690" s="1"/>
      <c r="S690" s="1">
        <v>45396</v>
      </c>
      <c r="T690" s="1">
        <v>2.11</v>
      </c>
      <c r="U690" s="1">
        <v>213645</v>
      </c>
      <c r="W690" s="19">
        <v>45328</v>
      </c>
      <c r="X690" s="19">
        <v>89.36</v>
      </c>
      <c r="Y690" s="19">
        <v>92.49</v>
      </c>
    </row>
    <row r="691" spans="13:25" ht="16" customHeight="1" x14ac:dyDescent="0.25">
      <c r="M691" s="1"/>
      <c r="O691" s="1"/>
      <c r="S691" s="1">
        <v>45397</v>
      </c>
      <c r="T691" s="1">
        <v>2.09</v>
      </c>
      <c r="U691" s="1">
        <v>154877</v>
      </c>
      <c r="W691" s="19">
        <v>45329</v>
      </c>
      <c r="X691" s="19">
        <v>89.36</v>
      </c>
      <c r="Y691" s="19">
        <v>92.49</v>
      </c>
    </row>
    <row r="692" spans="13:25" ht="16" customHeight="1" x14ac:dyDescent="0.25">
      <c r="M692" s="1"/>
      <c r="O692" s="1"/>
      <c r="S692" s="1">
        <v>45398</v>
      </c>
      <c r="T692" s="1">
        <v>2.08</v>
      </c>
      <c r="U692" s="1">
        <v>154503</v>
      </c>
      <c r="W692" s="19">
        <v>45330</v>
      </c>
      <c r="X692" s="19">
        <v>89.36</v>
      </c>
      <c r="Y692" s="19">
        <v>92.49</v>
      </c>
    </row>
    <row r="693" spans="13:25" ht="16" customHeight="1" x14ac:dyDescent="0.25">
      <c r="M693" s="1"/>
      <c r="O693" s="1"/>
      <c r="S693" s="1">
        <v>45399</v>
      </c>
      <c r="T693" s="1">
        <v>2.09</v>
      </c>
      <c r="U693" s="1">
        <v>264282</v>
      </c>
      <c r="W693" s="19">
        <v>45331</v>
      </c>
      <c r="X693" s="19">
        <v>89.44</v>
      </c>
      <c r="Y693" s="19">
        <v>92.57</v>
      </c>
    </row>
    <row r="694" spans="13:25" ht="16" customHeight="1" x14ac:dyDescent="0.25">
      <c r="M694" s="1"/>
      <c r="O694" s="1"/>
      <c r="S694" s="1">
        <v>45400</v>
      </c>
      <c r="T694" s="1">
        <v>2.11</v>
      </c>
      <c r="U694" s="1">
        <v>243854</v>
      </c>
      <c r="W694" s="19">
        <v>45334</v>
      </c>
      <c r="X694" s="19">
        <v>89.49</v>
      </c>
      <c r="Y694" s="19">
        <v>92.63</v>
      </c>
    </row>
    <row r="695" spans="13:25" ht="16" customHeight="1" x14ac:dyDescent="0.25">
      <c r="M695" s="1"/>
      <c r="O695" s="1"/>
      <c r="S695" s="1">
        <v>45403</v>
      </c>
      <c r="T695" s="1">
        <v>2.0699999999999998</v>
      </c>
      <c r="U695" s="1">
        <v>98822</v>
      </c>
      <c r="W695" s="19">
        <v>45335</v>
      </c>
      <c r="X695" s="19">
        <v>89.56</v>
      </c>
      <c r="Y695" s="19">
        <v>92.58</v>
      </c>
    </row>
    <row r="696" spans="13:25" ht="16" customHeight="1" x14ac:dyDescent="0.25">
      <c r="M696" s="1"/>
      <c r="O696" s="1"/>
      <c r="S696" s="1">
        <v>45404</v>
      </c>
      <c r="T696" s="1">
        <v>2.14</v>
      </c>
      <c r="U696" s="1">
        <v>249636</v>
      </c>
      <c r="W696" s="19">
        <v>45336</v>
      </c>
      <c r="X696" s="19">
        <v>89.46</v>
      </c>
      <c r="Y696" s="19">
        <v>92.59</v>
      </c>
    </row>
    <row r="697" spans="13:25" ht="16" customHeight="1" x14ac:dyDescent="0.25">
      <c r="M697" s="1"/>
      <c r="O697" s="1"/>
      <c r="S697" s="1">
        <v>45405</v>
      </c>
      <c r="T697" s="1">
        <v>2.11</v>
      </c>
      <c r="U697" s="1">
        <v>158569</v>
      </c>
      <c r="W697" s="19">
        <v>45337</v>
      </c>
      <c r="X697" s="19">
        <v>89.49</v>
      </c>
      <c r="Y697" s="19">
        <v>92.62</v>
      </c>
    </row>
    <row r="698" spans="13:25" ht="16" customHeight="1" x14ac:dyDescent="0.25">
      <c r="M698" s="1"/>
      <c r="O698" s="1"/>
      <c r="S698" s="1">
        <v>45406</v>
      </c>
      <c r="T698" s="1">
        <v>2.11</v>
      </c>
      <c r="U698" s="1">
        <v>173053</v>
      </c>
      <c r="W698" s="19">
        <v>45338</v>
      </c>
      <c r="X698" s="19">
        <v>89.58</v>
      </c>
      <c r="Y698" s="19">
        <v>92.71</v>
      </c>
    </row>
    <row r="699" spans="13:25" ht="16" customHeight="1" x14ac:dyDescent="0.25">
      <c r="M699" s="1"/>
      <c r="O699" s="1"/>
      <c r="S699" s="1">
        <v>45407</v>
      </c>
      <c r="T699" s="1">
        <v>2.12</v>
      </c>
      <c r="U699" s="1">
        <v>123988</v>
      </c>
      <c r="W699" s="19">
        <v>45341</v>
      </c>
      <c r="X699" s="19">
        <v>89.6</v>
      </c>
      <c r="Y699" s="19">
        <v>92.72</v>
      </c>
    </row>
    <row r="700" spans="13:25" ht="16" customHeight="1" x14ac:dyDescent="0.25">
      <c r="M700" s="1"/>
      <c r="O700" s="1"/>
      <c r="S700" s="1">
        <v>45410</v>
      </c>
      <c r="T700" s="1">
        <v>2.11</v>
      </c>
      <c r="U700" s="1">
        <v>190448</v>
      </c>
      <c r="W700" s="19">
        <v>45342</v>
      </c>
      <c r="X700" s="19">
        <v>89.49</v>
      </c>
      <c r="Y700" s="19">
        <v>92.61</v>
      </c>
    </row>
    <row r="701" spans="13:25" ht="16" customHeight="1" x14ac:dyDescent="0.25">
      <c r="M701" s="1"/>
      <c r="O701" s="1"/>
      <c r="S701" s="1">
        <v>45411</v>
      </c>
      <c r="T701" s="1">
        <v>2.15</v>
      </c>
      <c r="U701" s="1">
        <v>195008</v>
      </c>
      <c r="W701" s="19">
        <v>45343</v>
      </c>
      <c r="X701" s="19">
        <v>89.6</v>
      </c>
      <c r="Y701" s="19">
        <v>92.72</v>
      </c>
    </row>
    <row r="702" spans="13:25" ht="16" customHeight="1" x14ac:dyDescent="0.25">
      <c r="M702" s="1"/>
      <c r="O702" s="1"/>
      <c r="S702" s="1">
        <v>45412</v>
      </c>
      <c r="T702" s="1">
        <v>2.11</v>
      </c>
      <c r="U702" s="1">
        <v>152829</v>
      </c>
      <c r="W702" s="19">
        <v>45344</v>
      </c>
      <c r="X702" s="19">
        <v>89.65</v>
      </c>
      <c r="Y702" s="19">
        <v>92.78</v>
      </c>
    </row>
    <row r="703" spans="13:25" ht="16" customHeight="1" x14ac:dyDescent="0.25">
      <c r="M703" s="1"/>
      <c r="O703" s="1"/>
      <c r="S703" s="1">
        <v>45413</v>
      </c>
      <c r="T703" s="1">
        <v>2.16</v>
      </c>
      <c r="U703" s="1">
        <v>144625</v>
      </c>
      <c r="W703" s="19">
        <v>45345</v>
      </c>
      <c r="X703" s="19">
        <v>89.69</v>
      </c>
      <c r="Y703" s="19">
        <v>92.82</v>
      </c>
    </row>
    <row r="704" spans="13:25" ht="16" customHeight="1" x14ac:dyDescent="0.25">
      <c r="M704" s="1"/>
      <c r="O704" s="1"/>
      <c r="S704" s="1">
        <v>45414</v>
      </c>
      <c r="T704" s="1">
        <v>2.2400000000000002</v>
      </c>
      <c r="U704" s="1">
        <v>193290</v>
      </c>
      <c r="W704" s="19">
        <v>45348</v>
      </c>
      <c r="X704" s="19">
        <v>89.71</v>
      </c>
      <c r="Y704" s="19">
        <v>92.84</v>
      </c>
    </row>
    <row r="705" spans="13:25" ht="16" customHeight="1" x14ac:dyDescent="0.25">
      <c r="M705" s="1"/>
      <c r="O705" s="1"/>
      <c r="S705" s="1">
        <v>45417</v>
      </c>
      <c r="T705" s="1">
        <v>2.27</v>
      </c>
      <c r="U705" s="1">
        <v>151352</v>
      </c>
      <c r="W705" s="19">
        <v>45349</v>
      </c>
      <c r="X705" s="19">
        <v>89.88</v>
      </c>
      <c r="Y705" s="19">
        <v>93.01</v>
      </c>
    </row>
    <row r="706" spans="13:25" ht="16" customHeight="1" x14ac:dyDescent="0.25">
      <c r="M706" s="1"/>
      <c r="O706" s="1"/>
      <c r="S706" s="1">
        <v>45418</v>
      </c>
      <c r="T706" s="1">
        <v>2.2999999999999998</v>
      </c>
      <c r="U706" s="1">
        <v>127452</v>
      </c>
      <c r="W706" s="19">
        <v>45350</v>
      </c>
      <c r="X706" s="19">
        <v>90.12</v>
      </c>
      <c r="Y706" s="19">
        <v>93.25</v>
      </c>
    </row>
    <row r="707" spans="13:25" ht="16" customHeight="1" x14ac:dyDescent="0.25">
      <c r="M707" s="1"/>
      <c r="O707" s="1"/>
      <c r="S707" s="1">
        <v>45419</v>
      </c>
      <c r="T707" s="1">
        <v>2.2799999999999998</v>
      </c>
      <c r="U707" s="1">
        <v>121784</v>
      </c>
      <c r="W707" s="19">
        <v>45351</v>
      </c>
      <c r="X707" s="19">
        <v>90.34</v>
      </c>
      <c r="Y707" s="19">
        <v>93.47</v>
      </c>
    </row>
    <row r="708" spans="13:25" ht="16" customHeight="1" x14ac:dyDescent="0.25">
      <c r="M708" s="1"/>
      <c r="O708" s="1"/>
      <c r="S708" s="1">
        <v>45420</v>
      </c>
      <c r="T708" s="1">
        <v>2.4</v>
      </c>
      <c r="U708" s="1">
        <v>287919</v>
      </c>
      <c r="W708" s="19">
        <v>45352</v>
      </c>
      <c r="X708" s="19">
        <v>90.37</v>
      </c>
      <c r="Y708" s="19">
        <v>93.49</v>
      </c>
    </row>
    <row r="709" spans="13:25" ht="16" customHeight="1" x14ac:dyDescent="0.25">
      <c r="M709" s="1"/>
      <c r="O709" s="1"/>
      <c r="S709" s="1">
        <v>45421</v>
      </c>
      <c r="T709" s="1">
        <v>2.33</v>
      </c>
      <c r="U709" s="1">
        <v>107962</v>
      </c>
      <c r="W709" s="19">
        <v>45355</v>
      </c>
      <c r="X709" s="19">
        <v>90.46</v>
      </c>
      <c r="Y709" s="19">
        <v>93.58</v>
      </c>
    </row>
    <row r="710" spans="13:25" ht="16" customHeight="1" x14ac:dyDescent="0.25">
      <c r="M710" s="1"/>
      <c r="O710" s="1"/>
      <c r="S710" s="1">
        <v>45424</v>
      </c>
      <c r="T710" s="1">
        <v>2.2999999999999998</v>
      </c>
      <c r="U710" s="1">
        <v>125639</v>
      </c>
      <c r="W710" s="19">
        <v>45356</v>
      </c>
      <c r="X710" s="19">
        <v>90.54</v>
      </c>
      <c r="Y710" s="19">
        <v>93.67</v>
      </c>
    </row>
    <row r="711" spans="13:25" ht="16" customHeight="1" x14ac:dyDescent="0.25">
      <c r="M711" s="1"/>
      <c r="O711" s="1"/>
      <c r="S711" s="1">
        <v>45425</v>
      </c>
      <c r="T711" s="1">
        <v>2.33</v>
      </c>
      <c r="U711" s="1">
        <v>194877</v>
      </c>
      <c r="W711" s="19">
        <v>45357</v>
      </c>
      <c r="X711" s="19">
        <v>90.63</v>
      </c>
      <c r="Y711" s="19">
        <v>93.76</v>
      </c>
    </row>
    <row r="712" spans="13:25" ht="16" customHeight="1" x14ac:dyDescent="0.25">
      <c r="M712" s="1"/>
      <c r="O712" s="1"/>
      <c r="S712" s="1">
        <v>45426</v>
      </c>
      <c r="T712" s="1">
        <v>2.36</v>
      </c>
      <c r="U712" s="1">
        <v>196175</v>
      </c>
      <c r="W712" s="19">
        <v>45358</v>
      </c>
      <c r="X712" s="19">
        <v>90.87</v>
      </c>
      <c r="Y712" s="19">
        <v>94</v>
      </c>
    </row>
    <row r="713" spans="13:25" ht="16" customHeight="1" x14ac:dyDescent="0.25">
      <c r="M713" s="1"/>
      <c r="O713" s="1"/>
      <c r="S713" s="1">
        <v>45427</v>
      </c>
      <c r="T713" s="1">
        <v>2.29</v>
      </c>
      <c r="U713" s="1">
        <v>130383</v>
      </c>
      <c r="W713" s="19">
        <v>45359</v>
      </c>
      <c r="X713" s="19">
        <v>90.96</v>
      </c>
      <c r="Y713" s="19">
        <v>94.08</v>
      </c>
    </row>
    <row r="714" spans="13:25" ht="16" customHeight="1" x14ac:dyDescent="0.25">
      <c r="M714" s="1"/>
      <c r="O714" s="1"/>
      <c r="S714" s="1">
        <v>45428</v>
      </c>
      <c r="T714" s="1">
        <v>2.2000000000000002</v>
      </c>
      <c r="U714" s="1">
        <v>165455</v>
      </c>
      <c r="W714" s="19">
        <v>45362</v>
      </c>
      <c r="X714" s="19">
        <v>90.91</v>
      </c>
      <c r="Y714" s="19">
        <v>94.2</v>
      </c>
    </row>
    <row r="715" spans="13:25" ht="16" customHeight="1" x14ac:dyDescent="0.25">
      <c r="M715" s="1"/>
      <c r="O715" s="1"/>
      <c r="S715" s="1">
        <v>45431</v>
      </c>
      <c r="T715" s="1">
        <v>2.14</v>
      </c>
      <c r="U715" s="1">
        <v>356008</v>
      </c>
      <c r="W715" s="19">
        <v>45363</v>
      </c>
      <c r="X715" s="19">
        <v>91.19</v>
      </c>
      <c r="Y715" s="19">
        <v>94.31</v>
      </c>
    </row>
    <row r="716" spans="13:25" ht="16" customHeight="1" x14ac:dyDescent="0.25">
      <c r="M716" s="1"/>
      <c r="O716" s="1"/>
      <c r="S716" s="1">
        <v>45432</v>
      </c>
      <c r="T716" s="1">
        <v>2.25</v>
      </c>
      <c r="U716" s="1">
        <v>259640</v>
      </c>
      <c r="W716" s="19">
        <v>45364</v>
      </c>
      <c r="X716" s="19">
        <v>91.28</v>
      </c>
      <c r="Y716" s="19">
        <v>94.4</v>
      </c>
    </row>
    <row r="717" spans="13:25" ht="16" customHeight="1" x14ac:dyDescent="0.25">
      <c r="M717" s="1"/>
      <c r="O717" s="1"/>
      <c r="S717" s="1">
        <v>45433</v>
      </c>
      <c r="T717" s="1">
        <v>2.1800000000000002</v>
      </c>
      <c r="U717" s="1">
        <v>426875</v>
      </c>
      <c r="W717" s="19">
        <v>45365</v>
      </c>
      <c r="X717" s="19">
        <v>91.28</v>
      </c>
      <c r="Y717" s="19">
        <v>94.41</v>
      </c>
    </row>
    <row r="718" spans="13:25" ht="16" customHeight="1" x14ac:dyDescent="0.25">
      <c r="M718" s="1"/>
      <c r="O718" s="1"/>
      <c r="S718" s="1">
        <v>45434</v>
      </c>
      <c r="T718" s="1">
        <v>2.15</v>
      </c>
      <c r="U718" s="1">
        <v>506170</v>
      </c>
      <c r="W718" s="19">
        <v>45366</v>
      </c>
      <c r="X718" s="19">
        <v>91.44</v>
      </c>
      <c r="Y718" s="19">
        <v>94.57</v>
      </c>
    </row>
    <row r="719" spans="13:25" ht="16" customHeight="1" x14ac:dyDescent="0.25">
      <c r="M719" s="1"/>
      <c r="O719" s="1"/>
      <c r="S719" s="1">
        <v>45435</v>
      </c>
      <c r="T719" s="1">
        <v>2.2599999999999998</v>
      </c>
      <c r="U719" s="1">
        <v>305410</v>
      </c>
      <c r="W719" s="19">
        <v>45369</v>
      </c>
      <c r="X719" s="19">
        <v>91.43</v>
      </c>
      <c r="Y719" s="19">
        <v>94.55</v>
      </c>
    </row>
    <row r="720" spans="13:25" ht="16" customHeight="1" x14ac:dyDescent="0.25">
      <c r="M720" s="1"/>
      <c r="O720" s="1"/>
      <c r="S720" s="1">
        <v>45439</v>
      </c>
      <c r="T720" s="1">
        <v>2.29</v>
      </c>
      <c r="U720" s="1">
        <v>349680</v>
      </c>
      <c r="W720" s="19">
        <v>45370</v>
      </c>
      <c r="X720" s="19">
        <v>91.43</v>
      </c>
      <c r="Y720" s="19">
        <v>94.55</v>
      </c>
    </row>
    <row r="721" spans="13:25" ht="16" customHeight="1" x14ac:dyDescent="0.25">
      <c r="M721" s="1"/>
      <c r="O721" s="1"/>
      <c r="S721" s="1">
        <v>45440</v>
      </c>
      <c r="T721" s="1">
        <v>2.48</v>
      </c>
      <c r="U721" s="1">
        <v>989484</v>
      </c>
      <c r="W721" s="19">
        <v>45371</v>
      </c>
      <c r="X721" s="19">
        <v>91.56</v>
      </c>
      <c r="Y721" s="19">
        <v>94.69</v>
      </c>
    </row>
    <row r="722" spans="13:25" ht="16" customHeight="1" x14ac:dyDescent="0.25">
      <c r="M722" s="1"/>
      <c r="O722" s="1"/>
      <c r="S722" s="1">
        <v>45441</v>
      </c>
      <c r="T722" s="1">
        <v>2.64</v>
      </c>
      <c r="U722" s="1">
        <v>637492</v>
      </c>
      <c r="W722" s="19">
        <v>45372</v>
      </c>
      <c r="X722" s="19">
        <v>91.91</v>
      </c>
      <c r="Y722" s="19">
        <v>95.04</v>
      </c>
    </row>
    <row r="723" spans="13:25" ht="16" customHeight="1" x14ac:dyDescent="0.25">
      <c r="M723" s="1"/>
      <c r="O723" s="1"/>
      <c r="S723" s="1">
        <v>45442</v>
      </c>
      <c r="T723" s="1">
        <v>2.59</v>
      </c>
      <c r="U723" s="1">
        <v>443107</v>
      </c>
      <c r="W723" s="19">
        <v>45373</v>
      </c>
      <c r="X723" s="19">
        <v>91.83</v>
      </c>
      <c r="Y723" s="19">
        <v>94.96</v>
      </c>
    </row>
    <row r="724" spans="13:25" ht="16" customHeight="1" x14ac:dyDescent="0.25">
      <c r="M724" s="1"/>
      <c r="O724" s="1"/>
      <c r="S724" s="1">
        <v>45445</v>
      </c>
      <c r="T724" s="1">
        <v>2.7</v>
      </c>
      <c r="U724" s="1">
        <v>321389</v>
      </c>
      <c r="W724" s="19">
        <v>45376</v>
      </c>
      <c r="X724" s="19">
        <v>92.01</v>
      </c>
      <c r="Y724" s="19">
        <v>95.13</v>
      </c>
    </row>
    <row r="725" spans="13:25" ht="16" customHeight="1" x14ac:dyDescent="0.25">
      <c r="M725" s="1"/>
      <c r="O725" s="1"/>
      <c r="S725" s="1">
        <v>45446</v>
      </c>
      <c r="T725" s="1">
        <v>2.64</v>
      </c>
      <c r="U725" s="1">
        <v>330451</v>
      </c>
      <c r="W725" s="19">
        <v>45377</v>
      </c>
      <c r="X725" s="19">
        <v>92.04</v>
      </c>
      <c r="Y725" s="19">
        <v>95.17</v>
      </c>
    </row>
    <row r="726" spans="13:25" ht="16" customHeight="1" x14ac:dyDescent="0.25">
      <c r="M726" s="1"/>
      <c r="O726" s="1"/>
      <c r="S726" s="1">
        <v>45447</v>
      </c>
      <c r="T726" s="1">
        <v>2.67</v>
      </c>
      <c r="U726" s="1">
        <v>205380</v>
      </c>
      <c r="W726" s="19">
        <v>45378</v>
      </c>
      <c r="X726" s="19">
        <v>92</v>
      </c>
      <c r="Y726" s="19">
        <v>95.13</v>
      </c>
    </row>
    <row r="727" spans="13:25" ht="16" customHeight="1" x14ac:dyDescent="0.25">
      <c r="M727" s="1"/>
      <c r="O727" s="1"/>
      <c r="S727" s="1">
        <v>45448</v>
      </c>
      <c r="T727" s="1">
        <v>2.58</v>
      </c>
      <c r="U727" s="1">
        <v>194111</v>
      </c>
      <c r="W727" s="19">
        <v>45379</v>
      </c>
      <c r="X727" s="19">
        <v>91.98</v>
      </c>
      <c r="Y727" s="19">
        <v>95.11</v>
      </c>
    </row>
    <row r="728" spans="13:25" ht="16" customHeight="1" x14ac:dyDescent="0.25">
      <c r="M728" s="1"/>
      <c r="O728" s="1"/>
      <c r="S728" s="1">
        <v>45449</v>
      </c>
      <c r="T728" s="1">
        <v>2.5</v>
      </c>
      <c r="U728" s="1">
        <v>182608</v>
      </c>
      <c r="W728" s="19">
        <v>45380</v>
      </c>
      <c r="X728" s="19">
        <v>91.98</v>
      </c>
      <c r="Y728" s="19">
        <v>95.11</v>
      </c>
    </row>
    <row r="729" spans="13:25" ht="16" customHeight="1" x14ac:dyDescent="0.25">
      <c r="M729" s="1"/>
      <c r="O729" s="1"/>
      <c r="S729" s="1">
        <v>45452</v>
      </c>
      <c r="T729" s="1">
        <v>2.54</v>
      </c>
      <c r="U729" s="1">
        <v>148798</v>
      </c>
      <c r="W729" s="19">
        <v>45383</v>
      </c>
      <c r="X729" s="19">
        <v>92.08</v>
      </c>
      <c r="Y729" s="19">
        <v>95.21</v>
      </c>
    </row>
    <row r="730" spans="13:25" ht="16" customHeight="1" x14ac:dyDescent="0.25">
      <c r="M730" s="1"/>
      <c r="O730" s="1"/>
      <c r="S730" s="1">
        <v>45453</v>
      </c>
      <c r="T730" s="1">
        <v>2.5299999999999998</v>
      </c>
      <c r="U730" s="1">
        <v>121912</v>
      </c>
      <c r="W730" s="19">
        <v>45384</v>
      </c>
      <c r="X730" s="19">
        <v>92</v>
      </c>
      <c r="Y730" s="19">
        <v>95.13</v>
      </c>
    </row>
    <row r="731" spans="13:25" ht="16" customHeight="1" x14ac:dyDescent="0.25">
      <c r="M731" s="1"/>
      <c r="O731" s="1"/>
      <c r="S731" s="1">
        <v>45454</v>
      </c>
      <c r="T731" s="1">
        <v>2.56</v>
      </c>
      <c r="U731" s="1">
        <v>177502</v>
      </c>
      <c r="W731" s="19">
        <v>45385</v>
      </c>
      <c r="X731" s="19">
        <v>91.97</v>
      </c>
      <c r="Y731" s="19">
        <v>95.1</v>
      </c>
    </row>
    <row r="732" spans="13:25" ht="16" customHeight="1" x14ac:dyDescent="0.25">
      <c r="M732" s="1"/>
      <c r="O732" s="1"/>
      <c r="S732" s="1">
        <v>45455</v>
      </c>
      <c r="T732" s="1">
        <v>2.4700000000000002</v>
      </c>
      <c r="U732" s="1">
        <v>119940</v>
      </c>
      <c r="W732" s="19">
        <v>45386</v>
      </c>
      <c r="X732" s="19">
        <v>91.92</v>
      </c>
      <c r="Y732" s="19">
        <v>95.05</v>
      </c>
    </row>
    <row r="733" spans="13:25" ht="16" customHeight="1" x14ac:dyDescent="0.25">
      <c r="M733" s="1"/>
      <c r="O733" s="1"/>
      <c r="S733" s="1">
        <v>45456</v>
      </c>
      <c r="T733" s="1">
        <v>2.36</v>
      </c>
      <c r="U733" s="1">
        <v>247565</v>
      </c>
      <c r="W733" s="19">
        <v>45387</v>
      </c>
      <c r="X733" s="19">
        <v>91.9</v>
      </c>
      <c r="Y733" s="19">
        <v>95.03</v>
      </c>
    </row>
    <row r="734" spans="13:25" ht="16" customHeight="1" x14ac:dyDescent="0.25">
      <c r="M734" s="1"/>
      <c r="O734" s="1"/>
      <c r="S734" s="1">
        <v>45459</v>
      </c>
      <c r="T734" s="1">
        <v>2.33</v>
      </c>
      <c r="U734" s="1">
        <v>114703</v>
      </c>
      <c r="W734" s="19">
        <v>45390</v>
      </c>
      <c r="X734" s="19">
        <v>91.98</v>
      </c>
      <c r="Y734" s="19">
        <v>95.11</v>
      </c>
    </row>
    <row r="735" spans="13:25" ht="16" customHeight="1" x14ac:dyDescent="0.25">
      <c r="M735" s="1"/>
      <c r="O735" s="1"/>
      <c r="S735" s="1">
        <v>45460</v>
      </c>
      <c r="T735" s="1">
        <v>2.2200000000000002</v>
      </c>
      <c r="U735" s="1">
        <v>169678</v>
      </c>
      <c r="W735" s="19">
        <v>45391</v>
      </c>
      <c r="X735" s="19">
        <v>92.02</v>
      </c>
      <c r="Y735" s="19">
        <v>95.15</v>
      </c>
    </row>
    <row r="736" spans="13:25" ht="16" customHeight="1" x14ac:dyDescent="0.25">
      <c r="M736" s="1"/>
      <c r="O736" s="1"/>
      <c r="S736" s="1">
        <v>45462</v>
      </c>
      <c r="T736" s="1">
        <v>2.3199999999999998</v>
      </c>
      <c r="U736" s="1">
        <v>250460</v>
      </c>
      <c r="W736" s="19">
        <v>45392</v>
      </c>
      <c r="X736" s="19">
        <v>92.02</v>
      </c>
      <c r="Y736" s="19">
        <v>95.15</v>
      </c>
    </row>
    <row r="737" spans="13:25" ht="16" customHeight="1" x14ac:dyDescent="0.25">
      <c r="M737" s="1"/>
      <c r="O737" s="1"/>
      <c r="S737" s="1">
        <v>45463</v>
      </c>
      <c r="T737" s="1">
        <v>2.5</v>
      </c>
      <c r="U737" s="1">
        <v>335931</v>
      </c>
      <c r="W737" s="19">
        <v>45393</v>
      </c>
      <c r="X737" s="19">
        <v>91.86</v>
      </c>
      <c r="Y737" s="19">
        <v>94.99</v>
      </c>
    </row>
    <row r="738" spans="13:25" ht="16" customHeight="1" x14ac:dyDescent="0.25">
      <c r="M738" s="1"/>
      <c r="O738" s="1"/>
      <c r="S738" s="1">
        <v>45466</v>
      </c>
      <c r="T738" s="1">
        <v>2.34</v>
      </c>
      <c r="U738" s="1">
        <v>165526</v>
      </c>
      <c r="W738" s="19">
        <v>45394</v>
      </c>
      <c r="X738" s="19">
        <v>91.82</v>
      </c>
      <c r="Y738" s="19">
        <v>94.94</v>
      </c>
    </row>
    <row r="739" spans="13:25" ht="16" customHeight="1" x14ac:dyDescent="0.25">
      <c r="M739" s="1"/>
      <c r="O739" s="1"/>
      <c r="S739" s="1">
        <v>45467</v>
      </c>
      <c r="T739" s="1">
        <v>2.27</v>
      </c>
      <c r="U739" s="1">
        <v>120063</v>
      </c>
      <c r="W739" s="19">
        <v>45397</v>
      </c>
      <c r="X739" s="19">
        <v>91.8</v>
      </c>
      <c r="Y739" s="19">
        <v>94.93</v>
      </c>
    </row>
    <row r="740" spans="13:25" ht="16" customHeight="1" x14ac:dyDescent="0.25">
      <c r="M740" s="1"/>
      <c r="O740" s="1"/>
      <c r="S740" s="1">
        <v>45468</v>
      </c>
      <c r="T740" s="1">
        <v>2.21</v>
      </c>
      <c r="U740" s="1">
        <v>179393</v>
      </c>
      <c r="W740" s="19">
        <v>45399</v>
      </c>
      <c r="X740" s="19">
        <v>91.71</v>
      </c>
      <c r="Y740" s="19">
        <v>94.84</v>
      </c>
    </row>
    <row r="741" spans="13:25" ht="16" customHeight="1" x14ac:dyDescent="0.25">
      <c r="M741" s="1"/>
      <c r="O741" s="1"/>
      <c r="S741" s="1">
        <v>45469</v>
      </c>
      <c r="T741" s="1">
        <v>2.2799999999999998</v>
      </c>
      <c r="U741" s="1">
        <v>88325</v>
      </c>
      <c r="W741" s="19">
        <v>45400</v>
      </c>
      <c r="X741" s="19">
        <v>91.43</v>
      </c>
      <c r="Y741" s="19">
        <v>94.55</v>
      </c>
    </row>
    <row r="742" spans="13:25" ht="16" customHeight="1" x14ac:dyDescent="0.25">
      <c r="M742" s="1"/>
      <c r="O742" s="1"/>
      <c r="S742" s="1">
        <v>45470</v>
      </c>
      <c r="T742" s="1">
        <v>2.4</v>
      </c>
      <c r="U742" s="1">
        <v>523326</v>
      </c>
      <c r="W742" s="19">
        <v>45401</v>
      </c>
      <c r="X742" s="19">
        <v>91.49</v>
      </c>
      <c r="Y742" s="19">
        <v>94.61</v>
      </c>
    </row>
    <row r="743" spans="13:25" ht="16" customHeight="1" x14ac:dyDescent="0.25">
      <c r="M743" s="1"/>
      <c r="O743" s="1"/>
      <c r="S743" s="1">
        <v>45473</v>
      </c>
      <c r="T743" s="1">
        <v>2.1800000000000002</v>
      </c>
      <c r="U743" s="1">
        <v>235401</v>
      </c>
      <c r="W743" s="19">
        <v>45404</v>
      </c>
      <c r="X743" s="19">
        <v>91.47</v>
      </c>
      <c r="Y743" s="19">
        <v>94.6</v>
      </c>
    </row>
    <row r="744" spans="13:25" ht="16" customHeight="1" x14ac:dyDescent="0.25">
      <c r="M744" s="1"/>
      <c r="O744" s="1"/>
      <c r="S744" s="1">
        <v>45474</v>
      </c>
      <c r="T744" s="1">
        <v>2.19</v>
      </c>
      <c r="U744" s="1">
        <v>134398</v>
      </c>
      <c r="W744" s="19">
        <v>45405</v>
      </c>
      <c r="X744" s="19">
        <v>91.29</v>
      </c>
      <c r="Y744" s="19">
        <v>94.34</v>
      </c>
    </row>
    <row r="745" spans="13:25" ht="16" customHeight="1" x14ac:dyDescent="0.25">
      <c r="M745" s="1"/>
      <c r="O745" s="1"/>
      <c r="S745" s="1">
        <v>45475</v>
      </c>
      <c r="T745" s="1">
        <v>2.2200000000000002</v>
      </c>
      <c r="U745" s="1">
        <v>54472</v>
      </c>
      <c r="W745" s="19">
        <v>45406</v>
      </c>
      <c r="X745" s="19">
        <v>91.19</v>
      </c>
      <c r="Y745" s="19">
        <v>94.32</v>
      </c>
    </row>
    <row r="746" spans="13:25" ht="16" customHeight="1" x14ac:dyDescent="0.25">
      <c r="M746" s="1"/>
      <c r="O746" s="1"/>
      <c r="S746" s="1">
        <v>45477</v>
      </c>
      <c r="T746" s="1">
        <v>2.17</v>
      </c>
      <c r="U746" s="1">
        <v>228088</v>
      </c>
      <c r="W746" s="19">
        <v>45407</v>
      </c>
      <c r="X746" s="19">
        <v>91.18</v>
      </c>
      <c r="Y746" s="19">
        <v>94.31</v>
      </c>
    </row>
    <row r="747" spans="13:25" ht="16" customHeight="1" x14ac:dyDescent="0.25">
      <c r="M747" s="1"/>
      <c r="O747" s="1"/>
      <c r="S747" s="1">
        <v>45480</v>
      </c>
      <c r="T747" s="1">
        <v>2.23</v>
      </c>
      <c r="U747" s="1">
        <v>139167</v>
      </c>
      <c r="W747" s="19">
        <v>45408</v>
      </c>
      <c r="X747" s="19">
        <v>91.18</v>
      </c>
      <c r="Y747" s="19">
        <v>94.31</v>
      </c>
    </row>
    <row r="748" spans="13:25" ht="16" customHeight="1" x14ac:dyDescent="0.25">
      <c r="M748" s="1"/>
      <c r="O748" s="1"/>
      <c r="S748" s="1">
        <v>45481</v>
      </c>
      <c r="T748" s="1">
        <v>2.17</v>
      </c>
      <c r="U748" s="1">
        <v>145042</v>
      </c>
      <c r="W748" s="19">
        <v>45411</v>
      </c>
      <c r="X748" s="19">
        <v>91.15</v>
      </c>
      <c r="Y748" s="19">
        <v>94.28</v>
      </c>
    </row>
    <row r="749" spans="13:25" ht="16" customHeight="1" x14ac:dyDescent="0.25">
      <c r="M749" s="1"/>
      <c r="O749" s="1"/>
      <c r="S749" s="1">
        <v>45482</v>
      </c>
      <c r="T749" s="1">
        <v>2.16</v>
      </c>
      <c r="U749" s="1">
        <v>118407</v>
      </c>
      <c r="W749" s="19">
        <v>45412</v>
      </c>
      <c r="X749" s="19">
        <v>91.19</v>
      </c>
      <c r="Y749" s="19">
        <v>94.32</v>
      </c>
    </row>
    <row r="750" spans="13:25" ht="16" customHeight="1" x14ac:dyDescent="0.25">
      <c r="M750" s="1"/>
      <c r="O750" s="1"/>
      <c r="S750" s="1">
        <v>45483</v>
      </c>
      <c r="T750" s="1">
        <v>2.4300000000000002</v>
      </c>
      <c r="U750" s="1">
        <v>365061</v>
      </c>
      <c r="W750" s="19">
        <v>45413</v>
      </c>
      <c r="X750" s="19">
        <v>91.21</v>
      </c>
      <c r="Y750" s="19">
        <v>94.34</v>
      </c>
    </row>
    <row r="751" spans="13:25" ht="16" customHeight="1" x14ac:dyDescent="0.25">
      <c r="M751" s="1"/>
      <c r="O751" s="1"/>
      <c r="S751" s="1">
        <v>45484</v>
      </c>
      <c r="T751" s="1">
        <v>2.33</v>
      </c>
      <c r="U751" s="1">
        <v>275029</v>
      </c>
      <c r="W751" s="19">
        <v>45414</v>
      </c>
      <c r="X751" s="19">
        <v>91.3</v>
      </c>
      <c r="Y751" s="19">
        <v>94.43</v>
      </c>
    </row>
    <row r="752" spans="13:25" ht="16" customHeight="1" x14ac:dyDescent="0.25">
      <c r="M752" s="1"/>
      <c r="O752" s="1"/>
      <c r="S752" s="1">
        <v>45487</v>
      </c>
      <c r="T752" s="1">
        <v>2.4</v>
      </c>
      <c r="U752" s="1">
        <v>181325</v>
      </c>
      <c r="W752" s="19">
        <v>45415</v>
      </c>
      <c r="X752" s="19">
        <v>91.37</v>
      </c>
      <c r="Y752" s="19">
        <v>94.5</v>
      </c>
    </row>
    <row r="753" spans="13:25" ht="16" customHeight="1" x14ac:dyDescent="0.25">
      <c r="M753" s="1"/>
      <c r="O753" s="1"/>
      <c r="S753" s="1">
        <v>45488</v>
      </c>
      <c r="T753" s="1">
        <v>2.5099999999999998</v>
      </c>
      <c r="U753" s="1">
        <v>218474</v>
      </c>
      <c r="W753" s="19">
        <v>45418</v>
      </c>
      <c r="X753" s="19">
        <v>91.44</v>
      </c>
      <c r="Y753" s="19">
        <v>94.56</v>
      </c>
    </row>
    <row r="754" spans="13:25" ht="16" customHeight="1" x14ac:dyDescent="0.25">
      <c r="M754" s="1"/>
      <c r="O754" s="1"/>
      <c r="S754" s="1">
        <v>45489</v>
      </c>
      <c r="T754" s="1">
        <v>2.52</v>
      </c>
      <c r="U754" s="1">
        <v>247157</v>
      </c>
      <c r="W754" s="19">
        <v>45419</v>
      </c>
      <c r="X754" s="19">
        <v>91.49</v>
      </c>
      <c r="Y754" s="19">
        <v>95.03</v>
      </c>
    </row>
    <row r="755" spans="13:25" ht="16" customHeight="1" x14ac:dyDescent="0.25">
      <c r="M755" s="1"/>
      <c r="O755" s="1"/>
      <c r="S755" s="1">
        <v>45490</v>
      </c>
      <c r="T755" s="1">
        <v>2.38</v>
      </c>
      <c r="U755" s="1">
        <v>105118</v>
      </c>
      <c r="W755" s="19">
        <v>45420</v>
      </c>
      <c r="X755" s="19">
        <v>91.63</v>
      </c>
      <c r="Y755" s="19">
        <v>94.76</v>
      </c>
    </row>
    <row r="756" spans="13:25" ht="16" customHeight="1" x14ac:dyDescent="0.25">
      <c r="M756" s="1"/>
      <c r="O756" s="1"/>
      <c r="S756" s="1">
        <v>45491</v>
      </c>
      <c r="T756" s="1">
        <v>2.4300000000000002</v>
      </c>
      <c r="U756" s="1">
        <v>136968</v>
      </c>
      <c r="W756" s="19">
        <v>45421</v>
      </c>
      <c r="X756" s="19">
        <v>91.87</v>
      </c>
      <c r="Y756" s="19">
        <v>95</v>
      </c>
    </row>
    <row r="757" spans="13:25" ht="16" customHeight="1" x14ac:dyDescent="0.25">
      <c r="M757" s="1"/>
      <c r="O757" s="1"/>
      <c r="S757" s="1">
        <v>45494</v>
      </c>
      <c r="T757" s="1">
        <v>2.29</v>
      </c>
      <c r="U757" s="1">
        <v>144885</v>
      </c>
      <c r="W757" s="19">
        <v>45422</v>
      </c>
      <c r="X757" s="19">
        <v>91.97</v>
      </c>
      <c r="Y757" s="19">
        <v>95.09</v>
      </c>
    </row>
    <row r="758" spans="13:25" ht="16" customHeight="1" x14ac:dyDescent="0.25">
      <c r="M758" s="1"/>
      <c r="O758" s="1"/>
      <c r="S758" s="1">
        <v>45495</v>
      </c>
      <c r="T758" s="1">
        <v>2.5099999999999998</v>
      </c>
      <c r="U758" s="1">
        <v>225066</v>
      </c>
      <c r="W758" s="19">
        <v>45425</v>
      </c>
      <c r="X758" s="19">
        <v>92.08</v>
      </c>
      <c r="Y758" s="19">
        <v>95.21</v>
      </c>
    </row>
    <row r="759" spans="13:25" ht="16" customHeight="1" x14ac:dyDescent="0.25">
      <c r="M759" s="1"/>
      <c r="O759" s="1"/>
      <c r="S759" s="1">
        <v>45496</v>
      </c>
      <c r="T759" s="1">
        <v>2.2999999999999998</v>
      </c>
      <c r="U759" s="1">
        <v>130567</v>
      </c>
      <c r="W759" s="19">
        <v>45426</v>
      </c>
      <c r="X759" s="19">
        <v>92.1</v>
      </c>
      <c r="Y759" s="19">
        <v>95.23</v>
      </c>
    </row>
    <row r="760" spans="13:25" ht="16" customHeight="1" x14ac:dyDescent="0.25">
      <c r="M760" s="1"/>
      <c r="O760" s="1"/>
      <c r="S760" s="1">
        <v>45497</v>
      </c>
      <c r="T760" s="1">
        <v>2.39</v>
      </c>
      <c r="U760" s="1">
        <v>213514</v>
      </c>
      <c r="W760" s="19">
        <v>45427</v>
      </c>
      <c r="X760" s="19">
        <v>92.17</v>
      </c>
      <c r="Y760" s="19">
        <v>95.3</v>
      </c>
    </row>
    <row r="761" spans="13:25" ht="16" customHeight="1" x14ac:dyDescent="0.25">
      <c r="M761" s="1"/>
      <c r="O761" s="1"/>
      <c r="S761" s="1">
        <v>45498</v>
      </c>
      <c r="T761" s="1">
        <v>2.48</v>
      </c>
      <c r="U761" s="1">
        <v>116876</v>
      </c>
      <c r="W761" s="19">
        <v>45428</v>
      </c>
      <c r="X761" s="19">
        <v>92.23</v>
      </c>
      <c r="Y761" s="19">
        <v>95.36</v>
      </c>
    </row>
    <row r="762" spans="13:25" ht="16" customHeight="1" x14ac:dyDescent="0.25">
      <c r="M762" s="1"/>
      <c r="O762" s="1"/>
      <c r="S762" s="1">
        <v>45501</v>
      </c>
      <c r="T762" s="1">
        <v>2.41</v>
      </c>
      <c r="U762" s="1">
        <v>111708</v>
      </c>
      <c r="W762" s="19">
        <v>45429</v>
      </c>
      <c r="X762" s="19">
        <v>92.23</v>
      </c>
      <c r="Y762" s="19">
        <v>95.36</v>
      </c>
    </row>
    <row r="763" spans="13:25" ht="16" customHeight="1" x14ac:dyDescent="0.25">
      <c r="M763" s="1"/>
      <c r="O763" s="1"/>
      <c r="S763" s="1">
        <v>45502</v>
      </c>
      <c r="T763" s="1">
        <v>2.5</v>
      </c>
      <c r="U763" s="1">
        <v>117097</v>
      </c>
      <c r="W763" s="19">
        <v>45432</v>
      </c>
      <c r="X763" s="19">
        <v>92.34</v>
      </c>
      <c r="Y763" s="19">
        <v>95.47</v>
      </c>
    </row>
    <row r="764" spans="13:25" ht="16" customHeight="1" x14ac:dyDescent="0.25">
      <c r="M764" s="1"/>
      <c r="O764" s="1"/>
      <c r="S764" s="1">
        <v>45503</v>
      </c>
      <c r="T764" s="1">
        <v>2.44</v>
      </c>
      <c r="U764" s="1">
        <v>228189</v>
      </c>
      <c r="W764" s="19">
        <v>45433</v>
      </c>
      <c r="X764" s="19">
        <v>92.4</v>
      </c>
      <c r="Y764" s="19">
        <v>95.53</v>
      </c>
    </row>
    <row r="765" spans="13:25" ht="16" customHeight="1" x14ac:dyDescent="0.25">
      <c r="M765" s="1"/>
      <c r="O765" s="1"/>
      <c r="S765" s="1">
        <v>45504</v>
      </c>
      <c r="T765" s="1">
        <v>2.4</v>
      </c>
      <c r="U765" s="1">
        <v>236801</v>
      </c>
      <c r="W765" s="19">
        <v>45434</v>
      </c>
      <c r="X765" s="19">
        <v>92.39</v>
      </c>
      <c r="Y765" s="19">
        <v>95.51</v>
      </c>
    </row>
    <row r="766" spans="13:25" ht="16" customHeight="1" x14ac:dyDescent="0.25">
      <c r="M766" s="1"/>
      <c r="O766" s="1"/>
      <c r="S766" s="1">
        <v>45505</v>
      </c>
      <c r="T766" s="1">
        <v>2.2799999999999998</v>
      </c>
      <c r="U766" s="1">
        <v>190471</v>
      </c>
      <c r="W766" s="19">
        <v>45435</v>
      </c>
      <c r="X766" s="19">
        <v>92.39</v>
      </c>
      <c r="Y766" s="19">
        <v>95.51</v>
      </c>
    </row>
    <row r="767" spans="13:25" ht="16" customHeight="1" x14ac:dyDescent="0.25">
      <c r="M767" s="1"/>
      <c r="O767" s="1"/>
      <c r="S767" s="1">
        <v>45508</v>
      </c>
      <c r="T767" s="1">
        <v>2.15</v>
      </c>
      <c r="U767" s="1">
        <v>369569</v>
      </c>
      <c r="W767" s="19">
        <v>45436</v>
      </c>
      <c r="X767" s="19">
        <v>92.57</v>
      </c>
      <c r="Y767" s="19">
        <v>95.69</v>
      </c>
    </row>
    <row r="768" spans="13:25" ht="16" customHeight="1" x14ac:dyDescent="0.25">
      <c r="M768" s="1"/>
      <c r="O768" s="1"/>
      <c r="S768" s="1">
        <v>45509</v>
      </c>
      <c r="T768" s="1">
        <v>2.29</v>
      </c>
      <c r="U768" s="1">
        <v>539958</v>
      </c>
      <c r="W768" s="19">
        <v>45439</v>
      </c>
      <c r="X768" s="19">
        <v>92.59</v>
      </c>
      <c r="Y768" s="19">
        <v>95.71</v>
      </c>
    </row>
    <row r="769" spans="13:25" ht="16" customHeight="1" x14ac:dyDescent="0.25">
      <c r="M769" s="1"/>
      <c r="O769" s="1"/>
      <c r="S769" s="1">
        <v>45511</v>
      </c>
      <c r="T769" s="1">
        <v>2.74</v>
      </c>
      <c r="U769" s="1">
        <v>789634</v>
      </c>
      <c r="W769" s="19">
        <v>45440</v>
      </c>
      <c r="X769" s="19">
        <v>92.61</v>
      </c>
      <c r="Y769" s="19">
        <v>96.06</v>
      </c>
    </row>
    <row r="770" spans="13:25" ht="16" customHeight="1" x14ac:dyDescent="0.25">
      <c r="M770" s="1"/>
      <c r="O770" s="1"/>
      <c r="S770" s="1">
        <v>45512</v>
      </c>
      <c r="T770" s="1">
        <v>2.75</v>
      </c>
      <c r="U770" s="1">
        <v>344774</v>
      </c>
      <c r="W770" s="19">
        <v>45441</v>
      </c>
      <c r="X770" s="19">
        <v>92.67</v>
      </c>
      <c r="Y770" s="19">
        <v>95.8</v>
      </c>
    </row>
    <row r="771" spans="13:25" ht="16" customHeight="1" x14ac:dyDescent="0.25">
      <c r="M771" s="1"/>
      <c r="O771" s="1"/>
      <c r="S771" s="1">
        <v>45515</v>
      </c>
      <c r="T771" s="1">
        <v>2.68</v>
      </c>
      <c r="U771" s="1">
        <v>183671</v>
      </c>
      <c r="W771" s="19">
        <v>45442</v>
      </c>
      <c r="X771" s="19">
        <v>92.69</v>
      </c>
      <c r="Y771" s="19">
        <v>95.82</v>
      </c>
    </row>
    <row r="772" spans="13:25" ht="16" customHeight="1" x14ac:dyDescent="0.25">
      <c r="M772" s="1"/>
      <c r="O772" s="1"/>
      <c r="S772" s="1">
        <v>45516</v>
      </c>
      <c r="T772" s="1">
        <v>2.84</v>
      </c>
      <c r="U772" s="1">
        <v>228575</v>
      </c>
      <c r="W772" s="19">
        <v>45443</v>
      </c>
      <c r="X772" s="19">
        <v>92.78</v>
      </c>
      <c r="Y772" s="19">
        <v>95.9</v>
      </c>
    </row>
    <row r="773" spans="13:25" ht="16" customHeight="1" x14ac:dyDescent="0.25">
      <c r="M773" s="1"/>
      <c r="O773" s="1"/>
      <c r="S773" s="1">
        <v>45517</v>
      </c>
      <c r="T773" s="1">
        <v>2.75</v>
      </c>
      <c r="U773" s="1">
        <v>147756</v>
      </c>
      <c r="W773" s="19">
        <v>45446</v>
      </c>
      <c r="X773" s="19">
        <v>92.82</v>
      </c>
      <c r="Y773" s="19">
        <v>95.95</v>
      </c>
    </row>
    <row r="774" spans="13:25" ht="16" customHeight="1" x14ac:dyDescent="0.25">
      <c r="M774" s="1"/>
      <c r="O774" s="1"/>
      <c r="S774" s="1">
        <v>45518</v>
      </c>
      <c r="T774" s="1">
        <v>3.02</v>
      </c>
      <c r="U774" s="1">
        <v>405455</v>
      </c>
      <c r="W774" s="19">
        <v>45447</v>
      </c>
      <c r="X774" s="19">
        <v>92.74</v>
      </c>
      <c r="Y774" s="19">
        <v>95.87</v>
      </c>
    </row>
    <row r="775" spans="13:25" ht="16" customHeight="1" x14ac:dyDescent="0.25">
      <c r="M775" s="1"/>
      <c r="O775" s="1"/>
      <c r="S775" s="1">
        <v>45519</v>
      </c>
      <c r="T775" s="1">
        <v>3.05</v>
      </c>
      <c r="U775" s="1">
        <v>182475</v>
      </c>
      <c r="W775" s="19">
        <v>45448</v>
      </c>
      <c r="X775" s="19">
        <v>92.64</v>
      </c>
      <c r="Y775" s="19">
        <v>95.77</v>
      </c>
    </row>
    <row r="776" spans="13:25" ht="16" customHeight="1" x14ac:dyDescent="0.25">
      <c r="M776" s="1"/>
      <c r="O776" s="1"/>
      <c r="S776" s="1">
        <v>45522</v>
      </c>
      <c r="T776" s="1">
        <v>3.34</v>
      </c>
      <c r="U776" s="1">
        <v>617650</v>
      </c>
      <c r="W776" s="19">
        <v>45449</v>
      </c>
      <c r="X776" s="19">
        <v>92.68</v>
      </c>
      <c r="Y776" s="19">
        <v>95.74</v>
      </c>
    </row>
    <row r="777" spans="13:25" ht="16" customHeight="1" x14ac:dyDescent="0.25">
      <c r="M777" s="1"/>
      <c r="O777" s="1"/>
      <c r="S777" s="1">
        <v>45523</v>
      </c>
      <c r="T777" s="1">
        <v>3.23</v>
      </c>
      <c r="U777" s="1">
        <v>225851</v>
      </c>
      <c r="W777" s="19">
        <v>45450</v>
      </c>
      <c r="X777" s="19">
        <v>92.56</v>
      </c>
      <c r="Y777" s="19">
        <v>95.68</v>
      </c>
    </row>
    <row r="778" spans="13:25" ht="16" customHeight="1" x14ac:dyDescent="0.25">
      <c r="M778" s="1"/>
      <c r="O778" s="1"/>
      <c r="S778" s="1">
        <v>45524</v>
      </c>
      <c r="T778" s="1">
        <v>3.33</v>
      </c>
      <c r="U778" s="1">
        <v>305053</v>
      </c>
      <c r="W778" s="19">
        <v>45453</v>
      </c>
      <c r="X778" s="19">
        <v>92.51</v>
      </c>
      <c r="Y778" s="19">
        <v>95.64</v>
      </c>
    </row>
    <row r="779" spans="13:25" ht="16" customHeight="1" x14ac:dyDescent="0.25">
      <c r="M779" s="1"/>
      <c r="O779" s="1"/>
      <c r="S779" s="1">
        <v>45525</v>
      </c>
      <c r="T779" s="1">
        <v>3.34</v>
      </c>
      <c r="U779" s="1">
        <v>196788</v>
      </c>
      <c r="W779" s="19">
        <v>45454</v>
      </c>
      <c r="X779" s="19">
        <v>92.35</v>
      </c>
      <c r="Y779" s="19">
        <v>95.52</v>
      </c>
    </row>
    <row r="780" spans="13:25" ht="16" customHeight="1" x14ac:dyDescent="0.25">
      <c r="M780" s="1"/>
      <c r="O780" s="1"/>
      <c r="S780" s="1">
        <v>45526</v>
      </c>
      <c r="T780" s="1">
        <v>3.61</v>
      </c>
      <c r="U780" s="1">
        <v>445601</v>
      </c>
      <c r="W780" s="19">
        <v>45455</v>
      </c>
      <c r="X780" s="19">
        <v>92.42</v>
      </c>
      <c r="Y780" s="19">
        <v>95.54</v>
      </c>
    </row>
    <row r="781" spans="13:25" ht="16" customHeight="1" x14ac:dyDescent="0.25">
      <c r="M781" s="1"/>
      <c r="O781" s="1"/>
      <c r="S781" s="1">
        <v>45529</v>
      </c>
      <c r="T781" s="1">
        <v>3.92</v>
      </c>
      <c r="U781" s="1">
        <v>1139367</v>
      </c>
      <c r="W781" s="19">
        <v>45456</v>
      </c>
      <c r="X781" s="19">
        <v>92.37</v>
      </c>
      <c r="Y781" s="19">
        <v>95.5</v>
      </c>
    </row>
    <row r="782" spans="13:25" ht="16" customHeight="1" x14ac:dyDescent="0.25">
      <c r="M782" s="1"/>
      <c r="O782" s="1"/>
      <c r="S782" s="1">
        <v>45530</v>
      </c>
      <c r="T782" s="1">
        <v>3.72</v>
      </c>
      <c r="U782" s="1">
        <v>307157</v>
      </c>
      <c r="W782" s="19">
        <v>45457</v>
      </c>
      <c r="X782" s="19">
        <v>92.38</v>
      </c>
      <c r="Y782" s="19">
        <v>95.51</v>
      </c>
    </row>
    <row r="783" spans="13:25" ht="16" customHeight="1" x14ac:dyDescent="0.25">
      <c r="M783" s="1"/>
      <c r="O783" s="1"/>
      <c r="S783" s="1">
        <v>45531</v>
      </c>
      <c r="T783" s="1">
        <v>3.54</v>
      </c>
      <c r="U783" s="1">
        <v>352676</v>
      </c>
      <c r="W783" s="19">
        <v>45460</v>
      </c>
      <c r="X783" s="19">
        <v>92.28</v>
      </c>
      <c r="Y783" s="19">
        <v>95.4</v>
      </c>
    </row>
    <row r="784" spans="13:25" ht="16" customHeight="1" x14ac:dyDescent="0.25">
      <c r="M784" s="1"/>
      <c r="O784" s="1"/>
      <c r="S784" s="1">
        <v>45532</v>
      </c>
      <c r="T784" s="1">
        <v>3.76</v>
      </c>
      <c r="U784" s="1">
        <v>267148</v>
      </c>
      <c r="W784" s="19">
        <v>45461</v>
      </c>
      <c r="X784" s="19">
        <v>92.18</v>
      </c>
      <c r="Y784" s="19">
        <v>95.31</v>
      </c>
    </row>
    <row r="785" spans="13:25" ht="16" customHeight="1" x14ac:dyDescent="0.25">
      <c r="M785" s="1"/>
      <c r="O785" s="1"/>
      <c r="S785" s="1">
        <v>45533</v>
      </c>
      <c r="T785" s="1">
        <v>3.59</v>
      </c>
      <c r="U785" s="1">
        <v>257716</v>
      </c>
      <c r="W785" s="19">
        <v>45462</v>
      </c>
      <c r="X785" s="19">
        <v>92.13</v>
      </c>
      <c r="Y785" s="19">
        <v>95.25</v>
      </c>
    </row>
    <row r="786" spans="13:25" ht="16" customHeight="1" x14ac:dyDescent="0.25">
      <c r="M786" s="1"/>
      <c r="O786" s="1"/>
      <c r="S786" s="1">
        <v>45537</v>
      </c>
      <c r="T786" s="1">
        <v>3.61</v>
      </c>
      <c r="U786" s="1">
        <v>258383</v>
      </c>
      <c r="W786" s="19">
        <v>45463</v>
      </c>
      <c r="X786" s="19">
        <v>92.09</v>
      </c>
      <c r="Y786" s="19">
        <v>95.22</v>
      </c>
    </row>
    <row r="787" spans="13:25" ht="16" customHeight="1" x14ac:dyDescent="0.25">
      <c r="M787" s="1"/>
      <c r="O787" s="1"/>
      <c r="S787" s="1">
        <v>45538</v>
      </c>
      <c r="T787" s="1">
        <v>3.41</v>
      </c>
      <c r="U787" s="1">
        <v>357801</v>
      </c>
      <c r="W787" s="19">
        <v>45464</v>
      </c>
      <c r="X787" s="19">
        <v>92</v>
      </c>
      <c r="Y787" s="19">
        <v>95.13</v>
      </c>
    </row>
    <row r="788" spans="13:25" ht="16" customHeight="1" x14ac:dyDescent="0.25">
      <c r="M788" s="1"/>
      <c r="O788" s="1"/>
      <c r="S788" s="1">
        <v>45539</v>
      </c>
      <c r="T788" s="1">
        <v>3.47</v>
      </c>
      <c r="U788" s="1">
        <v>167708</v>
      </c>
      <c r="W788" s="19">
        <v>45467</v>
      </c>
      <c r="X788" s="19">
        <v>92.02</v>
      </c>
      <c r="Y788" s="19">
        <v>95.15</v>
      </c>
    </row>
    <row r="789" spans="13:25" ht="16" customHeight="1" x14ac:dyDescent="0.25">
      <c r="M789" s="1"/>
      <c r="O789" s="1"/>
      <c r="S789" s="1">
        <v>45540</v>
      </c>
      <c r="T789" s="1">
        <v>3.39</v>
      </c>
      <c r="U789" s="1">
        <v>197882</v>
      </c>
      <c r="W789" s="19">
        <v>45468</v>
      </c>
      <c r="X789" s="19">
        <v>91.94</v>
      </c>
      <c r="Y789" s="19">
        <v>95.07</v>
      </c>
    </row>
    <row r="790" spans="13:25" ht="16" customHeight="1" x14ac:dyDescent="0.25">
      <c r="M790" s="1"/>
      <c r="O790" s="1"/>
      <c r="S790" s="1">
        <v>45543</v>
      </c>
      <c r="T790" s="1">
        <v>3.36</v>
      </c>
      <c r="U790" s="1">
        <v>356584</v>
      </c>
      <c r="W790" s="19">
        <v>45469</v>
      </c>
      <c r="X790" s="19">
        <v>91.99</v>
      </c>
      <c r="Y790" s="19">
        <v>95.12</v>
      </c>
    </row>
    <row r="791" spans="13:25" ht="16" customHeight="1" x14ac:dyDescent="0.25">
      <c r="M791" s="1"/>
      <c r="O791" s="1"/>
      <c r="S791" s="1">
        <v>45544</v>
      </c>
      <c r="T791" s="1">
        <v>3.33</v>
      </c>
      <c r="U791" s="1">
        <v>161427</v>
      </c>
      <c r="W791" s="19">
        <v>45470</v>
      </c>
      <c r="X791" s="19">
        <v>92.02</v>
      </c>
      <c r="Y791" s="19">
        <v>95.15</v>
      </c>
    </row>
    <row r="792" spans="13:25" ht="16" customHeight="1" x14ac:dyDescent="0.25">
      <c r="M792" s="1"/>
      <c r="O792" s="1"/>
      <c r="S792" s="1">
        <v>45545</v>
      </c>
      <c r="T792" s="1">
        <v>3.26</v>
      </c>
      <c r="U792" s="1">
        <v>149628</v>
      </c>
      <c r="W792" s="19">
        <v>45471</v>
      </c>
      <c r="X792" s="19">
        <v>91.98</v>
      </c>
      <c r="Y792" s="19">
        <v>95.14</v>
      </c>
    </row>
    <row r="793" spans="13:25" ht="16" customHeight="1" x14ac:dyDescent="0.25">
      <c r="M793" s="1"/>
      <c r="O793" s="1"/>
      <c r="S793" s="1">
        <v>45546</v>
      </c>
      <c r="T793" s="1">
        <v>3.41</v>
      </c>
      <c r="U793" s="1">
        <v>166140</v>
      </c>
      <c r="W793" s="19">
        <v>45474</v>
      </c>
      <c r="X793" s="19">
        <v>91.76</v>
      </c>
      <c r="Y793" s="19">
        <v>94.89</v>
      </c>
    </row>
    <row r="794" spans="13:25" ht="16" customHeight="1" x14ac:dyDescent="0.25">
      <c r="M794" s="1"/>
      <c r="O794" s="1"/>
      <c r="S794" s="1">
        <v>45547</v>
      </c>
      <c r="T794" s="1">
        <v>3.5</v>
      </c>
      <c r="U794" s="1">
        <v>144414</v>
      </c>
      <c r="W794" s="19">
        <v>45475</v>
      </c>
      <c r="X794" s="19">
        <v>91.43</v>
      </c>
      <c r="Y794" s="19">
        <v>94.53</v>
      </c>
    </row>
    <row r="795" spans="13:25" ht="16" customHeight="1" x14ac:dyDescent="0.25">
      <c r="M795" s="1"/>
      <c r="O795" s="1"/>
      <c r="S795" s="1">
        <v>45550</v>
      </c>
      <c r="T795" s="1">
        <v>3.39</v>
      </c>
      <c r="U795" s="1">
        <v>189339</v>
      </c>
      <c r="W795" s="19">
        <v>45476</v>
      </c>
      <c r="X795" s="19">
        <v>91.27</v>
      </c>
      <c r="Y795" s="19">
        <v>94.39</v>
      </c>
    </row>
    <row r="796" spans="13:25" ht="16" customHeight="1" x14ac:dyDescent="0.25">
      <c r="M796" s="1"/>
      <c r="O796" s="1"/>
      <c r="S796" s="1">
        <v>45551</v>
      </c>
      <c r="T796" s="1">
        <v>3.44</v>
      </c>
      <c r="U796" s="1">
        <v>146243</v>
      </c>
      <c r="W796" s="19">
        <v>45477</v>
      </c>
      <c r="X796" s="19">
        <v>91.25</v>
      </c>
      <c r="Y796" s="19">
        <v>94.38</v>
      </c>
    </row>
    <row r="797" spans="13:25" ht="16" customHeight="1" x14ac:dyDescent="0.25">
      <c r="M797" s="1"/>
      <c r="O797" s="1"/>
      <c r="S797" s="1">
        <v>45552</v>
      </c>
      <c r="T797" s="1">
        <v>3.58</v>
      </c>
      <c r="U797" s="1">
        <v>351746</v>
      </c>
      <c r="W797" s="19">
        <v>45478</v>
      </c>
      <c r="X797" s="19">
        <v>91.25</v>
      </c>
      <c r="Y797" s="19">
        <v>94.38</v>
      </c>
    </row>
    <row r="798" spans="13:25" ht="16" customHeight="1" x14ac:dyDescent="0.25">
      <c r="M798" s="1"/>
      <c r="O798" s="1"/>
      <c r="S798" s="1">
        <v>45553</v>
      </c>
      <c r="T798" s="1">
        <v>3.83</v>
      </c>
      <c r="U798" s="1">
        <v>409858</v>
      </c>
      <c r="W798" s="19">
        <v>45481</v>
      </c>
      <c r="X798" s="19">
        <v>91.15</v>
      </c>
      <c r="Y798" s="19">
        <v>94.28</v>
      </c>
    </row>
    <row r="799" spans="13:25" ht="16" customHeight="1" x14ac:dyDescent="0.25">
      <c r="M799" s="1"/>
      <c r="O799" s="1"/>
      <c r="S799" s="1">
        <v>45554</v>
      </c>
      <c r="T799" s="1">
        <v>3.74</v>
      </c>
      <c r="U799" s="1">
        <v>671397</v>
      </c>
      <c r="W799" s="19">
        <v>45482</v>
      </c>
      <c r="X799" s="19">
        <v>91.09</v>
      </c>
      <c r="Y799" s="19">
        <v>94.21</v>
      </c>
    </row>
    <row r="800" spans="13:25" ht="16" customHeight="1" x14ac:dyDescent="0.25">
      <c r="M800" s="1"/>
      <c r="O800" s="1"/>
      <c r="S800" s="1">
        <v>45557</v>
      </c>
      <c r="T800" s="1">
        <v>3.64</v>
      </c>
      <c r="U800" s="1">
        <v>247643</v>
      </c>
      <c r="W800" s="19">
        <v>45483</v>
      </c>
      <c r="X800" s="19">
        <v>91.13</v>
      </c>
      <c r="Y800" s="19">
        <v>94.26</v>
      </c>
    </row>
    <row r="801" spans="13:25" ht="16" customHeight="1" x14ac:dyDescent="0.25">
      <c r="M801" s="1"/>
      <c r="O801" s="1"/>
      <c r="S801" s="1">
        <v>45558</v>
      </c>
      <c r="T801" s="1">
        <v>3.59</v>
      </c>
      <c r="U801" s="1">
        <v>283741</v>
      </c>
      <c r="W801" s="19">
        <v>45484</v>
      </c>
      <c r="X801" s="19">
        <v>91.16</v>
      </c>
      <c r="Y801" s="19">
        <v>94.29</v>
      </c>
    </row>
    <row r="802" spans="13:25" ht="16" customHeight="1" x14ac:dyDescent="0.25">
      <c r="M802" s="1"/>
      <c r="O802" s="1"/>
      <c r="S802" s="1">
        <v>45559</v>
      </c>
      <c r="T802" s="1">
        <v>3.54</v>
      </c>
      <c r="U802" s="1">
        <v>251430</v>
      </c>
      <c r="W802" s="19">
        <v>45485</v>
      </c>
      <c r="X802" s="19">
        <v>91.18</v>
      </c>
      <c r="Y802" s="19">
        <v>94.31</v>
      </c>
    </row>
    <row r="803" spans="13:25" ht="16" customHeight="1" x14ac:dyDescent="0.25">
      <c r="M803" s="1"/>
      <c r="O803" s="1"/>
      <c r="S803" s="1">
        <v>45560</v>
      </c>
      <c r="T803" s="1">
        <v>3.65</v>
      </c>
      <c r="U803" s="1">
        <v>145600</v>
      </c>
      <c r="W803" s="19">
        <v>45488</v>
      </c>
      <c r="X803" s="19">
        <v>91.04</v>
      </c>
      <c r="Y803" s="19">
        <v>94.17</v>
      </c>
    </row>
    <row r="804" spans="13:25" ht="16" customHeight="1" x14ac:dyDescent="0.25">
      <c r="M804" s="1"/>
      <c r="O804" s="1"/>
      <c r="S804" s="1">
        <v>45561</v>
      </c>
      <c r="T804" s="1">
        <v>3.84</v>
      </c>
      <c r="U804" s="1">
        <v>231900</v>
      </c>
      <c r="W804" s="19">
        <v>45489</v>
      </c>
      <c r="X804" s="19">
        <v>91</v>
      </c>
      <c r="Y804" s="19">
        <v>94.13</v>
      </c>
    </row>
    <row r="805" spans="13:25" ht="16" customHeight="1" x14ac:dyDescent="0.25">
      <c r="M805" s="1"/>
      <c r="O805" s="1"/>
      <c r="S805" s="1">
        <v>45564</v>
      </c>
      <c r="T805" s="1">
        <v>3.68</v>
      </c>
      <c r="U805" s="1">
        <v>252154</v>
      </c>
      <c r="W805" s="19">
        <v>45490</v>
      </c>
      <c r="X805" s="19">
        <v>90.99</v>
      </c>
      <c r="Y805" s="19">
        <v>94.11</v>
      </c>
    </row>
    <row r="806" spans="13:25" ht="16" customHeight="1" x14ac:dyDescent="0.25">
      <c r="M806" s="1"/>
      <c r="O806" s="1"/>
      <c r="S806" s="1">
        <v>45565</v>
      </c>
      <c r="T806" s="1">
        <v>3.58</v>
      </c>
      <c r="U806" s="1">
        <v>118464</v>
      </c>
      <c r="W806" s="19">
        <v>45491</v>
      </c>
      <c r="X806" s="19">
        <v>90.88</v>
      </c>
      <c r="Y806" s="19">
        <v>94.01</v>
      </c>
    </row>
    <row r="807" spans="13:25" ht="16" customHeight="1" x14ac:dyDescent="0.25">
      <c r="M807" s="1"/>
      <c r="O807" s="1"/>
      <c r="S807" s="1">
        <v>45566</v>
      </c>
      <c r="T807" s="1">
        <v>3.54</v>
      </c>
      <c r="U807" s="1">
        <v>128503</v>
      </c>
      <c r="W807" s="19">
        <v>45492</v>
      </c>
      <c r="X807" s="19">
        <v>90.87</v>
      </c>
      <c r="Y807" s="19">
        <v>94</v>
      </c>
    </row>
    <row r="808" spans="13:25" ht="16" customHeight="1" x14ac:dyDescent="0.25">
      <c r="M808" s="1"/>
      <c r="O808" s="1"/>
      <c r="S808" s="1">
        <v>45567</v>
      </c>
      <c r="T808" s="1">
        <v>3.44</v>
      </c>
      <c r="U808" s="1">
        <v>119937</v>
      </c>
      <c r="W808" s="19">
        <v>45495</v>
      </c>
      <c r="X808" s="19">
        <v>90.83</v>
      </c>
      <c r="Y808" s="19">
        <v>93.95</v>
      </c>
    </row>
    <row r="809" spans="13:25" ht="16" customHeight="1" x14ac:dyDescent="0.25">
      <c r="M809" s="1"/>
      <c r="O809" s="1"/>
      <c r="S809" s="1">
        <v>45568</v>
      </c>
      <c r="T809" s="1">
        <v>3.48</v>
      </c>
      <c r="U809" s="1">
        <v>136932</v>
      </c>
      <c r="W809" s="19">
        <v>45496</v>
      </c>
      <c r="X809" s="19">
        <v>90.72</v>
      </c>
      <c r="Y809" s="19">
        <v>93.85</v>
      </c>
    </row>
    <row r="810" spans="13:25" ht="16" customHeight="1" x14ac:dyDescent="0.25">
      <c r="M810" s="1"/>
      <c r="O810" s="1"/>
      <c r="S810" s="1">
        <v>45571</v>
      </c>
      <c r="T810" s="1">
        <v>3.4</v>
      </c>
      <c r="U810" s="1">
        <v>155369</v>
      </c>
      <c r="W810" s="19">
        <v>45497</v>
      </c>
      <c r="X810" s="19">
        <v>90.63</v>
      </c>
      <c r="Y810" s="19">
        <v>93.76</v>
      </c>
    </row>
    <row r="811" spans="13:25" ht="16" customHeight="1" x14ac:dyDescent="0.25">
      <c r="M811" s="1"/>
      <c r="O811" s="1"/>
      <c r="S811" s="1">
        <v>45572</v>
      </c>
      <c r="T811" s="1">
        <v>3.34</v>
      </c>
      <c r="U811" s="1">
        <v>131536</v>
      </c>
      <c r="W811" s="19">
        <v>45498</v>
      </c>
      <c r="X811" s="19">
        <v>90.57</v>
      </c>
      <c r="Y811" s="19">
        <v>93.69</v>
      </c>
    </row>
    <row r="812" spans="13:25" ht="16" customHeight="1" x14ac:dyDescent="0.25">
      <c r="M812" s="1"/>
      <c r="O812" s="1"/>
      <c r="S812" s="1">
        <v>45573</v>
      </c>
      <c r="T812" s="1">
        <v>3.33</v>
      </c>
      <c r="U812" s="1">
        <v>108117</v>
      </c>
      <c r="W812" s="19">
        <v>45499</v>
      </c>
      <c r="X812" s="19">
        <v>90.59</v>
      </c>
      <c r="Y812" s="19">
        <v>93.71</v>
      </c>
    </row>
    <row r="813" spans="13:25" ht="16" customHeight="1" x14ac:dyDescent="0.25">
      <c r="M813" s="1"/>
      <c r="O813" s="1"/>
      <c r="S813" s="1">
        <v>45574</v>
      </c>
      <c r="T813" s="1">
        <v>3.26</v>
      </c>
      <c r="U813" s="1">
        <v>90872</v>
      </c>
      <c r="W813" s="19">
        <v>45502</v>
      </c>
      <c r="X813" s="19">
        <v>90.57</v>
      </c>
      <c r="Y813" s="19">
        <v>93.69</v>
      </c>
    </row>
    <row r="814" spans="13:25" ht="16" customHeight="1" x14ac:dyDescent="0.25">
      <c r="M814" s="1"/>
      <c r="O814" s="1"/>
      <c r="S814" s="1">
        <v>45575</v>
      </c>
      <c r="T814" s="1">
        <v>3.34</v>
      </c>
      <c r="U814" s="1">
        <v>159481</v>
      </c>
      <c r="W814" s="19">
        <v>45503</v>
      </c>
      <c r="X814" s="19">
        <v>90.55</v>
      </c>
      <c r="Y814" s="19">
        <v>93.67</v>
      </c>
    </row>
    <row r="815" spans="13:25" ht="16" customHeight="1" x14ac:dyDescent="0.25">
      <c r="M815" s="1"/>
      <c r="O815" s="1"/>
      <c r="S815" s="1">
        <v>45578</v>
      </c>
      <c r="T815" s="1">
        <v>3.24</v>
      </c>
      <c r="U815" s="1">
        <v>68684</v>
      </c>
      <c r="W815" s="19">
        <v>45504</v>
      </c>
      <c r="X815" s="19">
        <v>90.47</v>
      </c>
      <c r="Y815" s="19">
        <v>93.6</v>
      </c>
    </row>
    <row r="816" spans="13:25" ht="16" customHeight="1" x14ac:dyDescent="0.25">
      <c r="M816" s="1"/>
      <c r="O816" s="1"/>
      <c r="S816" s="1">
        <v>45579</v>
      </c>
      <c r="T816" s="1">
        <v>3.3</v>
      </c>
      <c r="U816" s="1">
        <v>148899</v>
      </c>
      <c r="W816" s="19">
        <v>45505</v>
      </c>
      <c r="X816" s="19">
        <v>90.42</v>
      </c>
      <c r="Y816" s="19">
        <v>93.55</v>
      </c>
    </row>
    <row r="817" spans="13:25" ht="16" customHeight="1" x14ac:dyDescent="0.25">
      <c r="M817" s="1"/>
      <c r="O817" s="1"/>
      <c r="S817" s="1">
        <v>45580</v>
      </c>
      <c r="T817" s="1">
        <v>3.38</v>
      </c>
      <c r="U817" s="1">
        <v>113353</v>
      </c>
      <c r="W817" s="19">
        <v>45506</v>
      </c>
      <c r="X817" s="19">
        <v>90.25</v>
      </c>
      <c r="Y817" s="19">
        <v>93.38</v>
      </c>
    </row>
    <row r="818" spans="13:25" ht="16" customHeight="1" x14ac:dyDescent="0.25">
      <c r="M818" s="1"/>
      <c r="O818" s="1"/>
      <c r="S818" s="1">
        <v>45581</v>
      </c>
      <c r="T818" s="1">
        <v>3.26</v>
      </c>
      <c r="U818" s="1">
        <v>134493</v>
      </c>
      <c r="W818" s="19">
        <v>45509</v>
      </c>
      <c r="X818" s="19">
        <v>90.09</v>
      </c>
      <c r="Y818" s="19">
        <v>92.92</v>
      </c>
    </row>
    <row r="819" spans="13:25" ht="16" customHeight="1" x14ac:dyDescent="0.25">
      <c r="M819" s="1"/>
      <c r="O819" s="1"/>
      <c r="S819" s="1">
        <v>45582</v>
      </c>
      <c r="T819" s="1">
        <v>3.21</v>
      </c>
      <c r="U819" s="1">
        <v>53474</v>
      </c>
      <c r="W819" s="19">
        <v>45510</v>
      </c>
      <c r="X819" s="19">
        <v>89.86</v>
      </c>
      <c r="Y819" s="19">
        <v>92.99</v>
      </c>
    </row>
    <row r="820" spans="13:25" ht="16" customHeight="1" x14ac:dyDescent="0.25">
      <c r="M820" s="1"/>
      <c r="O820" s="1"/>
      <c r="S820" s="1">
        <v>45585</v>
      </c>
      <c r="T820" s="1">
        <v>3.12</v>
      </c>
      <c r="U820" s="1">
        <v>171801</v>
      </c>
      <c r="W820" s="19">
        <v>45511</v>
      </c>
      <c r="X820" s="19">
        <v>91.25</v>
      </c>
      <c r="Y820" s="19">
        <v>94.38</v>
      </c>
    </row>
    <row r="821" spans="13:25" ht="16" customHeight="1" x14ac:dyDescent="0.25">
      <c r="M821" s="1"/>
      <c r="O821" s="1"/>
      <c r="S821" s="1">
        <v>45586</v>
      </c>
      <c r="T821" s="1">
        <v>3.09</v>
      </c>
      <c r="U821" s="1">
        <v>126227</v>
      </c>
      <c r="W821" s="19">
        <v>45512</v>
      </c>
      <c r="X821" s="19">
        <v>90.6</v>
      </c>
      <c r="Y821" s="19">
        <v>93.72</v>
      </c>
    </row>
    <row r="822" spans="13:25" ht="16" customHeight="1" x14ac:dyDescent="0.25">
      <c r="M822" s="1"/>
      <c r="O822" s="1"/>
      <c r="S822" s="1">
        <v>45587</v>
      </c>
      <c r="T822" s="1">
        <v>3.03</v>
      </c>
      <c r="U822" s="1">
        <v>73343</v>
      </c>
      <c r="W822" s="19">
        <v>45513</v>
      </c>
      <c r="X822" s="19">
        <v>90.81</v>
      </c>
      <c r="Y822" s="19">
        <v>93.93</v>
      </c>
    </row>
    <row r="823" spans="13:25" ht="16" customHeight="1" x14ac:dyDescent="0.25">
      <c r="M823" s="1"/>
      <c r="O823" s="1"/>
      <c r="S823" s="1">
        <v>45588</v>
      </c>
      <c r="T823" s="1">
        <v>3.05</v>
      </c>
      <c r="U823" s="1">
        <v>107361</v>
      </c>
      <c r="W823" s="19">
        <v>45516</v>
      </c>
      <c r="X823" s="19">
        <v>90.75</v>
      </c>
      <c r="Y823" s="19">
        <v>93.88</v>
      </c>
    </row>
    <row r="824" spans="13:25" ht="16" customHeight="1" x14ac:dyDescent="0.25">
      <c r="M824" s="1"/>
      <c r="O824" s="1"/>
      <c r="S824" s="1">
        <v>45589</v>
      </c>
      <c r="T824" s="1">
        <v>3.05</v>
      </c>
      <c r="U824" s="1">
        <v>73370</v>
      </c>
      <c r="W824" s="19">
        <v>45517</v>
      </c>
      <c r="X824" s="19">
        <v>90.86</v>
      </c>
      <c r="Y824" s="19">
        <v>93.99</v>
      </c>
    </row>
    <row r="825" spans="13:25" ht="16" customHeight="1" x14ac:dyDescent="0.25">
      <c r="M825" s="1"/>
      <c r="O825" s="1"/>
      <c r="S825" s="1">
        <v>45592</v>
      </c>
      <c r="T825" s="1">
        <v>3.13</v>
      </c>
      <c r="U825" s="1">
        <v>69652</v>
      </c>
      <c r="W825" s="19">
        <v>45518</v>
      </c>
      <c r="X825" s="19">
        <v>91.22</v>
      </c>
      <c r="Y825" s="19">
        <v>94.34</v>
      </c>
    </row>
    <row r="826" spans="13:25" ht="16" customHeight="1" x14ac:dyDescent="0.25">
      <c r="M826" s="1"/>
      <c r="O826" s="1"/>
      <c r="S826" s="1">
        <v>45593</v>
      </c>
      <c r="T826" s="1">
        <v>3.1</v>
      </c>
      <c r="U826" s="1">
        <v>78969</v>
      </c>
      <c r="W826" s="19">
        <v>45519</v>
      </c>
      <c r="X826" s="19">
        <v>91.15</v>
      </c>
      <c r="Y826" s="19">
        <v>94.28</v>
      </c>
    </row>
    <row r="827" spans="13:25" ht="16" customHeight="1" x14ac:dyDescent="0.25">
      <c r="M827" s="1"/>
      <c r="O827" s="1"/>
      <c r="S827" s="1">
        <v>45594</v>
      </c>
      <c r="T827" s="1">
        <v>3.15</v>
      </c>
      <c r="U827" s="1">
        <v>166585</v>
      </c>
      <c r="W827" s="19">
        <v>45520</v>
      </c>
      <c r="X827" s="19">
        <v>91.22</v>
      </c>
      <c r="Y827" s="19">
        <v>94.34</v>
      </c>
    </row>
    <row r="828" spans="13:25" ht="16" customHeight="1" x14ac:dyDescent="0.25">
      <c r="M828" s="1"/>
      <c r="O828" s="1"/>
      <c r="S828" s="1">
        <v>45595</v>
      </c>
      <c r="T828" s="1">
        <v>3.1</v>
      </c>
      <c r="U828" s="1">
        <v>125067</v>
      </c>
      <c r="W828" s="19">
        <v>45523</v>
      </c>
      <c r="X828" s="19">
        <v>91.17</v>
      </c>
      <c r="Y828" s="19">
        <v>94.3</v>
      </c>
    </row>
    <row r="829" spans="13:25" ht="16" customHeight="1" x14ac:dyDescent="0.25">
      <c r="M829" s="1"/>
      <c r="O829" s="1"/>
      <c r="S829" s="1">
        <v>45596</v>
      </c>
      <c r="T829" s="1">
        <v>3.12</v>
      </c>
      <c r="U829" s="1">
        <v>124273</v>
      </c>
      <c r="W829" s="19">
        <v>45524</v>
      </c>
      <c r="X829" s="19">
        <v>91.24</v>
      </c>
      <c r="Y829" s="19">
        <v>94.36</v>
      </c>
    </row>
    <row r="830" spans="13:25" ht="16" customHeight="1" x14ac:dyDescent="0.25">
      <c r="M830" s="1"/>
      <c r="O830" s="1"/>
      <c r="S830" s="1">
        <v>45599</v>
      </c>
      <c r="T830" s="1">
        <v>3.15</v>
      </c>
      <c r="U830" s="1">
        <v>76033</v>
      </c>
      <c r="W830" s="19">
        <v>45525</v>
      </c>
      <c r="X830" s="19">
        <v>91.19</v>
      </c>
      <c r="Y830" s="19">
        <v>94.31</v>
      </c>
    </row>
    <row r="831" spans="13:25" ht="16" customHeight="1" x14ac:dyDescent="0.25">
      <c r="M831" s="1"/>
      <c r="O831" s="1"/>
      <c r="S831" s="1">
        <v>45600</v>
      </c>
      <c r="T831" s="1">
        <v>3.29</v>
      </c>
      <c r="U831" s="1">
        <v>163630</v>
      </c>
      <c r="W831" s="19">
        <v>45526</v>
      </c>
      <c r="X831" s="19">
        <v>91.19</v>
      </c>
      <c r="Y831" s="19">
        <v>94.31</v>
      </c>
    </row>
    <row r="832" spans="13:25" ht="16" customHeight="1" x14ac:dyDescent="0.25">
      <c r="M832" s="1"/>
      <c r="O832" s="1"/>
      <c r="S832" s="1">
        <v>45601</v>
      </c>
      <c r="T832" s="1">
        <v>3.17</v>
      </c>
      <c r="U832" s="1">
        <v>313371</v>
      </c>
      <c r="W832" s="19">
        <v>45527</v>
      </c>
      <c r="X832" s="19">
        <v>91.18</v>
      </c>
      <c r="Y832" s="19">
        <v>94.3</v>
      </c>
    </row>
    <row r="833" spans="13:25" ht="16" customHeight="1" x14ac:dyDescent="0.25">
      <c r="M833" s="1"/>
      <c r="O833" s="1"/>
      <c r="S833" s="19">
        <v>45602</v>
      </c>
      <c r="T833" s="19">
        <v>3.27</v>
      </c>
      <c r="U833" s="1">
        <v>272443</v>
      </c>
      <c r="W833" s="19">
        <v>45530</v>
      </c>
      <c r="X833" s="19">
        <v>91.16</v>
      </c>
      <c r="Y833" s="19">
        <v>94.29</v>
      </c>
    </row>
    <row r="834" spans="13:25" ht="16" customHeight="1" x14ac:dyDescent="0.25">
      <c r="M834" s="1"/>
      <c r="O834" s="1"/>
      <c r="S834" s="19">
        <v>45603</v>
      </c>
      <c r="T834" s="19">
        <v>3.14</v>
      </c>
      <c r="U834" s="1">
        <v>230849</v>
      </c>
      <c r="W834" s="19">
        <v>45531</v>
      </c>
      <c r="X834" s="19">
        <v>91.11</v>
      </c>
      <c r="Y834" s="19">
        <v>94.24</v>
      </c>
    </row>
    <row r="835" spans="13:25" ht="16" customHeight="1" x14ac:dyDescent="0.25">
      <c r="M835" s="1"/>
      <c r="O835" s="1"/>
      <c r="S835" s="19">
        <v>45606</v>
      </c>
      <c r="T835" s="19">
        <v>3.11</v>
      </c>
      <c r="U835" s="1">
        <v>261422</v>
      </c>
      <c r="W835" s="19">
        <v>45532</v>
      </c>
      <c r="X835" s="19">
        <v>91.14</v>
      </c>
      <c r="Y835" s="19">
        <v>94.27</v>
      </c>
    </row>
    <row r="836" spans="13:25" ht="16" customHeight="1" x14ac:dyDescent="0.25">
      <c r="M836" s="1"/>
      <c r="O836" s="1"/>
      <c r="S836" s="19">
        <v>45607</v>
      </c>
      <c r="T836" s="19">
        <v>2.97</v>
      </c>
      <c r="U836" s="1">
        <v>294647</v>
      </c>
      <c r="W836" s="19">
        <v>45533</v>
      </c>
      <c r="X836" s="19">
        <v>91.15</v>
      </c>
      <c r="Y836" s="19">
        <v>94.27</v>
      </c>
    </row>
    <row r="837" spans="13:25" ht="16" customHeight="1" x14ac:dyDescent="0.25">
      <c r="M837" s="1"/>
      <c r="O837" s="1"/>
      <c r="S837" s="19">
        <v>45608</v>
      </c>
      <c r="T837" s="19">
        <v>2.94</v>
      </c>
      <c r="U837" s="1">
        <v>243699</v>
      </c>
      <c r="W837" s="19">
        <v>45534</v>
      </c>
      <c r="X837" s="19">
        <v>91.14</v>
      </c>
      <c r="Y837" s="19">
        <v>94.27</v>
      </c>
    </row>
    <row r="838" spans="13:25" ht="16" customHeight="1" x14ac:dyDescent="0.25">
      <c r="M838" s="1"/>
      <c r="O838" s="1"/>
      <c r="S838" s="19">
        <v>45609</v>
      </c>
      <c r="T838" s="19">
        <v>2.95</v>
      </c>
      <c r="U838" s="1">
        <v>94064</v>
      </c>
      <c r="W838" s="19">
        <v>45537</v>
      </c>
      <c r="X838" s="19">
        <v>91.14</v>
      </c>
      <c r="Y838" s="19">
        <v>94.27</v>
      </c>
    </row>
    <row r="839" spans="13:25" ht="16" customHeight="1" x14ac:dyDescent="0.25">
      <c r="M839" s="1"/>
      <c r="O839" s="1"/>
      <c r="S839" s="19">
        <v>45610</v>
      </c>
      <c r="T839" s="19">
        <v>2.97</v>
      </c>
      <c r="U839" s="1">
        <v>110716</v>
      </c>
      <c r="W839" s="19">
        <v>45538</v>
      </c>
      <c r="X839" s="19">
        <v>91.1</v>
      </c>
      <c r="Y839" s="19">
        <v>94.2</v>
      </c>
    </row>
    <row r="840" spans="13:25" ht="16" customHeight="1" x14ac:dyDescent="0.25">
      <c r="M840" s="1"/>
      <c r="O840" s="1"/>
      <c r="S840" s="19">
        <v>45613</v>
      </c>
      <c r="T840" s="19">
        <v>2.84</v>
      </c>
      <c r="U840" s="1">
        <v>146003</v>
      </c>
      <c r="W840" s="19">
        <v>45539</v>
      </c>
      <c r="X840" s="19">
        <v>91.06</v>
      </c>
      <c r="Y840" s="19">
        <v>94.18</v>
      </c>
    </row>
    <row r="841" spans="13:25" ht="16" customHeight="1" x14ac:dyDescent="0.25">
      <c r="M841" s="1"/>
      <c r="O841" s="1"/>
      <c r="S841" s="19">
        <v>45614</v>
      </c>
      <c r="T841" s="19">
        <v>2.88</v>
      </c>
      <c r="U841" s="1">
        <v>135448</v>
      </c>
      <c r="W841" s="19">
        <v>45540</v>
      </c>
      <c r="X841" s="19">
        <v>91.1</v>
      </c>
      <c r="Y841" s="19">
        <v>94.23</v>
      </c>
    </row>
    <row r="842" spans="13:25" ht="16" customHeight="1" x14ac:dyDescent="0.25">
      <c r="M842" s="1"/>
      <c r="O842" s="1"/>
      <c r="S842" s="19">
        <v>45615</v>
      </c>
      <c r="T842" s="19">
        <v>2.87</v>
      </c>
      <c r="U842" s="1">
        <v>102227</v>
      </c>
      <c r="W842" s="19">
        <v>45541</v>
      </c>
      <c r="X842" s="19">
        <v>91.13</v>
      </c>
      <c r="Y842" s="19">
        <v>94.25</v>
      </c>
    </row>
    <row r="843" spans="13:25" ht="16" customHeight="1" x14ac:dyDescent="0.25">
      <c r="M843" s="1"/>
      <c r="O843" s="1"/>
      <c r="S843" s="19">
        <v>45616</v>
      </c>
      <c r="T843" s="19">
        <v>2.91</v>
      </c>
      <c r="U843" s="1">
        <v>119634</v>
      </c>
      <c r="W843" s="19">
        <v>45544</v>
      </c>
      <c r="X843" s="19">
        <v>91.16</v>
      </c>
      <c r="Y843" s="19">
        <v>94.28</v>
      </c>
    </row>
    <row r="844" spans="13:25" ht="16" customHeight="1" x14ac:dyDescent="0.25">
      <c r="M844" s="1"/>
      <c r="O844" s="1"/>
      <c r="S844" s="19">
        <v>45617</v>
      </c>
      <c r="T844" s="19">
        <v>2.95</v>
      </c>
      <c r="U844" s="1">
        <v>146861</v>
      </c>
      <c r="W844" s="19">
        <v>45545</v>
      </c>
      <c r="X844" s="19">
        <v>91.25</v>
      </c>
      <c r="Y844" s="19">
        <v>94.35</v>
      </c>
    </row>
    <row r="845" spans="13:25" ht="16" customHeight="1" x14ac:dyDescent="0.25">
      <c r="M845" s="1"/>
      <c r="O845" s="1"/>
      <c r="S845" s="19">
        <v>45620</v>
      </c>
      <c r="T845" s="19">
        <v>3.25</v>
      </c>
      <c r="U845" s="1">
        <v>262363</v>
      </c>
      <c r="W845" s="19">
        <v>45546</v>
      </c>
      <c r="X845" s="19">
        <v>91.26</v>
      </c>
      <c r="Y845" s="19">
        <v>94.38</v>
      </c>
    </row>
    <row r="846" spans="13:25" ht="16" customHeight="1" x14ac:dyDescent="0.25">
      <c r="M846" s="1"/>
      <c r="O846" s="1"/>
      <c r="S846" s="19">
        <v>45621</v>
      </c>
      <c r="T846" s="19">
        <v>3.19</v>
      </c>
      <c r="U846" s="1">
        <v>248057</v>
      </c>
      <c r="W846" s="19">
        <v>45547</v>
      </c>
      <c r="X846" s="19">
        <v>91.28</v>
      </c>
      <c r="Y846" s="19">
        <v>94.41</v>
      </c>
    </row>
    <row r="847" spans="13:25" ht="16" customHeight="1" x14ac:dyDescent="0.25">
      <c r="M847" s="1"/>
      <c r="O847" s="1"/>
      <c r="S847" s="19">
        <v>45622</v>
      </c>
      <c r="T847" s="19">
        <v>3.23</v>
      </c>
      <c r="U847" s="1">
        <v>131745</v>
      </c>
      <c r="W847" s="19">
        <v>45548</v>
      </c>
      <c r="X847" s="19">
        <v>91.31</v>
      </c>
      <c r="Y847" s="19">
        <v>94.44</v>
      </c>
    </row>
    <row r="848" spans="13:25" ht="16" customHeight="1" x14ac:dyDescent="0.25">
      <c r="M848" s="1"/>
      <c r="O848" s="1"/>
      <c r="S848" s="19">
        <v>45624</v>
      </c>
      <c r="T848" s="19">
        <v>3.21</v>
      </c>
      <c r="U848" s="1">
        <v>51694</v>
      </c>
      <c r="W848" s="19">
        <v>45551</v>
      </c>
      <c r="X848" s="19">
        <v>91.29</v>
      </c>
      <c r="Y848" s="19">
        <v>94.42</v>
      </c>
    </row>
    <row r="849" spans="13:25" ht="16" customHeight="1" x14ac:dyDescent="0.25">
      <c r="M849" s="1"/>
      <c r="O849" s="1"/>
      <c r="S849" s="19">
        <v>45627</v>
      </c>
      <c r="T849" s="19">
        <v>3.29</v>
      </c>
      <c r="U849" s="1">
        <v>124189</v>
      </c>
      <c r="W849" s="19">
        <v>45552</v>
      </c>
      <c r="X849" s="19">
        <v>91.29</v>
      </c>
      <c r="Y849" s="19">
        <v>94.42</v>
      </c>
    </row>
    <row r="850" spans="13:25" ht="16" customHeight="1" x14ac:dyDescent="0.25">
      <c r="M850" s="1"/>
      <c r="O850" s="1"/>
      <c r="S850" s="19">
        <v>45628</v>
      </c>
      <c r="T850" s="19">
        <v>3.36</v>
      </c>
      <c r="U850" s="1">
        <v>264857</v>
      </c>
      <c r="W850" s="19">
        <v>45553</v>
      </c>
      <c r="X850" s="19">
        <v>91.38</v>
      </c>
      <c r="Y850" s="19">
        <v>94.51</v>
      </c>
    </row>
    <row r="851" spans="13:25" ht="16" customHeight="1" x14ac:dyDescent="0.25">
      <c r="M851" s="1"/>
      <c r="O851" s="1"/>
      <c r="S851" s="19">
        <v>45629</v>
      </c>
      <c r="T851" s="19">
        <v>3.34</v>
      </c>
      <c r="U851" s="1">
        <v>197827</v>
      </c>
      <c r="W851" s="19">
        <v>45554</v>
      </c>
      <c r="X851" s="19">
        <v>91.39</v>
      </c>
      <c r="Y851" s="19">
        <v>94.52</v>
      </c>
    </row>
    <row r="852" spans="13:25" ht="16" customHeight="1" x14ac:dyDescent="0.25">
      <c r="M852" s="1"/>
      <c r="O852" s="1"/>
      <c r="S852" s="19">
        <v>45630</v>
      </c>
      <c r="T852" s="19">
        <v>3.09</v>
      </c>
      <c r="U852" s="1">
        <v>203571</v>
      </c>
      <c r="W852" s="19">
        <v>45555</v>
      </c>
      <c r="X852" s="19">
        <v>91.41</v>
      </c>
      <c r="Y852" s="19">
        <v>94.54</v>
      </c>
    </row>
    <row r="853" spans="13:25" ht="16" customHeight="1" x14ac:dyDescent="0.25">
      <c r="M853" s="1"/>
      <c r="O853" s="1"/>
      <c r="S853" s="19">
        <v>45631</v>
      </c>
      <c r="T853" s="19">
        <v>3.15</v>
      </c>
      <c r="U853" s="1">
        <v>203400</v>
      </c>
      <c r="W853" s="19">
        <v>45558</v>
      </c>
      <c r="X853" s="19">
        <v>91.44</v>
      </c>
      <c r="Y853" s="19">
        <v>94.57</v>
      </c>
    </row>
    <row r="854" spans="13:25" ht="16" customHeight="1" x14ac:dyDescent="0.25">
      <c r="M854" s="1"/>
      <c r="O854" s="1"/>
      <c r="S854" s="19">
        <v>45634</v>
      </c>
      <c r="T854" s="19">
        <v>3.12</v>
      </c>
      <c r="U854" s="1">
        <v>193191</v>
      </c>
      <c r="W854" s="19">
        <v>45559</v>
      </c>
      <c r="X854" s="19">
        <v>91.4</v>
      </c>
      <c r="Y854" s="19">
        <v>94.53</v>
      </c>
    </row>
    <row r="855" spans="13:25" ht="16" customHeight="1" x14ac:dyDescent="0.25">
      <c r="M855" s="1"/>
      <c r="O855" s="1"/>
      <c r="S855" s="19">
        <v>45635</v>
      </c>
      <c r="T855" s="19">
        <v>3.08</v>
      </c>
      <c r="U855" s="1">
        <v>160335</v>
      </c>
      <c r="W855" s="19">
        <v>45560</v>
      </c>
      <c r="X855" s="19">
        <v>91.39</v>
      </c>
      <c r="Y855" s="19">
        <v>94.51</v>
      </c>
    </row>
    <row r="856" spans="13:25" ht="16" customHeight="1" x14ac:dyDescent="0.25">
      <c r="M856" s="1"/>
      <c r="O856" s="1"/>
      <c r="S856" s="19">
        <v>45636</v>
      </c>
      <c r="T856" s="19">
        <v>3.05</v>
      </c>
      <c r="U856" s="1">
        <v>243062</v>
      </c>
      <c r="W856" s="19">
        <v>45561</v>
      </c>
      <c r="X856" s="19">
        <v>91.4</v>
      </c>
      <c r="Y856" s="19">
        <v>94.53</v>
      </c>
    </row>
    <row r="857" spans="13:25" ht="16" customHeight="1" x14ac:dyDescent="0.25">
      <c r="M857" s="1"/>
      <c r="O857" s="1"/>
      <c r="S857" s="19">
        <v>45637</v>
      </c>
      <c r="T857" s="19">
        <v>3.05</v>
      </c>
      <c r="U857" s="1">
        <v>205788</v>
      </c>
      <c r="W857" s="19">
        <v>45562</v>
      </c>
      <c r="X857" s="19">
        <v>91.42</v>
      </c>
      <c r="Y857" s="19">
        <v>94.55</v>
      </c>
    </row>
    <row r="858" spans="13:25" ht="16" customHeight="1" x14ac:dyDescent="0.25">
      <c r="M858" s="1"/>
      <c r="O858" s="1"/>
      <c r="S858" s="19">
        <v>45638</v>
      </c>
      <c r="T858" s="19">
        <v>3.03</v>
      </c>
      <c r="U858" s="1">
        <v>117814</v>
      </c>
      <c r="W858" s="19">
        <v>45565</v>
      </c>
      <c r="X858" s="19">
        <v>91.44</v>
      </c>
      <c r="Y858" s="19">
        <v>94.57</v>
      </c>
    </row>
    <row r="859" spans="13:25" ht="16" customHeight="1" x14ac:dyDescent="0.25">
      <c r="M859" s="1"/>
      <c r="O859" s="1"/>
      <c r="S859" s="19">
        <v>45641</v>
      </c>
      <c r="T859" s="19">
        <v>3.04</v>
      </c>
      <c r="U859" s="1">
        <v>116860</v>
      </c>
      <c r="W859" s="19">
        <v>45566</v>
      </c>
      <c r="X859" s="19">
        <v>91.45</v>
      </c>
      <c r="Y859" s="19">
        <v>94.57</v>
      </c>
    </row>
    <row r="860" spans="13:25" ht="16" customHeight="1" x14ac:dyDescent="0.25">
      <c r="M860" s="1"/>
      <c r="O860" s="1"/>
      <c r="S860" s="19">
        <v>45642</v>
      </c>
      <c r="T860" s="19">
        <v>3.01</v>
      </c>
      <c r="U860" s="1">
        <v>119155</v>
      </c>
      <c r="W860" s="19">
        <v>45567</v>
      </c>
      <c r="X860" s="19">
        <v>91.48</v>
      </c>
      <c r="Y860" s="19">
        <v>94.6</v>
      </c>
    </row>
    <row r="861" spans="13:25" ht="16" customHeight="1" x14ac:dyDescent="0.25">
      <c r="M861" s="1"/>
      <c r="O861" s="1"/>
      <c r="S861" s="19">
        <v>45643</v>
      </c>
      <c r="T861" s="19">
        <v>2.76</v>
      </c>
      <c r="U861" s="1">
        <v>241144</v>
      </c>
      <c r="W861" s="19">
        <v>45568</v>
      </c>
      <c r="X861" s="19">
        <v>91.51</v>
      </c>
      <c r="Y861" s="19">
        <v>94.64</v>
      </c>
    </row>
    <row r="862" spans="13:25" ht="16" customHeight="1" x14ac:dyDescent="0.25">
      <c r="M862" s="1"/>
      <c r="O862" s="1"/>
      <c r="S862" s="19">
        <v>45644</v>
      </c>
      <c r="T862" s="19">
        <v>2.56</v>
      </c>
      <c r="U862" s="1">
        <v>212287</v>
      </c>
      <c r="W862" s="19">
        <v>45569</v>
      </c>
      <c r="X862" s="19">
        <v>91.5</v>
      </c>
      <c r="Y862" s="19">
        <v>94.63</v>
      </c>
    </row>
    <row r="863" spans="13:25" ht="16" customHeight="1" x14ac:dyDescent="0.25">
      <c r="M863" s="1"/>
      <c r="O863" s="1"/>
      <c r="S863" s="19">
        <v>45645</v>
      </c>
      <c r="T863" s="19">
        <v>2.59</v>
      </c>
      <c r="U863" s="1">
        <v>343136</v>
      </c>
      <c r="W863" s="19">
        <v>45572</v>
      </c>
      <c r="X863" s="19">
        <v>91.5</v>
      </c>
      <c r="Y863" s="19">
        <v>94.63</v>
      </c>
    </row>
    <row r="864" spans="13:25" ht="16" customHeight="1" x14ac:dyDescent="0.25">
      <c r="M864" s="1"/>
      <c r="O864" s="1"/>
      <c r="S864" s="19">
        <v>45648</v>
      </c>
      <c r="T864" s="19">
        <v>2.46</v>
      </c>
      <c r="U864" s="1">
        <v>272452</v>
      </c>
      <c r="W864" s="19">
        <v>45573</v>
      </c>
      <c r="X864" s="19">
        <v>91.5</v>
      </c>
      <c r="Y864" s="19">
        <v>94.63</v>
      </c>
    </row>
    <row r="865" spans="13:25" ht="16" customHeight="1" x14ac:dyDescent="0.25">
      <c r="M865" s="1"/>
      <c r="O865" s="1"/>
      <c r="S865" s="19">
        <v>45649</v>
      </c>
      <c r="T865" s="19">
        <v>2.4700000000000002</v>
      </c>
      <c r="U865" s="1">
        <v>82291</v>
      </c>
      <c r="W865" s="19">
        <v>45574</v>
      </c>
      <c r="X865" s="19">
        <v>91.5</v>
      </c>
      <c r="Y865" s="19">
        <v>94.63</v>
      </c>
    </row>
    <row r="866" spans="13:25" ht="16" customHeight="1" x14ac:dyDescent="0.25">
      <c r="M866" s="1"/>
      <c r="O866" s="1"/>
      <c r="S866" s="19">
        <v>45651</v>
      </c>
      <c r="T866" s="19">
        <v>2.46</v>
      </c>
      <c r="U866" s="1">
        <v>99974</v>
      </c>
      <c r="W866" s="19">
        <v>45575</v>
      </c>
      <c r="X866" s="19">
        <v>91.47</v>
      </c>
      <c r="Y866" s="19">
        <v>94.6</v>
      </c>
    </row>
    <row r="867" spans="13:25" ht="16" customHeight="1" x14ac:dyDescent="0.25">
      <c r="M867" s="1"/>
      <c r="O867" s="1"/>
      <c r="S867" s="19">
        <v>45652</v>
      </c>
      <c r="T867" s="19">
        <v>2.4</v>
      </c>
      <c r="U867" s="1">
        <v>242317</v>
      </c>
      <c r="W867" s="19">
        <v>45576</v>
      </c>
      <c r="X867" s="19">
        <v>91.57</v>
      </c>
      <c r="Y867" s="19">
        <v>94.7</v>
      </c>
    </row>
    <row r="868" spans="13:25" ht="16" customHeight="1" x14ac:dyDescent="0.25">
      <c r="M868" s="1"/>
      <c r="O868" s="1"/>
      <c r="S868" s="19">
        <v>45655</v>
      </c>
      <c r="T868" s="19">
        <v>2.34</v>
      </c>
      <c r="U868" s="1">
        <v>262603</v>
      </c>
      <c r="W868" s="19">
        <v>45579</v>
      </c>
      <c r="X868" s="19">
        <v>91.57</v>
      </c>
      <c r="Y868" s="19">
        <v>94.7</v>
      </c>
    </row>
    <row r="869" spans="13:25" ht="16" customHeight="1" x14ac:dyDescent="0.25">
      <c r="M869" s="1"/>
      <c r="O869" s="1"/>
      <c r="S869" s="19">
        <v>45656</v>
      </c>
      <c r="T869" s="19">
        <v>2.39</v>
      </c>
      <c r="U869" s="1">
        <v>188452</v>
      </c>
      <c r="W869" s="19">
        <v>45580</v>
      </c>
      <c r="X869" s="19">
        <v>91.66</v>
      </c>
      <c r="Y869" s="19">
        <v>94.79</v>
      </c>
    </row>
    <row r="870" spans="13:25" ht="16" customHeight="1" x14ac:dyDescent="0.25">
      <c r="M870" s="1"/>
      <c r="O870" s="1"/>
      <c r="S870" s="19">
        <v>45658</v>
      </c>
      <c r="T870" s="19">
        <v>2.38</v>
      </c>
      <c r="U870" s="1">
        <v>105123</v>
      </c>
      <c r="W870" s="19">
        <v>45581</v>
      </c>
      <c r="X870" s="19">
        <v>91.67</v>
      </c>
      <c r="Y870" s="19">
        <v>94.8</v>
      </c>
    </row>
    <row r="871" spans="13:25" ht="16" customHeight="1" x14ac:dyDescent="0.25">
      <c r="M871" s="1"/>
      <c r="O871" s="1"/>
      <c r="S871" s="19">
        <v>45659</v>
      </c>
      <c r="T871" s="19">
        <v>2.4500000000000002</v>
      </c>
      <c r="U871" s="1">
        <v>143770</v>
      </c>
      <c r="W871" s="19">
        <v>45582</v>
      </c>
      <c r="X871" s="19">
        <v>91.71</v>
      </c>
      <c r="Y871" s="19">
        <v>94.84</v>
      </c>
    </row>
    <row r="872" spans="13:25" ht="16" customHeight="1" x14ac:dyDescent="0.25">
      <c r="M872" s="1"/>
      <c r="O872" s="1"/>
      <c r="S872" s="19">
        <v>45662</v>
      </c>
      <c r="T872" s="19">
        <v>2.39</v>
      </c>
      <c r="U872" s="1">
        <v>120207</v>
      </c>
      <c r="W872" s="19">
        <v>45583</v>
      </c>
      <c r="X872" s="19">
        <v>91.8</v>
      </c>
      <c r="Y872" s="19">
        <v>94.92</v>
      </c>
    </row>
    <row r="873" spans="13:25" ht="16" customHeight="1" x14ac:dyDescent="0.25">
      <c r="M873" s="1"/>
      <c r="O873" s="1"/>
      <c r="S873" s="19">
        <v>45663</v>
      </c>
      <c r="T873" s="19">
        <v>2.35</v>
      </c>
      <c r="U873" s="1">
        <v>124985</v>
      </c>
      <c r="W873" s="19">
        <v>45586</v>
      </c>
      <c r="X873" s="19">
        <v>91.88</v>
      </c>
      <c r="Y873" s="19">
        <v>95.01</v>
      </c>
    </row>
    <row r="874" spans="13:25" ht="16" customHeight="1" x14ac:dyDescent="0.25">
      <c r="M874" s="1"/>
      <c r="O874" s="1"/>
      <c r="S874" s="19">
        <v>45664</v>
      </c>
      <c r="T874" s="19">
        <v>2.31</v>
      </c>
      <c r="U874" s="1">
        <v>90739</v>
      </c>
      <c r="W874" s="19">
        <v>45587</v>
      </c>
      <c r="X874" s="19">
        <v>92.08</v>
      </c>
      <c r="Y874" s="19">
        <v>95.2</v>
      </c>
    </row>
    <row r="875" spans="13:25" ht="16" customHeight="1" x14ac:dyDescent="0.25">
      <c r="M875" s="1"/>
      <c r="O875" s="1"/>
      <c r="S875" s="19">
        <v>45666</v>
      </c>
      <c r="T875" s="19">
        <v>2.27</v>
      </c>
      <c r="U875" s="1">
        <v>167559</v>
      </c>
      <c r="W875" s="19">
        <v>45588</v>
      </c>
      <c r="X875" s="19">
        <v>92.1</v>
      </c>
      <c r="Y875" s="19">
        <v>95.22</v>
      </c>
    </row>
    <row r="876" spans="13:25" ht="16" customHeight="1" x14ac:dyDescent="0.25">
      <c r="M876" s="1"/>
      <c r="O876" s="1"/>
      <c r="S876" s="19">
        <v>45669</v>
      </c>
      <c r="T876" s="19">
        <v>2.2799999999999998</v>
      </c>
      <c r="U876" s="1">
        <v>254679</v>
      </c>
      <c r="W876" s="19">
        <v>45589</v>
      </c>
      <c r="X876" s="19">
        <v>92.1</v>
      </c>
      <c r="Y876" s="19">
        <v>95.22</v>
      </c>
    </row>
    <row r="877" spans="13:25" ht="16" customHeight="1" x14ac:dyDescent="0.25">
      <c r="M877" s="1"/>
      <c r="O877" s="1"/>
      <c r="S877" s="19">
        <v>45670</v>
      </c>
      <c r="T877" s="19">
        <v>2.2999999999999998</v>
      </c>
      <c r="U877" s="1">
        <v>92340</v>
      </c>
      <c r="W877" s="19">
        <v>45590</v>
      </c>
      <c r="X877" s="19">
        <v>92.07</v>
      </c>
      <c r="Y877" s="19">
        <v>95.19</v>
      </c>
    </row>
    <row r="878" spans="13:25" ht="16" customHeight="1" x14ac:dyDescent="0.25">
      <c r="M878" s="1"/>
      <c r="O878" s="1"/>
      <c r="S878" s="19">
        <v>45671</v>
      </c>
      <c r="T878" s="19">
        <v>2.44</v>
      </c>
      <c r="U878" s="1">
        <v>202339</v>
      </c>
      <c r="W878" s="19">
        <v>45593</v>
      </c>
      <c r="X878" s="19">
        <v>92.15</v>
      </c>
      <c r="Y878" s="19">
        <v>95.28</v>
      </c>
    </row>
    <row r="879" spans="13:25" ht="16" customHeight="1" x14ac:dyDescent="0.25">
      <c r="M879" s="1"/>
      <c r="O879" s="1"/>
      <c r="S879" s="19">
        <v>45672</v>
      </c>
      <c r="T879" s="19">
        <v>2.44</v>
      </c>
      <c r="U879" s="1">
        <v>107813</v>
      </c>
      <c r="W879" s="19">
        <v>45594</v>
      </c>
      <c r="X879" s="19">
        <v>92.03</v>
      </c>
      <c r="Y879" s="19">
        <v>95.16</v>
      </c>
    </row>
    <row r="880" spans="13:25" ht="16" customHeight="1" x14ac:dyDescent="0.25">
      <c r="M880" s="1"/>
      <c r="O880" s="1"/>
      <c r="S880" s="19">
        <v>45673</v>
      </c>
      <c r="T880" s="19">
        <v>2.56</v>
      </c>
      <c r="U880" s="1">
        <v>216125</v>
      </c>
      <c r="W880" s="19">
        <v>45595</v>
      </c>
      <c r="X880" s="19">
        <v>92.06</v>
      </c>
      <c r="Y880" s="19">
        <v>95.18</v>
      </c>
    </row>
    <row r="881" spans="13:28" ht="16" customHeight="1" x14ac:dyDescent="0.25">
      <c r="M881" s="1"/>
      <c r="O881" s="1"/>
      <c r="S881" s="19">
        <v>45677</v>
      </c>
      <c r="T881" s="19">
        <v>2.5499999999999998</v>
      </c>
      <c r="U881" s="1">
        <v>334429</v>
      </c>
      <c r="W881" s="19">
        <v>45596</v>
      </c>
      <c r="X881" s="19">
        <v>92.01</v>
      </c>
      <c r="Y881" s="19">
        <v>95.14</v>
      </c>
    </row>
    <row r="882" spans="13:28" ht="16" customHeight="1" x14ac:dyDescent="0.25">
      <c r="M882" s="1"/>
      <c r="O882" s="1"/>
      <c r="S882" s="19">
        <v>45678</v>
      </c>
      <c r="T882" s="19">
        <v>2.5299999999999998</v>
      </c>
      <c r="U882" s="1">
        <v>99034</v>
      </c>
      <c r="W882" s="19">
        <v>45597</v>
      </c>
      <c r="X882" s="19">
        <v>91.99</v>
      </c>
      <c r="Y882" s="19">
        <v>95.12</v>
      </c>
    </row>
    <row r="883" spans="13:28" ht="16" customHeight="1" x14ac:dyDescent="0.25">
      <c r="M883" s="1"/>
      <c r="O883" s="1"/>
      <c r="S883" s="19">
        <v>45679</v>
      </c>
      <c r="T883" s="19">
        <v>2.4900000000000002</v>
      </c>
      <c r="U883" s="1">
        <v>109959</v>
      </c>
      <c r="W883" s="19">
        <v>45600</v>
      </c>
      <c r="X883" s="19">
        <v>92</v>
      </c>
      <c r="Y883" s="19">
        <v>95.13</v>
      </c>
    </row>
    <row r="884" spans="13:28" ht="16" customHeight="1" x14ac:dyDescent="0.25">
      <c r="M884" s="1"/>
      <c r="O884" s="1"/>
      <c r="S884" s="19">
        <v>45680</v>
      </c>
      <c r="T884" s="19">
        <v>2.44</v>
      </c>
      <c r="U884" s="1">
        <v>103527</v>
      </c>
      <c r="W884" s="19">
        <v>45601</v>
      </c>
      <c r="X884" s="19">
        <v>91.95</v>
      </c>
      <c r="Y884" s="19">
        <v>95.07</v>
      </c>
    </row>
    <row r="885" spans="13:28" ht="16" customHeight="1" x14ac:dyDescent="0.25">
      <c r="M885" s="1"/>
      <c r="O885" s="1"/>
      <c r="S885" s="19">
        <v>45683</v>
      </c>
      <c r="T885" s="19">
        <v>2.54</v>
      </c>
      <c r="U885" s="1">
        <v>239883</v>
      </c>
      <c r="W885" s="19">
        <v>45602</v>
      </c>
      <c r="X885" s="19">
        <v>92.2</v>
      </c>
      <c r="Y885" s="19">
        <v>95.32</v>
      </c>
    </row>
    <row r="886" spans="13:28" ht="16" customHeight="1" x14ac:dyDescent="0.25">
      <c r="M886" s="1"/>
      <c r="O886" s="1"/>
      <c r="S886" s="19">
        <v>45684</v>
      </c>
      <c r="T886" s="19">
        <v>2.5</v>
      </c>
      <c r="U886" s="1">
        <v>80727</v>
      </c>
      <c r="W886" s="19">
        <v>45603</v>
      </c>
      <c r="X886" s="19">
        <v>92.22</v>
      </c>
      <c r="Y886" s="19">
        <v>95.35</v>
      </c>
      <c r="AA886" s="19">
        <v>45603</v>
      </c>
      <c r="AB886" s="19">
        <v>95.35</v>
      </c>
    </row>
    <row r="887" spans="13:28" ht="16" customHeight="1" x14ac:dyDescent="0.25">
      <c r="M887" s="1"/>
      <c r="O887" s="1"/>
      <c r="S887" s="19">
        <v>45685</v>
      </c>
      <c r="T887" s="19">
        <v>2.52</v>
      </c>
      <c r="U887" s="1">
        <v>114309</v>
      </c>
      <c r="W887" s="19">
        <v>45604</v>
      </c>
      <c r="X887" s="19">
        <v>92.31</v>
      </c>
      <c r="Y887" s="19">
        <v>95.44</v>
      </c>
      <c r="AA887" s="19">
        <v>45604</v>
      </c>
      <c r="AB887" s="19">
        <v>95.44</v>
      </c>
    </row>
    <row r="888" spans="13:28" ht="16" customHeight="1" x14ac:dyDescent="0.25">
      <c r="M888" s="1"/>
      <c r="O888" s="1"/>
      <c r="S888" s="19">
        <v>45686</v>
      </c>
      <c r="T888" s="19">
        <v>2.52</v>
      </c>
      <c r="U888" s="1">
        <v>76242</v>
      </c>
      <c r="W888" s="19">
        <v>45607</v>
      </c>
      <c r="X888" s="19">
        <v>92.31</v>
      </c>
      <c r="Y888" s="19">
        <v>95.44</v>
      </c>
      <c r="AA888" s="19">
        <v>45607</v>
      </c>
      <c r="AB888" s="19">
        <v>95.44</v>
      </c>
    </row>
    <row r="889" spans="13:28" ht="16" customHeight="1" x14ac:dyDescent="0.25">
      <c r="M889" s="1"/>
      <c r="O889" s="1"/>
      <c r="S889" s="19">
        <v>45687</v>
      </c>
      <c r="T889" s="19">
        <v>2.44</v>
      </c>
      <c r="U889" s="1">
        <v>182800</v>
      </c>
      <c r="W889" s="19">
        <v>45608</v>
      </c>
      <c r="X889" s="19">
        <v>92.16</v>
      </c>
      <c r="Y889" s="19">
        <v>95.29</v>
      </c>
      <c r="AA889" s="19">
        <v>45608</v>
      </c>
      <c r="AB889" s="19">
        <v>95.29</v>
      </c>
    </row>
    <row r="890" spans="13:28" ht="16" customHeight="1" x14ac:dyDescent="0.25">
      <c r="M890" s="1"/>
      <c r="O890" s="1"/>
      <c r="S890" s="19">
        <v>45690</v>
      </c>
      <c r="T890" s="19">
        <v>2.37</v>
      </c>
      <c r="U890" s="1">
        <v>296828</v>
      </c>
      <c r="W890" s="19">
        <v>45609</v>
      </c>
      <c r="X890" s="19">
        <v>92.03</v>
      </c>
      <c r="Y890" s="19">
        <v>95.16</v>
      </c>
      <c r="AA890" s="19">
        <v>45609</v>
      </c>
      <c r="AB890" s="19">
        <v>95.16</v>
      </c>
    </row>
    <row r="891" spans="13:28" ht="16" customHeight="1" x14ac:dyDescent="0.25">
      <c r="M891" s="1"/>
      <c r="O891" s="1"/>
      <c r="S891" s="19">
        <v>45691</v>
      </c>
      <c r="T891" s="19">
        <v>2.37</v>
      </c>
      <c r="U891" s="1">
        <v>98340</v>
      </c>
      <c r="W891" s="19">
        <v>45610</v>
      </c>
      <c r="X891" s="19">
        <v>91.96</v>
      </c>
      <c r="Y891" s="19">
        <v>95.09</v>
      </c>
      <c r="AA891" s="19">
        <v>45610</v>
      </c>
      <c r="AB891" s="19">
        <v>95.09</v>
      </c>
    </row>
    <row r="892" spans="13:28" ht="16" customHeight="1" x14ac:dyDescent="0.25">
      <c r="M892" s="1"/>
      <c r="O892" s="1"/>
      <c r="S892" s="19">
        <v>45692</v>
      </c>
      <c r="T892" s="19">
        <v>2.41</v>
      </c>
      <c r="U892" s="1">
        <v>90557</v>
      </c>
      <c r="W892" s="19">
        <v>45611</v>
      </c>
      <c r="X892" s="19">
        <v>91.95</v>
      </c>
      <c r="Y892" s="19">
        <v>95.08</v>
      </c>
      <c r="AA892" s="19">
        <v>45611</v>
      </c>
      <c r="AB892" s="19">
        <v>95.08</v>
      </c>
    </row>
    <row r="893" spans="13:28" ht="16" customHeight="1" x14ac:dyDescent="0.25">
      <c r="M893" s="1"/>
      <c r="O893" s="1"/>
      <c r="S893" s="19">
        <v>45693</v>
      </c>
      <c r="T893" s="19">
        <v>2.4500000000000002</v>
      </c>
      <c r="U893" s="1">
        <v>63416</v>
      </c>
      <c r="W893" s="19">
        <v>45614</v>
      </c>
      <c r="X893" s="19">
        <v>91.94</v>
      </c>
      <c r="Y893" s="19">
        <v>95.07</v>
      </c>
      <c r="AA893" s="19">
        <v>45614</v>
      </c>
      <c r="AB893" s="19">
        <v>95.07</v>
      </c>
    </row>
    <row r="894" spans="13:28" ht="16" customHeight="1" x14ac:dyDescent="0.25">
      <c r="M894" s="1"/>
      <c r="O894" s="1"/>
      <c r="S894" s="19">
        <v>45694</v>
      </c>
      <c r="T894" s="19">
        <v>2.38</v>
      </c>
      <c r="U894" s="1">
        <v>94386</v>
      </c>
      <c r="W894" s="19">
        <v>45615</v>
      </c>
      <c r="X894" s="19">
        <v>91.9</v>
      </c>
      <c r="Y894" s="19">
        <v>95.03</v>
      </c>
      <c r="AA894" s="19">
        <v>45615</v>
      </c>
      <c r="AB894" s="19">
        <v>95.03</v>
      </c>
    </row>
    <row r="895" spans="13:28" ht="16" customHeight="1" x14ac:dyDescent="0.25">
      <c r="M895" s="1"/>
      <c r="O895" s="1"/>
      <c r="S895" s="19">
        <v>45697</v>
      </c>
      <c r="T895" s="19">
        <v>2.41</v>
      </c>
      <c r="U895" s="1">
        <v>89242</v>
      </c>
      <c r="W895" s="19">
        <v>45616</v>
      </c>
      <c r="X895" s="19">
        <v>91.91</v>
      </c>
      <c r="Y895" s="19">
        <v>95.04</v>
      </c>
      <c r="AA895" s="19">
        <v>45616</v>
      </c>
      <c r="AB895" s="19">
        <v>95.04</v>
      </c>
    </row>
    <row r="896" spans="13:28" ht="16" customHeight="1" x14ac:dyDescent="0.25">
      <c r="M896" s="1"/>
      <c r="O896" s="1"/>
      <c r="S896" s="19">
        <v>45698</v>
      </c>
      <c r="T896" s="19">
        <v>2.48</v>
      </c>
      <c r="U896" s="1">
        <v>109310</v>
      </c>
      <c r="W896" s="19">
        <v>45617</v>
      </c>
      <c r="X896" s="19">
        <v>91.89</v>
      </c>
      <c r="Y896" s="19">
        <v>95.02</v>
      </c>
      <c r="AA896" s="19">
        <v>45617</v>
      </c>
      <c r="AB896" s="19">
        <v>95.02</v>
      </c>
    </row>
    <row r="897" spans="13:28" ht="16" customHeight="1" x14ac:dyDescent="0.25">
      <c r="M897" s="1"/>
      <c r="O897" s="1"/>
      <c r="S897" s="19">
        <v>45699</v>
      </c>
      <c r="T897" s="19">
        <v>2.4500000000000002</v>
      </c>
      <c r="U897" s="1">
        <v>80981</v>
      </c>
      <c r="W897" s="19">
        <v>45618</v>
      </c>
      <c r="X897" s="19">
        <v>91.86</v>
      </c>
      <c r="Y897" s="19">
        <v>94.98</v>
      </c>
      <c r="AA897" s="19">
        <v>45618</v>
      </c>
      <c r="AB897" s="19">
        <v>94.98</v>
      </c>
    </row>
    <row r="898" spans="13:28" ht="16" customHeight="1" x14ac:dyDescent="0.25">
      <c r="M898" s="1"/>
      <c r="O898" s="1"/>
      <c r="S898" s="19">
        <v>45700</v>
      </c>
      <c r="T898" s="19">
        <v>2.46</v>
      </c>
      <c r="U898" s="1">
        <v>61675</v>
      </c>
      <c r="W898" s="19">
        <v>45621</v>
      </c>
      <c r="X898" s="19">
        <v>91.77</v>
      </c>
      <c r="Y898" s="19">
        <v>94.9</v>
      </c>
      <c r="AA898" s="19">
        <v>45621</v>
      </c>
      <c r="AB898" s="19">
        <v>94.9</v>
      </c>
    </row>
    <row r="899" spans="13:28" ht="16" customHeight="1" x14ac:dyDescent="0.25">
      <c r="M899" s="1"/>
      <c r="O899" s="1"/>
      <c r="S899" s="19">
        <v>45701</v>
      </c>
      <c r="T899" s="19">
        <v>2.4500000000000002</v>
      </c>
      <c r="U899" s="1">
        <v>63684</v>
      </c>
      <c r="W899" s="19">
        <v>45622</v>
      </c>
      <c r="X899" s="19">
        <v>91.75</v>
      </c>
      <c r="Y899" s="19">
        <v>94.88</v>
      </c>
      <c r="AA899" s="19">
        <v>45622</v>
      </c>
      <c r="AB899" s="19">
        <v>94.88</v>
      </c>
    </row>
    <row r="900" spans="13:28" ht="16" customHeight="1" x14ac:dyDescent="0.25">
      <c r="M900" s="1"/>
      <c r="O900" s="1"/>
      <c r="S900" s="19">
        <v>45705</v>
      </c>
      <c r="T900" s="19">
        <v>2.4500000000000002</v>
      </c>
      <c r="U900" s="1">
        <v>67596</v>
      </c>
      <c r="W900" s="19">
        <v>45623</v>
      </c>
      <c r="X900" s="19">
        <v>91.75</v>
      </c>
      <c r="Y900" s="19">
        <v>94.88</v>
      </c>
      <c r="AA900" s="19">
        <v>45623</v>
      </c>
      <c r="AB900" s="19">
        <v>94.88</v>
      </c>
    </row>
    <row r="901" spans="13:28" ht="16" customHeight="1" x14ac:dyDescent="0.25">
      <c r="M901" s="1"/>
      <c r="O901" s="1"/>
      <c r="S901" s="19">
        <v>45706</v>
      </c>
      <c r="T901" s="19">
        <v>2.38</v>
      </c>
      <c r="U901" s="1">
        <v>52734</v>
      </c>
      <c r="W901" s="19">
        <v>45624</v>
      </c>
      <c r="X901" s="19">
        <v>91.75</v>
      </c>
      <c r="Y901" s="19">
        <v>94.88</v>
      </c>
      <c r="AA901" s="19">
        <v>45624</v>
      </c>
      <c r="AB901" s="19">
        <v>94.88</v>
      </c>
    </row>
    <row r="902" spans="13:28" ht="16" customHeight="1" x14ac:dyDescent="0.25">
      <c r="M902" s="1"/>
      <c r="O902" s="1"/>
      <c r="S902" s="19">
        <v>45707</v>
      </c>
      <c r="T902" s="19">
        <v>2.25</v>
      </c>
      <c r="U902" s="1">
        <v>133292</v>
      </c>
      <c r="W902" s="19">
        <v>45625</v>
      </c>
      <c r="X902" s="19">
        <v>91.76</v>
      </c>
      <c r="Y902" s="19">
        <v>94.87</v>
      </c>
      <c r="AA902" s="19">
        <v>45625</v>
      </c>
      <c r="AB902" s="19">
        <v>94.87</v>
      </c>
    </row>
    <row r="903" spans="13:28" ht="16" customHeight="1" x14ac:dyDescent="0.25">
      <c r="M903" s="1"/>
      <c r="O903" s="1"/>
      <c r="S903" s="19">
        <v>45708</v>
      </c>
      <c r="T903" s="19">
        <v>2.2599999999999998</v>
      </c>
      <c r="U903" s="1">
        <v>199298</v>
      </c>
      <c r="W903" s="19">
        <v>45628</v>
      </c>
      <c r="X903" s="19">
        <v>91.73</v>
      </c>
      <c r="Y903" s="19">
        <v>94.86</v>
      </c>
      <c r="AA903" s="19">
        <v>45628</v>
      </c>
      <c r="AB903" s="19">
        <v>94.86</v>
      </c>
    </row>
    <row r="904" spans="13:28" ht="16" customHeight="1" x14ac:dyDescent="0.25">
      <c r="M904" s="1"/>
      <c r="O904" s="1"/>
      <c r="S904" s="19">
        <v>45711</v>
      </c>
      <c r="T904" s="19">
        <v>2.2200000000000002</v>
      </c>
      <c r="U904" s="1">
        <v>119853</v>
      </c>
      <c r="W904" s="19">
        <v>45629</v>
      </c>
      <c r="X904" s="19">
        <v>91.74</v>
      </c>
      <c r="Y904" s="19">
        <v>94.87</v>
      </c>
      <c r="AA904" s="19">
        <v>45629</v>
      </c>
      <c r="AB904" s="19">
        <v>94.87</v>
      </c>
    </row>
    <row r="905" spans="13:28" ht="16" customHeight="1" x14ac:dyDescent="0.25">
      <c r="M905" s="1"/>
      <c r="O905" s="1"/>
      <c r="S905" s="19">
        <v>45712</v>
      </c>
      <c r="T905" s="19">
        <v>2.23</v>
      </c>
      <c r="U905" s="1">
        <v>196968</v>
      </c>
      <c r="W905" s="19">
        <v>45630</v>
      </c>
      <c r="X905" s="19">
        <v>91.73</v>
      </c>
      <c r="Y905" s="19">
        <v>94.88</v>
      </c>
      <c r="AA905" s="19">
        <v>45630</v>
      </c>
      <c r="AB905" s="19">
        <v>94.88</v>
      </c>
    </row>
    <row r="906" spans="13:28" ht="16" customHeight="1" x14ac:dyDescent="0.25">
      <c r="M906" s="1"/>
      <c r="O906" s="1"/>
      <c r="S906" s="19">
        <v>45713</v>
      </c>
      <c r="T906" s="19">
        <v>2.31</v>
      </c>
      <c r="U906" s="1">
        <v>239656</v>
      </c>
      <c r="W906" s="19">
        <v>45631</v>
      </c>
      <c r="X906" s="19">
        <v>91.79</v>
      </c>
      <c r="Y906" s="19">
        <v>94.92</v>
      </c>
      <c r="AA906" s="19">
        <v>45631</v>
      </c>
      <c r="AB906" s="19">
        <v>94.92</v>
      </c>
    </row>
    <row r="907" spans="13:28" ht="16" customHeight="1" x14ac:dyDescent="0.25">
      <c r="M907" s="1"/>
      <c r="O907" s="1"/>
      <c r="S907" s="19">
        <v>45714</v>
      </c>
      <c r="T907" s="19">
        <v>2.2599999999999998</v>
      </c>
      <c r="U907" s="1">
        <v>81517</v>
      </c>
      <c r="W907" s="19">
        <v>45632</v>
      </c>
      <c r="X907" s="19">
        <v>91.86</v>
      </c>
      <c r="Y907" s="19">
        <v>94.99</v>
      </c>
      <c r="AA907" s="19">
        <v>45632</v>
      </c>
      <c r="AB907" s="19">
        <v>94.99</v>
      </c>
    </row>
    <row r="908" spans="13:28" ht="16" customHeight="1" x14ac:dyDescent="0.25">
      <c r="M908" s="1"/>
      <c r="O908" s="1"/>
      <c r="S908" s="19">
        <v>45715</v>
      </c>
      <c r="T908" s="19">
        <v>2.3199999999999998</v>
      </c>
      <c r="U908" s="1">
        <v>131775</v>
      </c>
      <c r="W908" s="19">
        <v>45635</v>
      </c>
      <c r="X908" s="19">
        <v>91.82</v>
      </c>
      <c r="Y908" s="19">
        <v>94.94</v>
      </c>
      <c r="AA908" s="19">
        <v>45635</v>
      </c>
      <c r="AB908" s="19">
        <v>94.94</v>
      </c>
    </row>
    <row r="909" spans="13:28" ht="16" customHeight="1" x14ac:dyDescent="0.25">
      <c r="M909" s="1"/>
      <c r="O909" s="1"/>
      <c r="S909" s="19">
        <v>45718</v>
      </c>
      <c r="T909" s="19">
        <v>2.27</v>
      </c>
      <c r="U909" s="1">
        <v>193536</v>
      </c>
      <c r="W909" s="19">
        <v>45636</v>
      </c>
      <c r="X909" s="19">
        <v>95.15</v>
      </c>
      <c r="Y909" s="19">
        <v>98.28</v>
      </c>
      <c r="AA909" s="19">
        <v>45636</v>
      </c>
      <c r="AB909" s="19">
        <v>98.28</v>
      </c>
    </row>
    <row r="910" spans="13:28" ht="16" customHeight="1" x14ac:dyDescent="0.25">
      <c r="M910" s="1"/>
      <c r="O910" s="1"/>
      <c r="S910" s="19">
        <v>45720</v>
      </c>
      <c r="T910" s="19">
        <v>2.2400000000000002</v>
      </c>
      <c r="U910" s="1">
        <v>113668</v>
      </c>
      <c r="W910" s="19">
        <v>45637</v>
      </c>
      <c r="X910" s="19">
        <v>95.02</v>
      </c>
      <c r="Y910" s="19">
        <v>98.14</v>
      </c>
      <c r="AA910" s="19">
        <v>45637</v>
      </c>
      <c r="AB910" s="19">
        <v>98.14</v>
      </c>
    </row>
    <row r="911" spans="13:28" ht="16" customHeight="1" x14ac:dyDescent="0.25">
      <c r="M911" s="1"/>
      <c r="O911" s="1"/>
      <c r="S911" s="19">
        <v>45721</v>
      </c>
      <c r="T911" s="19">
        <v>2.16</v>
      </c>
      <c r="U911" s="1">
        <v>309915</v>
      </c>
      <c r="W911" s="19">
        <v>45638</v>
      </c>
      <c r="X911" s="19">
        <v>95.18</v>
      </c>
      <c r="Y911" s="19">
        <v>98.3</v>
      </c>
      <c r="AA911" s="19">
        <v>45638</v>
      </c>
      <c r="AB911" s="19">
        <v>98.3</v>
      </c>
    </row>
    <row r="912" spans="13:28" ht="16" customHeight="1" x14ac:dyDescent="0.25">
      <c r="M912" s="1"/>
      <c r="O912" s="1"/>
      <c r="S912" s="19">
        <v>45722</v>
      </c>
      <c r="T912" s="19">
        <v>2.1800000000000002</v>
      </c>
      <c r="U912" s="1">
        <v>605040</v>
      </c>
      <c r="W912" s="19">
        <v>45639</v>
      </c>
      <c r="X912" s="19">
        <v>95.08</v>
      </c>
      <c r="Y912" s="19">
        <v>98.21</v>
      </c>
      <c r="AA912" s="19">
        <v>45639</v>
      </c>
      <c r="AB912" s="19">
        <v>98.21</v>
      </c>
    </row>
    <row r="913" spans="13:28" ht="16" customHeight="1" x14ac:dyDescent="0.25">
      <c r="M913" s="1"/>
      <c r="O913" s="1"/>
      <c r="S913" s="19">
        <v>45725</v>
      </c>
      <c r="T913" s="19">
        <v>1.89</v>
      </c>
      <c r="U913" s="1">
        <v>317324</v>
      </c>
      <c r="W913" s="19">
        <v>45642</v>
      </c>
      <c r="X913" s="19">
        <v>94.97</v>
      </c>
      <c r="Y913" s="19">
        <v>98.1</v>
      </c>
      <c r="AA913" s="19">
        <v>45642</v>
      </c>
      <c r="AB913" s="19">
        <v>98.1</v>
      </c>
    </row>
    <row r="914" spans="13:28" ht="16" customHeight="1" x14ac:dyDescent="0.25">
      <c r="M914" s="1"/>
      <c r="O914" s="1"/>
      <c r="S914" s="19">
        <v>45726</v>
      </c>
      <c r="T914" s="19">
        <v>1.82</v>
      </c>
      <c r="U914" s="1">
        <v>246824</v>
      </c>
      <c r="W914" s="19">
        <v>45643</v>
      </c>
      <c r="X914" s="19">
        <v>95.08</v>
      </c>
      <c r="Y914" s="19">
        <v>98.21</v>
      </c>
      <c r="AA914" s="19">
        <v>45643</v>
      </c>
      <c r="AB914" s="19">
        <v>98.21</v>
      </c>
    </row>
    <row r="915" spans="13:28" ht="16" customHeight="1" x14ac:dyDescent="0.25">
      <c r="M915" s="1"/>
      <c r="O915" s="1"/>
      <c r="S915" s="19">
        <v>45727</v>
      </c>
      <c r="T915" s="19">
        <v>1.82</v>
      </c>
      <c r="U915" s="1">
        <v>344755</v>
      </c>
      <c r="W915" s="19">
        <v>45644</v>
      </c>
      <c r="X915" s="19">
        <v>94.95</v>
      </c>
      <c r="Y915" s="19">
        <v>98.08</v>
      </c>
      <c r="AA915" s="19">
        <v>45644</v>
      </c>
      <c r="AB915" s="19">
        <v>98.08</v>
      </c>
    </row>
    <row r="916" spans="13:28" ht="16" customHeight="1" x14ac:dyDescent="0.25">
      <c r="M916" s="1"/>
      <c r="O916" s="1"/>
      <c r="S916" s="19">
        <v>45728</v>
      </c>
      <c r="T916" s="19">
        <v>1.77</v>
      </c>
      <c r="U916" s="1">
        <v>159381</v>
      </c>
      <c r="W916" s="19">
        <v>45645</v>
      </c>
      <c r="X916" s="19">
        <v>94.89</v>
      </c>
      <c r="Y916" s="19">
        <v>98.01</v>
      </c>
      <c r="AA916" s="19">
        <v>45645</v>
      </c>
      <c r="AB916" s="19">
        <v>98.01</v>
      </c>
    </row>
    <row r="917" spans="13:28" ht="16" customHeight="1" x14ac:dyDescent="0.25">
      <c r="M917" s="1"/>
      <c r="O917" s="1"/>
      <c r="S917" s="19">
        <v>45729</v>
      </c>
      <c r="T917" s="19">
        <v>1.78</v>
      </c>
      <c r="U917" s="1">
        <v>206630</v>
      </c>
      <c r="W917" s="19">
        <v>45646</v>
      </c>
      <c r="X917" s="19">
        <v>94.9</v>
      </c>
      <c r="Y917" s="19">
        <v>98.03</v>
      </c>
      <c r="AA917" s="19">
        <v>45646</v>
      </c>
      <c r="AB917" s="19">
        <v>98.03</v>
      </c>
    </row>
    <row r="918" spans="13:28" ht="16" customHeight="1" x14ac:dyDescent="0.25">
      <c r="M918" s="1"/>
      <c r="O918" s="1"/>
      <c r="S918" s="19">
        <v>45732</v>
      </c>
      <c r="T918" s="19">
        <v>1.8</v>
      </c>
      <c r="U918" s="1">
        <v>199426</v>
      </c>
      <c r="W918" s="19">
        <v>45649</v>
      </c>
      <c r="X918" s="19">
        <v>94.87</v>
      </c>
      <c r="Y918" s="19">
        <v>98</v>
      </c>
      <c r="AA918" s="19">
        <v>45649</v>
      </c>
      <c r="AB918" s="19">
        <v>98</v>
      </c>
    </row>
    <row r="919" spans="13:28" ht="16" customHeight="1" x14ac:dyDescent="0.25">
      <c r="M919" s="1"/>
      <c r="O919" s="1"/>
      <c r="S919" s="19">
        <v>45733</v>
      </c>
      <c r="T919" s="19">
        <v>1.68</v>
      </c>
      <c r="U919" s="1">
        <v>339788</v>
      </c>
      <c r="W919" s="19">
        <v>45650</v>
      </c>
      <c r="X919" s="19">
        <v>94.87</v>
      </c>
      <c r="Y919" s="19">
        <v>98</v>
      </c>
      <c r="AA919" s="19">
        <v>45650</v>
      </c>
      <c r="AB919" s="19">
        <v>98</v>
      </c>
    </row>
    <row r="920" spans="13:28" ht="16" customHeight="1" x14ac:dyDescent="0.25">
      <c r="M920" s="1"/>
      <c r="O920" s="1"/>
      <c r="S920" s="19">
        <v>45734</v>
      </c>
      <c r="T920" s="19">
        <v>1.75</v>
      </c>
      <c r="U920" s="1">
        <v>138907</v>
      </c>
      <c r="W920" s="19">
        <v>45651</v>
      </c>
      <c r="X920" s="19">
        <v>94.87</v>
      </c>
      <c r="Y920" s="19">
        <v>98</v>
      </c>
      <c r="AA920" s="19">
        <v>45651</v>
      </c>
      <c r="AB920" s="19">
        <v>98</v>
      </c>
    </row>
    <row r="921" spans="13:28" ht="16" customHeight="1" x14ac:dyDescent="0.25">
      <c r="M921" s="1"/>
      <c r="O921" s="1"/>
      <c r="S921" s="19">
        <v>45735</v>
      </c>
      <c r="T921" s="19">
        <v>1.76</v>
      </c>
      <c r="U921" s="1">
        <v>194046</v>
      </c>
      <c r="W921" s="19">
        <v>45652</v>
      </c>
      <c r="X921" s="19">
        <v>94.87</v>
      </c>
      <c r="Y921" s="19">
        <v>98</v>
      </c>
      <c r="AA921" s="19">
        <v>45652</v>
      </c>
      <c r="AB921" s="19">
        <v>98</v>
      </c>
    </row>
    <row r="922" spans="13:28" ht="16" customHeight="1" x14ac:dyDescent="0.25">
      <c r="M922" s="1"/>
      <c r="O922" s="1"/>
      <c r="S922" s="19">
        <v>45736</v>
      </c>
      <c r="T922" s="19">
        <v>1.78</v>
      </c>
      <c r="U922" s="1">
        <v>303406</v>
      </c>
      <c r="W922" s="19">
        <v>45653</v>
      </c>
      <c r="X922" s="19">
        <v>94.87</v>
      </c>
      <c r="Y922" s="19">
        <v>98</v>
      </c>
      <c r="AA922" s="19">
        <v>45653</v>
      </c>
      <c r="AB922" s="19">
        <v>98</v>
      </c>
    </row>
    <row r="923" spans="13:28" ht="16" customHeight="1" x14ac:dyDescent="0.25">
      <c r="M923" s="1"/>
      <c r="O923" s="1"/>
      <c r="S923" s="19">
        <v>45739</v>
      </c>
      <c r="T923" s="19">
        <v>1.78</v>
      </c>
      <c r="U923" s="1">
        <v>134439</v>
      </c>
      <c r="W923" s="19">
        <v>45656</v>
      </c>
      <c r="X923" s="19">
        <v>94.87</v>
      </c>
      <c r="Y923" s="19">
        <v>98</v>
      </c>
      <c r="AA923" s="19">
        <v>45656</v>
      </c>
      <c r="AB923" s="19">
        <v>98</v>
      </c>
    </row>
    <row r="924" spans="13:28" ht="16" customHeight="1" x14ac:dyDescent="0.25">
      <c r="M924" s="1"/>
      <c r="O924" s="1"/>
      <c r="S924" s="19">
        <v>45740</v>
      </c>
      <c r="T924" s="19">
        <v>1.74</v>
      </c>
      <c r="U924" s="1">
        <v>227461</v>
      </c>
      <c r="W924" s="19">
        <v>45657</v>
      </c>
      <c r="X924" s="19">
        <v>94.85</v>
      </c>
      <c r="Y924" s="19">
        <v>97.98</v>
      </c>
      <c r="AA924" s="19">
        <v>45657</v>
      </c>
      <c r="AB924" s="19">
        <v>97.98</v>
      </c>
    </row>
    <row r="925" spans="13:28" ht="16" customHeight="1" x14ac:dyDescent="0.25">
      <c r="M925" s="1"/>
      <c r="O925" s="1"/>
      <c r="S925" s="19">
        <v>45741</v>
      </c>
      <c r="T925" s="19">
        <v>1.71</v>
      </c>
      <c r="U925" s="1">
        <v>101697</v>
      </c>
      <c r="W925" s="19">
        <v>45658</v>
      </c>
      <c r="X925" s="19">
        <v>94.85</v>
      </c>
      <c r="Y925" s="19">
        <v>97.98</v>
      </c>
      <c r="AA925" s="19">
        <v>45658</v>
      </c>
      <c r="AB925" s="19">
        <v>97.98</v>
      </c>
    </row>
    <row r="926" spans="13:28" ht="16" customHeight="1" x14ac:dyDescent="0.25">
      <c r="M926" s="1"/>
      <c r="O926" s="1"/>
      <c r="S926" s="19">
        <v>45742</v>
      </c>
      <c r="T926" s="19">
        <v>1.68</v>
      </c>
      <c r="U926" s="1">
        <v>190836</v>
      </c>
      <c r="W926" s="19">
        <v>45659</v>
      </c>
      <c r="X926" s="19">
        <v>94.81</v>
      </c>
      <c r="Y926" s="19">
        <v>97.93</v>
      </c>
      <c r="AA926" s="19">
        <v>45659</v>
      </c>
      <c r="AB926" s="19">
        <v>97.93</v>
      </c>
    </row>
    <row r="927" spans="13:28" ht="16" customHeight="1" x14ac:dyDescent="0.25">
      <c r="M927" s="1"/>
      <c r="O927" s="1"/>
      <c r="S927" s="19">
        <v>45743</v>
      </c>
      <c r="T927" s="19">
        <v>1.69</v>
      </c>
      <c r="U927" s="1">
        <v>129965</v>
      </c>
      <c r="W927" s="19">
        <v>45660</v>
      </c>
      <c r="X927" s="19">
        <v>94.81</v>
      </c>
      <c r="Y927" s="19">
        <v>97.93</v>
      </c>
      <c r="AA927" s="19">
        <v>45660</v>
      </c>
      <c r="AB927" s="19">
        <v>97.93</v>
      </c>
    </row>
    <row r="928" spans="13:28" ht="16" customHeight="1" x14ac:dyDescent="0.25">
      <c r="M928" s="1"/>
      <c r="O928" s="1"/>
      <c r="S928" s="19">
        <v>45746</v>
      </c>
      <c r="T928" s="19">
        <v>1.68</v>
      </c>
      <c r="U928" s="1">
        <v>163361</v>
      </c>
      <c r="W928" s="19">
        <v>45663</v>
      </c>
      <c r="X928" s="19">
        <v>94.94</v>
      </c>
      <c r="Y928" s="19">
        <v>98.07</v>
      </c>
      <c r="AA928" s="19">
        <v>45663</v>
      </c>
      <c r="AB928" s="19">
        <v>98.07</v>
      </c>
    </row>
    <row r="929" spans="13:28" ht="16" customHeight="1" x14ac:dyDescent="0.25">
      <c r="M929" s="1"/>
      <c r="O929" s="1"/>
      <c r="S929" s="19">
        <v>45747</v>
      </c>
      <c r="T929" s="19">
        <v>1.65</v>
      </c>
      <c r="U929" s="1">
        <v>111292</v>
      </c>
      <c r="W929" s="19">
        <v>45664</v>
      </c>
      <c r="X929" s="19">
        <v>94.92</v>
      </c>
      <c r="Y929" s="19">
        <v>98.05</v>
      </c>
      <c r="AA929" s="19">
        <v>45664</v>
      </c>
      <c r="AB929" s="19">
        <v>98.05</v>
      </c>
    </row>
    <row r="930" spans="13:28" ht="16" customHeight="1" x14ac:dyDescent="0.25">
      <c r="M930" s="1"/>
      <c r="O930" s="1"/>
      <c r="S930" s="19">
        <v>45748</v>
      </c>
      <c r="T930" s="19">
        <v>1.69</v>
      </c>
      <c r="U930" s="1">
        <v>96036</v>
      </c>
      <c r="W930" s="19">
        <v>45665</v>
      </c>
      <c r="X930" s="19">
        <v>94.93</v>
      </c>
      <c r="Y930" s="19">
        <v>98.06</v>
      </c>
      <c r="AA930" s="19">
        <v>45665</v>
      </c>
      <c r="AB930" s="19">
        <v>98.06</v>
      </c>
    </row>
    <row r="931" spans="13:28" ht="16" customHeight="1" x14ac:dyDescent="0.25">
      <c r="M931" s="1"/>
      <c r="O931" s="1"/>
      <c r="S931" s="19">
        <v>45749</v>
      </c>
      <c r="T931" s="19">
        <v>1.52</v>
      </c>
      <c r="U931" s="1">
        <v>220286</v>
      </c>
      <c r="W931" s="19">
        <v>45666</v>
      </c>
      <c r="X931" s="19">
        <v>94.92</v>
      </c>
      <c r="Y931" s="19">
        <v>98.04</v>
      </c>
      <c r="AA931" s="19">
        <v>45666</v>
      </c>
      <c r="AB931" s="19">
        <v>98.04</v>
      </c>
    </row>
    <row r="932" spans="13:28" ht="16" customHeight="1" x14ac:dyDescent="0.25">
      <c r="M932" s="1"/>
      <c r="O932" s="1"/>
      <c r="S932" s="19">
        <v>45750</v>
      </c>
      <c r="T932" s="19">
        <v>1.49</v>
      </c>
      <c r="U932" s="1">
        <v>289860</v>
      </c>
      <c r="W932" s="19">
        <v>45667</v>
      </c>
      <c r="X932" s="19">
        <v>94.89</v>
      </c>
      <c r="Y932" s="19">
        <v>98.02</v>
      </c>
      <c r="AA932" s="19">
        <v>45667</v>
      </c>
      <c r="AB932" s="19">
        <v>98.02</v>
      </c>
    </row>
    <row r="933" spans="13:28" ht="16" customHeight="1" x14ac:dyDescent="0.25">
      <c r="M933" s="1"/>
      <c r="O933" s="1"/>
      <c r="S933" s="19">
        <v>45753</v>
      </c>
      <c r="T933" s="19">
        <v>1.51</v>
      </c>
      <c r="U933" s="1">
        <v>263580</v>
      </c>
      <c r="W933" s="19">
        <v>45670</v>
      </c>
      <c r="X933" s="19">
        <v>94.83</v>
      </c>
      <c r="Y933" s="19">
        <v>97.96</v>
      </c>
      <c r="AA933" s="19">
        <v>45670</v>
      </c>
      <c r="AB933" s="19">
        <v>97.96</v>
      </c>
    </row>
    <row r="934" spans="13:28" ht="16" customHeight="1" x14ac:dyDescent="0.25">
      <c r="M934" s="1"/>
      <c r="O934" s="1"/>
      <c r="S934" s="19">
        <v>45754</v>
      </c>
      <c r="T934" s="19">
        <v>1.4</v>
      </c>
      <c r="U934" s="1">
        <v>225480</v>
      </c>
      <c r="W934" s="19">
        <v>45671</v>
      </c>
      <c r="X934" s="19">
        <v>94.82</v>
      </c>
      <c r="Y934" s="19">
        <v>97.95</v>
      </c>
      <c r="AA934" s="19">
        <v>45671</v>
      </c>
      <c r="AB934" s="19">
        <v>97.95</v>
      </c>
    </row>
    <row r="935" spans="13:28" ht="16" customHeight="1" x14ac:dyDescent="0.25">
      <c r="M935" s="1"/>
      <c r="O935" s="1"/>
      <c r="S935" s="19">
        <v>45755</v>
      </c>
      <c r="T935" s="19">
        <v>1.51</v>
      </c>
      <c r="U935" s="1">
        <v>267104</v>
      </c>
      <c r="W935" s="19">
        <v>45672</v>
      </c>
      <c r="X935" s="19">
        <v>94.78</v>
      </c>
      <c r="Y935" s="19">
        <v>97.91</v>
      </c>
      <c r="AA935" s="19">
        <v>45672</v>
      </c>
      <c r="AB935" s="19">
        <v>97.91</v>
      </c>
    </row>
    <row r="936" spans="13:28" ht="16" customHeight="1" x14ac:dyDescent="0.25">
      <c r="M936" s="1"/>
      <c r="O936" s="1"/>
      <c r="S936" s="19">
        <v>45756</v>
      </c>
      <c r="T936" s="19">
        <v>1.39</v>
      </c>
      <c r="U936" s="1">
        <v>148012</v>
      </c>
      <c r="W936" s="19">
        <v>45673</v>
      </c>
      <c r="X936" s="19">
        <v>94.78</v>
      </c>
      <c r="Y936" s="19">
        <v>97.91</v>
      </c>
      <c r="AA936" s="19">
        <v>45673</v>
      </c>
      <c r="AB936" s="19">
        <v>97.91</v>
      </c>
    </row>
    <row r="937" spans="13:28" ht="16" customHeight="1" x14ac:dyDescent="0.25">
      <c r="M937" s="1"/>
      <c r="O937" s="1"/>
      <c r="S937" s="19">
        <v>45757</v>
      </c>
      <c r="T937" s="19">
        <v>1.41</v>
      </c>
      <c r="U937" s="1">
        <v>135129</v>
      </c>
      <c r="W937" s="19">
        <v>45674</v>
      </c>
      <c r="X937" s="19">
        <v>94.77</v>
      </c>
      <c r="Y937" s="19">
        <v>97.89</v>
      </c>
      <c r="AA937" s="19">
        <v>45674</v>
      </c>
      <c r="AB937" s="19">
        <v>97.89</v>
      </c>
    </row>
    <row r="938" spans="13:28" ht="16" customHeight="1" x14ac:dyDescent="0.25">
      <c r="M938" s="1"/>
      <c r="O938" s="1"/>
      <c r="S938" s="19">
        <v>45760</v>
      </c>
      <c r="T938" s="19">
        <v>1.45</v>
      </c>
      <c r="U938" s="1">
        <v>126207</v>
      </c>
      <c r="W938" s="19">
        <v>45677</v>
      </c>
      <c r="X938" s="19">
        <v>94.77</v>
      </c>
      <c r="Y938" s="19">
        <v>97.89</v>
      </c>
      <c r="AA938" s="19">
        <v>45677</v>
      </c>
      <c r="AB938" s="19">
        <v>97.89</v>
      </c>
    </row>
    <row r="939" spans="13:28" ht="16" customHeight="1" x14ac:dyDescent="0.25">
      <c r="M939" s="1"/>
      <c r="O939" s="1"/>
      <c r="S939" s="19">
        <v>45761</v>
      </c>
      <c r="T939" s="19">
        <v>1.41</v>
      </c>
      <c r="U939" s="1">
        <v>158284</v>
      </c>
      <c r="W939" s="19">
        <v>45678</v>
      </c>
      <c r="X939" s="19">
        <v>94.78</v>
      </c>
      <c r="Y939" s="19">
        <v>97.93</v>
      </c>
      <c r="AA939" s="19">
        <v>45678</v>
      </c>
      <c r="AB939" s="19">
        <v>97.93</v>
      </c>
    </row>
    <row r="940" spans="13:28" ht="16" customHeight="1" x14ac:dyDescent="0.25">
      <c r="M940" s="1"/>
      <c r="O940" s="1"/>
      <c r="S940" s="19">
        <v>45762</v>
      </c>
      <c r="T940" s="19">
        <v>1.49</v>
      </c>
      <c r="U940" s="1">
        <v>314403</v>
      </c>
      <c r="W940" s="19">
        <v>45679</v>
      </c>
      <c r="X940" s="19">
        <v>94.78</v>
      </c>
      <c r="Y940" s="19">
        <v>97.9</v>
      </c>
      <c r="AA940" s="19">
        <v>45679</v>
      </c>
      <c r="AB940" s="19">
        <v>97.9</v>
      </c>
    </row>
    <row r="941" spans="13:28" ht="16" customHeight="1" x14ac:dyDescent="0.25">
      <c r="M941" s="1"/>
      <c r="O941" s="1"/>
      <c r="S941" s="19">
        <v>45763</v>
      </c>
      <c r="T941" s="19">
        <v>1.48</v>
      </c>
      <c r="U941" s="1">
        <v>168343</v>
      </c>
      <c r="W941" s="19">
        <v>45680</v>
      </c>
      <c r="X941" s="19">
        <v>94.78</v>
      </c>
      <c r="Y941" s="19">
        <v>97.91</v>
      </c>
      <c r="AA941" s="19">
        <v>45680</v>
      </c>
      <c r="AB941" s="19">
        <v>97.91</v>
      </c>
    </row>
    <row r="942" spans="13:28" ht="16" customHeight="1" x14ac:dyDescent="0.25">
      <c r="M942" s="1"/>
      <c r="O942" s="1"/>
      <c r="S942" s="19">
        <v>45767</v>
      </c>
      <c r="T942" s="19">
        <v>1.45</v>
      </c>
      <c r="U942" s="1">
        <v>175807</v>
      </c>
      <c r="W942" s="19">
        <v>45681</v>
      </c>
      <c r="X942" s="19">
        <v>94.79</v>
      </c>
      <c r="Y942" s="19">
        <v>97.92</v>
      </c>
      <c r="AA942" s="19">
        <v>45681</v>
      </c>
      <c r="AB942" s="19">
        <v>97.92</v>
      </c>
    </row>
    <row r="943" spans="13:28" ht="16" customHeight="1" x14ac:dyDescent="0.25">
      <c r="M943" s="1"/>
      <c r="O943" s="1"/>
      <c r="S943" s="19">
        <v>45768</v>
      </c>
      <c r="T943" s="19">
        <v>1.49</v>
      </c>
      <c r="U943" s="1">
        <v>100987</v>
      </c>
      <c r="W943" s="19">
        <v>45684</v>
      </c>
      <c r="X943" s="19">
        <v>94.78</v>
      </c>
      <c r="Y943" s="19">
        <v>97.9</v>
      </c>
      <c r="AA943" s="19">
        <v>45684</v>
      </c>
      <c r="AB943" s="19">
        <v>97.9</v>
      </c>
    </row>
    <row r="944" spans="13:28" ht="16" customHeight="1" x14ac:dyDescent="0.25">
      <c r="M944" s="1"/>
      <c r="O944" s="1"/>
      <c r="S944" s="19">
        <v>45769</v>
      </c>
      <c r="T944" s="19">
        <v>1.5</v>
      </c>
      <c r="U944" s="1">
        <v>156578</v>
      </c>
      <c r="W944" s="19">
        <v>45685</v>
      </c>
      <c r="X944" s="19">
        <v>94.78</v>
      </c>
      <c r="Y944" s="19">
        <v>97.91</v>
      </c>
      <c r="AA944" s="19">
        <v>45685</v>
      </c>
      <c r="AB944" s="19">
        <v>97.91</v>
      </c>
    </row>
    <row r="945" spans="13:28" ht="16" customHeight="1" x14ac:dyDescent="0.25">
      <c r="M945" s="1"/>
      <c r="O945" s="1"/>
      <c r="S945" s="19">
        <v>45770</v>
      </c>
      <c r="T945" s="19">
        <v>1.49</v>
      </c>
      <c r="U945" s="1">
        <v>153632</v>
      </c>
      <c r="W945" s="19">
        <v>45686</v>
      </c>
      <c r="X945" s="19">
        <v>94.8</v>
      </c>
      <c r="Y945" s="19">
        <v>97.93</v>
      </c>
      <c r="AA945" s="19">
        <v>45686</v>
      </c>
      <c r="AB945" s="19">
        <v>97.93</v>
      </c>
    </row>
    <row r="946" spans="13:28" ht="16" customHeight="1" x14ac:dyDescent="0.25">
      <c r="M946" s="1"/>
      <c r="O946" s="1"/>
      <c r="S946" s="19">
        <v>45771</v>
      </c>
      <c r="T946" s="19">
        <v>1.48</v>
      </c>
      <c r="U946" s="1">
        <v>104274</v>
      </c>
      <c r="W946" s="19">
        <v>45687</v>
      </c>
      <c r="X946" s="19">
        <v>94.78</v>
      </c>
      <c r="Y946" s="19">
        <v>97.91</v>
      </c>
      <c r="AA946" s="19">
        <v>45687</v>
      </c>
      <c r="AB946" s="19">
        <v>97.91</v>
      </c>
    </row>
    <row r="947" spans="13:28" ht="16" customHeight="1" x14ac:dyDescent="0.25">
      <c r="M947" s="1"/>
      <c r="O947" s="1"/>
      <c r="S947" s="19">
        <v>45774</v>
      </c>
      <c r="T947" s="19">
        <v>1.47</v>
      </c>
      <c r="U947" s="1">
        <v>113351</v>
      </c>
      <c r="W947" s="19">
        <v>45688</v>
      </c>
      <c r="X947" s="19">
        <v>94.74</v>
      </c>
      <c r="Y947" s="19">
        <v>97.87</v>
      </c>
      <c r="AA947" s="19">
        <v>45688</v>
      </c>
      <c r="AB947" s="19">
        <v>97.87</v>
      </c>
    </row>
    <row r="948" spans="13:28" ht="16" customHeight="1" x14ac:dyDescent="0.25">
      <c r="M948" s="1"/>
      <c r="O948" s="1"/>
      <c r="S948" s="19">
        <v>45775</v>
      </c>
      <c r="T948" s="19">
        <v>1.47</v>
      </c>
      <c r="U948" s="1">
        <v>108673</v>
      </c>
      <c r="W948" s="19">
        <v>45691</v>
      </c>
      <c r="X948" s="19">
        <v>94.59</v>
      </c>
      <c r="Y948" s="19">
        <v>97.72</v>
      </c>
      <c r="AA948" s="19">
        <v>45691</v>
      </c>
      <c r="AB948" s="19">
        <v>97.72</v>
      </c>
    </row>
    <row r="949" spans="13:28" ht="16" customHeight="1" x14ac:dyDescent="0.25">
      <c r="M949" s="1"/>
      <c r="O949" s="1"/>
      <c r="S949" s="19">
        <v>45776</v>
      </c>
      <c r="T949" s="19">
        <v>1.46</v>
      </c>
      <c r="U949" s="1">
        <v>138106</v>
      </c>
      <c r="W949" s="19">
        <v>45692</v>
      </c>
      <c r="X949" s="19">
        <v>94.58</v>
      </c>
      <c r="Y949" s="19">
        <v>97.71</v>
      </c>
      <c r="AA949" s="19">
        <v>45692</v>
      </c>
      <c r="AB949" s="19">
        <v>97.71</v>
      </c>
    </row>
    <row r="950" spans="13:28" ht="16" customHeight="1" x14ac:dyDescent="0.25">
      <c r="M950" s="1"/>
      <c r="O950" s="1"/>
      <c r="S950" s="19">
        <v>45777</v>
      </c>
      <c r="T950" s="19">
        <v>1.48</v>
      </c>
      <c r="U950" s="1">
        <v>134350</v>
      </c>
      <c r="W950" s="19">
        <v>45693</v>
      </c>
      <c r="X950" s="19">
        <v>94.57</v>
      </c>
      <c r="Y950" s="19">
        <v>97.7</v>
      </c>
      <c r="AA950" s="19">
        <v>45693</v>
      </c>
      <c r="AB950" s="19">
        <v>97.7</v>
      </c>
    </row>
    <row r="951" spans="13:28" ht="16" customHeight="1" x14ac:dyDescent="0.25">
      <c r="M951" s="1"/>
      <c r="O951" s="1"/>
      <c r="S951" s="19">
        <v>45778</v>
      </c>
      <c r="T951" s="19">
        <v>1.46</v>
      </c>
      <c r="U951" s="1">
        <v>559810</v>
      </c>
      <c r="W951" s="19">
        <v>45694</v>
      </c>
      <c r="X951" s="19">
        <v>94.49</v>
      </c>
      <c r="Y951" s="19">
        <v>97.62</v>
      </c>
      <c r="AA951" s="19">
        <v>45694</v>
      </c>
      <c r="AB951" s="19">
        <v>97.62</v>
      </c>
    </row>
    <row r="952" spans="13:28" ht="16" customHeight="1" x14ac:dyDescent="0.25">
      <c r="M952" s="1"/>
      <c r="O952" s="1"/>
      <c r="S952" s="19">
        <v>45781</v>
      </c>
      <c r="T952" s="19">
        <v>1.44</v>
      </c>
      <c r="U952" s="1">
        <v>136901</v>
      </c>
      <c r="W952" s="19">
        <v>45695</v>
      </c>
      <c r="X952" s="19">
        <v>94.44</v>
      </c>
      <c r="Y952" s="19">
        <v>97.57</v>
      </c>
      <c r="AA952" s="19">
        <v>45695</v>
      </c>
      <c r="AB952" s="19">
        <v>97.57</v>
      </c>
    </row>
    <row r="953" spans="13:28" ht="16" customHeight="1" x14ac:dyDescent="0.25">
      <c r="M953" s="1"/>
      <c r="O953" s="1"/>
      <c r="S953" s="19">
        <v>45782</v>
      </c>
      <c r="T953" s="19">
        <v>1.35</v>
      </c>
      <c r="U953" s="1">
        <v>564906</v>
      </c>
      <c r="W953" s="19">
        <v>45698</v>
      </c>
      <c r="X953" s="19">
        <v>94.43</v>
      </c>
      <c r="Y953" s="19">
        <v>97.52</v>
      </c>
      <c r="AA953" s="19">
        <v>45698</v>
      </c>
      <c r="AB953" s="19">
        <v>97.52</v>
      </c>
    </row>
    <row r="954" spans="13:28" ht="16" customHeight="1" x14ac:dyDescent="0.25">
      <c r="M954" s="1"/>
      <c r="O954" s="1"/>
      <c r="S954" s="19">
        <v>45783</v>
      </c>
      <c r="T954" s="19">
        <v>1.33</v>
      </c>
      <c r="U954" s="1">
        <v>185457</v>
      </c>
      <c r="W954" s="19">
        <v>45699</v>
      </c>
      <c r="X954" s="19">
        <v>94.32</v>
      </c>
      <c r="Y954" s="19">
        <v>97.08</v>
      </c>
      <c r="AA954" s="19">
        <v>45699</v>
      </c>
      <c r="AB954" s="19">
        <v>97.08</v>
      </c>
    </row>
    <row r="955" spans="13:28" ht="16" customHeight="1" x14ac:dyDescent="0.25">
      <c r="M955" s="1"/>
      <c r="O955" s="1"/>
      <c r="S955" s="19">
        <v>45784</v>
      </c>
      <c r="T955" s="19">
        <v>1.39</v>
      </c>
      <c r="U955" s="1">
        <v>315875</v>
      </c>
      <c r="W955" s="19">
        <v>45700</v>
      </c>
      <c r="X955" s="19">
        <v>94.09</v>
      </c>
      <c r="Y955" s="19">
        <v>97.22</v>
      </c>
      <c r="AA955" s="19">
        <v>45700</v>
      </c>
      <c r="AB955" s="19">
        <v>97.22</v>
      </c>
    </row>
    <row r="956" spans="13:28" ht="16" customHeight="1" x14ac:dyDescent="0.25">
      <c r="M956" s="1"/>
      <c r="O956" s="1"/>
      <c r="S956" s="19">
        <v>45785</v>
      </c>
      <c r="T956" s="19">
        <v>1.39</v>
      </c>
      <c r="U956" s="1">
        <v>203318</v>
      </c>
      <c r="W956" s="19">
        <v>45701</v>
      </c>
      <c r="X956" s="19">
        <v>93.72</v>
      </c>
      <c r="Y956" s="19">
        <v>96.84</v>
      </c>
      <c r="AA956" s="19">
        <v>45701</v>
      </c>
      <c r="AB956" s="19">
        <v>96.84</v>
      </c>
    </row>
    <row r="957" spans="13:28" ht="16" customHeight="1" x14ac:dyDescent="0.25">
      <c r="M957" s="1"/>
      <c r="O957" s="1"/>
      <c r="S957" s="19">
        <v>45788</v>
      </c>
      <c r="T957" s="19">
        <v>1.57</v>
      </c>
      <c r="U957" s="1">
        <v>705648</v>
      </c>
      <c r="W957" s="19">
        <v>45702</v>
      </c>
      <c r="X957" s="19">
        <v>93.66</v>
      </c>
      <c r="Y957" s="19">
        <v>96.79</v>
      </c>
      <c r="AA957" s="19">
        <v>45702</v>
      </c>
      <c r="AB957" s="19">
        <v>96.79</v>
      </c>
    </row>
    <row r="958" spans="13:28" ht="16" customHeight="1" x14ac:dyDescent="0.25">
      <c r="M958" s="1"/>
      <c r="O958" s="1"/>
      <c r="S958" s="19">
        <v>45789</v>
      </c>
      <c r="T958" s="19">
        <v>1.63</v>
      </c>
      <c r="U958" s="1">
        <v>331266</v>
      </c>
      <c r="W958" s="19">
        <v>45705</v>
      </c>
      <c r="X958" s="19">
        <v>93.66</v>
      </c>
      <c r="Y958" s="19">
        <v>96.79</v>
      </c>
      <c r="AA958" s="19">
        <v>45705</v>
      </c>
      <c r="AB958" s="19">
        <v>96.79</v>
      </c>
    </row>
    <row r="959" spans="13:28" ht="16" customHeight="1" x14ac:dyDescent="0.25">
      <c r="M959" s="1"/>
      <c r="O959" s="1"/>
      <c r="S959" s="19">
        <v>45790</v>
      </c>
      <c r="T959" s="19">
        <v>1.51</v>
      </c>
      <c r="U959" s="1">
        <v>189554</v>
      </c>
      <c r="W959" s="19">
        <v>45706</v>
      </c>
      <c r="X959" s="19">
        <v>93.59</v>
      </c>
      <c r="Y959" s="19">
        <v>96.71</v>
      </c>
      <c r="AA959" s="19">
        <v>45706</v>
      </c>
      <c r="AB959" s="19">
        <v>96.71</v>
      </c>
    </row>
    <row r="960" spans="13:28" ht="16" customHeight="1" x14ac:dyDescent="0.25">
      <c r="M960" s="1"/>
      <c r="O960" s="1"/>
      <c r="S960" s="19">
        <v>45791</v>
      </c>
      <c r="T960" s="19">
        <v>1.48</v>
      </c>
      <c r="U960" s="1">
        <v>141375</v>
      </c>
      <c r="W960" s="19">
        <v>45707</v>
      </c>
      <c r="X960" s="19">
        <v>93.59</v>
      </c>
      <c r="Y960" s="19">
        <v>96.71</v>
      </c>
      <c r="AA960" s="19">
        <v>45707</v>
      </c>
      <c r="AB960" s="19">
        <v>96.71</v>
      </c>
    </row>
    <row r="961" spans="13:28" ht="16" customHeight="1" x14ac:dyDescent="0.25">
      <c r="M961" s="1"/>
      <c r="O961" s="1"/>
      <c r="S961" s="19">
        <v>45795</v>
      </c>
      <c r="T961" s="19">
        <v>1.43</v>
      </c>
      <c r="U961" s="1">
        <v>320048</v>
      </c>
      <c r="W961" s="19">
        <v>45708</v>
      </c>
      <c r="X961" s="19">
        <v>93.55</v>
      </c>
      <c r="Y961" s="19">
        <v>96.68</v>
      </c>
      <c r="AA961" s="19">
        <v>45708</v>
      </c>
      <c r="AB961" s="19">
        <v>96.68</v>
      </c>
    </row>
    <row r="962" spans="13:28" ht="16" customHeight="1" x14ac:dyDescent="0.25">
      <c r="M962" s="1"/>
      <c r="O962" s="1"/>
      <c r="S962" s="19">
        <v>45796</v>
      </c>
      <c r="T962" s="19">
        <v>1.46</v>
      </c>
      <c r="U962" s="1">
        <v>262492</v>
      </c>
      <c r="W962" s="19">
        <v>45709</v>
      </c>
      <c r="X962" s="19">
        <v>93.46</v>
      </c>
      <c r="Y962" s="19">
        <v>96.59</v>
      </c>
      <c r="AA962" s="19">
        <v>45709</v>
      </c>
      <c r="AB962" s="19">
        <v>96.59</v>
      </c>
    </row>
    <row r="963" spans="13:28" ht="16" customHeight="1" x14ac:dyDescent="0.25">
      <c r="M963" s="1"/>
      <c r="O963" s="1"/>
      <c r="S963" s="19">
        <v>45797</v>
      </c>
      <c r="T963" s="19">
        <v>1.38</v>
      </c>
      <c r="U963" s="1">
        <v>237257</v>
      </c>
      <c r="W963" s="19">
        <v>45712</v>
      </c>
      <c r="X963" s="19">
        <v>93.44</v>
      </c>
      <c r="Y963" s="19">
        <v>96.56</v>
      </c>
      <c r="AA963" s="19">
        <v>45712</v>
      </c>
      <c r="AB963" s="19">
        <v>96.56</v>
      </c>
    </row>
    <row r="964" spans="13:28" ht="16" customHeight="1" x14ac:dyDescent="0.25">
      <c r="M964" s="1"/>
      <c r="O964" s="1"/>
      <c r="S964" s="19">
        <v>45798</v>
      </c>
      <c r="T964" s="19">
        <v>1.34</v>
      </c>
      <c r="U964" s="1">
        <v>269128</v>
      </c>
      <c r="W964" s="19">
        <v>45713</v>
      </c>
      <c r="X964" s="19">
        <v>93.39</v>
      </c>
      <c r="Y964" s="19">
        <v>96.51</v>
      </c>
      <c r="AA964" s="19">
        <v>45713</v>
      </c>
      <c r="AB964" s="19">
        <v>96.51</v>
      </c>
    </row>
    <row r="965" spans="13:28" ht="16" customHeight="1" x14ac:dyDescent="0.25">
      <c r="M965" s="1"/>
      <c r="O965" s="1"/>
      <c r="S965" s="19">
        <v>45799</v>
      </c>
      <c r="T965" s="19">
        <v>1.3</v>
      </c>
      <c r="U965" s="1">
        <v>386079</v>
      </c>
      <c r="W965" s="19">
        <v>45714</v>
      </c>
      <c r="X965" s="19">
        <v>93.4</v>
      </c>
      <c r="Y965" s="19">
        <v>96.53</v>
      </c>
      <c r="AA965" s="19">
        <v>45714</v>
      </c>
      <c r="AB965" s="19">
        <v>96.53</v>
      </c>
    </row>
    <row r="966" spans="13:28" ht="16" customHeight="1" x14ac:dyDescent="0.25">
      <c r="M966" s="1"/>
      <c r="O966" s="1"/>
      <c r="S966" s="19">
        <v>45803</v>
      </c>
      <c r="T966" s="19">
        <v>1.33</v>
      </c>
      <c r="U966" s="1">
        <v>397346</v>
      </c>
      <c r="W966" s="19">
        <v>45715</v>
      </c>
      <c r="X966" s="19">
        <v>93.12</v>
      </c>
      <c r="Y966" s="19">
        <v>96.25</v>
      </c>
      <c r="AA966" s="19">
        <v>45715</v>
      </c>
      <c r="AB966" s="19">
        <v>96.25</v>
      </c>
    </row>
    <row r="967" spans="13:28" ht="16" customHeight="1" x14ac:dyDescent="0.25">
      <c r="M967" s="1"/>
      <c r="O967" s="1"/>
      <c r="S967" s="19">
        <v>45804</v>
      </c>
      <c r="T967" s="19">
        <v>1.35</v>
      </c>
      <c r="U967" s="1">
        <v>253663</v>
      </c>
      <c r="W967" s="19">
        <v>45716</v>
      </c>
      <c r="X967" s="19">
        <v>92.3</v>
      </c>
      <c r="Y967" s="19">
        <v>95.43</v>
      </c>
      <c r="AA967" s="19">
        <v>45716</v>
      </c>
      <c r="AB967" s="19">
        <v>95.43</v>
      </c>
    </row>
    <row r="968" spans="13:28" ht="16" customHeight="1" x14ac:dyDescent="0.25">
      <c r="M968" s="1"/>
      <c r="O968" s="1"/>
      <c r="S968" s="19">
        <v>45805</v>
      </c>
      <c r="T968" s="19">
        <v>1.45</v>
      </c>
      <c r="U968" s="1">
        <v>567701</v>
      </c>
      <c r="W968" s="19">
        <v>45719</v>
      </c>
      <c r="X968" s="19">
        <v>92.08</v>
      </c>
      <c r="Y968" s="19">
        <v>95.21</v>
      </c>
      <c r="AA968" s="19">
        <v>45719</v>
      </c>
      <c r="AB968" s="19">
        <v>95.21</v>
      </c>
    </row>
    <row r="969" spans="13:28" ht="16" customHeight="1" x14ac:dyDescent="0.25">
      <c r="M969" s="1"/>
      <c r="O969" s="1"/>
      <c r="S969" s="19">
        <v>45806</v>
      </c>
      <c r="T969" s="19">
        <v>1.38</v>
      </c>
      <c r="U969" s="1">
        <v>299384</v>
      </c>
      <c r="W969" s="19">
        <v>45720</v>
      </c>
      <c r="X969" s="19">
        <v>91.85</v>
      </c>
      <c r="Y969" s="19">
        <v>94.98</v>
      </c>
      <c r="AA969" s="19">
        <v>45720</v>
      </c>
      <c r="AB969" s="19">
        <v>94.98</v>
      </c>
    </row>
    <row r="970" spans="13:28" ht="16" customHeight="1" x14ac:dyDescent="0.25">
      <c r="M970" s="1"/>
      <c r="O970" s="1"/>
      <c r="S970" s="19">
        <v>45809</v>
      </c>
      <c r="T970" s="19">
        <v>1.33</v>
      </c>
      <c r="U970" s="1">
        <v>271141</v>
      </c>
      <c r="W970" s="19">
        <v>45721</v>
      </c>
      <c r="X970" s="19">
        <v>91.73</v>
      </c>
      <c r="Y970" s="19">
        <v>94.74</v>
      </c>
      <c r="AA970" s="19">
        <v>45721</v>
      </c>
      <c r="AB970" s="19">
        <v>94.74</v>
      </c>
    </row>
    <row r="971" spans="13:28" ht="16" customHeight="1" x14ac:dyDescent="0.25">
      <c r="M971" s="1"/>
      <c r="O971" s="1"/>
      <c r="S971" s="19">
        <v>45810</v>
      </c>
      <c r="T971" s="19">
        <v>1.32</v>
      </c>
      <c r="U971" s="1">
        <v>426612</v>
      </c>
      <c r="W971" s="19">
        <v>45722</v>
      </c>
      <c r="X971" s="19">
        <v>91.69</v>
      </c>
      <c r="Y971" s="19">
        <v>94.84</v>
      </c>
      <c r="AA971" s="19">
        <v>45722</v>
      </c>
      <c r="AB971" s="19">
        <v>94.84</v>
      </c>
    </row>
    <row r="972" spans="13:28" ht="16" customHeight="1" x14ac:dyDescent="0.25">
      <c r="M972" s="1"/>
      <c r="O972" s="1"/>
      <c r="S972" s="19">
        <v>45811</v>
      </c>
      <c r="T972" s="19">
        <v>1.34</v>
      </c>
      <c r="U972" s="1">
        <v>530058</v>
      </c>
      <c r="W972" s="19">
        <v>45723</v>
      </c>
      <c r="X972" s="19">
        <v>91.57</v>
      </c>
      <c r="Y972" s="19">
        <v>94.69</v>
      </c>
      <c r="AA972" s="19">
        <v>45723</v>
      </c>
      <c r="AB972" s="19">
        <v>94.69</v>
      </c>
    </row>
    <row r="973" spans="13:28" ht="16" customHeight="1" x14ac:dyDescent="0.25">
      <c r="M973" s="1"/>
      <c r="O973" s="1"/>
      <c r="S973" s="19">
        <v>45812</v>
      </c>
      <c r="T973" s="19">
        <v>1.35</v>
      </c>
      <c r="U973" s="1">
        <v>500093</v>
      </c>
      <c r="W973" s="19">
        <v>45726</v>
      </c>
      <c r="X973" s="19">
        <v>90.35</v>
      </c>
      <c r="Y973" s="19">
        <v>93.48</v>
      </c>
      <c r="AA973" s="19">
        <v>45726</v>
      </c>
      <c r="AB973" s="19">
        <v>93.48</v>
      </c>
    </row>
    <row r="974" spans="13:28" ht="16" customHeight="1" x14ac:dyDescent="0.25">
      <c r="M974" s="1"/>
      <c r="O974" s="1"/>
      <c r="S974" s="19">
        <v>45813</v>
      </c>
      <c r="T974" s="19">
        <v>1.47</v>
      </c>
      <c r="U974" s="1">
        <v>744101</v>
      </c>
      <c r="W974" s="19">
        <v>45727</v>
      </c>
      <c r="X974" s="19">
        <v>90.09</v>
      </c>
      <c r="Y974" s="19">
        <v>93.22</v>
      </c>
      <c r="AA974" s="19">
        <v>45727</v>
      </c>
      <c r="AB974" s="19">
        <v>93.22</v>
      </c>
    </row>
    <row r="975" spans="13:28" ht="16" customHeight="1" x14ac:dyDescent="0.25">
      <c r="M975" s="1"/>
      <c r="O975" s="1"/>
      <c r="S975" s="19">
        <v>45816</v>
      </c>
      <c r="T975" s="19">
        <v>1.86</v>
      </c>
      <c r="U975" s="1">
        <v>7377636</v>
      </c>
      <c r="W975" s="19">
        <v>45728</v>
      </c>
      <c r="X975" s="19">
        <v>90.12</v>
      </c>
      <c r="Y975" s="19">
        <v>93.25</v>
      </c>
      <c r="AA975" s="19">
        <v>45728</v>
      </c>
      <c r="AB975" s="19">
        <v>93.25</v>
      </c>
    </row>
    <row r="976" spans="13:28" ht="16" customHeight="1" x14ac:dyDescent="0.25">
      <c r="M976" s="1"/>
      <c r="O976" s="1"/>
      <c r="S976" s="19">
        <v>45817</v>
      </c>
      <c r="T976" s="19">
        <v>1.85</v>
      </c>
      <c r="U976" s="1">
        <v>1172153</v>
      </c>
      <c r="W976" s="19">
        <v>45729</v>
      </c>
      <c r="X976" s="19">
        <v>89.84</v>
      </c>
      <c r="Y976" s="19">
        <v>92.97</v>
      </c>
      <c r="AA976" s="19">
        <v>45729</v>
      </c>
      <c r="AB976" s="19">
        <v>92.97</v>
      </c>
    </row>
    <row r="977" spans="13:28" ht="16" customHeight="1" x14ac:dyDescent="0.25">
      <c r="M977" s="1"/>
      <c r="O977" s="1"/>
      <c r="S977" s="19">
        <v>45818</v>
      </c>
      <c r="T977" s="19">
        <v>1.74</v>
      </c>
      <c r="U977" s="1">
        <v>591088</v>
      </c>
      <c r="W977" s="19">
        <v>45730</v>
      </c>
      <c r="X977" s="19">
        <v>89.21</v>
      </c>
      <c r="Y977" s="19">
        <v>92.33</v>
      </c>
      <c r="AA977" s="19">
        <v>45730</v>
      </c>
      <c r="AB977" s="19">
        <v>92.33</v>
      </c>
    </row>
    <row r="978" spans="13:28" ht="16" customHeight="1" x14ac:dyDescent="0.25">
      <c r="M978" s="1"/>
      <c r="O978" s="1"/>
      <c r="S978" s="19">
        <v>45819</v>
      </c>
      <c r="T978" s="19">
        <v>1.88</v>
      </c>
      <c r="U978" s="1">
        <v>435703</v>
      </c>
      <c r="W978" s="19">
        <v>45733</v>
      </c>
      <c r="X978" s="19">
        <v>89.03</v>
      </c>
      <c r="Y978" s="19">
        <v>92.15</v>
      </c>
      <c r="AA978" s="19">
        <v>45733</v>
      </c>
      <c r="AB978" s="19">
        <v>92.15</v>
      </c>
    </row>
    <row r="979" spans="13:28" ht="16" customHeight="1" x14ac:dyDescent="0.25">
      <c r="M979" s="1"/>
      <c r="O979" s="1"/>
      <c r="S979" s="19">
        <v>45820</v>
      </c>
      <c r="T979" s="19">
        <v>1.8</v>
      </c>
      <c r="U979" s="1">
        <v>493983</v>
      </c>
      <c r="W979" s="19">
        <v>45734</v>
      </c>
      <c r="X979" s="19">
        <v>88.94</v>
      </c>
      <c r="Y979" s="19">
        <v>92.07</v>
      </c>
      <c r="AA979" s="19">
        <v>45734</v>
      </c>
      <c r="AB979" s="19">
        <v>92.07</v>
      </c>
    </row>
    <row r="980" spans="13:28" ht="16" customHeight="1" x14ac:dyDescent="0.25">
      <c r="M980" s="1"/>
      <c r="O980" s="1"/>
      <c r="S980" s="19">
        <v>45823</v>
      </c>
      <c r="T980" s="19">
        <v>2.0299999999999998</v>
      </c>
      <c r="U980" s="1">
        <v>683906</v>
      </c>
      <c r="W980" s="19">
        <v>45735</v>
      </c>
      <c r="X980" s="19">
        <v>88.94</v>
      </c>
      <c r="Y980" s="19">
        <v>92.07</v>
      </c>
      <c r="AA980" s="19">
        <v>45735</v>
      </c>
      <c r="AB980" s="19">
        <v>92.07</v>
      </c>
    </row>
    <row r="981" spans="13:28" ht="16" customHeight="1" x14ac:dyDescent="0.25">
      <c r="M981" s="1"/>
      <c r="O981" s="1"/>
      <c r="S981" s="19">
        <v>45825</v>
      </c>
      <c r="T981" s="19">
        <v>1.87</v>
      </c>
      <c r="U981" s="1">
        <v>249025</v>
      </c>
      <c r="W981" s="19">
        <v>45736</v>
      </c>
      <c r="X981" s="19">
        <v>88.94</v>
      </c>
      <c r="Y981" s="19">
        <v>92.07</v>
      </c>
      <c r="AA981" s="19">
        <v>45736</v>
      </c>
      <c r="AB981" s="19">
        <v>92.07</v>
      </c>
    </row>
    <row r="982" spans="13:28" ht="16" customHeight="1" x14ac:dyDescent="0.25">
      <c r="M982" s="1"/>
      <c r="O982" s="1"/>
      <c r="S982" s="19">
        <v>45827</v>
      </c>
      <c r="T982" s="19">
        <v>1.8</v>
      </c>
      <c r="U982" s="1">
        <v>349683</v>
      </c>
      <c r="W982" s="19">
        <v>45737</v>
      </c>
      <c r="X982" s="19">
        <v>88.9</v>
      </c>
      <c r="Y982" s="19">
        <v>92.03</v>
      </c>
      <c r="AA982" s="19">
        <v>45737</v>
      </c>
      <c r="AB982" s="19">
        <v>92.03</v>
      </c>
    </row>
    <row r="983" spans="13:28" ht="16" customHeight="1" x14ac:dyDescent="0.25">
      <c r="M983" s="1"/>
      <c r="O983" s="1"/>
      <c r="S983" s="19">
        <v>45830</v>
      </c>
      <c r="T983" s="19">
        <v>1.8</v>
      </c>
      <c r="U983" s="1">
        <v>313877</v>
      </c>
      <c r="W983" s="19">
        <v>45740</v>
      </c>
      <c r="X983" s="19">
        <v>88.87</v>
      </c>
      <c r="Y983" s="19">
        <v>92</v>
      </c>
      <c r="AA983" s="19">
        <v>45740</v>
      </c>
      <c r="AB983" s="19">
        <v>92</v>
      </c>
    </row>
    <row r="984" spans="13:28" ht="16" customHeight="1" x14ac:dyDescent="0.25">
      <c r="M984" s="1"/>
      <c r="O984" s="1"/>
      <c r="S984" s="19">
        <v>45831</v>
      </c>
      <c r="T984" s="19">
        <v>1.84</v>
      </c>
      <c r="U984" s="1">
        <v>207800</v>
      </c>
      <c r="W984" s="19">
        <v>45741</v>
      </c>
      <c r="X984" s="19">
        <v>88.86</v>
      </c>
      <c r="Y984" s="19">
        <v>91.99</v>
      </c>
      <c r="AA984" s="19">
        <v>45741</v>
      </c>
      <c r="AB984" s="19">
        <v>91.99</v>
      </c>
    </row>
    <row r="985" spans="13:28" ht="16" customHeight="1" x14ac:dyDescent="0.25">
      <c r="M985" s="1"/>
      <c r="O985" s="1"/>
      <c r="S985" s="19">
        <v>45832</v>
      </c>
      <c r="T985" s="19">
        <v>1.74</v>
      </c>
      <c r="U985" s="1">
        <v>204220</v>
      </c>
      <c r="W985" s="19">
        <v>45742</v>
      </c>
      <c r="X985" s="19">
        <v>88.85</v>
      </c>
      <c r="Y985" s="19">
        <v>91.98</v>
      </c>
      <c r="AA985" s="19">
        <v>45742</v>
      </c>
      <c r="AB985" s="19">
        <v>91.98</v>
      </c>
    </row>
    <row r="986" spans="13:28" ht="16" customHeight="1" x14ac:dyDescent="0.25">
      <c r="M986" s="1"/>
      <c r="O986" s="1"/>
      <c r="S986" s="19">
        <v>45833</v>
      </c>
      <c r="T986" s="19">
        <v>1.76</v>
      </c>
      <c r="U986" s="1">
        <v>125517</v>
      </c>
      <c r="W986" s="19">
        <v>45743</v>
      </c>
      <c r="X986" s="19">
        <v>88.8</v>
      </c>
      <c r="Y986" s="19">
        <v>91.93</v>
      </c>
      <c r="AA986" s="19">
        <v>45743</v>
      </c>
      <c r="AB986" s="19">
        <v>91.93</v>
      </c>
    </row>
    <row r="987" spans="13:28" ht="16" customHeight="1" x14ac:dyDescent="0.25">
      <c r="M987" s="1"/>
      <c r="O987" s="1"/>
      <c r="S987" s="19">
        <v>45834</v>
      </c>
      <c r="T987" s="19">
        <v>1.69</v>
      </c>
      <c r="U987" s="1">
        <v>492487</v>
      </c>
      <c r="W987" s="19">
        <v>45744</v>
      </c>
      <c r="X987" s="19">
        <v>88.85</v>
      </c>
      <c r="Y987" s="19">
        <v>91.97</v>
      </c>
      <c r="AA987" s="19">
        <v>45744</v>
      </c>
      <c r="AB987" s="19">
        <v>91.97</v>
      </c>
    </row>
    <row r="988" spans="13:28" ht="16" customHeight="1" x14ac:dyDescent="0.25">
      <c r="M988" s="1"/>
      <c r="O988" s="1"/>
      <c r="S988" s="19">
        <v>45837</v>
      </c>
      <c r="T988" s="19">
        <v>1.71</v>
      </c>
      <c r="U988" s="1">
        <v>201841</v>
      </c>
      <c r="W988" s="19">
        <v>45747</v>
      </c>
      <c r="X988" s="19">
        <v>88.65</v>
      </c>
      <c r="Y988" s="19">
        <v>91.78</v>
      </c>
      <c r="AA988" s="19">
        <v>45747</v>
      </c>
      <c r="AB988" s="19">
        <v>91.78</v>
      </c>
    </row>
    <row r="989" spans="13:28" ht="16" customHeight="1" x14ac:dyDescent="0.25">
      <c r="M989" s="1"/>
      <c r="O989" s="1"/>
      <c r="S989" s="19">
        <v>45838</v>
      </c>
      <c r="T989" s="19">
        <v>1.75</v>
      </c>
      <c r="U989" s="1">
        <v>133775</v>
      </c>
      <c r="W989" s="19">
        <v>45748</v>
      </c>
      <c r="X989" s="19">
        <v>87.81</v>
      </c>
      <c r="Y989" s="19">
        <v>90.94</v>
      </c>
      <c r="AA989" s="19">
        <v>45748</v>
      </c>
      <c r="AB989" s="19">
        <v>90.94</v>
      </c>
    </row>
    <row r="990" spans="13:28" ht="16" customHeight="1" x14ac:dyDescent="0.25">
      <c r="M990" s="1"/>
      <c r="O990" s="1"/>
      <c r="S990" s="19">
        <v>45839</v>
      </c>
      <c r="T990" s="19">
        <v>1.86</v>
      </c>
      <c r="U990" s="1">
        <v>328404</v>
      </c>
      <c r="W990" s="19">
        <v>45749</v>
      </c>
      <c r="X990" s="19">
        <v>86.24</v>
      </c>
      <c r="Y990" s="19">
        <v>90.33</v>
      </c>
      <c r="AA990" s="19">
        <v>45749</v>
      </c>
      <c r="AB990" s="19">
        <v>90.33</v>
      </c>
    </row>
    <row r="991" spans="13:28" ht="16" customHeight="1" x14ac:dyDescent="0.25">
      <c r="M991" s="1"/>
      <c r="O991" s="1"/>
      <c r="S991" s="19">
        <v>45840</v>
      </c>
      <c r="T991" s="19">
        <v>1.86</v>
      </c>
      <c r="U991" s="1">
        <v>117265</v>
      </c>
      <c r="W991" s="19">
        <v>45750</v>
      </c>
      <c r="X991" s="19">
        <v>79.66</v>
      </c>
      <c r="Y991" s="19">
        <v>83.75</v>
      </c>
      <c r="AA991" s="19">
        <v>45750</v>
      </c>
      <c r="AB991" s="19">
        <v>83.75</v>
      </c>
    </row>
    <row r="992" spans="13:28" ht="16" customHeight="1" x14ac:dyDescent="0.25">
      <c r="M992" s="1"/>
      <c r="O992" s="1"/>
      <c r="S992" s="19">
        <v>45844</v>
      </c>
      <c r="T992" s="19">
        <v>1.87</v>
      </c>
      <c r="U992" s="1">
        <v>617759</v>
      </c>
      <c r="W992" s="19">
        <v>45751</v>
      </c>
      <c r="X992" s="19">
        <v>79</v>
      </c>
      <c r="Y992" s="19">
        <v>83.09</v>
      </c>
      <c r="AA992" s="19">
        <v>45751</v>
      </c>
      <c r="AB992" s="19">
        <v>83.09</v>
      </c>
    </row>
    <row r="993" spans="13:28" ht="16" customHeight="1" x14ac:dyDescent="0.25">
      <c r="M993" s="1"/>
      <c r="O993" s="1"/>
      <c r="S993" s="19">
        <v>45845</v>
      </c>
      <c r="T993" s="19">
        <v>1.95</v>
      </c>
      <c r="U993" s="1">
        <v>302513</v>
      </c>
      <c r="W993" s="19">
        <v>45754</v>
      </c>
      <c r="X993" s="19">
        <v>78.569999999999993</v>
      </c>
      <c r="Y993" s="19">
        <v>82.49</v>
      </c>
      <c r="AA993" s="19">
        <v>45754</v>
      </c>
      <c r="AB993" s="19">
        <v>82.49</v>
      </c>
    </row>
    <row r="994" spans="13:28" ht="16" customHeight="1" x14ac:dyDescent="0.25">
      <c r="M994" s="1"/>
      <c r="O994" s="1"/>
      <c r="S994" s="19">
        <v>45846</v>
      </c>
      <c r="T994" s="19">
        <v>1.94</v>
      </c>
      <c r="U994" s="1">
        <v>163737</v>
      </c>
      <c r="W994" s="19">
        <v>45755</v>
      </c>
      <c r="X994" s="19">
        <v>78.44</v>
      </c>
      <c r="Y994" s="19">
        <v>82.53</v>
      </c>
      <c r="AA994" s="19">
        <v>45755</v>
      </c>
      <c r="AB994" s="19">
        <v>82.53</v>
      </c>
    </row>
    <row r="995" spans="13:28" ht="16" customHeight="1" x14ac:dyDescent="0.25">
      <c r="M995" s="1"/>
      <c r="O995" s="1"/>
      <c r="S995" s="19">
        <v>45847</v>
      </c>
      <c r="T995" s="19">
        <v>2</v>
      </c>
      <c r="U995" s="1">
        <v>235178</v>
      </c>
      <c r="W995" s="19">
        <v>45756</v>
      </c>
      <c r="X995" s="19">
        <v>78.58</v>
      </c>
      <c r="Y995" s="19">
        <v>82.67</v>
      </c>
      <c r="AA995" s="19">
        <v>45756</v>
      </c>
      <c r="AB995" s="19">
        <v>82.67</v>
      </c>
    </row>
    <row r="996" spans="13:28" ht="16" customHeight="1" x14ac:dyDescent="0.25">
      <c r="M996" s="1"/>
      <c r="O996" s="1"/>
      <c r="S996" s="19">
        <v>45848</v>
      </c>
      <c r="T996" s="19">
        <v>1.94</v>
      </c>
      <c r="U996" s="1">
        <v>525597</v>
      </c>
      <c r="W996" s="19">
        <v>45757</v>
      </c>
      <c r="X996" s="19">
        <v>78.41</v>
      </c>
      <c r="Y996" s="19">
        <v>82.49</v>
      </c>
      <c r="AA996" s="19">
        <v>45757</v>
      </c>
      <c r="AB996" s="19">
        <v>82.49</v>
      </c>
    </row>
    <row r="997" spans="13:28" ht="16" customHeight="1" x14ac:dyDescent="0.25">
      <c r="M997" s="1"/>
      <c r="O997" s="1"/>
      <c r="S997" s="19">
        <v>45851</v>
      </c>
      <c r="T997" s="19">
        <v>2.02</v>
      </c>
      <c r="U997" s="1">
        <v>325999</v>
      </c>
      <c r="W997" s="19">
        <v>45758</v>
      </c>
      <c r="X997" s="19">
        <v>78.38</v>
      </c>
      <c r="Y997" s="19">
        <v>82.47</v>
      </c>
      <c r="AA997" s="19">
        <v>45758</v>
      </c>
      <c r="AB997" s="19">
        <v>82.47</v>
      </c>
    </row>
    <row r="998" spans="13:28" ht="16" customHeight="1" x14ac:dyDescent="0.25">
      <c r="M998" s="1"/>
      <c r="O998" s="1"/>
      <c r="S998" s="19">
        <v>45852</v>
      </c>
      <c r="T998" s="19">
        <v>2</v>
      </c>
      <c r="U998" s="1">
        <v>377290</v>
      </c>
      <c r="W998" s="19">
        <v>45761</v>
      </c>
      <c r="X998" s="19">
        <v>78.62</v>
      </c>
      <c r="Y998" s="19">
        <v>82.7</v>
      </c>
      <c r="AA998" s="19">
        <v>45761</v>
      </c>
      <c r="AB998" s="19">
        <v>82.7</v>
      </c>
    </row>
    <row r="999" spans="13:28" ht="16" customHeight="1" x14ac:dyDescent="0.25">
      <c r="M999" s="1"/>
      <c r="O999" s="1"/>
      <c r="S999" s="19">
        <v>45853</v>
      </c>
      <c r="T999" s="19">
        <v>1.95</v>
      </c>
      <c r="U999" s="1">
        <v>455991</v>
      </c>
      <c r="W999" s="19">
        <v>45762</v>
      </c>
      <c r="X999" s="19">
        <v>78.760000000000005</v>
      </c>
      <c r="Y999" s="19">
        <v>82.85</v>
      </c>
      <c r="AA999" s="19">
        <v>45762</v>
      </c>
      <c r="AB999" s="19">
        <v>82.85</v>
      </c>
    </row>
    <row r="1000" spans="13:28" ht="16" customHeight="1" x14ac:dyDescent="0.25">
      <c r="M1000" s="1"/>
      <c r="O1000" s="1"/>
      <c r="S1000" s="19">
        <v>45854</v>
      </c>
      <c r="T1000" s="19">
        <v>1.96</v>
      </c>
      <c r="U1000" s="1">
        <v>251967</v>
      </c>
      <c r="W1000" s="19">
        <v>45763</v>
      </c>
      <c r="X1000" s="19">
        <v>78.819999999999993</v>
      </c>
      <c r="Y1000" s="19">
        <v>82.91</v>
      </c>
      <c r="AA1000" s="19">
        <v>45763</v>
      </c>
      <c r="AB1000" s="19">
        <v>82.91</v>
      </c>
    </row>
    <row r="1001" spans="13:28" ht="16" customHeight="1" x14ac:dyDescent="0.25">
      <c r="M1001" s="1"/>
      <c r="O1001" s="1"/>
      <c r="S1001" s="19">
        <v>45855</v>
      </c>
      <c r="T1001" s="19">
        <v>1.88</v>
      </c>
      <c r="U1001" s="1">
        <v>136289</v>
      </c>
      <c r="W1001" s="19">
        <v>45764</v>
      </c>
      <c r="X1001" s="19">
        <v>78.89</v>
      </c>
      <c r="Y1001" s="19">
        <v>82.97</v>
      </c>
      <c r="AA1001" s="19">
        <v>45764</v>
      </c>
      <c r="AB1001" s="19">
        <v>82.97</v>
      </c>
    </row>
    <row r="1002" spans="13:28" ht="16" customHeight="1" x14ac:dyDescent="0.25">
      <c r="M1002" s="1"/>
      <c r="O1002" s="1"/>
      <c r="S1002" s="19">
        <v>45858</v>
      </c>
      <c r="T1002" s="19">
        <v>1.9</v>
      </c>
      <c r="U1002" s="1">
        <v>100761</v>
      </c>
      <c r="W1002" s="19">
        <v>45765</v>
      </c>
      <c r="X1002" s="19">
        <v>78.89</v>
      </c>
      <c r="Y1002" s="19">
        <v>82.97</v>
      </c>
      <c r="AA1002" s="19">
        <v>45765</v>
      </c>
      <c r="AB1002" s="19">
        <v>82.97</v>
      </c>
    </row>
    <row r="1003" spans="13:28" ht="16" customHeight="1" x14ac:dyDescent="0.25">
      <c r="M1003" s="1"/>
      <c r="O1003" s="1"/>
      <c r="S1003" s="19">
        <v>45859</v>
      </c>
      <c r="T1003" s="19">
        <v>1.98</v>
      </c>
      <c r="U1003" s="1">
        <v>250942</v>
      </c>
      <c r="W1003" s="19">
        <v>45768</v>
      </c>
      <c r="X1003" s="19">
        <v>78.819999999999993</v>
      </c>
      <c r="Y1003" s="19">
        <v>82.91</v>
      </c>
      <c r="AA1003" s="19">
        <v>45768</v>
      </c>
      <c r="AB1003" s="19">
        <v>82.91</v>
      </c>
    </row>
    <row r="1004" spans="13:28" ht="16" customHeight="1" x14ac:dyDescent="0.25">
      <c r="M1004" s="1"/>
      <c r="O1004" s="1"/>
      <c r="S1004" s="19">
        <v>45860</v>
      </c>
      <c r="T1004" s="19">
        <v>2.0099999999999998</v>
      </c>
      <c r="U1004" s="1">
        <v>185421</v>
      </c>
      <c r="W1004" s="19">
        <v>45769</v>
      </c>
      <c r="X1004" s="19">
        <v>78.64</v>
      </c>
      <c r="Y1004" s="19">
        <v>82.72</v>
      </c>
      <c r="AA1004" s="19">
        <v>45769</v>
      </c>
      <c r="AB1004" s="19">
        <v>82.72</v>
      </c>
    </row>
    <row r="1005" spans="13:28" ht="16" customHeight="1" x14ac:dyDescent="0.25">
      <c r="M1005" s="1"/>
      <c r="O1005" s="1"/>
      <c r="S1005" s="19">
        <v>45861</v>
      </c>
      <c r="T1005" s="19">
        <v>1.95</v>
      </c>
      <c r="U1005" s="1">
        <v>128455</v>
      </c>
      <c r="W1005" s="19">
        <v>45770</v>
      </c>
      <c r="X1005" s="19">
        <v>79.09</v>
      </c>
      <c r="Y1005" s="19">
        <v>83.13</v>
      </c>
      <c r="AA1005" s="19">
        <v>45770</v>
      </c>
      <c r="AB1005" s="19">
        <v>83.13</v>
      </c>
    </row>
    <row r="1006" spans="13:28" ht="16" customHeight="1" x14ac:dyDescent="0.25">
      <c r="M1006" s="1"/>
      <c r="O1006" s="1"/>
      <c r="S1006" s="19">
        <v>45862</v>
      </c>
      <c r="T1006" s="19">
        <v>1.83</v>
      </c>
      <c r="U1006" s="1">
        <v>195990</v>
      </c>
      <c r="W1006" s="19">
        <v>45771</v>
      </c>
      <c r="X1006" s="19">
        <v>79.19</v>
      </c>
      <c r="Y1006" s="19">
        <v>83.28</v>
      </c>
      <c r="AA1006" s="19">
        <v>45771</v>
      </c>
      <c r="AB1006" s="19">
        <v>83.28</v>
      </c>
    </row>
    <row r="1007" spans="13:28" ht="16" customHeight="1" x14ac:dyDescent="0.25">
      <c r="M1007" s="1"/>
      <c r="O1007" s="1"/>
      <c r="S1007" s="19">
        <v>45865</v>
      </c>
      <c r="T1007" s="19">
        <v>1.78</v>
      </c>
      <c r="U1007" s="1">
        <v>343957</v>
      </c>
      <c r="W1007" s="19">
        <v>45772</v>
      </c>
      <c r="X1007" s="19">
        <v>79.290000000000006</v>
      </c>
      <c r="Y1007" s="19">
        <v>83.38</v>
      </c>
      <c r="AA1007" s="19">
        <v>45772</v>
      </c>
      <c r="AB1007" s="19">
        <v>83.38</v>
      </c>
    </row>
    <row r="1008" spans="13:28" ht="16" customHeight="1" x14ac:dyDescent="0.25">
      <c r="M1008" s="1"/>
      <c r="O1008" s="1"/>
      <c r="S1008" s="19">
        <v>45866</v>
      </c>
      <c r="T1008" s="19">
        <v>1.8</v>
      </c>
      <c r="U1008" s="1">
        <v>276704</v>
      </c>
      <c r="W1008" s="19">
        <v>45775</v>
      </c>
      <c r="X1008" s="19">
        <v>79.34</v>
      </c>
      <c r="Y1008" s="19">
        <v>83.43</v>
      </c>
      <c r="AA1008" s="19">
        <v>45775</v>
      </c>
      <c r="AB1008" s="19">
        <v>83.43</v>
      </c>
    </row>
    <row r="1009" spans="13:28" ht="16" customHeight="1" x14ac:dyDescent="0.25">
      <c r="M1009" s="1"/>
      <c r="O1009" s="1"/>
      <c r="S1009" s="19">
        <v>45867</v>
      </c>
      <c r="T1009" s="19">
        <v>1.66</v>
      </c>
      <c r="U1009" s="1">
        <v>374200</v>
      </c>
      <c r="W1009" s="19">
        <v>45776</v>
      </c>
      <c r="X1009" s="19">
        <v>79.38</v>
      </c>
      <c r="Y1009" s="19">
        <v>83.47</v>
      </c>
      <c r="AA1009" s="19">
        <v>45776</v>
      </c>
      <c r="AB1009" s="19">
        <v>83.47</v>
      </c>
    </row>
    <row r="1010" spans="13:28" ht="16" customHeight="1" x14ac:dyDescent="0.25">
      <c r="M1010" s="1"/>
      <c r="O1010" s="1"/>
      <c r="S1010" s="19">
        <v>45868</v>
      </c>
      <c r="T1010" s="19">
        <v>1.62</v>
      </c>
      <c r="U1010" s="1">
        <v>233093</v>
      </c>
      <c r="W1010" s="19">
        <v>45777</v>
      </c>
      <c r="X1010" s="19">
        <v>79.09</v>
      </c>
      <c r="Y1010" s="19">
        <v>83.18</v>
      </c>
      <c r="AA1010" s="19">
        <v>45777</v>
      </c>
      <c r="AB1010" s="19">
        <v>83.18</v>
      </c>
    </row>
    <row r="1011" spans="13:28" ht="16" customHeight="1" x14ac:dyDescent="0.25">
      <c r="M1011" s="1"/>
      <c r="O1011" s="1"/>
      <c r="S1011" s="19">
        <v>45869</v>
      </c>
      <c r="T1011" s="19">
        <v>1.54</v>
      </c>
      <c r="U1011" s="1">
        <v>344928</v>
      </c>
      <c r="W1011" s="19">
        <v>45778</v>
      </c>
      <c r="X1011" s="19">
        <v>79.069999999999993</v>
      </c>
      <c r="Y1011" s="19">
        <v>83.15</v>
      </c>
      <c r="AA1011" s="19">
        <v>45778</v>
      </c>
      <c r="AB1011" s="19">
        <v>83.15</v>
      </c>
    </row>
    <row r="1012" spans="13:28" ht="16" customHeight="1" x14ac:dyDescent="0.25">
      <c r="M1012" s="1"/>
      <c r="O1012" s="1"/>
      <c r="S1012" s="19">
        <v>45872</v>
      </c>
      <c r="T1012" s="19">
        <v>1.6</v>
      </c>
      <c r="U1012" s="1">
        <v>214894</v>
      </c>
      <c r="W1012" s="19">
        <v>45779</v>
      </c>
      <c r="X1012" s="19">
        <v>79.180000000000007</v>
      </c>
      <c r="Y1012" s="19">
        <v>83.27</v>
      </c>
      <c r="AA1012" s="19">
        <v>45779</v>
      </c>
      <c r="AB1012" s="19">
        <v>83.27</v>
      </c>
    </row>
    <row r="1013" spans="13:28" ht="16" customHeight="1" x14ac:dyDescent="0.25">
      <c r="M1013" s="1"/>
      <c r="O1013" s="1"/>
      <c r="S1013" s="19">
        <v>45873</v>
      </c>
      <c r="T1013" s="19">
        <v>1.65</v>
      </c>
      <c r="U1013" s="1">
        <v>111690</v>
      </c>
      <c r="W1013" s="19">
        <v>45782</v>
      </c>
      <c r="X1013" s="19">
        <v>79.33</v>
      </c>
      <c r="Y1013" s="19">
        <v>83.42</v>
      </c>
      <c r="AA1013" s="19">
        <v>45782</v>
      </c>
      <c r="AB1013" s="19">
        <v>83.42</v>
      </c>
    </row>
    <row r="1014" spans="13:28" ht="16" customHeight="1" x14ac:dyDescent="0.25">
      <c r="M1014" s="1"/>
      <c r="O1014" s="1"/>
      <c r="S1014" s="19">
        <v>45874</v>
      </c>
      <c r="T1014" s="19">
        <v>1.7</v>
      </c>
      <c r="U1014" s="1">
        <v>333902</v>
      </c>
      <c r="W1014" s="19">
        <v>45783</v>
      </c>
      <c r="X1014" s="19">
        <v>79.510000000000005</v>
      </c>
      <c r="Y1014" s="19">
        <v>83.6</v>
      </c>
      <c r="AA1014" s="19">
        <v>45783</v>
      </c>
      <c r="AB1014" s="19">
        <v>83.6</v>
      </c>
    </row>
    <row r="1015" spans="13:28" ht="16" customHeight="1" x14ac:dyDescent="0.25">
      <c r="M1015" s="1"/>
      <c r="O1015" s="1"/>
      <c r="S1015" s="19">
        <v>45875</v>
      </c>
      <c r="T1015" s="19">
        <v>1.4</v>
      </c>
      <c r="U1015" s="1">
        <v>568246</v>
      </c>
      <c r="W1015" s="19">
        <v>45784</v>
      </c>
      <c r="X1015" s="19">
        <v>79.56</v>
      </c>
      <c r="Y1015" s="19">
        <v>83.65</v>
      </c>
      <c r="AA1015" s="19">
        <v>45784</v>
      </c>
      <c r="AB1015" s="19">
        <v>83.65</v>
      </c>
    </row>
    <row r="1016" spans="13:28" ht="16" customHeight="1" x14ac:dyDescent="0.25">
      <c r="M1016" s="1"/>
      <c r="O1016" s="1"/>
      <c r="S1016" s="19">
        <v>45876</v>
      </c>
      <c r="T1016" s="19">
        <v>1.41</v>
      </c>
      <c r="U1016" s="1">
        <v>330429</v>
      </c>
      <c r="W1016" s="19">
        <v>45785</v>
      </c>
      <c r="X1016" s="19">
        <v>79.81</v>
      </c>
      <c r="Y1016" s="19">
        <v>83.9</v>
      </c>
      <c r="AA1016" s="19">
        <v>45785</v>
      </c>
      <c r="AB1016" s="19">
        <v>83.9</v>
      </c>
    </row>
    <row r="1017" spans="13:28" ht="16" customHeight="1" x14ac:dyDescent="0.25">
      <c r="M1017" s="1"/>
      <c r="O1017" s="1"/>
      <c r="S1017" s="19">
        <v>45879</v>
      </c>
      <c r="T1017" s="19">
        <v>1.35</v>
      </c>
      <c r="U1017" s="1">
        <v>284071</v>
      </c>
      <c r="W1017" s="19">
        <v>45786</v>
      </c>
      <c r="X1017" s="19">
        <v>80.41</v>
      </c>
      <c r="Y1017" s="19">
        <v>84.5</v>
      </c>
      <c r="AA1017" s="19">
        <v>45786</v>
      </c>
      <c r="AB1017" s="19">
        <v>84.5</v>
      </c>
    </row>
    <row r="1018" spans="13:28" ht="16" customHeight="1" x14ac:dyDescent="0.25">
      <c r="M1018" s="1"/>
      <c r="O1018" s="1"/>
      <c r="S1018" s="19">
        <v>45880</v>
      </c>
      <c r="T1018" s="19">
        <v>1.38</v>
      </c>
      <c r="U1018" s="1">
        <v>229049</v>
      </c>
      <c r="W1018" s="19">
        <v>45789</v>
      </c>
      <c r="X1018" s="19">
        <v>82.12</v>
      </c>
      <c r="Y1018" s="19">
        <v>86.21</v>
      </c>
      <c r="AA1018" s="19">
        <v>45789</v>
      </c>
      <c r="AB1018" s="19">
        <v>86.21</v>
      </c>
    </row>
    <row r="1019" spans="13:28" ht="16" customHeight="1" x14ac:dyDescent="0.25">
      <c r="M1019" s="1"/>
      <c r="O1019" s="1"/>
      <c r="S1019" s="19">
        <v>45881</v>
      </c>
      <c r="T1019" s="19">
        <v>1.36</v>
      </c>
      <c r="U1019" s="1">
        <v>355551</v>
      </c>
      <c r="W1019" s="19">
        <v>45790</v>
      </c>
      <c r="X1019" s="19">
        <v>82.23</v>
      </c>
      <c r="Y1019" s="19">
        <v>86.31</v>
      </c>
      <c r="AA1019" s="19">
        <v>45790</v>
      </c>
      <c r="AB1019" s="19">
        <v>86.31</v>
      </c>
    </row>
    <row r="1020" spans="13:28" ht="16" customHeight="1" x14ac:dyDescent="0.25">
      <c r="M1020" s="1"/>
      <c r="O1020" s="1"/>
      <c r="S1020" s="19">
        <v>45882</v>
      </c>
      <c r="T1020" s="19">
        <v>1.3</v>
      </c>
      <c r="U1020" s="1">
        <v>353410</v>
      </c>
      <c r="W1020" s="19">
        <v>45791</v>
      </c>
      <c r="X1020" s="19">
        <v>83.51</v>
      </c>
      <c r="Y1020" s="19">
        <v>87.6</v>
      </c>
      <c r="AA1020" s="19">
        <v>45791</v>
      </c>
      <c r="AB1020" s="19">
        <v>87.6</v>
      </c>
    </row>
    <row r="1021" spans="13:28" ht="16" customHeight="1" x14ac:dyDescent="0.25">
      <c r="M1021" s="1"/>
      <c r="O1021" s="1"/>
      <c r="S1021" s="19">
        <v>45883</v>
      </c>
      <c r="T1021" s="19">
        <v>1.32</v>
      </c>
      <c r="U1021" s="1">
        <v>494386</v>
      </c>
      <c r="W1021" s="19">
        <v>45792</v>
      </c>
      <c r="X1021" s="19">
        <v>85.91</v>
      </c>
      <c r="Y1021" s="19">
        <v>90</v>
      </c>
      <c r="AA1021" s="19">
        <v>45792</v>
      </c>
      <c r="AB1021" s="19">
        <v>90</v>
      </c>
    </row>
    <row r="1022" spans="13:28" ht="16" customHeight="1" x14ac:dyDescent="0.25">
      <c r="M1022" s="1"/>
      <c r="O1022" s="1"/>
      <c r="S1022" s="19">
        <v>45886</v>
      </c>
      <c r="T1022" s="19">
        <v>1.36</v>
      </c>
      <c r="U1022" s="1">
        <v>481332</v>
      </c>
      <c r="W1022" s="19">
        <v>45793</v>
      </c>
      <c r="X1022" s="19">
        <v>84.59</v>
      </c>
      <c r="Y1022" s="19">
        <v>88.67</v>
      </c>
      <c r="AA1022" s="19">
        <v>45793</v>
      </c>
      <c r="AB1022" s="19">
        <v>88.67</v>
      </c>
    </row>
    <row r="1023" spans="13:28" ht="16" customHeight="1" x14ac:dyDescent="0.25">
      <c r="M1023" s="1"/>
      <c r="O1023" s="1"/>
      <c r="S1023" s="19">
        <v>45887</v>
      </c>
      <c r="T1023" s="19">
        <v>1.32</v>
      </c>
      <c r="U1023" s="1">
        <v>234313</v>
      </c>
      <c r="W1023" s="19">
        <v>45796</v>
      </c>
      <c r="X1023" s="19">
        <v>84.93</v>
      </c>
      <c r="Y1023" s="19">
        <v>89.02</v>
      </c>
      <c r="AA1023" s="19">
        <v>45796</v>
      </c>
      <c r="AB1023" s="19">
        <v>89.02</v>
      </c>
    </row>
    <row r="1024" spans="13:28" ht="16" customHeight="1" x14ac:dyDescent="0.25">
      <c r="M1024" s="1"/>
      <c r="O1024" s="1"/>
      <c r="S1024" s="19">
        <v>45888</v>
      </c>
      <c r="T1024" s="19">
        <v>1.28</v>
      </c>
      <c r="U1024" s="1">
        <v>230108</v>
      </c>
      <c r="W1024" s="19">
        <v>45797</v>
      </c>
      <c r="X1024" s="19">
        <v>85</v>
      </c>
      <c r="Y1024" s="19">
        <v>89.09</v>
      </c>
      <c r="AA1024" s="19">
        <v>45797</v>
      </c>
      <c r="AB1024" s="19">
        <v>89.09</v>
      </c>
    </row>
    <row r="1025" spans="13:28" ht="16" customHeight="1" x14ac:dyDescent="0.25">
      <c r="M1025" s="1"/>
      <c r="O1025" s="1"/>
      <c r="S1025" s="19">
        <v>45889</v>
      </c>
      <c r="T1025" s="19">
        <v>1.27</v>
      </c>
      <c r="U1025" s="1">
        <v>404151</v>
      </c>
      <c r="W1025" s="19">
        <v>45798</v>
      </c>
      <c r="X1025" s="19">
        <v>84.94</v>
      </c>
      <c r="Y1025" s="19">
        <v>89.03</v>
      </c>
      <c r="AA1025" s="19">
        <v>45798</v>
      </c>
      <c r="AB1025" s="19">
        <v>89.03</v>
      </c>
    </row>
    <row r="1026" spans="13:28" ht="16" customHeight="1" x14ac:dyDescent="0.25">
      <c r="M1026" s="1"/>
      <c r="O1026" s="1"/>
      <c r="S1026" s="19">
        <v>45890</v>
      </c>
      <c r="T1026" s="19">
        <v>1.33</v>
      </c>
      <c r="U1026" s="1">
        <v>522532</v>
      </c>
      <c r="W1026" s="19">
        <v>45799</v>
      </c>
      <c r="X1026" s="19">
        <v>84.86</v>
      </c>
      <c r="Y1026" s="19">
        <v>88.94</v>
      </c>
      <c r="AA1026" s="19">
        <v>45799</v>
      </c>
      <c r="AB1026" s="19">
        <v>88.94</v>
      </c>
    </row>
    <row r="1027" spans="13:28" ht="16" customHeight="1" x14ac:dyDescent="0.25">
      <c r="M1027" s="1"/>
      <c r="O1027" s="1"/>
      <c r="S1027" s="19">
        <v>45893</v>
      </c>
      <c r="T1027" s="19">
        <v>1.28</v>
      </c>
      <c r="U1027" s="1">
        <v>183828</v>
      </c>
      <c r="W1027" s="19">
        <v>45800</v>
      </c>
      <c r="X1027" s="19">
        <v>84.66</v>
      </c>
      <c r="Y1027" s="19">
        <v>88.75</v>
      </c>
      <c r="AA1027" s="19">
        <v>45800</v>
      </c>
      <c r="AB1027" s="19">
        <v>88.75</v>
      </c>
    </row>
    <row r="1028" spans="13:28" ht="16" customHeight="1" x14ac:dyDescent="0.25">
      <c r="M1028" s="1"/>
      <c r="O1028" s="1"/>
      <c r="S1028" s="19">
        <v>45894</v>
      </c>
      <c r="T1028" s="19">
        <v>1.26</v>
      </c>
      <c r="U1028" s="1">
        <v>300479</v>
      </c>
      <c r="W1028" s="19">
        <v>45803</v>
      </c>
      <c r="X1028" s="19">
        <v>84.66</v>
      </c>
      <c r="Y1028" s="19">
        <v>88.75</v>
      </c>
      <c r="AA1028" s="19">
        <v>45803</v>
      </c>
      <c r="AB1028" s="19">
        <v>88.75</v>
      </c>
    </row>
    <row r="1029" spans="13:28" ht="16" customHeight="1" x14ac:dyDescent="0.25">
      <c r="M1029" s="1"/>
      <c r="O1029" s="1"/>
      <c r="S1029" s="19">
        <v>45895</v>
      </c>
      <c r="T1029" s="19">
        <v>1.26</v>
      </c>
      <c r="U1029" s="1">
        <v>291050</v>
      </c>
      <c r="W1029" s="19">
        <v>45804</v>
      </c>
      <c r="X1029" s="19">
        <v>84.63</v>
      </c>
      <c r="Y1029" s="19">
        <v>88.73</v>
      </c>
      <c r="AA1029" s="19">
        <v>45804</v>
      </c>
      <c r="AB1029" s="19">
        <v>88.73</v>
      </c>
    </row>
    <row r="1030" spans="13:28" ht="16" customHeight="1" x14ac:dyDescent="0.25">
      <c r="M1030" s="1"/>
      <c r="O1030" s="1"/>
      <c r="S1030" s="19">
        <v>45896</v>
      </c>
      <c r="T1030" s="19">
        <v>1.25</v>
      </c>
      <c r="U1030" s="1">
        <v>352952</v>
      </c>
      <c r="W1030" s="19">
        <v>45805</v>
      </c>
      <c r="X1030" s="19">
        <v>84.66</v>
      </c>
      <c r="Y1030" s="19">
        <v>88.75</v>
      </c>
      <c r="AA1030" s="19">
        <v>45805</v>
      </c>
      <c r="AB1030" s="19">
        <v>88.75</v>
      </c>
    </row>
    <row r="1031" spans="13:28" ht="16" customHeight="1" x14ac:dyDescent="0.25">
      <c r="M1031" s="1"/>
      <c r="O1031" s="1"/>
      <c r="S1031" s="19">
        <v>45897</v>
      </c>
      <c r="T1031" s="19">
        <v>1.26</v>
      </c>
      <c r="U1031" s="1">
        <v>503817</v>
      </c>
      <c r="W1031" s="19">
        <v>45806</v>
      </c>
      <c r="X1031" s="19">
        <v>84.91</v>
      </c>
      <c r="Y1031" s="19">
        <v>89</v>
      </c>
      <c r="AA1031" s="19">
        <v>45806</v>
      </c>
      <c r="AB1031" s="19">
        <v>89</v>
      </c>
    </row>
    <row r="1032" spans="13:28" ht="16" customHeight="1" x14ac:dyDescent="0.25">
      <c r="M1032" s="1"/>
      <c r="O1032" s="1"/>
      <c r="S1032" s="19">
        <v>45901</v>
      </c>
      <c r="T1032" s="19">
        <v>1.25</v>
      </c>
      <c r="U1032" s="1">
        <v>454239</v>
      </c>
      <c r="W1032" s="19">
        <v>45807</v>
      </c>
      <c r="X1032" s="19">
        <v>84.97</v>
      </c>
      <c r="Y1032" s="19">
        <v>89.06</v>
      </c>
      <c r="AA1032" s="19">
        <v>45807</v>
      </c>
      <c r="AB1032" s="19">
        <v>89.06</v>
      </c>
    </row>
    <row r="1033" spans="13:28" ht="16" customHeight="1" x14ac:dyDescent="0.25">
      <c r="M1033" s="1"/>
      <c r="O1033" s="1"/>
      <c r="S1033" s="19">
        <v>45902</v>
      </c>
      <c r="T1033" s="19">
        <v>1.25</v>
      </c>
      <c r="U1033" s="1">
        <v>422194</v>
      </c>
      <c r="W1033" s="19">
        <v>45810</v>
      </c>
      <c r="X1033" s="19">
        <v>85.01</v>
      </c>
      <c r="Y1033" s="19">
        <v>89.1</v>
      </c>
      <c r="AA1033" s="19">
        <v>45810</v>
      </c>
      <c r="AB1033" s="19">
        <v>89.1</v>
      </c>
    </row>
    <row r="1034" spans="13:28" ht="16" customHeight="1" x14ac:dyDescent="0.25">
      <c r="M1034" s="1"/>
      <c r="O1034" s="1"/>
      <c r="S1034" s="19">
        <v>45903</v>
      </c>
      <c r="T1034" s="19">
        <v>1.4</v>
      </c>
      <c r="U1034" s="1">
        <v>4441057</v>
      </c>
      <c r="W1034" s="19">
        <v>45811</v>
      </c>
      <c r="X1034" s="19">
        <v>85.01</v>
      </c>
      <c r="Y1034" s="19">
        <v>89.1</v>
      </c>
      <c r="AA1034" s="19">
        <v>45811</v>
      </c>
      <c r="AB1034" s="19">
        <v>89.1</v>
      </c>
    </row>
    <row r="1035" spans="13:28" ht="16" customHeight="1" x14ac:dyDescent="0.25">
      <c r="M1035" s="1"/>
      <c r="O1035" s="1"/>
      <c r="S1035" s="19">
        <v>45904</v>
      </c>
      <c r="T1035" s="19">
        <v>1.47</v>
      </c>
      <c r="U1035" s="1">
        <v>811034</v>
      </c>
      <c r="W1035" s="19">
        <v>45812</v>
      </c>
      <c r="X1035" s="19">
        <v>84.99</v>
      </c>
      <c r="Y1035" s="19">
        <v>89.07</v>
      </c>
      <c r="AA1035" s="19">
        <v>45812</v>
      </c>
      <c r="AB1035" s="19">
        <v>89.07</v>
      </c>
    </row>
    <row r="1036" spans="13:28" ht="16" customHeight="1" x14ac:dyDescent="0.25">
      <c r="M1036" s="1"/>
      <c r="O1036" s="1"/>
      <c r="S1036" s="19">
        <v>45907</v>
      </c>
      <c r="T1036" s="19">
        <v>1.45</v>
      </c>
      <c r="U1036" s="1">
        <v>339511</v>
      </c>
      <c r="W1036" s="19">
        <v>45813</v>
      </c>
      <c r="X1036" s="19">
        <v>85.01</v>
      </c>
      <c r="Y1036" s="19">
        <v>89.1</v>
      </c>
      <c r="AA1036" s="19">
        <v>45813</v>
      </c>
      <c r="AB1036" s="19">
        <v>89.1</v>
      </c>
    </row>
    <row r="1037" spans="13:28" ht="16" customHeight="1" x14ac:dyDescent="0.25">
      <c r="M1037" s="1"/>
      <c r="O1037" s="1"/>
      <c r="S1037" s="19">
        <v>45908</v>
      </c>
      <c r="T1037" s="19">
        <v>1.38</v>
      </c>
      <c r="U1037" s="1">
        <v>204840</v>
      </c>
      <c r="W1037" s="19">
        <v>45814</v>
      </c>
      <c r="X1037" s="19">
        <v>85.01</v>
      </c>
      <c r="Y1037" s="19">
        <v>89.1</v>
      </c>
      <c r="AA1037" s="19">
        <v>45814</v>
      </c>
      <c r="AB1037" s="19">
        <v>89.1</v>
      </c>
    </row>
    <row r="1038" spans="13:28" ht="16" customHeight="1" x14ac:dyDescent="0.25">
      <c r="M1038" s="1"/>
      <c r="O1038" s="1"/>
      <c r="S1038" s="19">
        <v>45909</v>
      </c>
      <c r="T1038" s="19">
        <v>1.31</v>
      </c>
      <c r="U1038" s="1">
        <v>1153649</v>
      </c>
      <c r="W1038" s="19">
        <v>45817</v>
      </c>
      <c r="X1038" s="19">
        <v>85.1</v>
      </c>
      <c r="Y1038" s="19">
        <v>89.19</v>
      </c>
      <c r="AA1038" s="19">
        <v>45817</v>
      </c>
      <c r="AB1038" s="19">
        <v>89.19</v>
      </c>
    </row>
    <row r="1039" spans="13:28" ht="16" customHeight="1" x14ac:dyDescent="0.25">
      <c r="M1039" s="1"/>
      <c r="O1039" s="1"/>
      <c r="S1039" s="19">
        <v>45910</v>
      </c>
      <c r="T1039" s="19">
        <v>1.38</v>
      </c>
      <c r="U1039" s="1">
        <v>279690</v>
      </c>
      <c r="W1039" s="19">
        <v>45818</v>
      </c>
      <c r="X1039" s="19">
        <v>85.11</v>
      </c>
      <c r="Y1039" s="19">
        <v>89.2</v>
      </c>
      <c r="AA1039" s="19">
        <v>45818</v>
      </c>
      <c r="AB1039" s="19">
        <v>89.2</v>
      </c>
    </row>
    <row r="1040" spans="13:28" ht="16" customHeight="1" x14ac:dyDescent="0.25">
      <c r="M1040" s="1"/>
      <c r="O1040" s="1"/>
      <c r="S1040" s="19">
        <v>45911</v>
      </c>
      <c r="T1040" s="19">
        <v>1.3</v>
      </c>
      <c r="U1040" s="1">
        <v>277457</v>
      </c>
      <c r="W1040" s="19">
        <v>45819</v>
      </c>
      <c r="X1040" s="19">
        <v>85.01</v>
      </c>
      <c r="Y1040" s="19">
        <v>89.1</v>
      </c>
      <c r="AA1040" s="19">
        <v>45819</v>
      </c>
      <c r="AB1040" s="19">
        <v>89.1</v>
      </c>
    </row>
    <row r="1041" spans="13:28" ht="16" customHeight="1" x14ac:dyDescent="0.25">
      <c r="M1041" s="1"/>
      <c r="O1041" s="1"/>
      <c r="S1041" s="19">
        <v>45914</v>
      </c>
      <c r="T1041" s="19">
        <v>1.33</v>
      </c>
      <c r="U1041" s="1">
        <v>260305</v>
      </c>
      <c r="W1041" s="19">
        <v>45820</v>
      </c>
      <c r="X1041" s="19">
        <v>84.98</v>
      </c>
      <c r="Y1041" s="19">
        <v>89.06</v>
      </c>
      <c r="AA1041" s="19">
        <v>45820</v>
      </c>
      <c r="AB1041" s="19">
        <v>89.06</v>
      </c>
    </row>
    <row r="1042" spans="13:28" ht="16" customHeight="1" x14ac:dyDescent="0.25">
      <c r="M1042" s="1"/>
      <c r="O1042" s="1"/>
      <c r="S1042" s="19">
        <v>45916</v>
      </c>
      <c r="T1042" s="19">
        <v>1.29</v>
      </c>
      <c r="U1042" s="1">
        <v>364292</v>
      </c>
      <c r="W1042" s="19">
        <v>45821</v>
      </c>
      <c r="X1042" s="19">
        <v>84.94</v>
      </c>
      <c r="Y1042" s="19">
        <v>89.03</v>
      </c>
      <c r="AA1042" s="19">
        <v>45821</v>
      </c>
      <c r="AB1042" s="19">
        <v>89.03</v>
      </c>
    </row>
    <row r="1043" spans="13:28" ht="16" customHeight="1" x14ac:dyDescent="0.25">
      <c r="M1043" s="1"/>
      <c r="O1043" s="1"/>
      <c r="S1043" s="19">
        <v>45917</v>
      </c>
      <c r="T1043" s="19">
        <v>1.35</v>
      </c>
      <c r="U1043" s="1">
        <v>330716</v>
      </c>
      <c r="W1043" s="19">
        <v>45824</v>
      </c>
      <c r="X1043" s="19">
        <v>84.99</v>
      </c>
      <c r="Y1043" s="19">
        <v>89.07</v>
      </c>
      <c r="AA1043" s="19">
        <v>45824</v>
      </c>
      <c r="AB1043" s="19">
        <v>89.07</v>
      </c>
    </row>
    <row r="1044" spans="13:28" ht="16" customHeight="1" x14ac:dyDescent="0.25">
      <c r="M1044" s="1"/>
      <c r="O1044" s="1"/>
      <c r="S1044" s="19">
        <v>45918</v>
      </c>
      <c r="T1044" s="19">
        <v>1.3</v>
      </c>
      <c r="U1044" s="1">
        <v>552635</v>
      </c>
      <c r="W1044" s="19">
        <v>45825</v>
      </c>
      <c r="X1044" s="19">
        <v>84.98</v>
      </c>
      <c r="Y1044" s="19">
        <v>89.06</v>
      </c>
      <c r="AA1044" s="19">
        <v>45825</v>
      </c>
      <c r="AB1044" s="19">
        <v>89.06</v>
      </c>
    </row>
    <row r="1045" spans="13:28" ht="16" customHeight="1" x14ac:dyDescent="0.25">
      <c r="M1045" s="1"/>
      <c r="O1045" s="1"/>
      <c r="S1045" s="19">
        <v>45921</v>
      </c>
      <c r="T1045" s="19">
        <v>1.26</v>
      </c>
      <c r="U1045" s="1">
        <v>297509</v>
      </c>
      <c r="W1045" s="19">
        <v>45826</v>
      </c>
      <c r="X1045" s="19">
        <v>84.98</v>
      </c>
      <c r="Y1045" s="19">
        <v>89.06</v>
      </c>
      <c r="AA1045" s="19">
        <v>45826</v>
      </c>
      <c r="AB1045" s="19">
        <v>89.06</v>
      </c>
    </row>
    <row r="1046" spans="13:28" ht="16" customHeight="1" x14ac:dyDescent="0.25">
      <c r="M1046" s="1"/>
      <c r="O1046" s="1"/>
      <c r="S1046" s="19">
        <v>45922</v>
      </c>
      <c r="T1046" s="19">
        <v>1.3</v>
      </c>
      <c r="U1046" s="1">
        <v>483893</v>
      </c>
      <c r="W1046" s="19">
        <v>45827</v>
      </c>
      <c r="X1046" s="19">
        <v>84.98</v>
      </c>
      <c r="Y1046" s="19">
        <v>89.06</v>
      </c>
      <c r="AA1046" s="19">
        <v>45827</v>
      </c>
      <c r="AB1046" s="19">
        <v>89.06</v>
      </c>
    </row>
    <row r="1047" spans="13:28" ht="16" customHeight="1" x14ac:dyDescent="0.25">
      <c r="M1047" s="1"/>
      <c r="O1047" s="1"/>
      <c r="S1047" s="19">
        <v>45923</v>
      </c>
      <c r="T1047" s="19">
        <v>1.27</v>
      </c>
      <c r="U1047" s="1">
        <v>182658</v>
      </c>
      <c r="W1047" s="19">
        <v>45828</v>
      </c>
      <c r="X1047" s="19">
        <v>85.33</v>
      </c>
      <c r="Y1047" s="19">
        <v>89.42</v>
      </c>
      <c r="AA1047" s="19">
        <v>45828</v>
      </c>
      <c r="AB1047" s="19">
        <v>89.42</v>
      </c>
    </row>
    <row r="1048" spans="13:28" ht="16" customHeight="1" x14ac:dyDescent="0.25">
      <c r="M1048" s="1"/>
      <c r="O1048" s="1"/>
      <c r="S1048" s="19">
        <v>45924</v>
      </c>
      <c r="T1048" s="19">
        <v>1.26</v>
      </c>
      <c r="U1048" s="1">
        <v>214244</v>
      </c>
      <c r="W1048" s="19">
        <v>45831</v>
      </c>
      <c r="X1048" s="19">
        <v>85.09</v>
      </c>
      <c r="Y1048" s="19">
        <v>89.18</v>
      </c>
      <c r="AA1048" s="19">
        <v>45831</v>
      </c>
      <c r="AB1048" s="19">
        <v>89.18</v>
      </c>
    </row>
    <row r="1049" spans="13:28" ht="16" customHeight="1" x14ac:dyDescent="0.25">
      <c r="M1049" s="1"/>
      <c r="O1049" s="1"/>
      <c r="S1049" s="19">
        <v>45925</v>
      </c>
      <c r="T1049" s="19">
        <v>1.26</v>
      </c>
      <c r="U1049" s="1">
        <v>274875</v>
      </c>
      <c r="W1049" s="19">
        <v>45832</v>
      </c>
      <c r="X1049" s="19">
        <v>85.11</v>
      </c>
      <c r="Y1049" s="19">
        <v>89.19</v>
      </c>
      <c r="AA1049" s="19">
        <v>45832</v>
      </c>
      <c r="AB1049" s="19">
        <v>89.19</v>
      </c>
    </row>
    <row r="1050" spans="13:28" ht="16" customHeight="1" x14ac:dyDescent="0.25">
      <c r="M1050" s="1"/>
      <c r="O1050" s="1"/>
      <c r="S1050" s="19">
        <v>45928</v>
      </c>
      <c r="T1050" s="19">
        <v>1.23</v>
      </c>
      <c r="U1050" s="1">
        <v>241048</v>
      </c>
      <c r="W1050" s="19">
        <v>45833</v>
      </c>
      <c r="X1050" s="19">
        <v>85.11</v>
      </c>
      <c r="Y1050" s="19">
        <v>89.19</v>
      </c>
      <c r="AA1050" s="19">
        <v>45833</v>
      </c>
      <c r="AB1050" s="19">
        <v>89.19</v>
      </c>
    </row>
    <row r="1051" spans="13:28" ht="16" customHeight="1" x14ac:dyDescent="0.25">
      <c r="M1051" s="1"/>
      <c r="O1051" s="1"/>
      <c r="S1051" s="19">
        <v>45929</v>
      </c>
      <c r="T1051" s="19">
        <v>1.22</v>
      </c>
      <c r="U1051" s="1">
        <v>250717</v>
      </c>
      <c r="W1051" s="19">
        <v>45834</v>
      </c>
      <c r="X1051" s="19">
        <v>85.09</v>
      </c>
      <c r="Y1051" s="19">
        <v>89.18</v>
      </c>
      <c r="AA1051" s="19">
        <v>45834</v>
      </c>
      <c r="AB1051" s="19">
        <v>89.18</v>
      </c>
    </row>
    <row r="1052" spans="13:28" ht="16" customHeight="1" x14ac:dyDescent="0.25">
      <c r="M1052" s="1"/>
      <c r="S1052" s="19">
        <v>45930</v>
      </c>
      <c r="T1052" s="19">
        <v>1.21</v>
      </c>
      <c r="U1052" s="1">
        <v>257034</v>
      </c>
      <c r="W1052" s="19">
        <v>45835</v>
      </c>
      <c r="X1052" s="19">
        <v>85.74</v>
      </c>
      <c r="Y1052" s="19">
        <v>89.82</v>
      </c>
      <c r="AA1052" s="19">
        <v>45835</v>
      </c>
      <c r="AB1052" s="19">
        <v>89.82</v>
      </c>
    </row>
    <row r="1053" spans="13:28" ht="16" customHeight="1" x14ac:dyDescent="0.25">
      <c r="M1053" s="1"/>
      <c r="S1053" s="19">
        <v>45931</v>
      </c>
      <c r="T1053" s="19">
        <v>1.21</v>
      </c>
      <c r="U1053" s="1">
        <v>210633</v>
      </c>
      <c r="W1053" s="19">
        <v>45838</v>
      </c>
      <c r="X1053" s="19">
        <v>85.98</v>
      </c>
      <c r="Y1053" s="19">
        <v>90.06</v>
      </c>
      <c r="AA1053" s="19">
        <v>45838</v>
      </c>
      <c r="AB1053" s="19">
        <v>90.06</v>
      </c>
    </row>
    <row r="1054" spans="13:28" ht="16" customHeight="1" x14ac:dyDescent="0.25">
      <c r="M1054" s="1"/>
      <c r="S1054" s="19">
        <v>45932</v>
      </c>
      <c r="T1054" s="19">
        <v>1.2</v>
      </c>
      <c r="U1054" s="1">
        <v>212136</v>
      </c>
      <c r="W1054" s="19">
        <v>45839</v>
      </c>
      <c r="X1054" s="19">
        <v>86.06</v>
      </c>
      <c r="Y1054" s="19">
        <v>90.15</v>
      </c>
      <c r="AA1054" s="19">
        <v>45839</v>
      </c>
      <c r="AB1054" s="19">
        <v>90.15</v>
      </c>
    </row>
    <row r="1055" spans="13:28" ht="16" customHeight="1" x14ac:dyDescent="0.25">
      <c r="M1055" s="1"/>
      <c r="S1055" s="19">
        <v>45935</v>
      </c>
      <c r="T1055" s="19">
        <v>1.1499999999999999</v>
      </c>
      <c r="U1055" s="1">
        <v>636382</v>
      </c>
      <c r="W1055" s="19">
        <v>45840</v>
      </c>
      <c r="X1055" s="19">
        <v>86.17</v>
      </c>
      <c r="Y1055" s="19">
        <v>90.26</v>
      </c>
      <c r="AA1055" s="19">
        <v>45840</v>
      </c>
      <c r="AB1055" s="19">
        <v>90.26</v>
      </c>
    </row>
    <row r="1056" spans="13:28" ht="16" customHeight="1" x14ac:dyDescent="0.25">
      <c r="M1056" s="1"/>
      <c r="S1056" s="19">
        <v>45936</v>
      </c>
      <c r="T1056" s="19">
        <v>1.07</v>
      </c>
      <c r="U1056" s="1">
        <v>545356</v>
      </c>
      <c r="W1056" s="19">
        <v>45841</v>
      </c>
      <c r="X1056" s="19">
        <v>86.81</v>
      </c>
      <c r="Y1056" s="19">
        <v>90.9</v>
      </c>
      <c r="AA1056" s="19">
        <v>45841</v>
      </c>
      <c r="AB1056" s="19">
        <v>90.9</v>
      </c>
    </row>
    <row r="1057" spans="13:28" ht="16" customHeight="1" x14ac:dyDescent="0.25">
      <c r="M1057" s="1"/>
      <c r="S1057" s="19">
        <v>45937</v>
      </c>
      <c r="T1057" s="19">
        <v>1.0900000000000001</v>
      </c>
      <c r="U1057" s="1">
        <v>394483</v>
      </c>
      <c r="W1057" s="19">
        <v>45842</v>
      </c>
      <c r="X1057" s="19">
        <v>86.81</v>
      </c>
      <c r="Y1057" s="19">
        <v>90.9</v>
      </c>
      <c r="AA1057" s="19">
        <v>45842</v>
      </c>
      <c r="AB1057" s="19">
        <v>90.9</v>
      </c>
    </row>
    <row r="1058" spans="13:28" ht="16" customHeight="1" x14ac:dyDescent="0.25">
      <c r="M1058" s="1"/>
      <c r="S1058" s="19">
        <v>45938</v>
      </c>
      <c r="T1058" s="19">
        <v>1.07</v>
      </c>
      <c r="U1058" s="1">
        <v>136294</v>
      </c>
      <c r="W1058" s="19">
        <v>45845</v>
      </c>
      <c r="X1058" s="19">
        <v>86.79</v>
      </c>
      <c r="Y1058" s="19">
        <v>90.88</v>
      </c>
      <c r="AA1058" s="19">
        <v>45845</v>
      </c>
      <c r="AB1058" s="19">
        <v>90.88</v>
      </c>
    </row>
    <row r="1059" spans="13:28" ht="16" customHeight="1" x14ac:dyDescent="0.25">
      <c r="M1059" s="1"/>
      <c r="S1059" s="19">
        <v>45939</v>
      </c>
      <c r="T1059" s="19">
        <v>0.99</v>
      </c>
      <c r="U1059" s="1">
        <v>558443</v>
      </c>
      <c r="W1059" s="19">
        <v>45846</v>
      </c>
      <c r="X1059" s="19">
        <v>86.82</v>
      </c>
      <c r="Y1059" s="19">
        <v>90.91</v>
      </c>
      <c r="AA1059" s="19">
        <v>45846</v>
      </c>
      <c r="AB1059" s="19">
        <v>90.91</v>
      </c>
    </row>
    <row r="1060" spans="13:28" ht="16" customHeight="1" x14ac:dyDescent="0.25">
      <c r="M1060" s="1"/>
      <c r="S1060" s="19">
        <v>45942</v>
      </c>
      <c r="T1060" s="19">
        <v>1.07</v>
      </c>
      <c r="U1060" s="1">
        <v>335865</v>
      </c>
      <c r="W1060" s="19">
        <v>45847</v>
      </c>
      <c r="X1060" s="19">
        <v>86.49</v>
      </c>
      <c r="Y1060" s="19">
        <v>90.58</v>
      </c>
      <c r="AA1060" s="19">
        <v>45847</v>
      </c>
      <c r="AB1060" s="19">
        <v>90.58</v>
      </c>
    </row>
    <row r="1061" spans="13:28" ht="16" customHeight="1" x14ac:dyDescent="0.25">
      <c r="M1061" s="1"/>
      <c r="S1061" s="19">
        <v>45943</v>
      </c>
      <c r="T1061" s="19">
        <v>1.04</v>
      </c>
      <c r="U1061" s="1">
        <v>208236</v>
      </c>
      <c r="W1061" s="19">
        <v>45848</v>
      </c>
      <c r="X1061" s="19">
        <v>88.06</v>
      </c>
      <c r="Y1061" s="19">
        <v>91.19</v>
      </c>
      <c r="AA1061" s="19">
        <v>45848</v>
      </c>
      <c r="AB1061" s="19">
        <v>91.19</v>
      </c>
    </row>
    <row r="1062" spans="13:28" ht="16" customHeight="1" x14ac:dyDescent="0.25">
      <c r="M1062" s="1"/>
      <c r="S1062" s="19">
        <v>45944</v>
      </c>
      <c r="T1062" s="19">
        <v>1.1000000000000001</v>
      </c>
      <c r="U1062" s="1">
        <v>434599</v>
      </c>
      <c r="W1062" s="19">
        <v>45849</v>
      </c>
      <c r="X1062" s="19">
        <v>88.15</v>
      </c>
      <c r="Y1062" s="19">
        <v>91.28</v>
      </c>
      <c r="AA1062" s="19">
        <v>45849</v>
      </c>
      <c r="AB1062" s="19">
        <v>91.28</v>
      </c>
    </row>
    <row r="1063" spans="13:28" ht="16" customHeight="1" x14ac:dyDescent="0.25">
      <c r="M1063" s="1"/>
      <c r="S1063" s="19">
        <v>45946</v>
      </c>
      <c r="T1063" s="19">
        <v>1.01</v>
      </c>
      <c r="U1063" s="1">
        <v>143588</v>
      </c>
      <c r="W1063" s="19">
        <v>45852</v>
      </c>
      <c r="X1063" s="19">
        <v>88.19</v>
      </c>
      <c r="Y1063" s="19">
        <v>91.31</v>
      </c>
      <c r="AA1063" s="19">
        <v>45852</v>
      </c>
      <c r="AB1063" s="19">
        <v>91.31</v>
      </c>
    </row>
    <row r="1064" spans="13:28" ht="16" customHeight="1" x14ac:dyDescent="0.25">
      <c r="M1064" s="1"/>
      <c r="S1064" s="19">
        <v>45949</v>
      </c>
      <c r="T1064" s="19">
        <v>1.01</v>
      </c>
      <c r="U1064" s="1">
        <v>144456</v>
      </c>
      <c r="W1064" s="19">
        <v>45853</v>
      </c>
      <c r="X1064" s="19">
        <v>88.34</v>
      </c>
      <c r="Y1064" s="19">
        <v>91.47</v>
      </c>
      <c r="AA1064" s="19">
        <v>45853</v>
      </c>
      <c r="AB1064" s="19">
        <v>91.47</v>
      </c>
    </row>
    <row r="1065" spans="13:28" ht="16" customHeight="1" x14ac:dyDescent="0.25">
      <c r="M1065" s="1"/>
      <c r="S1065" s="19">
        <v>45950</v>
      </c>
      <c r="T1065" s="19">
        <v>1.06</v>
      </c>
      <c r="U1065" s="1">
        <v>294234</v>
      </c>
      <c r="W1065" s="19">
        <v>45854</v>
      </c>
      <c r="X1065" s="19">
        <v>88.35</v>
      </c>
      <c r="Y1065" s="19">
        <v>91.47</v>
      </c>
      <c r="AA1065" s="19">
        <v>45854</v>
      </c>
      <c r="AB1065" s="19">
        <v>91.47</v>
      </c>
    </row>
    <row r="1066" spans="13:28" ht="16" customHeight="1" x14ac:dyDescent="0.25">
      <c r="M1066" s="1"/>
      <c r="S1066" s="19">
        <v>45951</v>
      </c>
      <c r="T1066" s="19">
        <v>1.04</v>
      </c>
      <c r="U1066" s="1">
        <v>280061</v>
      </c>
      <c r="W1066" s="19">
        <v>45855</v>
      </c>
      <c r="X1066" s="19">
        <v>88.46</v>
      </c>
      <c r="Y1066" s="19">
        <v>91.58</v>
      </c>
      <c r="AA1066" s="19">
        <v>45855</v>
      </c>
      <c r="AB1066" s="19">
        <v>91.58</v>
      </c>
    </row>
    <row r="1067" spans="13:28" ht="16" customHeight="1" x14ac:dyDescent="0.25">
      <c r="M1067" s="1"/>
      <c r="S1067" s="19">
        <v>45952</v>
      </c>
      <c r="T1067" s="19">
        <v>1.02</v>
      </c>
      <c r="U1067" s="1">
        <v>108918</v>
      </c>
      <c r="W1067" s="19">
        <v>45856</v>
      </c>
      <c r="X1067" s="19">
        <v>88.46</v>
      </c>
      <c r="Y1067" s="19">
        <v>91.59</v>
      </c>
      <c r="AA1067" s="19">
        <v>45856</v>
      </c>
      <c r="AB1067" s="19">
        <v>91.59</v>
      </c>
    </row>
    <row r="1068" spans="13:28" ht="16" customHeight="1" x14ac:dyDescent="0.25">
      <c r="M1068" s="1"/>
      <c r="S1068" s="19">
        <v>45953</v>
      </c>
      <c r="T1068" s="19">
        <v>1.05</v>
      </c>
      <c r="U1068" s="1">
        <v>187703</v>
      </c>
      <c r="W1068" s="19">
        <v>45859</v>
      </c>
      <c r="X1068" s="19">
        <v>88.51</v>
      </c>
      <c r="Y1068" s="19">
        <v>91.64</v>
      </c>
      <c r="AA1068" s="19">
        <v>45859</v>
      </c>
      <c r="AB1068" s="19">
        <v>91.64</v>
      </c>
    </row>
    <row r="1069" spans="13:28" ht="16" customHeight="1" x14ac:dyDescent="0.25">
      <c r="M1069" s="1"/>
      <c r="S1069" s="19">
        <v>45956</v>
      </c>
      <c r="T1069" s="19">
        <v>1.01</v>
      </c>
      <c r="U1069" s="1">
        <v>267977</v>
      </c>
      <c r="W1069" s="19">
        <v>45860</v>
      </c>
      <c r="X1069" s="19">
        <v>88.79</v>
      </c>
      <c r="Y1069" s="19">
        <v>91.91</v>
      </c>
      <c r="AA1069" s="19">
        <v>45860</v>
      </c>
      <c r="AB1069" s="19">
        <v>91.91</v>
      </c>
    </row>
    <row r="1070" spans="13:28" ht="16" customHeight="1" x14ac:dyDescent="0.25">
      <c r="M1070" s="1"/>
      <c r="S1070" s="19">
        <v>45957</v>
      </c>
      <c r="T1070" s="19">
        <v>0.99</v>
      </c>
      <c r="U1070" s="1">
        <v>245795</v>
      </c>
      <c r="W1070" s="19">
        <v>45861</v>
      </c>
      <c r="X1070" s="19">
        <v>88.84</v>
      </c>
      <c r="Y1070" s="19">
        <v>91.96</v>
      </c>
      <c r="AA1070" s="19">
        <v>45861</v>
      </c>
      <c r="AB1070" s="19">
        <v>91.96</v>
      </c>
    </row>
    <row r="1071" spans="13:28" ht="16" customHeight="1" x14ac:dyDescent="0.25">
      <c r="M1071" s="1"/>
      <c r="S1071" s="19">
        <v>45958</v>
      </c>
      <c r="T1071" s="19">
        <v>0.96</v>
      </c>
      <c r="U1071" s="1">
        <v>387139</v>
      </c>
      <c r="W1071" s="19">
        <v>45862</v>
      </c>
      <c r="X1071" s="19">
        <v>88.94</v>
      </c>
      <c r="Y1071" s="19">
        <v>92.07</v>
      </c>
      <c r="AA1071" s="19">
        <v>45862</v>
      </c>
      <c r="AB1071" s="19">
        <v>92.07</v>
      </c>
    </row>
    <row r="1072" spans="13:28" ht="16" customHeight="1" x14ac:dyDescent="0.25">
      <c r="M1072" s="1"/>
      <c r="S1072" s="19">
        <v>45959</v>
      </c>
      <c r="T1072" s="19">
        <v>0.91</v>
      </c>
      <c r="U1072" s="1">
        <v>281670</v>
      </c>
      <c r="W1072" s="19">
        <v>45863</v>
      </c>
      <c r="X1072" s="19">
        <v>88.91</v>
      </c>
      <c r="Y1072" s="19">
        <v>92.04</v>
      </c>
      <c r="AA1072" s="19">
        <v>45863</v>
      </c>
      <c r="AB1072" s="19">
        <v>92.04</v>
      </c>
    </row>
    <row r="1073" spans="13:28" ht="16" customHeight="1" x14ac:dyDescent="0.25">
      <c r="M1073" s="1"/>
      <c r="S1073" s="19">
        <v>45960</v>
      </c>
      <c r="T1073" s="19">
        <v>0.92</v>
      </c>
      <c r="U1073" s="1">
        <v>385200</v>
      </c>
      <c r="W1073" s="19">
        <v>45866</v>
      </c>
      <c r="X1073" s="19">
        <v>88.98</v>
      </c>
      <c r="Y1073" s="19">
        <v>92.11</v>
      </c>
      <c r="AA1073" s="19">
        <v>45866</v>
      </c>
      <c r="AB1073" s="19">
        <v>92.11</v>
      </c>
    </row>
    <row r="1074" spans="13:28" ht="16" customHeight="1" x14ac:dyDescent="0.25">
      <c r="M1074" s="1"/>
      <c r="S1074" s="19">
        <v>45963</v>
      </c>
      <c r="T1074" s="19">
        <v>0.91</v>
      </c>
      <c r="U1074" s="1">
        <v>605463</v>
      </c>
      <c r="W1074" s="19">
        <v>45867</v>
      </c>
      <c r="X1074" s="19">
        <v>88.91</v>
      </c>
      <c r="Y1074" s="19">
        <v>92.04</v>
      </c>
      <c r="AA1074" s="19">
        <v>45867</v>
      </c>
      <c r="AB1074" s="19">
        <v>92.04</v>
      </c>
    </row>
    <row r="1075" spans="13:28" ht="16" customHeight="1" x14ac:dyDescent="0.25">
      <c r="M1075" s="1"/>
      <c r="S1075" s="19">
        <v>45964</v>
      </c>
      <c r="T1075" s="19">
        <v>0.91</v>
      </c>
      <c r="U1075" s="1">
        <v>179947</v>
      </c>
      <c r="W1075" s="19">
        <v>45868</v>
      </c>
      <c r="X1075" s="19">
        <v>88.94</v>
      </c>
      <c r="Y1075" s="19">
        <v>92.07</v>
      </c>
      <c r="AA1075" s="19">
        <v>45868</v>
      </c>
      <c r="AB1075" s="19">
        <v>92.07</v>
      </c>
    </row>
    <row r="1076" spans="13:28" ht="16" customHeight="1" x14ac:dyDescent="0.25">
      <c r="M1076" s="1"/>
      <c r="S1076" s="19">
        <v>45965</v>
      </c>
      <c r="T1076" s="19">
        <v>1.01</v>
      </c>
      <c r="U1076" s="1">
        <v>495982</v>
      </c>
      <c r="W1076" s="19">
        <v>45869</v>
      </c>
      <c r="X1076" s="19">
        <v>88.94</v>
      </c>
      <c r="Y1076" s="19">
        <v>92.06</v>
      </c>
      <c r="AA1076" s="19">
        <v>45869</v>
      </c>
      <c r="AB1076" s="19">
        <v>92.06</v>
      </c>
    </row>
    <row r="1077" spans="13:28" ht="16" customHeight="1" x14ac:dyDescent="0.25">
      <c r="M1077" s="1"/>
      <c r="S1077" s="19">
        <v>45966</v>
      </c>
      <c r="T1077" s="19">
        <v>0.86</v>
      </c>
      <c r="U1077" s="1">
        <v>791492</v>
      </c>
      <c r="W1077" s="19">
        <v>45870</v>
      </c>
      <c r="X1077" s="19">
        <v>88.99</v>
      </c>
      <c r="Y1077" s="19">
        <v>92.11</v>
      </c>
      <c r="AA1077" s="19">
        <v>45870</v>
      </c>
      <c r="AB1077" s="19">
        <v>92.11</v>
      </c>
    </row>
    <row r="1078" spans="13:28" ht="16" customHeight="1" x14ac:dyDescent="0.25">
      <c r="M1078" s="1"/>
      <c r="S1078" s="19">
        <v>45967</v>
      </c>
      <c r="T1078" s="19">
        <v>0.81</v>
      </c>
      <c r="U1078" s="1">
        <v>1384466</v>
      </c>
      <c r="W1078" s="19">
        <v>45873</v>
      </c>
      <c r="X1078" s="19">
        <v>89</v>
      </c>
      <c r="Y1078" s="19">
        <v>92.13</v>
      </c>
      <c r="AA1078" s="19">
        <v>45873</v>
      </c>
      <c r="AB1078" s="19">
        <v>92.13</v>
      </c>
    </row>
    <row r="1079" spans="13:28" ht="16" customHeight="1" x14ac:dyDescent="0.25">
      <c r="M1079" s="1"/>
      <c r="S1079" s="19">
        <v>45970</v>
      </c>
      <c r="T1079" s="19">
        <v>0.91</v>
      </c>
      <c r="U1079" s="1">
        <v>686376</v>
      </c>
      <c r="W1079" s="19">
        <v>45874</v>
      </c>
      <c r="X1079" s="19">
        <v>88.98</v>
      </c>
      <c r="Y1079" s="19">
        <v>92.1</v>
      </c>
      <c r="AA1079" s="19">
        <v>45874</v>
      </c>
      <c r="AB1079" s="19">
        <v>92.1</v>
      </c>
    </row>
    <row r="1080" spans="13:28" ht="16" customHeight="1" x14ac:dyDescent="0.25">
      <c r="M1080" s="1"/>
      <c r="S1080" s="19">
        <v>45971</v>
      </c>
      <c r="T1080" s="19">
        <v>0.99</v>
      </c>
      <c r="U1080" s="1">
        <v>539365</v>
      </c>
      <c r="W1080" s="19">
        <v>45875</v>
      </c>
      <c r="X1080" s="19">
        <v>89</v>
      </c>
      <c r="Y1080" s="19">
        <v>92.13</v>
      </c>
      <c r="AA1080" s="19">
        <v>45875</v>
      </c>
      <c r="AB1080" s="19">
        <v>92.13</v>
      </c>
    </row>
    <row r="1081" spans="13:28" ht="16" customHeight="1" x14ac:dyDescent="0.25">
      <c r="M1081" s="1"/>
      <c r="S1081" s="19">
        <v>45972</v>
      </c>
      <c r="T1081" s="19">
        <v>0.95</v>
      </c>
      <c r="U1081" s="1">
        <v>195143</v>
      </c>
      <c r="W1081" s="19">
        <v>45876</v>
      </c>
      <c r="X1081" s="19">
        <v>89.01</v>
      </c>
      <c r="Y1081" s="19">
        <v>92.14</v>
      </c>
      <c r="AA1081" s="19">
        <v>45876</v>
      </c>
      <c r="AB1081" s="19">
        <v>92.14</v>
      </c>
    </row>
    <row r="1082" spans="13:28" ht="16" customHeight="1" x14ac:dyDescent="0.25">
      <c r="M1082" s="1"/>
      <c r="S1082" s="19">
        <v>45973</v>
      </c>
      <c r="T1082" s="19">
        <v>0.93</v>
      </c>
      <c r="U1082" s="1">
        <v>243122</v>
      </c>
      <c r="W1082" s="19">
        <v>45877</v>
      </c>
      <c r="X1082" s="19">
        <v>86.61</v>
      </c>
      <c r="Y1082" s="19">
        <v>90.7</v>
      </c>
      <c r="AA1082" s="19">
        <v>45877</v>
      </c>
      <c r="AB1082" s="19">
        <v>90.7</v>
      </c>
    </row>
    <row r="1083" spans="13:28" ht="16" customHeight="1" x14ac:dyDescent="0.25">
      <c r="M1083" s="1"/>
      <c r="S1083" s="19">
        <v>45974</v>
      </c>
      <c r="T1083" s="19">
        <v>0.91</v>
      </c>
      <c r="U1083" s="1">
        <v>240603</v>
      </c>
      <c r="W1083" s="19">
        <v>45880</v>
      </c>
      <c r="X1083" s="19">
        <v>86.23</v>
      </c>
      <c r="Y1083" s="19">
        <v>90.31</v>
      </c>
      <c r="AA1083" s="19">
        <v>45880</v>
      </c>
      <c r="AB1083" s="19">
        <v>90.31</v>
      </c>
    </row>
    <row r="1084" spans="13:28" ht="16" customHeight="1" x14ac:dyDescent="0.25">
      <c r="M1084" s="1"/>
      <c r="S1084" s="19">
        <v>45977</v>
      </c>
      <c r="T1084" s="19">
        <v>0.81</v>
      </c>
      <c r="U1084" s="1">
        <v>223094</v>
      </c>
      <c r="W1084" s="19">
        <v>45881</v>
      </c>
      <c r="X1084" s="19">
        <v>85.65</v>
      </c>
      <c r="Y1084" s="19">
        <v>89.73</v>
      </c>
      <c r="AA1084" s="19">
        <v>45881</v>
      </c>
      <c r="AB1084" s="19">
        <v>89.73</v>
      </c>
    </row>
    <row r="1085" spans="13:28" ht="16" customHeight="1" x14ac:dyDescent="0.25">
      <c r="M1085" s="1"/>
      <c r="S1085" s="19">
        <v>45978</v>
      </c>
      <c r="T1085" s="19">
        <v>0.81</v>
      </c>
      <c r="U1085" s="1">
        <v>232034</v>
      </c>
      <c r="W1085" s="19">
        <v>45882</v>
      </c>
      <c r="X1085" s="19">
        <v>85.41</v>
      </c>
      <c r="Y1085" s="19">
        <v>89.5</v>
      </c>
      <c r="AA1085" s="19">
        <v>45882</v>
      </c>
      <c r="AB1085" s="19">
        <v>89.5</v>
      </c>
    </row>
    <row r="1086" spans="13:28" ht="16" customHeight="1" x14ac:dyDescent="0.25">
      <c r="M1086" s="1"/>
      <c r="S1086" s="19">
        <v>45979</v>
      </c>
      <c r="T1086" s="19">
        <v>0.79</v>
      </c>
      <c r="U1086" s="1">
        <v>176544</v>
      </c>
      <c r="W1086" s="19">
        <v>45883</v>
      </c>
      <c r="X1086" s="19">
        <v>85.23</v>
      </c>
      <c r="Y1086" s="19">
        <v>89.31</v>
      </c>
      <c r="AA1086" s="19">
        <v>45883</v>
      </c>
      <c r="AB1086" s="19">
        <v>89.31</v>
      </c>
    </row>
    <row r="1087" spans="13:28" ht="16" customHeight="1" x14ac:dyDescent="0.25">
      <c r="M1087" s="1"/>
      <c r="S1087" s="19">
        <v>45980</v>
      </c>
      <c r="T1087" s="19">
        <v>0.76</v>
      </c>
      <c r="U1087" s="1">
        <v>197648</v>
      </c>
      <c r="W1087" s="19">
        <v>45884</v>
      </c>
      <c r="X1087" s="19">
        <v>85.07</v>
      </c>
      <c r="Y1087" s="19">
        <v>89.16</v>
      </c>
      <c r="AA1087" s="19">
        <v>45884</v>
      </c>
      <c r="AB1087" s="19">
        <v>89.16</v>
      </c>
    </row>
    <row r="1088" spans="13:28" ht="16" customHeight="1" x14ac:dyDescent="0.25">
      <c r="M1088" s="1"/>
      <c r="S1088" s="19">
        <v>45981</v>
      </c>
      <c r="T1088" s="19">
        <v>0.78</v>
      </c>
      <c r="U1088" s="1">
        <v>298009</v>
      </c>
      <c r="W1088" s="19">
        <v>45887</v>
      </c>
      <c r="X1088" s="19">
        <v>85.07</v>
      </c>
      <c r="Y1088" s="19">
        <v>89.15</v>
      </c>
      <c r="AA1088" s="19">
        <v>45887</v>
      </c>
      <c r="AB1088" s="19">
        <v>89.15</v>
      </c>
    </row>
    <row r="1089" spans="13:28" ht="16" customHeight="1" x14ac:dyDescent="0.25">
      <c r="M1089" s="1"/>
      <c r="S1089" s="19">
        <v>45984</v>
      </c>
      <c r="T1089" s="19">
        <v>0.79</v>
      </c>
      <c r="U1089" s="1">
        <v>220521</v>
      </c>
      <c r="W1089" s="19">
        <v>45888</v>
      </c>
      <c r="X1089" s="19">
        <v>85.15</v>
      </c>
      <c r="Y1089" s="19">
        <v>89.24</v>
      </c>
      <c r="AA1089" s="19">
        <v>45888</v>
      </c>
      <c r="AB1089" s="19">
        <v>89.24</v>
      </c>
    </row>
    <row r="1090" spans="13:28" ht="16" customHeight="1" x14ac:dyDescent="0.25">
      <c r="M1090" s="1"/>
      <c r="S1090" s="19">
        <v>45985</v>
      </c>
      <c r="T1090" s="19">
        <v>0.78</v>
      </c>
      <c r="U1090" s="1">
        <v>255493</v>
      </c>
      <c r="W1090" s="19">
        <v>45889</v>
      </c>
      <c r="X1090" s="19">
        <v>85.15</v>
      </c>
      <c r="Y1090" s="19">
        <v>89.24</v>
      </c>
      <c r="AA1090" s="19">
        <v>45889</v>
      </c>
      <c r="AB1090" s="19">
        <v>89.24</v>
      </c>
    </row>
    <row r="1091" spans="13:28" ht="16" customHeight="1" x14ac:dyDescent="0.25">
      <c r="M1091" s="1"/>
      <c r="S1091" s="19">
        <v>45986</v>
      </c>
      <c r="T1091" s="19">
        <v>0.82</v>
      </c>
      <c r="U1091" s="1">
        <v>399366</v>
      </c>
      <c r="W1091" s="19">
        <v>45890</v>
      </c>
      <c r="X1091" s="19">
        <v>85.13</v>
      </c>
      <c r="Y1091" s="19">
        <v>89.21</v>
      </c>
      <c r="AA1091" s="19">
        <v>45890</v>
      </c>
      <c r="AB1091" s="19">
        <v>89.21</v>
      </c>
    </row>
    <row r="1092" spans="13:28" ht="16" customHeight="1" x14ac:dyDescent="0.25">
      <c r="M1092" s="1"/>
      <c r="S1092" s="19">
        <v>45988</v>
      </c>
      <c r="T1092" s="19">
        <v>0.91</v>
      </c>
      <c r="U1092" s="1">
        <v>3610469</v>
      </c>
      <c r="W1092" s="19">
        <v>45891</v>
      </c>
      <c r="X1092" s="19">
        <v>85.13</v>
      </c>
      <c r="Y1092" s="19">
        <v>89.21</v>
      </c>
      <c r="AA1092" s="19">
        <v>45891</v>
      </c>
      <c r="AB1092" s="19">
        <v>89.21</v>
      </c>
    </row>
    <row r="1093" spans="13:28" ht="16" customHeight="1" x14ac:dyDescent="0.25">
      <c r="M1093" s="1"/>
      <c r="S1093" s="19">
        <v>45991</v>
      </c>
      <c r="T1093" s="19">
        <v>0.86</v>
      </c>
      <c r="U1093" s="1">
        <v>2028291</v>
      </c>
      <c r="W1093" s="19">
        <v>45894</v>
      </c>
      <c r="X1093" s="19">
        <v>85.08</v>
      </c>
      <c r="Y1093" s="19">
        <v>89.16</v>
      </c>
      <c r="AA1093" s="19">
        <v>45894</v>
      </c>
      <c r="AB1093" s="19">
        <v>89.16</v>
      </c>
    </row>
    <row r="1094" spans="13:28" ht="16" customHeight="1" x14ac:dyDescent="0.25">
      <c r="S1094" s="19">
        <v>45992</v>
      </c>
      <c r="T1094" s="19">
        <v>0.81</v>
      </c>
      <c r="U1094" s="1">
        <v>551084</v>
      </c>
      <c r="W1094" s="19">
        <v>45895</v>
      </c>
      <c r="X1094" s="19">
        <v>85.15</v>
      </c>
      <c r="Y1094" s="19">
        <v>89.24</v>
      </c>
      <c r="AA1094" s="19">
        <v>45895</v>
      </c>
      <c r="AB1094" s="19">
        <v>89.24</v>
      </c>
    </row>
    <row r="1095" spans="13:28" ht="16" customHeight="1" x14ac:dyDescent="0.25">
      <c r="S1095" s="19">
        <v>45993</v>
      </c>
      <c r="T1095" s="19">
        <v>0.84</v>
      </c>
      <c r="U1095" s="1">
        <v>488230</v>
      </c>
      <c r="W1095" s="19">
        <v>45896</v>
      </c>
      <c r="X1095" s="19">
        <v>85.15</v>
      </c>
      <c r="Y1095" s="19">
        <v>89.24</v>
      </c>
      <c r="AA1095" s="19">
        <v>45896</v>
      </c>
      <c r="AB1095" s="19">
        <v>89.24</v>
      </c>
    </row>
    <row r="1096" spans="13:28" ht="16" customHeight="1" x14ac:dyDescent="0.25">
      <c r="S1096" s="19">
        <v>45994</v>
      </c>
      <c r="T1096" s="19">
        <v>0.82</v>
      </c>
      <c r="U1096" s="1">
        <v>409797</v>
      </c>
      <c r="W1096" s="19">
        <v>45897</v>
      </c>
      <c r="X1096" s="19">
        <v>85.18</v>
      </c>
      <c r="Y1096" s="19">
        <v>89.26</v>
      </c>
      <c r="AA1096" s="19">
        <v>45897</v>
      </c>
      <c r="AB1096" s="19">
        <v>89.26</v>
      </c>
    </row>
    <row r="1097" spans="13:28" ht="16" customHeight="1" x14ac:dyDescent="0.25">
      <c r="S1097" s="19">
        <v>45995</v>
      </c>
      <c r="T1097" s="19">
        <v>0.8</v>
      </c>
      <c r="U1097" s="1">
        <v>285125</v>
      </c>
      <c r="W1097" s="19">
        <v>45898</v>
      </c>
      <c r="X1097" s="19">
        <v>88.12</v>
      </c>
      <c r="Y1097" s="19">
        <v>91.25</v>
      </c>
      <c r="AA1097" s="19">
        <v>45898</v>
      </c>
      <c r="AB1097" s="19">
        <v>91.25</v>
      </c>
    </row>
    <row r="1098" spans="13:28" ht="16" customHeight="1" x14ac:dyDescent="0.25">
      <c r="S1098" s="19">
        <v>45998</v>
      </c>
      <c r="T1098" s="19">
        <v>0.72</v>
      </c>
      <c r="U1098" s="1">
        <v>1051719</v>
      </c>
      <c r="W1098" s="19">
        <v>45901</v>
      </c>
      <c r="X1098" s="19">
        <v>88.12</v>
      </c>
      <c r="Y1098" s="19">
        <v>91.25</v>
      </c>
      <c r="AA1098" s="19">
        <v>45901</v>
      </c>
      <c r="AB1098" s="19">
        <v>91.25</v>
      </c>
    </row>
    <row r="1099" spans="13:28" ht="16" customHeight="1" x14ac:dyDescent="0.25">
      <c r="S1099" s="19">
        <v>45999</v>
      </c>
      <c r="T1099" s="19">
        <v>0.92</v>
      </c>
      <c r="U1099" s="1">
        <v>2138343</v>
      </c>
      <c r="W1099" s="19">
        <v>45902</v>
      </c>
      <c r="X1099" s="19">
        <v>88.28</v>
      </c>
      <c r="Y1099" s="19">
        <v>91.41</v>
      </c>
      <c r="AA1099" s="19">
        <v>45902</v>
      </c>
      <c r="AB1099" s="19">
        <v>91.41</v>
      </c>
    </row>
    <row r="1100" spans="13:28" ht="16" customHeight="1" x14ac:dyDescent="0.25">
      <c r="S1100" s="19">
        <v>46000</v>
      </c>
      <c r="T1100" s="19">
        <v>1.05</v>
      </c>
      <c r="U1100" s="1">
        <v>2536379</v>
      </c>
      <c r="W1100" s="19">
        <v>45903</v>
      </c>
      <c r="X1100" s="19">
        <v>86.88</v>
      </c>
      <c r="Y1100" s="19">
        <v>90.99</v>
      </c>
      <c r="AA1100" s="19">
        <v>45903</v>
      </c>
      <c r="AB1100" s="19">
        <v>90.99</v>
      </c>
    </row>
    <row r="1101" spans="13:28" ht="16" customHeight="1" x14ac:dyDescent="0.25">
      <c r="S1101" s="19">
        <v>46001</v>
      </c>
      <c r="T1101" s="19">
        <v>1.1200000000000001</v>
      </c>
      <c r="U1101" s="1">
        <v>960932</v>
      </c>
      <c r="W1101" s="19">
        <v>45904</v>
      </c>
      <c r="X1101" s="19">
        <v>88.3</v>
      </c>
      <c r="Y1101" s="19">
        <v>91.43</v>
      </c>
      <c r="AA1101" s="19">
        <v>45904</v>
      </c>
      <c r="AB1101" s="19">
        <v>91.43</v>
      </c>
    </row>
    <row r="1102" spans="13:28" ht="16" customHeight="1" x14ac:dyDescent="0.25">
      <c r="S1102" s="19">
        <v>46002</v>
      </c>
      <c r="T1102" s="19">
        <v>1.1100000000000001</v>
      </c>
      <c r="U1102" s="1">
        <v>493426</v>
      </c>
      <c r="W1102" s="19">
        <v>45905</v>
      </c>
      <c r="X1102" s="19">
        <v>88.52</v>
      </c>
      <c r="Y1102" s="19">
        <v>91.79</v>
      </c>
      <c r="AA1102" s="19">
        <v>45905</v>
      </c>
      <c r="AB1102" s="19">
        <v>91.79</v>
      </c>
    </row>
    <row r="1103" spans="13:28" ht="16" customHeight="1" x14ac:dyDescent="0.25">
      <c r="S1103" s="19">
        <v>46005</v>
      </c>
      <c r="T1103" s="19">
        <v>1.02</v>
      </c>
      <c r="U1103" s="1">
        <v>435401</v>
      </c>
      <c r="W1103" s="19">
        <v>45908</v>
      </c>
      <c r="X1103" s="19">
        <v>88.96</v>
      </c>
      <c r="Y1103" s="19">
        <v>92.08</v>
      </c>
      <c r="AA1103" s="19">
        <v>45908</v>
      </c>
      <c r="AB1103" s="19">
        <v>92.08</v>
      </c>
    </row>
    <row r="1104" spans="13:28" ht="16" customHeight="1" x14ac:dyDescent="0.25">
      <c r="S1104" s="19">
        <v>46006</v>
      </c>
      <c r="T1104" s="19">
        <v>1.08</v>
      </c>
      <c r="U1104" s="1">
        <v>495156</v>
      </c>
      <c r="W1104" s="19">
        <v>45909</v>
      </c>
      <c r="Y1104" s="19">
        <v>92.63</v>
      </c>
      <c r="AA1104" s="19">
        <v>45909</v>
      </c>
      <c r="AB1104" s="19">
        <v>92.63</v>
      </c>
    </row>
    <row r="1105" spans="19:28" ht="16" customHeight="1" x14ac:dyDescent="0.25">
      <c r="S1105" s="19">
        <v>46007</v>
      </c>
      <c r="T1105" s="19">
        <v>1.02</v>
      </c>
      <c r="U1105" s="1">
        <v>582640</v>
      </c>
      <c r="W1105" s="19">
        <v>45910</v>
      </c>
      <c r="Y1105" s="19">
        <v>92.56</v>
      </c>
      <c r="AA1105" s="19">
        <v>45910</v>
      </c>
      <c r="AB1105" s="19">
        <v>92.56</v>
      </c>
    </row>
    <row r="1106" spans="19:28" ht="16" customHeight="1" x14ac:dyDescent="0.25">
      <c r="S1106" s="19">
        <v>46008</v>
      </c>
      <c r="T1106" s="19">
        <v>1.07</v>
      </c>
      <c r="U1106" s="1">
        <v>322046</v>
      </c>
      <c r="W1106" s="19">
        <v>45911</v>
      </c>
      <c r="Y1106" s="19">
        <v>92.67</v>
      </c>
      <c r="AA1106" s="19">
        <v>45911</v>
      </c>
      <c r="AB1106" s="19">
        <v>92.67</v>
      </c>
    </row>
    <row r="1107" spans="19:28" ht="16" customHeight="1" x14ac:dyDescent="0.25">
      <c r="S1107" s="19">
        <v>46009</v>
      </c>
      <c r="T1107" s="19">
        <v>1.03</v>
      </c>
      <c r="U1107" s="1">
        <v>656742</v>
      </c>
      <c r="W1107" s="19">
        <v>45912</v>
      </c>
      <c r="Y1107" s="19">
        <v>93.2</v>
      </c>
      <c r="AA1107" s="19">
        <v>45912</v>
      </c>
      <c r="AB1107" s="19">
        <v>93.2</v>
      </c>
    </row>
    <row r="1108" spans="19:28" ht="16" customHeight="1" x14ac:dyDescent="0.25">
      <c r="S1108" s="19">
        <v>46012</v>
      </c>
      <c r="T1108" s="19">
        <v>1.03</v>
      </c>
      <c r="U1108" s="1">
        <v>437571</v>
      </c>
      <c r="W1108" s="19">
        <v>45915</v>
      </c>
      <c r="Y1108" s="19">
        <v>93.21</v>
      </c>
      <c r="AA1108" s="19">
        <v>45915</v>
      </c>
      <c r="AB1108" s="19">
        <v>93.21</v>
      </c>
    </row>
    <row r="1109" spans="19:28" ht="16" customHeight="1" x14ac:dyDescent="0.25">
      <c r="S1109" s="19">
        <v>46013</v>
      </c>
      <c r="T1109" s="19">
        <v>1.06</v>
      </c>
      <c r="U1109" s="1">
        <v>389342</v>
      </c>
      <c r="W1109" s="19">
        <v>45916</v>
      </c>
      <c r="Y1109" s="19">
        <v>93.26</v>
      </c>
      <c r="AA1109" s="19">
        <v>45916</v>
      </c>
      <c r="AB1109" s="19">
        <v>93.26</v>
      </c>
    </row>
    <row r="1110" spans="19:28" ht="16" customHeight="1" x14ac:dyDescent="0.25">
      <c r="S1110" s="19">
        <v>46014</v>
      </c>
      <c r="T1110" s="19">
        <v>1.06</v>
      </c>
      <c r="U1110" s="1">
        <v>359061</v>
      </c>
      <c r="W1110" s="19">
        <v>45917</v>
      </c>
      <c r="Y1110" s="19">
        <v>93.33</v>
      </c>
      <c r="AA1110" s="19">
        <v>45917</v>
      </c>
      <c r="AB1110" s="19">
        <v>93.33</v>
      </c>
    </row>
    <row r="1111" spans="19:28" ht="16" customHeight="1" x14ac:dyDescent="0.25">
      <c r="S1111" s="19">
        <v>46016</v>
      </c>
      <c r="T1111" s="19">
        <v>1.05</v>
      </c>
      <c r="U1111" s="1">
        <v>390276</v>
      </c>
      <c r="W1111" s="19">
        <v>45918</v>
      </c>
      <c r="Y1111" s="19">
        <v>93.47</v>
      </c>
      <c r="AA1111" s="19">
        <v>45918</v>
      </c>
      <c r="AB1111" s="19">
        <v>93.47</v>
      </c>
    </row>
    <row r="1112" spans="19:28" ht="16" customHeight="1" x14ac:dyDescent="0.25">
      <c r="S1112" s="19">
        <v>46019</v>
      </c>
      <c r="T1112" s="19">
        <v>1.02</v>
      </c>
      <c r="U1112" s="1">
        <v>321147</v>
      </c>
      <c r="W1112" s="19">
        <v>45919</v>
      </c>
      <c r="Y1112" s="19">
        <v>93.59</v>
      </c>
      <c r="AA1112" s="19">
        <v>45919</v>
      </c>
      <c r="AB1112" s="19">
        <v>93.59</v>
      </c>
    </row>
    <row r="1113" spans="19:28" ht="16" customHeight="1" x14ac:dyDescent="0.25">
      <c r="S1113" s="19">
        <v>46020</v>
      </c>
      <c r="T1113" s="19">
        <v>1.04</v>
      </c>
      <c r="U1113" s="1">
        <v>336520</v>
      </c>
      <c r="W1113" s="19">
        <v>45922</v>
      </c>
      <c r="Y1113" s="19">
        <v>93.68</v>
      </c>
      <c r="AA1113" s="19">
        <v>45922</v>
      </c>
      <c r="AB1113" s="19">
        <v>93.68</v>
      </c>
    </row>
    <row r="1114" spans="19:28" ht="16" customHeight="1" x14ac:dyDescent="0.25">
      <c r="S1114" s="19">
        <v>46021</v>
      </c>
      <c r="T1114" s="19">
        <v>1.08</v>
      </c>
      <c r="U1114" s="1">
        <v>1132725</v>
      </c>
      <c r="W1114" s="19">
        <v>45923</v>
      </c>
      <c r="Y1114" s="19">
        <v>93.8</v>
      </c>
      <c r="AA1114" s="19">
        <v>45923</v>
      </c>
      <c r="AB1114" s="19">
        <v>93.8</v>
      </c>
    </row>
    <row r="1115" spans="19:28" ht="16" customHeight="1" x14ac:dyDescent="0.25">
      <c r="S1115" s="19">
        <v>46023</v>
      </c>
      <c r="T1115" s="19">
        <v>1.06</v>
      </c>
      <c r="U1115" s="1">
        <v>533339</v>
      </c>
      <c r="W1115" s="19">
        <v>45924</v>
      </c>
      <c r="Y1115" s="19">
        <v>93.89</v>
      </c>
      <c r="AA1115" s="19">
        <v>45924</v>
      </c>
      <c r="AB1115" s="19">
        <v>93.89</v>
      </c>
    </row>
    <row r="1116" spans="19:28" ht="16" customHeight="1" x14ac:dyDescent="0.25">
      <c r="S1116" s="19">
        <v>46026</v>
      </c>
      <c r="T1116" s="19">
        <v>1.02</v>
      </c>
      <c r="U1116" s="1">
        <v>340032</v>
      </c>
      <c r="W1116" s="19">
        <v>45925</v>
      </c>
      <c r="Y1116" s="19">
        <v>93.93</v>
      </c>
      <c r="AA1116" s="19">
        <v>45925</v>
      </c>
      <c r="AB1116" s="19">
        <v>93.93</v>
      </c>
    </row>
    <row r="1117" spans="19:28" ht="16" customHeight="1" x14ac:dyDescent="0.25">
      <c r="S1117" s="19">
        <v>46027</v>
      </c>
      <c r="T1117" s="19">
        <v>0.92</v>
      </c>
      <c r="U1117" s="1">
        <v>599055</v>
      </c>
      <c r="W1117" s="19">
        <v>45926</v>
      </c>
      <c r="Y1117" s="19">
        <v>93.91</v>
      </c>
      <c r="AA1117" s="19">
        <v>45926</v>
      </c>
      <c r="AB1117" s="19">
        <v>93.91</v>
      </c>
    </row>
    <row r="1118" spans="19:28" ht="16" customHeight="1" x14ac:dyDescent="0.25">
      <c r="S1118" s="19">
        <v>46028</v>
      </c>
      <c r="T1118" s="19">
        <v>0.89</v>
      </c>
      <c r="U1118" s="1">
        <v>350998</v>
      </c>
      <c r="W1118" s="19">
        <v>45929</v>
      </c>
      <c r="Y1118" s="19">
        <v>93.85</v>
      </c>
      <c r="AA1118" s="19">
        <v>45929</v>
      </c>
      <c r="AB1118" s="19">
        <v>93.85</v>
      </c>
    </row>
    <row r="1119" spans="19:28" ht="16" customHeight="1" x14ac:dyDescent="0.25">
      <c r="S1119" s="19">
        <v>46029</v>
      </c>
      <c r="T1119" s="19">
        <v>0.89</v>
      </c>
      <c r="U1119" s="1">
        <v>338289</v>
      </c>
      <c r="W1119" s="19">
        <v>45930</v>
      </c>
      <c r="Y1119" s="19">
        <v>93.81</v>
      </c>
      <c r="AA1119" s="19">
        <v>45930</v>
      </c>
      <c r="AB1119" s="19">
        <v>93.81</v>
      </c>
    </row>
    <row r="1120" spans="19:28" ht="16" customHeight="1" x14ac:dyDescent="0.25">
      <c r="S1120" s="19">
        <v>46030</v>
      </c>
      <c r="T1120" s="19">
        <v>0.97</v>
      </c>
      <c r="U1120" s="1">
        <v>347730</v>
      </c>
      <c r="W1120" s="19">
        <v>45931</v>
      </c>
      <c r="Y1120" s="19">
        <v>93.86</v>
      </c>
      <c r="AA1120" s="19">
        <v>45931</v>
      </c>
      <c r="AB1120" s="19">
        <v>93.86</v>
      </c>
    </row>
    <row r="1121" spans="19:28" ht="16" customHeight="1" x14ac:dyDescent="0.25">
      <c r="S1121" s="19">
        <v>46033</v>
      </c>
      <c r="T1121" s="19">
        <v>1</v>
      </c>
      <c r="U1121" s="1">
        <v>292626</v>
      </c>
      <c r="W1121" s="19">
        <v>45932</v>
      </c>
      <c r="Y1121" s="19">
        <v>93.86</v>
      </c>
      <c r="AA1121" s="19">
        <v>45932</v>
      </c>
      <c r="AB1121" s="19">
        <v>93.86</v>
      </c>
    </row>
    <row r="1122" spans="19:28" ht="16" customHeight="1" x14ac:dyDescent="0.25">
      <c r="S1122" s="19">
        <v>46034</v>
      </c>
      <c r="T1122" s="19">
        <v>0.99</v>
      </c>
      <c r="U1122" s="1">
        <v>438106</v>
      </c>
      <c r="W1122" s="19">
        <v>45933</v>
      </c>
      <c r="Y1122" s="19">
        <v>93.89</v>
      </c>
      <c r="AA1122" s="19">
        <v>45933</v>
      </c>
      <c r="AB1122" s="19">
        <v>93.89</v>
      </c>
    </row>
    <row r="1123" spans="19:28" ht="16" customHeight="1" x14ac:dyDescent="0.25">
      <c r="S1123" s="19">
        <v>46035</v>
      </c>
      <c r="T1123" s="19">
        <v>1.01</v>
      </c>
      <c r="U1123" s="1">
        <v>164305</v>
      </c>
      <c r="W1123" s="19">
        <v>45936</v>
      </c>
      <c r="Y1123" s="19">
        <v>93.84</v>
      </c>
      <c r="AA1123" s="19">
        <v>45936</v>
      </c>
      <c r="AB1123" s="19">
        <v>93.84</v>
      </c>
    </row>
    <row r="1124" spans="19:28" ht="16" customHeight="1" x14ac:dyDescent="0.25">
      <c r="S1124" s="19">
        <v>46036</v>
      </c>
      <c r="T1124" s="19">
        <v>1.06</v>
      </c>
      <c r="U1124" s="1">
        <v>291659</v>
      </c>
      <c r="W1124" s="19">
        <v>45937</v>
      </c>
      <c r="Y1124" s="19">
        <v>93.85</v>
      </c>
      <c r="AA1124" s="19">
        <v>45937</v>
      </c>
      <c r="AB1124" s="19">
        <v>93.85</v>
      </c>
    </row>
    <row r="1125" spans="19:28" ht="16" customHeight="1" x14ac:dyDescent="0.25">
      <c r="S1125" s="19">
        <v>46037</v>
      </c>
      <c r="T1125" s="19">
        <v>1.1100000000000001</v>
      </c>
      <c r="U1125" s="1">
        <v>318912</v>
      </c>
      <c r="W1125" s="19">
        <v>45938</v>
      </c>
      <c r="Y1125" s="19">
        <v>93.8</v>
      </c>
      <c r="AA1125" s="19">
        <v>45938</v>
      </c>
      <c r="AB1125" s="19">
        <v>93.8</v>
      </c>
    </row>
    <row r="1126" spans="19:28" ht="16" customHeight="1" x14ac:dyDescent="0.25">
      <c r="S1126" s="19">
        <v>46041</v>
      </c>
      <c r="T1126" s="19">
        <v>1.03</v>
      </c>
      <c r="U1126" s="1">
        <v>242655</v>
      </c>
      <c r="W1126" s="19">
        <v>45939</v>
      </c>
      <c r="Y1126" s="19">
        <v>93.8</v>
      </c>
      <c r="AA1126" s="19">
        <v>45939</v>
      </c>
      <c r="AB1126" s="19">
        <v>93.8</v>
      </c>
    </row>
    <row r="1127" spans="19:28" ht="16" customHeight="1" x14ac:dyDescent="0.25">
      <c r="S1127" s="19">
        <v>46042</v>
      </c>
      <c r="T1127" s="19">
        <v>1.08</v>
      </c>
      <c r="U1127" s="1">
        <v>301797</v>
      </c>
      <c r="W1127" s="19">
        <v>45940</v>
      </c>
      <c r="Y1127" s="19">
        <v>93.54</v>
      </c>
      <c r="AA1127" s="19">
        <v>45940</v>
      </c>
      <c r="AB1127" s="19">
        <v>93.54</v>
      </c>
    </row>
    <row r="1128" spans="19:28" ht="16" customHeight="1" x14ac:dyDescent="0.25">
      <c r="S1128" s="19">
        <v>46043</v>
      </c>
      <c r="T1128" s="19">
        <v>1.1399999999999999</v>
      </c>
      <c r="U1128" s="1">
        <v>349410</v>
      </c>
      <c r="W1128" s="19">
        <v>45943</v>
      </c>
      <c r="Y1128" s="19">
        <v>93.54</v>
      </c>
      <c r="AA1128" s="19">
        <v>45943</v>
      </c>
      <c r="AB1128" s="19">
        <v>93.54</v>
      </c>
    </row>
    <row r="1129" spans="19:28" ht="16" customHeight="1" x14ac:dyDescent="0.25">
      <c r="S1129" s="19">
        <v>46044</v>
      </c>
      <c r="T1129" s="19">
        <v>1.1599999999999999</v>
      </c>
      <c r="U1129" s="1">
        <v>236455</v>
      </c>
      <c r="W1129" s="19">
        <v>45944</v>
      </c>
      <c r="Y1129" s="19">
        <v>93.33</v>
      </c>
      <c r="AA1129" s="19">
        <v>45944</v>
      </c>
      <c r="AB1129" s="19">
        <v>93.33</v>
      </c>
    </row>
    <row r="1130" spans="19:28" ht="16" customHeight="1" x14ac:dyDescent="0.25">
      <c r="S1130" s="19">
        <v>46047</v>
      </c>
      <c r="T1130" s="19">
        <v>1.08</v>
      </c>
      <c r="U1130" s="1">
        <v>321816</v>
      </c>
      <c r="W1130" s="19">
        <v>45945</v>
      </c>
      <c r="Y1130" s="19">
        <v>93.28</v>
      </c>
      <c r="AA1130" s="19">
        <v>45945</v>
      </c>
      <c r="AB1130" s="19">
        <v>93.28</v>
      </c>
    </row>
    <row r="1131" spans="19:28" ht="16" customHeight="1" x14ac:dyDescent="0.25">
      <c r="S1131" s="19">
        <v>46048</v>
      </c>
      <c r="T1131" s="19">
        <v>1.07</v>
      </c>
      <c r="U1131" s="1">
        <v>216654</v>
      </c>
      <c r="W1131" s="19">
        <v>45946</v>
      </c>
      <c r="Y1131" s="19">
        <v>93.32</v>
      </c>
      <c r="AA1131" s="19">
        <v>45946</v>
      </c>
      <c r="AB1131" s="19">
        <v>93.32</v>
      </c>
    </row>
    <row r="1132" spans="19:28" ht="16" customHeight="1" x14ac:dyDescent="0.25">
      <c r="S1132" s="19">
        <v>46049</v>
      </c>
      <c r="T1132" s="19">
        <v>1.06</v>
      </c>
      <c r="U1132" s="1">
        <v>167918</v>
      </c>
      <c r="W1132" s="19">
        <v>45947</v>
      </c>
      <c r="Y1132" s="19">
        <v>93.3</v>
      </c>
      <c r="AA1132" s="19">
        <v>45947</v>
      </c>
      <c r="AB1132" s="19">
        <v>93.3</v>
      </c>
    </row>
    <row r="1133" spans="19:28" ht="16" customHeight="1" x14ac:dyDescent="0.25">
      <c r="S1133" s="19">
        <v>46050</v>
      </c>
      <c r="T1133" s="19">
        <v>1.07</v>
      </c>
      <c r="U1133" s="1">
        <v>150593</v>
      </c>
      <c r="W1133" s="19">
        <v>45950</v>
      </c>
      <c r="Y1133" s="19">
        <v>93.26</v>
      </c>
      <c r="AA1133" s="19">
        <v>45950</v>
      </c>
      <c r="AB1133" s="19">
        <v>93.26</v>
      </c>
    </row>
    <row r="1134" spans="19:28" ht="16" customHeight="1" x14ac:dyDescent="0.25">
      <c r="S1134" s="19">
        <v>46051</v>
      </c>
      <c r="T1134" s="19">
        <v>1.1000000000000001</v>
      </c>
      <c r="U1134" s="1">
        <v>247274</v>
      </c>
      <c r="W1134" s="19">
        <v>45951</v>
      </c>
      <c r="Y1134" s="19">
        <v>93.43</v>
      </c>
      <c r="AA1134" s="19">
        <v>45951</v>
      </c>
      <c r="AB1134" s="19">
        <v>93.43</v>
      </c>
    </row>
    <row r="1135" spans="19:28" ht="16" customHeight="1" x14ac:dyDescent="0.25">
      <c r="S1135" s="19">
        <v>46054</v>
      </c>
      <c r="T1135" s="19">
        <v>1.1000000000000001</v>
      </c>
      <c r="U1135" s="1">
        <v>198780</v>
      </c>
      <c r="W1135" s="19">
        <v>45952</v>
      </c>
      <c r="Y1135" s="19">
        <v>93.34</v>
      </c>
      <c r="AA1135" s="19">
        <v>45952</v>
      </c>
      <c r="AB1135" s="19">
        <v>93.34</v>
      </c>
    </row>
    <row r="1136" spans="19:28" ht="16" customHeight="1" x14ac:dyDescent="0.25">
      <c r="S1136" s="19">
        <v>46055</v>
      </c>
      <c r="T1136" s="19">
        <v>1.08</v>
      </c>
      <c r="U1136" s="1">
        <v>174216</v>
      </c>
      <c r="W1136" s="19">
        <v>45953</v>
      </c>
      <c r="Y1136" s="19">
        <v>93.29</v>
      </c>
      <c r="AA1136" s="19">
        <v>45953</v>
      </c>
      <c r="AB1136" s="19">
        <v>93.29</v>
      </c>
    </row>
    <row r="1137" spans="19:28" ht="16" customHeight="1" x14ac:dyDescent="0.25">
      <c r="S1137" s="19">
        <v>46056</v>
      </c>
      <c r="T1137" s="19">
        <v>1.08</v>
      </c>
      <c r="U1137" s="1">
        <v>199692</v>
      </c>
      <c r="W1137" s="19">
        <v>45954</v>
      </c>
      <c r="Y1137" s="19">
        <v>93.37</v>
      </c>
      <c r="AA1137" s="19">
        <v>45954</v>
      </c>
      <c r="AB1137" s="19">
        <v>93.37</v>
      </c>
    </row>
    <row r="1138" spans="19:28" ht="16" customHeight="1" x14ac:dyDescent="0.25">
      <c r="S1138" s="19">
        <v>46057</v>
      </c>
      <c r="T1138" s="19">
        <v>0.99</v>
      </c>
      <c r="U1138" s="1">
        <v>343261</v>
      </c>
      <c r="W1138" s="19">
        <v>45957</v>
      </c>
      <c r="Y1138" s="19">
        <v>93.63</v>
      </c>
      <c r="AA1138" s="19">
        <v>45957</v>
      </c>
      <c r="AB1138" s="19">
        <v>93.63</v>
      </c>
    </row>
    <row r="1139" spans="19:28" ht="16" customHeight="1" x14ac:dyDescent="0.25">
      <c r="S1139" s="19">
        <v>46058</v>
      </c>
      <c r="T1139" s="19">
        <v>0.97</v>
      </c>
      <c r="U1139" s="1">
        <v>298984</v>
      </c>
      <c r="W1139" s="19">
        <v>45958</v>
      </c>
      <c r="Y1139" s="19">
        <v>93.78</v>
      </c>
      <c r="AA1139" s="19">
        <v>45958</v>
      </c>
      <c r="AB1139" s="19">
        <v>93.78</v>
      </c>
    </row>
    <row r="1140" spans="19:28" ht="16" customHeight="1" x14ac:dyDescent="0.25">
      <c r="S1140" s="19">
        <v>46061</v>
      </c>
      <c r="T1140" s="19">
        <v>0.85</v>
      </c>
      <c r="U1140" s="1">
        <v>459659</v>
      </c>
      <c r="W1140" s="19">
        <v>45959</v>
      </c>
      <c r="Y1140" s="19">
        <v>93.97</v>
      </c>
      <c r="AA1140" s="19">
        <v>45959</v>
      </c>
      <c r="AB1140" s="19">
        <v>93.97</v>
      </c>
    </row>
    <row r="1141" spans="19:28" ht="16" customHeight="1" x14ac:dyDescent="0.25">
      <c r="S1141" s="19">
        <v>46062</v>
      </c>
      <c r="T1141" s="19">
        <v>0.77</v>
      </c>
      <c r="U1141" s="1">
        <v>541285</v>
      </c>
      <c r="W1141" s="19">
        <v>45960</v>
      </c>
      <c r="Y1141" s="19">
        <v>93.95</v>
      </c>
      <c r="AA1141" s="19">
        <v>45960</v>
      </c>
      <c r="AB1141" s="19">
        <v>93.95</v>
      </c>
    </row>
    <row r="1142" spans="19:28" ht="16" customHeight="1" x14ac:dyDescent="0.25">
      <c r="S1142" s="19">
        <v>46063</v>
      </c>
      <c r="T1142" s="19">
        <v>0.85</v>
      </c>
      <c r="U1142" s="1">
        <v>850834</v>
      </c>
      <c r="W1142" s="19">
        <v>45961</v>
      </c>
      <c r="Y1142" s="19">
        <v>93.98</v>
      </c>
      <c r="AA1142" s="19">
        <v>45961</v>
      </c>
      <c r="AB1142" s="19">
        <v>93.98</v>
      </c>
    </row>
    <row r="1143" spans="19:28" ht="16" customHeight="1" x14ac:dyDescent="0.25">
      <c r="S1143" s="19">
        <v>46064</v>
      </c>
      <c r="T1143" s="19">
        <v>0.85</v>
      </c>
      <c r="U1143" s="1">
        <v>346431</v>
      </c>
      <c r="W1143" s="19">
        <v>45964</v>
      </c>
      <c r="Y1143" s="19">
        <v>93.98</v>
      </c>
      <c r="AA1143" s="19">
        <v>45964</v>
      </c>
      <c r="AB1143" s="19">
        <v>93.98</v>
      </c>
    </row>
    <row r="1144" spans="19:28" ht="16" customHeight="1" x14ac:dyDescent="0.25">
      <c r="S1144" s="19">
        <v>46065</v>
      </c>
      <c r="T1144" s="19">
        <v>0.89</v>
      </c>
      <c r="U1144" s="1">
        <v>160815</v>
      </c>
      <c r="W1144" s="19">
        <v>45965</v>
      </c>
      <c r="Y1144" s="19">
        <v>93.96</v>
      </c>
      <c r="AA1144" s="19">
        <v>45965</v>
      </c>
      <c r="AB1144" s="19">
        <v>93.96</v>
      </c>
    </row>
    <row r="1145" spans="19:28" ht="16" customHeight="1" x14ac:dyDescent="0.25">
      <c r="S1145" s="19">
        <v>46066</v>
      </c>
      <c r="T1145" s="19">
        <v>0.89</v>
      </c>
      <c r="U1145" s="1">
        <v>160815</v>
      </c>
      <c r="W1145" s="19">
        <v>45966</v>
      </c>
      <c r="Y1145" s="19">
        <v>93.82</v>
      </c>
      <c r="AA1145" s="19">
        <v>45966</v>
      </c>
      <c r="AB1145" s="19">
        <v>93.82</v>
      </c>
    </row>
    <row r="1146" spans="19:28" ht="16" customHeight="1" x14ac:dyDescent="0.25">
      <c r="S1146" s="19">
        <v>46070</v>
      </c>
      <c r="T1146" s="19">
        <v>0.86</v>
      </c>
      <c r="U1146" s="1">
        <v>147388</v>
      </c>
      <c r="W1146" s="19">
        <v>45967</v>
      </c>
      <c r="Y1146" s="19">
        <v>94.1</v>
      </c>
    </row>
    <row r="1147" spans="19:28" ht="16" customHeight="1" x14ac:dyDescent="0.25">
      <c r="S1147" s="19">
        <v>46071</v>
      </c>
      <c r="T1147" s="19">
        <v>0.87</v>
      </c>
      <c r="U1147" s="1">
        <v>128458</v>
      </c>
      <c r="W1147" s="19">
        <v>45968</v>
      </c>
      <c r="Y1147" s="19">
        <v>94.11</v>
      </c>
    </row>
    <row r="1148" spans="19:28" ht="16" customHeight="1" x14ac:dyDescent="0.25">
      <c r="S1148" s="19">
        <v>46072</v>
      </c>
      <c r="T1148" s="19">
        <v>0.85</v>
      </c>
      <c r="U1148" s="1">
        <v>121842</v>
      </c>
      <c r="W1148" s="19">
        <v>45971</v>
      </c>
      <c r="Y1148" s="19">
        <v>94.09</v>
      </c>
    </row>
    <row r="1149" spans="19:28" ht="16" customHeight="1" x14ac:dyDescent="0.25">
      <c r="S1149" s="19">
        <v>46073</v>
      </c>
      <c r="T1149" s="19">
        <v>0.9</v>
      </c>
      <c r="U1149" s="1">
        <v>185790</v>
      </c>
      <c r="W1149" s="19">
        <v>45972</v>
      </c>
      <c r="Y1149" s="19">
        <v>94.09</v>
      </c>
    </row>
    <row r="1150" spans="19:28" ht="16" customHeight="1" x14ac:dyDescent="0.25">
      <c r="S1150" s="19">
        <v>46076</v>
      </c>
      <c r="T1150" s="19">
        <v>0.82</v>
      </c>
      <c r="U1150" s="1">
        <v>265429</v>
      </c>
      <c r="W1150" s="19">
        <v>45973</v>
      </c>
      <c r="Y1150" s="19">
        <v>94.15</v>
      </c>
    </row>
    <row r="1151" spans="19:28" ht="16" customHeight="1" x14ac:dyDescent="0.25">
      <c r="S1151" s="19">
        <v>46077</v>
      </c>
      <c r="T1151" s="19">
        <v>0.85</v>
      </c>
      <c r="U1151" s="1">
        <v>291450</v>
      </c>
      <c r="W1151" s="19">
        <v>45974</v>
      </c>
      <c r="Y1151" s="19">
        <v>94.1</v>
      </c>
    </row>
    <row r="1152" spans="19:28" ht="16" customHeight="1" x14ac:dyDescent="0.25">
      <c r="S1152" s="19">
        <v>46078</v>
      </c>
      <c r="T1152" s="19">
        <v>0.85</v>
      </c>
      <c r="U1152" s="1">
        <v>127050</v>
      </c>
      <c r="W1152" s="19">
        <v>45975</v>
      </c>
      <c r="Y1152" s="19">
        <v>94.06</v>
      </c>
    </row>
    <row r="1153" spans="19:25" ht="16" customHeight="1" x14ac:dyDescent="0.25">
      <c r="S1153" s="19">
        <v>46079</v>
      </c>
      <c r="T1153" s="19">
        <v>0.86</v>
      </c>
      <c r="U1153" s="1">
        <v>78738</v>
      </c>
      <c r="W1153" s="19">
        <v>45978</v>
      </c>
      <c r="Y1153" s="19">
        <v>94.06</v>
      </c>
    </row>
    <row r="1154" spans="19:25" ht="16" customHeight="1" x14ac:dyDescent="0.25">
      <c r="S1154" s="19">
        <v>46083</v>
      </c>
      <c r="T1154" s="19">
        <v>0.83</v>
      </c>
      <c r="U1154" s="1">
        <v>184228</v>
      </c>
      <c r="W1154" s="19">
        <v>45979</v>
      </c>
      <c r="Y1154" s="19">
        <v>93.98</v>
      </c>
    </row>
    <row r="1155" spans="19:25" ht="16" customHeight="1" x14ac:dyDescent="0.25">
      <c r="S1155" s="19">
        <v>46084</v>
      </c>
      <c r="T1155" s="19">
        <v>0.84</v>
      </c>
      <c r="U1155" s="1">
        <v>335868</v>
      </c>
      <c r="W1155" s="19">
        <v>45980</v>
      </c>
      <c r="Y1155" s="19">
        <v>93.96</v>
      </c>
    </row>
    <row r="1156" spans="19:25" ht="16" customHeight="1" x14ac:dyDescent="0.25">
      <c r="S1156" s="19">
        <v>46085</v>
      </c>
      <c r="T1156" s="19">
        <v>0.83</v>
      </c>
      <c r="U1156" s="1">
        <v>209852</v>
      </c>
      <c r="W1156" s="19">
        <v>45981</v>
      </c>
      <c r="Y1156" s="19">
        <v>94</v>
      </c>
    </row>
    <row r="1157" spans="19:25" ht="16" customHeight="1" x14ac:dyDescent="0.25">
      <c r="S1157" s="19"/>
      <c r="T1157" s="19"/>
      <c r="U1157" s="1"/>
      <c r="W1157" s="19">
        <v>45982</v>
      </c>
      <c r="Y1157" s="19">
        <v>94</v>
      </c>
    </row>
    <row r="1158" spans="19:25" ht="16" customHeight="1" x14ac:dyDescent="0.25">
      <c r="S1158" s="19"/>
      <c r="T1158" s="19"/>
      <c r="U1158" s="1"/>
      <c r="W1158" s="19">
        <v>45985</v>
      </c>
      <c r="Y1158" s="19">
        <v>94.07</v>
      </c>
    </row>
    <row r="1159" spans="19:25" ht="16" customHeight="1" x14ac:dyDescent="0.25">
      <c r="W1159" s="19">
        <v>45986</v>
      </c>
      <c r="Y1159" s="19">
        <v>94.21</v>
      </c>
    </row>
    <row r="1160" spans="19:25" ht="16" customHeight="1" x14ac:dyDescent="0.25">
      <c r="W1160" s="19">
        <v>45987</v>
      </c>
      <c r="Y1160" s="19">
        <v>94.05</v>
      </c>
    </row>
    <row r="1161" spans="19:25" ht="16" customHeight="1" x14ac:dyDescent="0.25">
      <c r="W1161" s="19">
        <v>45988</v>
      </c>
      <c r="Y1161" s="19">
        <v>94.05</v>
      </c>
    </row>
    <row r="1162" spans="19:25" ht="16" customHeight="1" x14ac:dyDescent="0.25">
      <c r="W1162" s="19">
        <v>45989</v>
      </c>
      <c r="Y1162" s="19">
        <v>94.05</v>
      </c>
    </row>
    <row r="1163" spans="19:25" ht="16" customHeight="1" x14ac:dyDescent="0.25">
      <c r="W1163" s="19">
        <v>45992</v>
      </c>
      <c r="Y1163" s="19">
        <v>94.08</v>
      </c>
    </row>
    <row r="1164" spans="19:25" ht="16" customHeight="1" x14ac:dyDescent="0.25">
      <c r="W1164" s="19">
        <v>45993</v>
      </c>
      <c r="Y1164" s="19">
        <v>94.08</v>
      </c>
    </row>
    <row r="1165" spans="19:25" ht="16" customHeight="1" x14ac:dyDescent="0.25">
      <c r="W1165" s="19">
        <v>45994</v>
      </c>
      <c r="Y1165" s="19">
        <v>94.1</v>
      </c>
    </row>
    <row r="1166" spans="19:25" ht="16" customHeight="1" x14ac:dyDescent="0.25">
      <c r="W1166" s="19">
        <v>45995</v>
      </c>
      <c r="Y1166" s="19">
        <v>94.12</v>
      </c>
    </row>
    <row r="1167" spans="19:25" ht="16" customHeight="1" x14ac:dyDescent="0.25">
      <c r="W1167" s="19">
        <v>45996</v>
      </c>
      <c r="Y1167" s="19">
        <v>94.17</v>
      </c>
    </row>
    <row r="1168" spans="19:25" ht="16" customHeight="1" x14ac:dyDescent="0.25">
      <c r="W1168" s="19">
        <v>45999</v>
      </c>
      <c r="Y1168" s="19">
        <v>94.15</v>
      </c>
    </row>
    <row r="1169" spans="23:25" ht="16" customHeight="1" x14ac:dyDescent="0.25">
      <c r="W1169" s="19">
        <v>46000</v>
      </c>
      <c r="Y1169" s="19">
        <v>94.06</v>
      </c>
    </row>
    <row r="1170" spans="23:25" ht="16" customHeight="1" x14ac:dyDescent="0.25">
      <c r="W1170" s="19">
        <v>46001</v>
      </c>
      <c r="Y1170" s="19">
        <v>94.06</v>
      </c>
    </row>
    <row r="1171" spans="23:25" ht="16" customHeight="1" x14ac:dyDescent="0.25">
      <c r="W1171" s="19">
        <v>46002</v>
      </c>
      <c r="Y1171" s="19">
        <v>94.02</v>
      </c>
    </row>
    <row r="1172" spans="23:25" ht="16" customHeight="1" x14ac:dyDescent="0.25">
      <c r="W1172" s="19">
        <v>46003</v>
      </c>
      <c r="Y1172" s="19">
        <v>93.96</v>
      </c>
    </row>
    <row r="1173" spans="23:25" ht="16" customHeight="1" x14ac:dyDescent="0.25">
      <c r="W1173" s="19">
        <v>46006</v>
      </c>
      <c r="Y1173" s="19">
        <v>93.95</v>
      </c>
    </row>
    <row r="1174" spans="23:25" ht="16" customHeight="1" x14ac:dyDescent="0.25">
      <c r="W1174" s="19">
        <v>46007</v>
      </c>
      <c r="Y1174" s="19">
        <v>93.84</v>
      </c>
    </row>
    <row r="1175" spans="23:25" ht="16" customHeight="1" x14ac:dyDescent="0.25">
      <c r="W1175" s="19">
        <v>46008</v>
      </c>
      <c r="Y1175" s="19">
        <v>93.81</v>
      </c>
    </row>
    <row r="1176" spans="23:25" ht="16" customHeight="1" x14ac:dyDescent="0.25">
      <c r="W1176" s="19">
        <v>46009</v>
      </c>
      <c r="Y1176" s="19">
        <v>93.77</v>
      </c>
    </row>
    <row r="1177" spans="23:25" ht="16" customHeight="1" x14ac:dyDescent="0.25">
      <c r="W1177" s="19">
        <v>46010</v>
      </c>
      <c r="Y1177" s="19">
        <v>93.75</v>
      </c>
    </row>
    <row r="1178" spans="23:25" ht="16" customHeight="1" x14ac:dyDescent="0.25">
      <c r="W1178" s="19">
        <v>46013</v>
      </c>
      <c r="Y1178" s="19">
        <v>93.46</v>
      </c>
    </row>
    <row r="1179" spans="23:25" ht="16" customHeight="1" x14ac:dyDescent="0.25">
      <c r="W1179" s="19">
        <v>46014</v>
      </c>
      <c r="Y1179" s="19">
        <v>93.55</v>
      </c>
    </row>
    <row r="1180" spans="23:25" ht="16" customHeight="1" x14ac:dyDescent="0.25">
      <c r="W1180" s="19">
        <v>46015</v>
      </c>
      <c r="Y1180" s="19">
        <v>93.57</v>
      </c>
    </row>
    <row r="1181" spans="23:25" ht="16" customHeight="1" x14ac:dyDescent="0.25">
      <c r="W1181" s="19">
        <v>46016</v>
      </c>
      <c r="Y1181" s="19">
        <v>93.57</v>
      </c>
    </row>
    <row r="1182" spans="23:25" ht="16" customHeight="1" x14ac:dyDescent="0.25">
      <c r="W1182" s="19">
        <v>46017</v>
      </c>
      <c r="Y1182" s="19">
        <v>93.57</v>
      </c>
    </row>
    <row r="1183" spans="23:25" ht="16" customHeight="1" x14ac:dyDescent="0.25">
      <c r="W1183" s="19">
        <v>46020</v>
      </c>
      <c r="Y1183" s="19">
        <v>93.57</v>
      </c>
    </row>
    <row r="1184" spans="23:25" ht="16" customHeight="1" x14ac:dyDescent="0.25">
      <c r="W1184" s="19">
        <v>46021</v>
      </c>
      <c r="Y1184" s="19">
        <v>93.55</v>
      </c>
    </row>
    <row r="1185" spans="23:25" ht="16" customHeight="1" x14ac:dyDescent="0.25">
      <c r="W1185" s="19">
        <v>46022</v>
      </c>
      <c r="Y1185" s="19">
        <v>93.55</v>
      </c>
    </row>
    <row r="1186" spans="23:25" ht="16" customHeight="1" x14ac:dyDescent="0.25">
      <c r="W1186" s="19">
        <v>46023</v>
      </c>
      <c r="Y1186" s="19">
        <v>93.55</v>
      </c>
    </row>
    <row r="1187" spans="23:25" ht="16" customHeight="1" x14ac:dyDescent="0.25">
      <c r="W1187" s="19">
        <v>46024</v>
      </c>
      <c r="Y1187" s="19">
        <v>93.55</v>
      </c>
    </row>
    <row r="1188" spans="23:25" ht="16" customHeight="1" x14ac:dyDescent="0.25">
      <c r="W1188" s="19">
        <v>46027</v>
      </c>
      <c r="Y1188" s="19">
        <v>93.38</v>
      </c>
    </row>
    <row r="1189" spans="23:25" ht="16" customHeight="1" x14ac:dyDescent="0.25">
      <c r="W1189" s="19">
        <v>46028</v>
      </c>
      <c r="Y1189" s="19">
        <v>93.54</v>
      </c>
    </row>
    <row r="1190" spans="23:25" ht="16" customHeight="1" x14ac:dyDescent="0.25">
      <c r="W1190" s="19">
        <v>46029</v>
      </c>
      <c r="Y1190" s="19">
        <v>93.59</v>
      </c>
    </row>
    <row r="1191" spans="23:25" ht="16" customHeight="1" x14ac:dyDescent="0.25">
      <c r="W1191" s="19">
        <v>46030</v>
      </c>
      <c r="Y1191" s="19">
        <v>93.62</v>
      </c>
    </row>
    <row r="1192" spans="23:25" ht="16" customHeight="1" x14ac:dyDescent="0.25">
      <c r="W1192" s="19">
        <v>46031</v>
      </c>
      <c r="Y1192" s="19">
        <v>93.36</v>
      </c>
    </row>
    <row r="1193" spans="23:25" ht="16" customHeight="1" x14ac:dyDescent="0.25">
      <c r="W1193" s="19">
        <v>46034</v>
      </c>
      <c r="Y1193" s="19">
        <v>93.61</v>
      </c>
    </row>
    <row r="1194" spans="23:25" ht="16" customHeight="1" x14ac:dyDescent="0.25">
      <c r="W1194" s="19">
        <v>46035</v>
      </c>
      <c r="Y1194" s="19">
        <v>93.51</v>
      </c>
    </row>
    <row r="1195" spans="23:25" ht="16" customHeight="1" x14ac:dyDescent="0.25">
      <c r="W1195" s="19">
        <v>46036</v>
      </c>
      <c r="Y1195" s="19">
        <v>93.54</v>
      </c>
    </row>
    <row r="1196" spans="23:25" ht="16" customHeight="1" x14ac:dyDescent="0.25">
      <c r="W1196" s="19">
        <v>46037</v>
      </c>
      <c r="Y1196" s="19">
        <v>93.59</v>
      </c>
    </row>
    <row r="1197" spans="23:25" ht="16" customHeight="1" x14ac:dyDescent="0.25">
      <c r="W1197" s="19">
        <v>46038</v>
      </c>
      <c r="Y1197" s="19">
        <v>93.45</v>
      </c>
    </row>
    <row r="1198" spans="23:25" ht="16" customHeight="1" x14ac:dyDescent="0.25">
      <c r="W1198" s="19">
        <v>46041</v>
      </c>
      <c r="Y1198" s="19">
        <v>93.45</v>
      </c>
    </row>
    <row r="1199" spans="23:25" ht="16" customHeight="1" x14ac:dyDescent="0.25">
      <c r="W1199" s="19">
        <v>46042</v>
      </c>
      <c r="Y1199" s="19">
        <v>93.3</v>
      </c>
    </row>
    <row r="1200" spans="23:25" ht="16" customHeight="1" x14ac:dyDescent="0.25">
      <c r="W1200" s="19">
        <v>46043</v>
      </c>
      <c r="Y1200" s="19">
        <v>93.3</v>
      </c>
    </row>
    <row r="1201" spans="23:25" ht="16" customHeight="1" x14ac:dyDescent="0.25">
      <c r="W1201" s="19">
        <v>46044</v>
      </c>
      <c r="Y1201" s="19">
        <v>93.33</v>
      </c>
    </row>
    <row r="1202" spans="23:25" ht="16" customHeight="1" x14ac:dyDescent="0.25">
      <c r="W1202" s="19">
        <v>46045</v>
      </c>
      <c r="Y1202" s="19">
        <v>93.45</v>
      </c>
    </row>
    <row r="1203" spans="23:25" ht="16" customHeight="1" x14ac:dyDescent="0.25">
      <c r="W1203" s="19">
        <v>46048</v>
      </c>
      <c r="Y1203" s="19">
        <v>93.37</v>
      </c>
    </row>
    <row r="1204" spans="23:25" ht="16" customHeight="1" x14ac:dyDescent="0.25">
      <c r="W1204" s="19">
        <v>46049</v>
      </c>
      <c r="Y1204" s="19">
        <v>93.43</v>
      </c>
    </row>
    <row r="1205" spans="23:25" ht="16" customHeight="1" x14ac:dyDescent="0.25">
      <c r="W1205" s="19">
        <v>46050</v>
      </c>
      <c r="Y1205" s="19">
        <v>93.38</v>
      </c>
    </row>
    <row r="1206" spans="23:25" ht="16" customHeight="1" x14ac:dyDescent="0.25">
      <c r="W1206" s="19">
        <v>46051</v>
      </c>
      <c r="Y1206" s="19">
        <v>93.41</v>
      </c>
    </row>
    <row r="1207" spans="23:25" ht="16" customHeight="1" x14ac:dyDescent="0.25">
      <c r="W1207" s="19">
        <v>46052</v>
      </c>
      <c r="Y1207" s="19">
        <v>93.35</v>
      </c>
    </row>
    <row r="1208" spans="23:25" ht="16" customHeight="1" x14ac:dyDescent="0.25">
      <c r="W1208" s="19">
        <v>46055</v>
      </c>
      <c r="Y1208" s="19">
        <v>93.29</v>
      </c>
    </row>
    <row r="1209" spans="23:25" ht="16" customHeight="1" x14ac:dyDescent="0.25">
      <c r="W1209" s="19">
        <v>46056</v>
      </c>
      <c r="Y1209" s="19">
        <v>93.32</v>
      </c>
    </row>
    <row r="1210" spans="23:25" ht="16" customHeight="1" x14ac:dyDescent="0.25">
      <c r="W1210" s="19">
        <v>46057</v>
      </c>
      <c r="Y1210" s="19">
        <v>93.28</v>
      </c>
    </row>
    <row r="1211" spans="23:25" ht="16" customHeight="1" x14ac:dyDescent="0.25">
      <c r="W1211" s="19">
        <v>46058</v>
      </c>
      <c r="Y1211" s="19">
        <v>93.17</v>
      </c>
    </row>
    <row r="1212" spans="23:25" ht="16" customHeight="1" x14ac:dyDescent="0.25">
      <c r="W1212" s="19">
        <v>46059</v>
      </c>
      <c r="Y1212" s="19">
        <v>93.18</v>
      </c>
    </row>
    <row r="1213" spans="23:25" ht="16" customHeight="1" x14ac:dyDescent="0.25">
      <c r="W1213" s="19">
        <v>46062</v>
      </c>
      <c r="Y1213" s="19">
        <v>93.16</v>
      </c>
    </row>
    <row r="1214" spans="23:25" ht="16" customHeight="1" x14ac:dyDescent="0.25">
      <c r="W1214" s="19">
        <v>46063</v>
      </c>
      <c r="Y1214" s="19">
        <v>93.13</v>
      </c>
    </row>
    <row r="1215" spans="23:25" ht="16" customHeight="1" x14ac:dyDescent="0.25">
      <c r="W1215" s="19">
        <v>46064</v>
      </c>
      <c r="Y1215" s="19">
        <v>93.13</v>
      </c>
    </row>
    <row r="1216" spans="23:25" ht="16" customHeight="1" x14ac:dyDescent="0.25">
      <c r="W1216" s="19">
        <v>46065</v>
      </c>
      <c r="Y1216" s="19">
        <v>93.11</v>
      </c>
    </row>
    <row r="1217" spans="23:25" ht="16" customHeight="1" x14ac:dyDescent="0.25">
      <c r="W1217" s="19">
        <v>46066</v>
      </c>
      <c r="Y1217" s="19">
        <v>93.13</v>
      </c>
    </row>
    <row r="1218" spans="23:25" ht="16" customHeight="1" x14ac:dyDescent="0.25">
      <c r="W1218" s="19">
        <v>46069</v>
      </c>
      <c r="Y1218" s="19">
        <v>93.13</v>
      </c>
    </row>
    <row r="1219" spans="23:25" ht="16" customHeight="1" x14ac:dyDescent="0.25">
      <c r="W1219" s="19">
        <v>46070</v>
      </c>
      <c r="Y1219" s="19">
        <v>93.19</v>
      </c>
    </row>
    <row r="1220" spans="23:25" ht="16" customHeight="1" x14ac:dyDescent="0.25">
      <c r="W1220" s="19">
        <v>46071</v>
      </c>
      <c r="Y1220" s="19">
        <v>93.18</v>
      </c>
    </row>
    <row r="1221" spans="23:25" ht="16" customHeight="1" x14ac:dyDescent="0.25">
      <c r="W1221" s="19">
        <v>46072</v>
      </c>
      <c r="Y1221" s="19">
        <v>93.19</v>
      </c>
    </row>
    <row r="1222" spans="23:25" ht="16" customHeight="1" x14ac:dyDescent="0.25">
      <c r="W1222" s="19">
        <v>46073</v>
      </c>
      <c r="Y1222" s="19">
        <v>93.18</v>
      </c>
    </row>
    <row r="1223" spans="23:25" ht="16" customHeight="1" x14ac:dyDescent="0.25">
      <c r="W1223" s="19">
        <v>46076</v>
      </c>
      <c r="Y1223" s="19">
        <v>93.14</v>
      </c>
    </row>
    <row r="1224" spans="23:25" ht="16" customHeight="1" x14ac:dyDescent="0.25">
      <c r="W1224" s="19">
        <v>46077</v>
      </c>
      <c r="Y1224" s="19">
        <v>93.14</v>
      </c>
    </row>
    <row r="1225" spans="23:25" ht="16" customHeight="1" x14ac:dyDescent="0.25">
      <c r="W1225" s="19">
        <v>46078</v>
      </c>
      <c r="Y1225" s="19">
        <v>93.14</v>
      </c>
    </row>
    <row r="1226" spans="23:25" ht="16" customHeight="1" x14ac:dyDescent="0.25">
      <c r="W1226" s="19">
        <v>46079</v>
      </c>
      <c r="Y1226" s="19">
        <v>93.09</v>
      </c>
    </row>
    <row r="1227" spans="23:25" ht="16" customHeight="1" x14ac:dyDescent="0.25">
      <c r="W1227" s="19">
        <v>46080</v>
      </c>
      <c r="Y1227" s="19">
        <v>93.13</v>
      </c>
    </row>
    <row r="1228" spans="23:25" ht="16" customHeight="1" x14ac:dyDescent="0.25">
      <c r="W1228" s="19">
        <v>46083</v>
      </c>
      <c r="Y1228" s="19">
        <v>93.02</v>
      </c>
    </row>
    <row r="1229" spans="23:25" ht="16" customHeight="1" x14ac:dyDescent="0.25">
      <c r="W1229" s="19">
        <v>46084</v>
      </c>
      <c r="Y1229" s="19">
        <v>92.93</v>
      </c>
    </row>
    <row r="1230" spans="23:25" ht="16" customHeight="1" x14ac:dyDescent="0.25">
      <c r="W1230" s="19">
        <v>46085</v>
      </c>
      <c r="Y1230" s="19">
        <v>92.8</v>
      </c>
    </row>
    <row r="1231" spans="23:25" ht="16" customHeight="1" x14ac:dyDescent="0.25">
      <c r="W1231" s="19">
        <v>46086</v>
      </c>
      <c r="Y1231" s="19">
        <v>92.82</v>
      </c>
    </row>
  </sheetData>
  <autoFilter ref="M9:P9" xr:uid="{6094A016-5FE0-4D75-9B98-20D6110BB40A}">
    <sortState xmlns:xlrd2="http://schemas.microsoft.com/office/spreadsheetml/2017/richdata2" ref="M10:P268">
      <sortCondition descending="1" ref="M9"/>
    </sortState>
  </autoFilter>
  <pageMargins left="0.7" right="0.7" top="0.75" bottom="0.75" header="0.3" footer="0.3"/>
  <pageSetup scale="6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0E05-0727-414D-8220-1D4CACB5B473}">
  <sheetPr>
    <tabColor rgb="FFBCBFC6"/>
  </sheetPr>
  <dimension ref="A3:AH55"/>
  <sheetViews>
    <sheetView showGridLines="0" zoomScaleNormal="100" zoomScaleSheetLayoutView="75" workbookViewId="0" zoomScale="85">
      <selection activeCell="A1" sqref="A1"/>
    </sheetView>
  </sheetViews>
  <sheetFormatPr defaultColWidth="10.6328125" defaultRowHeight="16" customHeight="1" x14ac:dyDescent="0.25"/>
  <cols>
    <col width="26" customWidth="1" style="23" min="1" max="5"/>
    <col width="10" customWidth="1" min="4" max="4"/>
    <col width="10" customWidth="1" min="5" max="5"/>
    <col width="10" customWidth="1" style="24" min="6" max="8"/>
    <col width="10" customWidth="1" min="7" max="7"/>
    <col width="10.6328125" customWidth="1" style="23" min="9" max="9"/>
    <col width="10.6328125" customWidth="1" style="4" min="10" max="34"/>
    <col width="10.6328125" customWidth="1" style="23" min="35" max="16384"/>
  </cols>
  <sheetData xmlns="http://schemas.openxmlformats.org/spreadsheetml/2006/main" xmlns:x14ac="http://schemas.microsoft.com/office/spreadsheetml/2009/9/ac">
    <row r="3" spans="1:9" ht="16" customHeight="1" x14ac:dyDescent="0.25">
      <c r="A3" s="154" t="n"/>
      <c r="B3" s="154" t="n"/>
      <c r="C3" s="154" t="n"/>
      <c r="D3" s="153" t="s">
        <v>6</v>
      </c>
      <c r="E3" s="186"/>
      <c r="F3" s="321"/>
      <c r="G3" s="240" t="s">
        <v>14</v>
      </c>
      <c r="H3" s="240"/>
      <c r="I3" s="153"/>
    </row>
    <row r="4" spans="1:9" s="4" customFormat="1" ht="16" customHeight="1" x14ac:dyDescent="0.25">
      <c r="A4" s="463"/>
      <c r="B4" s="463"/>
      <c r="C4" s="463"/>
      <c r="D4" s="153" t="s">
        <v>30</v>
      </c>
      <c r="E4" s="186"/>
      <c r="F4" s="321"/>
      <c r="G4" s="240" t="s">
        <v>163</v>
      </c>
      <c r="H4" s="240"/>
      <c r="I4" s="154" t="n"/>
    </row>
    <row r="5" spans="1:9" s="4" customFormat="1" ht="16" customHeight="1" x14ac:dyDescent="0.25">
      <c r="A5" s="463"/>
      <c r="B5" s="463"/>
      <c r="C5" s="463"/>
      <c r="D5" s="153" t="s">
        <v>605</v>
      </c>
      <c r="E5" s="187" t="n"/>
      <c r="F5" s="187" t="n"/>
      <c r="G5" s="187" t="n"/>
      <c r="H5" s="240"/>
      <c r="I5" s="154" t="n"/>
    </row>
    <row r="6" spans="1:9" s="4" customFormat="1" ht="16" customHeight="1" x14ac:dyDescent="0.25">
      <c r="A6" s="463"/>
      <c r="B6" s="463"/>
      <c r="C6" s="463"/>
      <c r="D6" s="153"/>
      <c r="E6" s="153"/>
      <c r="F6" s="240"/>
      <c r="G6" s="240"/>
      <c r="H6" s="240"/>
      <c r="I6" s="154" t="n"/>
    </row>
    <row r="7" spans="1:9" ht="16" customHeight="1" x14ac:dyDescent="0.25">
      <c r="A7" s="154" t="n"/>
      <c r="B7" s="154" t="n"/>
      <c r="C7" s="154" t="n"/>
      <c r="D7" s="463" t="s">
        <v>164</v>
      </c>
      <c r="E7" s="187" t="n"/>
      <c r="F7" s="187" t="n"/>
      <c r="G7" s="187" t="n"/>
      <c r="H7" s="154" t="n"/>
      <c r="I7" s="154" t="n"/>
    </row>
    <row r="8" spans="1:9" ht="16" customHeight="1" x14ac:dyDescent="0.25">
      <c r="A8" s="154" t="n"/>
      <c r="B8" s="154" t="n"/>
      <c r="C8" s="154" t="n"/>
      <c r="D8" s="173" t="s">
        <v>31</v>
      </c>
      <c r="E8" s="153" t="s">
        <v>32</v>
      </c>
      <c r="F8" s="240" t="s">
        <v>33</v>
      </c>
      <c r="G8" s="240" t="s">
        <v>34</v>
      </c>
      <c r="H8" s="154" t="n"/>
      <c r="I8" s="154" t="n"/>
    </row>
    <row r="9" spans="1:9" ht="16" customHeight="1" x14ac:dyDescent="0.25">
      <c r="A9" s="154" t="n"/>
      <c r="B9" s="154" t="n"/>
      <c r="C9" s="154" t="n"/>
      <c r="D9" s="492">
        <v>1</v>
      </c>
      <c r="E9" s="463" t="s">
        <v>161</v>
      </c>
      <c r="F9" s="493">
        <v>49.858944999999999</v>
      </c>
      <c r="G9" s="494">
        <f>F9/$F$20</f>
        <v>0.12361977313580859</v>
      </c>
      <c r="H9" s="154" t="n"/>
      <c r="I9" s="296"/>
    </row>
    <row r="10" spans="1:9" ht="16" customHeight="1" x14ac:dyDescent="0.25">
      <c r="A10" s="154" t="n"/>
      <c r="B10" s="154" t="n"/>
      <c r="C10" s="154" t="n"/>
      <c r="D10" s="492">
        <v>2</v>
      </c>
      <c r="E10" s="463" t="s">
        <v>165</v>
      </c>
      <c r="F10" s="493">
        <v>18.747001000000001</v>
      </c>
      <c r="G10" s="494">
        <f t="shared" ref="G10:G16" si="0">F10/$F$20</f>
        <v>4.6481128122481875E-2</v>
      </c>
      <c r="H10" s="154" t="n"/>
      <c r="I10" s="154" t="n"/>
    </row>
    <row r="11" spans="1:9" ht="16" customHeight="1" x14ac:dyDescent="0.25">
      <c r="A11" s="154" t="n"/>
      <c r="B11" s="154" t="n"/>
      <c r="C11" s="154" t="n"/>
      <c r="D11" s="492">
        <v>3</v>
      </c>
      <c r="E11" s="463" t="s">
        <v>183</v>
      </c>
      <c r="F11" s="493">
        <v>9.0036400000000008</v>
      </c>
      <c r="G11" s="494">
        <f t="shared" si="0"/>
        <v>2.2323535610239885E-2</v>
      </c>
      <c r="H11" s="154" t="n"/>
      <c r="I11" s="154" t="n"/>
    </row>
    <row r="12" spans="1:9" ht="16" customHeight="1" x14ac:dyDescent="0.25">
      <c r="A12" s="154" t="n"/>
      <c r="B12" s="154" t="n"/>
      <c r="C12" s="154" t="n"/>
      <c r="D12" s="492">
        <v>4</v>
      </c>
      <c r="E12" s="463" t="s">
        <v>167</v>
      </c>
      <c r="F12" s="493">
        <v>6.5779940000000003</v>
      </c>
      <c r="G12" s="494">
        <f t="shared" si="0"/>
        <v>1.6309413004400919E-2</v>
      </c>
      <c r="H12" s="154" t="n"/>
      <c r="I12" s="154" t="n"/>
    </row>
    <row r="13" spans="1:9" ht="16" customHeight="1" x14ac:dyDescent="0.25">
      <c r="A13" s="154" t="n"/>
      <c r="B13" s="154" t="n"/>
      <c r="C13" s="154" t="n"/>
      <c r="D13" s="492">
        <v>5</v>
      </c>
      <c r="E13" s="463" t="s">
        <v>441</v>
      </c>
      <c r="F13" s="493">
        <v>5.998761</v>
      </c>
      <c r="G13" s="494">
        <f t="shared" si="0"/>
        <v>1.4873268455959834E-2</v>
      </c>
      <c r="H13" s="154" t="n"/>
      <c r="I13" s="154" t="n"/>
    </row>
    <row r="14" spans="1:9" ht="16" customHeight="1" x14ac:dyDescent="0.25">
      <c r="A14" s="154" t="n"/>
      <c r="B14" s="154" t="n"/>
      <c r="C14" s="154" t="n"/>
      <c r="D14" s="492">
        <v>6</v>
      </c>
      <c r="E14" s="463" t="s">
        <v>162</v>
      </c>
      <c r="F14" s="493">
        <v>4.979368</v>
      </c>
      <c r="G14" s="494">
        <f t="shared" si="0"/>
        <v>1.2345795574288726E-2</v>
      </c>
      <c r="H14" s="154" t="n"/>
      <c r="I14" s="154" t="n"/>
    </row>
    <row r="15" spans="1:9" ht="16" customHeight="1" x14ac:dyDescent="0.25">
      <c r="A15" s="154" t="n"/>
      <c r="B15" s="154" t="n"/>
      <c r="C15" s="154" t="n"/>
      <c r="D15" s="492">
        <v>7</v>
      </c>
      <c r="E15" s="463" t="s">
        <v>168</v>
      </c>
      <c r="F15" s="493">
        <v>4.2848990000000002</v>
      </c>
      <c r="G15" s="494">
        <f t="shared" si="0"/>
        <v>1.0623936031736194E-2</v>
      </c>
      <c r="H15" s="154" t="n"/>
      <c r="I15" s="154" t="n"/>
    </row>
    <row r="16" spans="1:9" ht="16" customHeight="1" x14ac:dyDescent="0.25">
      <c r="A16" s="154" t="n"/>
      <c r="B16" s="154" t="n"/>
      <c r="C16" s="154" t="n"/>
      <c r="D16" s="492">
        <v>8</v>
      </c>
      <c r="E16" s="463" t="s">
        <v>166</v>
      </c>
      <c r="F16" s="493">
        <v>3.5655700000000001</v>
      </c>
      <c r="G16" s="494">
        <f t="shared" si="0"/>
        <v>8.8404388520423975E-3</v>
      </c>
      <c r="H16" s="154" t="n"/>
      <c r="I16" s="154" t="n"/>
    </row>
    <row r="17" spans="1:9" ht="16" customHeight="1" x14ac:dyDescent="0.25">
      <c r="A17" s="154" t="n"/>
      <c r="B17" s="154" t="n"/>
      <c r="C17" s="154" t="n"/>
      <c r="D17" s="492">
        <v>9</v>
      </c>
      <c r="E17" s="463" t="s">
        <v>442</v>
      </c>
      <c r="F17" s="493">
        <v>2.9736910000000001</v>
      </c>
      <c r="G17" s="494">
        <f>F17/$F$20</f>
        <v>7.3729399367755541E-3</v>
      </c>
      <c r="H17" s="154" t="n"/>
      <c r="I17" s="154" t="n"/>
    </row>
    <row r="18" spans="1:9" ht="16" customHeight="1" x14ac:dyDescent="0.25">
      <c r="A18" s="154" t="n"/>
      <c r="B18" s="154" t="n"/>
      <c r="C18" s="154" t="n"/>
      <c r="D18" s="492">
        <v>10</v>
      </c>
      <c r="E18" s="463" t="s">
        <v>599</v>
      </c>
      <c r="F18" s="493">
        <v>2.8980380000000001</v>
      </c>
      <c r="G18" s="494">
        <f>F18/$F$20</f>
        <v>7.1853666398066082E-3</v>
      </c>
      <c r="H18" s="154" t="n"/>
      <c r="I18" s="154" t="n"/>
    </row>
    <row r="19" spans="1:9" ht="16" customHeight="1" x14ac:dyDescent="0.25">
      <c r="A19" s="154" t="n"/>
      <c r="B19" s="154" t="n"/>
      <c r="C19" s="154" t="n"/>
      <c r="D19" s="491"/>
      <c r="E19" s="463" t="s">
        <v>35</v>
      </c>
      <c r="F19" s="494">
        <f>SUM(F20-SUM(F9:F18))</f>
        <v>294.437093</v>
      </c>
      <c r="G19" s="494">
        <f xml:space="preserve"> F19 / $F$20</f>
        <v>0.73002440463645946</v>
      </c>
      <c r="H19" s="154" t="n"/>
      <c r="I19" s="154" t="n"/>
    </row>
    <row r="20" spans="1:9" ht="16" customHeight="1" x14ac:dyDescent="0.25">
      <c r="A20" s="154" t="n"/>
      <c r="B20" s="154" t="n"/>
      <c r="C20" s="154" t="n"/>
      <c r="D20" s="186"/>
      <c r="E20" s="153" t="s">
        <v>36</v>
      </c>
      <c r="F20" s="305">
        <f>'Capital Structure'!G17</f>
        <v>403.32499999999999</v>
      </c>
      <c r="G20" s="186">
        <f>SUM(G9:G19)</f>
        <v>1</v>
      </c>
      <c r="H20" s="154" t="n"/>
      <c r="I20" s="154" t="n"/>
    </row>
    <row r="21">
      <c r="A21" s="154" t="n"/>
      <c r="B21" s="154" t="n"/>
      <c r="C21" s="154" t="n"/>
      <c r="D21" s="154" t="n"/>
      <c r="E21" s="154" t="n"/>
      <c r="F21" s="154" t="n"/>
      <c r="G21" s="154" t="n"/>
      <c r="H21" s="154" t="n"/>
      <c r="I21" s="154" t="n"/>
    </row>
    <row r="22" spans="1:9" ht="16" customHeight="1" x14ac:dyDescent="0.25">
      <c r="A22" s="154" t="n"/>
      <c r="B22" s="154" t="n"/>
      <c r="C22" s="154" t="n"/>
      <c r="D22" s="463" t="s">
        <v>170</v>
      </c>
      <c r="E22" s="187" t="n"/>
      <c r="F22" s="187" t="n"/>
      <c r="G22" s="187" t="n"/>
      <c r="H22" s="154" t="n"/>
      <c r="I22" s="154" t="n"/>
    </row>
    <row r="23" spans="1:9" ht="16" customHeight="1" x14ac:dyDescent="0.25">
      <c r="A23" s="154" t="n"/>
      <c r="B23" s="154" t="n"/>
      <c r="C23" s="154" t="n"/>
      <c r="D23" s="173" t="s">
        <v>31</v>
      </c>
      <c r="E23" s="153" t="s">
        <v>32</v>
      </c>
      <c r="F23" s="240" t="s">
        <v>33</v>
      </c>
      <c r="G23" s="240" t="s">
        <v>34</v>
      </c>
      <c r="H23" s="154" t="n"/>
      <c r="I23" s="154" t="n"/>
    </row>
    <row r="24" spans="1:9" s="4" customFormat="1" ht="16" customHeight="1" x14ac:dyDescent="0.25">
      <c r="A24" s="463"/>
      <c r="B24" s="463"/>
      <c r="C24" s="463"/>
      <c r="D24" s="492">
        <v>1</v>
      </c>
      <c r="E24" s="463" t="s">
        <v>604</v>
      </c>
      <c r="F24" s="494">
        <f t="shared" ref="F24:F34" si="1">G24*$F$35</f>
        <v>25.794374694000002</v>
      </c>
      <c r="G24" s="493">
        <v>0.24420000000000003</v>
      </c>
      <c r="H24" s="495"/>
      <c r="I24" s="296"/>
    </row>
    <row r="25" spans="1:9" s="4" customFormat="1" ht="16" customHeight="1" x14ac:dyDescent="0.25">
      <c r="A25" s="463"/>
      <c r="B25" s="463"/>
      <c r="C25" s="463"/>
      <c r="D25" s="492">
        <v>2</v>
      </c>
      <c r="E25" s="463" t="s">
        <v>106</v>
      </c>
      <c r="F25" s="494">
        <f t="shared" si="1"/>
        <v>19.002489792999995</v>
      </c>
      <c r="G25" s="493">
        <v>0.17989999999999998</v>
      </c>
      <c r="H25" s="495"/>
      <c r="I25" s="463"/>
    </row>
    <row r="26" spans="1:9" s="4" customFormat="1" ht="16" customHeight="1" x14ac:dyDescent="0.25">
      <c r="A26" s="463"/>
      <c r="B26" s="463"/>
      <c r="C26" s="463"/>
      <c r="D26" s="492">
        <v>3</v>
      </c>
      <c r="E26" s="463" t="s">
        <v>107</v>
      </c>
      <c r="F26" s="494">
        <f t="shared" si="1"/>
        <v>12.939438574999997</v>
      </c>
      <c r="G26" s="494">
        <f>10.37%+1.88%</f>
        <v>0.12249999999999998</v>
      </c>
      <c r="H26" s="495"/>
      <c r="I26" s="463"/>
    </row>
    <row r="27" spans="1:9" s="4" customFormat="1" ht="16" customHeight="1" x14ac:dyDescent="0.25">
      <c r="A27" s="463"/>
      <c r="B27" s="463"/>
      <c r="C27" s="463"/>
      <c r="D27" s="492">
        <v>4</v>
      </c>
      <c r="E27" s="463" t="s">
        <v>169</v>
      </c>
      <c r="F27" s="494">
        <f t="shared" si="1"/>
        <v>2.5456364869999999</v>
      </c>
      <c r="G27" s="493">
        <v>2.41E-2</v>
      </c>
      <c r="H27" s="495"/>
      <c r="I27" s="463"/>
    </row>
    <row r="28" spans="1:9" s="4" customFormat="1" ht="16" customHeight="1" x14ac:dyDescent="0.25">
      <c r="A28" s="463"/>
      <c r="B28" s="463"/>
      <c r="C28" s="463"/>
      <c r="D28" s="492">
        <v>5</v>
      </c>
      <c r="E28" s="463" t="s">
        <v>105</v>
      </c>
      <c r="F28" s="494">
        <f t="shared" si="1"/>
        <v>2.0069333299999998</v>
      </c>
      <c r="G28" s="493">
        <v>1.9E-2</v>
      </c>
      <c r="H28" s="495"/>
      <c r="I28" s="463"/>
    </row>
    <row r="29" spans="1:9" s="4" customFormat="1" ht="16" customHeight="1" x14ac:dyDescent="0.25">
      <c r="A29" s="463"/>
      <c r="B29" s="463"/>
      <c r="C29" s="463"/>
      <c r="D29" s="492">
        <v>6</v>
      </c>
      <c r="E29" s="463" t="s">
        <v>600</v>
      </c>
      <c r="F29" s="494">
        <f t="shared" si="1"/>
        <v>1.542169822</v>
      </c>
      <c r="G29" s="493">
        <v>1.46E-2</v>
      </c>
      <c r="H29" s="495"/>
      <c r="I29" s="463"/>
    </row>
    <row r="30" spans="1:9" s="4" customFormat="1" ht="16" customHeight="1" x14ac:dyDescent="0.25">
      <c r="A30" s="463"/>
      <c r="B30" s="463"/>
      <c r="C30" s="463"/>
      <c r="D30" s="492">
        <v>7</v>
      </c>
      <c r="E30" s="463" t="s">
        <v>108</v>
      </c>
      <c r="F30" s="494">
        <f t="shared" si="1"/>
        <v>1.130220349</v>
      </c>
      <c r="G30" s="493">
        <v>1.0700000000000001E-2</v>
      </c>
      <c r="H30" s="495"/>
      <c r="I30" s="463"/>
    </row>
    <row r="31" spans="1:9" s="4" customFormat="1" ht="16" customHeight="1" x14ac:dyDescent="0.25">
      <c r="A31" s="463"/>
      <c r="B31" s="463"/>
      <c r="C31" s="463"/>
      <c r="D31" s="492">
        <v>8</v>
      </c>
      <c r="E31" s="463" t="s">
        <v>601</v>
      </c>
      <c r="F31" s="494">
        <f t="shared" si="1"/>
        <v>0.94008982299999999</v>
      </c>
      <c r="G31" s="493">
        <v>8.8999999999999999E-3</v>
      </c>
      <c r="H31" s="495"/>
      <c r="I31" s="463"/>
    </row>
    <row r="32" spans="1:9" s="4" customFormat="1" ht="16" customHeight="1" x14ac:dyDescent="0.25">
      <c r="A32" s="463"/>
      <c r="B32" s="463"/>
      <c r="C32" s="463"/>
      <c r="D32" s="492">
        <v>9</v>
      </c>
      <c r="E32" s="463" t="s">
        <v>602</v>
      </c>
      <c r="F32" s="494">
        <f t="shared" si="1"/>
        <v>0.80277333200000001</v>
      </c>
      <c r="G32" s="493">
        <v>7.6E-3</v>
      </c>
      <c r="H32" s="495"/>
      <c r="I32" s="463"/>
    </row>
    <row r="33" spans="1:9" s="4" customFormat="1" ht="16" customHeight="1" x14ac:dyDescent="0.25">
      <c r="A33" s="463"/>
      <c r="B33" s="463"/>
      <c r="C33" s="463"/>
      <c r="D33" s="492">
        <v>10</v>
      </c>
      <c r="E33" s="463" t="s">
        <v>603</v>
      </c>
      <c r="F33" s="494">
        <f t="shared" si="1"/>
        <v>0.78164771799999999</v>
      </c>
      <c r="G33" s="493">
        <v>7.4000000000000003E-3</v>
      </c>
      <c r="H33" s="495"/>
      <c r="I33" s="463"/>
    </row>
    <row r="34" spans="1:9" s="4" customFormat="1" ht="16" customHeight="1" x14ac:dyDescent="0.25">
      <c r="A34" s="463"/>
      <c r="B34" s="463"/>
      <c r="C34" s="463"/>
      <c r="D34" s="491"/>
      <c r="E34" s="463" t="s">
        <v>35</v>
      </c>
      <c r="F34" s="494">
        <f t="shared" si="1"/>
        <v>38.142296076999997</v>
      </c>
      <c r="G34" s="494">
        <f>G35-SUM(G24:G33)</f>
        <v>0.36109999999999998</v>
      </c>
      <c r="H34" s="495"/>
      <c r="I34" s="463"/>
    </row>
    <row r="35" spans="1:9" s="4" customFormat="1" ht="16" customHeight="1" x14ac:dyDescent="0.25">
      <c r="A35" s="463"/>
      <c r="B35" s="463"/>
      <c r="C35" s="463"/>
      <c r="D35" s="187" t="n"/>
      <c r="E35" s="153" t="s">
        <v>36</v>
      </c>
      <c r="F35" s="305">
        <f>'Capital Structure'!G23</f>
        <v>105.62806999999999</v>
      </c>
      <c r="G35" s="185">
        <v>1</v>
      </c>
      <c r="H35" s="495"/>
      <c r="I35" s="463"/>
    </row>
    <row r="36" spans="1:9" s="4" customFormat="1" ht="16" customHeight="1" x14ac:dyDescent="0.25">
      <c r="A36" s="463"/>
      <c r="B36" s="463"/>
      <c r="C36" s="463"/>
      <c r="D36" s="463"/>
      <c r="E36" s="463"/>
      <c r="F36" s="495"/>
      <c r="G36" s="495"/>
      <c r="H36" s="495"/>
      <c r="I36" s="463"/>
    </row>
    <row r="37">
      <c r="A37" s="154" t="n"/>
      <c r="B37" s="154" t="n"/>
      <c r="C37" s="154" t="n"/>
      <c r="D37" s="154" t="n"/>
      <c r="E37" s="154" t="n"/>
      <c r="F37" s="154" t="n"/>
      <c r="G37" s="154" t="n"/>
      <c r="H37" s="154" t="n"/>
      <c r="I37" s="154" t="n"/>
    </row>
    <row r="38">
      <c r="A38" s="154" t="n"/>
      <c r="B38" s="154" t="n"/>
      <c r="C38" s="154" t="n"/>
      <c r="D38" s="154" t="n"/>
      <c r="E38" s="154" t="n"/>
      <c r="F38" s="154" t="n"/>
      <c r="G38" s="154" t="n"/>
      <c r="H38" s="154" t="n"/>
      <c r="I38" s="154" t="n"/>
    </row>
    <row r="39">
      <c r="A39" s="154" t="n"/>
      <c r="B39" s="154" t="n"/>
      <c r="C39" s="154" t="n"/>
      <c r="D39" s="154" t="n"/>
      <c r="E39" s="154" t="n"/>
      <c r="F39" s="154" t="n"/>
      <c r="G39" s="154" t="n"/>
      <c r="H39" s="154" t="n"/>
      <c r="I39" s="154" t="n"/>
    </row>
    <row r="40" spans="1:9" s="4" customFormat="1" ht="16" customHeight="1" x14ac:dyDescent="0.25">
      <c r="A40" s="463"/>
      <c r="B40" s="463"/>
      <c r="C40" s="463"/>
      <c r="D40" s="463"/>
      <c r="E40" s="463"/>
      <c r="F40" s="495"/>
      <c r="G40" s="495"/>
      <c r="H40" s="495"/>
      <c r="I40" s="463"/>
    </row>
    <row r="41" spans="1:9" s="4" customFormat="1" ht="16" customHeight="1" x14ac:dyDescent="0.25">
      <c r="A41" s="463"/>
      <c r="B41" s="463"/>
      <c r="C41" s="463"/>
      <c r="D41" s="463"/>
      <c r="E41" s="463"/>
      <c r="F41" s="495"/>
      <c r="G41" s="495"/>
      <c r="H41" s="495"/>
      <c r="I41" s="463"/>
    </row>
    <row r="42" spans="1:9" s="4" customFormat="1" ht="16" customHeight="1" x14ac:dyDescent="0.25">
      <c r="A42" s="463"/>
      <c r="B42" s="463"/>
      <c r="C42" s="463"/>
      <c r="D42" s="463"/>
      <c r="E42" s="463"/>
      <c r="F42" s="495"/>
      <c r="G42" s="495"/>
      <c r="H42" s="495"/>
      <c r="I42" s="296"/>
    </row>
    <row r="43" spans="1:9" s="4" customFormat="1" ht="16" customHeight="1" x14ac:dyDescent="0.25">
      <c r="A43" s="463"/>
      <c r="B43" s="463"/>
      <c r="C43" s="463"/>
      <c r="D43" s="463"/>
      <c r="E43" s="463"/>
      <c r="F43" s="495"/>
      <c r="G43" s="495"/>
      <c r="H43" s="495"/>
      <c r="I43" s="463"/>
    </row>
    <row r="44" spans="1:9" s="4" customFormat="1" ht="16" customHeight="1" x14ac:dyDescent="0.25">
      <c r="A44" s="463"/>
      <c r="B44" s="463"/>
      <c r="C44" s="463"/>
      <c r="D44" s="463"/>
      <c r="E44" s="463"/>
      <c r="F44" s="495"/>
      <c r="G44" s="495"/>
      <c r="H44" s="495"/>
      <c r="I44" s="463"/>
    </row>
    <row r="45" spans="1:9" s="4" customFormat="1" ht="16" customHeight="1" x14ac:dyDescent="0.25">
      <c r="A45" s="463"/>
      <c r="B45" s="463"/>
      <c r="C45" s="463"/>
      <c r="D45" s="463"/>
      <c r="E45" s="463"/>
      <c r="F45" s="495"/>
      <c r="G45" s="495"/>
      <c r="H45" s="495"/>
      <c r="I45" s="463"/>
    </row>
    <row r="46" spans="1:9" s="4" customFormat="1" ht="16" customHeight="1" x14ac:dyDescent="0.25">
      <c r="A46" s="463"/>
      <c r="B46" s="463"/>
      <c r="C46" s="463"/>
      <c r="D46" s="463"/>
      <c r="E46" s="463"/>
      <c r="F46" s="495"/>
      <c r="G46" s="495"/>
      <c r="H46" s="495"/>
      <c r="I46" s="463"/>
    </row>
    <row r="47" spans="1:9" s="4" customFormat="1" ht="16" customHeight="1" x14ac:dyDescent="0.25">
      <c r="A47" s="463"/>
      <c r="B47" s="463"/>
      <c r="C47" s="463"/>
      <c r="D47" s="463"/>
      <c r="E47" s="463"/>
      <c r="F47" s="495"/>
      <c r="G47" s="495"/>
      <c r="H47" s="495"/>
      <c r="I47" s="463"/>
    </row>
    <row r="48" spans="1:9" s="4" customFormat="1" ht="16" customHeight="1" x14ac:dyDescent="0.25">
      <c r="A48" s="463"/>
      <c r="B48" s="463"/>
      <c r="C48" s="463"/>
      <c r="D48" s="463"/>
      <c r="E48" s="463"/>
      <c r="F48" s="495"/>
      <c r="G48" s="495"/>
      <c r="H48" s="495"/>
      <c r="I48" s="463"/>
    </row>
    <row r="49" spans="1:9" s="4" customFormat="1" ht="16" customHeight="1" x14ac:dyDescent="0.25">
      <c r="A49" s="463"/>
      <c r="B49" s="463"/>
      <c r="C49" s="463"/>
      <c r="D49" s="463"/>
      <c r="E49" s="463"/>
      <c r="F49" s="495"/>
      <c r="G49" s="495"/>
      <c r="H49" s="495"/>
      <c r="I49" s="463"/>
    </row>
    <row r="50" spans="1:9" s="4" customFormat="1" ht="16" customHeight="1" x14ac:dyDescent="0.25">
      <c r="A50" s="463"/>
      <c r="B50" s="463"/>
      <c r="C50" s="463"/>
      <c r="D50" s="463"/>
      <c r="E50" s="463"/>
      <c r="F50" s="495"/>
      <c r="G50" s="495"/>
      <c r="H50" s="495"/>
      <c r="I50" s="463"/>
    </row>
    <row r="51" spans="1:9" s="4" customFormat="1" ht="16" customHeight="1" x14ac:dyDescent="0.25">
      <c r="A51" s="463"/>
      <c r="B51" s="463"/>
      <c r="C51" s="463"/>
      <c r="D51" s="463"/>
      <c r="E51" s="463"/>
      <c r="F51" s="495"/>
      <c r="G51" s="495"/>
      <c r="H51" s="495"/>
      <c r="I51" s="463"/>
    </row>
    <row r="52" spans="1:9" s="4" customFormat="1" ht="16" customHeight="1" x14ac:dyDescent="0.25">
      <c r="A52" s="463"/>
      <c r="B52" s="463"/>
      <c r="C52" s="463"/>
      <c r="D52" s="463"/>
      <c r="E52" s="463"/>
      <c r="F52" s="495"/>
      <c r="G52" s="495"/>
      <c r="H52" s="495"/>
      <c r="I52" s="463"/>
    </row>
    <row r="53" spans="1:9" s="4" customFormat="1" ht="16" customHeight="1" x14ac:dyDescent="0.25">
      <c r="A53" s="463"/>
      <c r="B53" s="463"/>
      <c r="C53" s="463"/>
      <c r="D53" s="463"/>
      <c r="E53" s="463"/>
      <c r="F53" s="495"/>
      <c r="G53" s="495"/>
      <c r="H53" s="495"/>
      <c r="I53" s="463"/>
    </row>
    <row r="54">
      <c r="A54" s="154" t="n"/>
      <c r="B54" s="154" t="n"/>
      <c r="C54" s="154" t="n"/>
      <c r="D54" s="154" t="n"/>
      <c r="E54" s="154" t="n"/>
      <c r="F54" s="154" t="n"/>
      <c r="G54" s="154" t="n"/>
      <c r="H54" s="154" t="n"/>
      <c r="I54" s="154" t="n"/>
    </row>
    <row r="55" spans="1:9" s="4" customFormat="1" ht="16" customHeight="1" x14ac:dyDescent="0.25">
      <c r="A55" s="463"/>
      <c r="B55" s="463"/>
      <c r="C55" s="463"/>
      <c r="D55" s="463"/>
      <c r="E55" s="463"/>
      <c r="F55" s="495"/>
      <c r="G55" s="495"/>
      <c r="H55" s="154" t="n"/>
      <c r="I55" s="154" t="n"/>
    </row>
  </sheetData>
  <conditionalFormatting sqref="D8:G8">
    <cfRule type="expression" dxfId="57" priority="3">
      <formula>IF($K$1=1,1,0)</formula>
    </cfRule>
  </conditionalFormatting>
  <conditionalFormatting sqref="D23:G23">
    <cfRule type="expression" dxfId="56" priority="2">
      <formula>IF($K$1=1,1,0)</formula>
    </cfRule>
  </conditionalFormatting>
  <pageMargins left="0.7" right="0.7" top="0.75" bottom="0.75" header="0.3" footer="0.3"/>
  <pageSetup scale="9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E2B38-822A-4028-B9E9-F02A64FED331}">
  <sheetPr>
    <tabColor rgb="FFBCBFC6"/>
  </sheetPr>
  <dimension ref="B2:BC44"/>
  <sheetViews>
    <sheetView showGridLines="0" zoomScaleNormal="100" workbookViewId="0" zoomScale="85">
      <selection activeCell="A1" sqref="A1"/>
    </sheetView>
  </sheetViews>
  <sheetFormatPr defaultColWidth="10.6328125" defaultRowHeight="13" x14ac:dyDescent="0.25"/>
  <cols>
    <col width="1.8" customWidth="1" style="19" min="1" max="16384"/>
    <col width="26" customWidth="1" min="2" max="2"/>
    <col width="26" customWidth="1" min="4" max="4"/>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s>
  <sheetData xmlns="http://schemas.openxmlformats.org/spreadsheetml/2006/main" xmlns:x14ac="http://schemas.microsoft.com/office/spreadsheetml/2009/9/ac">
    <row r="2" spans="2:55" x14ac:dyDescent="0.25">
      <c r="B2" s="177" t="s">
        <v>606</v>
      </c>
      <c r="C2" s="178" t="n"/>
      <c r="D2" s="311" t="s">
        <v>607</v>
      </c>
      <c r="E2" s="178"/>
      <c r="F2" s="178" t="n"/>
      <c r="G2" s="311" t="s">
        <v>252</v>
      </c>
      <c r="H2" s="178"/>
      <c r="I2" s="178" t="n"/>
      <c r="J2" s="178" t="n"/>
      <c r="K2" s="178" t="n"/>
      <c r="L2" s="178" t="n"/>
      <c r="M2" s="178" t="n"/>
      <c r="N2" s="178" t="n"/>
      <c r="O2" s="178" t="n"/>
      <c r="P2" s="178" t="n"/>
      <c r="Q2" s="178" t="n"/>
      <c r="R2" s="178" t="n"/>
      <c r="S2" s="178" t="n"/>
      <c r="T2" s="178" t="n"/>
      <c r="U2" s="178" t="n"/>
      <c r="V2" s="178" t="n"/>
      <c r="W2" s="178" t="n"/>
      <c r="X2" s="178" t="n"/>
      <c r="Y2" s="178" t="n"/>
      <c r="Z2" s="178" t="n"/>
      <c r="AA2" s="178" t="n"/>
      <c r="AB2" s="178" t="n"/>
      <c r="AC2" s="178" t="n"/>
      <c r="AD2" s="178" t="n"/>
      <c r="AE2" s="178" t="n"/>
      <c r="AF2" s="178" t="n"/>
      <c r="AG2" s="178" t="n"/>
      <c r="AH2" s="178" t="n"/>
      <c r="AI2" s="178" t="n"/>
      <c r="AJ2" s="178" t="n"/>
      <c r="AK2" s="178" t="n"/>
      <c r="AL2" s="178" t="n"/>
      <c r="AM2" s="178" t="n"/>
      <c r="AN2" s="178" t="n"/>
      <c r="AO2" s="178" t="n"/>
      <c r="AP2" s="178" t="n"/>
      <c r="AQ2" s="178" t="n"/>
      <c r="AR2" s="178" t="n"/>
      <c r="AS2" s="178" t="n"/>
      <c r="AT2" s="178" t="n"/>
      <c r="AU2" s="178" t="n"/>
      <c r="AV2" s="178" t="n"/>
      <c r="AW2" s="178" t="n"/>
      <c r="AX2" s="178" t="n"/>
      <c r="AY2" s="178" t="n"/>
      <c r="AZ2" s="178" t="n"/>
      <c r="BA2" s="178" t="n"/>
      <c r="BB2" s="178" t="n"/>
      <c r="BC2" s="178" t="n"/>
    </row>
    <row r="3">
      <c r="B3" s="154" t="n"/>
      <c r="C3" s="154" t="n"/>
      <c r="D3" s="154" t="n"/>
      <c r="E3" s="154" t="n"/>
      <c r="F3" s="154" t="n"/>
      <c r="G3" s="154" t="n"/>
      <c r="H3" s="154" t="n"/>
      <c r="I3" s="154" t="n"/>
      <c r="J3" s="154" t="n"/>
      <c r="K3" s="154" t="n"/>
      <c r="L3" s="154" t="n"/>
      <c r="M3" s="154" t="n"/>
      <c r="N3" s="154" t="n"/>
      <c r="O3" s="154" t="n"/>
      <c r="P3" s="154" t="n"/>
      <c r="Q3" s="154" t="n"/>
      <c r="R3" s="154" t="n"/>
      <c r="S3" s="154" t="n"/>
      <c r="T3" s="154" t="n"/>
      <c r="U3" s="154" t="n"/>
      <c r="V3" s="154" t="n"/>
      <c r="W3" s="154" t="n"/>
      <c r="X3" s="154" t="n"/>
      <c r="Y3" s="154" t="n"/>
      <c r="Z3" s="154" t="n"/>
      <c r="AA3" s="154" t="n"/>
      <c r="AB3" s="154" t="n"/>
      <c r="AC3" s="154" t="n"/>
      <c r="AD3" s="154" t="n"/>
      <c r="AE3" s="154" t="n"/>
      <c r="AF3" s="154" t="n"/>
      <c r="AG3" s="154" t="n"/>
      <c r="AH3" s="154" t="n"/>
      <c r="AI3" s="154" t="n"/>
      <c r="AJ3" s="154" t="n"/>
      <c r="AK3" s="154" t="n"/>
      <c r="AL3" s="154" t="n"/>
      <c r="AM3" s="154" t="n"/>
      <c r="AN3" s="154" t="n"/>
      <c r="AO3" s="154" t="n"/>
      <c r="AP3" s="154" t="n"/>
      <c r="AQ3" s="154" t="n"/>
      <c r="AR3" s="154" t="n"/>
      <c r="AS3" s="154" t="n"/>
      <c r="AT3" s="154" t="n"/>
      <c r="AU3" s="154" t="n"/>
      <c r="AV3" s="154" t="n"/>
      <c r="AW3" s="154" t="n"/>
      <c r="AX3" s="154" t="n"/>
      <c r="AY3" s="154" t="n"/>
      <c r="AZ3" s="154" t="n"/>
      <c r="BA3" s="154" t="n"/>
      <c r="BB3" s="154" t="n"/>
      <c r="BC3" s="154" t="n"/>
    </row>
    <row r="4">
      <c r="B4" s="154" t="n"/>
      <c r="C4" s="154" t="n"/>
      <c r="D4" s="154" t="n"/>
      <c r="E4" s="154" t="n"/>
      <c r="F4" s="154" t="n"/>
      <c r="G4" s="154" t="n"/>
      <c r="H4" s="154" t="n"/>
      <c r="I4" s="154" t="n"/>
      <c r="J4" s="154" t="n"/>
      <c r="K4" s="154" t="n"/>
      <c r="L4" s="154" t="n"/>
      <c r="M4" s="154" t="n"/>
      <c r="N4" s="154" t="n"/>
      <c r="O4" s="154" t="n"/>
      <c r="P4" s="154" t="n"/>
      <c r="Q4" s="154" t="n"/>
      <c r="R4" s="154" t="n"/>
      <c r="S4" s="154" t="n"/>
      <c r="T4" s="154" t="n"/>
      <c r="U4" s="154" t="n"/>
      <c r="V4" s="154" t="n"/>
      <c r="W4" s="154" t="n"/>
      <c r="X4" s="154" t="n"/>
      <c r="Y4" s="154" t="n"/>
      <c r="Z4" s="154" t="n"/>
      <c r="AA4" s="154" t="n"/>
      <c r="AB4" s="154" t="n"/>
      <c r="AC4" s="154" t="n"/>
      <c r="AD4" s="154" t="n"/>
      <c r="AE4" s="154" t="n"/>
      <c r="AF4" s="154" t="n"/>
      <c r="AG4" s="154" t="n"/>
      <c r="AH4" s="154" t="n"/>
      <c r="AI4" s="154" t="n"/>
      <c r="AJ4" s="154" t="n"/>
      <c r="AK4" s="154" t="n"/>
      <c r="AL4" s="154" t="n"/>
      <c r="AM4" s="154" t="n"/>
      <c r="AN4" s="154" t="n"/>
      <c r="AO4" s="154" t="n"/>
      <c r="AP4" s="154" t="n"/>
      <c r="AQ4" s="154" t="n"/>
      <c r="AR4" s="154" t="n"/>
      <c r="AS4" s="154" t="n"/>
      <c r="AT4" s="154" t="n"/>
      <c r="AU4" s="154" t="n"/>
      <c r="AV4" s="154" t="n"/>
      <c r="AW4" s="154" t="n"/>
      <c r="AX4" s="154" t="n"/>
      <c r="AY4" s="154" t="n"/>
      <c r="AZ4" s="154" t="n"/>
      <c r="BA4" s="154" t="n"/>
      <c r="BB4" s="154" t="n"/>
      <c r="BC4" s="154" t="n"/>
    </row>
    <row r="5" spans="2:55" x14ac:dyDescent="0.25">
      <c r="B5" s="154" t="n"/>
      <c r="C5" s="154" t="n"/>
      <c r="D5" s="154" t="n"/>
      <c r="E5" s="154" t="n"/>
      <c r="F5" s="154" t="n"/>
      <c r="G5" s="154" t="n"/>
      <c r="H5" s="154" t="n"/>
      <c r="I5" s="154" t="n"/>
      <c r="J5" s="173" t="s">
        <v>608</v>
      </c>
      <c r="K5" s="187"/>
      <c r="L5" s="187"/>
      <c r="M5" s="187"/>
      <c r="N5" s="187"/>
      <c r="O5" s="187"/>
      <c r="P5" s="187"/>
      <c r="Q5" s="187" t="n"/>
      <c r="R5" s="173" t="s">
        <v>614</v>
      </c>
      <c r="S5" s="187"/>
      <c r="T5" s="187"/>
      <c r="U5" s="187"/>
      <c r="V5" s="187"/>
      <c r="W5" s="187"/>
      <c r="X5" s="187"/>
      <c r="Y5" s="187" t="n"/>
      <c r="Z5" s="173" t="s">
        <v>615</v>
      </c>
      <c r="AA5" s="187"/>
      <c r="AB5" s="187"/>
      <c r="AC5" s="187"/>
      <c r="AD5" s="187"/>
      <c r="AE5" s="187"/>
      <c r="AF5" s="187"/>
      <c r="AG5" s="187" t="n"/>
      <c r="AH5" s="173" t="s">
        <v>616</v>
      </c>
      <c r="AI5" s="187"/>
      <c r="AJ5" s="187"/>
      <c r="AK5" s="187"/>
      <c r="AL5" s="187"/>
      <c r="AM5" s="187"/>
      <c r="AN5" s="187"/>
      <c r="AO5" s="187" t="n"/>
      <c r="AP5" s="187" t="n"/>
      <c r="AQ5" s="187" t="n"/>
      <c r="AR5" s="187" t="n"/>
      <c r="AS5" s="187" t="n"/>
      <c r="AT5" s="187" t="n"/>
      <c r="AU5" s="187" t="n"/>
      <c r="AV5" s="187" t="n"/>
      <c r="AW5" s="187" t="n"/>
      <c r="AX5" s="187" t="n"/>
      <c r="AY5" s="187" t="n"/>
      <c r="AZ5" s="187" t="n"/>
      <c r="BA5" s="187" t="n"/>
      <c r="BB5" s="187" t="n"/>
      <c r="BC5" s="187" t="n"/>
    </row>
    <row r="6" spans="2:55" x14ac:dyDescent="0.25">
      <c r="B6" s="154" t="n"/>
      <c r="C6" s="154" t="n"/>
      <c r="D6" s="154" t="n"/>
      <c r="E6" s="154" t="n"/>
      <c r="F6" s="154" t="n"/>
      <c r="G6" s="154" t="n"/>
      <c r="H6" s="154" t="n"/>
      <c r="I6" s="154" t="n"/>
      <c r="J6" s="173" t="s">
        <v>609</v>
      </c>
      <c r="K6" s="173" t="s">
        <v>610</v>
      </c>
      <c r="L6" s="173" t="s">
        <v>611</v>
      </c>
      <c r="M6" s="173" t="s">
        <v>612</v>
      </c>
      <c r="N6" s="173" t="s">
        <v>611</v>
      </c>
      <c r="O6" s="173" t="s">
        <v>613</v>
      </c>
      <c r="P6" s="173" t="s">
        <v>609</v>
      </c>
      <c r="Q6" s="187" t="n"/>
      <c r="R6" s="173" t="s">
        <v>609</v>
      </c>
      <c r="S6" s="173" t="s">
        <v>610</v>
      </c>
      <c r="T6" s="173" t="s">
        <v>611</v>
      </c>
      <c r="U6" s="173" t="s">
        <v>612</v>
      </c>
      <c r="V6" s="173" t="s">
        <v>611</v>
      </c>
      <c r="W6" s="173" t="s">
        <v>613</v>
      </c>
      <c r="X6" s="173" t="s">
        <v>609</v>
      </c>
      <c r="Y6" s="187" t="n"/>
      <c r="Z6" s="173" t="s">
        <v>609</v>
      </c>
      <c r="AA6" s="173" t="s">
        <v>610</v>
      </c>
      <c r="AB6" s="173" t="s">
        <v>611</v>
      </c>
      <c r="AC6" s="173" t="s">
        <v>612</v>
      </c>
      <c r="AD6" s="173" t="s">
        <v>611</v>
      </c>
      <c r="AE6" s="173" t="s">
        <v>613</v>
      </c>
      <c r="AF6" s="173" t="s">
        <v>609</v>
      </c>
      <c r="AG6" s="187" t="n"/>
      <c r="AH6" s="173" t="s">
        <v>609</v>
      </c>
      <c r="AI6" s="173" t="s">
        <v>610</v>
      </c>
      <c r="AJ6" s="173" t="s">
        <v>611</v>
      </c>
      <c r="AK6" s="173" t="s">
        <v>612</v>
      </c>
      <c r="AL6" s="173" t="s">
        <v>611</v>
      </c>
      <c r="AM6" s="173" t="s">
        <v>613</v>
      </c>
      <c r="AN6" s="173" t="s">
        <v>609</v>
      </c>
      <c r="AO6" s="310"/>
      <c r="AP6" s="310" t="str">
        <f>$D$2</f>
        <v>Close</v>
      </c>
      <c r="AQ6" s="310" t="str">
        <f>$D$9</f>
        <v xml:space="preserve"> </v>
      </c>
      <c r="AR6" s="310" t="str">
        <f>$D$16</f>
        <v xml:space="preserve"> </v>
      </c>
      <c r="AS6" s="310" t="str">
        <f>$D$23</f>
        <v xml:space="preserve"> </v>
      </c>
      <c r="AT6" s="310" t="str">
        <f>$D$30</f>
        <v xml:space="preserve"> </v>
      </c>
      <c r="AU6" s="310" t="str">
        <f>$D$37</f>
        <v xml:space="preserve"> </v>
      </c>
      <c r="AV6" s="310" t="str">
        <f>$D$44</f>
        <v xml:space="preserve"> </v>
      </c>
      <c r="AW6" s="310" t="str">
        <f>$G$2</f>
        <v xml:space="preserve"> </v>
      </c>
      <c r="AX6" s="310" t="str">
        <f>$G$9</f>
        <v xml:space="preserve"> </v>
      </c>
      <c r="AY6" s="310" t="str">
        <f>$G$16</f>
        <v xml:space="preserve"> </v>
      </c>
      <c r="AZ6" s="310" t="str">
        <f>$G$23</f>
        <v xml:space="preserve"> </v>
      </c>
      <c r="BA6" s="310" t="str">
        <f>$G$30</f>
        <v xml:space="preserve"> </v>
      </c>
      <c r="BB6" s="310" t="str">
        <f>$G$37</f>
        <v xml:space="preserve"> </v>
      </c>
      <c r="BC6" s="310">
        <f>$G$44</f>
        <v>0</v>
      </c>
    </row>
    <row r="7" spans="2:55" x14ac:dyDescent="0.25">
      <c r="B7" s="154" t="n"/>
      <c r="C7" s="154" t="n"/>
      <c r="D7" s="154" t="n"/>
      <c r="E7" s="154" t="n"/>
      <c r="F7" s="154" t="n"/>
      <c r="G7" s="154" t="n"/>
      <c r="H7" s="154" t="n"/>
      <c r="I7" s="154" t="n"/>
      <c r="J7" s="309">
        <v>46082</v>
      </c>
      <c r="K7" s="309">
        <v>46083</v>
      </c>
      <c r="L7" s="309">
        <v>46084</v>
      </c>
      <c r="M7" s="309">
        <v>46085</v>
      </c>
      <c r="N7" s="309">
        <v>46086</v>
      </c>
      <c r="O7" s="309">
        <v>46087</v>
      </c>
      <c r="P7" s="309">
        <v>46088</v>
      </c>
      <c r="Q7" s="187" t="n"/>
      <c r="R7" s="310"/>
      <c r="S7" s="310"/>
      <c r="T7" s="310"/>
      <c r="U7" s="309">
        <v>46113</v>
      </c>
      <c r="V7" s="309">
        <v>46114</v>
      </c>
      <c r="W7" s="309">
        <v>46115</v>
      </c>
      <c r="X7" s="309">
        <v>46116</v>
      </c>
      <c r="Y7" s="187" t="n"/>
      <c r="Z7" s="310"/>
      <c r="AA7" s="310"/>
      <c r="AB7" s="310"/>
      <c r="AC7" s="310"/>
      <c r="AD7" s="310"/>
      <c r="AE7" s="309">
        <v>46143</v>
      </c>
      <c r="AF7" s="309">
        <v>46144</v>
      </c>
      <c r="AG7" s="187" t="n"/>
      <c r="AH7" s="310"/>
      <c r="AI7" s="309">
        <v>46174</v>
      </c>
      <c r="AJ7" s="309">
        <v>46175</v>
      </c>
      <c r="AK7" s="309">
        <v>46176</v>
      </c>
      <c r="AL7" s="309">
        <v>46177</v>
      </c>
      <c r="AM7" s="309">
        <v>46178</v>
      </c>
      <c r="AN7" s="309">
        <v>46179</v>
      </c>
      <c r="AO7" s="187" t="n"/>
      <c r="AP7" s="187" t="n"/>
      <c r="AQ7" s="187" t="n"/>
      <c r="AR7" s="187" t="n"/>
      <c r="AS7" s="187" t="n"/>
      <c r="AT7" s="187" t="n"/>
      <c r="AU7" s="187" t="n"/>
      <c r="AV7" s="187" t="n"/>
      <c r="AW7" s="187" t="n"/>
      <c r="AX7" s="187" t="n"/>
      <c r="AY7" s="187" t="n"/>
      <c r="AZ7" s="187" t="n"/>
      <c r="BA7" s="187" t="n"/>
      <c r="BB7" s="187" t="n"/>
      <c r="BC7" s="187" t="n"/>
    </row>
    <row r="8" spans="2:55" x14ac:dyDescent="0.25">
      <c r="B8" s="154" t="n"/>
      <c r="C8" s="154" t="n"/>
      <c r="D8" s="154" t="n"/>
      <c r="E8" s="154" t="n"/>
      <c r="F8" s="154" t="n"/>
      <c r="G8" s="154" t="n"/>
      <c r="H8" s="154" t="n"/>
      <c r="I8" s="154" t="n"/>
      <c r="J8" s="309">
        <v>46089</v>
      </c>
      <c r="K8" s="309">
        <v>46090</v>
      </c>
      <c r="L8" s="309">
        <v>46091</v>
      </c>
      <c r="M8" s="309">
        <v>46092</v>
      </c>
      <c r="N8" s="309">
        <v>46093</v>
      </c>
      <c r="O8" s="309">
        <v>46094</v>
      </c>
      <c r="P8" s="309">
        <v>46095</v>
      </c>
      <c r="Q8" s="187" t="n"/>
      <c r="R8" s="309">
        <v>46117</v>
      </c>
      <c r="S8" s="309">
        <v>46118</v>
      </c>
      <c r="T8" s="309">
        <v>46119</v>
      </c>
      <c r="U8" s="309">
        <v>46120</v>
      </c>
      <c r="V8" s="309">
        <v>46121</v>
      </c>
      <c r="W8" s="309">
        <v>46122</v>
      </c>
      <c r="X8" s="309">
        <v>46123</v>
      </c>
      <c r="Y8" s="187" t="n"/>
      <c r="Z8" s="309">
        <v>46145</v>
      </c>
      <c r="AA8" s="309">
        <v>46146</v>
      </c>
      <c r="AB8" s="309">
        <v>46147</v>
      </c>
      <c r="AC8" s="309">
        <v>46148</v>
      </c>
      <c r="AD8" s="309">
        <v>46149</v>
      </c>
      <c r="AE8" s="309">
        <v>46150</v>
      </c>
      <c r="AF8" s="309">
        <v>46151</v>
      </c>
      <c r="AG8" s="187" t="n"/>
      <c r="AH8" s="309">
        <v>46180</v>
      </c>
      <c r="AI8" s="309">
        <v>46181</v>
      </c>
      <c r="AJ8" s="309">
        <v>46182</v>
      </c>
      <c r="AK8" s="309">
        <v>46183</v>
      </c>
      <c r="AL8" s="309">
        <v>46184</v>
      </c>
      <c r="AM8" s="309">
        <v>46185</v>
      </c>
      <c r="AN8" s="309">
        <v>46186</v>
      </c>
      <c r="AO8" s="187" t="n"/>
      <c r="AP8" s="187" t="n"/>
      <c r="AQ8" s="187" t="n"/>
      <c r="AR8" s="187" t="n"/>
      <c r="AS8" s="187" t="n"/>
      <c r="AT8" s="187" t="n"/>
      <c r="AU8" s="187" t="n"/>
      <c r="AV8" s="187" t="n"/>
      <c r="AW8" s="187" t="n"/>
      <c r="AX8" s="187" t="n"/>
      <c r="AY8" s="187" t="n"/>
      <c r="AZ8" s="187" t="n"/>
      <c r="BA8" s="187" t="n"/>
      <c r="BB8" s="187" t="n"/>
      <c r="BC8" s="187" t="n"/>
    </row>
    <row r="9" spans="2:55" x14ac:dyDescent="0.25">
      <c r="B9" s="154" t="n"/>
      <c r="C9" s="154" t="n"/>
      <c r="D9" s="173" t="s">
        <v>252</v>
      </c>
      <c r="E9" s="154"/>
      <c r="F9" s="154" t="n"/>
      <c r="G9" s="173" t="s">
        <v>252</v>
      </c>
      <c r="H9" s="154"/>
      <c r="I9" s="154" t="n"/>
      <c r="J9" s="309">
        <v>46096</v>
      </c>
      <c r="K9" s="309">
        <v>46097</v>
      </c>
      <c r="L9" s="309">
        <v>46098</v>
      </c>
      <c r="M9" s="309">
        <v>46099</v>
      </c>
      <c r="N9" s="309">
        <v>46100</v>
      </c>
      <c r="O9" s="309">
        <v>46101</v>
      </c>
      <c r="P9" s="309">
        <v>46102</v>
      </c>
      <c r="Q9" s="187" t="n"/>
      <c r="R9" s="309">
        <v>46124</v>
      </c>
      <c r="S9" s="309">
        <v>46125</v>
      </c>
      <c r="T9" s="309">
        <v>46126</v>
      </c>
      <c r="U9" s="309">
        <v>46127</v>
      </c>
      <c r="V9" s="309">
        <v>46128</v>
      </c>
      <c r="W9" s="309">
        <v>46129</v>
      </c>
      <c r="X9" s="309">
        <v>46130</v>
      </c>
      <c r="Y9" s="187" t="n"/>
      <c r="Z9" s="309">
        <v>46152</v>
      </c>
      <c r="AA9" s="309">
        <v>46153</v>
      </c>
      <c r="AB9" s="309">
        <v>46154</v>
      </c>
      <c r="AC9" s="309">
        <v>46155</v>
      </c>
      <c r="AD9" s="309">
        <v>46156</v>
      </c>
      <c r="AE9" s="309">
        <v>46157</v>
      </c>
      <c r="AF9" s="309">
        <v>46158</v>
      </c>
      <c r="AG9" s="187" t="n"/>
      <c r="AH9" s="309">
        <v>46187</v>
      </c>
      <c r="AI9" s="309">
        <v>46188</v>
      </c>
      <c r="AJ9" s="309">
        <v>46189</v>
      </c>
      <c r="AK9" s="309">
        <v>46190</v>
      </c>
      <c r="AL9" s="309">
        <v>46191</v>
      </c>
      <c r="AM9" s="309">
        <v>46192</v>
      </c>
      <c r="AN9" s="309">
        <v>46193</v>
      </c>
      <c r="AO9" s="187" t="n"/>
      <c r="AP9" s="187" t="n"/>
      <c r="AQ9" s="187" t="n"/>
      <c r="AR9" s="187" t="n"/>
      <c r="AS9" s="187" t="n"/>
      <c r="AT9" s="187" t="n"/>
      <c r="AU9" s="187" t="n"/>
      <c r="AV9" s="187" t="n"/>
      <c r="AW9" s="187" t="n"/>
      <c r="AX9" s="187" t="n"/>
      <c r="AY9" s="187" t="n"/>
      <c r="AZ9" s="187" t="n"/>
      <c r="BA9" s="187" t="n"/>
      <c r="BB9" s="187" t="n"/>
      <c r="BC9" s="187" t="n"/>
    </row>
    <row r="10" spans="2:55" x14ac:dyDescent="0.25">
      <c r="B10" s="154" t="n"/>
      <c r="C10" s="154" t="n"/>
      <c r="D10" s="154" t="n"/>
      <c r="E10" s="154" t="n"/>
      <c r="F10" s="154" t="n"/>
      <c r="G10" s="154" t="n"/>
      <c r="H10" s="154" t="n"/>
      <c r="I10" s="154" t="n"/>
      <c r="J10" s="309">
        <v>46103</v>
      </c>
      <c r="K10" s="309">
        <v>46104</v>
      </c>
      <c r="L10" s="309">
        <v>46105</v>
      </c>
      <c r="M10" s="309">
        <v>46106</v>
      </c>
      <c r="N10" s="309">
        <v>46107</v>
      </c>
      <c r="O10" s="309">
        <v>46108</v>
      </c>
      <c r="P10" s="309">
        <v>46109</v>
      </c>
      <c r="Q10" s="187" t="n"/>
      <c r="R10" s="309">
        <v>46131</v>
      </c>
      <c r="S10" s="309">
        <v>46132</v>
      </c>
      <c r="T10" s="309">
        <v>46133</v>
      </c>
      <c r="U10" s="309">
        <v>46134</v>
      </c>
      <c r="V10" s="309">
        <v>46135</v>
      </c>
      <c r="W10" s="309">
        <v>46136</v>
      </c>
      <c r="X10" s="309">
        <v>46137</v>
      </c>
      <c r="Y10" s="187" t="n"/>
      <c r="Z10" s="309">
        <v>46159</v>
      </c>
      <c r="AA10" s="309">
        <v>46160</v>
      </c>
      <c r="AB10" s="309">
        <v>46161</v>
      </c>
      <c r="AC10" s="309">
        <v>46162</v>
      </c>
      <c r="AD10" s="309">
        <v>46163</v>
      </c>
      <c r="AE10" s="309">
        <v>46164</v>
      </c>
      <c r="AF10" s="309">
        <v>46165</v>
      </c>
      <c r="AG10" s="187" t="n"/>
      <c r="AH10" s="309">
        <v>46194</v>
      </c>
      <c r="AI10" s="309">
        <v>46195</v>
      </c>
      <c r="AJ10" s="309">
        <v>46196</v>
      </c>
      <c r="AK10" s="309">
        <v>46197</v>
      </c>
      <c r="AL10" s="309">
        <v>46198</v>
      </c>
      <c r="AM10" s="309">
        <v>46199</v>
      </c>
      <c r="AN10" s="309">
        <v>46200</v>
      </c>
      <c r="AO10" s="187" t="n"/>
      <c r="AP10" s="187" t="n"/>
      <c r="AQ10" s="187" t="n"/>
      <c r="AR10" s="187" t="n"/>
      <c r="AS10" s="187" t="n"/>
      <c r="AT10" s="187" t="n"/>
      <c r="AU10" s="187" t="n"/>
      <c r="AV10" s="187" t="n"/>
      <c r="AW10" s="187" t="n"/>
      <c r="AX10" s="187" t="n"/>
      <c r="AY10" s="187" t="n"/>
      <c r="AZ10" s="187" t="n"/>
      <c r="BA10" s="187" t="n"/>
      <c r="BB10" s="187" t="n"/>
      <c r="BC10" s="187" t="n"/>
    </row>
    <row r="11" spans="2:55" x14ac:dyDescent="0.25">
      <c r="B11" s="154" t="n"/>
      <c r="C11" s="154" t="n"/>
      <c r="D11" s="154" t="n"/>
      <c r="E11" s="154" t="n"/>
      <c r="F11" s="154" t="n"/>
      <c r="G11" s="154" t="n"/>
      <c r="H11" s="154" t="n"/>
      <c r="I11" s="154" t="n"/>
      <c r="J11" s="309">
        <v>46110</v>
      </c>
      <c r="K11" s="309">
        <v>46111</v>
      </c>
      <c r="L11" s="309">
        <v>46112</v>
      </c>
      <c r="M11" s="310"/>
      <c r="N11" s="310"/>
      <c r="O11" s="310"/>
      <c r="P11" s="310"/>
      <c r="Q11" s="187" t="n"/>
      <c r="R11" s="309">
        <v>46138</v>
      </c>
      <c r="S11" s="309">
        <v>46139</v>
      </c>
      <c r="T11" s="309">
        <v>46140</v>
      </c>
      <c r="U11" s="309">
        <v>46141</v>
      </c>
      <c r="V11" s="309">
        <v>46142</v>
      </c>
      <c r="W11" s="310"/>
      <c r="X11" s="310"/>
      <c r="Y11" s="187" t="n"/>
      <c r="Z11" s="309">
        <v>46166</v>
      </c>
      <c r="AA11" s="309">
        <v>46167</v>
      </c>
      <c r="AB11" s="309">
        <v>46168</v>
      </c>
      <c r="AC11" s="309">
        <v>46169</v>
      </c>
      <c r="AD11" s="309">
        <v>46170</v>
      </c>
      <c r="AE11" s="309">
        <v>46171</v>
      </c>
      <c r="AF11" s="309">
        <v>46172</v>
      </c>
      <c r="AG11" s="187" t="n"/>
      <c r="AH11" s="309">
        <v>46201</v>
      </c>
      <c r="AI11" s="309">
        <v>46202</v>
      </c>
      <c r="AJ11" s="309">
        <v>46203</v>
      </c>
      <c r="AK11" s="310"/>
      <c r="AL11" s="310"/>
      <c r="AM11" s="310"/>
      <c r="AN11" s="310"/>
      <c r="AO11" s="187" t="n"/>
      <c r="AP11" s="187" t="n"/>
      <c r="AQ11" s="187" t="n"/>
      <c r="AR11" s="187" t="n"/>
      <c r="AS11" s="187" t="n"/>
      <c r="AT11" s="187" t="n"/>
      <c r="AU11" s="187" t="n"/>
      <c r="AV11" s="187" t="n"/>
      <c r="AW11" s="187" t="n"/>
      <c r="AX11" s="187" t="n"/>
      <c r="AY11" s="187" t="n"/>
      <c r="AZ11" s="187" t="n"/>
      <c r="BA11" s="187" t="n"/>
      <c r="BB11" s="187" t="n"/>
      <c r="BC11" s="187" t="n"/>
    </row>
    <row r="12" spans="2:55" x14ac:dyDescent="0.25">
      <c r="B12" s="154" t="n"/>
      <c r="C12" s="154" t="n"/>
      <c r="D12" s="154" t="n"/>
      <c r="E12" s="154" t="n"/>
      <c r="F12" s="154" t="n"/>
      <c r="G12" s="154" t="n"/>
      <c r="H12" s="154" t="n"/>
      <c r="I12" s="154" t="n"/>
      <c r="J12" s="310"/>
      <c r="K12" s="310"/>
      <c r="L12" s="310"/>
      <c r="M12" s="310"/>
      <c r="N12" s="310"/>
      <c r="O12" s="310"/>
      <c r="P12" s="310"/>
      <c r="Q12" s="187" t="n"/>
      <c r="R12" s="310"/>
      <c r="S12" s="310"/>
      <c r="T12" s="310"/>
      <c r="U12" s="310"/>
      <c r="V12" s="310"/>
      <c r="W12" s="310"/>
      <c r="X12" s="310"/>
      <c r="Y12" s="187" t="n"/>
      <c r="Z12" s="309">
        <v>46173</v>
      </c>
      <c r="AA12" s="310"/>
      <c r="AB12" s="310"/>
      <c r="AC12" s="310"/>
      <c r="AD12" s="310"/>
      <c r="AE12" s="310"/>
      <c r="AF12" s="310"/>
      <c r="AG12" s="187" t="n"/>
      <c r="AH12" s="310"/>
      <c r="AI12" s="310"/>
      <c r="AJ12" s="310"/>
      <c r="AK12" s="310"/>
      <c r="AL12" s="310"/>
      <c r="AM12" s="310"/>
      <c r="AN12" s="310"/>
      <c r="AO12" s="187" t="n"/>
      <c r="AP12" s="187" t="n"/>
      <c r="AQ12" s="187" t="n"/>
      <c r="AR12" s="187" t="n"/>
      <c r="AS12" s="187" t="n"/>
      <c r="AT12" s="187" t="n"/>
      <c r="AU12" s="187" t="n"/>
      <c r="AV12" s="187" t="n"/>
      <c r="AW12" s="187" t="n"/>
      <c r="AX12" s="187" t="n"/>
      <c r="AY12" s="187" t="n"/>
      <c r="AZ12" s="187" t="n"/>
      <c r="BA12" s="187" t="n"/>
      <c r="BB12" s="187" t="n"/>
      <c r="BC12" s="187" t="n"/>
    </row>
    <row r="13">
      <c r="B13" s="154" t="n"/>
      <c r="C13" s="154" t="n"/>
      <c r="D13" s="154" t="n"/>
      <c r="E13" s="154" t="n"/>
      <c r="F13" s="154" t="n"/>
      <c r="G13" s="154" t="n"/>
      <c r="H13" s="154" t="n"/>
      <c r="I13" s="154" t="n"/>
      <c r="J13" s="154" t="n"/>
      <c r="K13" s="154" t="n"/>
      <c r="L13" s="154" t="n"/>
      <c r="M13" s="154" t="n"/>
      <c r="N13" s="154" t="n"/>
      <c r="O13" s="154" t="n"/>
      <c r="P13" s="154" t="n"/>
      <c r="Q13" s="154" t="n"/>
      <c r="R13" s="154" t="n"/>
      <c r="S13" s="154" t="n"/>
      <c r="T13" s="154" t="n"/>
      <c r="U13" s="154" t="n"/>
      <c r="V13" s="154" t="n"/>
      <c r="W13" s="154" t="n"/>
      <c r="X13" s="154" t="n"/>
      <c r="Y13" s="154" t="n"/>
      <c r="Z13" s="154" t="n"/>
      <c r="AA13" s="154" t="n"/>
      <c r="AB13" s="154" t="n"/>
      <c r="AC13" s="154" t="n"/>
      <c r="AD13" s="154" t="n"/>
      <c r="AE13" s="154" t="n"/>
      <c r="AF13" s="154" t="n"/>
      <c r="AG13" s="154" t="n"/>
      <c r="AH13" s="154" t="n"/>
      <c r="AI13" s="154" t="n"/>
      <c r="AJ13" s="154" t="n"/>
      <c r="AK13" s="154" t="n"/>
      <c r="AL13" s="154" t="n"/>
      <c r="AM13" s="154" t="n"/>
      <c r="AN13" s="154" t="n"/>
      <c r="AO13" s="154" t="n"/>
      <c r="AP13" s="154" t="n"/>
      <c r="AQ13" s="154" t="n"/>
      <c r="AR13" s="154" t="n"/>
      <c r="AS13" s="154" t="n"/>
      <c r="AT13" s="154" t="n"/>
      <c r="AU13" s="154" t="n"/>
      <c r="AV13" s="154" t="n"/>
      <c r="AW13" s="154" t="n"/>
      <c r="AX13" s="154" t="n"/>
      <c r="AY13" s="154" t="n"/>
      <c r="AZ13" s="154" t="n"/>
      <c r="BA13" s="154" t="n"/>
      <c r="BB13" s="154" t="n"/>
      <c r="BC13" s="154" t="n"/>
    </row>
    <row r="14">
      <c r="B14" s="154" t="n"/>
      <c r="C14" s="154" t="n"/>
      <c r="D14" s="154" t="n"/>
      <c r="E14" s="154" t="n"/>
      <c r="F14" s="154" t="n"/>
      <c r="G14" s="154" t="n"/>
      <c r="H14" s="154" t="n"/>
      <c r="I14" s="154" t="n"/>
      <c r="J14" s="154" t="n"/>
      <c r="K14" s="154" t="n"/>
      <c r="L14" s="154" t="n"/>
      <c r="M14" s="154" t="n"/>
      <c r="N14" s="154" t="n"/>
      <c r="O14" s="154" t="n"/>
      <c r="P14" s="154" t="n"/>
      <c r="Q14" s="154" t="n"/>
      <c r="R14" s="154" t="n"/>
      <c r="S14" s="154" t="n"/>
      <c r="T14" s="154" t="n"/>
      <c r="U14" s="154" t="n"/>
      <c r="V14" s="154" t="n"/>
      <c r="W14" s="154" t="n"/>
      <c r="X14" s="154" t="n"/>
      <c r="Y14" s="154" t="n"/>
      <c r="Z14" s="154" t="n"/>
      <c r="AA14" s="154" t="n"/>
      <c r="AB14" s="154" t="n"/>
      <c r="AC14" s="154" t="n"/>
      <c r="AD14" s="154" t="n"/>
      <c r="AE14" s="154" t="n"/>
      <c r="AF14" s="154" t="n"/>
      <c r="AG14" s="154" t="n"/>
      <c r="AH14" s="154" t="n"/>
      <c r="AI14" s="154" t="n"/>
      <c r="AJ14" s="154" t="n"/>
      <c r="AK14" s="154" t="n"/>
      <c r="AL14" s="154" t="n"/>
      <c r="AM14" s="154" t="n"/>
      <c r="AN14" s="154" t="n"/>
      <c r="AO14" s="154" t="n"/>
      <c r="AP14" s="154" t="n"/>
      <c r="AQ14" s="154" t="n"/>
      <c r="AR14" s="154" t="n"/>
      <c r="AS14" s="154" t="n"/>
      <c r="AT14" s="154" t="n"/>
      <c r="AU14" s="154" t="n"/>
      <c r="AV14" s="154" t="n"/>
      <c r="AW14" s="154" t="n"/>
      <c r="AX14" s="154" t="n"/>
      <c r="AY14" s="154" t="n"/>
      <c r="AZ14" s="154" t="n"/>
      <c r="BA14" s="154" t="n"/>
      <c r="BB14" s="154" t="n"/>
      <c r="BC14" s="154" t="n"/>
    </row>
    <row r="15">
      <c r="B15" s="154" t="n"/>
      <c r="C15" s="154" t="n"/>
      <c r="D15" s="154" t="n"/>
      <c r="E15" s="154" t="n"/>
      <c r="F15" s="154" t="n"/>
      <c r="G15" s="154" t="n"/>
      <c r="H15" s="154" t="n"/>
      <c r="I15" s="154" t="n"/>
      <c r="J15" s="154" t="n"/>
      <c r="K15" s="154" t="n"/>
      <c r="L15" s="154" t="n"/>
      <c r="M15" s="154" t="n"/>
      <c r="N15" s="154" t="n"/>
      <c r="O15" s="154" t="n"/>
      <c r="P15" s="154" t="n"/>
      <c r="Q15" s="154" t="n"/>
      <c r="R15" s="154" t="n"/>
      <c r="S15" s="154" t="n"/>
      <c r="T15" s="154" t="n"/>
      <c r="U15" s="154" t="n"/>
      <c r="V15" s="154" t="n"/>
      <c r="W15" s="154" t="n"/>
      <c r="X15" s="154" t="n"/>
      <c r="Y15" s="154" t="n"/>
      <c r="Z15" s="154" t="n"/>
      <c r="AA15" s="154" t="n"/>
      <c r="AB15" s="154" t="n"/>
      <c r="AC15" s="154" t="n"/>
      <c r="AD15" s="154" t="n"/>
      <c r="AE15" s="154" t="n"/>
      <c r="AF15" s="154" t="n"/>
      <c r="AG15" s="154" t="n"/>
      <c r="AH15" s="154" t="n"/>
      <c r="AI15" s="154" t="n"/>
      <c r="AJ15" s="154" t="n"/>
      <c r="AK15" s="154" t="n"/>
      <c r="AL15" s="154" t="n"/>
      <c r="AM15" s="154" t="n"/>
      <c r="AN15" s="154" t="n"/>
      <c r="AO15" s="154" t="n"/>
      <c r="AP15" s="154" t="n"/>
      <c r="AQ15" s="154" t="n"/>
      <c r="AR15" s="154" t="n"/>
      <c r="AS15" s="154" t="n"/>
      <c r="AT15" s="154" t="n"/>
      <c r="AU15" s="154" t="n"/>
      <c r="AV15" s="154" t="n"/>
      <c r="AW15" s="154" t="n"/>
      <c r="AX15" s="154" t="n"/>
      <c r="AY15" s="154" t="n"/>
      <c r="AZ15" s="154" t="n"/>
      <c r="BA15" s="154" t="n"/>
      <c r="BB15" s="154" t="n"/>
      <c r="BC15" s="154" t="n"/>
    </row>
    <row r="16" spans="2:55" x14ac:dyDescent="0.25">
      <c r="B16" s="154" t="n"/>
      <c r="C16" s="154" t="n"/>
      <c r="D16" s="173" t="s">
        <v>252</v>
      </c>
      <c r="E16" s="154"/>
      <c r="F16" s="154" t="n"/>
      <c r="G16" s="173" t="s">
        <v>252</v>
      </c>
      <c r="H16" s="154"/>
      <c r="I16" s="154" t="n"/>
      <c r="J16" s="154" t="n"/>
      <c r="K16" s="154" t="n"/>
      <c r="L16" s="154" t="n"/>
      <c r="M16" s="154" t="n"/>
      <c r="N16" s="154" t="n"/>
      <c r="O16" s="154" t="n"/>
      <c r="P16" s="154" t="n"/>
      <c r="Q16" s="154" t="n"/>
      <c r="R16" s="154" t="n"/>
      <c r="S16" s="154" t="n"/>
      <c r="T16" s="154" t="n"/>
      <c r="U16" s="154" t="n"/>
      <c r="V16" s="154" t="n"/>
      <c r="W16" s="154" t="n"/>
      <c r="X16" s="154" t="n"/>
      <c r="Y16" s="154" t="n"/>
      <c r="Z16" s="154" t="n"/>
      <c r="AA16" s="154" t="n"/>
      <c r="AB16" s="154" t="n"/>
      <c r="AC16" s="154" t="n"/>
      <c r="AD16" s="154" t="n"/>
      <c r="AE16" s="154" t="n"/>
      <c r="AF16" s="154" t="n"/>
      <c r="AG16" s="154" t="n"/>
      <c r="AH16" s="154" t="n"/>
      <c r="AI16" s="154" t="n"/>
      <c r="AJ16" s="154" t="n"/>
      <c r="AK16" s="154" t="n"/>
      <c r="AL16" s="154" t="n"/>
      <c r="AM16" s="154" t="n"/>
      <c r="AN16" s="154" t="n"/>
      <c r="AO16" s="154" t="n"/>
      <c r="AP16" s="154" t="n"/>
      <c r="AQ16" s="154" t="n"/>
      <c r="AR16" s="154" t="n"/>
      <c r="AS16" s="154" t="n"/>
      <c r="AT16" s="154" t="n"/>
      <c r="AU16" s="154" t="n"/>
      <c r="AV16" s="154" t="n"/>
      <c r="AW16" s="154" t="n"/>
      <c r="AX16" s="154" t="n"/>
      <c r="AY16" s="154" t="n"/>
      <c r="AZ16" s="154" t="n"/>
      <c r="BA16" s="154" t="n"/>
      <c r="BB16" s="154" t="n"/>
      <c r="BC16" s="154" t="n"/>
    </row>
    <row r="17">
      <c r="B17" s="154" t="n"/>
      <c r="C17" s="154" t="n"/>
      <c r="D17" s="154" t="n"/>
      <c r="E17" s="154" t="n"/>
      <c r="F17" s="154" t="n"/>
      <c r="G17" s="154" t="n"/>
      <c r="H17" s="154" t="n"/>
      <c r="I17" s="154" t="n"/>
      <c r="J17" s="154" t="n"/>
      <c r="K17" s="154" t="n"/>
      <c r="L17" s="154" t="n"/>
      <c r="M17" s="154" t="n"/>
      <c r="N17" s="154" t="n"/>
      <c r="O17" s="154" t="n"/>
      <c r="P17" s="154" t="n"/>
      <c r="Q17" s="154" t="n"/>
      <c r="R17" s="154" t="n"/>
      <c r="S17" s="154" t="n"/>
      <c r="T17" s="154" t="n"/>
      <c r="U17" s="154" t="n"/>
      <c r="V17" s="154" t="n"/>
      <c r="W17" s="154" t="n"/>
      <c r="X17" s="154" t="n"/>
      <c r="Y17" s="154" t="n"/>
      <c r="Z17" s="154" t="n"/>
      <c r="AA17" s="154" t="n"/>
      <c r="AB17" s="154" t="n"/>
      <c r="AC17" s="154" t="n"/>
      <c r="AD17" s="154" t="n"/>
      <c r="AE17" s="154" t="n"/>
      <c r="AF17" s="154" t="n"/>
      <c r="AG17" s="154" t="n"/>
      <c r="AH17" s="154" t="n"/>
      <c r="AI17" s="154" t="n"/>
      <c r="AJ17" s="154" t="n"/>
      <c r="AK17" s="154" t="n"/>
      <c r="AL17" s="154" t="n"/>
      <c r="AM17" s="154" t="n"/>
      <c r="AN17" s="154" t="n"/>
      <c r="AO17" s="154" t="n"/>
      <c r="AP17" s="154" t="n"/>
      <c r="AQ17" s="154" t="n"/>
      <c r="AR17" s="154" t="n"/>
      <c r="AS17" s="154" t="n"/>
      <c r="AT17" s="154" t="n"/>
      <c r="AU17" s="154" t="n"/>
      <c r="AV17" s="154" t="n"/>
      <c r="AW17" s="154" t="n"/>
      <c r="AX17" s="154" t="n"/>
      <c r="AY17" s="154" t="n"/>
      <c r="AZ17" s="154" t="n"/>
      <c r="BA17" s="154" t="n"/>
      <c r="BB17" s="154" t="n"/>
      <c r="BC17" s="154" t="n"/>
    </row>
    <row r="18">
      <c r="B18" s="154" t="n"/>
      <c r="C18" s="154" t="n"/>
      <c r="D18" s="154" t="n"/>
      <c r="E18" s="154" t="n"/>
      <c r="F18" s="154" t="n"/>
      <c r="G18" s="154" t="n"/>
      <c r="H18" s="154" t="n"/>
      <c r="I18" s="154" t="n"/>
      <c r="J18" s="154" t="n"/>
      <c r="K18" s="154" t="n"/>
      <c r="L18" s="154" t="n"/>
      <c r="M18" s="154" t="n"/>
      <c r="N18" s="154" t="n"/>
      <c r="O18" s="154" t="n"/>
      <c r="P18" s="154" t="n"/>
      <c r="Q18" s="154" t="n"/>
      <c r="R18" s="154" t="n"/>
      <c r="S18" s="154" t="n"/>
      <c r="T18" s="154" t="n"/>
      <c r="U18" s="154" t="n"/>
      <c r="V18" s="154" t="n"/>
      <c r="W18" s="154" t="n"/>
      <c r="X18" s="154" t="n"/>
      <c r="Y18" s="154" t="n"/>
      <c r="Z18" s="154" t="n"/>
      <c r="AA18" s="154" t="n"/>
      <c r="AB18" s="154" t="n"/>
      <c r="AC18" s="154" t="n"/>
      <c r="AD18" s="154" t="n"/>
      <c r="AE18" s="154" t="n"/>
      <c r="AF18" s="154" t="n"/>
      <c r="AG18" s="154" t="n"/>
      <c r="AH18" s="154" t="n"/>
      <c r="AI18" s="154" t="n"/>
      <c r="AJ18" s="154" t="n"/>
      <c r="AK18" s="154" t="n"/>
      <c r="AL18" s="154" t="n"/>
      <c r="AM18" s="154" t="n"/>
      <c r="AN18" s="154" t="n"/>
      <c r="AO18" s="154" t="n"/>
      <c r="AP18" s="154" t="n"/>
      <c r="AQ18" s="154" t="n"/>
      <c r="AR18" s="154" t="n"/>
      <c r="AS18" s="154" t="n"/>
      <c r="AT18" s="154" t="n"/>
      <c r="AU18" s="154" t="n"/>
      <c r="AV18" s="154" t="n"/>
      <c r="AW18" s="154" t="n"/>
      <c r="AX18" s="154" t="n"/>
      <c r="AY18" s="154" t="n"/>
      <c r="AZ18" s="154" t="n"/>
      <c r="BA18" s="154" t="n"/>
      <c r="BB18" s="154" t="n"/>
      <c r="BC18" s="154" t="n"/>
    </row>
    <row r="19">
      <c r="B19" s="154" t="n"/>
      <c r="C19" s="154" t="n"/>
      <c r="D19" s="154" t="n"/>
      <c r="E19" s="154" t="n"/>
      <c r="F19" s="154" t="n"/>
      <c r="G19" s="154" t="n"/>
      <c r="H19" s="154" t="n"/>
      <c r="I19" s="154" t="n"/>
      <c r="J19" s="154" t="n"/>
      <c r="K19" s="154" t="n"/>
      <c r="L19" s="154" t="n"/>
      <c r="M19" s="154" t="n"/>
      <c r="N19" s="154" t="n"/>
      <c r="O19" s="154" t="n"/>
      <c r="P19" s="154" t="n"/>
      <c r="Q19" s="154" t="n"/>
      <c r="R19" s="154" t="n"/>
      <c r="S19" s="154" t="n"/>
      <c r="T19" s="154" t="n"/>
      <c r="U19" s="154" t="n"/>
      <c r="V19" s="154" t="n"/>
      <c r="W19" s="154" t="n"/>
      <c r="X19" s="154" t="n"/>
      <c r="Y19" s="154" t="n"/>
      <c r="Z19" s="154" t="n"/>
      <c r="AA19" s="154" t="n"/>
      <c r="AB19" s="154" t="n"/>
      <c r="AC19" s="154" t="n"/>
      <c r="AD19" s="154" t="n"/>
      <c r="AE19" s="154" t="n"/>
      <c r="AF19" s="154" t="n"/>
      <c r="AG19" s="154" t="n"/>
      <c r="AH19" s="154" t="n"/>
      <c r="AI19" s="154" t="n"/>
      <c r="AJ19" s="154" t="n"/>
      <c r="AK19" s="154" t="n"/>
      <c r="AL19" s="154" t="n"/>
      <c r="AM19" s="154" t="n"/>
      <c r="AN19" s="154" t="n"/>
      <c r="AO19" s="154" t="n"/>
      <c r="AP19" s="154" t="n"/>
      <c r="AQ19" s="154" t="n"/>
      <c r="AR19" s="154" t="n"/>
      <c r="AS19" s="154" t="n"/>
      <c r="AT19" s="154" t="n"/>
      <c r="AU19" s="154" t="n"/>
      <c r="AV19" s="154" t="n"/>
      <c r="AW19" s="154" t="n"/>
      <c r="AX19" s="154" t="n"/>
      <c r="AY19" s="154" t="n"/>
      <c r="AZ19" s="154" t="n"/>
      <c r="BA19" s="154" t="n"/>
      <c r="BB19" s="154" t="n"/>
      <c r="BC19" s="154" t="n"/>
    </row>
    <row r="20">
      <c r="B20" s="154" t="n"/>
      <c r="C20" s="154" t="n"/>
      <c r="D20" s="154" t="n"/>
      <c r="E20" s="154" t="n"/>
      <c r="F20" s="154" t="n"/>
      <c r="G20" s="154" t="n"/>
      <c r="H20" s="154" t="n"/>
      <c r="I20" s="154" t="n"/>
      <c r="J20" s="154" t="n"/>
      <c r="K20" s="154" t="n"/>
      <c r="L20" s="154" t="n"/>
      <c r="M20" s="154" t="n"/>
      <c r="N20" s="154" t="n"/>
      <c r="O20" s="154" t="n"/>
      <c r="P20" s="154" t="n"/>
      <c r="Q20" s="154" t="n"/>
      <c r="R20" s="154" t="n"/>
      <c r="S20" s="154" t="n"/>
      <c r="T20" s="154" t="n"/>
      <c r="U20" s="154" t="n"/>
      <c r="V20" s="154" t="n"/>
      <c r="W20" s="154" t="n"/>
      <c r="X20" s="154" t="n"/>
      <c r="Y20" s="154" t="n"/>
      <c r="Z20" s="154" t="n"/>
      <c r="AA20" s="154" t="n"/>
      <c r="AB20" s="154" t="n"/>
      <c r="AC20" s="154" t="n"/>
      <c r="AD20" s="154" t="n"/>
      <c r="AE20" s="154" t="n"/>
      <c r="AF20" s="154" t="n"/>
      <c r="AG20" s="154" t="n"/>
      <c r="AH20" s="154" t="n"/>
      <c r="AI20" s="154" t="n"/>
      <c r="AJ20" s="154" t="n"/>
      <c r="AK20" s="154" t="n"/>
      <c r="AL20" s="154" t="n"/>
      <c r="AM20" s="154" t="n"/>
      <c r="AN20" s="154" t="n"/>
      <c r="AO20" s="154" t="n"/>
      <c r="AP20" s="154" t="n"/>
      <c r="AQ20" s="154" t="n"/>
      <c r="AR20" s="154" t="n"/>
      <c r="AS20" s="154" t="n"/>
      <c r="AT20" s="154" t="n"/>
      <c r="AU20" s="154" t="n"/>
      <c r="AV20" s="154" t="n"/>
      <c r="AW20" s="154" t="n"/>
      <c r="AX20" s="154" t="n"/>
      <c r="AY20" s="154" t="n"/>
      <c r="AZ20" s="154" t="n"/>
      <c r="BA20" s="154" t="n"/>
      <c r="BB20" s="154" t="n"/>
      <c r="BC20" s="154" t="n"/>
    </row>
    <row r="21">
      <c r="B21" s="154" t="n"/>
      <c r="C21" s="154" t="n"/>
      <c r="D21" s="154" t="n"/>
      <c r="E21" s="154" t="n"/>
      <c r="F21" s="154" t="n"/>
      <c r="G21" s="154" t="n"/>
      <c r="H21" s="154" t="n"/>
      <c r="I21" s="154" t="n"/>
      <c r="J21" s="154" t="n"/>
      <c r="K21" s="154" t="n"/>
      <c r="L21" s="154" t="n"/>
      <c r="M21" s="154" t="n"/>
      <c r="N21" s="154" t="n"/>
      <c r="O21" s="154" t="n"/>
      <c r="P21" s="154" t="n"/>
      <c r="Q21" s="154" t="n"/>
      <c r="R21" s="154" t="n"/>
      <c r="S21" s="154" t="n"/>
      <c r="T21" s="154" t="n"/>
      <c r="U21" s="154" t="n"/>
      <c r="V21" s="154" t="n"/>
      <c r="W21" s="154" t="n"/>
      <c r="X21" s="154" t="n"/>
      <c r="Y21" s="154" t="n"/>
      <c r="Z21" s="154" t="n"/>
      <c r="AA21" s="154" t="n"/>
      <c r="AB21" s="154" t="n"/>
      <c r="AC21" s="154" t="n"/>
      <c r="AD21" s="154" t="n"/>
      <c r="AE21" s="154" t="n"/>
      <c r="AF21" s="154" t="n"/>
      <c r="AG21" s="154" t="n"/>
      <c r="AH21" s="154" t="n"/>
      <c r="AI21" s="154" t="n"/>
      <c r="AJ21" s="154" t="n"/>
      <c r="AK21" s="154" t="n"/>
      <c r="AL21" s="154" t="n"/>
      <c r="AM21" s="154" t="n"/>
      <c r="AN21" s="154" t="n"/>
      <c r="AO21" s="154" t="n"/>
      <c r="AP21" s="154" t="n"/>
      <c r="AQ21" s="154" t="n"/>
      <c r="AR21" s="154" t="n"/>
      <c r="AS21" s="154" t="n"/>
      <c r="AT21" s="154" t="n"/>
      <c r="AU21" s="154" t="n"/>
      <c r="AV21" s="154" t="n"/>
      <c r="AW21" s="154" t="n"/>
      <c r="AX21" s="154" t="n"/>
      <c r="AY21" s="154" t="n"/>
      <c r="AZ21" s="154" t="n"/>
      <c r="BA21" s="154" t="n"/>
      <c r="BB21" s="154" t="n"/>
      <c r="BC21" s="154" t="n"/>
    </row>
    <row r="22">
      <c r="B22" s="154" t="n"/>
      <c r="C22" s="154" t="n"/>
      <c r="D22" s="154" t="n"/>
      <c r="E22" s="154" t="n"/>
      <c r="F22" s="154" t="n"/>
      <c r="G22" s="154" t="n"/>
      <c r="H22" s="154" t="n"/>
      <c r="I22" s="154" t="n"/>
      <c r="J22" s="154" t="n"/>
      <c r="K22" s="154" t="n"/>
      <c r="L22" s="154" t="n"/>
      <c r="M22" s="154" t="n"/>
      <c r="N22" s="154" t="n"/>
      <c r="O22" s="154" t="n"/>
      <c r="P22" s="154" t="n"/>
      <c r="Q22" s="154" t="n"/>
      <c r="R22" s="154" t="n"/>
      <c r="S22" s="154" t="n"/>
      <c r="T22" s="154" t="n"/>
      <c r="U22" s="154" t="n"/>
      <c r="V22" s="154" t="n"/>
      <c r="W22" s="154" t="n"/>
      <c r="X22" s="154" t="n"/>
      <c r="Y22" s="154" t="n"/>
      <c r="Z22" s="154" t="n"/>
      <c r="AA22" s="154" t="n"/>
      <c r="AB22" s="154" t="n"/>
      <c r="AC22" s="154" t="n"/>
      <c r="AD22" s="154" t="n"/>
      <c r="AE22" s="154" t="n"/>
      <c r="AF22" s="154" t="n"/>
      <c r="AG22" s="154" t="n"/>
      <c r="AH22" s="154" t="n"/>
      <c r="AI22" s="154" t="n"/>
      <c r="AJ22" s="154" t="n"/>
      <c r="AK22" s="154" t="n"/>
      <c r="AL22" s="154" t="n"/>
      <c r="AM22" s="154" t="n"/>
      <c r="AN22" s="154" t="n"/>
      <c r="AO22" s="154" t="n"/>
      <c r="AP22" s="154" t="n"/>
      <c r="AQ22" s="154" t="n"/>
      <c r="AR22" s="154" t="n"/>
      <c r="AS22" s="154" t="n"/>
      <c r="AT22" s="154" t="n"/>
      <c r="AU22" s="154" t="n"/>
      <c r="AV22" s="154" t="n"/>
      <c r="AW22" s="154" t="n"/>
      <c r="AX22" s="154" t="n"/>
      <c r="AY22" s="154" t="n"/>
      <c r="AZ22" s="154" t="n"/>
      <c r="BA22" s="154" t="n"/>
      <c r="BB22" s="154" t="n"/>
      <c r="BC22" s="154" t="n"/>
    </row>
    <row r="23" spans="4:8" x14ac:dyDescent="0.25">
      <c r="B23" s="154" t="n"/>
      <c r="C23" s="154" t="n"/>
      <c r="D23" s="173" t="s">
        <v>252</v>
      </c>
      <c r="E23" s="154"/>
      <c r="F23" s="154" t="n"/>
      <c r="G23" s="173" t="s">
        <v>252</v>
      </c>
      <c r="H23" s="154"/>
      <c r="I23" s="154" t="n"/>
      <c r="J23" s="154" t="n"/>
      <c r="K23" s="154" t="n"/>
      <c r="L23" s="154" t="n"/>
      <c r="M23" s="154" t="n"/>
      <c r="N23" s="154" t="n"/>
      <c r="O23" s="154" t="n"/>
      <c r="P23" s="154" t="n"/>
      <c r="Q23" s="154" t="n"/>
      <c r="R23" s="154" t="n"/>
      <c r="S23" s="154" t="n"/>
      <c r="T23" s="154" t="n"/>
      <c r="U23" s="154" t="n"/>
      <c r="V23" s="154" t="n"/>
      <c r="W23" s="154" t="n"/>
      <c r="X23" s="154" t="n"/>
      <c r="Y23" s="154" t="n"/>
      <c r="Z23" s="154" t="n"/>
      <c r="AA23" s="154" t="n"/>
      <c r="AB23" s="154" t="n"/>
      <c r="AC23" s="154" t="n"/>
      <c r="AD23" s="154" t="n"/>
      <c r="AE23" s="154" t="n"/>
      <c r="AF23" s="154" t="n"/>
      <c r="AG23" s="154" t="n"/>
      <c r="AH23" s="154" t="n"/>
      <c r="AI23" s="154" t="n"/>
      <c r="AJ23" s="154" t="n"/>
      <c r="AK23" s="154" t="n"/>
      <c r="AL23" s="154" t="n"/>
      <c r="AM23" s="154" t="n"/>
      <c r="AN23" s="154" t="n"/>
      <c r="AO23" s="154" t="n"/>
      <c r="AP23" s="154" t="n"/>
      <c r="AQ23" s="154" t="n"/>
      <c r="AR23" s="154" t="n"/>
      <c r="AS23" s="154" t="n"/>
      <c r="AT23" s="154" t="n"/>
      <c r="AU23" s="154" t="n"/>
      <c r="AV23" s="154" t="n"/>
      <c r="AW23" s="154" t="n"/>
      <c r="AX23" s="154" t="n"/>
      <c r="AY23" s="154" t="n"/>
      <c r="AZ23" s="154" t="n"/>
      <c r="BA23" s="154" t="n"/>
      <c r="BB23" s="154" t="n"/>
      <c r="BC23" s="154" t="n"/>
    </row>
    <row r="24">
      <c r="B24" s="154" t="n"/>
      <c r="C24" s="154" t="n"/>
      <c r="D24" s="154" t="n"/>
      <c r="E24" s="154" t="n"/>
      <c r="F24" s="154" t="n"/>
      <c r="G24" s="154" t="n"/>
      <c r="H24" s="154" t="n"/>
      <c r="I24" s="154" t="n"/>
      <c r="J24" s="154" t="n"/>
      <c r="K24" s="154" t="n"/>
      <c r="L24" s="154" t="n"/>
      <c r="M24" s="154" t="n"/>
      <c r="N24" s="154" t="n"/>
      <c r="O24" s="154" t="n"/>
      <c r="P24" s="154" t="n"/>
      <c r="Q24" s="154" t="n"/>
      <c r="R24" s="154" t="n"/>
      <c r="S24" s="154" t="n"/>
      <c r="T24" s="154" t="n"/>
      <c r="U24" s="154" t="n"/>
      <c r="V24" s="154" t="n"/>
      <c r="W24" s="154" t="n"/>
      <c r="X24" s="154" t="n"/>
      <c r="Y24" s="154" t="n"/>
      <c r="Z24" s="154" t="n"/>
      <c r="AA24" s="154" t="n"/>
      <c r="AB24" s="154" t="n"/>
      <c r="AC24" s="154" t="n"/>
      <c r="AD24" s="154" t="n"/>
      <c r="AE24" s="154" t="n"/>
      <c r="AF24" s="154" t="n"/>
      <c r="AG24" s="154" t="n"/>
      <c r="AH24" s="154" t="n"/>
      <c r="AI24" s="154" t="n"/>
      <c r="AJ24" s="154" t="n"/>
      <c r="AK24" s="154" t="n"/>
      <c r="AL24" s="154" t="n"/>
      <c r="AM24" s="154" t="n"/>
      <c r="AN24" s="154" t="n"/>
      <c r="AO24" s="154" t="n"/>
      <c r="AP24" s="154" t="n"/>
      <c r="AQ24" s="154" t="n"/>
      <c r="AR24" s="154" t="n"/>
      <c r="AS24" s="154" t="n"/>
      <c r="AT24" s="154" t="n"/>
      <c r="AU24" s="154" t="n"/>
      <c r="AV24" s="154" t="n"/>
      <c r="AW24" s="154" t="n"/>
      <c r="AX24" s="154" t="n"/>
      <c r="AY24" s="154" t="n"/>
      <c r="AZ24" s="154" t="n"/>
      <c r="BA24" s="154" t="n"/>
      <c r="BB24" s="154" t="n"/>
      <c r="BC24" s="154" t="n"/>
    </row>
    <row r="25">
      <c r="B25" s="154" t="n"/>
      <c r="C25" s="154" t="n"/>
      <c r="D25" s="154" t="n"/>
      <c r="E25" s="154" t="n"/>
      <c r="F25" s="154" t="n"/>
      <c r="G25" s="154" t="n"/>
      <c r="H25" s="154" t="n"/>
      <c r="I25" s="154" t="n"/>
      <c r="J25" s="154" t="n"/>
      <c r="K25" s="154" t="n"/>
      <c r="L25" s="154" t="n"/>
      <c r="M25" s="154" t="n"/>
      <c r="N25" s="154" t="n"/>
      <c r="O25" s="154" t="n"/>
      <c r="P25" s="154" t="n"/>
      <c r="Q25" s="154" t="n"/>
      <c r="R25" s="154" t="n"/>
      <c r="S25" s="154" t="n"/>
      <c r="T25" s="154" t="n"/>
      <c r="U25" s="154" t="n"/>
      <c r="V25" s="154" t="n"/>
      <c r="W25" s="154" t="n"/>
      <c r="X25" s="154" t="n"/>
      <c r="Y25" s="154" t="n"/>
      <c r="Z25" s="154" t="n"/>
      <c r="AA25" s="154" t="n"/>
      <c r="AB25" s="154" t="n"/>
      <c r="AC25" s="154" t="n"/>
      <c r="AD25" s="154" t="n"/>
      <c r="AE25" s="154" t="n"/>
      <c r="AF25" s="154" t="n"/>
      <c r="AG25" s="154" t="n"/>
      <c r="AH25" s="154" t="n"/>
      <c r="AI25" s="154" t="n"/>
      <c r="AJ25" s="154" t="n"/>
      <c r="AK25" s="154" t="n"/>
      <c r="AL25" s="154" t="n"/>
      <c r="AM25" s="154" t="n"/>
      <c r="AN25" s="154" t="n"/>
      <c r="AO25" s="154" t="n"/>
      <c r="AP25" s="154" t="n"/>
      <c r="AQ25" s="154" t="n"/>
      <c r="AR25" s="154" t="n"/>
      <c r="AS25" s="154" t="n"/>
      <c r="AT25" s="154" t="n"/>
      <c r="AU25" s="154" t="n"/>
      <c r="AV25" s="154" t="n"/>
      <c r="AW25" s="154" t="n"/>
      <c r="AX25" s="154" t="n"/>
      <c r="AY25" s="154" t="n"/>
      <c r="AZ25" s="154" t="n"/>
      <c r="BA25" s="154" t="n"/>
      <c r="BB25" s="154" t="n"/>
      <c r="BC25" s="154" t="n"/>
    </row>
    <row r="26">
      <c r="B26" s="154" t="n"/>
      <c r="C26" s="154" t="n"/>
      <c r="D26" s="154" t="n"/>
      <c r="E26" s="154" t="n"/>
      <c r="F26" s="154" t="n"/>
      <c r="G26" s="154" t="n"/>
      <c r="H26" s="154" t="n"/>
      <c r="I26" s="154" t="n"/>
      <c r="J26" s="154" t="n"/>
      <c r="K26" s="154" t="n"/>
      <c r="L26" s="154" t="n"/>
      <c r="M26" s="154" t="n"/>
      <c r="N26" s="154" t="n"/>
      <c r="O26" s="154" t="n"/>
      <c r="P26" s="154" t="n"/>
      <c r="Q26" s="154" t="n"/>
      <c r="R26" s="154" t="n"/>
      <c r="S26" s="154" t="n"/>
      <c r="T26" s="154" t="n"/>
      <c r="U26" s="154" t="n"/>
      <c r="V26" s="154" t="n"/>
      <c r="W26" s="154" t="n"/>
      <c r="X26" s="154" t="n"/>
      <c r="Y26" s="154" t="n"/>
      <c r="Z26" s="154" t="n"/>
      <c r="AA26" s="154" t="n"/>
      <c r="AB26" s="154" t="n"/>
      <c r="AC26" s="154" t="n"/>
      <c r="AD26" s="154" t="n"/>
      <c r="AE26" s="154" t="n"/>
      <c r="AF26" s="154" t="n"/>
      <c r="AG26" s="154" t="n"/>
      <c r="AH26" s="154" t="n"/>
      <c r="AI26" s="154" t="n"/>
      <c r="AJ26" s="154" t="n"/>
      <c r="AK26" s="154" t="n"/>
      <c r="AL26" s="154" t="n"/>
      <c r="AM26" s="154" t="n"/>
      <c r="AN26" s="154" t="n"/>
      <c r="AO26" s="154" t="n"/>
      <c r="AP26" s="154" t="n"/>
      <c r="AQ26" s="154" t="n"/>
      <c r="AR26" s="154" t="n"/>
      <c r="AS26" s="154" t="n"/>
      <c r="AT26" s="154" t="n"/>
      <c r="AU26" s="154" t="n"/>
      <c r="AV26" s="154" t="n"/>
      <c r="AW26" s="154" t="n"/>
      <c r="AX26" s="154" t="n"/>
      <c r="AY26" s="154" t="n"/>
      <c r="AZ26" s="154" t="n"/>
      <c r="BA26" s="154" t="n"/>
      <c r="BB26" s="154" t="n"/>
      <c r="BC26" s="154" t="n"/>
    </row>
    <row r="27">
      <c r="B27" s="154" t="n"/>
      <c r="C27" s="154" t="n"/>
      <c r="D27" s="154" t="n"/>
      <c r="E27" s="154" t="n"/>
      <c r="F27" s="154" t="n"/>
      <c r="G27" s="154" t="n"/>
      <c r="H27" s="154" t="n"/>
      <c r="I27" s="154" t="n"/>
      <c r="J27" s="154" t="n"/>
      <c r="K27" s="154" t="n"/>
      <c r="L27" s="154" t="n"/>
      <c r="M27" s="154" t="n"/>
      <c r="N27" s="154" t="n"/>
      <c r="O27" s="154" t="n"/>
      <c r="P27" s="154" t="n"/>
      <c r="Q27" s="154" t="n"/>
      <c r="R27" s="154" t="n"/>
      <c r="S27" s="154" t="n"/>
      <c r="T27" s="154" t="n"/>
      <c r="U27" s="154" t="n"/>
      <c r="V27" s="154" t="n"/>
      <c r="W27" s="154" t="n"/>
      <c r="X27" s="154" t="n"/>
      <c r="Y27" s="154" t="n"/>
      <c r="Z27" s="154" t="n"/>
      <c r="AA27" s="154" t="n"/>
      <c r="AB27" s="154" t="n"/>
      <c r="AC27" s="154" t="n"/>
      <c r="AD27" s="154" t="n"/>
      <c r="AE27" s="154" t="n"/>
      <c r="AF27" s="154" t="n"/>
      <c r="AG27" s="154" t="n"/>
      <c r="AH27" s="154" t="n"/>
      <c r="AI27" s="154" t="n"/>
      <c r="AJ27" s="154" t="n"/>
      <c r="AK27" s="154" t="n"/>
      <c r="AL27" s="154" t="n"/>
      <c r="AM27" s="154" t="n"/>
      <c r="AN27" s="154" t="n"/>
      <c r="AO27" s="154" t="n"/>
      <c r="AP27" s="154" t="n"/>
      <c r="AQ27" s="154" t="n"/>
      <c r="AR27" s="154" t="n"/>
      <c r="AS27" s="154" t="n"/>
      <c r="AT27" s="154" t="n"/>
      <c r="AU27" s="154" t="n"/>
      <c r="AV27" s="154" t="n"/>
      <c r="AW27" s="154" t="n"/>
      <c r="AX27" s="154" t="n"/>
      <c r="AY27" s="154" t="n"/>
      <c r="AZ27" s="154" t="n"/>
      <c r="BA27" s="154" t="n"/>
      <c r="BB27" s="154" t="n"/>
      <c r="BC27" s="154" t="n"/>
    </row>
    <row r="28">
      <c r="B28" s="154" t="n"/>
      <c r="C28" s="154" t="n"/>
      <c r="D28" s="154" t="n"/>
      <c r="E28" s="154" t="n"/>
      <c r="F28" s="154" t="n"/>
      <c r="G28" s="154" t="n"/>
      <c r="H28" s="154" t="n"/>
      <c r="I28" s="154" t="n"/>
      <c r="J28" s="154" t="n"/>
      <c r="K28" s="154" t="n"/>
      <c r="L28" s="154" t="n"/>
      <c r="M28" s="154" t="n"/>
      <c r="N28" s="154" t="n"/>
      <c r="O28" s="154" t="n"/>
      <c r="P28" s="154" t="n"/>
      <c r="Q28" s="154" t="n"/>
      <c r="R28" s="154" t="n"/>
      <c r="S28" s="154" t="n"/>
      <c r="T28" s="154" t="n"/>
      <c r="U28" s="154" t="n"/>
      <c r="V28" s="154" t="n"/>
      <c r="W28" s="154" t="n"/>
      <c r="X28" s="154" t="n"/>
      <c r="Y28" s="154" t="n"/>
      <c r="Z28" s="154" t="n"/>
      <c r="AA28" s="154" t="n"/>
      <c r="AB28" s="154" t="n"/>
      <c r="AC28" s="154" t="n"/>
      <c r="AD28" s="154" t="n"/>
      <c r="AE28" s="154" t="n"/>
      <c r="AF28" s="154" t="n"/>
      <c r="AG28" s="154" t="n"/>
      <c r="AH28" s="154" t="n"/>
      <c r="AI28" s="154" t="n"/>
      <c r="AJ28" s="154" t="n"/>
      <c r="AK28" s="154" t="n"/>
      <c r="AL28" s="154" t="n"/>
      <c r="AM28" s="154" t="n"/>
      <c r="AN28" s="154" t="n"/>
      <c r="AO28" s="154" t="n"/>
      <c r="AP28" s="154" t="n"/>
      <c r="AQ28" s="154" t="n"/>
      <c r="AR28" s="154" t="n"/>
      <c r="AS28" s="154" t="n"/>
      <c r="AT28" s="154" t="n"/>
      <c r="AU28" s="154" t="n"/>
      <c r="AV28" s="154" t="n"/>
      <c r="AW28" s="154" t="n"/>
      <c r="AX28" s="154" t="n"/>
      <c r="AY28" s="154" t="n"/>
      <c r="AZ28" s="154" t="n"/>
      <c r="BA28" s="154" t="n"/>
      <c r="BB28" s="154" t="n"/>
      <c r="BC28" s="154" t="n"/>
    </row>
    <row r="29">
      <c r="B29" s="154" t="n"/>
      <c r="C29" s="154" t="n"/>
      <c r="D29" s="154" t="n"/>
      <c r="E29" s="154" t="n"/>
      <c r="F29" s="154" t="n"/>
      <c r="G29" s="154" t="n"/>
      <c r="H29" s="154" t="n"/>
      <c r="I29" s="154" t="n"/>
      <c r="J29" s="154" t="n"/>
      <c r="K29" s="154" t="n"/>
      <c r="L29" s="154" t="n"/>
      <c r="M29" s="154" t="n"/>
      <c r="N29" s="154" t="n"/>
      <c r="O29" s="154" t="n"/>
      <c r="P29" s="154" t="n"/>
      <c r="Q29" s="154" t="n"/>
      <c r="R29" s="154" t="n"/>
      <c r="S29" s="154" t="n"/>
      <c r="T29" s="154" t="n"/>
      <c r="U29" s="154" t="n"/>
      <c r="V29" s="154" t="n"/>
      <c r="W29" s="154" t="n"/>
      <c r="X29" s="154" t="n"/>
      <c r="Y29" s="154" t="n"/>
      <c r="Z29" s="154" t="n"/>
      <c r="AA29" s="154" t="n"/>
      <c r="AB29" s="154" t="n"/>
      <c r="AC29" s="154" t="n"/>
      <c r="AD29" s="154" t="n"/>
      <c r="AE29" s="154" t="n"/>
      <c r="AF29" s="154" t="n"/>
      <c r="AG29" s="154" t="n"/>
      <c r="AH29" s="154" t="n"/>
      <c r="AI29" s="154" t="n"/>
      <c r="AJ29" s="154" t="n"/>
      <c r="AK29" s="154" t="n"/>
      <c r="AL29" s="154" t="n"/>
      <c r="AM29" s="154" t="n"/>
      <c r="AN29" s="154" t="n"/>
      <c r="AO29" s="154" t="n"/>
      <c r="AP29" s="154" t="n"/>
      <c r="AQ29" s="154" t="n"/>
      <c r="AR29" s="154" t="n"/>
      <c r="AS29" s="154" t="n"/>
      <c r="AT29" s="154" t="n"/>
      <c r="AU29" s="154" t="n"/>
      <c r="AV29" s="154" t="n"/>
      <c r="AW29" s="154" t="n"/>
      <c r="AX29" s="154" t="n"/>
      <c r="AY29" s="154" t="n"/>
      <c r="AZ29" s="154" t="n"/>
      <c r="BA29" s="154" t="n"/>
      <c r="BB29" s="154" t="n"/>
      <c r="BC29" s="154" t="n"/>
    </row>
    <row r="30" spans="4:8" x14ac:dyDescent="0.25">
      <c r="B30" s="154" t="n"/>
      <c r="C30" s="154" t="n"/>
      <c r="D30" s="173" t="s">
        <v>252</v>
      </c>
      <c r="E30" s="154"/>
      <c r="F30" s="154" t="n"/>
      <c r="G30" s="173" t="s">
        <v>252</v>
      </c>
      <c r="H30" s="154"/>
      <c r="I30" s="154" t="n"/>
      <c r="J30" s="154" t="n"/>
      <c r="K30" s="154" t="n"/>
      <c r="L30" s="154" t="n"/>
      <c r="M30" s="154" t="n"/>
      <c r="N30" s="154" t="n"/>
      <c r="O30" s="154" t="n"/>
      <c r="P30" s="154" t="n"/>
      <c r="Q30" s="154" t="n"/>
      <c r="R30" s="154" t="n"/>
      <c r="S30" s="154" t="n"/>
      <c r="T30" s="154" t="n"/>
      <c r="U30" s="154" t="n"/>
      <c r="V30" s="154" t="n"/>
      <c r="W30" s="154" t="n"/>
      <c r="X30" s="154" t="n"/>
      <c r="Y30" s="154" t="n"/>
      <c r="Z30" s="154" t="n"/>
      <c r="AA30" s="154" t="n"/>
      <c r="AB30" s="154" t="n"/>
      <c r="AC30" s="154" t="n"/>
      <c r="AD30" s="154" t="n"/>
      <c r="AE30" s="154" t="n"/>
      <c r="AF30" s="154" t="n"/>
      <c r="AG30" s="154" t="n"/>
      <c r="AH30" s="154" t="n"/>
      <c r="AI30" s="154" t="n"/>
      <c r="AJ30" s="154" t="n"/>
      <c r="AK30" s="154" t="n"/>
      <c r="AL30" s="154" t="n"/>
      <c r="AM30" s="154" t="n"/>
      <c r="AN30" s="154" t="n"/>
      <c r="AO30" s="154" t="n"/>
      <c r="AP30" s="154" t="n"/>
      <c r="AQ30" s="154" t="n"/>
      <c r="AR30" s="154" t="n"/>
      <c r="AS30" s="154" t="n"/>
      <c r="AT30" s="154" t="n"/>
      <c r="AU30" s="154" t="n"/>
      <c r="AV30" s="154" t="n"/>
      <c r="AW30" s="154" t="n"/>
      <c r="AX30" s="154" t="n"/>
      <c r="AY30" s="154" t="n"/>
      <c r="AZ30" s="154" t="n"/>
      <c r="BA30" s="154" t="n"/>
      <c r="BB30" s="154" t="n"/>
      <c r="BC30" s="154" t="n"/>
    </row>
    <row r="31">
      <c r="B31" s="154" t="n"/>
      <c r="C31" s="154" t="n"/>
      <c r="D31" s="154" t="n"/>
      <c r="E31" s="154" t="n"/>
      <c r="F31" s="154" t="n"/>
      <c r="G31" s="154" t="n"/>
      <c r="H31" s="154" t="n"/>
      <c r="I31" s="154" t="n"/>
      <c r="J31" s="154" t="n"/>
      <c r="K31" s="154" t="n"/>
      <c r="L31" s="154" t="n"/>
      <c r="M31" s="154" t="n"/>
      <c r="N31" s="154" t="n"/>
      <c r="O31" s="154" t="n"/>
      <c r="P31" s="154" t="n"/>
      <c r="Q31" s="154" t="n"/>
      <c r="R31" s="154" t="n"/>
      <c r="S31" s="154" t="n"/>
      <c r="T31" s="154" t="n"/>
      <c r="U31" s="154" t="n"/>
      <c r="V31" s="154" t="n"/>
      <c r="W31" s="154" t="n"/>
      <c r="X31" s="154" t="n"/>
      <c r="Y31" s="154" t="n"/>
      <c r="Z31" s="154" t="n"/>
      <c r="AA31" s="154" t="n"/>
      <c r="AB31" s="154" t="n"/>
      <c r="AC31" s="154" t="n"/>
      <c r="AD31" s="154" t="n"/>
      <c r="AE31" s="154" t="n"/>
      <c r="AF31" s="154" t="n"/>
      <c r="AG31" s="154" t="n"/>
      <c r="AH31" s="154" t="n"/>
      <c r="AI31" s="154" t="n"/>
      <c r="AJ31" s="154" t="n"/>
      <c r="AK31" s="154" t="n"/>
      <c r="AL31" s="154" t="n"/>
      <c r="AM31" s="154" t="n"/>
      <c r="AN31" s="154" t="n"/>
      <c r="AO31" s="154" t="n"/>
      <c r="AP31" s="154" t="n"/>
      <c r="AQ31" s="154" t="n"/>
      <c r="AR31" s="154" t="n"/>
      <c r="AS31" s="154" t="n"/>
      <c r="AT31" s="154" t="n"/>
      <c r="AU31" s="154" t="n"/>
      <c r="AV31" s="154" t="n"/>
      <c r="AW31" s="154" t="n"/>
      <c r="AX31" s="154" t="n"/>
      <c r="AY31" s="154" t="n"/>
      <c r="AZ31" s="154" t="n"/>
      <c r="BA31" s="154" t="n"/>
      <c r="BB31" s="154" t="n"/>
      <c r="BC31" s="154" t="n"/>
    </row>
    <row r="32">
      <c r="B32" s="154" t="n"/>
      <c r="C32" s="154" t="n"/>
      <c r="D32" s="154" t="n"/>
      <c r="E32" s="154" t="n"/>
      <c r="F32" s="154" t="n"/>
      <c r="G32" s="154" t="n"/>
      <c r="H32" s="154" t="n"/>
      <c r="I32" s="154" t="n"/>
      <c r="J32" s="154" t="n"/>
      <c r="K32" s="154" t="n"/>
      <c r="L32" s="154" t="n"/>
      <c r="M32" s="154" t="n"/>
      <c r="N32" s="154" t="n"/>
      <c r="O32" s="154" t="n"/>
      <c r="P32" s="154" t="n"/>
      <c r="Q32" s="154" t="n"/>
      <c r="R32" s="154" t="n"/>
      <c r="S32" s="154" t="n"/>
      <c r="T32" s="154" t="n"/>
      <c r="U32" s="154" t="n"/>
      <c r="V32" s="154" t="n"/>
      <c r="W32" s="154" t="n"/>
      <c r="X32" s="154" t="n"/>
      <c r="Y32" s="154" t="n"/>
      <c r="Z32" s="154" t="n"/>
      <c r="AA32" s="154" t="n"/>
      <c r="AB32" s="154" t="n"/>
      <c r="AC32" s="154" t="n"/>
      <c r="AD32" s="154" t="n"/>
      <c r="AE32" s="154" t="n"/>
      <c r="AF32" s="154" t="n"/>
      <c r="AG32" s="154" t="n"/>
      <c r="AH32" s="154" t="n"/>
      <c r="AI32" s="154" t="n"/>
      <c r="AJ32" s="154" t="n"/>
      <c r="AK32" s="154" t="n"/>
      <c r="AL32" s="154" t="n"/>
      <c r="AM32" s="154" t="n"/>
      <c r="AN32" s="154" t="n"/>
      <c r="AO32" s="154" t="n"/>
      <c r="AP32" s="154" t="n"/>
      <c r="AQ32" s="154" t="n"/>
      <c r="AR32" s="154" t="n"/>
      <c r="AS32" s="154" t="n"/>
      <c r="AT32" s="154" t="n"/>
      <c r="AU32" s="154" t="n"/>
      <c r="AV32" s="154" t="n"/>
      <c r="AW32" s="154" t="n"/>
      <c r="AX32" s="154" t="n"/>
      <c r="AY32" s="154" t="n"/>
      <c r="AZ32" s="154" t="n"/>
      <c r="BA32" s="154" t="n"/>
      <c r="BB32" s="154" t="n"/>
      <c r="BC32" s="154" t="n"/>
    </row>
    <row r="33">
      <c r="B33" s="154" t="n"/>
      <c r="C33" s="154" t="n"/>
      <c r="D33" s="154" t="n"/>
      <c r="E33" s="154" t="n"/>
      <c r="F33" s="154" t="n"/>
      <c r="G33" s="154" t="n"/>
      <c r="H33" s="154" t="n"/>
      <c r="I33" s="154" t="n"/>
      <c r="J33" s="154" t="n"/>
      <c r="K33" s="154" t="n"/>
      <c r="L33" s="154" t="n"/>
      <c r="M33" s="154" t="n"/>
      <c r="N33" s="154" t="n"/>
      <c r="O33" s="154" t="n"/>
      <c r="P33" s="154" t="n"/>
      <c r="Q33" s="154" t="n"/>
      <c r="R33" s="154" t="n"/>
      <c r="S33" s="154" t="n"/>
      <c r="T33" s="154" t="n"/>
      <c r="U33" s="154" t="n"/>
      <c r="V33" s="154" t="n"/>
      <c r="W33" s="154" t="n"/>
      <c r="X33" s="154" t="n"/>
      <c r="Y33" s="154" t="n"/>
      <c r="Z33" s="154" t="n"/>
      <c r="AA33" s="154" t="n"/>
      <c r="AB33" s="154" t="n"/>
      <c r="AC33" s="154" t="n"/>
      <c r="AD33" s="154" t="n"/>
      <c r="AE33" s="154" t="n"/>
      <c r="AF33" s="154" t="n"/>
      <c r="AG33" s="154" t="n"/>
      <c r="AH33" s="154" t="n"/>
      <c r="AI33" s="154" t="n"/>
      <c r="AJ33" s="154" t="n"/>
      <c r="AK33" s="154" t="n"/>
      <c r="AL33" s="154" t="n"/>
      <c r="AM33" s="154" t="n"/>
      <c r="AN33" s="154" t="n"/>
      <c r="AO33" s="154" t="n"/>
      <c r="AP33" s="154" t="n"/>
      <c r="AQ33" s="154" t="n"/>
      <c r="AR33" s="154" t="n"/>
      <c r="AS33" s="154" t="n"/>
      <c r="AT33" s="154" t="n"/>
      <c r="AU33" s="154" t="n"/>
      <c r="AV33" s="154" t="n"/>
      <c r="AW33" s="154" t="n"/>
      <c r="AX33" s="154" t="n"/>
      <c r="AY33" s="154" t="n"/>
      <c r="AZ33" s="154" t="n"/>
      <c r="BA33" s="154" t="n"/>
      <c r="BB33" s="154" t="n"/>
      <c r="BC33" s="154" t="n"/>
    </row>
    <row r="34">
      <c r="B34" s="154" t="n"/>
      <c r="C34" s="154" t="n"/>
      <c r="D34" s="154" t="n"/>
      <c r="E34" s="154" t="n"/>
      <c r="F34" s="154" t="n"/>
      <c r="G34" s="154" t="n"/>
      <c r="H34" s="154" t="n"/>
      <c r="I34" s="154" t="n"/>
      <c r="J34" s="154" t="n"/>
      <c r="K34" s="154" t="n"/>
      <c r="L34" s="154" t="n"/>
      <c r="M34" s="154" t="n"/>
      <c r="N34" s="154" t="n"/>
      <c r="O34" s="154" t="n"/>
      <c r="P34" s="154" t="n"/>
      <c r="Q34" s="154" t="n"/>
      <c r="R34" s="154" t="n"/>
      <c r="S34" s="154" t="n"/>
      <c r="T34" s="154" t="n"/>
      <c r="U34" s="154" t="n"/>
      <c r="V34" s="154" t="n"/>
      <c r="W34" s="154" t="n"/>
      <c r="X34" s="154" t="n"/>
      <c r="Y34" s="154" t="n"/>
      <c r="Z34" s="154" t="n"/>
      <c r="AA34" s="154" t="n"/>
      <c r="AB34" s="154" t="n"/>
      <c r="AC34" s="154" t="n"/>
      <c r="AD34" s="154" t="n"/>
      <c r="AE34" s="154" t="n"/>
      <c r="AF34" s="154" t="n"/>
      <c r="AG34" s="154" t="n"/>
      <c r="AH34" s="154" t="n"/>
      <c r="AI34" s="154" t="n"/>
      <c r="AJ34" s="154" t="n"/>
      <c r="AK34" s="154" t="n"/>
      <c r="AL34" s="154" t="n"/>
      <c r="AM34" s="154" t="n"/>
      <c r="AN34" s="154" t="n"/>
      <c r="AO34" s="154" t="n"/>
      <c r="AP34" s="154" t="n"/>
      <c r="AQ34" s="154" t="n"/>
      <c r="AR34" s="154" t="n"/>
      <c r="AS34" s="154" t="n"/>
      <c r="AT34" s="154" t="n"/>
      <c r="AU34" s="154" t="n"/>
      <c r="AV34" s="154" t="n"/>
      <c r="AW34" s="154" t="n"/>
      <c r="AX34" s="154" t="n"/>
      <c r="AY34" s="154" t="n"/>
      <c r="AZ34" s="154" t="n"/>
      <c r="BA34" s="154" t="n"/>
      <c r="BB34" s="154" t="n"/>
      <c r="BC34" s="154" t="n"/>
    </row>
    <row r="35">
      <c r="B35" s="154" t="n"/>
      <c r="C35" s="154" t="n"/>
      <c r="D35" s="154" t="n"/>
      <c r="E35" s="154" t="n"/>
      <c r="F35" s="154" t="n"/>
      <c r="G35" s="154" t="n"/>
      <c r="H35" s="154" t="n"/>
      <c r="I35" s="154" t="n"/>
      <c r="J35" s="154" t="n"/>
      <c r="K35" s="154" t="n"/>
      <c r="L35" s="154" t="n"/>
      <c r="M35" s="154" t="n"/>
      <c r="N35" s="154" t="n"/>
      <c r="O35" s="154" t="n"/>
      <c r="P35" s="154" t="n"/>
      <c r="Q35" s="154" t="n"/>
      <c r="R35" s="154" t="n"/>
      <c r="S35" s="154" t="n"/>
      <c r="T35" s="154" t="n"/>
      <c r="U35" s="154" t="n"/>
      <c r="V35" s="154" t="n"/>
      <c r="W35" s="154" t="n"/>
      <c r="X35" s="154" t="n"/>
      <c r="Y35" s="154" t="n"/>
      <c r="Z35" s="154" t="n"/>
      <c r="AA35" s="154" t="n"/>
      <c r="AB35" s="154" t="n"/>
      <c r="AC35" s="154" t="n"/>
      <c r="AD35" s="154" t="n"/>
      <c r="AE35" s="154" t="n"/>
      <c r="AF35" s="154" t="n"/>
      <c r="AG35" s="154" t="n"/>
      <c r="AH35" s="154" t="n"/>
      <c r="AI35" s="154" t="n"/>
      <c r="AJ35" s="154" t="n"/>
      <c r="AK35" s="154" t="n"/>
      <c r="AL35" s="154" t="n"/>
      <c r="AM35" s="154" t="n"/>
      <c r="AN35" s="154" t="n"/>
      <c r="AO35" s="154" t="n"/>
      <c r="AP35" s="154" t="n"/>
      <c r="AQ35" s="154" t="n"/>
      <c r="AR35" s="154" t="n"/>
      <c r="AS35" s="154" t="n"/>
      <c r="AT35" s="154" t="n"/>
      <c r="AU35" s="154" t="n"/>
      <c r="AV35" s="154" t="n"/>
      <c r="AW35" s="154" t="n"/>
      <c r="AX35" s="154" t="n"/>
      <c r="AY35" s="154" t="n"/>
      <c r="AZ35" s="154" t="n"/>
      <c r="BA35" s="154" t="n"/>
      <c r="BB35" s="154" t="n"/>
      <c r="BC35" s="154" t="n"/>
    </row>
    <row r="36">
      <c r="B36" s="154" t="n"/>
      <c r="C36" s="154" t="n"/>
      <c r="D36" s="154" t="n"/>
      <c r="E36" s="154" t="n"/>
      <c r="F36" s="154" t="n"/>
      <c r="G36" s="154" t="n"/>
      <c r="H36" s="154" t="n"/>
      <c r="I36" s="154" t="n"/>
      <c r="J36" s="154" t="n"/>
      <c r="K36" s="154" t="n"/>
      <c r="L36" s="154" t="n"/>
      <c r="M36" s="154" t="n"/>
      <c r="N36" s="154" t="n"/>
      <c r="O36" s="154" t="n"/>
      <c r="P36" s="154" t="n"/>
      <c r="Q36" s="154" t="n"/>
      <c r="R36" s="154" t="n"/>
      <c r="S36" s="154" t="n"/>
      <c r="T36" s="154" t="n"/>
      <c r="U36" s="154" t="n"/>
      <c r="V36" s="154" t="n"/>
      <c r="W36" s="154" t="n"/>
      <c r="X36" s="154" t="n"/>
      <c r="Y36" s="154" t="n"/>
      <c r="Z36" s="154" t="n"/>
      <c r="AA36" s="154" t="n"/>
      <c r="AB36" s="154" t="n"/>
      <c r="AC36" s="154" t="n"/>
      <c r="AD36" s="154" t="n"/>
      <c r="AE36" s="154" t="n"/>
      <c r="AF36" s="154" t="n"/>
      <c r="AG36" s="154" t="n"/>
      <c r="AH36" s="154" t="n"/>
      <c r="AI36" s="154" t="n"/>
      <c r="AJ36" s="154" t="n"/>
      <c r="AK36" s="154" t="n"/>
      <c r="AL36" s="154" t="n"/>
      <c r="AM36" s="154" t="n"/>
      <c r="AN36" s="154" t="n"/>
      <c r="AO36" s="154" t="n"/>
      <c r="AP36" s="154" t="n"/>
      <c r="AQ36" s="154" t="n"/>
      <c r="AR36" s="154" t="n"/>
      <c r="AS36" s="154" t="n"/>
      <c r="AT36" s="154" t="n"/>
      <c r="AU36" s="154" t="n"/>
      <c r="AV36" s="154" t="n"/>
      <c r="AW36" s="154" t="n"/>
      <c r="AX36" s="154" t="n"/>
      <c r="AY36" s="154" t="n"/>
      <c r="AZ36" s="154" t="n"/>
      <c r="BA36" s="154" t="n"/>
      <c r="BB36" s="154" t="n"/>
      <c r="BC36" s="154" t="n"/>
    </row>
    <row r="37" spans="4:8" x14ac:dyDescent="0.25">
      <c r="B37" s="154" t="n"/>
      <c r="C37" s="154" t="n"/>
      <c r="D37" s="173" t="s">
        <v>252</v>
      </c>
      <c r="E37" s="154"/>
      <c r="F37" s="154" t="n"/>
      <c r="G37" s="173" t="s">
        <v>252</v>
      </c>
      <c r="H37" s="154"/>
      <c r="I37" s="154" t="n"/>
      <c r="J37" s="154" t="n"/>
      <c r="K37" s="154" t="n"/>
      <c r="L37" s="154" t="n"/>
      <c r="M37" s="154" t="n"/>
      <c r="N37" s="154" t="n"/>
      <c r="O37" s="154" t="n"/>
      <c r="P37" s="154" t="n"/>
      <c r="Q37" s="154" t="n"/>
      <c r="R37" s="154" t="n"/>
      <c r="S37" s="154" t="n"/>
      <c r="T37" s="154" t="n"/>
      <c r="U37" s="154" t="n"/>
      <c r="V37" s="154" t="n"/>
      <c r="W37" s="154" t="n"/>
      <c r="X37" s="154" t="n"/>
      <c r="Y37" s="154" t="n"/>
      <c r="Z37" s="154" t="n"/>
      <c r="AA37" s="154" t="n"/>
      <c r="AB37" s="154" t="n"/>
      <c r="AC37" s="154" t="n"/>
      <c r="AD37" s="154" t="n"/>
      <c r="AE37" s="154" t="n"/>
      <c r="AF37" s="154" t="n"/>
      <c r="AG37" s="154" t="n"/>
      <c r="AH37" s="154" t="n"/>
      <c r="AI37" s="154" t="n"/>
      <c r="AJ37" s="154" t="n"/>
      <c r="AK37" s="154" t="n"/>
      <c r="AL37" s="154" t="n"/>
      <c r="AM37" s="154" t="n"/>
      <c r="AN37" s="154" t="n"/>
      <c r="AO37" s="154" t="n"/>
      <c r="AP37" s="154" t="n"/>
      <c r="AQ37" s="154" t="n"/>
      <c r="AR37" s="154" t="n"/>
      <c r="AS37" s="154" t="n"/>
      <c r="AT37" s="154" t="n"/>
      <c r="AU37" s="154" t="n"/>
      <c r="AV37" s="154" t="n"/>
      <c r="AW37" s="154" t="n"/>
      <c r="AX37" s="154" t="n"/>
      <c r="AY37" s="154" t="n"/>
      <c r="AZ37" s="154" t="n"/>
      <c r="BA37" s="154" t="n"/>
      <c r="BB37" s="154" t="n"/>
      <c r="BC37" s="154" t="n"/>
    </row>
    <row r="38">
      <c r="B38" s="154" t="n"/>
      <c r="C38" s="154" t="n"/>
      <c r="D38" s="154" t="n"/>
      <c r="E38" s="154" t="n"/>
      <c r="F38" s="154" t="n"/>
      <c r="G38" s="154" t="n"/>
      <c r="H38" s="154" t="n"/>
      <c r="I38" s="154" t="n"/>
      <c r="J38" s="154" t="n"/>
      <c r="K38" s="154" t="n"/>
      <c r="L38" s="154" t="n"/>
      <c r="M38" s="154" t="n"/>
      <c r="N38" s="154" t="n"/>
      <c r="O38" s="154" t="n"/>
      <c r="P38" s="154" t="n"/>
      <c r="Q38" s="154" t="n"/>
      <c r="R38" s="154" t="n"/>
      <c r="S38" s="154" t="n"/>
      <c r="T38" s="154" t="n"/>
      <c r="U38" s="154" t="n"/>
      <c r="V38" s="154" t="n"/>
      <c r="W38" s="154" t="n"/>
      <c r="X38" s="154" t="n"/>
      <c r="Y38" s="154" t="n"/>
      <c r="Z38" s="154" t="n"/>
      <c r="AA38" s="154" t="n"/>
      <c r="AB38" s="154" t="n"/>
      <c r="AC38" s="154" t="n"/>
      <c r="AD38" s="154" t="n"/>
      <c r="AE38" s="154" t="n"/>
      <c r="AF38" s="154" t="n"/>
      <c r="AG38" s="154" t="n"/>
      <c r="AH38" s="154" t="n"/>
      <c r="AI38" s="154" t="n"/>
      <c r="AJ38" s="154" t="n"/>
      <c r="AK38" s="154" t="n"/>
      <c r="AL38" s="154" t="n"/>
      <c r="AM38" s="154" t="n"/>
      <c r="AN38" s="154" t="n"/>
      <c r="AO38" s="154" t="n"/>
      <c r="AP38" s="154" t="n"/>
      <c r="AQ38" s="154" t="n"/>
      <c r="AR38" s="154" t="n"/>
      <c r="AS38" s="154" t="n"/>
      <c r="AT38" s="154" t="n"/>
      <c r="AU38" s="154" t="n"/>
      <c r="AV38" s="154" t="n"/>
      <c r="AW38" s="154" t="n"/>
      <c r="AX38" s="154" t="n"/>
      <c r="AY38" s="154" t="n"/>
      <c r="AZ38" s="154" t="n"/>
      <c r="BA38" s="154" t="n"/>
      <c r="BB38" s="154" t="n"/>
      <c r="BC38" s="154" t="n"/>
    </row>
    <row r="39">
      <c r="B39" s="154" t="n"/>
      <c r="C39" s="154" t="n"/>
      <c r="D39" s="154" t="n"/>
      <c r="E39" s="154" t="n"/>
      <c r="F39" s="154" t="n"/>
      <c r="G39" s="154" t="n"/>
      <c r="H39" s="154" t="n"/>
      <c r="I39" s="154" t="n"/>
      <c r="J39" s="154" t="n"/>
      <c r="K39" s="154" t="n"/>
      <c r="L39" s="154" t="n"/>
      <c r="M39" s="154" t="n"/>
      <c r="N39" s="154" t="n"/>
      <c r="O39" s="154" t="n"/>
      <c r="P39" s="154" t="n"/>
      <c r="Q39" s="154" t="n"/>
      <c r="R39" s="154" t="n"/>
      <c r="S39" s="154" t="n"/>
      <c r="T39" s="154" t="n"/>
      <c r="U39" s="154" t="n"/>
      <c r="V39" s="154" t="n"/>
      <c r="W39" s="154" t="n"/>
      <c r="X39" s="154" t="n"/>
      <c r="Y39" s="154" t="n"/>
      <c r="Z39" s="154" t="n"/>
      <c r="AA39" s="154" t="n"/>
      <c r="AB39" s="154" t="n"/>
      <c r="AC39" s="154" t="n"/>
      <c r="AD39" s="154" t="n"/>
      <c r="AE39" s="154" t="n"/>
      <c r="AF39" s="154" t="n"/>
      <c r="AG39" s="154" t="n"/>
      <c r="AH39" s="154" t="n"/>
      <c r="AI39" s="154" t="n"/>
      <c r="AJ39" s="154" t="n"/>
      <c r="AK39" s="154" t="n"/>
      <c r="AL39" s="154" t="n"/>
      <c r="AM39" s="154" t="n"/>
      <c r="AN39" s="154" t="n"/>
      <c r="AO39" s="154" t="n"/>
      <c r="AP39" s="154" t="n"/>
      <c r="AQ39" s="154" t="n"/>
      <c r="AR39" s="154" t="n"/>
      <c r="AS39" s="154" t="n"/>
      <c r="AT39" s="154" t="n"/>
      <c r="AU39" s="154" t="n"/>
      <c r="AV39" s="154" t="n"/>
      <c r="AW39" s="154" t="n"/>
      <c r="AX39" s="154" t="n"/>
      <c r="AY39" s="154" t="n"/>
      <c r="AZ39" s="154" t="n"/>
      <c r="BA39" s="154" t="n"/>
      <c r="BB39" s="154" t="n"/>
      <c r="BC39" s="154" t="n"/>
    </row>
    <row r="40">
      <c r="B40" s="154" t="n"/>
      <c r="C40" s="154" t="n"/>
      <c r="D40" s="154" t="n"/>
      <c r="E40" s="154" t="n"/>
      <c r="F40" s="154" t="n"/>
      <c r="G40" s="154" t="n"/>
      <c r="H40" s="154" t="n"/>
      <c r="I40" s="154" t="n"/>
      <c r="J40" s="154" t="n"/>
      <c r="K40" s="154" t="n"/>
      <c r="L40" s="154" t="n"/>
      <c r="M40" s="154" t="n"/>
      <c r="N40" s="154" t="n"/>
      <c r="O40" s="154" t="n"/>
      <c r="P40" s="154" t="n"/>
      <c r="Q40" s="154" t="n"/>
      <c r="R40" s="154" t="n"/>
      <c r="S40" s="154" t="n"/>
      <c r="T40" s="154" t="n"/>
      <c r="U40" s="154" t="n"/>
      <c r="V40" s="154" t="n"/>
      <c r="W40" s="154" t="n"/>
      <c r="X40" s="154" t="n"/>
      <c r="Y40" s="154" t="n"/>
      <c r="Z40" s="154" t="n"/>
      <c r="AA40" s="154" t="n"/>
      <c r="AB40" s="154" t="n"/>
      <c r="AC40" s="154" t="n"/>
      <c r="AD40" s="154" t="n"/>
      <c r="AE40" s="154" t="n"/>
      <c r="AF40" s="154" t="n"/>
      <c r="AG40" s="154" t="n"/>
      <c r="AH40" s="154" t="n"/>
      <c r="AI40" s="154" t="n"/>
      <c r="AJ40" s="154" t="n"/>
      <c r="AK40" s="154" t="n"/>
      <c r="AL40" s="154" t="n"/>
      <c r="AM40" s="154" t="n"/>
      <c r="AN40" s="154" t="n"/>
      <c r="AO40" s="154" t="n"/>
      <c r="AP40" s="154" t="n"/>
      <c r="AQ40" s="154" t="n"/>
      <c r="AR40" s="154" t="n"/>
      <c r="AS40" s="154" t="n"/>
      <c r="AT40" s="154" t="n"/>
      <c r="AU40" s="154" t="n"/>
      <c r="AV40" s="154" t="n"/>
      <c r="AW40" s="154" t="n"/>
      <c r="AX40" s="154" t="n"/>
      <c r="AY40" s="154" t="n"/>
      <c r="AZ40" s="154" t="n"/>
      <c r="BA40" s="154" t="n"/>
      <c r="BB40" s="154" t="n"/>
      <c r="BC40" s="154" t="n"/>
    </row>
    <row r="41">
      <c r="B41" s="154" t="n"/>
      <c r="C41" s="154" t="n"/>
      <c r="D41" s="154" t="n"/>
      <c r="E41" s="154" t="n"/>
      <c r="F41" s="154" t="n"/>
      <c r="G41" s="154" t="n"/>
      <c r="H41" s="154" t="n"/>
      <c r="I41" s="154" t="n"/>
      <c r="J41" s="154" t="n"/>
      <c r="K41" s="154" t="n"/>
      <c r="L41" s="154" t="n"/>
      <c r="M41" s="154" t="n"/>
      <c r="N41" s="154" t="n"/>
      <c r="O41" s="154" t="n"/>
      <c r="P41" s="154" t="n"/>
      <c r="Q41" s="154" t="n"/>
      <c r="R41" s="154" t="n"/>
      <c r="S41" s="154" t="n"/>
      <c r="T41" s="154" t="n"/>
      <c r="U41" s="154" t="n"/>
      <c r="V41" s="154" t="n"/>
      <c r="W41" s="154" t="n"/>
      <c r="X41" s="154" t="n"/>
      <c r="Y41" s="154" t="n"/>
      <c r="Z41" s="154" t="n"/>
      <c r="AA41" s="154" t="n"/>
      <c r="AB41" s="154" t="n"/>
      <c r="AC41" s="154" t="n"/>
      <c r="AD41" s="154" t="n"/>
      <c r="AE41" s="154" t="n"/>
      <c r="AF41" s="154" t="n"/>
      <c r="AG41" s="154" t="n"/>
      <c r="AH41" s="154" t="n"/>
      <c r="AI41" s="154" t="n"/>
      <c r="AJ41" s="154" t="n"/>
      <c r="AK41" s="154" t="n"/>
      <c r="AL41" s="154" t="n"/>
      <c r="AM41" s="154" t="n"/>
      <c r="AN41" s="154" t="n"/>
      <c r="AO41" s="154" t="n"/>
      <c r="AP41" s="154" t="n"/>
      <c r="AQ41" s="154" t="n"/>
      <c r="AR41" s="154" t="n"/>
      <c r="AS41" s="154" t="n"/>
      <c r="AT41" s="154" t="n"/>
      <c r="AU41" s="154" t="n"/>
      <c r="AV41" s="154" t="n"/>
      <c r="AW41" s="154" t="n"/>
      <c r="AX41" s="154" t="n"/>
      <c r="AY41" s="154" t="n"/>
      <c r="AZ41" s="154" t="n"/>
      <c r="BA41" s="154" t="n"/>
      <c r="BB41" s="154" t="n"/>
      <c r="BC41" s="154" t="n"/>
    </row>
    <row r="42">
      <c r="B42" s="154" t="n"/>
      <c r="C42" s="154" t="n"/>
      <c r="D42" s="154" t="n"/>
      <c r="E42" s="154" t="n"/>
      <c r="F42" s="154" t="n"/>
      <c r="G42" s="154" t="n"/>
      <c r="H42" s="154" t="n"/>
      <c r="I42" s="154" t="n"/>
      <c r="J42" s="154" t="n"/>
      <c r="K42" s="154" t="n"/>
      <c r="L42" s="154" t="n"/>
      <c r="M42" s="154" t="n"/>
      <c r="N42" s="154" t="n"/>
      <c r="O42" s="154" t="n"/>
      <c r="P42" s="154" t="n"/>
      <c r="Q42" s="154" t="n"/>
      <c r="R42" s="154" t="n"/>
      <c r="S42" s="154" t="n"/>
      <c r="T42" s="154" t="n"/>
      <c r="U42" s="154" t="n"/>
      <c r="V42" s="154" t="n"/>
      <c r="W42" s="154" t="n"/>
      <c r="X42" s="154" t="n"/>
      <c r="Y42" s="154" t="n"/>
      <c r="Z42" s="154" t="n"/>
      <c r="AA42" s="154" t="n"/>
      <c r="AB42" s="154" t="n"/>
      <c r="AC42" s="154" t="n"/>
      <c r="AD42" s="154" t="n"/>
      <c r="AE42" s="154" t="n"/>
      <c r="AF42" s="154" t="n"/>
      <c r="AG42" s="154" t="n"/>
      <c r="AH42" s="154" t="n"/>
      <c r="AI42" s="154" t="n"/>
      <c r="AJ42" s="154" t="n"/>
      <c r="AK42" s="154" t="n"/>
      <c r="AL42" s="154" t="n"/>
      <c r="AM42" s="154" t="n"/>
      <c r="AN42" s="154" t="n"/>
      <c r="AO42" s="154" t="n"/>
      <c r="AP42" s="154" t="n"/>
      <c r="AQ42" s="154" t="n"/>
      <c r="AR42" s="154" t="n"/>
      <c r="AS42" s="154" t="n"/>
      <c r="AT42" s="154" t="n"/>
      <c r="AU42" s="154" t="n"/>
      <c r="AV42" s="154" t="n"/>
      <c r="AW42" s="154" t="n"/>
      <c r="AX42" s="154" t="n"/>
      <c r="AY42" s="154" t="n"/>
      <c r="AZ42" s="154" t="n"/>
      <c r="BA42" s="154" t="n"/>
      <c r="BB42" s="154" t="n"/>
      <c r="BC42" s="154" t="n"/>
    </row>
    <row r="43">
      <c r="B43" s="154" t="n"/>
      <c r="C43" s="154" t="n"/>
      <c r="D43" s="154" t="n"/>
      <c r="E43" s="154" t="n"/>
      <c r="F43" s="154" t="n"/>
      <c r="G43" s="154" t="n"/>
      <c r="H43" s="154" t="n"/>
      <c r="I43" s="154" t="n"/>
      <c r="J43" s="154" t="n"/>
      <c r="K43" s="154" t="n"/>
      <c r="L43" s="154" t="n"/>
      <c r="M43" s="154" t="n"/>
      <c r="N43" s="154" t="n"/>
      <c r="O43" s="154" t="n"/>
      <c r="P43" s="154" t="n"/>
      <c r="Q43" s="154" t="n"/>
      <c r="R43" s="154" t="n"/>
      <c r="S43" s="154" t="n"/>
      <c r="T43" s="154" t="n"/>
      <c r="U43" s="154" t="n"/>
      <c r="V43" s="154" t="n"/>
      <c r="W43" s="154" t="n"/>
      <c r="X43" s="154" t="n"/>
      <c r="Y43" s="154" t="n"/>
      <c r="Z43" s="154" t="n"/>
      <c r="AA43" s="154" t="n"/>
      <c r="AB43" s="154" t="n"/>
      <c r="AC43" s="154" t="n"/>
      <c r="AD43" s="154" t="n"/>
      <c r="AE43" s="154" t="n"/>
      <c r="AF43" s="154" t="n"/>
      <c r="AG43" s="154" t="n"/>
      <c r="AH43" s="154" t="n"/>
      <c r="AI43" s="154" t="n"/>
      <c r="AJ43" s="154" t="n"/>
      <c r="AK43" s="154" t="n"/>
      <c r="AL43" s="154" t="n"/>
      <c r="AM43" s="154" t="n"/>
      <c r="AN43" s="154" t="n"/>
      <c r="AO43" s="154" t="n"/>
      <c r="AP43" s="154" t="n"/>
      <c r="AQ43" s="154" t="n"/>
      <c r="AR43" s="154" t="n"/>
      <c r="AS43" s="154" t="n"/>
      <c r="AT43" s="154" t="n"/>
      <c r="AU43" s="154" t="n"/>
      <c r="AV43" s="154" t="n"/>
      <c r="AW43" s="154" t="n"/>
      <c r="AX43" s="154" t="n"/>
      <c r="AY43" s="154" t="n"/>
      <c r="AZ43" s="154" t="n"/>
      <c r="BA43" s="154" t="n"/>
      <c r="BB43" s="154" t="n"/>
      <c r="BC43" s="154" t="n"/>
    </row>
    <row r="44" spans="4:8" x14ac:dyDescent="0.25">
      <c r="B44" s="154" t="n"/>
      <c r="C44" s="154" t="n"/>
      <c r="D44" s="173" t="s">
        <v>252</v>
      </c>
      <c r="E44" s="154"/>
      <c r="F44" s="154" t="n"/>
      <c r="G44" s="154" t="n"/>
      <c r="H44" s="154" t="n"/>
      <c r="I44" s="154" t="n"/>
      <c r="J44" s="154" t="n"/>
      <c r="K44" s="154" t="n"/>
      <c r="L44" s="154" t="n"/>
      <c r="M44" s="154" t="n"/>
      <c r="N44" s="154" t="n"/>
      <c r="O44" s="154" t="n"/>
      <c r="P44" s="154" t="n"/>
      <c r="Q44" s="154" t="n"/>
      <c r="R44" s="154" t="n"/>
      <c r="S44" s="154" t="n"/>
      <c r="T44" s="154" t="n"/>
      <c r="U44" s="154" t="n"/>
      <c r="V44" s="154" t="n"/>
      <c r="W44" s="154" t="n"/>
      <c r="X44" s="154" t="n"/>
      <c r="Y44" s="154" t="n"/>
      <c r="Z44" s="154" t="n"/>
      <c r="AA44" s="154" t="n"/>
      <c r="AB44" s="154" t="n"/>
      <c r="AC44" s="154" t="n"/>
      <c r="AD44" s="154" t="n"/>
      <c r="AE44" s="154" t="n"/>
      <c r="AF44" s="154" t="n"/>
      <c r="AG44" s="154" t="n"/>
      <c r="AH44" s="154" t="n"/>
      <c r="AI44" s="154" t="n"/>
      <c r="AJ44" s="154" t="n"/>
      <c r="AK44" s="154" t="n"/>
      <c r="AL44" s="154" t="n"/>
      <c r="AM44" s="154" t="n"/>
      <c r="AN44" s="154" t="n"/>
      <c r="AO44" s="154" t="n"/>
      <c r="AP44" s="154" t="n"/>
      <c r="AQ44" s="154" t="n"/>
      <c r="AR44" s="154" t="n"/>
      <c r="AS44" s="154" t="n"/>
      <c r="AT44" s="154" t="n"/>
      <c r="AU44" s="154" t="n"/>
      <c r="AV44" s="154" t="n"/>
      <c r="AW44" s="154" t="n"/>
      <c r="AX44" s="154" t="n"/>
      <c r="AY44" s="154" t="n"/>
      <c r="AZ44" s="154" t="n"/>
      <c r="BA44" s="154" t="n"/>
      <c r="BB44" s="154" t="n"/>
      <c r="BC44" s="154" t="n"/>
    </row>
  </sheetData>
  <mergeCells count="17">
    <mergeCell ref="D2:E2"/>
    <mergeCell ref="D9:E9"/>
    <mergeCell ref="D16:E16"/>
    <mergeCell ref="D23:E23"/>
    <mergeCell ref="D30:E30"/>
    <mergeCell ref="G2:H2"/>
    <mergeCell ref="G9:H9"/>
    <mergeCell ref="G16:H16"/>
    <mergeCell ref="G23:H23"/>
    <mergeCell ref="G30:H30"/>
    <mergeCell ref="J5:P5"/>
    <mergeCell ref="R5:X5"/>
    <mergeCell ref="Z5:AF5"/>
    <mergeCell ref="AH5:AN5"/>
    <mergeCell ref="D44:E44"/>
    <mergeCell ref="G37:H37"/>
    <mergeCell ref="D37:E37"/>
  </mergeCells>
  <conditionalFormatting sqref="J7:P12">
    <cfRule type="expression" dxfId="55" priority="67" stopIfTrue="1">
      <formula>AND(J7= IFERROR(VLOOKUP(J7, $B$3:$B$27, 1, FALSE),""),J7&lt;&gt;"")</formula>
    </cfRule>
    <cfRule type="expression" dxfId="54" priority="66" stopIfTrue="1">
      <formula>AND(OR(AND(J7&gt;=$D$3,J7&lt;=$E$3),AND(J7&gt;=$D$4,J7&lt;=$E$4),AND(J7&gt;=$D$5,J7&lt;=$E$5),AND(J7&gt;=$D$6,J7&lt;=$E$6)),NOT(ISBLANK(J7)))</formula>
    </cfRule>
    <cfRule type="expression" dxfId="53" priority="65" stopIfTrue="1">
      <formula>AND(OR(AND(J7&gt;=$D$10,J7&lt;=$E$10),AND(J7&gt;=$D$11,J7&lt;=$E$11),AND(J7&gt;=$D$12,J7&lt;=$E$12),AND(J7&gt;=$D$13,J7&lt;=$E$13)),NOT(ISBLANK(J7)))</formula>
    </cfRule>
    <cfRule type="expression" dxfId="52" priority="64" stopIfTrue="1">
      <formula>AND(OR(AND(J7&gt;=$D$17,J7&lt;=$E$17),AND(J7&gt;=$D$18,J7&lt;=$E$18),AND(J7&gt;=$D$19,J7&lt;=$E$19),AND(J7&gt;=$D$20,J7&lt;=$E$20)),NOT(ISBLANK(J7)))</formula>
    </cfRule>
    <cfRule type="expression" dxfId="51" priority="63" stopIfTrue="1">
      <formula>AND(OR(AND(J7&gt;=$D$24,J7&lt;=$E$24),AND(J7&gt;=$D$25,J7&lt;=$E$25),AND(J7&gt;=$D$26,J7&lt;=$E$26),AND(J7&gt;=$D$27,J7&lt;=$E$27)),NOT(ISBLANK(J7)))</formula>
    </cfRule>
    <cfRule type="expression" dxfId="50" priority="61" stopIfTrue="1">
      <formula>AND(OR(AND(J7&gt;=$D$38,J7&lt;=$E$38),AND(J7&gt;=$D$39,J7&lt;=$E$39),AND(J7&gt;=$D$40,J7&lt;=$E$40),AND(J7&gt;=$D$41,J7&lt;=$E$41)),NOT(ISBLANK(J7)))</formula>
    </cfRule>
    <cfRule type="expression" dxfId="49" priority="60" stopIfTrue="1">
      <formula>AND(OR(AND(J7&gt;=$D$45,J7&lt;=$E$45),AND(J7&gt;=$D$46,J7&lt;=$E$46),AND(J7&gt;=$E$47,J7&lt;=$E$47),AND(J7&gt;=$D$48,J7&lt;=$E$48)),NOT(ISBLANK(J7)))</formula>
    </cfRule>
    <cfRule type="expression" dxfId="48" priority="62" stopIfTrue="1">
      <formula>AND(OR(AND(J7&gt;=$D$31,J7&lt;=$E$31),AND(J7&gt;=$D$32,J7&lt;=$E$32),AND(J7&gt;=$D$33,J7&lt;=$E$33),AND(J7&gt;=$D$34,J7&lt;=$E$34)),NOT(ISBLANK(J7)))</formula>
    </cfRule>
    <cfRule type="expression" dxfId="47" priority="59" stopIfTrue="1">
      <formula>AND(OR(AND(J7&gt;=$G$3,J7&lt;=$H$3),AND(J7&gt;=$G$4,J7&lt;=$H$4),AND(J7&gt;=$G$5,J7&lt;=$H$5),AND(J7&gt;=$G$6,J7&lt;=$H$6)),NOT(ISBLANK(J7)))</formula>
    </cfRule>
    <cfRule type="expression" dxfId="46" priority="58" stopIfTrue="1">
      <formula>AND(OR(AND(J7&gt;=$G$10,J7&lt;=$H$10),AND(J7&gt;=$G$11,J7&lt;=$H$11),AND(J7&gt;=$G$12,J7&lt;=$H$12),AND(J7&gt;=$G$13,J7&lt;=$H$13)),NOT(ISBLANK(J7)))</formula>
    </cfRule>
    <cfRule type="expression" dxfId="45" priority="57" stopIfTrue="1">
      <formula>AND(OR(AND(J7&gt;=$G$17,J7&lt;=$H$17),AND(J7&gt;=$G$18,J7&lt;=$H$18),AND(J7&gt;=$G$19,J7&lt;=$H$19),AND(J7&gt;=$G$20,J7&lt;=$H$20)),NOT(ISBLANK(J7)))</formula>
    </cfRule>
    <cfRule type="expression" dxfId="44" priority="56" stopIfTrue="1">
      <formula>AND(OR(AND(J7&gt;=$G$24,J7&lt;=$H$24),AND(J7&gt;=$G$25,J7&lt;=$H$25),AND(J7&gt;=$G$26,J7&lt;=$H$26),AND(J7&gt;=$G$27,J7&lt;=$H$27)),NOT(ISBLANK(J7)))</formula>
    </cfRule>
    <cfRule type="expression" dxfId="43" priority="55" stopIfTrue="1">
      <formula>AND(OR(AND(J7&gt;=$G$31,J7&lt;=$H$31),AND(J7&gt;=$G$32,J7&lt;=$H$32),AND(J7&gt;=$G$33,J7&lt;=$H$33),AND(J7&gt;=$G$34,J7&lt;=$H$34)),NOT(ISBLANK(J7)))</formula>
    </cfRule>
    <cfRule type="expression" dxfId="42" priority="54" stopIfTrue="1">
      <formula>AND(OR(AND(J7&gt;=$G$38,J7&lt;=$H$38),AND(J7&gt;=$G$39,J7&lt;=$H$39),AND(J7&gt;=$G$40,J7&lt;=$H$40),AND(J7&gt;=$G$41,J7&lt;=$H$41)),NOT(ISBLANK(J7)))</formula>
    </cfRule>
  </conditionalFormatting>
  <conditionalFormatting sqref="R7:X12">
    <cfRule type="expression" dxfId="41" priority="68" stopIfTrue="1">
      <formula>AND(R7= IFERROR(VLOOKUP(R7, $B$3:$B$27, 1, FALSE),""),R7&lt;&gt;"")</formula>
    </cfRule>
    <cfRule type="expression" dxfId="40" priority="53" stopIfTrue="1">
      <formula>AND(OR(AND(R7&gt;=$D$3,R7&lt;=$E$3),AND(R7&gt;=$D$4,R7&lt;=$E$4),AND(R7&gt;=$D$5,R7&lt;=$E$5),AND(R7&gt;=$D$6,R7&lt;=$E$6)),NOT(ISBLANK(R7)))</formula>
    </cfRule>
    <cfRule type="expression" dxfId="39" priority="52" stopIfTrue="1">
      <formula>AND(OR(AND(R7&gt;=$D$10,R7&lt;=$E$10),AND(R7&gt;=$D$11,R7&lt;=$E$11),AND(R7&gt;=$D$12,R7&lt;=$E$12),AND(R7&gt;=$D$13,R7&lt;=$E$13)),NOT(ISBLANK(R7)))</formula>
    </cfRule>
    <cfRule type="expression" dxfId="38" priority="51" stopIfTrue="1">
      <formula>AND(OR(AND(R7&gt;=$D$17,R7&lt;=$E$17),AND(R7&gt;=$D$18,R7&lt;=$E$18),AND(R7&gt;=$D$19,R7&lt;=$E$19),AND(R7&gt;=$D$20,R7&lt;=$E$20)),NOT(ISBLANK(R7)))</formula>
    </cfRule>
    <cfRule type="expression" dxfId="37" priority="50" stopIfTrue="1">
      <formula>AND(OR(AND(R7&gt;=$D$24,R7&lt;=$E$24),AND(R7&gt;=$D$25,R7&lt;=$E$25),AND(R7&gt;=$D$26,R7&lt;=$E$26),AND(R7&gt;=$D$27,R7&lt;=$E$27)),NOT(ISBLANK(R7)))</formula>
    </cfRule>
    <cfRule type="expression" dxfId="36" priority="49" stopIfTrue="1">
      <formula>AND(OR(AND(R7&gt;=$D$31,R7&lt;=$E$31),AND(R7&gt;=$D$32,R7&lt;=$E$32),AND(R7&gt;=$D$33,R7&lt;=$E$33),AND(R7&gt;=$D$34,R7&lt;=$E$34)),NOT(ISBLANK(R7)))</formula>
    </cfRule>
    <cfRule type="expression" dxfId="35" priority="48" stopIfTrue="1">
      <formula>AND(OR(AND(R7&gt;=$D$38,R7&lt;=$E$38),AND(R7&gt;=$D$39,R7&lt;=$E$39),AND(R7&gt;=$D$40,R7&lt;=$E$40),AND(R7&gt;=$D$41,R7&lt;=$E$41)),NOT(ISBLANK(R7)))</formula>
    </cfRule>
    <cfRule type="expression" dxfId="34" priority="47" stopIfTrue="1">
      <formula>AND(OR(AND(R7&gt;=$D$45,R7&lt;=$E$45),AND(R7&gt;=$D$46,R7&lt;=$E$46),AND(R7&gt;=$E$47,R7&lt;=$E$47),AND(R7&gt;=$D$48,R7&lt;=$E$48)),NOT(ISBLANK(R7)))</formula>
    </cfRule>
    <cfRule type="expression" dxfId="33" priority="46" stopIfTrue="1">
      <formula>AND(OR(AND(R7&gt;=$G$3,R7&lt;=$H$3),AND(R7&gt;=$G$4,R7&lt;=$H$4),AND(R7&gt;=$G$5,R7&lt;=$H$5),AND(R7&gt;=$G$6,R7&lt;=$H$6)),NOT(ISBLANK(R7)))</formula>
    </cfRule>
    <cfRule type="expression" dxfId="32" priority="45" stopIfTrue="1">
      <formula>AND(OR(AND(R7&gt;=$G$10,R7&lt;=$H$10),AND(R7&gt;=$G$11,R7&lt;=$H$11),AND(R7&gt;=$G$12,R7&lt;=$H$12),AND(R7&gt;=$G$13,R7&lt;=$H$13)),NOT(ISBLANK(R7)))</formula>
    </cfRule>
    <cfRule type="expression" dxfId="31" priority="43" stopIfTrue="1">
      <formula>AND(OR(AND(R7&gt;=$G$24,R7&lt;=$H$24),AND(R7&gt;=$G$25,R7&lt;=$H$25),AND(R7&gt;=$G$26,R7&lt;=$H$26),AND(R7&gt;=$G$27,R7&lt;=$H$27)),NOT(ISBLANK(R7)))</formula>
    </cfRule>
    <cfRule type="expression" dxfId="30" priority="42" stopIfTrue="1">
      <formula>AND(OR(AND(R7&gt;=$G$31,R7&lt;=$H$31),AND(R7&gt;=$G$32,R7&lt;=$H$32),AND(R7&gt;=$G$33,R7&lt;=$H$33),AND(R7&gt;=$G$34,R7&lt;=$H$34)),NOT(ISBLANK(R7)))</formula>
    </cfRule>
    <cfRule type="expression" dxfId="29" priority="41" stopIfTrue="1">
      <formula>AND(OR(AND(R7&gt;=$G$38,R7&lt;=$H$38),AND(R7&gt;=$G$39,R7&lt;=$H$39),AND(R7&gt;=$G$40,R7&lt;=$H$40),AND(R7&gt;=$G$41,R7&lt;=$H$41)),NOT(ISBLANK(R7)))</formula>
    </cfRule>
    <cfRule type="expression" dxfId="28" priority="44" stopIfTrue="1">
      <formula>AND(OR(AND(R7&gt;=$G$17,R7&lt;=$H$17),AND(R7&gt;=$G$18,R7&lt;=$H$18),AND(R7&gt;=$G$19,R7&lt;=$H$19),AND(R7&gt;=$G$20,R7&lt;=$H$20)),NOT(ISBLANK(R7)))</formula>
    </cfRule>
  </conditionalFormatting>
  <conditionalFormatting sqref="Z7:AF12">
    <cfRule type="expression" dxfId="27" priority="29" stopIfTrue="1">
      <formula>AND(OR(AND(Z7&gt;=$G$31,Z7&lt;=$H$31),AND(Z7&gt;=$G$32,Z7&lt;=$H$32),AND(Z7&gt;=$G$33,Z7&lt;=$H$33),AND(Z7&gt;=$G$34,Z7&lt;=$H$34)),NOT(ISBLANK(Z7)))</formula>
    </cfRule>
    <cfRule type="expression" dxfId="26" priority="30" stopIfTrue="1">
      <formula>AND(OR(AND(Z7&gt;=$G$24,Z7&lt;=$H$24),AND(Z7&gt;=$G$25,Z7&lt;=$H$25),AND(Z7&gt;=$G$26,Z7&lt;=$H$26),AND(Z7&gt;=$G$27,Z7&lt;=$H$27)),NOT(ISBLANK(Z7)))</formula>
    </cfRule>
    <cfRule type="expression" dxfId="25" priority="31" stopIfTrue="1">
      <formula>AND(OR(AND(Z7&gt;=$G$17,Z7&lt;=$H$17),AND(Z7&gt;=$G$18,Z7&lt;=$H$18),AND(Z7&gt;=$G$19,Z7&lt;=$H$19),AND(Z7&gt;=$G$20,Z7&lt;=$H$20)),NOT(ISBLANK(Z7)))</formula>
    </cfRule>
    <cfRule type="expression" dxfId="24" priority="32" stopIfTrue="1">
      <formula>AND(OR(AND(Z7&gt;=$G$10,Z7&lt;=$H$10),AND(Z7&gt;=$G$11,Z7&lt;=$H$11),AND(Z7&gt;=$G$12,Z7&lt;=$H$12),AND(Z7&gt;=$G$13,Z7&lt;=$H$13)),NOT(ISBLANK(Z7)))</formula>
    </cfRule>
    <cfRule type="expression" dxfId="23" priority="33" stopIfTrue="1">
      <formula>AND(OR(AND(Z7&gt;=$G$3,Z7&lt;=$H$3),AND(Z7&gt;=$G$4,Z7&lt;=$H$4),AND(Z7&gt;=$G$5,Z7&lt;=$H$5),AND(Z7&gt;=$G$6,Z7&lt;=$H$6)),NOT(ISBLANK(Z7)))</formula>
    </cfRule>
    <cfRule type="expression" dxfId="22" priority="34" stopIfTrue="1">
      <formula>AND(OR(AND(Z7&gt;=$D$45,Z7&lt;=$E$45),AND(Z7&gt;=$D$46,Z7&lt;=$E$46),AND(Z7&gt;=$E$47,Z7&lt;=$E$47),AND(Z7&gt;=$D$48,Z7&lt;=$E$48)),NOT(ISBLANK(Z7)))</formula>
    </cfRule>
    <cfRule type="expression" dxfId="21" priority="35" stopIfTrue="1">
      <formula>AND(OR(AND(Z7&gt;=$D$38,Z7&lt;=$E$38),AND(Z7&gt;=$D$39,Z7&lt;=$E$39),AND(Z7&gt;=$D$40,Z7&lt;=$E$40),AND(Z7&gt;=$D$41,Z7&lt;=$E$41)),NOT(ISBLANK(Z7)))</formula>
    </cfRule>
    <cfRule type="expression" dxfId="20" priority="28" stopIfTrue="1">
      <formula>AND(OR(AND(Z7&gt;=$G$38,Z7&lt;=$H$38),AND(Z7&gt;=$G$39,Z7&lt;=$H$39),AND(Z7&gt;=$G$40,Z7&lt;=$H$40),AND(Z7&gt;=$G$41,Z7&lt;=$H$41)),NOT(ISBLANK(Z7)))</formula>
    </cfRule>
    <cfRule type="expression" dxfId="19" priority="37" stopIfTrue="1">
      <formula>AND(OR(AND(Z7&gt;=$D$24,Z7&lt;=$E$24),AND(Z7&gt;=$D$25,Z7&lt;=$E$25),AND(Z7&gt;=$D$26,Z7&lt;=$E$26),AND(Z7&gt;=$D$27,Z7&lt;=$E$27)),NOT(ISBLANK(Z7)))</formula>
    </cfRule>
    <cfRule type="expression" dxfId="18" priority="38" stopIfTrue="1">
      <formula>AND(OR(AND(Z7&gt;=$D$17,Z7&lt;=$E$17),AND(Z7&gt;=$D$18,Z7&lt;=$E$18),AND(Z7&gt;=$D$19,Z7&lt;=$E$19),AND(Z7&gt;=$D$20,Z7&lt;=$E$20)),NOT(ISBLANK(Z7)))</formula>
    </cfRule>
    <cfRule type="expression" dxfId="17" priority="39" stopIfTrue="1">
      <formula>AND(OR(AND(Z7&gt;=$D$10,Z7&lt;=$E$10),AND(Z7&gt;=$D$11,Z7&lt;=$E$11),AND(Z7&gt;=$D$12,Z7&lt;=$E$12),AND(Z7&gt;=$D$13,Z7&lt;=$E$13)),NOT(ISBLANK(Z7)))</formula>
    </cfRule>
    <cfRule type="expression" dxfId="16" priority="40" stopIfTrue="1">
      <formula>AND(OR(AND(Z7&gt;=$D$3,Z7&lt;=$E$3),AND(Z7&gt;=$D$4,Z7&lt;=$E$4),AND(Z7&gt;=$D$5,Z7&lt;=$E$5),AND(Z7&gt;=$D$6,Z7&lt;=$E$6)),NOT(ISBLANK(Z7)))</formula>
    </cfRule>
    <cfRule type="expression" dxfId="15" priority="36" stopIfTrue="1">
      <formula>AND(OR(AND(Z7&gt;=$D$31,Z7&lt;=$E$31),AND(Z7&gt;=$D$32,Z7&lt;=$E$32),AND(Z7&gt;=$D$33,Z7&lt;=$E$33),AND(Z7&gt;=$D$34,Z7&lt;=$E$34)),NOT(ISBLANK(Z7)))</formula>
    </cfRule>
    <cfRule type="expression" dxfId="14" priority="69" stopIfTrue="1">
      <formula>AND(Z7= IFERROR(VLOOKUP(Z7, $B$3:$B$27, 1, FALSE),""),Z7&lt;&gt;"")</formula>
    </cfRule>
  </conditionalFormatting>
  <conditionalFormatting sqref="AH7:AN12">
    <cfRule type="expression" dxfId="13" priority="14" stopIfTrue="1">
      <formula>AND(AH7= IFERROR(VLOOKUP(AH7, $B$3:$B$27, 1, FALSE),""),AH7&lt;&gt;"")</formula>
    </cfRule>
    <cfRule type="expression" dxfId="12" priority="13" stopIfTrue="1">
      <formula>AND(OR(AND(AH7&gt;=$D$3,AH7&lt;=$E$3),AND(AH7&gt;=$D$4,AH7&lt;=$E$4),AND(AH7&gt;=$D$5,AH7&lt;=$E$5),AND(AH7&gt;=$D$6,AH7&lt;=$E$6)),NOT(ISBLANK(AH7)))</formula>
    </cfRule>
    <cfRule type="expression" dxfId="11" priority="12" stopIfTrue="1">
      <formula>AND(OR(AND(AH7&gt;=$D$10,AH7&lt;=$E$10),AND(AH7&gt;=$D$11,AH7&lt;=$E$11),AND(AH7&gt;=$D$12,AH7&lt;=$E$12),AND(AH7&gt;=$D$13,AH7&lt;=$E$13)),NOT(ISBLANK(AH7)))</formula>
    </cfRule>
    <cfRule type="expression" dxfId="10" priority="11" stopIfTrue="1">
      <formula>AND(OR(AND(AH7&gt;=$D$17,AH7&lt;=$E$17),AND(AH7&gt;=$D$18,AH7&lt;=$E$18),AND(AH7&gt;=$D$19,AH7&lt;=$E$19),AND(AH7&gt;=$D$20,AH7&lt;=$E$20)),NOT(ISBLANK(AH7)))</formula>
    </cfRule>
    <cfRule type="expression" dxfId="9" priority="10" stopIfTrue="1">
      <formula>AND(OR(AND(AH7&gt;=$D$24,AH7&lt;=$E$24),AND(AH7&gt;=$D$25,AH7&lt;=$E$25),AND(AH7&gt;=$D$26,AH7&lt;=$E$26),AND(AH7&gt;=$D$27,AH7&lt;=$E$27)),NOT(ISBLANK(AH7)))</formula>
    </cfRule>
    <cfRule type="expression" dxfId="8" priority="8" stopIfTrue="1">
      <formula>AND(OR(AND(AH7&gt;=$D$38,AH7&lt;=$E$38),AND(AH7&gt;=$D$39,AH7&lt;=$E$39),AND(AH7&gt;=$D$40,AH7&lt;=$E$40),AND(AH7&gt;=$D$41,AH7&lt;=$E$41)),NOT(ISBLANK(AH7)))</formula>
    </cfRule>
    <cfRule type="expression" dxfId="7" priority="7" stopIfTrue="1">
      <formula>AND(OR(AND(AH7&gt;=$D$45,AH7&lt;=$E$45),AND(AH7&gt;=$D$46,AH7&lt;=$E$46),AND(AH7&gt;=$E$47,AH7&lt;=$E$47),AND(AH7&gt;=$D$48,AH7&lt;=$E$48)),NOT(ISBLANK(AH7)))</formula>
    </cfRule>
    <cfRule type="expression" dxfId="6" priority="9" stopIfTrue="1">
      <formula>AND(OR(AND(AH7&gt;=$D$31,AH7&lt;=$E$31),AND(AH7&gt;=$D$32,AH7&lt;=$E$32),AND(AH7&gt;=$D$33,AH7&lt;=$E$33),AND(AH7&gt;=$D$34,AH7&lt;=$E$34)),NOT(ISBLANK(AH7)))</formula>
    </cfRule>
    <cfRule type="expression" dxfId="5" priority="6" stopIfTrue="1">
      <formula>AND(OR(AND(AH7&gt;=$G$3,AH7&lt;=$H$3),AND(AH7&gt;=$G$4,AH7&lt;=$H$4),AND(AH7&gt;=$G$5,AH7&lt;=$H$5),AND(AH7&gt;=$G$6,AH7&lt;=$H$6)),NOT(ISBLANK(AH7)))</formula>
    </cfRule>
    <cfRule type="expression" dxfId="4" priority="5" stopIfTrue="1">
      <formula>AND(OR(AND(AH7&gt;=$G$10,AH7&lt;=$H$10),AND(AH7&gt;=$G$11,AH7&lt;=$H$11),AND(AH7&gt;=$G$12,AH7&lt;=$H$12),AND(AH7&gt;=$G$13,AH7&lt;=$H$13)),NOT(ISBLANK(AH7)))</formula>
    </cfRule>
    <cfRule type="expression" dxfId="3" priority="4" stopIfTrue="1">
      <formula>AND(OR(AND(AH7&gt;=$G$17,AH7&lt;=$H$17),AND(AH7&gt;=$G$18,AH7&lt;=$H$18),AND(AH7&gt;=$G$19,AH7&lt;=$H$19),AND(AH7&gt;=$G$20,AH7&lt;=$H$20)),NOT(ISBLANK(AH7)))</formula>
    </cfRule>
    <cfRule type="expression" dxfId="2" priority="3" stopIfTrue="1">
      <formula>AND(OR(AND(AH7&gt;=$G$24,AH7&lt;=$H$24),AND(AH7&gt;=$G$25,AH7&lt;=$H$25),AND(AH7&gt;=$G$26,AH7&lt;=$H$26),AND(AH7&gt;=$G$27,AH7&lt;=$H$27)),NOT(ISBLANK(AH7)))</formula>
    </cfRule>
    <cfRule type="expression" dxfId="1" priority="2" stopIfTrue="1">
      <formula>AND(OR(AND(AH7&gt;=$G$31,AH7&lt;=$H$31),AND(AH7&gt;=$G$32,AH7&lt;=$H$32),AND(AH7&gt;=$G$33,AH7&lt;=$H$33),AND(AH7&gt;=$G$34,AH7&lt;=$H$34)),NOT(ISBLANK(AH7)))</formula>
    </cfRule>
    <cfRule type="expression" dxfId="0" priority="1" stopIfTrue="1">
      <formula>AND(OR(AND(AH7&gt;=$G$38,AH7&lt;=$H$38),AND(AH7&gt;=$G$39,AH7&lt;=$H$39),AND(AH7&gt;=$G$40,AH7&lt;=$H$40),AND(AH7&gt;=$G$41,AH7&lt;=$H$41)),NOT(ISBLANK(AH7)))</formula>
    </cfRule>
  </conditionalFormatting>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18</vt:i4>
      </vt:variant>
    </vt:vector>
  </HeadingPairs>
  <TitlesOfParts>
    <vt:vector size="37" baseType="lpstr">
      <vt:lpstr>Historical Financials</vt:lpstr>
      <vt:lpstr>Capital Structure</vt:lpstr>
      <vt:lpstr>Liquidity Model</vt:lpstr>
      <vt:lpstr>O1</vt:lpstr>
      <vt:lpstr>O2</vt:lpstr>
      <vt:lpstr>O3</vt:lpstr>
      <vt:lpstr>Amend &amp; Extend</vt:lpstr>
      <vt:lpstr>Uptier + New Money</vt:lpstr>
      <vt:lpstr>Uptier + New Money - Sensitize</vt:lpstr>
      <vt:lpstr>Uptier + New Money - Interest</vt:lpstr>
      <vt:lpstr>Drop-Down</vt:lpstr>
      <vt:lpstr>Uptier</vt:lpstr>
      <vt:lpstr>Discount Capture Outputs</vt:lpstr>
      <vt:lpstr>Tariff Slide</vt:lpstr>
      <vt:lpstr>Industry Data</vt:lpstr>
      <vt:lpstr>Steel Pricing</vt:lpstr>
      <vt:lpstr>Pricing</vt:lpstr>
      <vt:lpstr>Holders</vt:lpstr>
      <vt:lpstr>A&amp;E Timeline</vt:lpstr>
      <vt:lpstr>'Amend &amp; Extend'!Print_Area</vt:lpstr>
      <vt:lpstr>'Capital Structure'!Print_Area</vt:lpstr>
      <vt:lpstr>'Discount Capture Outputs'!Print_Area</vt:lpstr>
      <vt:lpstr>'Drop-Down'!Print_Area</vt:lpstr>
      <vt:lpstr>'Historical Financials'!Print_Area</vt:lpstr>
      <vt:lpstr>Holders!Print_Area</vt:lpstr>
      <vt:lpstr>'Industry Data'!Print_Area</vt:lpstr>
      <vt:lpstr>'Liquidity Model'!Print_Area</vt:lpstr>
      <vt:lpstr>'O1'!Print_Area</vt:lpstr>
      <vt:lpstr>'O2'!Print_Area</vt:lpstr>
      <vt:lpstr>'O3'!Print_Area</vt:lpstr>
      <vt:lpstr>Pricing!Print_Area</vt:lpstr>
      <vt:lpstr>'Steel Pricing'!Print_Area</vt:lpstr>
      <vt:lpstr>'Tariff Slide'!Print_Area</vt:lpstr>
      <vt:lpstr>Uptier!Print_Area</vt:lpstr>
      <vt:lpstr>'Uptier + New Money'!Print_Area</vt:lpstr>
      <vt:lpstr>'Uptier + New Money - Interest'!Print_Area</vt:lpstr>
      <vt:lpstr>'Uptier + New Money - Sensitize'!Print_Area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RRuff</dc:creator>
  <cp:lastModifiedBy>Abedi, Steph</cp:lastModifiedBy>
  <cp:lastPrinted>2024-03-08T15:59:51Z</cp:lastPrinted>
  <dcterms:created xsi:type="dcterms:W3CDTF">2022-03-11T15:54:47Z</dcterms:created>
  <dcterms:modified xsi:type="dcterms:W3CDTF">2026-06-14T23:17:45Z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{AD612DFC-A803-47E1-A4EE-2A8E190D9B43}</vt:lpwstr>
  </property>
</Properties>
</file>